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3.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4.xml" ContentType="application/vnd.openxmlformats-officedocument.drawing+xml"/>
  <Override PartName="/xl/queryTables/queryTable1.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8.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9.xml" ContentType="application/vnd.openxmlformats-officedocument.drawingml.chartshapes+xml"/>
  <Override PartName="/xl/charts/chart65.xml" ContentType="application/vnd.openxmlformats-officedocument.drawingml.chart+xml"/>
  <Override PartName="/xl/drawings/drawing10.xml" ContentType="application/vnd.openxmlformats-officedocument.drawingml.chartshapes+xml"/>
  <Override PartName="/xl/charts/chart66.xml" ContentType="application/vnd.openxmlformats-officedocument.drawingml.chart+xml"/>
  <Override PartName="/xl/charts/style1.xml" ContentType="application/vnd.ms-office.chartstyle+xml"/>
  <Override PartName="/xl/charts/colors1.xml" ContentType="application/vnd.ms-office.chartcolorstyle+xml"/>
  <Override PartName="/xl/charts/chart67.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ozi\GTM\Statisticki_pregledi\Statisticki_pregledi_EXCEL2019_2022\"/>
    </mc:Choice>
  </mc:AlternateContent>
  <bookViews>
    <workbookView xWindow="0" yWindow="0" windowWidth="11340" windowHeight="9345" firstSheet="86" activeTab="86"/>
  </bookViews>
  <sheets>
    <sheet name="UVOD" sheetId="42" r:id="rId1"/>
    <sheet name="KRATKI PREGLED KRIMINALITETA" sheetId="4" r:id="rId2"/>
    <sheet name="1_opci_pregled javne sigurnosti" sheetId="2" r:id="rId3"/>
    <sheet name="1_Kretanje pojava i dogadjaja_" sheetId="1" r:id="rId4"/>
    <sheet name="2_Kriminalitet_2_1" sheetId="43" r:id="rId5"/>
    <sheet name="2_Kriminalitet_2_2_" sheetId="6" r:id="rId6"/>
    <sheet name="2_Kriminalitet_2_2" sheetId="7" r:id="rId7"/>
    <sheet name="2_Kriminalitet_2_3" sheetId="8" r:id="rId8"/>
    <sheet name="2_Kriminalitet_2_4_opci_krim" sheetId="9" r:id="rId9"/>
    <sheet name="2_4_1 KD protiv zivota i tijela" sheetId="12" r:id="rId10"/>
    <sheet name="2_4_2_ KD protiv spolne slobode" sheetId="13" r:id="rId11"/>
    <sheet name="2_4_3_KD protiv imovine" sheetId="14" r:id="rId12"/>
    <sheet name="2_4_3_KD_protiv_imovine_PU" sheetId="40" r:id="rId13"/>
    <sheet name="2_4_3_KD_protiv_imovine_mjeseci" sheetId="15" r:id="rId14"/>
    <sheet name="2_4_4_KD_protiv_okolisa" sheetId="16" r:id="rId15"/>
    <sheet name="2_4_5_KD_protiv_opce_sigurnosti" sheetId="17" r:id="rId16"/>
    <sheet name="2_5_KD_protiv_terorizma_" sheetId="18" r:id="rId17"/>
    <sheet name="2_5_zlocin_iz mrznje" sheetId="19" r:id="rId18"/>
    <sheet name="2_5_ratni zlocini" sheetId="20" r:id="rId19"/>
    <sheet name="2_6_organizirani kriminalitet" sheetId="21" r:id="rId20"/>
    <sheet name="2_6_organizir_krim_zloc_udruze" sheetId="23" r:id="rId21"/>
    <sheet name="2_7_gospodarski_kriminalitet" sheetId="22" r:id="rId22"/>
    <sheet name="2_8_Kiberneticki_kriminalitet" sheetId="24" r:id="rId23"/>
    <sheet name="2_9_Krim_zlouporabe_droga" sheetId="25" r:id="rId24"/>
    <sheet name="2_10_maloljetnicki_krim_" sheetId="91" r:id="rId25"/>
    <sheet name="2_10_KD_na stetu djece" sheetId="27" r:id="rId26"/>
    <sheet name="2_10_KD_na_stetu_djece_PU" sheetId="28" r:id="rId27"/>
    <sheet name="2_10_medjuvrsnjacko_nasilje" sheetId="93" r:id="rId28"/>
    <sheet name="2_10_kd_na_stetu_djece_zrtve" sheetId="103" r:id="rId29"/>
    <sheet name="2_10_KD_bliske_osobe" sheetId="29" r:id="rId30"/>
    <sheet name="2_11_kd_djece_" sheetId="101" r:id="rId31"/>
    <sheet name="2_12_najučestalija_prij_razr_kd" sheetId="31" r:id="rId32"/>
    <sheet name="2_13_Krim_zakonska_klasif_" sheetId="102" r:id="rId33"/>
    <sheet name="2_14_Pocinitelji kd" sheetId="34" r:id="rId34"/>
    <sheet name="2_14_Pocinitelji_popis kd_" sheetId="35" r:id="rId35"/>
    <sheet name="2_14_pocinitelji_strani_drz" sheetId="36" r:id="rId36"/>
    <sheet name="2_15_Ostecene osobe kd" sheetId="37" r:id="rId37"/>
    <sheet name="2_15_Ostecene_osobe_zakon_klas" sheetId="38" r:id="rId38"/>
    <sheet name="2_15_Osteceni_strani_drzav" sheetId="39" r:id="rId39"/>
    <sheet name="2_16_1_KD_pnuskok" sheetId="45" r:id="rId40"/>
    <sheet name="2_16_1_pnuskok_clanci_kd" sheetId="46" r:id="rId41"/>
    <sheet name="2_16_2_pocinitelji_pnuskok" sheetId="47" r:id="rId42"/>
    <sheet name="2_16_2_pnuskok_clanci_pocinit" sheetId="48" r:id="rId43"/>
    <sheet name="2_17_Pregled_odbacaja_kd" sheetId="49" r:id="rId44"/>
    <sheet name="2_17_Odbacaji_kd_bez_prometa" sheetId="50" r:id="rId45"/>
    <sheet name="2_17_Stopa_odbacaja_razrj_kd" sheetId="51" r:id="rId46"/>
    <sheet name="2_17_Odbacene_kp_prijave_cl" sheetId="52" r:id="rId47"/>
    <sheet name="2_18_Privatne_tuzbe" sheetId="44" r:id="rId48"/>
    <sheet name="3_javni red_prekrsaji_3_1" sheetId="53" r:id="rId49"/>
    <sheet name="3_1_javni red_prekrsaji" sheetId="54" r:id="rId50"/>
    <sheet name="3_2_javni red_prekrsaji" sheetId="55" r:id="rId51"/>
    <sheet name="3_3_javni red_pocinitelji" sheetId="56" r:id="rId52"/>
    <sheet name="3_3_javni red_prekrsaji" sheetId="57" r:id="rId53"/>
    <sheet name="3_4_javni red_prekrsaji" sheetId="58" r:id="rId54"/>
    <sheet name="3_5_javni red_ zast_mjere" sheetId="59" r:id="rId55"/>
    <sheet name="3_6_javna_okupljanja" sheetId="60" r:id="rId56"/>
    <sheet name="3_7_provjera identiteta osoba" sheetId="62" r:id="rId57"/>
    <sheet name="4_1_Prometne nesrece i poslj" sheetId="73" r:id="rId58"/>
    <sheet name="4_2_Poredbeni prikaz prometnih" sheetId="74" r:id="rId59"/>
    <sheet name="4_3_Vrste prometnih nesreca" sheetId="75" r:id="rId60"/>
    <sheet name="4_4_Okolnosti_PN" sheetId="76" r:id="rId61"/>
    <sheet name="4_5_PN i poslj znacajke ceste" sheetId="77" r:id="rId62"/>
    <sheet name="4_6_PN i poslj vrste vozila" sheetId="78" r:id="rId63"/>
    <sheet name="4_7_Sudionici prometnih nesreca" sheetId="79" r:id="rId64"/>
    <sheet name="4_8_PN uzrokovali vozaci" sheetId="80" r:id="rId65"/>
    <sheet name="4_9_Kaznena djela u prometu" sheetId="81" r:id="rId66"/>
    <sheet name="4_10_Prekrsaji u prometu" sheetId="82" r:id="rId67"/>
    <sheet name="4_11_Kretanje PN i posljedica" sheetId="83" r:id="rId68"/>
    <sheet name="4_12_Mobilna jedinica prometne" sheetId="84" r:id="rId69"/>
    <sheet name="4_13_1_Nepropisna brzina" sheetId="85" r:id="rId70"/>
    <sheet name="4_13_2_Pretjecanje i obilazenje" sheetId="86" r:id="rId71"/>
    <sheet name="4_13_3_Prednost prolaska" sheetId="87" r:id="rId72"/>
    <sheet name="4_13_4_Voznja pod utj alkohola" sheetId="88" r:id="rId73"/>
    <sheet name="4_13_5_Sigurnosni pojas" sheetId="89" r:id="rId74"/>
    <sheet name="4_13_6_Zastitna kaciga" sheetId="90" r:id="rId75"/>
    <sheet name="5_protueksplozijska zaštita" sheetId="63" r:id="rId76"/>
    <sheet name="6_stanje_sigurnosti_granica" sheetId="64" r:id="rId77"/>
    <sheet name="7_poslovi_sa_strancima" sheetId="65" r:id="rId78"/>
    <sheet name="7_1_azil" sheetId="66" r:id="rId79"/>
    <sheet name="8_pozari" sheetId="67" r:id="rId80"/>
    <sheet name="9_sigurnosni_dogadaji" sheetId="68" r:id="rId81"/>
    <sheet name="10_samoubojstva_pokusaji_samoub" sheetId="69" r:id="rId82"/>
    <sheet name="10_samoubojstva_godine" sheetId="96" r:id="rId83"/>
    <sheet name="11_uporaba_sredstava_prisile" sheetId="70" r:id="rId84"/>
    <sheet name="12_zakonitost_rada_policije" sheetId="71" r:id="rId85"/>
    <sheet name="13_napadi_na_pol_sl" sheetId="104" r:id="rId86"/>
    <sheet name="GRAFOVI_mjeseci" sheetId="98" r:id="rId87"/>
    <sheet name="GRAFOVI_GODINA" sheetId="97" r:id="rId88"/>
  </sheets>
  <externalReferences>
    <externalReference r:id="rId89"/>
    <externalReference r:id="rId90"/>
  </externalReferences>
  <definedNames>
    <definedName name="_xlnm._FilterDatabase" localSheetId="2" hidden="1">'1_opci_pregled javne sigurnosti'!$C$2:$T$19048</definedName>
    <definedName name="_xlnm._FilterDatabase" localSheetId="25" hidden="1">'2_10_KD_na stetu djece'!$B$3:$F$334</definedName>
    <definedName name="_xlnm._FilterDatabase" localSheetId="28" hidden="1">'2_10_kd_na_stetu_djece_zrtve'!$E$7:$M$336</definedName>
    <definedName name="_xlnm._FilterDatabase" localSheetId="24" hidden="1">'2_10_maloljetnicki_krim_'!#REF!</definedName>
    <definedName name="_xlnm._FilterDatabase" localSheetId="27" hidden="1">'2_10_medjuvrsnjacko_nasilje'!$C$3:$D$63</definedName>
    <definedName name="_xlnm._FilterDatabase" localSheetId="34" hidden="1">'2_14_Pocinitelji_popis kd_'!$B$3:$S$183</definedName>
    <definedName name="_xlnm._FilterDatabase" localSheetId="37" hidden="1">'2_15_Ostecene_osobe_zakon_klas'!$B$4:$S$180</definedName>
    <definedName name="_xlnm._FilterDatabase" localSheetId="40" hidden="1">'2_16_1_pnuskok_clanci_kd'!$A$2:$P$226</definedName>
    <definedName name="_xlnm._FilterDatabase" localSheetId="42" hidden="1">'2_16_2_pnuskok_clanci_pocinit'!$E$2:$N$261</definedName>
    <definedName name="_xlnm._FilterDatabase" localSheetId="20" hidden="1">'2_6_organizir_krim_zloc_udruze'!$E$6:$F$335</definedName>
    <definedName name="_xlnm._FilterDatabase" localSheetId="22" hidden="1">'2_8_Kiberneticki_kriminalitet'!#REF!</definedName>
    <definedName name="_xlnm._FilterDatabase" localSheetId="59" hidden="1">'4_3_Vrste prometnih nesreca'!$Q$1:$AH$27</definedName>
    <definedName name="_xlnm._FilterDatabase" localSheetId="60" hidden="1">'4_4_Okolnosti_PN'!#REF!</definedName>
    <definedName name="_xlnm._FilterDatabase" localSheetId="63" hidden="1">'4_7_Sudionici prometnih nesreca'!$C$42:$J$70</definedName>
    <definedName name="_xlnm._FilterDatabase" localSheetId="64" hidden="1">'4_8_PN uzrokovali vozaci'!$Q$1:$AH$2</definedName>
    <definedName name="_xlnm._FilterDatabase" localSheetId="65" hidden="1">'4_9_Kaznena djela u prometu'!$B$1:$AC$52</definedName>
    <definedName name="_ftn1" localSheetId="0">UVOD!$A$600</definedName>
    <definedName name="_ftn2" localSheetId="0">UVOD!$A$601</definedName>
    <definedName name="_ftn3" localSheetId="0">UVOD!$A$602</definedName>
    <definedName name="_ftnref1" localSheetId="0">UVOD!#REF!</definedName>
    <definedName name="_Toc21521183" localSheetId="0">UVOD!$A$4</definedName>
    <definedName name="_Toc329870160" localSheetId="0">UVOD!$A$2</definedName>
    <definedName name="A" localSheetId="85">#REF!</definedName>
    <definedName name="A" localSheetId="30">#REF!</definedName>
    <definedName name="A" localSheetId="32">#REF!</definedName>
    <definedName name="A">#REF!</definedName>
    <definedName name="anabilpe" localSheetId="2">'1_opci_pregled javne sigurnosti'!#REF!</definedName>
    <definedName name="da">[1]PU!$E$1:$E$2</definedName>
    <definedName name="DJE">[1]PU!$C:$C</definedName>
    <definedName name="DJELATNICI">[1]PU!$C$1:$C$13</definedName>
    <definedName name="JOK">[1]PU!$F:$F</definedName>
    <definedName name="_xlnm.Criteria" localSheetId="25">'2_10_KD_na stetu djece'!#REF!</definedName>
    <definedName name="_xlnm.Criteria" localSheetId="28">'2_10_kd_na_stetu_djece_zrtve'!$O$9:$W$18</definedName>
    <definedName name="_xlnm.Criteria" localSheetId="27">'2_10_medjuvrsnjacko_nasilje'!#REF!</definedName>
    <definedName name="_xlnm.Criteria" localSheetId="30">'2_11_kd_djece_'!#REF!</definedName>
    <definedName name="_xlnm.Criteria" localSheetId="40">'2_16_1_pnuskok_clanci_kd'!#REF!</definedName>
    <definedName name="_xlnm.Criteria" localSheetId="42">'2_16_2_pnuskok_clanci_pocinit'!#REF!</definedName>
    <definedName name="_xlnm.Criteria" localSheetId="20">'2_6_organizir_krim_zloc_udruze'!$M$6:$N$8</definedName>
    <definedName name="_xlnm.Criteria" localSheetId="63">'4_7_Sudionici prometnih nesreca'!$O$24:$T$31</definedName>
    <definedName name="_xlnm.Print_Area" localSheetId="84">'12_zakonitost_rada_policije'!$B$2:$W$29</definedName>
    <definedName name="_xlnm.Print_Area" localSheetId="39">'2_16_1_KD_pnuskok'!$A$5:$M$18</definedName>
    <definedName name="_xlnm.Print_Area" localSheetId="58">'4_2_Poredbeni prikaz prometnih'!$B$1:$K$55</definedName>
    <definedName name="_xlnm.Print_Area" localSheetId="63">'4_7_Sudionici prometnih nesreca'!$B$101:$J$119</definedName>
    <definedName name="pogreške_vozača" localSheetId="59">'4_3_Vrste prometnih nesreca'!#REF!</definedName>
    <definedName name="pogreške_vozača" localSheetId="60">'4_4_Okolnosti_PN'!#REF!</definedName>
    <definedName name="pogreške_vozača" localSheetId="64">'4_8_PN uzrokovali vozaci'!#REF!</definedName>
    <definedName name="pogreške_vozača_1" localSheetId="59">'4_3_Vrste prometnih nesreca'!$M$32:$N$50</definedName>
    <definedName name="pogreške_vozača_1" localSheetId="60">'4_4_Okolnosti_PN'!$M$5:$N$23</definedName>
    <definedName name="pogreške_vozača_1" localSheetId="64">'4_8_PN uzrokovali vozaci'!#REF!</definedName>
    <definedName name="pogreške_vozača_2" localSheetId="59">'4_3_Vrste prometnih nesreca'!$M$32:$N$50</definedName>
    <definedName name="pogreške_vozača_2" localSheetId="60">'4_4_Okolnosti_PN'!$M$5:$N$23</definedName>
    <definedName name="pogreške_vozača_2" localSheetId="64">'4_8_PN uzrokovali vozaci'!#REF!</definedName>
    <definedName name="POL">[1]PU!$B:$B</definedName>
    <definedName name="PUL">[1]PU!$A:$A</definedName>
    <definedName name="SVOJSTVO">[1]PU!$F$1:$F$3</definedName>
    <definedName name="T50_PU_kumulativna" localSheetId="37">'2_15_Ostecene_osobe_zakon_klas'!$T$4:$T$180</definedName>
    <definedName name="tabele_pozara_kumulativno" localSheetId="2">'1_opci_pregled javne sigurnosti'!#REF!</definedName>
    <definedName name="uprave" localSheetId="85">#REF!</definedName>
    <definedName name="uprave" localSheetId="30">#REF!</definedName>
    <definedName name="uprave" localSheetId="32">#REF!</definedName>
    <definedName name="uprave">#REF!</definedName>
    <definedName name="ZAK" localSheetId="85">#REF!</definedName>
    <definedName name="ZAK" localSheetId="30">#REF!</definedName>
    <definedName name="ZAK" localSheetId="32">#REF!</definedName>
    <definedName name="ZAK">#REF!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 i="2" l="1"/>
  <c r="O8" i="2"/>
  <c r="I52" i="84" l="1"/>
  <c r="I51" i="84"/>
  <c r="I49" i="84"/>
  <c r="I48" i="84"/>
  <c r="I47" i="84"/>
  <c r="I46" i="84"/>
  <c r="H44" i="84"/>
  <c r="I44" i="84" s="1"/>
  <c r="G44" i="84"/>
  <c r="I43" i="84"/>
  <c r="I42" i="84"/>
  <c r="I41" i="84"/>
  <c r="I40" i="84"/>
  <c r="H38" i="84"/>
  <c r="I38" i="84" s="1"/>
  <c r="G38" i="84"/>
  <c r="I37" i="84"/>
  <c r="I36" i="84"/>
  <c r="I35" i="84"/>
  <c r="I34" i="84"/>
  <c r="I33" i="84"/>
  <c r="I32" i="84"/>
  <c r="I31" i="84"/>
  <c r="I30" i="84"/>
  <c r="I29" i="84"/>
  <c r="I28" i="84"/>
  <c r="I27" i="84"/>
  <c r="I26" i="84"/>
  <c r="I25" i="84"/>
  <c r="I24" i="84"/>
  <c r="I23" i="84"/>
  <c r="I22" i="84"/>
  <c r="I21" i="84"/>
  <c r="I20" i="84"/>
  <c r="I19" i="84"/>
  <c r="I17" i="84"/>
  <c r="I16" i="84"/>
  <c r="I15" i="84"/>
  <c r="I14" i="84"/>
  <c r="I13" i="84"/>
  <c r="I12" i="84"/>
  <c r="I11" i="84"/>
  <c r="I10" i="84"/>
  <c r="I9" i="84"/>
  <c r="I8" i="84"/>
  <c r="I7" i="84"/>
  <c r="I6" i="84"/>
  <c r="I5" i="84"/>
  <c r="I4" i="84"/>
  <c r="M336" i="103" l="1"/>
  <c r="D336" i="103"/>
  <c r="J335" i="103"/>
  <c r="G335" i="103"/>
  <c r="J334" i="103"/>
  <c r="G334" i="103"/>
  <c r="M333" i="103"/>
  <c r="J333" i="103"/>
  <c r="G333" i="103"/>
  <c r="D332" i="103"/>
  <c r="G331" i="103"/>
  <c r="D331" i="103"/>
  <c r="J330" i="103"/>
  <c r="G330" i="103"/>
  <c r="D329" i="103"/>
  <c r="D328" i="103"/>
  <c r="G328" i="103"/>
  <c r="M327" i="103"/>
  <c r="G327" i="103"/>
  <c r="M326" i="103"/>
  <c r="J326" i="103"/>
  <c r="G326" i="103"/>
  <c r="M325" i="103"/>
  <c r="J325" i="103"/>
  <c r="D324" i="103"/>
  <c r="G323" i="103"/>
  <c r="G322" i="103"/>
  <c r="M321" i="103"/>
  <c r="G321" i="103"/>
  <c r="M320" i="103"/>
  <c r="D320" i="103"/>
  <c r="J318" i="103"/>
  <c r="M317" i="103"/>
  <c r="D317" i="103"/>
  <c r="G316" i="103"/>
  <c r="D316" i="103"/>
  <c r="M315" i="103"/>
  <c r="G315" i="103"/>
  <c r="M314" i="103"/>
  <c r="J314" i="103"/>
  <c r="G314" i="103"/>
  <c r="M313" i="103"/>
  <c r="D313" i="103"/>
  <c r="G312" i="103"/>
  <c r="M310" i="103"/>
  <c r="J309" i="103"/>
  <c r="G309" i="103"/>
  <c r="M308" i="103"/>
  <c r="M307" i="103"/>
  <c r="J306" i="103"/>
  <c r="G306" i="103"/>
  <c r="J304" i="103"/>
  <c r="G304" i="103"/>
  <c r="M303" i="103"/>
  <c r="J303" i="103"/>
  <c r="G303" i="103"/>
  <c r="D302" i="103"/>
  <c r="G301" i="103"/>
  <c r="D301" i="103"/>
  <c r="M299" i="103"/>
  <c r="D299" i="103"/>
  <c r="G299" i="103"/>
  <c r="G298" i="103"/>
  <c r="D298" i="103"/>
  <c r="M297" i="103"/>
  <c r="M296" i="103"/>
  <c r="J296" i="103"/>
  <c r="G296" i="103"/>
  <c r="M295" i="103"/>
  <c r="D295" i="103"/>
  <c r="M293" i="103"/>
  <c r="J291" i="103"/>
  <c r="G291" i="103"/>
  <c r="M290" i="103"/>
  <c r="G290" i="103"/>
  <c r="M289" i="103"/>
  <c r="J288" i="103"/>
  <c r="G288" i="103"/>
  <c r="J287" i="103"/>
  <c r="M286" i="103"/>
  <c r="G286" i="103"/>
  <c r="D285" i="103"/>
  <c r="M282" i="103"/>
  <c r="J282" i="103"/>
  <c r="G282" i="103"/>
  <c r="M281" i="103"/>
  <c r="M280" i="103"/>
  <c r="D280" i="103"/>
  <c r="M279" i="103"/>
  <c r="M278" i="103"/>
  <c r="G278" i="103"/>
  <c r="M277" i="103"/>
  <c r="M275" i="103"/>
  <c r="J274" i="103"/>
  <c r="G274" i="103"/>
  <c r="M271" i="103"/>
  <c r="D271" i="103"/>
  <c r="J270" i="103"/>
  <c r="M267" i="103"/>
  <c r="D267" i="103"/>
  <c r="J266" i="103"/>
  <c r="G266" i="103"/>
  <c r="M265" i="103"/>
  <c r="D263" i="103"/>
  <c r="M262" i="103"/>
  <c r="J262" i="103"/>
  <c r="D258" i="103"/>
  <c r="M257" i="103"/>
  <c r="J257" i="103"/>
  <c r="G257" i="103"/>
  <c r="M256" i="103"/>
  <c r="J255" i="103"/>
  <c r="D255" i="103"/>
  <c r="J254" i="103"/>
  <c r="D254" i="103"/>
  <c r="M252" i="103"/>
  <c r="J252" i="103"/>
  <c r="J251" i="103"/>
  <c r="M250" i="103"/>
  <c r="J250" i="103"/>
  <c r="J249" i="103"/>
  <c r="G249" i="103"/>
  <c r="D249" i="103"/>
  <c r="M247" i="103"/>
  <c r="G247" i="103"/>
  <c r="M245" i="103"/>
  <c r="M242" i="103"/>
  <c r="J242" i="103"/>
  <c r="D242" i="103"/>
  <c r="G241" i="103"/>
  <c r="D241" i="103"/>
  <c r="M240" i="103"/>
  <c r="M239" i="103"/>
  <c r="J239" i="103"/>
  <c r="M238" i="103"/>
  <c r="J238" i="103"/>
  <c r="D237" i="103"/>
  <c r="G236" i="103"/>
  <c r="J234" i="103"/>
  <c r="J233" i="103"/>
  <c r="M229" i="103"/>
  <c r="J229" i="103"/>
  <c r="D228" i="103"/>
  <c r="J225" i="103"/>
  <c r="M224" i="103"/>
  <c r="J222" i="103"/>
  <c r="G222" i="103"/>
  <c r="D222" i="103"/>
  <c r="J221" i="103"/>
  <c r="M220" i="103"/>
  <c r="J220" i="103"/>
  <c r="G218" i="103"/>
  <c r="D218" i="103"/>
  <c r="M215" i="103"/>
  <c r="J215" i="103"/>
  <c r="G214" i="103"/>
  <c r="D214" i="103"/>
  <c r="D213" i="103"/>
  <c r="J211" i="103"/>
  <c r="D211" i="103"/>
  <c r="G210" i="103"/>
  <c r="J208" i="103"/>
  <c r="G208" i="103"/>
  <c r="M206" i="103"/>
  <c r="M205" i="103"/>
  <c r="J204" i="103"/>
  <c r="G204" i="103"/>
  <c r="J203" i="103"/>
  <c r="G203" i="103"/>
  <c r="M202" i="103"/>
  <c r="J202" i="103"/>
  <c r="D202" i="103"/>
  <c r="G202" i="103"/>
  <c r="G201" i="103"/>
  <c r="D201" i="103"/>
  <c r="G200" i="103"/>
  <c r="M199" i="103"/>
  <c r="J199" i="103"/>
  <c r="J198" i="103"/>
  <c r="G198" i="103"/>
  <c r="M197" i="103"/>
  <c r="J197" i="103"/>
  <c r="D197" i="103"/>
  <c r="M194" i="103"/>
  <c r="G194" i="103"/>
  <c r="M192" i="103"/>
  <c r="J192" i="103"/>
  <c r="D192" i="103"/>
  <c r="J191" i="103"/>
  <c r="M190" i="103"/>
  <c r="D188" i="103"/>
  <c r="J184" i="103"/>
  <c r="J182" i="103"/>
  <c r="G182" i="103"/>
  <c r="M180" i="103"/>
  <c r="G178" i="103"/>
  <c r="D177" i="103"/>
  <c r="M176" i="103"/>
  <c r="M173" i="103"/>
  <c r="D173" i="103"/>
  <c r="J170" i="103"/>
  <c r="G170" i="103"/>
  <c r="D170" i="103"/>
  <c r="D168" i="103"/>
  <c r="J165" i="103"/>
  <c r="G165" i="103"/>
  <c r="J161" i="103"/>
  <c r="G161" i="103"/>
  <c r="J159" i="103"/>
  <c r="G159" i="103"/>
  <c r="M158" i="103"/>
  <c r="J158" i="103"/>
  <c r="D158" i="103"/>
  <c r="M156" i="103"/>
  <c r="D156" i="103"/>
  <c r="M154" i="103"/>
  <c r="D153" i="103"/>
  <c r="G152" i="103"/>
  <c r="D149" i="103"/>
  <c r="D147" i="103"/>
  <c r="J146" i="103"/>
  <c r="G146" i="103"/>
  <c r="J145" i="103"/>
  <c r="J144" i="103"/>
  <c r="M143" i="103"/>
  <c r="J143" i="103"/>
  <c r="G143" i="103"/>
  <c r="D143" i="103"/>
  <c r="J142" i="103"/>
  <c r="M141" i="103"/>
  <c r="M139" i="103"/>
  <c r="D137" i="103"/>
  <c r="G137" i="103"/>
  <c r="M135" i="103"/>
  <c r="J134" i="103"/>
  <c r="G133" i="103"/>
  <c r="M131" i="103"/>
  <c r="J130" i="103"/>
  <c r="J129" i="103"/>
  <c r="D129" i="103"/>
  <c r="G127" i="103"/>
  <c r="J126" i="103"/>
  <c r="M125" i="103"/>
  <c r="G125" i="103"/>
  <c r="J124" i="103"/>
  <c r="J123" i="103"/>
  <c r="J122" i="103"/>
  <c r="M121" i="103"/>
  <c r="G121" i="103"/>
  <c r="J120" i="103"/>
  <c r="G120" i="103"/>
  <c r="M118" i="103"/>
  <c r="J117" i="103"/>
  <c r="G116" i="103"/>
  <c r="M114" i="103"/>
  <c r="D114" i="103"/>
  <c r="J112" i="103"/>
  <c r="J111" i="103"/>
  <c r="G110" i="103"/>
  <c r="D110" i="103"/>
  <c r="J109" i="103"/>
  <c r="M108" i="103"/>
  <c r="G108" i="103"/>
  <c r="J107" i="103"/>
  <c r="J106" i="103"/>
  <c r="J105" i="103"/>
  <c r="D105" i="103"/>
  <c r="M104" i="103"/>
  <c r="G104" i="103"/>
  <c r="J103" i="103"/>
  <c r="D103" i="103"/>
  <c r="G103" i="103"/>
  <c r="D102" i="103"/>
  <c r="M101" i="103"/>
  <c r="J100" i="103"/>
  <c r="G99" i="103"/>
  <c r="M96" i="103"/>
  <c r="J95" i="103"/>
  <c r="J94" i="103"/>
  <c r="G93" i="103"/>
  <c r="J92" i="103"/>
  <c r="M91" i="103"/>
  <c r="G91" i="103"/>
  <c r="J90" i="103"/>
  <c r="J89" i="103"/>
  <c r="J87" i="103"/>
  <c r="D87" i="103"/>
  <c r="M86" i="103"/>
  <c r="G86" i="103"/>
  <c r="J85" i="103"/>
  <c r="G85" i="103"/>
  <c r="D84" i="103"/>
  <c r="M83" i="103"/>
  <c r="M82" i="103"/>
  <c r="J82" i="103"/>
  <c r="G82" i="103"/>
  <c r="D82" i="103"/>
  <c r="M79" i="103"/>
  <c r="G79" i="103"/>
  <c r="J78" i="103"/>
  <c r="G77" i="103"/>
  <c r="J74" i="103"/>
  <c r="G74" i="103"/>
  <c r="M73" i="103"/>
  <c r="G73" i="103"/>
  <c r="G72" i="103"/>
  <c r="M70" i="103"/>
  <c r="M69" i="103"/>
  <c r="J68" i="103"/>
  <c r="G68" i="103"/>
  <c r="J66" i="103"/>
  <c r="G65" i="103"/>
  <c r="M64" i="103"/>
  <c r="G64" i="103"/>
  <c r="D63" i="103"/>
  <c r="J62" i="103"/>
  <c r="D62" i="103"/>
  <c r="M59" i="103"/>
  <c r="D59" i="103"/>
  <c r="G59" i="103"/>
  <c r="G58" i="103"/>
  <c r="J56" i="103"/>
  <c r="G56" i="103"/>
  <c r="D54" i="103"/>
  <c r="G53" i="103"/>
  <c r="J52" i="103"/>
  <c r="G51" i="103"/>
  <c r="D50" i="103"/>
  <c r="G49" i="103"/>
  <c r="M45" i="103"/>
  <c r="G45" i="103"/>
  <c r="M44" i="103"/>
  <c r="J43" i="103"/>
  <c r="D43" i="103"/>
  <c r="M41" i="103"/>
  <c r="J41" i="103"/>
  <c r="D41" i="103"/>
  <c r="G41" i="103"/>
  <c r="M40" i="103"/>
  <c r="G40" i="103"/>
  <c r="D39" i="103"/>
  <c r="M38" i="103"/>
  <c r="J38" i="103"/>
  <c r="G38" i="103"/>
  <c r="J36" i="103"/>
  <c r="G36" i="103"/>
  <c r="M34" i="103"/>
  <c r="M33" i="103"/>
  <c r="D33" i="103"/>
  <c r="D31" i="103"/>
  <c r="G29" i="103"/>
  <c r="J28" i="103"/>
  <c r="M27" i="103"/>
  <c r="D27" i="103"/>
  <c r="M25" i="103"/>
  <c r="J25" i="103"/>
  <c r="D25" i="103"/>
  <c r="J23" i="103"/>
  <c r="D23" i="103"/>
  <c r="M21" i="103"/>
  <c r="G21" i="103"/>
  <c r="J20" i="103"/>
  <c r="D19" i="103"/>
  <c r="D18" i="103"/>
  <c r="M17" i="103"/>
  <c r="J17" i="103"/>
  <c r="G17" i="103"/>
  <c r="J16" i="103"/>
  <c r="J15" i="103"/>
  <c r="G15" i="103"/>
  <c r="D15" i="103"/>
  <c r="D14" i="103"/>
  <c r="J13" i="103"/>
  <c r="G13" i="103"/>
  <c r="D13" i="103"/>
  <c r="J12" i="103"/>
  <c r="M11" i="103"/>
  <c r="D11" i="103"/>
  <c r="M10" i="103"/>
  <c r="G10" i="103"/>
  <c r="N8" i="103"/>
  <c r="G9" i="103" l="1"/>
  <c r="J11" i="103"/>
  <c r="G14" i="103"/>
  <c r="M14" i="103"/>
  <c r="D17" i="103"/>
  <c r="G18" i="103"/>
  <c r="M18" i="103"/>
  <c r="G19" i="103"/>
  <c r="D20" i="103"/>
  <c r="M20" i="103"/>
  <c r="M24" i="103"/>
  <c r="G25" i="103"/>
  <c r="D29" i="103"/>
  <c r="M36" i="103"/>
  <c r="D37" i="103"/>
  <c r="G42" i="103"/>
  <c r="M42" i="103"/>
  <c r="J44" i="103"/>
  <c r="D45" i="103"/>
  <c r="G46" i="103"/>
  <c r="G47" i="103"/>
  <c r="D68" i="103"/>
  <c r="D78" i="103"/>
  <c r="D80" i="103"/>
  <c r="D94" i="103"/>
  <c r="D119" i="103"/>
  <c r="D122" i="103"/>
  <c r="D26" i="103"/>
  <c r="G30" i="103"/>
  <c r="D30" i="103"/>
  <c r="D69" i="103"/>
  <c r="D111" i="103"/>
  <c r="D136" i="103"/>
  <c r="M16" i="103"/>
  <c r="G22" i="103"/>
  <c r="M22" i="103"/>
  <c r="M23" i="103"/>
  <c r="J24" i="103"/>
  <c r="J33" i="103"/>
  <c r="G31" i="103"/>
  <c r="G34" i="103"/>
  <c r="J35" i="103"/>
  <c r="G37" i="103"/>
  <c r="M37" i="103"/>
  <c r="J47" i="103"/>
  <c r="D49" i="103"/>
  <c r="J49" i="103"/>
  <c r="M51" i="103"/>
  <c r="J53" i="103"/>
  <c r="M56" i="103"/>
  <c r="J59" i="103"/>
  <c r="M60" i="103"/>
  <c r="J63" i="103"/>
  <c r="D64" i="103"/>
  <c r="G70" i="103"/>
  <c r="J71" i="103"/>
  <c r="D72" i="103"/>
  <c r="J72" i="103"/>
  <c r="J80" i="103"/>
  <c r="J83" i="103"/>
  <c r="G84" i="103"/>
  <c r="D85" i="103"/>
  <c r="G90" i="103"/>
  <c r="D93" i="103"/>
  <c r="G94" i="103"/>
  <c r="G95" i="103"/>
  <c r="M95" i="103"/>
  <c r="D96" i="103"/>
  <c r="J97" i="103"/>
  <c r="J99" i="103"/>
  <c r="G100" i="103"/>
  <c r="M100" i="103"/>
  <c r="J104" i="103"/>
  <c r="M105" i="103"/>
  <c r="J108" i="103"/>
  <c r="M109" i="103"/>
  <c r="J114" i="103"/>
  <c r="J118" i="103"/>
  <c r="G119" i="103"/>
  <c r="D120" i="103"/>
  <c r="G124" i="103"/>
  <c r="D127" i="103"/>
  <c r="G129" i="103"/>
  <c r="G130" i="103"/>
  <c r="M130" i="103"/>
  <c r="D131" i="103"/>
  <c r="J132" i="103"/>
  <c r="J133" i="103"/>
  <c r="G134" i="103"/>
  <c r="M134" i="103"/>
  <c r="M138" i="103"/>
  <c r="J140" i="103"/>
  <c r="J141" i="103"/>
  <c r="M142" i="103"/>
  <c r="G147" i="103"/>
  <c r="D148" i="103"/>
  <c r="D154" i="103"/>
  <c r="J155" i="103"/>
  <c r="G157" i="103"/>
  <c r="M157" i="103"/>
  <c r="M159" i="103"/>
  <c r="M164" i="103"/>
  <c r="J172" i="103"/>
  <c r="M174" i="103"/>
  <c r="D175" i="103"/>
  <c r="J181" i="103"/>
  <c r="D182" i="103"/>
  <c r="M184" i="103"/>
  <c r="G188" i="103"/>
  <c r="M188" i="103"/>
  <c r="J218" i="103"/>
  <c r="J223" i="103"/>
  <c r="G226" i="103"/>
  <c r="M228" i="103"/>
  <c r="D245" i="103"/>
  <c r="J247" i="103"/>
  <c r="M269" i="103"/>
  <c r="D138" i="103"/>
  <c r="D183" i="103"/>
  <c r="M50" i="103"/>
  <c r="M53" i="103"/>
  <c r="M54" i="103"/>
  <c r="M58" i="103"/>
  <c r="G63" i="103"/>
  <c r="M63" i="103"/>
  <c r="G66" i="103"/>
  <c r="G76" i="103"/>
  <c r="J86" i="103"/>
  <c r="M87" i="103"/>
  <c r="J91" i="103"/>
  <c r="M92" i="103"/>
  <c r="J96" i="103"/>
  <c r="J101" i="103"/>
  <c r="G102" i="103"/>
  <c r="G107" i="103"/>
  <c r="G111" i="103"/>
  <c r="G112" i="103"/>
  <c r="M112" i="103"/>
  <c r="J115" i="103"/>
  <c r="J116" i="103"/>
  <c r="G117" i="103"/>
  <c r="M117" i="103"/>
  <c r="J121" i="103"/>
  <c r="M122" i="103"/>
  <c r="J125" i="103"/>
  <c r="M126" i="103"/>
  <c r="J131" i="103"/>
  <c r="J135" i="103"/>
  <c r="G136" i="103"/>
  <c r="J138" i="103"/>
  <c r="J139" i="103"/>
  <c r="M140" i="103"/>
  <c r="G145" i="103"/>
  <c r="M145" i="103"/>
  <c r="J147" i="103"/>
  <c r="M163" i="103"/>
  <c r="G190" i="103"/>
  <c r="J193" i="103"/>
  <c r="M196" i="103"/>
  <c r="J206" i="103"/>
  <c r="J231" i="103"/>
  <c r="M233" i="103"/>
  <c r="M254" i="103"/>
  <c r="M255" i="103"/>
  <c r="M272" i="103"/>
  <c r="G279" i="103"/>
  <c r="J286" i="103"/>
  <c r="J290" i="103"/>
  <c r="J308" i="103"/>
  <c r="J321" i="103"/>
  <c r="M324" i="103"/>
  <c r="G199" i="103"/>
  <c r="D205" i="103"/>
  <c r="D210" i="103"/>
  <c r="J212" i="103"/>
  <c r="D219" i="103"/>
  <c r="M219" i="103"/>
  <c r="D232" i="103"/>
  <c r="M232" i="103"/>
  <c r="D244" i="103"/>
  <c r="J256" i="103"/>
  <c r="D261" i="103"/>
  <c r="M261" i="103"/>
  <c r="D265" i="103"/>
  <c r="M268" i="103"/>
  <c r="J273" i="103"/>
  <c r="D276" i="103"/>
  <c r="M276" i="103"/>
  <c r="D289" i="103"/>
  <c r="D294" i="103"/>
  <c r="M294" i="103"/>
  <c r="J300" i="103"/>
  <c r="D306" i="103"/>
  <c r="D312" i="103"/>
  <c r="D319" i="103"/>
  <c r="J329" i="103"/>
  <c r="D335" i="103"/>
  <c r="M149" i="103"/>
  <c r="J150" i="103"/>
  <c r="D155" i="103"/>
  <c r="J156" i="103"/>
  <c r="D157" i="103"/>
  <c r="M161" i="103"/>
  <c r="D162" i="103"/>
  <c r="M165" i="103"/>
  <c r="D167" i="103"/>
  <c r="J168" i="103"/>
  <c r="G171" i="103"/>
  <c r="M171" i="103"/>
  <c r="D172" i="103"/>
  <c r="M172" i="103"/>
  <c r="J173" i="103"/>
  <c r="G175" i="103"/>
  <c r="M175" i="103"/>
  <c r="D176" i="103"/>
  <c r="J177" i="103"/>
  <c r="D178" i="103"/>
  <c r="J178" i="103"/>
  <c r="J189" i="103"/>
  <c r="J190" i="103"/>
  <c r="D193" i="103"/>
  <c r="M193" i="103"/>
  <c r="J195" i="103"/>
  <c r="M198" i="103"/>
  <c r="D204" i="103"/>
  <c r="M208" i="103"/>
  <c r="G209" i="103"/>
  <c r="M212" i="103"/>
  <c r="J219" i="103"/>
  <c r="M223" i="103"/>
  <c r="G229" i="103"/>
  <c r="M230" i="103"/>
  <c r="G231" i="103"/>
  <c r="J232" i="103"/>
  <c r="G237" i="103"/>
  <c r="D238" i="103"/>
  <c r="J243" i="103"/>
  <c r="G244" i="103"/>
  <c r="D251" i="103"/>
  <c r="M251" i="103"/>
  <c r="D259" i="103"/>
  <c r="D264" i="103"/>
  <c r="M264" i="103"/>
  <c r="J265" i="103"/>
  <c r="J269" i="103"/>
  <c r="G273" i="103"/>
  <c r="M273" i="103"/>
  <c r="J275" i="103"/>
  <c r="J276" i="103"/>
  <c r="J277" i="103"/>
  <c r="J278" i="103"/>
  <c r="D281" i="103"/>
  <c r="M283" i="103"/>
  <c r="G285" i="103"/>
  <c r="D286" i="103"/>
  <c r="D288" i="103"/>
  <c r="M291" i="103"/>
  <c r="G293" i="103"/>
  <c r="J299" i="103"/>
  <c r="G300" i="103"/>
  <c r="M302" i="103"/>
  <c r="M309" i="103"/>
  <c r="G310" i="103"/>
  <c r="J317" i="103"/>
  <c r="G319" i="103"/>
  <c r="D323" i="103"/>
  <c r="J323" i="103"/>
  <c r="M332" i="103"/>
  <c r="G52" i="103"/>
  <c r="D52" i="103"/>
  <c r="G57" i="103"/>
  <c r="J64" i="103"/>
  <c r="J79" i="103"/>
  <c r="M137" i="103"/>
  <c r="J194" i="103"/>
  <c r="M210" i="103"/>
  <c r="M19" i="103"/>
  <c r="J69" i="103"/>
  <c r="D76" i="103"/>
  <c r="D83" i="103"/>
  <c r="D97" i="103"/>
  <c r="D101" i="103"/>
  <c r="D115" i="103"/>
  <c r="D135" i="103"/>
  <c r="D161" i="103"/>
  <c r="D180" i="103"/>
  <c r="D196" i="103"/>
  <c r="G71" i="103"/>
  <c r="D71" i="103"/>
  <c r="G35" i="103"/>
  <c r="D35" i="103"/>
  <c r="G39" i="103"/>
  <c r="D44" i="103"/>
  <c r="J45" i="103"/>
  <c r="D53" i="103"/>
  <c r="J60" i="103"/>
  <c r="J65" i="103"/>
  <c r="D66" i="103"/>
  <c r="D89" i="103"/>
  <c r="D92" i="103"/>
  <c r="D106" i="103"/>
  <c r="D109" i="103"/>
  <c r="D118" i="103"/>
  <c r="D123" i="103"/>
  <c r="D126" i="103"/>
  <c r="D132" i="103"/>
  <c r="D140" i="103"/>
  <c r="D142" i="103"/>
  <c r="D145" i="103"/>
  <c r="D174" i="103"/>
  <c r="M312" i="103"/>
  <c r="C337" i="103"/>
  <c r="D10" i="103"/>
  <c r="D16" i="103"/>
  <c r="G23" i="103"/>
  <c r="D24" i="103"/>
  <c r="J27" i="103"/>
  <c r="J29" i="103"/>
  <c r="J30" i="103"/>
  <c r="J31" i="103"/>
  <c r="D36" i="103"/>
  <c r="J42" i="103"/>
  <c r="G44" i="103"/>
  <c r="J46" i="103"/>
  <c r="D47" i="103"/>
  <c r="J50" i="103"/>
  <c r="G54" i="103"/>
  <c r="D57" i="103"/>
  <c r="G60" i="103"/>
  <c r="M72" i="103"/>
  <c r="D73" i="103"/>
  <c r="M74" i="103"/>
  <c r="M77" i="103"/>
  <c r="G78" i="103"/>
  <c r="M78" i="103"/>
  <c r="J84" i="103"/>
  <c r="G89" i="103"/>
  <c r="D90" i="103"/>
  <c r="J93" i="103"/>
  <c r="G97" i="103"/>
  <c r="D99" i="103"/>
  <c r="J102" i="103"/>
  <c r="G106" i="103"/>
  <c r="D107" i="103"/>
  <c r="J110" i="103"/>
  <c r="G115" i="103"/>
  <c r="D116" i="103"/>
  <c r="J119" i="103"/>
  <c r="G123" i="103"/>
  <c r="D124" i="103"/>
  <c r="J127" i="103"/>
  <c r="G132" i="103"/>
  <c r="D133" i="103"/>
  <c r="J136" i="103"/>
  <c r="G138" i="103"/>
  <c r="G140" i="103"/>
  <c r="D141" i="103"/>
  <c r="G148" i="103"/>
  <c r="M148" i="103"/>
  <c r="M150" i="103"/>
  <c r="G153" i="103"/>
  <c r="M153" i="103"/>
  <c r="M155" i="103"/>
  <c r="G156" i="103"/>
  <c r="G162" i="103"/>
  <c r="M162" i="103"/>
  <c r="D163" i="103"/>
  <c r="J164" i="103"/>
  <c r="D165" i="103"/>
  <c r="G167" i="103"/>
  <c r="M167" i="103"/>
  <c r="M168" i="103"/>
  <c r="J169" i="103"/>
  <c r="G174" i="103"/>
  <c r="D179" i="103"/>
  <c r="D184" i="103"/>
  <c r="J185" i="103"/>
  <c r="M211" i="103"/>
  <c r="J213" i="103"/>
  <c r="J214" i="103"/>
  <c r="J217" i="103"/>
  <c r="M221" i="103"/>
  <c r="M222" i="103"/>
  <c r="D223" i="103"/>
  <c r="J224" i="103"/>
  <c r="G232" i="103"/>
  <c r="G240" i="103"/>
  <c r="J244" i="103"/>
  <c r="J245" i="103"/>
  <c r="J248" i="103"/>
  <c r="G11" i="103"/>
  <c r="D12" i="103"/>
  <c r="M12" i="103"/>
  <c r="M13" i="103"/>
  <c r="M15" i="103"/>
  <c r="J19" i="103"/>
  <c r="D21" i="103"/>
  <c r="J21" i="103"/>
  <c r="D22" i="103"/>
  <c r="G26" i="103"/>
  <c r="M26" i="103"/>
  <c r="G27" i="103"/>
  <c r="D28" i="103"/>
  <c r="M28" i="103"/>
  <c r="M29" i="103"/>
  <c r="M31" i="103"/>
  <c r="G33" i="103"/>
  <c r="J34" i="103"/>
  <c r="J37" i="103"/>
  <c r="J39" i="103"/>
  <c r="D40" i="103"/>
  <c r="J40" i="103"/>
  <c r="G43" i="103"/>
  <c r="M46" i="103"/>
  <c r="M49" i="103"/>
  <c r="G50" i="103"/>
  <c r="J51" i="103"/>
  <c r="J54" i="103"/>
  <c r="J57" i="103"/>
  <c r="D58" i="103"/>
  <c r="J58" i="103"/>
  <c r="G62" i="103"/>
  <c r="M65" i="103"/>
  <c r="M68" i="103"/>
  <c r="G69" i="103"/>
  <c r="J70" i="103"/>
  <c r="J73" i="103"/>
  <c r="J76" i="103"/>
  <c r="D77" i="103"/>
  <c r="J77" i="103"/>
  <c r="G80" i="103"/>
  <c r="M84" i="103"/>
  <c r="M85" i="103"/>
  <c r="M89" i="103"/>
  <c r="M90" i="103"/>
  <c r="M93" i="103"/>
  <c r="M94" i="103"/>
  <c r="M97" i="103"/>
  <c r="M99" i="103"/>
  <c r="M102" i="103"/>
  <c r="M103" i="103"/>
  <c r="M106" i="103"/>
  <c r="M107" i="103"/>
  <c r="M110" i="103"/>
  <c r="M111" i="103"/>
  <c r="M115" i="103"/>
  <c r="M116" i="103"/>
  <c r="M119" i="103"/>
  <c r="M120" i="103"/>
  <c r="M123" i="103"/>
  <c r="M124" i="103"/>
  <c r="M127" i="103"/>
  <c r="M129" i="103"/>
  <c r="M132" i="103"/>
  <c r="M133" i="103"/>
  <c r="M136" i="103"/>
  <c r="J137" i="103"/>
  <c r="D144" i="103"/>
  <c r="M144" i="103"/>
  <c r="M147" i="103"/>
  <c r="J149" i="103"/>
  <c r="D152" i="103"/>
  <c r="J152" i="103"/>
  <c r="J154" i="103"/>
  <c r="D159" i="103"/>
  <c r="D164" i="103"/>
  <c r="M169" i="103"/>
  <c r="D171" i="103"/>
  <c r="G177" i="103"/>
  <c r="D190" i="103"/>
  <c r="M201" i="103"/>
  <c r="G211" i="103"/>
  <c r="G213" i="103"/>
  <c r="D215" i="103"/>
  <c r="G223" i="103"/>
  <c r="D224" i="103"/>
  <c r="M225" i="103"/>
  <c r="G263" i="103"/>
  <c r="M263" i="103"/>
  <c r="J267" i="103"/>
  <c r="J268" i="103"/>
  <c r="G280" i="103"/>
  <c r="G283" i="103"/>
  <c r="J174" i="103"/>
  <c r="J176" i="103"/>
  <c r="M177" i="103"/>
  <c r="M178" i="103"/>
  <c r="G179" i="103"/>
  <c r="M179" i="103"/>
  <c r="D181" i="103"/>
  <c r="M181" i="103"/>
  <c r="M182" i="103"/>
  <c r="G183" i="103"/>
  <c r="M183" i="103"/>
  <c r="M185" i="103"/>
  <c r="D189" i="103"/>
  <c r="M189" i="103"/>
  <c r="M191" i="103"/>
  <c r="G192" i="103"/>
  <c r="D194" i="103"/>
  <c r="D195" i="103"/>
  <c r="M195" i="103"/>
  <c r="G196" i="103"/>
  <c r="D198" i="103"/>
  <c r="D200" i="103"/>
  <c r="J200" i="103"/>
  <c r="M203" i="103"/>
  <c r="M204" i="103"/>
  <c r="G205" i="103"/>
  <c r="D206" i="103"/>
  <c r="D209" i="103"/>
  <c r="J209" i="103"/>
  <c r="J210" i="103"/>
  <c r="M214" i="103"/>
  <c r="M217" i="103"/>
  <c r="M218" i="103"/>
  <c r="G219" i="103"/>
  <c r="D220" i="103"/>
  <c r="G224" i="103"/>
  <c r="D226" i="103"/>
  <c r="J226" i="103"/>
  <c r="J228" i="103"/>
  <c r="J230" i="103"/>
  <c r="D231" i="103"/>
  <c r="M234" i="103"/>
  <c r="M236" i="103"/>
  <c r="M237" i="103"/>
  <c r="G242" i="103"/>
  <c r="D250" i="103"/>
  <c r="J253" i="103"/>
  <c r="G258" i="103"/>
  <c r="M258" i="103"/>
  <c r="M259" i="103"/>
  <c r="J271" i="103"/>
  <c r="J272" i="103"/>
  <c r="D275" i="103"/>
  <c r="G287" i="103"/>
  <c r="G294" i="103"/>
  <c r="G297" i="103"/>
  <c r="J301" i="103"/>
  <c r="D307" i="103"/>
  <c r="G318" i="103"/>
  <c r="J322" i="103"/>
  <c r="M329" i="103"/>
  <c r="G317" i="103"/>
  <c r="J319" i="103"/>
  <c r="G329" i="103"/>
  <c r="J331" i="103"/>
  <c r="G228" i="103"/>
  <c r="D229" i="103"/>
  <c r="D236" i="103"/>
  <c r="J236" i="103"/>
  <c r="J237" i="103"/>
  <c r="M241" i="103"/>
  <c r="M243" i="103"/>
  <c r="G245" i="103"/>
  <c r="D247" i="103"/>
  <c r="G256" i="103"/>
  <c r="J258" i="103"/>
  <c r="J259" i="103"/>
  <c r="J261" i="103"/>
  <c r="J264" i="103"/>
  <c r="M266" i="103"/>
  <c r="G267" i="103"/>
  <c r="D269" i="103"/>
  <c r="M270" i="103"/>
  <c r="G271" i="103"/>
  <c r="D273" i="103"/>
  <c r="D279" i="103"/>
  <c r="J279" i="103"/>
  <c r="J281" i="103"/>
  <c r="M285" i="103"/>
  <c r="M287" i="103"/>
  <c r="M288" i="103"/>
  <c r="G289" i="103"/>
  <c r="D290" i="103"/>
  <c r="D293" i="103"/>
  <c r="J293" i="103"/>
  <c r="J295" i="103"/>
  <c r="M298" i="103"/>
  <c r="M300" i="103"/>
  <c r="M301" i="103"/>
  <c r="G302" i="103"/>
  <c r="D303" i="103"/>
  <c r="G308" i="103"/>
  <c r="D310" i="103"/>
  <c r="J310" i="103"/>
  <c r="J313" i="103"/>
  <c r="M316" i="103"/>
  <c r="M318" i="103"/>
  <c r="M319" i="103"/>
  <c r="G320" i="103"/>
  <c r="D321" i="103"/>
  <c r="G325" i="103"/>
  <c r="M328" i="103"/>
  <c r="M330" i="103"/>
  <c r="M331" i="103"/>
  <c r="G332" i="103"/>
  <c r="D333" i="103"/>
  <c r="D233" i="103"/>
  <c r="D240" i="103"/>
  <c r="J240" i="103"/>
  <c r="J241" i="103"/>
  <c r="M248" i="103"/>
  <c r="G250" i="103"/>
  <c r="D252" i="103"/>
  <c r="M253" i="103"/>
  <c r="G254" i="103"/>
  <c r="D256" i="103"/>
  <c r="G265" i="103"/>
  <c r="D268" i="103"/>
  <c r="D272" i="103"/>
  <c r="M274" i="103"/>
  <c r="G275" i="103"/>
  <c r="D277" i="103"/>
  <c r="G281" i="103"/>
  <c r="D283" i="103"/>
  <c r="J283" i="103"/>
  <c r="G295" i="103"/>
  <c r="D297" i="103"/>
  <c r="J297" i="103"/>
  <c r="M304" i="103"/>
  <c r="M306" i="103"/>
  <c r="G307" i="103"/>
  <c r="D308" i="103"/>
  <c r="G313" i="103"/>
  <c r="D315" i="103"/>
  <c r="J315" i="103"/>
  <c r="M322" i="103"/>
  <c r="M323" i="103"/>
  <c r="G324" i="103"/>
  <c r="D325" i="103"/>
  <c r="D327" i="103"/>
  <c r="J327" i="103"/>
  <c r="M334" i="103"/>
  <c r="M335" i="103"/>
  <c r="G336" i="103"/>
  <c r="K337" i="103"/>
  <c r="M9" i="103"/>
  <c r="D169" i="103"/>
  <c r="G169" i="103"/>
  <c r="D9" i="103"/>
  <c r="H337" i="103"/>
  <c r="L337" i="103"/>
  <c r="G12" i="103"/>
  <c r="G16" i="103"/>
  <c r="G20" i="103"/>
  <c r="G24" i="103"/>
  <c r="G28" i="103"/>
  <c r="G155" i="103"/>
  <c r="O29" i="103"/>
  <c r="G83" i="103"/>
  <c r="D86" i="103"/>
  <c r="G87" i="103"/>
  <c r="D91" i="103"/>
  <c r="G92" i="103"/>
  <c r="D95" i="103"/>
  <c r="G96" i="103"/>
  <c r="D100" i="103"/>
  <c r="G101" i="103"/>
  <c r="D104" i="103"/>
  <c r="G105" i="103"/>
  <c r="D108" i="103"/>
  <c r="G109" i="103"/>
  <c r="D112" i="103"/>
  <c r="G114" i="103"/>
  <c r="D117" i="103"/>
  <c r="G118" i="103"/>
  <c r="D121" i="103"/>
  <c r="G122" i="103"/>
  <c r="D125" i="103"/>
  <c r="G126" i="103"/>
  <c r="D130" i="103"/>
  <c r="G131" i="103"/>
  <c r="D134" i="103"/>
  <c r="G135" i="103"/>
  <c r="D139" i="103"/>
  <c r="G142" i="103"/>
  <c r="D150" i="103"/>
  <c r="G150" i="103"/>
  <c r="D185" i="103"/>
  <c r="G185" i="103"/>
  <c r="F337" i="103"/>
  <c r="J9" i="103"/>
  <c r="J10" i="103"/>
  <c r="J14" i="103"/>
  <c r="J18" i="103"/>
  <c r="J22" i="103"/>
  <c r="J26" i="103"/>
  <c r="M30" i="103"/>
  <c r="D34" i="103"/>
  <c r="M35" i="103"/>
  <c r="D38" i="103"/>
  <c r="M39" i="103"/>
  <c r="D42" i="103"/>
  <c r="M43" i="103"/>
  <c r="D46" i="103"/>
  <c r="M47" i="103"/>
  <c r="D51" i="103"/>
  <c r="M52" i="103"/>
  <c r="D56" i="103"/>
  <c r="M57" i="103"/>
  <c r="D60" i="103"/>
  <c r="M62" i="103"/>
  <c r="D65" i="103"/>
  <c r="M66" i="103"/>
  <c r="D70" i="103"/>
  <c r="M71" i="103"/>
  <c r="D74" i="103"/>
  <c r="M76" i="103"/>
  <c r="D79" i="103"/>
  <c r="M80" i="103"/>
  <c r="G139" i="103"/>
  <c r="G141" i="103"/>
  <c r="D146" i="103"/>
  <c r="M146" i="103"/>
  <c r="G173" i="103"/>
  <c r="G195" i="103"/>
  <c r="D191" i="103"/>
  <c r="D262" i="103"/>
  <c r="G262" i="103"/>
  <c r="E337" i="103"/>
  <c r="I337" i="103"/>
  <c r="G144" i="103"/>
  <c r="M152" i="103"/>
  <c r="J163" i="103"/>
  <c r="G164" i="103"/>
  <c r="M170" i="103"/>
  <c r="J180" i="103"/>
  <c r="G181" i="103"/>
  <c r="J188" i="103"/>
  <c r="G191" i="103"/>
  <c r="J196" i="103"/>
  <c r="M200" i="103"/>
  <c r="M209" i="103"/>
  <c r="G215" i="103"/>
  <c r="M226" i="103"/>
  <c r="G233" i="103"/>
  <c r="M244" i="103"/>
  <c r="G206" i="103"/>
  <c r="M213" i="103"/>
  <c r="G220" i="103"/>
  <c r="M231" i="103"/>
  <c r="G238" i="103"/>
  <c r="M249" i="103"/>
  <c r="D253" i="103"/>
  <c r="G253" i="103"/>
  <c r="J263" i="103"/>
  <c r="D270" i="103"/>
  <c r="G270" i="103"/>
  <c r="G149" i="103"/>
  <c r="G154" i="103"/>
  <c r="G158" i="103"/>
  <c r="G163" i="103"/>
  <c r="G168" i="103"/>
  <c r="G172" i="103"/>
  <c r="G176" i="103"/>
  <c r="G180" i="103"/>
  <c r="G184" i="103"/>
  <c r="D199" i="103"/>
  <c r="J201" i="103"/>
  <c r="D203" i="103"/>
  <c r="J205" i="103"/>
  <c r="D208" i="103"/>
  <c r="D212" i="103"/>
  <c r="D217" i="103"/>
  <c r="D221" i="103"/>
  <c r="D225" i="103"/>
  <c r="D230" i="103"/>
  <c r="D234" i="103"/>
  <c r="D239" i="103"/>
  <c r="D243" i="103"/>
  <c r="D248" i="103"/>
  <c r="J148" i="103"/>
  <c r="J153" i="103"/>
  <c r="J157" i="103"/>
  <c r="J162" i="103"/>
  <c r="J167" i="103"/>
  <c r="J171" i="103"/>
  <c r="J175" i="103"/>
  <c r="J179" i="103"/>
  <c r="J183" i="103"/>
  <c r="G189" i="103"/>
  <c r="G193" i="103"/>
  <c r="G197" i="103"/>
  <c r="G212" i="103"/>
  <c r="G217" i="103"/>
  <c r="G221" i="103"/>
  <c r="G225" i="103"/>
  <c r="G230" i="103"/>
  <c r="G234" i="103"/>
  <c r="G239" i="103"/>
  <c r="G243" i="103"/>
  <c r="G248" i="103"/>
  <c r="G252" i="103"/>
  <c r="D257" i="103"/>
  <c r="G261" i="103"/>
  <c r="D266" i="103"/>
  <c r="G269" i="103"/>
  <c r="D274" i="103"/>
  <c r="G277" i="103"/>
  <c r="G251" i="103"/>
  <c r="G255" i="103"/>
  <c r="G259" i="103"/>
  <c r="G264" i="103"/>
  <c r="G268" i="103"/>
  <c r="G272" i="103"/>
  <c r="G276" i="103"/>
  <c r="D278" i="103"/>
  <c r="J280" i="103"/>
  <c r="D282" i="103"/>
  <c r="J285" i="103"/>
  <c r="D287" i="103"/>
  <c r="J289" i="103"/>
  <c r="D291" i="103"/>
  <c r="J294" i="103"/>
  <c r="D296" i="103"/>
  <c r="J298" i="103"/>
  <c r="D300" i="103"/>
  <c r="J302" i="103"/>
  <c r="D304" i="103"/>
  <c r="J307" i="103"/>
  <c r="D309" i="103"/>
  <c r="J312" i="103"/>
  <c r="D314" i="103"/>
  <c r="J316" i="103"/>
  <c r="D318" i="103"/>
  <c r="J320" i="103"/>
  <c r="D322" i="103"/>
  <c r="J324" i="103"/>
  <c r="D326" i="103"/>
  <c r="J328" i="103"/>
  <c r="D330" i="103"/>
  <c r="J332" i="103"/>
  <c r="D334" i="103"/>
  <c r="J336" i="103"/>
  <c r="E10" i="18"/>
  <c r="H10" i="18"/>
  <c r="E11" i="18"/>
  <c r="H11" i="18"/>
  <c r="E12" i="18"/>
  <c r="H12" i="18"/>
  <c r="E13" i="18"/>
  <c r="H13" i="18"/>
  <c r="E14" i="18"/>
  <c r="H14" i="18"/>
  <c r="E16" i="18"/>
  <c r="H16" i="18"/>
  <c r="E17" i="18"/>
  <c r="H17" i="18"/>
  <c r="E18" i="18"/>
  <c r="H18" i="18"/>
  <c r="E19" i="18"/>
  <c r="H19" i="18"/>
  <c r="E20" i="18"/>
  <c r="H20" i="18"/>
  <c r="E21" i="18"/>
  <c r="H21" i="18"/>
  <c r="E22" i="18"/>
  <c r="H22" i="18"/>
  <c r="E23" i="18"/>
  <c r="H23" i="18"/>
  <c r="E24" i="18"/>
  <c r="H24" i="18"/>
  <c r="E25" i="18"/>
  <c r="H25" i="18"/>
  <c r="E26" i="18"/>
  <c r="H26" i="18"/>
  <c r="E27" i="18"/>
  <c r="H27" i="18"/>
  <c r="E28" i="18"/>
  <c r="H28" i="18"/>
  <c r="E29" i="18"/>
  <c r="H29" i="18"/>
  <c r="E30" i="18"/>
  <c r="H30" i="18"/>
  <c r="E31" i="18"/>
  <c r="H31" i="18"/>
  <c r="E32" i="18"/>
  <c r="H32" i="18"/>
  <c r="E33" i="18"/>
  <c r="H33" i="18"/>
  <c r="E34" i="18"/>
  <c r="H34" i="18"/>
  <c r="E35" i="18"/>
  <c r="H35" i="18"/>
  <c r="E36" i="18"/>
  <c r="H36" i="18"/>
  <c r="E37" i="18"/>
  <c r="H37" i="18"/>
  <c r="E38" i="18"/>
  <c r="H38" i="18"/>
  <c r="E39" i="18"/>
  <c r="H39" i="18"/>
  <c r="E40" i="18"/>
  <c r="H40" i="18"/>
  <c r="E41" i="18"/>
  <c r="H41" i="18"/>
  <c r="E42" i="18"/>
  <c r="H42" i="18"/>
  <c r="E43" i="18"/>
  <c r="H43" i="18"/>
  <c r="E44" i="18"/>
  <c r="H44" i="18"/>
  <c r="E45" i="18"/>
  <c r="H45" i="18"/>
  <c r="E46" i="18"/>
  <c r="H46" i="18"/>
  <c r="E47" i="18"/>
  <c r="H47" i="18"/>
  <c r="E48" i="18"/>
  <c r="H48" i="18"/>
  <c r="E49" i="18"/>
  <c r="H49" i="18"/>
  <c r="E50" i="18"/>
  <c r="H50" i="18"/>
  <c r="E51" i="18"/>
  <c r="H51" i="18"/>
  <c r="E52" i="18"/>
  <c r="H52" i="18"/>
  <c r="E53" i="18"/>
  <c r="H53" i="18"/>
  <c r="E54" i="18"/>
  <c r="H54" i="18"/>
  <c r="E55" i="18"/>
  <c r="H55" i="18"/>
  <c r="E56" i="18"/>
  <c r="H56" i="18"/>
  <c r="E57" i="18"/>
  <c r="H57" i="18"/>
  <c r="E58" i="18"/>
  <c r="H58" i="18"/>
  <c r="E59" i="18"/>
  <c r="H59" i="18"/>
  <c r="E60" i="18"/>
  <c r="H60" i="18"/>
  <c r="E61" i="18"/>
  <c r="H61" i="18"/>
  <c r="E62" i="18"/>
  <c r="H62" i="18"/>
  <c r="E63" i="18"/>
  <c r="H63" i="18"/>
  <c r="E64" i="18"/>
  <c r="H64" i="18"/>
  <c r="E65" i="18"/>
  <c r="H65" i="18"/>
  <c r="E66" i="18"/>
  <c r="H66" i="18"/>
  <c r="D67" i="18"/>
  <c r="E67" i="18" s="1"/>
  <c r="G67" i="18"/>
  <c r="H67" i="18" s="1"/>
  <c r="D337" i="103" l="1"/>
  <c r="M337" i="103"/>
  <c r="J337" i="103"/>
  <c r="G337" i="103"/>
  <c r="F332" i="27" l="1"/>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7" i="27"/>
  <c r="F276" i="27"/>
  <c r="F275" i="27"/>
  <c r="F274" i="27"/>
  <c r="F273" i="27"/>
  <c r="F272" i="27"/>
  <c r="F271" i="27"/>
  <c r="F270" i="27"/>
  <c r="F269" i="27"/>
  <c r="F268" i="27"/>
  <c r="F267" i="27"/>
  <c r="F266" i="27"/>
  <c r="F265" i="27"/>
  <c r="F264" i="27"/>
  <c r="F263" i="27"/>
  <c r="F262" i="27"/>
  <c r="F261" i="27"/>
  <c r="F259" i="27"/>
  <c r="F258" i="27"/>
  <c r="E257" i="27"/>
  <c r="E333" i="27" s="1"/>
  <c r="F333" i="27" s="1"/>
  <c r="F256" i="27"/>
  <c r="F255" i="27"/>
  <c r="F254" i="27"/>
  <c r="F253" i="27"/>
  <c r="F252" i="27"/>
  <c r="F251" i="27"/>
  <c r="F250" i="27"/>
  <c r="F249" i="27"/>
  <c r="F248" i="27"/>
  <c r="F247" i="27"/>
  <c r="F246" i="27"/>
  <c r="F245" i="27"/>
  <c r="F244" i="27"/>
  <c r="E243" i="27"/>
  <c r="F243" i="27" s="1"/>
  <c r="F242" i="27"/>
  <c r="F241" i="27"/>
  <c r="F240" i="27"/>
  <c r="F239" i="27"/>
  <c r="F238" i="27"/>
  <c r="F237" i="27"/>
  <c r="F236" i="27"/>
  <c r="F235" i="27"/>
  <c r="F234" i="27"/>
  <c r="F233" i="27"/>
  <c r="E232" i="27"/>
  <c r="F232" i="27" s="1"/>
  <c r="F231" i="27"/>
  <c r="F230" i="27"/>
  <c r="F229" i="27"/>
  <c r="F228" i="27"/>
  <c r="F227" i="27"/>
  <c r="F226" i="27"/>
  <c r="F225" i="27"/>
  <c r="F224" i="27"/>
  <c r="F223" i="27"/>
  <c r="F222" i="27"/>
  <c r="F221" i="27"/>
  <c r="F220" i="27"/>
  <c r="F219" i="27"/>
  <c r="F218" i="27"/>
  <c r="F217" i="27"/>
  <c r="F216" i="27"/>
  <c r="F215" i="27"/>
  <c r="F214" i="27"/>
  <c r="E213" i="27"/>
  <c r="F213" i="27" s="1"/>
  <c r="F212" i="27"/>
  <c r="F211" i="27"/>
  <c r="F210" i="27"/>
  <c r="F209" i="27"/>
  <c r="F208" i="27"/>
  <c r="F207" i="27"/>
  <c r="F206" i="27"/>
  <c r="F205" i="27"/>
  <c r="F204" i="27"/>
  <c r="E204" i="27"/>
  <c r="F203" i="27"/>
  <c r="F202" i="27"/>
  <c r="F201" i="27"/>
  <c r="F200" i="27"/>
  <c r="F199" i="27"/>
  <c r="F198" i="27"/>
  <c r="F197" i="27"/>
  <c r="F196" i="27"/>
  <c r="F195" i="27"/>
  <c r="F194" i="27"/>
  <c r="F193" i="27"/>
  <c r="F192" i="27"/>
  <c r="F191" i="27"/>
  <c r="F190" i="27"/>
  <c r="F189" i="27"/>
  <c r="F188" i="27"/>
  <c r="F187" i="27"/>
  <c r="F186" i="27"/>
  <c r="F185" i="27"/>
  <c r="F184" i="27"/>
  <c r="E183" i="27"/>
  <c r="F183" i="27" s="1"/>
  <c r="F182" i="27"/>
  <c r="F180" i="27"/>
  <c r="F179" i="27"/>
  <c r="F178" i="27"/>
  <c r="F177" i="27"/>
  <c r="F176" i="27"/>
  <c r="F175" i="27"/>
  <c r="F174" i="27"/>
  <c r="F173" i="27"/>
  <c r="F172" i="27"/>
  <c r="F171" i="27"/>
  <c r="F170" i="27"/>
  <c r="F169" i="27"/>
  <c r="F168" i="27"/>
  <c r="F167" i="27"/>
  <c r="F166" i="27"/>
  <c r="F165" i="27"/>
  <c r="F164" i="27"/>
  <c r="E163" i="27"/>
  <c r="F163" i="27" s="1"/>
  <c r="F162" i="27"/>
  <c r="F161" i="27"/>
  <c r="F160" i="27"/>
  <c r="F159" i="27"/>
  <c r="F158" i="27"/>
  <c r="E157" i="27"/>
  <c r="F157" i="27" s="1"/>
  <c r="F156" i="27"/>
  <c r="F155" i="27"/>
  <c r="F154" i="27"/>
  <c r="F153" i="27"/>
  <c r="F152" i="27"/>
  <c r="F151" i="27"/>
  <c r="F150" i="27"/>
  <c r="F149" i="27"/>
  <c r="E148" i="27"/>
  <c r="F148" i="27" s="1"/>
  <c r="F147" i="27"/>
  <c r="F146" i="27"/>
  <c r="F145" i="27"/>
  <c r="F144" i="27"/>
  <c r="F143" i="27"/>
  <c r="F142" i="27"/>
  <c r="F141" i="27"/>
  <c r="F140" i="27"/>
  <c r="F139" i="27"/>
  <c r="F138" i="27"/>
  <c r="F137" i="27"/>
  <c r="F136" i="27"/>
  <c r="F135" i="27"/>
  <c r="F134" i="27"/>
  <c r="F133" i="27"/>
  <c r="F132" i="27"/>
  <c r="F131" i="27"/>
  <c r="F130" i="27"/>
  <c r="F129" i="27"/>
  <c r="F128" i="27"/>
  <c r="F127" i="27"/>
  <c r="F126" i="27"/>
  <c r="E125" i="27"/>
  <c r="F125" i="27" s="1"/>
  <c r="F124" i="27"/>
  <c r="F123" i="27"/>
  <c r="F122" i="27"/>
  <c r="F121" i="27"/>
  <c r="F120" i="27"/>
  <c r="F119" i="27"/>
  <c r="F118" i="27"/>
  <c r="F117" i="27"/>
  <c r="F116" i="27"/>
  <c r="F115" i="27"/>
  <c r="F114" i="27"/>
  <c r="F113" i="27"/>
  <c r="F112" i="27"/>
  <c r="F111" i="27"/>
  <c r="E110" i="27"/>
  <c r="F110" i="27" s="1"/>
  <c r="F109" i="27"/>
  <c r="F108" i="27"/>
  <c r="F107" i="27"/>
  <c r="F106" i="27"/>
  <c r="F105" i="27"/>
  <c r="F104" i="27"/>
  <c r="F103" i="27"/>
  <c r="F102" i="27"/>
  <c r="F101" i="27"/>
  <c r="F100" i="27"/>
  <c r="F99" i="27"/>
  <c r="F98" i="27"/>
  <c r="F97" i="27"/>
  <c r="F96" i="27"/>
  <c r="E95" i="27"/>
  <c r="F95" i="27" s="1"/>
  <c r="F94" i="27"/>
  <c r="F93" i="27"/>
  <c r="F92" i="27"/>
  <c r="F91" i="27"/>
  <c r="F90" i="27"/>
  <c r="F89" i="27"/>
  <c r="F88" i="27"/>
  <c r="F87" i="27"/>
  <c r="F86" i="27"/>
  <c r="E85" i="27"/>
  <c r="F85" i="27" s="1"/>
  <c r="F84" i="27"/>
  <c r="F83" i="27"/>
  <c r="F82" i="27"/>
  <c r="F81" i="27"/>
  <c r="F80" i="27"/>
  <c r="F79" i="27"/>
  <c r="E78" i="27"/>
  <c r="F78" i="27" s="1"/>
  <c r="F77" i="27"/>
  <c r="F76" i="27"/>
  <c r="F75" i="27"/>
  <c r="F74" i="27"/>
  <c r="F73" i="27"/>
  <c r="E72" i="27"/>
  <c r="F72" i="27" s="1"/>
  <c r="F71" i="27"/>
  <c r="F70" i="27"/>
  <c r="F68" i="27"/>
  <c r="F67" i="27"/>
  <c r="F66" i="27"/>
  <c r="F65" i="27"/>
  <c r="E64" i="27"/>
  <c r="F64" i="27" s="1"/>
  <c r="F63" i="27"/>
  <c r="F62" i="27"/>
  <c r="F61" i="27"/>
  <c r="F60" i="27"/>
  <c r="F59" i="27"/>
  <c r="F58" i="27"/>
  <c r="E58" i="27"/>
  <c r="F57" i="27"/>
  <c r="F56" i="27"/>
  <c r="F55" i="27"/>
  <c r="F54" i="27"/>
  <c r="F53" i="27"/>
  <c r="E52" i="27"/>
  <c r="F52" i="27" s="1"/>
  <c r="F51" i="27"/>
  <c r="F50" i="27"/>
  <c r="F49" i="27"/>
  <c r="F48" i="27"/>
  <c r="F47" i="27"/>
  <c r="F46" i="27"/>
  <c r="E45" i="27"/>
  <c r="F45" i="27" s="1"/>
  <c r="F44" i="27"/>
  <c r="F43" i="27"/>
  <c r="F42" i="27"/>
  <c r="F41" i="27"/>
  <c r="F40" i="27"/>
  <c r="F39" i="27"/>
  <c r="F38" i="27"/>
  <c r="F37" i="27"/>
  <c r="F36" i="27"/>
  <c r="F35" i="27"/>
  <c r="F34" i="27"/>
  <c r="F33" i="27"/>
  <c r="F32" i="27"/>
  <c r="F31" i="27"/>
  <c r="F30" i="27"/>
  <c r="F29" i="27"/>
  <c r="E29" i="27"/>
  <c r="F28" i="27"/>
  <c r="F27" i="27"/>
  <c r="F26" i="27"/>
  <c r="F25" i="27"/>
  <c r="F24" i="27"/>
  <c r="F23" i="27"/>
  <c r="F22" i="27"/>
  <c r="F21" i="27"/>
  <c r="F20" i="27"/>
  <c r="F19" i="27"/>
  <c r="F18" i="27"/>
  <c r="F17" i="27"/>
  <c r="F16" i="27"/>
  <c r="F15" i="27"/>
  <c r="F14" i="27"/>
  <c r="F13" i="27"/>
  <c r="F12" i="27"/>
  <c r="F11" i="27"/>
  <c r="F10" i="27"/>
  <c r="F9" i="27"/>
  <c r="F8" i="27"/>
  <c r="F7" i="27"/>
  <c r="F6" i="27"/>
  <c r="E5" i="27"/>
  <c r="F5" i="27" s="1"/>
  <c r="R99" i="91"/>
  <c r="Q99" i="91"/>
  <c r="N99" i="91"/>
  <c r="R98" i="91"/>
  <c r="Q98" i="91"/>
  <c r="N98" i="91"/>
  <c r="R97" i="91"/>
  <c r="Q97" i="91"/>
  <c r="N97" i="91"/>
  <c r="R96" i="91"/>
  <c r="Q96" i="91"/>
  <c r="N96" i="91"/>
  <c r="R95" i="91"/>
  <c r="Q95" i="91"/>
  <c r="N95" i="91"/>
  <c r="R94" i="91"/>
  <c r="Q94" i="91"/>
  <c r="N94" i="91"/>
  <c r="R93" i="91"/>
  <c r="Q93" i="91"/>
  <c r="N93" i="91"/>
  <c r="R92" i="91"/>
  <c r="Q92" i="91"/>
  <c r="N92" i="91"/>
  <c r="R91" i="91"/>
  <c r="Q91" i="91"/>
  <c r="N91" i="91"/>
  <c r="R90" i="91"/>
  <c r="Q90" i="91"/>
  <c r="N90" i="91"/>
  <c r="R89" i="91"/>
  <c r="Q89" i="91"/>
  <c r="N89" i="91"/>
  <c r="R88" i="91"/>
  <c r="Q88" i="91"/>
  <c r="N88" i="91"/>
  <c r="R87" i="91"/>
  <c r="Q87" i="91"/>
  <c r="N87" i="91"/>
  <c r="R86" i="91"/>
  <c r="Q86" i="91"/>
  <c r="N86" i="91"/>
  <c r="R85" i="91"/>
  <c r="Q85" i="91"/>
  <c r="N85" i="91"/>
  <c r="R84" i="91"/>
  <c r="Q84" i="91"/>
  <c r="N84" i="91"/>
  <c r="R83" i="91"/>
  <c r="Q83" i="91"/>
  <c r="N83" i="91"/>
  <c r="R82" i="91"/>
  <c r="Q82" i="91"/>
  <c r="N82" i="91"/>
  <c r="R81" i="91"/>
  <c r="Q81" i="91"/>
  <c r="N81" i="91"/>
  <c r="R80" i="91"/>
  <c r="Q80" i="91"/>
  <c r="N80" i="91"/>
  <c r="R79" i="91"/>
  <c r="Q79" i="91"/>
  <c r="N79" i="91"/>
  <c r="E69" i="91"/>
  <c r="G68" i="91"/>
  <c r="F68" i="91"/>
  <c r="H68" i="91" s="1"/>
  <c r="E68" i="91"/>
  <c r="D68" i="91"/>
  <c r="C68" i="91"/>
  <c r="H67" i="91"/>
  <c r="E67" i="91"/>
  <c r="H66" i="91"/>
  <c r="E66" i="91"/>
  <c r="H65" i="91"/>
  <c r="E65" i="91"/>
  <c r="H64" i="91"/>
  <c r="E64" i="91"/>
  <c r="H63" i="91"/>
  <c r="E63" i="91"/>
  <c r="H62" i="91"/>
  <c r="E62" i="91"/>
  <c r="H61" i="91"/>
  <c r="E61" i="91"/>
  <c r="H60" i="91"/>
  <c r="E60" i="91"/>
  <c r="H59" i="91"/>
  <c r="E59" i="91"/>
  <c r="H58" i="91"/>
  <c r="E58" i="91"/>
  <c r="H57" i="91"/>
  <c r="E57" i="91"/>
  <c r="H56" i="91"/>
  <c r="E56" i="91"/>
  <c r="H55" i="91"/>
  <c r="E55" i="91"/>
  <c r="H54" i="91"/>
  <c r="E54" i="91"/>
  <c r="H53" i="91"/>
  <c r="E53" i="91"/>
  <c r="H52" i="91"/>
  <c r="E52" i="91"/>
  <c r="H51" i="91"/>
  <c r="E51" i="91"/>
  <c r="H50" i="91"/>
  <c r="E50" i="91"/>
  <c r="H49" i="91"/>
  <c r="E49" i="91"/>
  <c r="H48" i="91"/>
  <c r="E48" i="91"/>
  <c r="H47" i="91"/>
  <c r="E47" i="91"/>
  <c r="H46" i="91"/>
  <c r="E46" i="91"/>
  <c r="H45" i="91"/>
  <c r="E45" i="91"/>
  <c r="H44" i="91"/>
  <c r="E44" i="91"/>
  <c r="H43" i="91"/>
  <c r="E43" i="91"/>
  <c r="H42" i="91"/>
  <c r="E42" i="91"/>
  <c r="H41" i="91"/>
  <c r="E41" i="91"/>
  <c r="H40" i="91"/>
  <c r="E40" i="91"/>
  <c r="H39" i="91"/>
  <c r="E39" i="91"/>
  <c r="H38" i="91"/>
  <c r="E38" i="91"/>
  <c r="H37" i="91"/>
  <c r="E37" i="91"/>
  <c r="H36" i="91"/>
  <c r="E36" i="91"/>
  <c r="H35" i="91"/>
  <c r="E35" i="91"/>
  <c r="H34" i="91"/>
  <c r="E34" i="91"/>
  <c r="H33" i="91"/>
  <c r="E33" i="91"/>
  <c r="H32" i="91"/>
  <c r="E32" i="91"/>
  <c r="H31" i="91"/>
  <c r="E31" i="91"/>
  <c r="H30" i="91"/>
  <c r="E30" i="91"/>
  <c r="H29" i="91"/>
  <c r="E29" i="91"/>
  <c r="H28" i="91"/>
  <c r="E28" i="91"/>
  <c r="H27" i="91"/>
  <c r="E27" i="91"/>
  <c r="H26" i="91"/>
  <c r="E26" i="91"/>
  <c r="H25" i="91"/>
  <c r="E25" i="91"/>
  <c r="H24" i="91"/>
  <c r="E24" i="91"/>
  <c r="H23" i="91"/>
  <c r="E23" i="91"/>
  <c r="H22" i="91"/>
  <c r="E22" i="91"/>
  <c r="H21" i="91"/>
  <c r="E21" i="91"/>
  <c r="H20" i="91"/>
  <c r="E20" i="91"/>
  <c r="H19" i="91"/>
  <c r="E19" i="91"/>
  <c r="H18" i="91"/>
  <c r="E18" i="91"/>
  <c r="H17" i="91"/>
  <c r="E17" i="91"/>
  <c r="H16" i="91"/>
  <c r="E16" i="91"/>
  <c r="H15" i="91"/>
  <c r="E15" i="91"/>
  <c r="H14" i="91"/>
  <c r="E14" i="91"/>
  <c r="H13" i="91"/>
  <c r="E13" i="91"/>
  <c r="H12" i="91"/>
  <c r="E12" i="91"/>
  <c r="H11" i="91"/>
  <c r="E11" i="91"/>
  <c r="H10" i="91"/>
  <c r="E10" i="91"/>
  <c r="H9" i="91"/>
  <c r="E9" i="91"/>
  <c r="I8" i="91"/>
  <c r="H8" i="91"/>
  <c r="E8" i="91"/>
  <c r="I7" i="91"/>
  <c r="H7" i="91"/>
  <c r="E7" i="91"/>
  <c r="F257" i="27" l="1"/>
  <c r="L107" i="25"/>
  <c r="K107" i="25"/>
  <c r="J107" i="25"/>
  <c r="I107" i="25"/>
  <c r="H107" i="25"/>
  <c r="G107" i="25"/>
  <c r="F107" i="25"/>
  <c r="E107" i="25"/>
  <c r="D107" i="25"/>
  <c r="C107" i="25"/>
  <c r="I62" i="25" l="1"/>
  <c r="H62" i="25"/>
  <c r="G62" i="25"/>
  <c r="D62" i="25"/>
  <c r="E62" i="25" s="1"/>
  <c r="E61" i="25"/>
  <c r="E60" i="25"/>
  <c r="E59" i="25"/>
  <c r="E58" i="25"/>
  <c r="E57" i="25"/>
  <c r="E56" i="25"/>
  <c r="E55" i="25"/>
  <c r="E54" i="25"/>
  <c r="E53" i="25"/>
  <c r="E52" i="25"/>
  <c r="E51" i="25"/>
  <c r="E50" i="25"/>
  <c r="E49" i="25"/>
  <c r="E48" i="25"/>
  <c r="E47" i="25"/>
  <c r="E46" i="25"/>
  <c r="E45" i="25"/>
  <c r="E44" i="25"/>
  <c r="E43" i="25"/>
  <c r="E42" i="25"/>
  <c r="I36" i="25"/>
  <c r="H36" i="25"/>
  <c r="G36" i="25"/>
  <c r="D36" i="25"/>
  <c r="E35" i="25"/>
  <c r="E34" i="25"/>
  <c r="E33" i="25"/>
  <c r="E32" i="25"/>
  <c r="E31" i="25"/>
  <c r="E30" i="25"/>
  <c r="E29" i="25"/>
  <c r="E28" i="25"/>
  <c r="E27" i="25"/>
  <c r="E26" i="25"/>
  <c r="E25" i="25"/>
  <c r="E24" i="25"/>
  <c r="E23" i="25"/>
  <c r="E22" i="25"/>
  <c r="E21" i="25"/>
  <c r="E20" i="25"/>
  <c r="E19" i="25"/>
  <c r="E18" i="25"/>
  <c r="E17" i="25"/>
  <c r="E16" i="25"/>
  <c r="H10" i="25"/>
  <c r="G10" i="25"/>
  <c r="E10" i="25"/>
  <c r="D10" i="25"/>
  <c r="H9" i="25"/>
  <c r="E9" i="25"/>
  <c r="H8" i="25"/>
  <c r="E8" i="25"/>
  <c r="H7" i="25"/>
  <c r="E7" i="25"/>
  <c r="G6" i="25"/>
  <c r="E484" i="24"/>
  <c r="E483" i="24"/>
  <c r="E482" i="24"/>
  <c r="E481" i="24"/>
  <c r="E480" i="24"/>
  <c r="E479" i="24"/>
  <c r="E478" i="24"/>
  <c r="E477" i="24"/>
  <c r="E476" i="24"/>
  <c r="E475" i="24"/>
  <c r="E474" i="24"/>
  <c r="E473" i="24"/>
  <c r="E472" i="24"/>
  <c r="E471" i="24"/>
  <c r="E470" i="24"/>
  <c r="E469" i="24"/>
  <c r="E468" i="24"/>
  <c r="E467" i="24"/>
  <c r="E466" i="24"/>
  <c r="E465" i="24"/>
  <c r="E464" i="24"/>
  <c r="E463" i="24"/>
  <c r="E462" i="24"/>
  <c r="E461" i="24"/>
  <c r="E460" i="24"/>
  <c r="K459" i="24"/>
  <c r="J459" i="24"/>
  <c r="I459" i="24"/>
  <c r="H459" i="24"/>
  <c r="G459" i="24"/>
  <c r="F459" i="24"/>
  <c r="E459" i="24" s="1"/>
  <c r="D459" i="24"/>
  <c r="E458" i="24"/>
  <c r="E457" i="24"/>
  <c r="E456" i="24"/>
  <c r="E455" i="24"/>
  <c r="E454" i="24"/>
  <c r="K453" i="24"/>
  <c r="J453" i="24"/>
  <c r="I453" i="24"/>
  <c r="H453" i="24"/>
  <c r="G453" i="24"/>
  <c r="F453" i="24"/>
  <c r="E453" i="24"/>
  <c r="D453" i="24"/>
  <c r="E452" i="24"/>
  <c r="E451" i="24"/>
  <c r="E450" i="24"/>
  <c r="E449" i="24"/>
  <c r="E448" i="24"/>
  <c r="E447" i="24"/>
  <c r="E446" i="24"/>
  <c r="E445" i="24"/>
  <c r="E444" i="24"/>
  <c r="E443" i="24"/>
  <c r="E442" i="24"/>
  <c r="E441" i="24"/>
  <c r="K440" i="24"/>
  <c r="J440" i="24"/>
  <c r="I440" i="24"/>
  <c r="H440" i="24"/>
  <c r="G440" i="24"/>
  <c r="F440" i="24"/>
  <c r="E440" i="24"/>
  <c r="D440" i="24"/>
  <c r="E439" i="24"/>
  <c r="E438" i="24"/>
  <c r="E437" i="24"/>
  <c r="E436" i="24"/>
  <c r="E435" i="24"/>
  <c r="E434" i="24"/>
  <c r="E433" i="24"/>
  <c r="K432" i="24"/>
  <c r="J432" i="24"/>
  <c r="I432" i="24"/>
  <c r="H432" i="24"/>
  <c r="G432" i="24"/>
  <c r="F432" i="24"/>
  <c r="E432" i="24" s="1"/>
  <c r="D432" i="24"/>
  <c r="E431" i="24"/>
  <c r="E430" i="24"/>
  <c r="E429" i="24"/>
  <c r="E428" i="24"/>
  <c r="E427" i="24"/>
  <c r="E426" i="24"/>
  <c r="E425" i="24"/>
  <c r="E424" i="24"/>
  <c r="E423" i="24"/>
  <c r="E422" i="24"/>
  <c r="E421" i="24"/>
  <c r="E420" i="24"/>
  <c r="E419" i="24"/>
  <c r="E418" i="24"/>
  <c r="E417" i="24"/>
  <c r="E416" i="24"/>
  <c r="E415" i="24"/>
  <c r="E414" i="24"/>
  <c r="E413" i="24"/>
  <c r="E412" i="24"/>
  <c r="E411" i="24"/>
  <c r="E410" i="24"/>
  <c r="E409" i="24"/>
  <c r="K408" i="24"/>
  <c r="J408" i="24"/>
  <c r="I408" i="24"/>
  <c r="H408" i="24"/>
  <c r="G408" i="24"/>
  <c r="E408" i="24" s="1"/>
  <c r="F408" i="24"/>
  <c r="D408" i="24"/>
  <c r="E407" i="24"/>
  <c r="E406" i="24"/>
  <c r="E405" i="24"/>
  <c r="E404" i="24"/>
  <c r="E403" i="24"/>
  <c r="E402" i="24"/>
  <c r="E401" i="24"/>
  <c r="E400" i="24"/>
  <c r="E399" i="24"/>
  <c r="E398" i="24"/>
  <c r="E397" i="24"/>
  <c r="E396" i="24"/>
  <c r="E395" i="24"/>
  <c r="K394" i="24"/>
  <c r="J394" i="24"/>
  <c r="I394" i="24"/>
  <c r="H394" i="24"/>
  <c r="G394" i="24"/>
  <c r="F394" i="24"/>
  <c r="E394" i="24" s="1"/>
  <c r="D394" i="24"/>
  <c r="E393" i="24"/>
  <c r="E392" i="24"/>
  <c r="E391" i="24"/>
  <c r="E390" i="24"/>
  <c r="E389" i="24"/>
  <c r="E388" i="24"/>
  <c r="E387" i="24"/>
  <c r="E386" i="24"/>
  <c r="E385" i="24"/>
  <c r="E384" i="24"/>
  <c r="K383" i="24"/>
  <c r="J383" i="24"/>
  <c r="I383" i="24"/>
  <c r="H383" i="24"/>
  <c r="G383" i="24"/>
  <c r="F383" i="24"/>
  <c r="E383" i="24" s="1"/>
  <c r="D383" i="24"/>
  <c r="E382" i="24"/>
  <c r="E381" i="24"/>
  <c r="E380" i="24"/>
  <c r="E379" i="24"/>
  <c r="E378" i="24"/>
  <c r="E377" i="24"/>
  <c r="E376" i="24"/>
  <c r="K375" i="24"/>
  <c r="J375" i="24"/>
  <c r="I375" i="24"/>
  <c r="H375" i="24"/>
  <c r="G375" i="24"/>
  <c r="F375" i="24"/>
  <c r="E375" i="24"/>
  <c r="D375" i="24"/>
  <c r="E374" i="24"/>
  <c r="E373" i="24"/>
  <c r="E372" i="24"/>
  <c r="E371" i="24"/>
  <c r="E370" i="24"/>
  <c r="E369" i="24"/>
  <c r="E368" i="24"/>
  <c r="E367" i="24"/>
  <c r="E366" i="24"/>
  <c r="E365" i="24"/>
  <c r="K364" i="24"/>
  <c r="J364" i="24"/>
  <c r="I364" i="24"/>
  <c r="H364" i="24"/>
  <c r="G364" i="24"/>
  <c r="E364" i="24" s="1"/>
  <c r="F364" i="24"/>
  <c r="D364" i="24"/>
  <c r="E363" i="24"/>
  <c r="E362" i="24"/>
  <c r="E361" i="24"/>
  <c r="E360" i="24"/>
  <c r="E359" i="24"/>
  <c r="E358" i="24"/>
  <c r="E357" i="24"/>
  <c r="E356" i="24"/>
  <c r="K355" i="24"/>
  <c r="J355" i="24"/>
  <c r="I355" i="24"/>
  <c r="H355" i="24"/>
  <c r="G355" i="24"/>
  <c r="E355" i="24" s="1"/>
  <c r="F355" i="24"/>
  <c r="D355" i="24"/>
  <c r="E354" i="24"/>
  <c r="E353" i="24"/>
  <c r="E352" i="24"/>
  <c r="E351" i="24"/>
  <c r="E350" i="24"/>
  <c r="E349" i="24"/>
  <c r="E348" i="24"/>
  <c r="E347" i="24"/>
  <c r="E346" i="24"/>
  <c r="E345" i="24"/>
  <c r="E344" i="24"/>
  <c r="E343" i="24"/>
  <c r="E342" i="24"/>
  <c r="E341" i="24"/>
  <c r="E340" i="24"/>
  <c r="E339" i="24"/>
  <c r="E338" i="24"/>
  <c r="E337" i="24"/>
  <c r="E336" i="24"/>
  <c r="E335" i="24"/>
  <c r="K334" i="24"/>
  <c r="J334" i="24"/>
  <c r="I334" i="24"/>
  <c r="H334" i="24"/>
  <c r="G334" i="24"/>
  <c r="E334" i="24" s="1"/>
  <c r="F334" i="24"/>
  <c r="D334" i="24"/>
  <c r="E333" i="24"/>
  <c r="E332" i="24"/>
  <c r="E331" i="24"/>
  <c r="E330" i="24"/>
  <c r="E329" i="24"/>
  <c r="E328" i="24"/>
  <c r="E327" i="24"/>
  <c r="E326" i="24"/>
  <c r="E325" i="24"/>
  <c r="E324" i="24"/>
  <c r="E323" i="24"/>
  <c r="E322" i="24"/>
  <c r="E321" i="24"/>
  <c r="E320" i="24"/>
  <c r="E319" i="24"/>
  <c r="E318" i="24"/>
  <c r="E317" i="24"/>
  <c r="E316" i="24"/>
  <c r="E315" i="24"/>
  <c r="K314" i="24"/>
  <c r="J314" i="24"/>
  <c r="I314" i="24"/>
  <c r="H314" i="24"/>
  <c r="G314" i="24"/>
  <c r="F314" i="24"/>
  <c r="E314" i="24" s="1"/>
  <c r="D314" i="24"/>
  <c r="E313" i="24"/>
  <c r="E312" i="24"/>
  <c r="E311" i="24"/>
  <c r="E310" i="24"/>
  <c r="E309" i="24"/>
  <c r="K308" i="24"/>
  <c r="J308" i="24"/>
  <c r="I308" i="24"/>
  <c r="H308" i="24"/>
  <c r="G308" i="24"/>
  <c r="E308" i="24" s="1"/>
  <c r="F308" i="24"/>
  <c r="D308" i="24"/>
  <c r="E307" i="24"/>
  <c r="E306" i="24"/>
  <c r="E305" i="24"/>
  <c r="E304" i="24"/>
  <c r="E303" i="24"/>
  <c r="E302" i="24"/>
  <c r="E301" i="24"/>
  <c r="E300" i="24"/>
  <c r="K299" i="24"/>
  <c r="J299" i="24"/>
  <c r="I299" i="24"/>
  <c r="H299" i="24"/>
  <c r="G299" i="24"/>
  <c r="E299" i="24" s="1"/>
  <c r="F299" i="24"/>
  <c r="D299" i="24"/>
  <c r="E298" i="24"/>
  <c r="E297" i="24"/>
  <c r="E296" i="24"/>
  <c r="E295" i="24"/>
  <c r="E294" i="24"/>
  <c r="E293" i="24"/>
  <c r="E292" i="24"/>
  <c r="E291" i="24"/>
  <c r="E290" i="24"/>
  <c r="E289" i="24"/>
  <c r="E288" i="24"/>
  <c r="E287" i="24"/>
  <c r="E286" i="24"/>
  <c r="E285" i="24"/>
  <c r="E284" i="24"/>
  <c r="E283" i="24"/>
  <c r="E282" i="24"/>
  <c r="E281" i="24"/>
  <c r="E280" i="24"/>
  <c r="E279" i="24"/>
  <c r="E278" i="24"/>
  <c r="E277" i="24"/>
  <c r="K276" i="24"/>
  <c r="J276" i="24"/>
  <c r="I276" i="24"/>
  <c r="H276" i="24"/>
  <c r="G276" i="24"/>
  <c r="F276" i="24"/>
  <c r="E276" i="24"/>
  <c r="D276" i="24"/>
  <c r="E275" i="24"/>
  <c r="E274" i="24"/>
  <c r="E273" i="24"/>
  <c r="E272" i="24"/>
  <c r="E271" i="24"/>
  <c r="E270" i="24"/>
  <c r="E269" i="24"/>
  <c r="E268" i="24"/>
  <c r="E267" i="24"/>
  <c r="E266" i="24"/>
  <c r="E265" i="24"/>
  <c r="E264" i="24"/>
  <c r="E263" i="24"/>
  <c r="E262" i="24"/>
  <c r="K261" i="24"/>
  <c r="J261" i="24"/>
  <c r="I261" i="24"/>
  <c r="H261" i="24"/>
  <c r="G261" i="24"/>
  <c r="E261" i="24" s="1"/>
  <c r="F261" i="24"/>
  <c r="D261" i="24"/>
  <c r="E260" i="24"/>
  <c r="E259" i="24"/>
  <c r="E258" i="24"/>
  <c r="E257" i="24"/>
  <c r="E256" i="24"/>
  <c r="E255" i="24"/>
  <c r="E254" i="24"/>
  <c r="E253" i="24"/>
  <c r="E252" i="24"/>
  <c r="E251" i="24"/>
  <c r="E250" i="24"/>
  <c r="E249" i="24"/>
  <c r="E248" i="24"/>
  <c r="E247" i="24"/>
  <c r="K246" i="24"/>
  <c r="J246" i="24"/>
  <c r="I246" i="24"/>
  <c r="H246" i="24"/>
  <c r="G246" i="24"/>
  <c r="F246" i="24"/>
  <c r="E246" i="24"/>
  <c r="D246" i="24"/>
  <c r="E245" i="24"/>
  <c r="E244" i="24"/>
  <c r="E243" i="24"/>
  <c r="E242" i="24"/>
  <c r="E241" i="24"/>
  <c r="E240" i="24"/>
  <c r="E239" i="24"/>
  <c r="E238" i="24"/>
  <c r="E237" i="24"/>
  <c r="K236" i="24"/>
  <c r="J236" i="24"/>
  <c r="I236" i="24"/>
  <c r="H236" i="24"/>
  <c r="G236" i="24"/>
  <c r="F236" i="24"/>
  <c r="E236" i="24" s="1"/>
  <c r="D236" i="24"/>
  <c r="E235" i="24"/>
  <c r="E234" i="24"/>
  <c r="E233" i="24"/>
  <c r="E232" i="24"/>
  <c r="E231" i="24"/>
  <c r="E230" i="24"/>
  <c r="K229" i="24"/>
  <c r="J229" i="24"/>
  <c r="I229" i="24"/>
  <c r="H229" i="24"/>
  <c r="G229" i="24"/>
  <c r="F229" i="24"/>
  <c r="E229" i="24" s="1"/>
  <c r="D229" i="24"/>
  <c r="E228" i="24"/>
  <c r="E227" i="24"/>
  <c r="E226" i="24"/>
  <c r="E225" i="24"/>
  <c r="E224" i="24"/>
  <c r="K223" i="24"/>
  <c r="J223" i="24"/>
  <c r="I223" i="24"/>
  <c r="H223" i="24"/>
  <c r="G223" i="24"/>
  <c r="F223" i="24"/>
  <c r="E223" i="24"/>
  <c r="D223" i="24"/>
  <c r="E222" i="24"/>
  <c r="E221" i="24"/>
  <c r="E220" i="24"/>
  <c r="E219" i="24"/>
  <c r="E218" i="24"/>
  <c r="E217" i="24"/>
  <c r="E216" i="24"/>
  <c r="K215" i="24"/>
  <c r="J215" i="24"/>
  <c r="I215" i="24"/>
  <c r="H215" i="24"/>
  <c r="G215" i="24"/>
  <c r="F215" i="24"/>
  <c r="E215" i="24" s="1"/>
  <c r="D215" i="24"/>
  <c r="E214" i="24"/>
  <c r="E213" i="24"/>
  <c r="E212" i="24"/>
  <c r="E211" i="24"/>
  <c r="E210" i="24"/>
  <c r="K209" i="24"/>
  <c r="J209" i="24"/>
  <c r="I209" i="24"/>
  <c r="H209" i="24"/>
  <c r="G209" i="24"/>
  <c r="F209" i="24"/>
  <c r="E209" i="24"/>
  <c r="D209" i="24"/>
  <c r="E208" i="24"/>
  <c r="E207" i="24"/>
  <c r="E206" i="24"/>
  <c r="E205" i="24"/>
  <c r="E204" i="24"/>
  <c r="K203" i="24"/>
  <c r="J203" i="24"/>
  <c r="I203" i="24"/>
  <c r="H203" i="24"/>
  <c r="G203" i="24"/>
  <c r="F203" i="24"/>
  <c r="E203" i="24" s="1"/>
  <c r="D203" i="24"/>
  <c r="E202" i="24"/>
  <c r="E201" i="24"/>
  <c r="E200" i="24"/>
  <c r="E199" i="24"/>
  <c r="E198" i="24"/>
  <c r="E197" i="24"/>
  <c r="K196" i="24"/>
  <c r="J196" i="24"/>
  <c r="I196" i="24"/>
  <c r="H196" i="24"/>
  <c r="G196" i="24"/>
  <c r="F196" i="24"/>
  <c r="E196" i="24" s="1"/>
  <c r="D196" i="24"/>
  <c r="E195" i="24"/>
  <c r="E194" i="24"/>
  <c r="E193" i="24"/>
  <c r="E192" i="24"/>
  <c r="E191" i="24"/>
  <c r="E190" i="24"/>
  <c r="E189" i="24"/>
  <c r="E188" i="24"/>
  <c r="E187" i="24"/>
  <c r="E186" i="24"/>
  <c r="E185" i="24"/>
  <c r="E184" i="24"/>
  <c r="E183" i="24"/>
  <c r="E182" i="24"/>
  <c r="E181" i="24"/>
  <c r="K180" i="24"/>
  <c r="J180" i="24"/>
  <c r="I180" i="24"/>
  <c r="H180" i="24"/>
  <c r="G180" i="24"/>
  <c r="E180" i="24" s="1"/>
  <c r="F180" i="24"/>
  <c r="D180" i="24"/>
  <c r="E179" i="24"/>
  <c r="E178" i="24"/>
  <c r="E177" i="24"/>
  <c r="E176" i="24"/>
  <c r="E175" i="24"/>
  <c r="E174" i="24"/>
  <c r="E173" i="24"/>
  <c r="E172" i="24"/>
  <c r="E171" i="24"/>
  <c r="E170" i="24"/>
  <c r="E169" i="24"/>
  <c r="E168" i="24"/>
  <c r="E167" i="24"/>
  <c r="E166" i="24"/>
  <c r="E165" i="24"/>
  <c r="E164" i="24"/>
  <c r="E163" i="24"/>
  <c r="E162" i="24"/>
  <c r="E161" i="24"/>
  <c r="E160" i="24"/>
  <c r="E159" i="24"/>
  <c r="E158" i="24"/>
  <c r="E157" i="24"/>
  <c r="K156" i="24"/>
  <c r="K485" i="24" s="1"/>
  <c r="J156" i="24"/>
  <c r="J485" i="24" s="1"/>
  <c r="I156" i="24"/>
  <c r="I485" i="24" s="1"/>
  <c r="H156" i="24"/>
  <c r="H485" i="24" s="1"/>
  <c r="G156" i="24"/>
  <c r="G485" i="24" s="1"/>
  <c r="F156" i="24"/>
  <c r="F485" i="24" s="1"/>
  <c r="D156" i="24"/>
  <c r="D485" i="24" s="1"/>
  <c r="F121" i="24"/>
  <c r="E121" i="24"/>
  <c r="F118" i="24"/>
  <c r="F117" i="24"/>
  <c r="F116" i="24"/>
  <c r="F115" i="24"/>
  <c r="F114" i="24"/>
  <c r="F113" i="24"/>
  <c r="F112" i="24"/>
  <c r="F111" i="24"/>
  <c r="F110" i="24"/>
  <c r="F109" i="24"/>
  <c r="F108" i="24"/>
  <c r="F107" i="24"/>
  <c r="F106" i="24"/>
  <c r="F105" i="24"/>
  <c r="G104" i="24"/>
  <c r="D104" i="24"/>
  <c r="I23" i="24"/>
  <c r="G23" i="24"/>
  <c r="F23" i="24"/>
  <c r="J23" i="24" s="1"/>
  <c r="E23" i="24"/>
  <c r="D23" i="24"/>
  <c r="H23" i="24" s="1"/>
  <c r="J22" i="24"/>
  <c r="H22" i="24"/>
  <c r="J21" i="24"/>
  <c r="H21" i="24"/>
  <c r="J20" i="24"/>
  <c r="H20" i="24"/>
  <c r="J19" i="24"/>
  <c r="H19" i="24"/>
  <c r="J18" i="24"/>
  <c r="H18" i="24"/>
  <c r="J17" i="24"/>
  <c r="H17" i="24"/>
  <c r="J16" i="24"/>
  <c r="H16" i="24"/>
  <c r="J15" i="24"/>
  <c r="H15" i="24"/>
  <c r="J14" i="24"/>
  <c r="H14" i="24"/>
  <c r="J13" i="24"/>
  <c r="H13" i="24"/>
  <c r="J12" i="24"/>
  <c r="H12" i="24"/>
  <c r="J11" i="24"/>
  <c r="H11" i="24"/>
  <c r="J10" i="24"/>
  <c r="H10" i="24"/>
  <c r="J9" i="24"/>
  <c r="H9" i="24"/>
  <c r="J8" i="24"/>
  <c r="H8" i="24"/>
  <c r="F148" i="24"/>
  <c r="E148" i="24"/>
  <c r="F147" i="24"/>
  <c r="F146" i="24"/>
  <c r="F145" i="24"/>
  <c r="F144" i="24"/>
  <c r="F143" i="24"/>
  <c r="F142" i="24"/>
  <c r="F141" i="24"/>
  <c r="F140" i="24"/>
  <c r="F139" i="24"/>
  <c r="F138" i="24"/>
  <c r="F137" i="24"/>
  <c r="F136" i="24"/>
  <c r="F135" i="24"/>
  <c r="F134" i="24"/>
  <c r="F133" i="24"/>
  <c r="F132" i="24"/>
  <c r="F131" i="24"/>
  <c r="F130" i="24"/>
  <c r="F129" i="24"/>
  <c r="F128" i="24"/>
  <c r="H104" i="24"/>
  <c r="E104" i="24"/>
  <c r="K72" i="24"/>
  <c r="I72" i="24"/>
  <c r="G72" i="24"/>
  <c r="F72" i="24"/>
  <c r="L72" i="24" s="1"/>
  <c r="E72" i="24"/>
  <c r="D72" i="24"/>
  <c r="H72" i="24" s="1"/>
  <c r="L71" i="24"/>
  <c r="J71" i="24"/>
  <c r="H71" i="24"/>
  <c r="L70" i="24"/>
  <c r="J70" i="24"/>
  <c r="H70" i="24"/>
  <c r="L69" i="24"/>
  <c r="J69" i="24"/>
  <c r="H69" i="24"/>
  <c r="L68" i="24"/>
  <c r="J68" i="24"/>
  <c r="H68" i="24"/>
  <c r="L67" i="24"/>
  <c r="J67" i="24"/>
  <c r="H67" i="24"/>
  <c r="L66" i="24"/>
  <c r="J66" i="24"/>
  <c r="H66" i="24"/>
  <c r="L65" i="24"/>
  <c r="J65" i="24"/>
  <c r="H65" i="24"/>
  <c r="L64" i="24"/>
  <c r="J64" i="24"/>
  <c r="H64" i="24"/>
  <c r="L63" i="24"/>
  <c r="J63" i="24"/>
  <c r="H63" i="24"/>
  <c r="L62" i="24"/>
  <c r="J62" i="24"/>
  <c r="H62" i="24"/>
  <c r="L61" i="24"/>
  <c r="J61" i="24"/>
  <c r="H61" i="24"/>
  <c r="L60" i="24"/>
  <c r="J60" i="24"/>
  <c r="H60" i="24"/>
  <c r="L59" i="24"/>
  <c r="J59" i="24"/>
  <c r="H59" i="24"/>
  <c r="L58" i="24"/>
  <c r="J58" i="24"/>
  <c r="H58" i="24"/>
  <c r="L57" i="24"/>
  <c r="J57" i="24"/>
  <c r="H57" i="24"/>
  <c r="L56" i="24"/>
  <c r="J56" i="24"/>
  <c r="H56" i="24"/>
  <c r="L55" i="24"/>
  <c r="J55" i="24"/>
  <c r="H55" i="24"/>
  <c r="L54" i="24"/>
  <c r="J54" i="24"/>
  <c r="H54" i="24"/>
  <c r="L53" i="24"/>
  <c r="J53" i="24"/>
  <c r="H53" i="24"/>
  <c r="L52" i="24"/>
  <c r="J52" i="24"/>
  <c r="H52" i="24"/>
  <c r="K46" i="24"/>
  <c r="L46" i="24" s="1"/>
  <c r="H46" i="24"/>
  <c r="I46" i="24" s="1"/>
  <c r="E46" i="24"/>
  <c r="F46" i="24" s="1"/>
  <c r="L44" i="24"/>
  <c r="I44" i="24"/>
  <c r="F44" i="24"/>
  <c r="L43" i="24"/>
  <c r="I43" i="24"/>
  <c r="F43" i="24"/>
  <c r="L42" i="24"/>
  <c r="I42" i="24"/>
  <c r="F42" i="24"/>
  <c r="L41" i="24"/>
  <c r="I41" i="24"/>
  <c r="F41" i="24"/>
  <c r="L40" i="24"/>
  <c r="I40" i="24"/>
  <c r="F40" i="24"/>
  <c r="L39" i="24"/>
  <c r="I39" i="24"/>
  <c r="F39" i="24"/>
  <c r="L38" i="24"/>
  <c r="I38" i="24"/>
  <c r="F38" i="24"/>
  <c r="L37" i="24"/>
  <c r="I37" i="24"/>
  <c r="F37" i="24"/>
  <c r="L36" i="24"/>
  <c r="I36" i="24"/>
  <c r="F36" i="24"/>
  <c r="L35" i="24"/>
  <c r="I35" i="24"/>
  <c r="F35" i="24"/>
  <c r="L34" i="24"/>
  <c r="I34" i="24"/>
  <c r="F34" i="24"/>
  <c r="L33" i="24"/>
  <c r="I33" i="24"/>
  <c r="F33" i="24"/>
  <c r="L32" i="24"/>
  <c r="I32" i="24"/>
  <c r="F32" i="24"/>
  <c r="L31" i="24"/>
  <c r="I31" i="24"/>
  <c r="F31" i="24"/>
  <c r="L30" i="24"/>
  <c r="I30" i="24"/>
  <c r="F30" i="24"/>
  <c r="D284" i="22"/>
  <c r="H283" i="22"/>
  <c r="E283" i="22"/>
  <c r="H282" i="22"/>
  <c r="E282" i="22"/>
  <c r="H281" i="22"/>
  <c r="E281" i="22"/>
  <c r="H280" i="22"/>
  <c r="E280" i="22"/>
  <c r="H279" i="22"/>
  <c r="E279" i="22"/>
  <c r="H278" i="22"/>
  <c r="E278" i="22"/>
  <c r="H277" i="22"/>
  <c r="E277" i="22"/>
  <c r="H276" i="22"/>
  <c r="E276" i="22"/>
  <c r="H275" i="22"/>
  <c r="E275" i="22"/>
  <c r="H274" i="22"/>
  <c r="E274" i="22"/>
  <c r="H273" i="22"/>
  <c r="E273" i="22"/>
  <c r="H272" i="22"/>
  <c r="E272" i="22"/>
  <c r="H271" i="22"/>
  <c r="E271" i="22"/>
  <c r="H270" i="22"/>
  <c r="E270" i="22"/>
  <c r="H269" i="22"/>
  <c r="E269" i="22"/>
  <c r="H268" i="22"/>
  <c r="E268" i="22"/>
  <c r="H267" i="22"/>
  <c r="E267" i="22"/>
  <c r="H266" i="22"/>
  <c r="E266" i="22"/>
  <c r="H265" i="22"/>
  <c r="E265" i="22"/>
  <c r="H264" i="22"/>
  <c r="E264" i="22"/>
  <c r="D257" i="22"/>
  <c r="H256" i="22"/>
  <c r="E256" i="22"/>
  <c r="H255" i="22"/>
  <c r="E255" i="22"/>
  <c r="H254" i="22"/>
  <c r="E254" i="22"/>
  <c r="H253" i="22"/>
  <c r="E253" i="22"/>
  <c r="H252" i="22"/>
  <c r="E252" i="22"/>
  <c r="H251" i="22"/>
  <c r="E251" i="22"/>
  <c r="H250" i="22"/>
  <c r="E250" i="22"/>
  <c r="H249" i="22"/>
  <c r="E249" i="22"/>
  <c r="H248" i="22"/>
  <c r="E248" i="22"/>
  <c r="H247" i="22"/>
  <c r="E247" i="22"/>
  <c r="F246" i="22"/>
  <c r="D246" i="22"/>
  <c r="E246" i="22" s="1"/>
  <c r="H239" i="22"/>
  <c r="G239" i="22"/>
  <c r="E239" i="22"/>
  <c r="D239" i="22"/>
  <c r="H238" i="22"/>
  <c r="E238" i="22"/>
  <c r="H237" i="22"/>
  <c r="E237" i="22"/>
  <c r="H236" i="22"/>
  <c r="E236" i="22"/>
  <c r="H235" i="22"/>
  <c r="E235" i="22"/>
  <c r="H234" i="22"/>
  <c r="E234" i="22"/>
  <c r="H233" i="22"/>
  <c r="E233" i="22"/>
  <c r="H232" i="22"/>
  <c r="E232" i="22"/>
  <c r="H231" i="22"/>
  <c r="E231" i="22"/>
  <c r="H230" i="22"/>
  <c r="E230" i="22"/>
  <c r="H229" i="22"/>
  <c r="E229" i="22"/>
  <c r="H228" i="22"/>
  <c r="E228" i="22"/>
  <c r="H227" i="22"/>
  <c r="E227" i="22"/>
  <c r="H226" i="22"/>
  <c r="E226" i="22"/>
  <c r="H225" i="22"/>
  <c r="E225" i="22"/>
  <c r="H224" i="22"/>
  <c r="E224" i="22"/>
  <c r="H223" i="22"/>
  <c r="E223" i="22"/>
  <c r="H222" i="22"/>
  <c r="E222" i="22"/>
  <c r="H221" i="22"/>
  <c r="E221" i="22"/>
  <c r="H220" i="22"/>
  <c r="E220" i="22"/>
  <c r="H219" i="22"/>
  <c r="E219" i="22"/>
  <c r="J213" i="22"/>
  <c r="H213" i="22"/>
  <c r="G213" i="22"/>
  <c r="E213" i="22"/>
  <c r="D213" i="22"/>
  <c r="H212" i="22"/>
  <c r="E212" i="22"/>
  <c r="H211" i="22"/>
  <c r="E211" i="22"/>
  <c r="H210" i="22"/>
  <c r="E210" i="22"/>
  <c r="H209" i="22"/>
  <c r="E209" i="22"/>
  <c r="H208" i="22"/>
  <c r="E208" i="22"/>
  <c r="H207" i="22"/>
  <c r="E207" i="22"/>
  <c r="H206" i="22"/>
  <c r="E206" i="22"/>
  <c r="H205" i="22"/>
  <c r="E205" i="22"/>
  <c r="H204" i="22"/>
  <c r="E204" i="22"/>
  <c r="H203" i="22"/>
  <c r="E203" i="22"/>
  <c r="I202" i="22"/>
  <c r="H202" i="22"/>
  <c r="E202" i="22"/>
  <c r="D168" i="22"/>
  <c r="H167" i="22"/>
  <c r="E167" i="22"/>
  <c r="H166" i="22"/>
  <c r="E166" i="22"/>
  <c r="H165" i="22"/>
  <c r="H163" i="22"/>
  <c r="E163" i="22"/>
  <c r="H162" i="22"/>
  <c r="E162" i="22"/>
  <c r="H161" i="22"/>
  <c r="E161" i="22"/>
  <c r="H160" i="22"/>
  <c r="E160" i="22"/>
  <c r="H159" i="22"/>
  <c r="E159" i="22"/>
  <c r="H158" i="22"/>
  <c r="E158" i="22"/>
  <c r="H157" i="22"/>
  <c r="E157" i="22"/>
  <c r="H156" i="22"/>
  <c r="E156" i="22"/>
  <c r="H155" i="22"/>
  <c r="E155" i="22"/>
  <c r="H154" i="22"/>
  <c r="E154" i="22"/>
  <c r="H153" i="22"/>
  <c r="E153" i="22"/>
  <c r="H152" i="22"/>
  <c r="E152" i="22"/>
  <c r="H151" i="22"/>
  <c r="E151" i="22"/>
  <c r="H150" i="22"/>
  <c r="E150" i="22"/>
  <c r="H149" i="22"/>
  <c r="E149" i="22"/>
  <c r="H148" i="22"/>
  <c r="E148" i="22"/>
  <c r="H147" i="22"/>
  <c r="E147" i="22"/>
  <c r="H146" i="22"/>
  <c r="E146" i="22"/>
  <c r="H145" i="22"/>
  <c r="E145" i="22"/>
  <c r="H144" i="22"/>
  <c r="E144" i="22"/>
  <c r="H143" i="22"/>
  <c r="E143" i="22"/>
  <c r="H142" i="22"/>
  <c r="E142" i="22"/>
  <c r="H141" i="22"/>
  <c r="E141" i="22"/>
  <c r="H140" i="22"/>
  <c r="E140" i="22"/>
  <c r="H139" i="22"/>
  <c r="E139" i="22"/>
  <c r="H138" i="22"/>
  <c r="E138" i="22"/>
  <c r="H137" i="22"/>
  <c r="E137" i="22"/>
  <c r="H136" i="22"/>
  <c r="E136" i="22"/>
  <c r="H135" i="22"/>
  <c r="E135" i="22"/>
  <c r="H134" i="22"/>
  <c r="E134" i="22"/>
  <c r="H133" i="22"/>
  <c r="E133" i="22"/>
  <c r="H132" i="22"/>
  <c r="E132" i="22"/>
  <c r="H131" i="22"/>
  <c r="E131" i="22"/>
  <c r="H130" i="22"/>
  <c r="E130" i="22"/>
  <c r="H129" i="22"/>
  <c r="E129" i="22"/>
  <c r="H128" i="22"/>
  <c r="E128" i="22"/>
  <c r="H127" i="22"/>
  <c r="E127" i="22"/>
  <c r="H126" i="22"/>
  <c r="E126" i="22"/>
  <c r="H125" i="22"/>
  <c r="E125" i="22"/>
  <c r="H124" i="22"/>
  <c r="E124" i="22"/>
  <c r="H123" i="22"/>
  <c r="E123" i="22"/>
  <c r="H122" i="22"/>
  <c r="E122" i="22"/>
  <c r="H121" i="22"/>
  <c r="E121" i="22"/>
  <c r="H120" i="22"/>
  <c r="E120" i="22"/>
  <c r="H119" i="22"/>
  <c r="E119" i="22"/>
  <c r="H118" i="22"/>
  <c r="E118" i="22"/>
  <c r="H117" i="22"/>
  <c r="E117" i="22"/>
  <c r="H116" i="22"/>
  <c r="G116" i="22"/>
  <c r="E116" i="22"/>
  <c r="E195" i="22"/>
  <c r="D195" i="22"/>
  <c r="E194" i="22"/>
  <c r="E193" i="22"/>
  <c r="E192" i="22"/>
  <c r="E191" i="22"/>
  <c r="E190" i="22"/>
  <c r="E189" i="22"/>
  <c r="E188" i="22"/>
  <c r="E187" i="22"/>
  <c r="E186" i="22"/>
  <c r="E185" i="22"/>
  <c r="E184" i="22"/>
  <c r="E183" i="22"/>
  <c r="E182" i="22"/>
  <c r="E181" i="22"/>
  <c r="E180" i="22"/>
  <c r="E179" i="22"/>
  <c r="E178" i="22"/>
  <c r="E177" i="22"/>
  <c r="E176" i="22"/>
  <c r="E175" i="22"/>
  <c r="K88" i="22"/>
  <c r="J88" i="22"/>
  <c r="G88" i="22"/>
  <c r="H88" i="22" s="1"/>
  <c r="D88" i="22"/>
  <c r="E88" i="22" s="1"/>
  <c r="H87" i="22"/>
  <c r="E87" i="22"/>
  <c r="H86" i="22"/>
  <c r="E86" i="22"/>
  <c r="H85" i="22"/>
  <c r="E85" i="22"/>
  <c r="H84" i="22"/>
  <c r="E84" i="22"/>
  <c r="H83" i="22"/>
  <c r="E83" i="22"/>
  <c r="H82" i="22"/>
  <c r="E82" i="22"/>
  <c r="H81" i="22"/>
  <c r="E81" i="22"/>
  <c r="H80" i="22"/>
  <c r="E80" i="22"/>
  <c r="H79" i="22"/>
  <c r="E79" i="22"/>
  <c r="H78" i="22"/>
  <c r="E78" i="22"/>
  <c r="H77" i="22"/>
  <c r="E77" i="22"/>
  <c r="H76" i="22"/>
  <c r="E76" i="22"/>
  <c r="H75" i="22"/>
  <c r="E75" i="22"/>
  <c r="H74" i="22"/>
  <c r="E74" i="22"/>
  <c r="H73" i="22"/>
  <c r="E73" i="22"/>
  <c r="H72" i="22"/>
  <c r="E72" i="22"/>
  <c r="H71" i="22"/>
  <c r="E71" i="22"/>
  <c r="H70" i="22"/>
  <c r="E70" i="22"/>
  <c r="H69" i="22"/>
  <c r="E69" i="22"/>
  <c r="H68" i="22"/>
  <c r="E68" i="22"/>
  <c r="H61" i="22"/>
  <c r="G61" i="22"/>
  <c r="E61" i="22"/>
  <c r="D61" i="22"/>
  <c r="H60" i="22"/>
  <c r="E60" i="22"/>
  <c r="H59" i="22"/>
  <c r="H56" i="22"/>
  <c r="E56" i="22"/>
  <c r="H55" i="22"/>
  <c r="E55" i="22"/>
  <c r="H54" i="22"/>
  <c r="E54" i="22"/>
  <c r="H53" i="22"/>
  <c r="E53" i="22"/>
  <c r="H52" i="22"/>
  <c r="E52" i="22"/>
  <c r="H51" i="22"/>
  <c r="E51" i="22"/>
  <c r="H50" i="22"/>
  <c r="E50" i="22"/>
  <c r="H49" i="22"/>
  <c r="E49" i="22"/>
  <c r="H48" i="22"/>
  <c r="E48" i="22"/>
  <c r="H47" i="22"/>
  <c r="E47" i="22"/>
  <c r="H46" i="22"/>
  <c r="E46" i="22"/>
  <c r="H45" i="22"/>
  <c r="E45" i="22"/>
  <c r="H44" i="22"/>
  <c r="E44" i="22"/>
  <c r="H43" i="22"/>
  <c r="E43" i="22"/>
  <c r="H42" i="22"/>
  <c r="E42" i="22"/>
  <c r="H41" i="22"/>
  <c r="E41" i="22"/>
  <c r="H40" i="22"/>
  <c r="E40" i="22"/>
  <c r="H39" i="22"/>
  <c r="E39" i="22"/>
  <c r="H38" i="22"/>
  <c r="E38" i="22"/>
  <c r="H37" i="22"/>
  <c r="E37" i="22"/>
  <c r="H36" i="22"/>
  <c r="E36" i="22"/>
  <c r="H35" i="22"/>
  <c r="E35" i="22"/>
  <c r="H34" i="22"/>
  <c r="E34" i="22"/>
  <c r="H33" i="22"/>
  <c r="E33" i="22"/>
  <c r="H32" i="22"/>
  <c r="E32" i="22"/>
  <c r="H31" i="22"/>
  <c r="E31" i="22"/>
  <c r="H30" i="22"/>
  <c r="E30" i="22"/>
  <c r="H29" i="22"/>
  <c r="E29" i="22"/>
  <c r="H28" i="22"/>
  <c r="E28" i="22"/>
  <c r="H27" i="22"/>
  <c r="E27" i="22"/>
  <c r="H26" i="22"/>
  <c r="E26" i="22"/>
  <c r="H25" i="22"/>
  <c r="E25" i="22"/>
  <c r="H24" i="22"/>
  <c r="E24" i="22"/>
  <c r="H23" i="22"/>
  <c r="E23" i="22"/>
  <c r="H22" i="22"/>
  <c r="E22" i="22"/>
  <c r="H21" i="22"/>
  <c r="E21" i="22"/>
  <c r="H20" i="22"/>
  <c r="E20" i="22"/>
  <c r="H19" i="22"/>
  <c r="E19" i="22"/>
  <c r="H18" i="22"/>
  <c r="E18" i="22"/>
  <c r="H17" i="22"/>
  <c r="E17" i="22"/>
  <c r="H16" i="22"/>
  <c r="E16" i="22"/>
  <c r="H15" i="22"/>
  <c r="E15" i="22"/>
  <c r="H14" i="22"/>
  <c r="E14" i="22"/>
  <c r="H13" i="22"/>
  <c r="E13" i="22"/>
  <c r="H12" i="22"/>
  <c r="E12" i="22"/>
  <c r="H11" i="22"/>
  <c r="E11" i="22"/>
  <c r="H10" i="22"/>
  <c r="E10" i="22"/>
  <c r="I9" i="22"/>
  <c r="H9" i="22"/>
  <c r="E9" i="22"/>
  <c r="G7" i="22"/>
  <c r="F7" i="22"/>
  <c r="P41" i="12"/>
  <c r="O40" i="12"/>
  <c r="S39" i="12"/>
  <c r="S41" i="12" s="1"/>
  <c r="R39" i="12"/>
  <c r="R41" i="12" s="1"/>
  <c r="Q39" i="12"/>
  <c r="Q41" i="12" s="1"/>
  <c r="P39" i="12"/>
  <c r="O38" i="12"/>
  <c r="O37" i="12"/>
  <c r="O36" i="12"/>
  <c r="O35" i="12"/>
  <c r="O34" i="12"/>
  <c r="H257" i="22" l="1"/>
  <c r="E257" i="22"/>
  <c r="E485" i="24"/>
  <c r="H168" i="22"/>
  <c r="H284" i="22"/>
  <c r="J72" i="24"/>
  <c r="O39" i="12"/>
  <c r="E168" i="22"/>
  <c r="G246" i="22"/>
  <c r="E284" i="22"/>
  <c r="E36" i="25"/>
  <c r="H246" i="22"/>
  <c r="E156" i="24"/>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F309" i="23"/>
  <c r="F335" i="23" s="1"/>
  <c r="G335" i="23" s="1"/>
  <c r="G308" i="23"/>
  <c r="G307" i="23"/>
  <c r="G306" i="23"/>
  <c r="G305" i="23"/>
  <c r="G304" i="23"/>
  <c r="G303" i="23"/>
  <c r="F303" i="23"/>
  <c r="G302" i="23"/>
  <c r="G301" i="23"/>
  <c r="G300" i="23"/>
  <c r="G299" i="23"/>
  <c r="G298" i="23"/>
  <c r="G297" i="23"/>
  <c r="G296" i="23"/>
  <c r="G295" i="23"/>
  <c r="G294" i="23"/>
  <c r="G293" i="23"/>
  <c r="G292" i="23"/>
  <c r="G291" i="23"/>
  <c r="G290" i="23"/>
  <c r="G289" i="23"/>
  <c r="G288" i="23"/>
  <c r="G287" i="23"/>
  <c r="G286" i="23"/>
  <c r="G285" i="23"/>
  <c r="G284" i="23"/>
  <c r="G283" i="23"/>
  <c r="F282" i="23"/>
  <c r="G282" i="23" s="1"/>
  <c r="G281" i="23"/>
  <c r="G280" i="23"/>
  <c r="G279" i="23"/>
  <c r="G278" i="23"/>
  <c r="G277" i="23"/>
  <c r="G276" i="23"/>
  <c r="G275" i="23"/>
  <c r="G274" i="23"/>
  <c r="G273" i="23"/>
  <c r="G272" i="23"/>
  <c r="G271" i="23"/>
  <c r="G270" i="23"/>
  <c r="G269" i="23"/>
  <c r="G268" i="23"/>
  <c r="G267" i="23"/>
  <c r="G266" i="23"/>
  <c r="G265" i="23"/>
  <c r="G264" i="23"/>
  <c r="G263" i="23"/>
  <c r="G262" i="23"/>
  <c r="G261" i="23"/>
  <c r="G260" i="23"/>
  <c r="F259" i="23"/>
  <c r="G259" i="23" s="1"/>
  <c r="G258" i="23"/>
  <c r="G257" i="23"/>
  <c r="G256" i="23"/>
  <c r="G255" i="23"/>
  <c r="G254" i="23"/>
  <c r="G253" i="23"/>
  <c r="G252" i="23"/>
  <c r="G251" i="23"/>
  <c r="G250" i="23"/>
  <c r="G249" i="23"/>
  <c r="G248" i="23"/>
  <c r="G247" i="23"/>
  <c r="G246" i="23"/>
  <c r="G245" i="23"/>
  <c r="F245" i="23"/>
  <c r="G244" i="23"/>
  <c r="G243" i="23"/>
  <c r="G242" i="23"/>
  <c r="G241" i="23"/>
  <c r="G240" i="23"/>
  <c r="G239" i="23"/>
  <c r="G238" i="23"/>
  <c r="G237" i="23"/>
  <c r="G236" i="23"/>
  <c r="G235" i="23"/>
  <c r="G234" i="23"/>
  <c r="F234" i="23"/>
  <c r="G233" i="23"/>
  <c r="G232" i="23"/>
  <c r="G231" i="23"/>
  <c r="G230" i="23"/>
  <c r="G229" i="23"/>
  <c r="G228" i="23"/>
  <c r="G227" i="23"/>
  <c r="F226" i="23"/>
  <c r="G226" i="23" s="1"/>
  <c r="G225" i="23"/>
  <c r="G224" i="23"/>
  <c r="G223" i="23"/>
  <c r="G222" i="23"/>
  <c r="G221" i="23"/>
  <c r="G220" i="23"/>
  <c r="G219" i="23"/>
  <c r="G218" i="23"/>
  <c r="G217" i="23"/>
  <c r="G216" i="23"/>
  <c r="F215" i="23"/>
  <c r="G215" i="23" s="1"/>
  <c r="G214" i="23"/>
  <c r="G213" i="23"/>
  <c r="G212" i="23"/>
  <c r="G211" i="23"/>
  <c r="G210" i="23"/>
  <c r="G209" i="23"/>
  <c r="G208" i="23"/>
  <c r="G207" i="23"/>
  <c r="G206" i="23"/>
  <c r="F206" i="23"/>
  <c r="G205" i="23"/>
  <c r="G204" i="23"/>
  <c r="G203" i="23"/>
  <c r="G202" i="23"/>
  <c r="G201" i="23"/>
  <c r="G200" i="23"/>
  <c r="G199" i="23"/>
  <c r="G198" i="23"/>
  <c r="G197" i="23"/>
  <c r="G196" i="23"/>
  <c r="G195" i="23"/>
  <c r="G194" i="23"/>
  <c r="G193" i="23"/>
  <c r="G192" i="23"/>
  <c r="G191" i="23"/>
  <c r="G190" i="23"/>
  <c r="G189" i="23"/>
  <c r="G188" i="23"/>
  <c r="G187" i="23"/>
  <c r="G186" i="23"/>
  <c r="F185" i="23"/>
  <c r="G185" i="23" s="1"/>
  <c r="G184" i="23"/>
  <c r="G182" i="23"/>
  <c r="G181" i="23"/>
  <c r="G180" i="23"/>
  <c r="G179" i="23"/>
  <c r="G178" i="23"/>
  <c r="G177" i="23"/>
  <c r="G176" i="23"/>
  <c r="G175" i="23"/>
  <c r="G174" i="23"/>
  <c r="G173" i="23"/>
  <c r="G172" i="23"/>
  <c r="G171" i="23"/>
  <c r="G170" i="23"/>
  <c r="G169" i="23"/>
  <c r="G168" i="23"/>
  <c r="G167" i="23"/>
  <c r="G166" i="23"/>
  <c r="F165" i="23"/>
  <c r="G165" i="23" s="1"/>
  <c r="G164" i="23"/>
  <c r="G163" i="23"/>
  <c r="G162" i="23"/>
  <c r="G161" i="23"/>
  <c r="G160" i="23"/>
  <c r="G159" i="23"/>
  <c r="G158" i="23"/>
  <c r="G157" i="23"/>
  <c r="G156" i="23"/>
  <c r="G155" i="23"/>
  <c r="G154" i="23"/>
  <c r="G153" i="23"/>
  <c r="G152" i="23"/>
  <c r="G151" i="23"/>
  <c r="F150" i="23"/>
  <c r="G150" i="23" s="1"/>
  <c r="G149" i="23"/>
  <c r="G148" i="23"/>
  <c r="G147" i="23"/>
  <c r="G146" i="23"/>
  <c r="G145" i="23"/>
  <c r="G144" i="23"/>
  <c r="G143" i="23"/>
  <c r="G142" i="23"/>
  <c r="G141" i="23"/>
  <c r="G140" i="23"/>
  <c r="G139" i="23"/>
  <c r="G138" i="23"/>
  <c r="G137" i="23"/>
  <c r="G136" i="23"/>
  <c r="G135" i="23"/>
  <c r="G134" i="23"/>
  <c r="G133" i="23"/>
  <c r="G132" i="23"/>
  <c r="G131" i="23"/>
  <c r="G130" i="23"/>
  <c r="G129" i="23"/>
  <c r="G128" i="23"/>
  <c r="F127" i="23"/>
  <c r="G127" i="23" s="1"/>
  <c r="G126" i="23"/>
  <c r="G125" i="23"/>
  <c r="G124" i="23"/>
  <c r="G123" i="23"/>
  <c r="G122" i="23"/>
  <c r="G121" i="23"/>
  <c r="G120" i="23"/>
  <c r="G119" i="23"/>
  <c r="G118" i="23"/>
  <c r="G117" i="23"/>
  <c r="G116" i="23"/>
  <c r="G115" i="23"/>
  <c r="G114" i="23"/>
  <c r="G113" i="23"/>
  <c r="F112" i="23"/>
  <c r="G112" i="23" s="1"/>
  <c r="G111" i="23"/>
  <c r="G110" i="23"/>
  <c r="G109" i="23"/>
  <c r="G108" i="23"/>
  <c r="G107" i="23"/>
  <c r="G106" i="23"/>
  <c r="G105" i="23"/>
  <c r="G104" i="23"/>
  <c r="G103" i="23"/>
  <c r="G102" i="23"/>
  <c r="G101" i="23"/>
  <c r="G100" i="23"/>
  <c r="G99" i="23"/>
  <c r="G98" i="23"/>
  <c r="F97" i="23"/>
  <c r="G97" i="23" s="1"/>
  <c r="G96" i="23"/>
  <c r="G95" i="23"/>
  <c r="G94" i="23"/>
  <c r="G93" i="23"/>
  <c r="G92" i="23"/>
  <c r="G91" i="23"/>
  <c r="G90" i="23"/>
  <c r="G89" i="23"/>
  <c r="G88" i="23"/>
  <c r="G87" i="23"/>
  <c r="F87" i="23"/>
  <c r="G86" i="23"/>
  <c r="G85" i="23"/>
  <c r="G84" i="23"/>
  <c r="G83" i="23"/>
  <c r="G82" i="23"/>
  <c r="G81" i="23"/>
  <c r="G80" i="23"/>
  <c r="F80" i="23"/>
  <c r="G79" i="23"/>
  <c r="G78" i="23"/>
  <c r="G77" i="23"/>
  <c r="G76" i="23"/>
  <c r="G75" i="23"/>
  <c r="G74" i="23"/>
  <c r="F74" i="23"/>
  <c r="G73" i="23"/>
  <c r="G72" i="23"/>
  <c r="G70" i="23"/>
  <c r="G69" i="23"/>
  <c r="G68" i="23"/>
  <c r="G67" i="23"/>
  <c r="G66" i="23"/>
  <c r="F66" i="23"/>
  <c r="G65" i="23"/>
  <c r="G64" i="23"/>
  <c r="G63" i="23"/>
  <c r="G62" i="23"/>
  <c r="G61" i="23"/>
  <c r="F60" i="23"/>
  <c r="G60" i="23" s="1"/>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F31" i="23"/>
  <c r="G30" i="23"/>
  <c r="G29" i="23"/>
  <c r="G28" i="23"/>
  <c r="G27" i="23"/>
  <c r="G26" i="23"/>
  <c r="G25" i="23"/>
  <c r="G24" i="23"/>
  <c r="G23" i="23"/>
  <c r="G22" i="23"/>
  <c r="G21" i="23"/>
  <c r="G20" i="23"/>
  <c r="G19" i="23"/>
  <c r="G18" i="23"/>
  <c r="G17" i="23"/>
  <c r="G16" i="23"/>
  <c r="G15" i="23"/>
  <c r="G14" i="23"/>
  <c r="G13" i="23"/>
  <c r="G12" i="23"/>
  <c r="G11" i="23"/>
  <c r="G10" i="23"/>
  <c r="G9" i="23"/>
  <c r="G8" i="23"/>
  <c r="F7" i="23"/>
  <c r="G7" i="23" s="1"/>
  <c r="D91" i="21"/>
  <c r="H90" i="21"/>
  <c r="G90" i="21"/>
  <c r="F90" i="21"/>
  <c r="E90" i="21"/>
  <c r="H89" i="21"/>
  <c r="E89" i="21"/>
  <c r="H88" i="21"/>
  <c r="E88" i="21"/>
  <c r="H87" i="21"/>
  <c r="E87" i="21"/>
  <c r="H86" i="21"/>
  <c r="E86" i="21"/>
  <c r="H85" i="21"/>
  <c r="E85" i="21"/>
  <c r="H84" i="21"/>
  <c r="E84" i="21"/>
  <c r="H83" i="21"/>
  <c r="E83" i="21"/>
  <c r="H82" i="21"/>
  <c r="E82" i="21"/>
  <c r="H81" i="21"/>
  <c r="E81" i="21"/>
  <c r="H80" i="21"/>
  <c r="E80" i="21"/>
  <c r="H79" i="21"/>
  <c r="E79" i="21"/>
  <c r="H78" i="21"/>
  <c r="E78" i="21"/>
  <c r="H77" i="21"/>
  <c r="E77" i="21"/>
  <c r="H76" i="21"/>
  <c r="H75" i="21"/>
  <c r="E75" i="21"/>
  <c r="H74" i="21"/>
  <c r="E74" i="21"/>
  <c r="H73" i="21"/>
  <c r="E73" i="21"/>
  <c r="H72" i="21"/>
  <c r="E72" i="21"/>
  <c r="H71" i="21"/>
  <c r="E71" i="21"/>
  <c r="H70" i="21"/>
  <c r="E70" i="21"/>
  <c r="H69" i="21"/>
  <c r="E69" i="21"/>
  <c r="H68" i="21"/>
  <c r="G68" i="21"/>
  <c r="F68" i="21"/>
  <c r="E68" i="21"/>
  <c r="D118" i="21"/>
  <c r="E117" i="21"/>
  <c r="E116" i="21"/>
  <c r="E115" i="21"/>
  <c r="E114" i="21"/>
  <c r="E113" i="21"/>
  <c r="E112" i="21"/>
  <c r="E111" i="21"/>
  <c r="E110" i="21"/>
  <c r="E109" i="21"/>
  <c r="E108" i="21"/>
  <c r="E107" i="21"/>
  <c r="E106" i="21"/>
  <c r="E105" i="21"/>
  <c r="E104" i="21"/>
  <c r="E103" i="21"/>
  <c r="E102" i="21"/>
  <c r="E101" i="21"/>
  <c r="E100" i="21"/>
  <c r="E99" i="21"/>
  <c r="E98" i="21"/>
  <c r="K60" i="21"/>
  <c r="J60" i="21"/>
  <c r="H60" i="21"/>
  <c r="G60" i="21"/>
  <c r="E60" i="21"/>
  <c r="D60" i="21"/>
  <c r="H59" i="21"/>
  <c r="E59" i="21"/>
  <c r="H58" i="21"/>
  <c r="E58" i="21"/>
  <c r="H57" i="21"/>
  <c r="E57" i="21"/>
  <c r="H56" i="21"/>
  <c r="E56" i="21"/>
  <c r="H55" i="21"/>
  <c r="E55" i="21"/>
  <c r="H54" i="21"/>
  <c r="E54" i="21"/>
  <c r="H53" i="21"/>
  <c r="E53" i="21"/>
  <c r="H52" i="21"/>
  <c r="E52" i="21"/>
  <c r="H51" i="21"/>
  <c r="E51" i="21"/>
  <c r="H50" i="21"/>
  <c r="E50" i="21"/>
  <c r="H49" i="21"/>
  <c r="E49" i="21"/>
  <c r="H48" i="21"/>
  <c r="E48" i="21"/>
  <c r="H47" i="21"/>
  <c r="E47" i="21"/>
  <c r="H46" i="21"/>
  <c r="E46" i="21"/>
  <c r="H45" i="21"/>
  <c r="E45" i="21"/>
  <c r="H44" i="21"/>
  <c r="E44" i="21"/>
  <c r="H43" i="21"/>
  <c r="E43" i="21"/>
  <c r="H42" i="21"/>
  <c r="E42" i="21"/>
  <c r="H41" i="21"/>
  <c r="E41" i="21"/>
  <c r="H40" i="21"/>
  <c r="E40" i="21"/>
  <c r="H32" i="21"/>
  <c r="G32" i="21"/>
  <c r="D32" i="21"/>
  <c r="C32" i="21"/>
  <c r="E32" i="21" s="1"/>
  <c r="H31" i="21"/>
  <c r="E31" i="21"/>
  <c r="H30" i="21"/>
  <c r="E30" i="21"/>
  <c r="H29" i="21"/>
  <c r="E29" i="21"/>
  <c r="H28" i="21"/>
  <c r="E28" i="21"/>
  <c r="H27" i="21"/>
  <c r="E27" i="21"/>
  <c r="H26" i="21"/>
  <c r="E26" i="21"/>
  <c r="H25" i="21"/>
  <c r="E25" i="21"/>
  <c r="H24" i="21"/>
  <c r="E24" i="21"/>
  <c r="H23" i="21"/>
  <c r="E23" i="21"/>
  <c r="H22" i="21"/>
  <c r="E22" i="21"/>
  <c r="H21" i="21"/>
  <c r="E21" i="21"/>
  <c r="H20" i="21"/>
  <c r="E20" i="21"/>
  <c r="E19" i="21"/>
  <c r="H18" i="21"/>
  <c r="E18" i="21"/>
  <c r="H17" i="21"/>
  <c r="H16" i="21"/>
  <c r="E16" i="21"/>
  <c r="H15" i="21"/>
  <c r="E15" i="21"/>
  <c r="H14" i="21"/>
  <c r="E14" i="21"/>
  <c r="H13" i="21"/>
  <c r="E13" i="21"/>
  <c r="H12" i="21"/>
  <c r="E12" i="21"/>
  <c r="H11" i="21"/>
  <c r="E11" i="21"/>
  <c r="H10" i="21"/>
  <c r="E10" i="21"/>
  <c r="I9" i="21"/>
  <c r="H9" i="21"/>
  <c r="E9" i="21"/>
  <c r="G7" i="21"/>
  <c r="F7" i="21"/>
  <c r="K50" i="20"/>
  <c r="J50" i="20"/>
  <c r="H50" i="20"/>
  <c r="F50" i="20"/>
  <c r="E50" i="20"/>
  <c r="I50" i="20" s="1"/>
  <c r="D50" i="20"/>
  <c r="C50" i="20"/>
  <c r="G50" i="20" s="1"/>
  <c r="K49" i="20"/>
  <c r="I49" i="20"/>
  <c r="G49" i="20"/>
  <c r="K48" i="20"/>
  <c r="I48" i="20"/>
  <c r="G48" i="20"/>
  <c r="K47" i="20"/>
  <c r="I47" i="20"/>
  <c r="G47" i="20"/>
  <c r="K46" i="20"/>
  <c r="I46" i="20"/>
  <c r="G46" i="20"/>
  <c r="K45" i="20"/>
  <c r="I45" i="20"/>
  <c r="G45" i="20"/>
  <c r="K44" i="20"/>
  <c r="I44" i="20"/>
  <c r="G44" i="20"/>
  <c r="K43" i="20"/>
  <c r="I43" i="20"/>
  <c r="G43" i="20"/>
  <c r="K42" i="20"/>
  <c r="I42" i="20"/>
  <c r="G42" i="20"/>
  <c r="K41" i="20"/>
  <c r="I41" i="20"/>
  <c r="G41" i="20"/>
  <c r="K40" i="20"/>
  <c r="I40" i="20"/>
  <c r="G40" i="20"/>
  <c r="K39" i="20"/>
  <c r="I39" i="20"/>
  <c r="G39" i="20"/>
  <c r="K38" i="20"/>
  <c r="I38" i="20"/>
  <c r="G38" i="20"/>
  <c r="K37" i="20"/>
  <c r="I37" i="20"/>
  <c r="G37" i="20"/>
  <c r="K36" i="20"/>
  <c r="I36" i="20"/>
  <c r="G36" i="20"/>
  <c r="K35" i="20"/>
  <c r="I35" i="20"/>
  <c r="G35" i="20"/>
  <c r="K34" i="20"/>
  <c r="I34" i="20"/>
  <c r="G34" i="20"/>
  <c r="K33" i="20"/>
  <c r="I33" i="20"/>
  <c r="G33" i="20"/>
  <c r="K32" i="20"/>
  <c r="I32" i="20"/>
  <c r="G32" i="20"/>
  <c r="K31" i="20"/>
  <c r="I31" i="20"/>
  <c r="G31" i="20"/>
  <c r="K30" i="20"/>
  <c r="I30" i="20"/>
  <c r="G30" i="20"/>
  <c r="G24" i="20"/>
  <c r="H24" i="20" s="1"/>
  <c r="E24" i="20"/>
  <c r="D24" i="20"/>
  <c r="H23" i="20"/>
  <c r="E23" i="20"/>
  <c r="H22" i="20"/>
  <c r="E22" i="20"/>
  <c r="H21" i="20"/>
  <c r="E21" i="20"/>
  <c r="H20" i="20"/>
  <c r="E20" i="20"/>
  <c r="H19" i="20"/>
  <c r="E19" i="20"/>
  <c r="H18" i="20"/>
  <c r="E18" i="20"/>
  <c r="H17" i="20"/>
  <c r="E17" i="20"/>
  <c r="H16" i="20"/>
  <c r="E16" i="20"/>
  <c r="H15" i="20"/>
  <c r="E15" i="20"/>
  <c r="H14" i="20"/>
  <c r="E14" i="20"/>
  <c r="H13" i="20"/>
  <c r="E13" i="20"/>
  <c r="H12" i="20"/>
  <c r="E12" i="20"/>
  <c r="H11" i="20"/>
  <c r="E11" i="20"/>
  <c r="H10" i="20"/>
  <c r="E10" i="20"/>
  <c r="I9" i="20"/>
  <c r="H9" i="20"/>
  <c r="E9" i="20"/>
  <c r="I8" i="20"/>
  <c r="H8" i="20"/>
  <c r="E8" i="20"/>
  <c r="I4" i="20"/>
  <c r="K83" i="19"/>
  <c r="I83" i="19"/>
  <c r="L83" i="19" s="1"/>
  <c r="G83" i="19"/>
  <c r="H83" i="19" s="1"/>
  <c r="F83" i="19"/>
  <c r="J83" i="19" s="1"/>
  <c r="E83" i="19"/>
  <c r="D83" i="19"/>
  <c r="L82" i="19"/>
  <c r="J82" i="19"/>
  <c r="H82" i="19"/>
  <c r="L81" i="19"/>
  <c r="J81" i="19"/>
  <c r="H81" i="19"/>
  <c r="L80" i="19"/>
  <c r="J80" i="19"/>
  <c r="H80" i="19"/>
  <c r="L79" i="19"/>
  <c r="J79" i="19"/>
  <c r="H79" i="19"/>
  <c r="L78" i="19"/>
  <c r="J78" i="19"/>
  <c r="H78" i="19"/>
  <c r="L77" i="19"/>
  <c r="J77" i="19"/>
  <c r="H77" i="19"/>
  <c r="L76" i="19"/>
  <c r="J76" i="19"/>
  <c r="H76" i="19"/>
  <c r="L75" i="19"/>
  <c r="J75" i="19"/>
  <c r="H75" i="19"/>
  <c r="L74" i="19"/>
  <c r="J74" i="19"/>
  <c r="H74" i="19"/>
  <c r="L73" i="19"/>
  <c r="J73" i="19"/>
  <c r="H73" i="19"/>
  <c r="L72" i="19"/>
  <c r="J72" i="19"/>
  <c r="H72" i="19"/>
  <c r="L71" i="19"/>
  <c r="J71" i="19"/>
  <c r="H71" i="19"/>
  <c r="L70" i="19"/>
  <c r="J70" i="19"/>
  <c r="H70" i="19"/>
  <c r="L69" i="19"/>
  <c r="J69" i="19"/>
  <c r="H69" i="19"/>
  <c r="L68" i="19"/>
  <c r="J68" i="19"/>
  <c r="H68" i="19"/>
  <c r="L67" i="19"/>
  <c r="J67" i="19"/>
  <c r="H67" i="19"/>
  <c r="L66" i="19"/>
  <c r="J66" i="19"/>
  <c r="H66" i="19"/>
  <c r="L65" i="19"/>
  <c r="J65" i="19"/>
  <c r="H65" i="19"/>
  <c r="L64" i="19"/>
  <c r="J64" i="19"/>
  <c r="H64" i="19"/>
  <c r="L63" i="19"/>
  <c r="J63" i="19"/>
  <c r="H63" i="19"/>
  <c r="M58" i="19"/>
  <c r="L58" i="19"/>
  <c r="K58" i="19"/>
  <c r="J58" i="19"/>
  <c r="I58" i="19"/>
  <c r="H58" i="19"/>
  <c r="G58" i="19"/>
  <c r="F58" i="19"/>
  <c r="E58" i="19"/>
  <c r="D57" i="19"/>
  <c r="D56" i="19"/>
  <c r="D55" i="19"/>
  <c r="D54" i="19"/>
  <c r="D53" i="19"/>
  <c r="D52" i="19"/>
  <c r="D51" i="19"/>
  <c r="D50" i="19"/>
  <c r="D49" i="19"/>
  <c r="D48" i="19"/>
  <c r="D47" i="19"/>
  <c r="D46" i="19"/>
  <c r="D45" i="19"/>
  <c r="D44" i="19"/>
  <c r="D43" i="19"/>
  <c r="D42" i="19"/>
  <c r="D41" i="19"/>
  <c r="D40" i="19"/>
  <c r="D39" i="19"/>
  <c r="D38" i="19"/>
  <c r="D37" i="19"/>
  <c r="D36" i="19"/>
  <c r="D35" i="19"/>
  <c r="D34" i="19"/>
  <c r="D58" i="19" s="1"/>
  <c r="I30" i="19"/>
  <c r="H30" i="19"/>
  <c r="F30" i="19"/>
  <c r="E30" i="19"/>
  <c r="I29" i="19"/>
  <c r="F29" i="19"/>
  <c r="I28" i="19"/>
  <c r="F28" i="19"/>
  <c r="I26" i="19"/>
  <c r="F26" i="19"/>
  <c r="I24" i="19"/>
  <c r="F24" i="19"/>
  <c r="I22" i="19"/>
  <c r="F22" i="19"/>
  <c r="I21" i="19"/>
  <c r="F21" i="19"/>
  <c r="I14" i="19"/>
  <c r="F14" i="19"/>
  <c r="I13" i="19"/>
  <c r="F13" i="19"/>
  <c r="I12" i="19"/>
  <c r="F12" i="19"/>
  <c r="I11" i="19"/>
  <c r="F11" i="19"/>
  <c r="I9" i="19"/>
  <c r="F9" i="19"/>
  <c r="I8" i="19"/>
  <c r="F8" i="19"/>
  <c r="I6" i="19"/>
  <c r="F6" i="19"/>
  <c r="H120" i="18"/>
  <c r="G120" i="18"/>
  <c r="E120" i="18"/>
  <c r="D120" i="18"/>
  <c r="H119" i="18"/>
  <c r="E119" i="18"/>
  <c r="H118" i="18"/>
  <c r="E118" i="18"/>
  <c r="H117" i="18"/>
  <c r="E117" i="18"/>
  <c r="H116" i="18"/>
  <c r="E116" i="18"/>
  <c r="H115" i="18"/>
  <c r="E115" i="18"/>
  <c r="H114" i="18"/>
  <c r="E114" i="18"/>
  <c r="H113" i="18"/>
  <c r="E113" i="18"/>
  <c r="H112" i="18"/>
  <c r="E112" i="18"/>
  <c r="H111" i="18"/>
  <c r="E111" i="18"/>
  <c r="H110" i="18"/>
  <c r="E110" i="18"/>
  <c r="H109" i="18"/>
  <c r="E109" i="18"/>
  <c r="H108" i="18"/>
  <c r="E108" i="18"/>
  <c r="H107" i="18"/>
  <c r="E107" i="18"/>
  <c r="H106" i="18"/>
  <c r="E106" i="18"/>
  <c r="H105" i="18"/>
  <c r="E105" i="18"/>
  <c r="H104" i="18"/>
  <c r="E104" i="18"/>
  <c r="H103" i="18"/>
  <c r="E103" i="18"/>
  <c r="H102" i="18"/>
  <c r="E102" i="18"/>
  <c r="H101" i="18"/>
  <c r="E101" i="18"/>
  <c r="H100" i="18"/>
  <c r="E100" i="18"/>
  <c r="J93" i="18"/>
  <c r="H93" i="18"/>
  <c r="K93" i="18" s="1"/>
  <c r="F93" i="18"/>
  <c r="E93" i="18"/>
  <c r="I93" i="18" s="1"/>
  <c r="D93" i="18"/>
  <c r="C93" i="18"/>
  <c r="G93" i="18" s="1"/>
  <c r="K92" i="18"/>
  <c r="I92" i="18"/>
  <c r="G92" i="18"/>
  <c r="K91" i="18"/>
  <c r="I91" i="18"/>
  <c r="G91" i="18"/>
  <c r="K90" i="18"/>
  <c r="I90" i="18"/>
  <c r="G90" i="18"/>
  <c r="K89" i="18"/>
  <c r="I89" i="18"/>
  <c r="G89" i="18"/>
  <c r="K88" i="18"/>
  <c r="I88" i="18"/>
  <c r="G88" i="18"/>
  <c r="K87" i="18"/>
  <c r="I87" i="18"/>
  <c r="G87" i="18"/>
  <c r="K86" i="18"/>
  <c r="I86" i="18"/>
  <c r="G86" i="18"/>
  <c r="K85" i="18"/>
  <c r="I85" i="18"/>
  <c r="G85" i="18"/>
  <c r="K84" i="18"/>
  <c r="I84" i="18"/>
  <c r="G84" i="18"/>
  <c r="K83" i="18"/>
  <c r="I83" i="18"/>
  <c r="G83" i="18"/>
  <c r="K82" i="18"/>
  <c r="I82" i="18"/>
  <c r="G82" i="18"/>
  <c r="K81" i="18"/>
  <c r="I81" i="18"/>
  <c r="G81" i="18"/>
  <c r="K80" i="18"/>
  <c r="I80" i="18"/>
  <c r="G80" i="18"/>
  <c r="K79" i="18"/>
  <c r="I79" i="18"/>
  <c r="G79" i="18"/>
  <c r="K78" i="18"/>
  <c r="I78" i="18"/>
  <c r="G78" i="18"/>
  <c r="K77" i="18"/>
  <c r="I77" i="18"/>
  <c r="G77" i="18"/>
  <c r="K76" i="18"/>
  <c r="I76" i="18"/>
  <c r="G76" i="18"/>
  <c r="K75" i="18"/>
  <c r="I75" i="18"/>
  <c r="G75" i="18"/>
  <c r="K74" i="18"/>
  <c r="I74" i="18"/>
  <c r="G74" i="18"/>
  <c r="K73" i="18"/>
  <c r="I73" i="18"/>
  <c r="G73" i="18"/>
  <c r="K15" i="17"/>
  <c r="I15" i="17"/>
  <c r="G15" i="17"/>
  <c r="J14" i="17"/>
  <c r="H14" i="17"/>
  <c r="F14" i="17"/>
  <c r="E14" i="17"/>
  <c r="D14" i="17"/>
  <c r="D16" i="17" s="1"/>
  <c r="C14" i="17"/>
  <c r="K13" i="17"/>
  <c r="I13" i="17"/>
  <c r="G13" i="17"/>
  <c r="J12" i="17"/>
  <c r="J16" i="17" s="1"/>
  <c r="H12" i="17"/>
  <c r="K12" i="17" s="1"/>
  <c r="F12" i="17"/>
  <c r="E12" i="17"/>
  <c r="E16" i="17" s="1"/>
  <c r="D12" i="17"/>
  <c r="C12" i="17"/>
  <c r="C16" i="17" s="1"/>
  <c r="K11" i="17"/>
  <c r="I11" i="17"/>
  <c r="G11" i="17"/>
  <c r="K10" i="17"/>
  <c r="I10" i="17"/>
  <c r="G10" i="17"/>
  <c r="K9" i="17"/>
  <c r="I9" i="17"/>
  <c r="G9" i="17"/>
  <c r="K8" i="17"/>
  <c r="I8" i="17"/>
  <c r="G8" i="17"/>
  <c r="K7" i="17"/>
  <c r="I7" i="17"/>
  <c r="G7" i="17"/>
  <c r="K6" i="17"/>
  <c r="I6" i="17"/>
  <c r="G6" i="17"/>
  <c r="J60" i="17"/>
  <c r="G60" i="17"/>
  <c r="H60" i="17" s="1"/>
  <c r="E60" i="17"/>
  <c r="D60" i="17"/>
  <c r="H59" i="17"/>
  <c r="E59" i="17"/>
  <c r="H58" i="17"/>
  <c r="E58" i="17"/>
  <c r="H57" i="17"/>
  <c r="E57" i="17"/>
  <c r="H56" i="17"/>
  <c r="E56" i="17"/>
  <c r="H55" i="17"/>
  <c r="E55" i="17"/>
  <c r="H54" i="17"/>
  <c r="E54" i="17"/>
  <c r="H53" i="17"/>
  <c r="E53" i="17"/>
  <c r="H52" i="17"/>
  <c r="E52" i="17"/>
  <c r="H51" i="17"/>
  <c r="E51" i="17"/>
  <c r="H50" i="17"/>
  <c r="E50" i="17"/>
  <c r="H49" i="17"/>
  <c r="E49" i="17"/>
  <c r="H48" i="17"/>
  <c r="E48" i="17"/>
  <c r="H47" i="17"/>
  <c r="E47" i="17"/>
  <c r="H46" i="17"/>
  <c r="E46" i="17"/>
  <c r="H45" i="17"/>
  <c r="E45" i="17"/>
  <c r="H44" i="17"/>
  <c r="E44" i="17"/>
  <c r="H43" i="17"/>
  <c r="E43" i="17"/>
  <c r="H42" i="17"/>
  <c r="E42" i="17"/>
  <c r="H41" i="17"/>
  <c r="E41" i="17"/>
  <c r="H40" i="17"/>
  <c r="E40" i="17"/>
  <c r="V58" i="16"/>
  <c r="T58" i="16"/>
  <c r="S58" i="16"/>
  <c r="P58" i="16"/>
  <c r="Q58" i="16" s="1"/>
  <c r="T57" i="16"/>
  <c r="Q57" i="16"/>
  <c r="T56" i="16"/>
  <c r="Q56" i="16"/>
  <c r="T55" i="16"/>
  <c r="Q55" i="16"/>
  <c r="T54" i="16"/>
  <c r="Q54" i="16"/>
  <c r="T53" i="16"/>
  <c r="Q53" i="16"/>
  <c r="T52" i="16"/>
  <c r="Q52" i="16"/>
  <c r="T51" i="16"/>
  <c r="Q51" i="16"/>
  <c r="T50" i="16"/>
  <c r="Q50" i="16"/>
  <c r="T49" i="16"/>
  <c r="Q49" i="16"/>
  <c r="T48" i="16"/>
  <c r="Q48" i="16"/>
  <c r="T47" i="16"/>
  <c r="Q47" i="16"/>
  <c r="T46" i="16"/>
  <c r="Q46" i="16"/>
  <c r="T45" i="16"/>
  <c r="Q45" i="16"/>
  <c r="T44" i="16"/>
  <c r="Q44" i="16"/>
  <c r="T43" i="16"/>
  <c r="Q43" i="16"/>
  <c r="T42" i="16"/>
  <c r="Q42" i="16"/>
  <c r="T41" i="16"/>
  <c r="Q41" i="16"/>
  <c r="T40" i="16"/>
  <c r="Q40" i="16"/>
  <c r="T39" i="16"/>
  <c r="Q39" i="16"/>
  <c r="T38" i="16"/>
  <c r="Q38" i="16"/>
  <c r="T30" i="16"/>
  <c r="S30" i="16"/>
  <c r="P30" i="16"/>
  <c r="Q30" i="16" s="1"/>
  <c r="T29" i="16"/>
  <c r="T28" i="16"/>
  <c r="S28" i="16"/>
  <c r="P28" i="16"/>
  <c r="Q28" i="16" s="1"/>
  <c r="T27" i="16"/>
  <c r="S27" i="16"/>
  <c r="S29" i="16" s="1"/>
  <c r="P27" i="16"/>
  <c r="Q27" i="16" s="1"/>
  <c r="T26" i="16"/>
  <c r="T25" i="16"/>
  <c r="S25" i="16"/>
  <c r="P25" i="16"/>
  <c r="Q25" i="16" s="1"/>
  <c r="T24" i="16"/>
  <c r="S24" i="16"/>
  <c r="P24" i="16"/>
  <c r="Q24" i="16" s="1"/>
  <c r="T23" i="16"/>
  <c r="S23" i="16"/>
  <c r="P23" i="16"/>
  <c r="Q23" i="16" s="1"/>
  <c r="T22" i="16"/>
  <c r="S22" i="16"/>
  <c r="P22" i="16"/>
  <c r="Q22" i="16" s="1"/>
  <c r="T21" i="16"/>
  <c r="S21" i="16"/>
  <c r="P21" i="16"/>
  <c r="Q21" i="16" s="1"/>
  <c r="T20" i="16"/>
  <c r="S20" i="16"/>
  <c r="P20" i="16"/>
  <c r="Q20" i="16" s="1"/>
  <c r="T19" i="16"/>
  <c r="S19" i="16"/>
  <c r="P19" i="16"/>
  <c r="Q19" i="16" s="1"/>
  <c r="T18" i="16"/>
  <c r="S18" i="16"/>
  <c r="P18" i="16"/>
  <c r="Q18" i="16" s="1"/>
  <c r="T17" i="16"/>
  <c r="S17" i="16"/>
  <c r="P17" i="16"/>
  <c r="Q17" i="16" s="1"/>
  <c r="T16" i="16"/>
  <c r="S16" i="16"/>
  <c r="P16" i="16"/>
  <c r="Q16" i="16" s="1"/>
  <c r="T15" i="16"/>
  <c r="S15" i="16"/>
  <c r="P15" i="16"/>
  <c r="Q15" i="16" s="1"/>
  <c r="T14" i="16"/>
  <c r="S14" i="16"/>
  <c r="P14" i="16"/>
  <c r="Q14" i="16" s="1"/>
  <c r="T13" i="16"/>
  <c r="S13" i="16"/>
  <c r="P13" i="16"/>
  <c r="Q13" i="16" s="1"/>
  <c r="T12" i="16"/>
  <c r="S12" i="16"/>
  <c r="P12" i="16"/>
  <c r="Q12" i="16" s="1"/>
  <c r="T11" i="16"/>
  <c r="S11" i="16"/>
  <c r="P11" i="16"/>
  <c r="Q11" i="16" s="1"/>
  <c r="T10" i="16"/>
  <c r="S10" i="16"/>
  <c r="P10" i="16"/>
  <c r="Q10" i="16" s="1"/>
  <c r="T9" i="16"/>
  <c r="S9" i="16"/>
  <c r="P9" i="16"/>
  <c r="Q9" i="16" s="1"/>
  <c r="T8" i="16"/>
  <c r="S8" i="16"/>
  <c r="P8" i="16"/>
  <c r="Q8" i="16" s="1"/>
  <c r="T7" i="16"/>
  <c r="S7" i="16"/>
  <c r="S26" i="16" s="1"/>
  <c r="P7" i="16"/>
  <c r="Q7" i="16" s="1"/>
  <c r="K31" i="16"/>
  <c r="H31" i="16"/>
  <c r="I31" i="16" s="1"/>
  <c r="D31" i="16"/>
  <c r="C31" i="16"/>
  <c r="K30" i="16"/>
  <c r="I30" i="16"/>
  <c r="G30" i="16"/>
  <c r="K29" i="16"/>
  <c r="J29" i="16"/>
  <c r="H29" i="16"/>
  <c r="I29" i="16" s="1"/>
  <c r="F29" i="16"/>
  <c r="E29" i="16"/>
  <c r="D29" i="16"/>
  <c r="C29" i="16"/>
  <c r="G29" i="16" s="1"/>
  <c r="K28" i="16"/>
  <c r="I28" i="16"/>
  <c r="G28" i="16"/>
  <c r="K27" i="16"/>
  <c r="I27" i="16"/>
  <c r="G27" i="16"/>
  <c r="K26" i="16"/>
  <c r="J26" i="16"/>
  <c r="J31" i="16" s="1"/>
  <c r="H26" i="16"/>
  <c r="I26" i="16" s="1"/>
  <c r="F26" i="16"/>
  <c r="F31" i="16" s="1"/>
  <c r="G31" i="16" s="1"/>
  <c r="E26" i="16"/>
  <c r="E31" i="16" s="1"/>
  <c r="D26" i="16"/>
  <c r="C26" i="16"/>
  <c r="G26" i="16" s="1"/>
  <c r="K25" i="16"/>
  <c r="I25" i="16"/>
  <c r="G25" i="16"/>
  <c r="K24" i="16"/>
  <c r="I24" i="16"/>
  <c r="G24" i="16"/>
  <c r="K23" i="16"/>
  <c r="I23" i="16"/>
  <c r="G23" i="16"/>
  <c r="K22" i="16"/>
  <c r="I22" i="16"/>
  <c r="G22" i="16"/>
  <c r="K21" i="16"/>
  <c r="I21" i="16"/>
  <c r="G21" i="16"/>
  <c r="K20" i="16"/>
  <c r="I20" i="16"/>
  <c r="G20" i="16"/>
  <c r="K19" i="16"/>
  <c r="I19" i="16"/>
  <c r="G19" i="16"/>
  <c r="K18" i="16"/>
  <c r="I18" i="16"/>
  <c r="G18" i="16"/>
  <c r="K17" i="16"/>
  <c r="I17" i="16"/>
  <c r="G17" i="16"/>
  <c r="K16" i="16"/>
  <c r="I16" i="16"/>
  <c r="G16" i="16"/>
  <c r="K15" i="16"/>
  <c r="I15" i="16"/>
  <c r="G15" i="16"/>
  <c r="K14" i="16"/>
  <c r="I14" i="16"/>
  <c r="G14" i="16"/>
  <c r="K13" i="16"/>
  <c r="I13" i="16"/>
  <c r="G13" i="16"/>
  <c r="K12" i="16"/>
  <c r="I12" i="16"/>
  <c r="G12" i="16"/>
  <c r="K11" i="16"/>
  <c r="I11" i="16"/>
  <c r="G11" i="16"/>
  <c r="K10" i="16"/>
  <c r="I10" i="16"/>
  <c r="G10" i="16"/>
  <c r="K9" i="16"/>
  <c r="I9" i="16"/>
  <c r="G9" i="16"/>
  <c r="K8" i="16"/>
  <c r="I8" i="16"/>
  <c r="G8" i="16"/>
  <c r="K7" i="16"/>
  <c r="I7" i="16"/>
  <c r="G7" i="16"/>
  <c r="G14" i="17" l="1"/>
  <c r="F16" i="17"/>
  <c r="I14" i="17"/>
  <c r="S31" i="16"/>
  <c r="T31" i="16" s="1"/>
  <c r="I12" i="17"/>
  <c r="P26" i="16"/>
  <c r="Q26" i="16" s="1"/>
  <c r="P29" i="16"/>
  <c r="K14" i="17"/>
  <c r="H16" i="17"/>
  <c r="G16" i="17"/>
  <c r="H91" i="21"/>
  <c r="O41" i="12"/>
  <c r="E118" i="21"/>
  <c r="E91" i="21"/>
  <c r="G12" i="17"/>
  <c r="K728" i="14"/>
  <c r="I728" i="14"/>
  <c r="J728" i="14" s="1"/>
  <c r="G728" i="14"/>
  <c r="H728" i="14" s="1"/>
  <c r="F728" i="14"/>
  <c r="E728" i="14"/>
  <c r="D728" i="14"/>
  <c r="L727" i="14"/>
  <c r="J727" i="14"/>
  <c r="H727" i="14"/>
  <c r="L726" i="14"/>
  <c r="J726" i="14"/>
  <c r="H726" i="14"/>
  <c r="L725" i="14"/>
  <c r="J725" i="14"/>
  <c r="H725" i="14"/>
  <c r="L724" i="14"/>
  <c r="J724" i="14"/>
  <c r="H724" i="14"/>
  <c r="L723" i="14"/>
  <c r="J723" i="14"/>
  <c r="H723" i="14"/>
  <c r="L722" i="14"/>
  <c r="J722" i="14"/>
  <c r="H722" i="14"/>
  <c r="L721" i="14"/>
  <c r="J721" i="14"/>
  <c r="H721" i="14"/>
  <c r="L720" i="14"/>
  <c r="J720" i="14"/>
  <c r="H720" i="14"/>
  <c r="L719" i="14"/>
  <c r="J719" i="14"/>
  <c r="H719" i="14"/>
  <c r="L718" i="14"/>
  <c r="J718" i="14"/>
  <c r="H718" i="14"/>
  <c r="L717" i="14"/>
  <c r="J717" i="14"/>
  <c r="H717" i="14"/>
  <c r="L716" i="14"/>
  <c r="J716" i="14"/>
  <c r="H716" i="14"/>
  <c r="L715" i="14"/>
  <c r="J715" i="14"/>
  <c r="H715" i="14"/>
  <c r="L714" i="14"/>
  <c r="J714" i="14"/>
  <c r="H714" i="14"/>
  <c r="L713" i="14"/>
  <c r="J713" i="14"/>
  <c r="H713" i="14"/>
  <c r="L712" i="14"/>
  <c r="J712" i="14"/>
  <c r="H712" i="14"/>
  <c r="L711" i="14"/>
  <c r="J711" i="14"/>
  <c r="H711" i="14"/>
  <c r="L710" i="14"/>
  <c r="J710" i="14"/>
  <c r="H710" i="14"/>
  <c r="L709" i="14"/>
  <c r="J709" i="14"/>
  <c r="H709" i="14"/>
  <c r="L708" i="14"/>
  <c r="J708" i="14"/>
  <c r="H708" i="14"/>
  <c r="K668" i="14"/>
  <c r="I668" i="14"/>
  <c r="G668" i="14"/>
  <c r="F668" i="14"/>
  <c r="J668" i="14" s="1"/>
  <c r="E668" i="14"/>
  <c r="D668" i="14"/>
  <c r="H668" i="14" s="1"/>
  <c r="L667" i="14"/>
  <c r="J667" i="14"/>
  <c r="H667" i="14"/>
  <c r="L666" i="14"/>
  <c r="J666" i="14"/>
  <c r="H666" i="14"/>
  <c r="L665" i="14"/>
  <c r="J665" i="14"/>
  <c r="H665" i="14"/>
  <c r="L664" i="14"/>
  <c r="J664" i="14"/>
  <c r="H664" i="14"/>
  <c r="L663" i="14"/>
  <c r="J663" i="14"/>
  <c r="H663" i="14"/>
  <c r="L662" i="14"/>
  <c r="J662" i="14"/>
  <c r="H662" i="14"/>
  <c r="L661" i="14"/>
  <c r="J661" i="14"/>
  <c r="H661" i="14"/>
  <c r="L660" i="14"/>
  <c r="J660" i="14"/>
  <c r="H660" i="14"/>
  <c r="L659" i="14"/>
  <c r="J659" i="14"/>
  <c r="H659" i="14"/>
  <c r="L658" i="14"/>
  <c r="J658" i="14"/>
  <c r="H658" i="14"/>
  <c r="U601" i="14"/>
  <c r="S601" i="14"/>
  <c r="T601" i="14" s="1"/>
  <c r="Q601" i="14"/>
  <c r="R601" i="14" s="1"/>
  <c r="P601" i="14"/>
  <c r="O601" i="14"/>
  <c r="N601" i="14"/>
  <c r="V600" i="14"/>
  <c r="T600" i="14"/>
  <c r="R600" i="14"/>
  <c r="V599" i="14"/>
  <c r="T599" i="14"/>
  <c r="R599" i="14"/>
  <c r="V598" i="14"/>
  <c r="T598" i="14"/>
  <c r="R598" i="14"/>
  <c r="V597" i="14"/>
  <c r="T597" i="14"/>
  <c r="R597" i="14"/>
  <c r="V596" i="14"/>
  <c r="T596" i="14"/>
  <c r="R596" i="14"/>
  <c r="V595" i="14"/>
  <c r="T595" i="14"/>
  <c r="R595" i="14"/>
  <c r="V594" i="14"/>
  <c r="T594" i="14"/>
  <c r="R594" i="14"/>
  <c r="V593" i="14"/>
  <c r="T593" i="14"/>
  <c r="R593" i="14"/>
  <c r="V592" i="14"/>
  <c r="T592" i="14"/>
  <c r="R592" i="14"/>
  <c r="V591" i="14"/>
  <c r="T591" i="14"/>
  <c r="R591" i="14"/>
  <c r="V590" i="14"/>
  <c r="T590" i="14"/>
  <c r="R590" i="14"/>
  <c r="V589" i="14"/>
  <c r="T589" i="14"/>
  <c r="R589" i="14"/>
  <c r="V588" i="14"/>
  <c r="T588" i="14"/>
  <c r="R588" i="14"/>
  <c r="V587" i="14"/>
  <c r="T587" i="14"/>
  <c r="R587" i="14"/>
  <c r="V586" i="14"/>
  <c r="T586" i="14"/>
  <c r="R586" i="14"/>
  <c r="V585" i="14"/>
  <c r="T585" i="14"/>
  <c r="R585" i="14"/>
  <c r="V584" i="14"/>
  <c r="T584" i="14"/>
  <c r="R584" i="14"/>
  <c r="V583" i="14"/>
  <c r="T583" i="14"/>
  <c r="R583" i="14"/>
  <c r="V582" i="14"/>
  <c r="T582" i="14"/>
  <c r="R582" i="14"/>
  <c r="V581" i="14"/>
  <c r="T581" i="14"/>
  <c r="R581" i="14"/>
  <c r="L539" i="14"/>
  <c r="K539" i="14"/>
  <c r="I539" i="14"/>
  <c r="G539" i="14"/>
  <c r="F539" i="14"/>
  <c r="J539" i="14" s="1"/>
  <c r="E539" i="14"/>
  <c r="D539" i="14"/>
  <c r="H539" i="14" s="1"/>
  <c r="L538" i="14"/>
  <c r="J538" i="14"/>
  <c r="H538" i="14"/>
  <c r="L537" i="14"/>
  <c r="J537" i="14"/>
  <c r="H537" i="14"/>
  <c r="L536" i="14"/>
  <c r="J536" i="14"/>
  <c r="H536" i="14"/>
  <c r="L535" i="14"/>
  <c r="J535" i="14"/>
  <c r="H535" i="14"/>
  <c r="L534" i="14"/>
  <c r="J534" i="14"/>
  <c r="H534" i="14"/>
  <c r="L533" i="14"/>
  <c r="J533" i="14"/>
  <c r="H533" i="14"/>
  <c r="L532" i="14"/>
  <c r="J532" i="14"/>
  <c r="H532" i="14"/>
  <c r="L531" i="14"/>
  <c r="J531" i="14"/>
  <c r="H531" i="14"/>
  <c r="L530" i="14"/>
  <c r="J530" i="14"/>
  <c r="H530" i="14"/>
  <c r="L529" i="14"/>
  <c r="J529" i="14"/>
  <c r="H529" i="14"/>
  <c r="L528" i="14"/>
  <c r="J528" i="14"/>
  <c r="H528" i="14"/>
  <c r="L527" i="14"/>
  <c r="J527" i="14"/>
  <c r="H527" i="14"/>
  <c r="U470" i="14"/>
  <c r="S470" i="14"/>
  <c r="V470" i="14" s="1"/>
  <c r="Q470" i="14"/>
  <c r="P470" i="14"/>
  <c r="O470" i="14"/>
  <c r="N470" i="14"/>
  <c r="R470" i="14" s="1"/>
  <c r="V469" i="14"/>
  <c r="T469" i="14"/>
  <c r="R469" i="14"/>
  <c r="V468" i="14"/>
  <c r="T468" i="14"/>
  <c r="R468" i="14"/>
  <c r="V467" i="14"/>
  <c r="T467" i="14"/>
  <c r="R467" i="14"/>
  <c r="V466" i="14"/>
  <c r="T466" i="14"/>
  <c r="R466" i="14"/>
  <c r="V465" i="14"/>
  <c r="T465" i="14"/>
  <c r="R465" i="14"/>
  <c r="V464" i="14"/>
  <c r="T464" i="14"/>
  <c r="R464" i="14"/>
  <c r="V463" i="14"/>
  <c r="T463" i="14"/>
  <c r="R463" i="14"/>
  <c r="V462" i="14"/>
  <c r="T462" i="14"/>
  <c r="R462" i="14"/>
  <c r="V461" i="14"/>
  <c r="T461" i="14"/>
  <c r="R461" i="14"/>
  <c r="V460" i="14"/>
  <c r="T460" i="14"/>
  <c r="R460" i="14"/>
  <c r="V459" i="14"/>
  <c r="T459" i="14"/>
  <c r="R459" i="14"/>
  <c r="V458" i="14"/>
  <c r="T458" i="14"/>
  <c r="R458" i="14"/>
  <c r="V457" i="14"/>
  <c r="T457" i="14"/>
  <c r="R457" i="14"/>
  <c r="V456" i="14"/>
  <c r="T456" i="14"/>
  <c r="R456" i="14"/>
  <c r="V455" i="14"/>
  <c r="T455" i="14"/>
  <c r="R455" i="14"/>
  <c r="V454" i="14"/>
  <c r="T454" i="14"/>
  <c r="R454" i="14"/>
  <c r="V453" i="14"/>
  <c r="T453" i="14"/>
  <c r="R453" i="14"/>
  <c r="V452" i="14"/>
  <c r="T452" i="14"/>
  <c r="R452" i="14"/>
  <c r="V451" i="14"/>
  <c r="T451" i="14"/>
  <c r="R451" i="14"/>
  <c r="V450" i="14"/>
  <c r="T450" i="14"/>
  <c r="R450" i="14"/>
  <c r="K416" i="14"/>
  <c r="I416" i="14"/>
  <c r="L416" i="14" s="1"/>
  <c r="G416" i="14"/>
  <c r="F416" i="14"/>
  <c r="F417" i="14" s="1"/>
  <c r="E416" i="14"/>
  <c r="E417" i="14" s="1"/>
  <c r="D416" i="14"/>
  <c r="H416" i="14" s="1"/>
  <c r="L415" i="14"/>
  <c r="J415" i="14"/>
  <c r="H415" i="14"/>
  <c r="L414" i="14"/>
  <c r="J414" i="14"/>
  <c r="H414" i="14"/>
  <c r="L413" i="14"/>
  <c r="K413" i="14"/>
  <c r="K417" i="14" s="1"/>
  <c r="I413" i="14"/>
  <c r="J413" i="14" s="1"/>
  <c r="G413" i="14"/>
  <c r="G417" i="14" s="1"/>
  <c r="F413" i="14"/>
  <c r="E413" i="14"/>
  <c r="D413" i="14"/>
  <c r="D417" i="14" s="1"/>
  <c r="L412" i="14"/>
  <c r="J412" i="14"/>
  <c r="H412" i="14"/>
  <c r="L411" i="14"/>
  <c r="J411" i="14"/>
  <c r="H411" i="14"/>
  <c r="I780" i="14"/>
  <c r="F780" i="14"/>
  <c r="I779" i="14"/>
  <c r="F779" i="14"/>
  <c r="I778" i="14"/>
  <c r="F778" i="14"/>
  <c r="I777" i="14"/>
  <c r="F777" i="14"/>
  <c r="I776" i="14"/>
  <c r="F776" i="14"/>
  <c r="I775" i="14"/>
  <c r="F775" i="14"/>
  <c r="I774" i="14"/>
  <c r="F774" i="14"/>
  <c r="I773" i="14"/>
  <c r="F773" i="14"/>
  <c r="I772" i="14"/>
  <c r="F772" i="14"/>
  <c r="I771" i="14"/>
  <c r="F771" i="14"/>
  <c r="I770" i="14"/>
  <c r="F770" i="14"/>
  <c r="I769" i="14"/>
  <c r="F769" i="14"/>
  <c r="I768" i="14"/>
  <c r="F768" i="14"/>
  <c r="I767" i="14"/>
  <c r="F767" i="14"/>
  <c r="I766" i="14"/>
  <c r="F766" i="14"/>
  <c r="I765" i="14"/>
  <c r="F765" i="14"/>
  <c r="I764" i="14"/>
  <c r="F764" i="14"/>
  <c r="I763" i="14"/>
  <c r="F763" i="14"/>
  <c r="I762" i="14"/>
  <c r="F762" i="14"/>
  <c r="I761" i="14"/>
  <c r="F761" i="14"/>
  <c r="I760" i="14"/>
  <c r="F760" i="14"/>
  <c r="I702" i="14"/>
  <c r="F702" i="14"/>
  <c r="I701" i="14"/>
  <c r="F701" i="14"/>
  <c r="I700" i="14"/>
  <c r="F700" i="14"/>
  <c r="I699" i="14"/>
  <c r="F699" i="14"/>
  <c r="I698" i="14"/>
  <c r="F698" i="14"/>
  <c r="I697" i="14"/>
  <c r="F697" i="14"/>
  <c r="I696" i="14"/>
  <c r="F696" i="14"/>
  <c r="I695" i="14"/>
  <c r="F695" i="14"/>
  <c r="I694" i="14"/>
  <c r="F694" i="14"/>
  <c r="I693" i="14"/>
  <c r="F693" i="14"/>
  <c r="I692" i="14"/>
  <c r="F692" i="14"/>
  <c r="S653" i="14"/>
  <c r="P653" i="14"/>
  <c r="S652" i="14"/>
  <c r="P652" i="14"/>
  <c r="S651" i="14"/>
  <c r="P651" i="14"/>
  <c r="P650" i="14"/>
  <c r="S649" i="14"/>
  <c r="P649" i="14"/>
  <c r="P647" i="14"/>
  <c r="S646" i="14"/>
  <c r="P646" i="14"/>
  <c r="S645" i="14"/>
  <c r="P645" i="14"/>
  <c r="P644" i="14"/>
  <c r="S643" i="14"/>
  <c r="P643" i="14"/>
  <c r="S642" i="14"/>
  <c r="P642" i="14"/>
  <c r="S641" i="14"/>
  <c r="P641" i="14"/>
  <c r="S639" i="14"/>
  <c r="P639" i="14"/>
  <c r="P638" i="14"/>
  <c r="S637" i="14"/>
  <c r="P637" i="14"/>
  <c r="S636" i="14"/>
  <c r="P636" i="14"/>
  <c r="S635" i="14"/>
  <c r="P635" i="14"/>
  <c r="S634" i="14"/>
  <c r="P634" i="14"/>
  <c r="S633" i="14"/>
  <c r="P633" i="14"/>
  <c r="I576" i="14"/>
  <c r="F576" i="14"/>
  <c r="I575" i="14"/>
  <c r="F575" i="14"/>
  <c r="I574" i="14"/>
  <c r="F574" i="14"/>
  <c r="I573" i="14"/>
  <c r="F573" i="14"/>
  <c r="I572" i="14"/>
  <c r="F572" i="14"/>
  <c r="I571" i="14"/>
  <c r="F571" i="14"/>
  <c r="I570" i="14"/>
  <c r="F570" i="14"/>
  <c r="I569" i="14"/>
  <c r="F569" i="14"/>
  <c r="I568" i="14"/>
  <c r="F568" i="14"/>
  <c r="I567" i="14"/>
  <c r="F567" i="14"/>
  <c r="I566" i="14"/>
  <c r="F566" i="14"/>
  <c r="I565" i="14"/>
  <c r="F565" i="14"/>
  <c r="I564" i="14"/>
  <c r="F564" i="14"/>
  <c r="S522" i="14"/>
  <c r="P522" i="14"/>
  <c r="S520" i="14"/>
  <c r="P520" i="14"/>
  <c r="S519" i="14"/>
  <c r="P519" i="14"/>
  <c r="S518" i="14"/>
  <c r="P518" i="14"/>
  <c r="S516" i="14"/>
  <c r="P516" i="14"/>
  <c r="S515" i="14"/>
  <c r="P515" i="14"/>
  <c r="S514" i="14"/>
  <c r="P514" i="14"/>
  <c r="S513" i="14"/>
  <c r="P513" i="14"/>
  <c r="S512" i="14"/>
  <c r="P512" i="14"/>
  <c r="S511" i="14"/>
  <c r="P511" i="14"/>
  <c r="S510" i="14"/>
  <c r="P510" i="14"/>
  <c r="S509" i="14"/>
  <c r="P509" i="14"/>
  <c r="S508" i="14"/>
  <c r="P508" i="14"/>
  <c r="S507" i="14"/>
  <c r="P507" i="14"/>
  <c r="S506" i="14"/>
  <c r="P506" i="14"/>
  <c r="S505" i="14"/>
  <c r="P505" i="14"/>
  <c r="S504" i="14"/>
  <c r="P504" i="14"/>
  <c r="S503" i="14"/>
  <c r="P503" i="14"/>
  <c r="S502" i="14"/>
  <c r="P502" i="14"/>
  <c r="I445" i="14"/>
  <c r="F445" i="14"/>
  <c r="I444" i="14"/>
  <c r="F444" i="14"/>
  <c r="F443" i="14"/>
  <c r="I442" i="14"/>
  <c r="F442" i="14"/>
  <c r="I441" i="14"/>
  <c r="F441" i="14"/>
  <c r="I440" i="14"/>
  <c r="F440" i="14"/>
  <c r="I439" i="14"/>
  <c r="F439" i="14"/>
  <c r="I405" i="14"/>
  <c r="F405" i="14"/>
  <c r="I404" i="14"/>
  <c r="F404" i="14"/>
  <c r="I402" i="14"/>
  <c r="F402" i="14"/>
  <c r="I401" i="14"/>
  <c r="F401" i="14"/>
  <c r="I400" i="14"/>
  <c r="F400" i="14"/>
  <c r="I399" i="14"/>
  <c r="F399" i="14"/>
  <c r="I398" i="14"/>
  <c r="F398" i="14"/>
  <c r="I397" i="14"/>
  <c r="F397" i="14"/>
  <c r="I391" i="14"/>
  <c r="F391" i="14"/>
  <c r="I390" i="14"/>
  <c r="F390" i="14"/>
  <c r="I389" i="14"/>
  <c r="F389" i="14"/>
  <c r="I383" i="14"/>
  <c r="F383" i="14"/>
  <c r="I377" i="14"/>
  <c r="F377" i="14"/>
  <c r="I376" i="14"/>
  <c r="F376" i="14"/>
  <c r="I375" i="14"/>
  <c r="F375" i="14"/>
  <c r="I374" i="14"/>
  <c r="F374" i="14"/>
  <c r="I373" i="14"/>
  <c r="F373" i="14"/>
  <c r="I372" i="14"/>
  <c r="F372" i="14"/>
  <c r="I371" i="14"/>
  <c r="F371" i="14"/>
  <c r="I370" i="14"/>
  <c r="F370" i="14"/>
  <c r="I369" i="14"/>
  <c r="F369" i="14"/>
  <c r="I200" i="14"/>
  <c r="F200" i="14"/>
  <c r="I199" i="14"/>
  <c r="F199" i="14"/>
  <c r="I198" i="14"/>
  <c r="F198" i="14"/>
  <c r="I197" i="14"/>
  <c r="F197" i="14"/>
  <c r="I196" i="14"/>
  <c r="F196" i="14"/>
  <c r="I195" i="14"/>
  <c r="F195" i="14"/>
  <c r="I194" i="14"/>
  <c r="F194" i="14"/>
  <c r="I193" i="14"/>
  <c r="F193" i="14"/>
  <c r="I192" i="14"/>
  <c r="F192" i="14"/>
  <c r="S159" i="14"/>
  <c r="P159" i="14"/>
  <c r="S158" i="14"/>
  <c r="P158" i="14"/>
  <c r="S157" i="14"/>
  <c r="P157" i="14"/>
  <c r="S156" i="14"/>
  <c r="P156" i="14"/>
  <c r="S155" i="14"/>
  <c r="P155" i="14"/>
  <c r="S154" i="14"/>
  <c r="P154" i="14"/>
  <c r="S153" i="14"/>
  <c r="P153" i="14"/>
  <c r="S152" i="14"/>
  <c r="P152" i="14"/>
  <c r="S151" i="14"/>
  <c r="P151" i="14"/>
  <c r="S150" i="14"/>
  <c r="P150" i="14"/>
  <c r="S149" i="14"/>
  <c r="P149" i="14"/>
  <c r="S148" i="14"/>
  <c r="P148" i="14"/>
  <c r="S147" i="14"/>
  <c r="P147" i="14"/>
  <c r="S146" i="14"/>
  <c r="P146" i="14"/>
  <c r="S145" i="14"/>
  <c r="P145" i="14"/>
  <c r="S144" i="14"/>
  <c r="P144" i="14"/>
  <c r="S143" i="14"/>
  <c r="P143" i="14"/>
  <c r="S142" i="14"/>
  <c r="P142" i="14"/>
  <c r="S141" i="14"/>
  <c r="P141" i="14"/>
  <c r="S140" i="14"/>
  <c r="P140" i="14"/>
  <c r="S139" i="14"/>
  <c r="P139" i="14"/>
  <c r="I82" i="14"/>
  <c r="F82" i="14"/>
  <c r="I81" i="14"/>
  <c r="F81" i="14"/>
  <c r="I80" i="14"/>
  <c r="F80" i="14"/>
  <c r="I79" i="14"/>
  <c r="F79" i="14"/>
  <c r="U107" i="14"/>
  <c r="S107" i="14"/>
  <c r="V107" i="14" s="1"/>
  <c r="Q107" i="14"/>
  <c r="P107" i="14"/>
  <c r="T107" i="14" s="1"/>
  <c r="O107" i="14"/>
  <c r="N107" i="14"/>
  <c r="R107" i="14" s="1"/>
  <c r="V106" i="14"/>
  <c r="T106" i="14"/>
  <c r="R106" i="14"/>
  <c r="V105" i="14"/>
  <c r="T105" i="14"/>
  <c r="R105" i="14"/>
  <c r="V104" i="14"/>
  <c r="T104" i="14"/>
  <c r="R104" i="14"/>
  <c r="V103" i="14"/>
  <c r="T103" i="14"/>
  <c r="R103" i="14"/>
  <c r="V102" i="14"/>
  <c r="T102" i="14"/>
  <c r="R102" i="14"/>
  <c r="V101" i="14"/>
  <c r="T101" i="14"/>
  <c r="R101" i="14"/>
  <c r="V100" i="14"/>
  <c r="T100" i="14"/>
  <c r="R100" i="14"/>
  <c r="V99" i="14"/>
  <c r="T99" i="14"/>
  <c r="R99" i="14"/>
  <c r="V98" i="14"/>
  <c r="T98" i="14"/>
  <c r="R98" i="14"/>
  <c r="V97" i="14"/>
  <c r="T97" i="14"/>
  <c r="R97" i="14"/>
  <c r="V96" i="14"/>
  <c r="T96" i="14"/>
  <c r="R96" i="14"/>
  <c r="V95" i="14"/>
  <c r="T95" i="14"/>
  <c r="R95" i="14"/>
  <c r="V94" i="14"/>
  <c r="T94" i="14"/>
  <c r="R94" i="14"/>
  <c r="V93" i="14"/>
  <c r="T93" i="14"/>
  <c r="R93" i="14"/>
  <c r="V92" i="14"/>
  <c r="T92" i="14"/>
  <c r="R92" i="14"/>
  <c r="V91" i="14"/>
  <c r="T91" i="14"/>
  <c r="R91" i="14"/>
  <c r="V90" i="14"/>
  <c r="T90" i="14"/>
  <c r="R90" i="14"/>
  <c r="V89" i="14"/>
  <c r="T89" i="14"/>
  <c r="R89" i="14"/>
  <c r="V88" i="14"/>
  <c r="T88" i="14"/>
  <c r="R88" i="14"/>
  <c r="V87" i="14"/>
  <c r="T87" i="14"/>
  <c r="R87" i="14"/>
  <c r="L12" i="14"/>
  <c r="J12" i="14"/>
  <c r="H12" i="14"/>
  <c r="K11" i="14"/>
  <c r="K13" i="14" s="1"/>
  <c r="I11" i="14"/>
  <c r="G11" i="14"/>
  <c r="G13" i="14" s="1"/>
  <c r="F11" i="14"/>
  <c r="F13" i="14" s="1"/>
  <c r="E11" i="14"/>
  <c r="E13" i="14" s="1"/>
  <c r="D11" i="14"/>
  <c r="H11" i="14" s="1"/>
  <c r="L10" i="14"/>
  <c r="J10" i="14"/>
  <c r="H10" i="14"/>
  <c r="L9" i="14"/>
  <c r="J9" i="14"/>
  <c r="H9" i="14"/>
  <c r="L8" i="14"/>
  <c r="J8" i="14"/>
  <c r="H8" i="14"/>
  <c r="L7" i="14"/>
  <c r="J7" i="14"/>
  <c r="H7" i="14"/>
  <c r="L6" i="14"/>
  <c r="J6" i="14"/>
  <c r="H6" i="14"/>
  <c r="L5" i="14"/>
  <c r="J5" i="14"/>
  <c r="H5" i="14"/>
  <c r="I42" i="14"/>
  <c r="F42" i="14"/>
  <c r="I41" i="14"/>
  <c r="F41" i="14"/>
  <c r="I40" i="14"/>
  <c r="F40" i="14"/>
  <c r="I39" i="14"/>
  <c r="F39" i="14"/>
  <c r="I38" i="14"/>
  <c r="F38" i="14"/>
  <c r="I37" i="14"/>
  <c r="F37" i="14"/>
  <c r="I36" i="14"/>
  <c r="F36" i="14"/>
  <c r="I35" i="14"/>
  <c r="F35" i="14"/>
  <c r="I34" i="14"/>
  <c r="F34" i="14"/>
  <c r="H68" i="13"/>
  <c r="E68" i="13"/>
  <c r="H67" i="13"/>
  <c r="E67" i="13"/>
  <c r="H66" i="13"/>
  <c r="E66" i="13"/>
  <c r="H65" i="13"/>
  <c r="E65" i="13"/>
  <c r="H64" i="13"/>
  <c r="E64" i="13"/>
  <c r="H63" i="13"/>
  <c r="E63" i="13"/>
  <c r="H62" i="13"/>
  <c r="E62" i="13"/>
  <c r="E61" i="13"/>
  <c r="H60" i="13"/>
  <c r="E60" i="13"/>
  <c r="H59" i="13"/>
  <c r="E59" i="13"/>
  <c r="H57" i="13"/>
  <c r="E57" i="13"/>
  <c r="H56" i="13"/>
  <c r="E56" i="13"/>
  <c r="H55" i="13"/>
  <c r="E55" i="13"/>
  <c r="H54" i="13"/>
  <c r="E54" i="13"/>
  <c r="H53" i="13"/>
  <c r="E53" i="13"/>
  <c r="H52" i="13"/>
  <c r="E52" i="13"/>
  <c r="K46" i="13"/>
  <c r="J46" i="13"/>
  <c r="H46" i="13"/>
  <c r="G46" i="13"/>
  <c r="E46" i="13"/>
  <c r="D46" i="13"/>
  <c r="K45" i="13"/>
  <c r="J45" i="13"/>
  <c r="H45" i="13"/>
  <c r="G45" i="13"/>
  <c r="E45" i="13"/>
  <c r="D45" i="13"/>
  <c r="K44" i="13"/>
  <c r="J44" i="13"/>
  <c r="H44" i="13"/>
  <c r="G44" i="13"/>
  <c r="E44" i="13"/>
  <c r="D44" i="13"/>
  <c r="K43" i="13"/>
  <c r="J43" i="13"/>
  <c r="H43" i="13"/>
  <c r="G43" i="13"/>
  <c r="E43" i="13"/>
  <c r="D43" i="13"/>
  <c r="K42" i="13"/>
  <c r="J42" i="13"/>
  <c r="H42" i="13"/>
  <c r="G42" i="13"/>
  <c r="E42" i="13"/>
  <c r="D42" i="13"/>
  <c r="K41" i="13"/>
  <c r="J41" i="13"/>
  <c r="H41" i="13"/>
  <c r="G41" i="13"/>
  <c r="E41" i="13"/>
  <c r="D41" i="13"/>
  <c r="K40" i="13"/>
  <c r="J40" i="13"/>
  <c r="H40" i="13"/>
  <c r="G40" i="13"/>
  <c r="E40" i="13"/>
  <c r="D40" i="13"/>
  <c r="K39" i="13"/>
  <c r="J39" i="13"/>
  <c r="H39" i="13"/>
  <c r="G39" i="13"/>
  <c r="E39" i="13"/>
  <c r="D39" i="13"/>
  <c r="K38" i="13"/>
  <c r="J38" i="13"/>
  <c r="H38" i="13"/>
  <c r="G38" i="13"/>
  <c r="E38" i="13"/>
  <c r="D38" i="13"/>
  <c r="K37" i="13"/>
  <c r="J37" i="13"/>
  <c r="H37" i="13"/>
  <c r="G37" i="13"/>
  <c r="E37" i="13"/>
  <c r="D37" i="13"/>
  <c r="K36" i="13"/>
  <c r="J36" i="13"/>
  <c r="H36" i="13"/>
  <c r="G36" i="13"/>
  <c r="E36" i="13"/>
  <c r="D36" i="13"/>
  <c r="K35" i="13"/>
  <c r="J35" i="13"/>
  <c r="H35" i="13"/>
  <c r="G35" i="13"/>
  <c r="E35" i="13"/>
  <c r="D35" i="13"/>
  <c r="K34" i="13"/>
  <c r="J34" i="13"/>
  <c r="H34" i="13"/>
  <c r="G34" i="13"/>
  <c r="E34" i="13"/>
  <c r="D34" i="13"/>
  <c r="K33" i="13"/>
  <c r="J33" i="13"/>
  <c r="H33" i="13"/>
  <c r="G33" i="13"/>
  <c r="E33" i="13"/>
  <c r="D33" i="13"/>
  <c r="K32" i="13"/>
  <c r="J32" i="13"/>
  <c r="H32" i="13"/>
  <c r="G32" i="13"/>
  <c r="E32" i="13"/>
  <c r="D32" i="13"/>
  <c r="K31" i="13"/>
  <c r="J31" i="13"/>
  <c r="H31" i="13"/>
  <c r="G31" i="13"/>
  <c r="E31" i="13"/>
  <c r="D31" i="13"/>
  <c r="K30" i="13"/>
  <c r="J30" i="13"/>
  <c r="H30" i="13"/>
  <c r="G30" i="13"/>
  <c r="E30" i="13"/>
  <c r="D30" i="13"/>
  <c r="K23" i="13"/>
  <c r="J23" i="13"/>
  <c r="I23" i="13"/>
  <c r="H23" i="13"/>
  <c r="G23" i="13"/>
  <c r="F23" i="13"/>
  <c r="E23" i="13"/>
  <c r="D23" i="13"/>
  <c r="C23" i="13"/>
  <c r="K22" i="13"/>
  <c r="I22" i="13"/>
  <c r="G22" i="13"/>
  <c r="K21" i="13"/>
  <c r="J21" i="13"/>
  <c r="I21" i="13"/>
  <c r="H21" i="13"/>
  <c r="G21" i="13"/>
  <c r="F21" i="13"/>
  <c r="E21" i="13"/>
  <c r="D21" i="13"/>
  <c r="C21" i="13"/>
  <c r="K20" i="13"/>
  <c r="I20" i="13"/>
  <c r="G20" i="13"/>
  <c r="K19" i="13"/>
  <c r="I19" i="13"/>
  <c r="G19" i="13"/>
  <c r="K18" i="13"/>
  <c r="I18" i="13"/>
  <c r="G18" i="13"/>
  <c r="K17" i="13"/>
  <c r="I17" i="13"/>
  <c r="G17" i="13"/>
  <c r="K16" i="13"/>
  <c r="I16" i="13"/>
  <c r="G16" i="13"/>
  <c r="K15" i="13"/>
  <c r="I15" i="13"/>
  <c r="G15" i="13"/>
  <c r="K14" i="13"/>
  <c r="I14" i="13"/>
  <c r="G14" i="13"/>
  <c r="K13" i="13"/>
  <c r="I13" i="13"/>
  <c r="G13" i="13"/>
  <c r="K12" i="13"/>
  <c r="I12" i="13"/>
  <c r="G12" i="13"/>
  <c r="K11" i="13"/>
  <c r="I11" i="13"/>
  <c r="G11" i="13"/>
  <c r="K10" i="13"/>
  <c r="I10" i="13"/>
  <c r="G10" i="13"/>
  <c r="K9" i="13"/>
  <c r="I9" i="13"/>
  <c r="G9" i="13"/>
  <c r="K8" i="13"/>
  <c r="I8" i="13"/>
  <c r="G8" i="13"/>
  <c r="K7" i="13"/>
  <c r="I7" i="13"/>
  <c r="G7" i="13"/>
  <c r="K117" i="12"/>
  <c r="J117" i="12"/>
  <c r="H117" i="12"/>
  <c r="F117" i="12"/>
  <c r="E117" i="12"/>
  <c r="I117" i="12" s="1"/>
  <c r="D117" i="12"/>
  <c r="C117" i="12"/>
  <c r="G117" i="12" s="1"/>
  <c r="K116" i="12"/>
  <c r="I116" i="12"/>
  <c r="G116" i="12"/>
  <c r="K115" i="12"/>
  <c r="I115" i="12"/>
  <c r="G115" i="12"/>
  <c r="K114" i="12"/>
  <c r="I114" i="12"/>
  <c r="G114" i="12"/>
  <c r="K113" i="12"/>
  <c r="I113" i="12"/>
  <c r="G113" i="12"/>
  <c r="K112" i="12"/>
  <c r="I112" i="12"/>
  <c r="G112" i="12"/>
  <c r="K111" i="12"/>
  <c r="I111" i="12"/>
  <c r="G111" i="12"/>
  <c r="K110" i="12"/>
  <c r="I110" i="12"/>
  <c r="G110" i="12"/>
  <c r="K109" i="12"/>
  <c r="I109" i="12"/>
  <c r="G109" i="12"/>
  <c r="K108" i="12"/>
  <c r="I108" i="12"/>
  <c r="G108" i="12"/>
  <c r="K107" i="12"/>
  <c r="I107" i="12"/>
  <c r="G107" i="12"/>
  <c r="K106" i="12"/>
  <c r="I106" i="12"/>
  <c r="G106" i="12"/>
  <c r="K105" i="12"/>
  <c r="I105" i="12"/>
  <c r="G105" i="12"/>
  <c r="K104" i="12"/>
  <c r="I104" i="12"/>
  <c r="G104" i="12"/>
  <c r="K103" i="12"/>
  <c r="I103" i="12"/>
  <c r="G103" i="12"/>
  <c r="K102" i="12"/>
  <c r="I102" i="12"/>
  <c r="G102" i="12"/>
  <c r="K101" i="12"/>
  <c r="I101" i="12"/>
  <c r="G101" i="12"/>
  <c r="K100" i="12"/>
  <c r="I100" i="12"/>
  <c r="G100" i="12"/>
  <c r="K99" i="12"/>
  <c r="I99" i="12"/>
  <c r="G99" i="12"/>
  <c r="K98" i="12"/>
  <c r="I98" i="12"/>
  <c r="G98" i="12"/>
  <c r="K97" i="12"/>
  <c r="I97" i="12"/>
  <c r="G97" i="12"/>
  <c r="J65" i="12"/>
  <c r="H65" i="12"/>
  <c r="K65" i="12" s="1"/>
  <c r="F65" i="12"/>
  <c r="G65" i="12" s="1"/>
  <c r="E65" i="12"/>
  <c r="I65" i="12" s="1"/>
  <c r="D65" i="12"/>
  <c r="C65" i="12"/>
  <c r="K64" i="12"/>
  <c r="I64" i="12"/>
  <c r="G64" i="12"/>
  <c r="K63" i="12"/>
  <c r="I63" i="12"/>
  <c r="G63" i="12"/>
  <c r="K62" i="12"/>
  <c r="I62" i="12"/>
  <c r="G62" i="12"/>
  <c r="K61" i="12"/>
  <c r="I61" i="12"/>
  <c r="G61" i="12"/>
  <c r="K60" i="12"/>
  <c r="I60" i="12"/>
  <c r="G60" i="12"/>
  <c r="K59" i="12"/>
  <c r="I59" i="12"/>
  <c r="G59" i="12"/>
  <c r="K58" i="12"/>
  <c r="I58" i="12"/>
  <c r="G58" i="12"/>
  <c r="K57" i="12"/>
  <c r="I57" i="12"/>
  <c r="G57" i="12"/>
  <c r="K56" i="12"/>
  <c r="I56" i="12"/>
  <c r="G56" i="12"/>
  <c r="K55" i="12"/>
  <c r="I55" i="12"/>
  <c r="G55" i="12"/>
  <c r="K54" i="12"/>
  <c r="I54" i="12"/>
  <c r="G54" i="12"/>
  <c r="K53" i="12"/>
  <c r="I53" i="12"/>
  <c r="G53" i="12"/>
  <c r="K52" i="12"/>
  <c r="I52" i="12"/>
  <c r="G52" i="12"/>
  <c r="K51" i="12"/>
  <c r="I51" i="12"/>
  <c r="G51" i="12"/>
  <c r="K50" i="12"/>
  <c r="I50" i="12"/>
  <c r="G50" i="12"/>
  <c r="K49" i="12"/>
  <c r="I49" i="12"/>
  <c r="G49" i="12"/>
  <c r="K48" i="12"/>
  <c r="I48" i="12"/>
  <c r="G48" i="12"/>
  <c r="K47" i="12"/>
  <c r="I47" i="12"/>
  <c r="G47" i="12"/>
  <c r="K46" i="12"/>
  <c r="I46" i="12"/>
  <c r="G46" i="12"/>
  <c r="K45" i="12"/>
  <c r="I45" i="12"/>
  <c r="G45" i="12"/>
  <c r="T27" i="12"/>
  <c r="Q27" i="12"/>
  <c r="T26" i="12"/>
  <c r="Q26" i="12"/>
  <c r="T25" i="12"/>
  <c r="Q25" i="12"/>
  <c r="T24" i="12"/>
  <c r="Q24" i="12"/>
  <c r="T23" i="12"/>
  <c r="Q23" i="12"/>
  <c r="T22" i="12"/>
  <c r="Q22" i="12"/>
  <c r="T21" i="12"/>
  <c r="Q21" i="12"/>
  <c r="T20" i="12"/>
  <c r="Q20" i="12"/>
  <c r="AD26" i="9"/>
  <c r="AA26" i="9"/>
  <c r="AD25" i="9"/>
  <c r="AA25" i="9"/>
  <c r="AD24" i="9"/>
  <c r="AA24" i="9"/>
  <c r="AD23" i="9"/>
  <c r="AA23" i="9"/>
  <c r="AD22" i="9"/>
  <c r="AA22" i="9"/>
  <c r="AD21" i="9"/>
  <c r="AA21" i="9"/>
  <c r="AD20" i="9"/>
  <c r="AA20" i="9"/>
  <c r="AD19" i="9"/>
  <c r="AA19" i="9"/>
  <c r="AD18" i="9"/>
  <c r="AA18" i="9"/>
  <c r="AD17" i="9"/>
  <c r="AA17" i="9"/>
  <c r="AD16" i="9"/>
  <c r="AA16" i="9"/>
  <c r="AD15" i="9"/>
  <c r="AA15" i="9"/>
  <c r="AD14" i="9"/>
  <c r="AA14" i="9"/>
  <c r="AD13" i="9"/>
  <c r="AA13" i="9"/>
  <c r="AD12" i="9"/>
  <c r="AA12" i="9"/>
  <c r="AD11" i="9"/>
  <c r="AA11" i="9"/>
  <c r="AD10" i="9"/>
  <c r="AA10" i="9"/>
  <c r="AD9" i="9"/>
  <c r="AA9" i="9"/>
  <c r="AD8" i="9"/>
  <c r="AA8" i="9"/>
  <c r="AD7" i="9"/>
  <c r="AA7" i="9"/>
  <c r="AD6" i="9"/>
  <c r="AA6" i="9"/>
  <c r="Q13" i="12"/>
  <c r="Q11" i="12"/>
  <c r="W10" i="12"/>
  <c r="T10" i="12"/>
  <c r="Q10" i="12"/>
  <c r="W9" i="12"/>
  <c r="T9" i="12"/>
  <c r="Q9" i="12"/>
  <c r="W8" i="12"/>
  <c r="T8" i="12"/>
  <c r="Q8" i="12"/>
  <c r="W7" i="12"/>
  <c r="T7" i="12"/>
  <c r="Q7" i="12"/>
  <c r="K12" i="12"/>
  <c r="I12" i="12"/>
  <c r="G12" i="12"/>
  <c r="J11" i="12"/>
  <c r="J13" i="12" s="1"/>
  <c r="H11" i="12"/>
  <c r="W11" i="12" s="1"/>
  <c r="F11" i="12"/>
  <c r="G11" i="12" s="1"/>
  <c r="E11" i="12"/>
  <c r="I11" i="12" s="1"/>
  <c r="D11" i="12"/>
  <c r="D13" i="12" s="1"/>
  <c r="C11" i="12"/>
  <c r="C13" i="12" s="1"/>
  <c r="K10" i="12"/>
  <c r="I10" i="12"/>
  <c r="G10" i="12"/>
  <c r="K9" i="12"/>
  <c r="I9" i="12"/>
  <c r="G9" i="12"/>
  <c r="K8" i="12"/>
  <c r="I8" i="12"/>
  <c r="G8" i="12"/>
  <c r="K7" i="12"/>
  <c r="I7" i="12"/>
  <c r="G7" i="12"/>
  <c r="K6" i="12"/>
  <c r="I6" i="12"/>
  <c r="G6" i="12"/>
  <c r="K26" i="9"/>
  <c r="J26" i="9"/>
  <c r="H26" i="9"/>
  <c r="I26" i="9" s="1"/>
  <c r="F26" i="9"/>
  <c r="E26" i="9"/>
  <c r="D26" i="9"/>
  <c r="C26" i="9"/>
  <c r="G26" i="9" s="1"/>
  <c r="K25" i="9"/>
  <c r="I25" i="9"/>
  <c r="G25" i="9"/>
  <c r="K24" i="9"/>
  <c r="I24" i="9"/>
  <c r="G24" i="9"/>
  <c r="K23" i="9"/>
  <c r="I23" i="9"/>
  <c r="G23" i="9"/>
  <c r="K22" i="9"/>
  <c r="I22" i="9"/>
  <c r="G22" i="9"/>
  <c r="K21" i="9"/>
  <c r="I21" i="9"/>
  <c r="G21" i="9"/>
  <c r="K20" i="9"/>
  <c r="I20" i="9"/>
  <c r="G20" i="9"/>
  <c r="K19" i="9"/>
  <c r="I19" i="9"/>
  <c r="G19" i="9"/>
  <c r="K18" i="9"/>
  <c r="I18" i="9"/>
  <c r="G18" i="9"/>
  <c r="K17" i="9"/>
  <c r="I17" i="9"/>
  <c r="G17" i="9"/>
  <c r="K16" i="9"/>
  <c r="I16" i="9"/>
  <c r="G16" i="9"/>
  <c r="K15" i="9"/>
  <c r="I15" i="9"/>
  <c r="G15" i="9"/>
  <c r="K14" i="9"/>
  <c r="I14" i="9"/>
  <c r="G14" i="9"/>
  <c r="K13" i="9"/>
  <c r="I13" i="9"/>
  <c r="G13" i="9"/>
  <c r="K12" i="9"/>
  <c r="I12" i="9"/>
  <c r="G12" i="9"/>
  <c r="K11" i="9"/>
  <c r="I11" i="9"/>
  <c r="G11" i="9"/>
  <c r="K10" i="9"/>
  <c r="I10" i="9"/>
  <c r="G10" i="9"/>
  <c r="K9" i="9"/>
  <c r="I9" i="9"/>
  <c r="G9" i="9"/>
  <c r="K8" i="9"/>
  <c r="I8" i="9"/>
  <c r="G8" i="9"/>
  <c r="K7" i="9"/>
  <c r="I7" i="9"/>
  <c r="G7" i="9"/>
  <c r="K6" i="9"/>
  <c r="I6" i="9"/>
  <c r="G6" i="9"/>
  <c r="K16" i="6"/>
  <c r="I16" i="6"/>
  <c r="G16" i="6"/>
  <c r="K14" i="6"/>
  <c r="I14" i="6"/>
  <c r="G14" i="6"/>
  <c r="J13" i="6"/>
  <c r="K13" i="6" s="1"/>
  <c r="H13" i="6"/>
  <c r="H15" i="6" s="1"/>
  <c r="F13" i="6"/>
  <c r="G13" i="6" s="1"/>
  <c r="E13" i="6"/>
  <c r="E15" i="6" s="1"/>
  <c r="D13" i="6"/>
  <c r="D15" i="6" s="1"/>
  <c r="C13" i="6"/>
  <c r="C15" i="6" s="1"/>
  <c r="K12" i="6"/>
  <c r="I12" i="6"/>
  <c r="G12" i="6"/>
  <c r="K11" i="6"/>
  <c r="I11" i="6"/>
  <c r="G11" i="6"/>
  <c r="K10" i="6"/>
  <c r="I10" i="6"/>
  <c r="G10" i="6"/>
  <c r="K9" i="6"/>
  <c r="I9" i="6"/>
  <c r="G9" i="6"/>
  <c r="K8" i="6"/>
  <c r="I8" i="6"/>
  <c r="G8" i="6"/>
  <c r="K7" i="6"/>
  <c r="I7" i="6"/>
  <c r="G7" i="6"/>
  <c r="K6" i="6"/>
  <c r="I6" i="6"/>
  <c r="G6" i="6"/>
  <c r="Q21" i="2"/>
  <c r="P21" i="2"/>
  <c r="N21" i="2"/>
  <c r="O21" i="2" s="1"/>
  <c r="M21" i="2"/>
  <c r="J21" i="2"/>
  <c r="R20" i="2"/>
  <c r="Q20" i="2"/>
  <c r="P20" i="2"/>
  <c r="N20" i="2"/>
  <c r="M20" i="2"/>
  <c r="K20" i="2"/>
  <c r="L20" i="2" s="1"/>
  <c r="J20" i="2"/>
  <c r="Q19" i="2"/>
  <c r="P19" i="2"/>
  <c r="N19" i="2"/>
  <c r="M19" i="2"/>
  <c r="K19" i="2"/>
  <c r="L19" i="2" s="1"/>
  <c r="J19" i="2"/>
  <c r="Q18" i="2"/>
  <c r="P18" i="2"/>
  <c r="N18" i="2"/>
  <c r="O18" i="2" s="1"/>
  <c r="M18" i="2"/>
  <c r="K18" i="2"/>
  <c r="L18" i="2" s="1"/>
  <c r="J18" i="2"/>
  <c r="Q17" i="2"/>
  <c r="R17" i="2" s="1"/>
  <c r="P17" i="2"/>
  <c r="N17" i="2"/>
  <c r="M17" i="2"/>
  <c r="K17" i="2"/>
  <c r="L17" i="2" s="1"/>
  <c r="J17" i="2"/>
  <c r="Q16" i="2"/>
  <c r="P16" i="2"/>
  <c r="N16" i="2"/>
  <c r="M16" i="2"/>
  <c r="K16" i="2"/>
  <c r="J16" i="2"/>
  <c r="K21" i="2"/>
  <c r="Q5" i="2"/>
  <c r="P5" i="2"/>
  <c r="N5" i="2"/>
  <c r="M5" i="2"/>
  <c r="K5" i="2"/>
  <c r="J5" i="2"/>
  <c r="O19" i="2" l="1"/>
  <c r="O17" i="2"/>
  <c r="R19" i="2"/>
  <c r="O20" i="2"/>
  <c r="R21" i="2"/>
  <c r="R18" i="2"/>
  <c r="L21" i="2"/>
  <c r="I15" i="6"/>
  <c r="K15" i="6"/>
  <c r="J15" i="6"/>
  <c r="E13" i="12"/>
  <c r="J11" i="14"/>
  <c r="I13" i="14"/>
  <c r="L11" i="14"/>
  <c r="F15" i="6"/>
  <c r="G15" i="6" s="1"/>
  <c r="W12" i="12"/>
  <c r="Q12" i="12"/>
  <c r="Q14" i="12"/>
  <c r="I13" i="6"/>
  <c r="F13" i="12"/>
  <c r="T11" i="12"/>
  <c r="K11" i="12"/>
  <c r="D13" i="14"/>
  <c r="H13" i="14" s="1"/>
  <c r="H417" i="14"/>
  <c r="H13" i="12"/>
  <c r="H413" i="14"/>
  <c r="J416" i="14"/>
  <c r="I417" i="14"/>
  <c r="T470" i="14"/>
  <c r="V601" i="14"/>
  <c r="L728" i="14"/>
  <c r="K16" i="17"/>
  <c r="I16" i="17"/>
  <c r="L668" i="14"/>
  <c r="Q29" i="16"/>
  <c r="P31" i="16"/>
  <c r="Q31" i="16" s="1"/>
  <c r="I123" i="64"/>
  <c r="H123" i="64"/>
  <c r="G123" i="64"/>
  <c r="F123" i="64"/>
  <c r="C123" i="64"/>
  <c r="D122" i="64"/>
  <c r="E122" i="64" s="1"/>
  <c r="E121" i="64"/>
  <c r="D121" i="64"/>
  <c r="D120" i="64"/>
  <c r="E120" i="64" s="1"/>
  <c r="E119" i="64"/>
  <c r="D119" i="64"/>
  <c r="D118" i="64"/>
  <c r="E118" i="64" s="1"/>
  <c r="E117" i="64"/>
  <c r="D117" i="64"/>
  <c r="D116" i="64"/>
  <c r="E116" i="64" s="1"/>
  <c r="E115" i="64"/>
  <c r="D115" i="64"/>
  <c r="D114" i="64"/>
  <c r="E114" i="64" s="1"/>
  <c r="E113" i="64"/>
  <c r="D113" i="64"/>
  <c r="D112" i="64"/>
  <c r="E112" i="64" s="1"/>
  <c r="E111" i="64"/>
  <c r="D111" i="64"/>
  <c r="D110" i="64"/>
  <c r="E110" i="64" s="1"/>
  <c r="E109" i="64"/>
  <c r="D109" i="64"/>
  <c r="D108" i="64"/>
  <c r="E108" i="64" s="1"/>
  <c r="E107" i="64"/>
  <c r="D107" i="64"/>
  <c r="D106" i="64"/>
  <c r="E106" i="64" s="1"/>
  <c r="E105" i="64"/>
  <c r="D105" i="64"/>
  <c r="D104" i="64"/>
  <c r="D123" i="64" s="1"/>
  <c r="E123" i="64" s="1"/>
  <c r="E103" i="64"/>
  <c r="D103" i="64"/>
  <c r="I97" i="64"/>
  <c r="H97" i="64"/>
  <c r="G97" i="64"/>
  <c r="F97" i="64"/>
  <c r="C97" i="64"/>
  <c r="D96" i="64"/>
  <c r="D95" i="64"/>
  <c r="D94" i="64"/>
  <c r="D93" i="64"/>
  <c r="D92" i="64"/>
  <c r="D91" i="64"/>
  <c r="D90" i="64"/>
  <c r="D89" i="64"/>
  <c r="D88" i="64"/>
  <c r="D87" i="64"/>
  <c r="D86" i="64"/>
  <c r="D85" i="64"/>
  <c r="D84" i="64"/>
  <c r="D83" i="64"/>
  <c r="D82" i="64"/>
  <c r="D97" i="64" s="1"/>
  <c r="E97" i="64" s="1"/>
  <c r="D81" i="64"/>
  <c r="E75" i="64"/>
  <c r="D75" i="64"/>
  <c r="F75" i="64" s="1"/>
  <c r="C75" i="64"/>
  <c r="F74" i="64"/>
  <c r="E74" i="64"/>
  <c r="F73" i="64"/>
  <c r="E73" i="64"/>
  <c r="F72" i="64"/>
  <c r="E72" i="64"/>
  <c r="F71" i="64"/>
  <c r="E71" i="64"/>
  <c r="F70" i="64"/>
  <c r="E70" i="64"/>
  <c r="F69" i="64"/>
  <c r="E69" i="64"/>
  <c r="F68" i="64"/>
  <c r="E68" i="64"/>
  <c r="F67" i="64"/>
  <c r="E67" i="64"/>
  <c r="F66" i="64"/>
  <c r="E66" i="64"/>
  <c r="F65" i="64"/>
  <c r="E65" i="64"/>
  <c r="G60" i="64"/>
  <c r="H60" i="64" s="1"/>
  <c r="F60" i="64"/>
  <c r="D60" i="64"/>
  <c r="E60" i="64" s="1"/>
  <c r="C60" i="64"/>
  <c r="H59" i="64"/>
  <c r="E59" i="64"/>
  <c r="H58" i="64"/>
  <c r="E58" i="64"/>
  <c r="H57" i="64"/>
  <c r="E57" i="64"/>
  <c r="H56" i="64"/>
  <c r="E56" i="64"/>
  <c r="H55" i="64"/>
  <c r="E55" i="64"/>
  <c r="H54" i="64"/>
  <c r="E54" i="64"/>
  <c r="H53" i="64"/>
  <c r="E53" i="64"/>
  <c r="H52" i="64"/>
  <c r="E52" i="64"/>
  <c r="E33" i="64"/>
  <c r="D33" i="64"/>
  <c r="C33" i="64"/>
  <c r="E32" i="64"/>
  <c r="E31" i="64"/>
  <c r="E30" i="64"/>
  <c r="E29" i="64"/>
  <c r="E28" i="64"/>
  <c r="E27" i="64"/>
  <c r="E26" i="64"/>
  <c r="E25" i="64"/>
  <c r="E24" i="64"/>
  <c r="E23" i="64"/>
  <c r="E22" i="64"/>
  <c r="K46" i="64"/>
  <c r="J46" i="64"/>
  <c r="I46" i="64"/>
  <c r="H46" i="64"/>
  <c r="G46" i="64"/>
  <c r="F46" i="64"/>
  <c r="D46" i="64"/>
  <c r="E46" i="64" s="1"/>
  <c r="C46" i="64"/>
  <c r="E45" i="64"/>
  <c r="D45" i="64"/>
  <c r="E44" i="64"/>
  <c r="D44" i="64"/>
  <c r="E43" i="64"/>
  <c r="D43" i="64"/>
  <c r="E42" i="64"/>
  <c r="D42" i="64"/>
  <c r="E41" i="64"/>
  <c r="D41" i="64"/>
  <c r="E40" i="64"/>
  <c r="D40" i="64"/>
  <c r="C16" i="64"/>
  <c r="F33" i="64" s="1"/>
  <c r="D15" i="64"/>
  <c r="D14" i="64"/>
  <c r="D13" i="64"/>
  <c r="D12" i="64"/>
  <c r="D11" i="64"/>
  <c r="D10" i="64"/>
  <c r="D9" i="64"/>
  <c r="D8" i="64"/>
  <c r="F12" i="64" l="1"/>
  <c r="E8" i="64"/>
  <c r="E10" i="64"/>
  <c r="E12" i="64"/>
  <c r="E14" i="64"/>
  <c r="F13" i="64"/>
  <c r="E9" i="64"/>
  <c r="E11" i="64"/>
  <c r="E13" i="64"/>
  <c r="E15" i="64"/>
  <c r="J13" i="14"/>
  <c r="L13" i="14"/>
  <c r="K13" i="12"/>
  <c r="I13" i="12"/>
  <c r="G13" i="12"/>
  <c r="T13" i="12"/>
  <c r="J417" i="14"/>
  <c r="L417" i="14"/>
  <c r="E104" i="64"/>
  <c r="D16" i="64"/>
  <c r="F16" i="64" s="1"/>
  <c r="F23" i="64"/>
  <c r="F25" i="64"/>
  <c r="F27" i="64"/>
  <c r="F29" i="64"/>
  <c r="F31" i="64"/>
  <c r="F22" i="64"/>
  <c r="F24" i="64"/>
  <c r="F26" i="64"/>
  <c r="F28" i="64"/>
  <c r="F30" i="64"/>
  <c r="F32" i="64"/>
  <c r="K73" i="66"/>
  <c r="L73" i="66"/>
  <c r="M73" i="66"/>
  <c r="N73" i="66"/>
  <c r="O73" i="66"/>
  <c r="N84" i="66"/>
  <c r="O84" i="66"/>
  <c r="F11" i="64" l="1"/>
  <c r="F10" i="64"/>
  <c r="F9" i="64"/>
  <c r="F8" i="64"/>
  <c r="F15" i="64"/>
  <c r="F14" i="64"/>
  <c r="W13" i="12"/>
  <c r="W14" i="12"/>
  <c r="T14" i="12"/>
  <c r="T12" i="12"/>
  <c r="E16" i="64"/>
  <c r="O117" i="65"/>
  <c r="N117" i="65"/>
  <c r="M117" i="65"/>
  <c r="L117" i="65"/>
  <c r="J117" i="65"/>
  <c r="I117" i="65"/>
  <c r="H117" i="65"/>
  <c r="G117" i="65"/>
  <c r="F117" i="65"/>
  <c r="E117" i="65"/>
  <c r="D117" i="65"/>
  <c r="C117" i="65"/>
  <c r="P116" i="65"/>
  <c r="P115" i="65"/>
  <c r="P114" i="65"/>
  <c r="P113" i="65"/>
  <c r="P112" i="65"/>
  <c r="P111" i="65"/>
  <c r="P110" i="65"/>
  <c r="P109" i="65"/>
  <c r="P108" i="65"/>
  <c r="P107" i="65"/>
  <c r="P106" i="65"/>
  <c r="P105" i="65"/>
  <c r="P104" i="65"/>
  <c r="P103" i="65"/>
  <c r="P102" i="65"/>
  <c r="P101" i="65"/>
  <c r="P100" i="65"/>
  <c r="P99" i="65"/>
  <c r="P98" i="65"/>
  <c r="P97" i="65"/>
  <c r="P96" i="65"/>
  <c r="P95" i="65"/>
  <c r="P94" i="65"/>
  <c r="P93" i="65"/>
  <c r="P92" i="65"/>
  <c r="P91" i="65"/>
  <c r="P90" i="65"/>
  <c r="P89" i="65"/>
  <c r="P88" i="65"/>
  <c r="P87" i="65"/>
  <c r="P86" i="65"/>
  <c r="P85" i="65"/>
  <c r="P84" i="65"/>
  <c r="P83" i="65"/>
  <c r="P82" i="65"/>
  <c r="P81" i="65"/>
  <c r="P80" i="65"/>
  <c r="P79" i="65"/>
  <c r="P78" i="65"/>
  <c r="P77" i="65"/>
  <c r="P76" i="65"/>
  <c r="P75" i="65"/>
  <c r="P74" i="65"/>
  <c r="P73" i="65"/>
  <c r="P72" i="65"/>
  <c r="P71" i="65"/>
  <c r="P70" i="65"/>
  <c r="P69" i="65"/>
  <c r="P68" i="65"/>
  <c r="P67" i="65"/>
  <c r="P66" i="65"/>
  <c r="P65" i="65"/>
  <c r="P64" i="65"/>
  <c r="P63" i="65"/>
  <c r="P62" i="65"/>
  <c r="P61" i="65"/>
  <c r="P60" i="65"/>
  <c r="P59" i="65"/>
  <c r="P58" i="65"/>
  <c r="P57" i="65"/>
  <c r="P56" i="65"/>
  <c r="P55" i="65"/>
  <c r="P54" i="65"/>
  <c r="P53" i="65"/>
  <c r="P52" i="65"/>
  <c r="P51" i="65"/>
  <c r="P50" i="65"/>
  <c r="P49" i="65"/>
  <c r="P48" i="65"/>
  <c r="P47" i="65"/>
  <c r="P46" i="65"/>
  <c r="P45" i="65"/>
  <c r="P44" i="65"/>
  <c r="P43" i="65"/>
  <c r="P42" i="65"/>
  <c r="P41" i="65"/>
  <c r="P40" i="65"/>
  <c r="P39" i="65"/>
  <c r="P38" i="65"/>
  <c r="P37" i="65"/>
  <c r="P36" i="65"/>
  <c r="P35" i="65"/>
  <c r="P34" i="65"/>
  <c r="P33" i="65"/>
  <c r="P32" i="65"/>
  <c r="P31" i="65"/>
  <c r="P30" i="65"/>
  <c r="P29" i="65"/>
  <c r="P28" i="65"/>
  <c r="P27" i="65"/>
  <c r="P26" i="65"/>
  <c r="P25" i="65"/>
  <c r="P24" i="65"/>
  <c r="P23" i="65"/>
  <c r="P22" i="65"/>
  <c r="P21" i="65"/>
  <c r="P20" i="65"/>
  <c r="P19" i="65"/>
  <c r="P18" i="65"/>
  <c r="P17" i="65"/>
  <c r="P16" i="65"/>
  <c r="P15" i="65"/>
  <c r="P14" i="65"/>
  <c r="P13" i="65"/>
  <c r="P12" i="65"/>
  <c r="P11" i="65"/>
  <c r="P10" i="65"/>
  <c r="P9" i="65"/>
  <c r="P117" i="65" l="1"/>
  <c r="K27" i="63" l="1"/>
  <c r="K26" i="63"/>
  <c r="K25" i="63"/>
  <c r="K24" i="63"/>
  <c r="G19" i="63"/>
  <c r="G18" i="63"/>
  <c r="G17" i="63"/>
  <c r="G16" i="63"/>
  <c r="G15" i="63"/>
  <c r="G14" i="63"/>
  <c r="G13" i="63"/>
  <c r="G12" i="63"/>
  <c r="G11" i="63"/>
  <c r="G10" i="63"/>
  <c r="G9" i="63"/>
  <c r="G8" i="63"/>
  <c r="G7" i="63"/>
  <c r="G6" i="63"/>
  <c r="G5" i="63"/>
  <c r="G4" i="63"/>
  <c r="C34" i="96" l="1"/>
  <c r="C33" i="96"/>
  <c r="C32" i="96"/>
  <c r="C31" i="96"/>
  <c r="C30" i="96"/>
  <c r="C29" i="96"/>
  <c r="C28" i="96"/>
  <c r="C27" i="96"/>
  <c r="C26" i="96"/>
  <c r="C25" i="96"/>
  <c r="C20" i="96"/>
  <c r="C19" i="96"/>
  <c r="C15" i="96"/>
  <c r="C14" i="96"/>
  <c r="D261" i="48" l="1"/>
  <c r="O261" i="48"/>
  <c r="O260" i="48"/>
  <c r="D260" i="48"/>
  <c r="O259" i="48"/>
  <c r="D259" i="48"/>
  <c r="D258" i="48"/>
  <c r="O258" i="48"/>
  <c r="D257" i="48"/>
  <c r="O257" i="48"/>
  <c r="O256" i="48"/>
  <c r="D256" i="48"/>
  <c r="D255" i="48"/>
  <c r="O255" i="48"/>
  <c r="O254" i="48"/>
  <c r="D254" i="48"/>
  <c r="O253" i="48"/>
  <c r="D253" i="48"/>
  <c r="D252" i="48"/>
  <c r="O252" i="48"/>
  <c r="O251" i="48"/>
  <c r="D251" i="48"/>
  <c r="O250" i="48"/>
  <c r="D250" i="48"/>
  <c r="O249" i="48"/>
  <c r="D249" i="48"/>
  <c r="O248" i="48"/>
  <c r="D248" i="48"/>
  <c r="O247" i="48"/>
  <c r="D247" i="48"/>
  <c r="D246" i="48"/>
  <c r="O246" i="48"/>
  <c r="O245" i="48"/>
  <c r="D245" i="48"/>
  <c r="O244" i="48"/>
  <c r="D244" i="48"/>
  <c r="O243" i="48"/>
  <c r="D243" i="48"/>
  <c r="O242" i="48"/>
  <c r="D242" i="48"/>
  <c r="O241" i="48"/>
  <c r="D241" i="48"/>
  <c r="D240" i="48"/>
  <c r="O240" i="48"/>
  <c r="O239" i="48"/>
  <c r="D239" i="48"/>
  <c r="O238" i="48"/>
  <c r="D238" i="48"/>
  <c r="D237" i="48"/>
  <c r="O237" i="48"/>
  <c r="O236" i="48"/>
  <c r="D236" i="48"/>
  <c r="O235" i="48"/>
  <c r="D235" i="48"/>
  <c r="D234" i="48"/>
  <c r="O234" i="48"/>
  <c r="O233" i="48"/>
  <c r="D233" i="48"/>
  <c r="O232" i="48"/>
  <c r="D232" i="48"/>
  <c r="O231" i="48"/>
  <c r="D231" i="48"/>
  <c r="O230" i="48"/>
  <c r="D230" i="48"/>
  <c r="O229" i="48"/>
  <c r="D229" i="48"/>
  <c r="D228" i="48"/>
  <c r="O228" i="48"/>
  <c r="O227" i="48"/>
  <c r="D227" i="48"/>
  <c r="O226" i="48"/>
  <c r="D226" i="48"/>
  <c r="O225" i="48"/>
  <c r="D225" i="48"/>
  <c r="O224" i="48"/>
  <c r="D224" i="48"/>
  <c r="O223" i="48"/>
  <c r="D223" i="48"/>
  <c r="D222" i="48"/>
  <c r="O222" i="48"/>
  <c r="O221" i="48"/>
  <c r="D221" i="48"/>
  <c r="O220" i="48"/>
  <c r="D220" i="48"/>
  <c r="O219" i="48"/>
  <c r="D219" i="48"/>
  <c r="O218" i="48"/>
  <c r="D218" i="48"/>
  <c r="O217" i="48"/>
  <c r="D217" i="48"/>
  <c r="D216" i="48"/>
  <c r="O216" i="48"/>
  <c r="D215" i="48"/>
  <c r="O214" i="48"/>
  <c r="D214" i="48"/>
  <c r="D213" i="48"/>
  <c r="O213" i="48"/>
  <c r="O212" i="48"/>
  <c r="D212" i="48"/>
  <c r="O211" i="48"/>
  <c r="D211" i="48"/>
  <c r="D210" i="48"/>
  <c r="O210" i="48"/>
  <c r="O209" i="48"/>
  <c r="D209" i="48"/>
  <c r="O208" i="48"/>
  <c r="D208" i="48"/>
  <c r="D207" i="48"/>
  <c r="O207" i="48"/>
  <c r="O206" i="48"/>
  <c r="D206" i="48"/>
  <c r="O205" i="48"/>
  <c r="D205" i="48"/>
  <c r="D204" i="48"/>
  <c r="O204" i="48"/>
  <c r="O203" i="48"/>
  <c r="D203" i="48"/>
  <c r="O202" i="48"/>
  <c r="D202" i="48"/>
  <c r="D201" i="48"/>
  <c r="O201" i="48"/>
  <c r="O200" i="48"/>
  <c r="D200" i="48"/>
  <c r="D199" i="48"/>
  <c r="D198" i="48"/>
  <c r="O198" i="48"/>
  <c r="O197" i="48"/>
  <c r="D197" i="48"/>
  <c r="O196" i="48"/>
  <c r="D196" i="48"/>
  <c r="D195" i="48"/>
  <c r="O195" i="48"/>
  <c r="O194" i="48"/>
  <c r="D194" i="48"/>
  <c r="O193" i="48"/>
  <c r="D193" i="48"/>
  <c r="D192" i="48"/>
  <c r="O192" i="48"/>
  <c r="O191" i="48"/>
  <c r="D191" i="48"/>
  <c r="O190" i="48"/>
  <c r="D190" i="48"/>
  <c r="D189" i="48"/>
  <c r="O189" i="48"/>
  <c r="O188" i="48"/>
  <c r="D188" i="48"/>
  <c r="O187" i="48"/>
  <c r="D187" i="48"/>
  <c r="D186" i="48"/>
  <c r="O186" i="48"/>
  <c r="O185" i="48"/>
  <c r="D185" i="48"/>
  <c r="O184" i="48"/>
  <c r="D184" i="48"/>
  <c r="D183" i="48"/>
  <c r="O183" i="48"/>
  <c r="O182" i="48"/>
  <c r="D182" i="48"/>
  <c r="O181" i="48"/>
  <c r="D181" i="48"/>
  <c r="D180" i="48"/>
  <c r="O180" i="48"/>
  <c r="O179" i="48"/>
  <c r="D179" i="48"/>
  <c r="O178" i="48"/>
  <c r="D178" i="48"/>
  <c r="D177" i="48"/>
  <c r="O177" i="48"/>
  <c r="O176" i="48"/>
  <c r="D176" i="48"/>
  <c r="O175" i="48"/>
  <c r="D175" i="48"/>
  <c r="D174" i="48"/>
  <c r="O174" i="48"/>
  <c r="O173" i="48"/>
  <c r="D173" i="48"/>
  <c r="O172" i="48"/>
  <c r="D172" i="48"/>
  <c r="D171" i="48"/>
  <c r="O171" i="48"/>
  <c r="O170" i="48"/>
  <c r="D170" i="48"/>
  <c r="O169" i="48"/>
  <c r="D169" i="48"/>
  <c r="D168" i="48"/>
  <c r="O168" i="48"/>
  <c r="O167" i="48"/>
  <c r="D167" i="48"/>
  <c r="O166" i="48"/>
  <c r="D166" i="48"/>
  <c r="D165" i="48"/>
  <c r="O165" i="48"/>
  <c r="O164" i="48"/>
  <c r="D164" i="48"/>
  <c r="O163" i="48"/>
  <c r="D163" i="48"/>
  <c r="D162" i="48"/>
  <c r="O162" i="48"/>
  <c r="O161" i="48"/>
  <c r="D161" i="48"/>
  <c r="O160" i="48"/>
  <c r="D160" i="48"/>
  <c r="D159" i="48"/>
  <c r="O159" i="48"/>
  <c r="O158" i="48"/>
  <c r="D158" i="48"/>
  <c r="O157" i="48"/>
  <c r="D157" i="48"/>
  <c r="D156" i="48"/>
  <c r="O156" i="48"/>
  <c r="O155" i="48"/>
  <c r="D155" i="48"/>
  <c r="O154" i="48"/>
  <c r="D154" i="48"/>
  <c r="D153" i="48"/>
  <c r="O153" i="48"/>
  <c r="O152" i="48"/>
  <c r="D152" i="48"/>
  <c r="O151" i="48"/>
  <c r="D151" i="48"/>
  <c r="D150" i="48"/>
  <c r="O150" i="48"/>
  <c r="D149" i="48"/>
  <c r="O148" i="48"/>
  <c r="D148" i="48"/>
  <c r="D147" i="48"/>
  <c r="O147" i="48"/>
  <c r="O146" i="48"/>
  <c r="D146" i="48"/>
  <c r="O145" i="48"/>
  <c r="D145" i="48"/>
  <c r="D144" i="48"/>
  <c r="O144" i="48"/>
  <c r="O143" i="48"/>
  <c r="D143" i="48"/>
  <c r="O142" i="48"/>
  <c r="D142" i="48"/>
  <c r="O141" i="48"/>
  <c r="D141" i="48"/>
  <c r="O140" i="48"/>
  <c r="D140" i="48"/>
  <c r="O139" i="48"/>
  <c r="D139" i="48"/>
  <c r="D138" i="48"/>
  <c r="O138" i="48"/>
  <c r="O137" i="48"/>
  <c r="D137" i="48"/>
  <c r="O136" i="48"/>
  <c r="D136" i="48"/>
  <c r="O135" i="48"/>
  <c r="D135" i="48"/>
  <c r="O134" i="48"/>
  <c r="D134" i="48"/>
  <c r="D133" i="48"/>
  <c r="D132" i="48"/>
  <c r="O132" i="48"/>
  <c r="O131" i="48"/>
  <c r="D131" i="48"/>
  <c r="O130" i="48"/>
  <c r="D130" i="48"/>
  <c r="O129" i="48"/>
  <c r="D129" i="48"/>
  <c r="O128" i="48"/>
  <c r="D128" i="48"/>
  <c r="O127" i="48"/>
  <c r="D127" i="48"/>
  <c r="D126" i="48"/>
  <c r="O126" i="48"/>
  <c r="O125" i="48"/>
  <c r="D125" i="48"/>
  <c r="O124" i="48"/>
  <c r="D124" i="48"/>
  <c r="O123" i="48"/>
  <c r="D123" i="48"/>
  <c r="O122" i="48"/>
  <c r="D122" i="48"/>
  <c r="O121" i="48"/>
  <c r="D121" i="48"/>
  <c r="D120" i="48"/>
  <c r="O120" i="48"/>
  <c r="O119" i="48"/>
  <c r="D119" i="48"/>
  <c r="O118" i="48"/>
  <c r="D118" i="48"/>
  <c r="O117" i="48"/>
  <c r="D117" i="48"/>
  <c r="O116" i="48"/>
  <c r="D116" i="48"/>
  <c r="D115" i="48"/>
  <c r="D114" i="48"/>
  <c r="O114" i="48"/>
  <c r="O113" i="48"/>
  <c r="D113" i="48"/>
  <c r="O112" i="48"/>
  <c r="D112" i="48"/>
  <c r="O111" i="48"/>
  <c r="D111" i="48"/>
  <c r="O110" i="48"/>
  <c r="D110" i="48"/>
  <c r="O109" i="48"/>
  <c r="D109" i="48"/>
  <c r="D108" i="48"/>
  <c r="O108" i="48"/>
  <c r="O107" i="48"/>
  <c r="D107" i="48"/>
  <c r="O106" i="48"/>
  <c r="D106" i="48"/>
  <c r="O105" i="48"/>
  <c r="D105" i="48"/>
  <c r="O104" i="48"/>
  <c r="D104" i="48"/>
  <c r="O103" i="48"/>
  <c r="D103" i="48"/>
  <c r="D102" i="48"/>
  <c r="O102" i="48"/>
  <c r="O101" i="48"/>
  <c r="D101" i="48"/>
  <c r="O100" i="48"/>
  <c r="D100" i="48"/>
  <c r="O99" i="48"/>
  <c r="D99" i="48"/>
  <c r="O98" i="48"/>
  <c r="D98" i="48"/>
  <c r="D97" i="48"/>
  <c r="D96" i="48"/>
  <c r="O96" i="48"/>
  <c r="O95" i="48"/>
  <c r="D95" i="48"/>
  <c r="O94" i="48"/>
  <c r="D94" i="48"/>
  <c r="O93" i="48"/>
  <c r="D93" i="48"/>
  <c r="O92" i="48"/>
  <c r="D92" i="48"/>
  <c r="O91" i="48"/>
  <c r="D91" i="48"/>
  <c r="D90" i="48"/>
  <c r="O90" i="48"/>
  <c r="O89" i="48"/>
  <c r="D89" i="48"/>
  <c r="O88" i="48"/>
  <c r="D88" i="48"/>
  <c r="O87" i="48"/>
  <c r="D87" i="48"/>
  <c r="O86" i="48"/>
  <c r="D86" i="48"/>
  <c r="O85" i="48"/>
  <c r="D85" i="48"/>
  <c r="D84" i="48"/>
  <c r="O84" i="48"/>
  <c r="O83" i="48"/>
  <c r="D83" i="48"/>
  <c r="O82" i="48"/>
  <c r="D82" i="48"/>
  <c r="O81" i="48"/>
  <c r="D81" i="48"/>
  <c r="O80" i="48"/>
  <c r="D80" i="48"/>
  <c r="D79" i="48"/>
  <c r="D78" i="48"/>
  <c r="O78" i="48"/>
  <c r="O77" i="48"/>
  <c r="D77" i="48"/>
  <c r="O76" i="48"/>
  <c r="D76" i="48"/>
  <c r="O75" i="48"/>
  <c r="D75" i="48"/>
  <c r="O74" i="48"/>
  <c r="D74" i="48"/>
  <c r="O73" i="48"/>
  <c r="D73" i="48"/>
  <c r="D72" i="48"/>
  <c r="O72" i="48"/>
  <c r="O71" i="48"/>
  <c r="D71" i="48"/>
  <c r="O70" i="48"/>
  <c r="D70" i="48"/>
  <c r="O69" i="48"/>
  <c r="D69" i="48"/>
  <c r="O68" i="48"/>
  <c r="D68" i="48"/>
  <c r="O67" i="48"/>
  <c r="D67" i="48"/>
  <c r="D66" i="48"/>
  <c r="O66" i="48"/>
  <c r="O65" i="48"/>
  <c r="D65" i="48"/>
  <c r="O64" i="48"/>
  <c r="D64" i="48"/>
  <c r="O63" i="48"/>
  <c r="D63" i="48"/>
  <c r="O62" i="48"/>
  <c r="D62" i="48"/>
  <c r="O61" i="48"/>
  <c r="D61" i="48"/>
  <c r="D60" i="48"/>
  <c r="O60" i="48"/>
  <c r="O59" i="48"/>
  <c r="D59" i="48"/>
  <c r="O58" i="48"/>
  <c r="D58" i="48"/>
  <c r="O57" i="48"/>
  <c r="D57" i="48"/>
  <c r="O56" i="48"/>
  <c r="D56" i="48"/>
  <c r="D55" i="48"/>
  <c r="D54" i="48"/>
  <c r="O54" i="48"/>
  <c r="O53" i="48"/>
  <c r="D53" i="48"/>
  <c r="O52" i="48"/>
  <c r="D52" i="48"/>
  <c r="O51" i="48"/>
  <c r="D51" i="48"/>
  <c r="O50" i="48"/>
  <c r="D50" i="48"/>
  <c r="O49" i="48"/>
  <c r="D49" i="48"/>
  <c r="D48" i="48"/>
  <c r="O48" i="48"/>
  <c r="O47" i="48"/>
  <c r="D47" i="48"/>
  <c r="O46" i="48"/>
  <c r="D46" i="48"/>
  <c r="O45" i="48"/>
  <c r="D45" i="48"/>
  <c r="O44" i="48"/>
  <c r="D44" i="48"/>
  <c r="O43" i="48"/>
  <c r="D43" i="48"/>
  <c r="D42" i="48"/>
  <c r="O42" i="48"/>
  <c r="O41" i="48"/>
  <c r="D41" i="48"/>
  <c r="O40" i="48"/>
  <c r="D40" i="48"/>
  <c r="O39" i="48"/>
  <c r="D39" i="48"/>
  <c r="O38" i="48"/>
  <c r="D38" i="48"/>
  <c r="O37" i="48"/>
  <c r="D37" i="48"/>
  <c r="D36" i="48"/>
  <c r="O36" i="48"/>
  <c r="O35" i="48"/>
  <c r="D35" i="48"/>
  <c r="O34" i="48"/>
  <c r="D34" i="48"/>
  <c r="O33" i="48"/>
  <c r="D33" i="48"/>
  <c r="O32" i="48"/>
  <c r="D32" i="48"/>
  <c r="O31" i="48"/>
  <c r="D31" i="48"/>
  <c r="O30" i="48"/>
  <c r="D30" i="48"/>
  <c r="O29" i="48"/>
  <c r="D29" i="48"/>
  <c r="O28" i="48"/>
  <c r="D28" i="48"/>
  <c r="O27" i="48"/>
  <c r="D27" i="48"/>
  <c r="O26" i="48"/>
  <c r="D26" i="48"/>
  <c r="O25" i="48"/>
  <c r="D25" i="48"/>
  <c r="D24" i="48"/>
  <c r="O24" i="48"/>
  <c r="O23" i="48"/>
  <c r="D23" i="48"/>
  <c r="D22" i="48"/>
  <c r="O22" i="48"/>
  <c r="O21" i="48"/>
  <c r="D21" i="48"/>
  <c r="O20" i="48"/>
  <c r="D20" i="48"/>
  <c r="O19" i="48"/>
  <c r="D19" i="48"/>
  <c r="O18" i="48"/>
  <c r="D18" i="48"/>
  <c r="O17" i="48"/>
  <c r="D17" i="48"/>
  <c r="O16" i="48"/>
  <c r="D16" i="48"/>
  <c r="O15" i="48"/>
  <c r="D15" i="48"/>
  <c r="O14" i="48"/>
  <c r="D14" i="48"/>
  <c r="O13" i="48"/>
  <c r="D13" i="48"/>
  <c r="D12" i="48"/>
  <c r="O12" i="48"/>
  <c r="O11" i="48"/>
  <c r="D11" i="48"/>
  <c r="D10" i="48"/>
  <c r="O10" i="48"/>
  <c r="O9" i="48"/>
  <c r="D9" i="48"/>
  <c r="O8" i="48"/>
  <c r="D8" i="48"/>
  <c r="O7" i="48"/>
  <c r="D7" i="48"/>
  <c r="D6" i="48"/>
  <c r="O5" i="48"/>
  <c r="D5" i="48"/>
  <c r="O4" i="48"/>
  <c r="D4" i="48"/>
  <c r="D3" i="48"/>
  <c r="O3" i="48"/>
  <c r="O6" i="48" l="1"/>
  <c r="O79" i="48"/>
  <c r="O97" i="48"/>
  <c r="O115" i="48"/>
  <c r="O133" i="48"/>
</calcChain>
</file>

<file path=xl/connections.xml><?xml version="1.0" encoding="utf-8"?>
<connections xmlns="http://schemas.openxmlformats.org/spreadsheetml/2006/main">
  <connection id="1" name="T50_RH_kumulativna11" type="6" refreshedVersion="0" deleted="1" background="1" saveData="1">
    <textPr sourceFile="C:\Documents and Settings\Ijelenc.MUP-NET\Desktop\pregled_ RADNI_2010\pregled travanj_ RADNI2010\tablice TXT ozujak\ANALITIKA_MUP\krim\T50_RH_kumulativna.txt" delimited="0" decimal="," thousands=".">
      <textFields count="17">
        <textField/>
        <textField position="21"/>
        <textField position="27"/>
        <textField position="35"/>
        <textField position="42"/>
        <textField position="48"/>
        <textField position="56"/>
        <textField position="63"/>
        <textField position="70"/>
        <textField position="77"/>
        <textField position="84"/>
        <textField position="91"/>
        <textField position="98"/>
        <textField position="105"/>
        <textField position="112"/>
        <textField position="119"/>
        <textField position="126"/>
      </textFields>
    </textPr>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1">
    <s v="Granična kontrola"/>
    <s v="[Datum kontrole].[Godina].&amp;[2021]"/>
    <s v="[Datum kontrole].[Mjesec u godini].&amp;[1] : [Datum kontrole].[Mjesec u godini].&amp;[12]"/>
    <s v="[Measures].[_Br putnika smjer i država ručno]"/>
    <s v="[Granični prijelaz].[Prema susjedu].[Susjedna država].&amp;[905]"/>
    <s v="[Država za izvještaj].[Država članstvo].&amp;[1]"/>
    <s v="[Država za izvještaj].[Država članstvo].&amp;[2]"/>
    <s v="[Država za izvještaj].[Država članstvo].&amp;[3]"/>
    <s v="[Granični prijelaz].[Prema susjedu].[Susjedna država].&amp;[104]"/>
    <s v="[Granični prijelaz].[Prema susjedu].[Susjedna država].&amp;[906]"/>
    <s v="[Datum].[Mjesec u godini].&amp;[1] : [Datum].[Mjesec u godini].&amp;[12]"/>
    <s v="[Measures].[_Broj evidencija mjera poduzetih prema strancima]"/>
    <s v="[Vrsta poduzete mjere za strance].[Vrsta poduzete mjere za strance].&amp;[11]"/>
    <s v="[Granični prijelaz].[Prema susjedu].[Susjedna država].&amp;[902]"/>
    <s v="[Measures].[_Br vozila smjer i država ručno]"/>
    <s v="[Statistika prometa].[po tipu statistike].[Podtip statistike].&amp;[6]"/>
    <s v="[Granični prijelaz].[Prema susjedu].[Susjedna država].&amp;[901]"/>
    <s v="[Granični prijelaz].[Prema vrsti prometa].[Vrsta prometa].&amp;[4]"/>
    <s v="[Granični prijelaz].[Prema vrsti prometa].[Vrsta prometa].&amp;[5]"/>
    <s v="[Granični prijelaz].[Prema vrsti prometa].[Vrsta prometa].&amp;[3]"/>
    <s v="[Granični prijelaz].[Prema vrsti prometa].[Granični prijelaz].&amp;[2071]"/>
    <s v="[Granični prijelaz].[Prema vrsti prometa].[Granični prijelaz].&amp;[2146]"/>
    <s v="[Granični prijelaz].[Prema vrsti prometa].[Granični prijelaz].&amp;[2009]"/>
    <s v="[Granični prijelaz].[Prema vrsti prometa].[Granični prijelaz].&amp;[2004]"/>
    <s v="[Granični prijelaz].[Prema vrsti prometa].[Granični prijelaz].&amp;[2145]"/>
    <s v="[Granični prijelaz].[Prema vrsti prometa].[Granični prijelaz].&amp;[2130]"/>
    <s v="[Granični prijelaz].[Prema vrsti prometa].[Granični prijelaz].&amp;[2001]"/>
    <s v="[Granični prijelaz].[Prema vrsti prometa].[Granični prijelaz].&amp;[2050]"/>
    <s v="[Smjer].[Smjer].[Smjer prijelaza].[Izlaz]"/>
    <s v="{[Statistika prometa].[po tipu statistike].[Osobni automobili], [Statistika prometa].[po tipu statistike].[Motocikli], [Statistika prometa].[po tipu statistike].[Ostala cestovna vozila]}"/>
    <s v="[Smjer].[Smjer].[Smjer prijelaza].[Ulaz]"/>
    <s v="[Statistika prometa].[po tipu statistike].[Podtip statistike].&amp;[4]"/>
    <s v="[Statistika prometa].[po tipu statistike].[Naziv statistike].[Teretna vozila]"/>
    <s v="{[Granični prijelaz].[Prema susjedu].[Susjedna država]-[Granični prijelaz].[Prema susjedu].[Susjedna država].&amp;[-1]}"/>
    <s v="[Osoba u evidenciji].[Domaći ili strani].[Državljanstvo].&amp;[13]"/>
    <s v="[Datum].[Godina].&amp;[2021]"/>
    <s v="[Osoba u evidenciji].[Domaći ili strani].[Državljanstvo].&amp;[270]"/>
    <s v="[Statistika prometa].[po tipu statistike].[Naziv statistike].[Autobusi]"/>
    <s v="[Osoba u evidenciji].[Domaći ili strani].[Državljanstvo].&amp;[18]"/>
    <s v="[Statistika prometa].[po tipu statistike].[Podtip statistike].&amp;[5]"/>
    <s v="Mjere poduzete prema strancima"/>
    <s v="[Osoba u evidenciji].[Domaći ili strani].[Državljanstvo].&amp;[2]"/>
    <s v="[Osoba u evidenciji].[Domaći ili strani].[Državljanstvo].&amp;[231]"/>
    <s v="[Osoba u evidenciji].[Domaći ili strani].[Državljanstvo].&amp;[233]"/>
    <s v="[Osoba u evidenciji].[Domaći ili strani].[Državljanstvo].&amp;[236]"/>
    <s v="[Osoba u evidenciji].[Domaći ili strani].[Državljanstvo].&amp;[235]"/>
    <s v="[Osoba u evidenciji].[Domaći ili strani].[Državljanstvo].&amp;[81]"/>
    <s v="[Datum kontrole].[Godina].&amp;[2022]"/>
    <s v="[Datum].[Godina].&amp;[2022]"/>
    <s v="[Granični prijelaz].[Prema vrsti prometa].[Granični prijelaz].&amp;[2127]"/>
    <s v="[Granični prijelaz].[Prema vrsti prometa].[Granični prijelaz].&amp;[2072]"/>
  </metadataStrings>
  <mdxMetadata count="124">
    <mdx n="0" f="r">
      <t c="1">
        <n x="20"/>
      </t>
    </mdx>
    <mdx n="0" f="r">
      <t c="1">
        <n x="21"/>
      </t>
    </mdx>
    <mdx n="0" f="v">
      <t c="4">
        <n x="1"/>
        <n x="2" s="1"/>
        <n x="3"/>
        <n x="21"/>
      </t>
    </mdx>
    <mdx n="0" f="r">
      <t c="1">
        <n x="22"/>
      </t>
    </mdx>
    <mdx n="0" f="v">
      <t c="4">
        <n x="1"/>
        <n x="2" s="1"/>
        <n x="3"/>
        <n x="22"/>
      </t>
    </mdx>
    <mdx n="0" f="r">
      <t c="1">
        <n x="23"/>
      </t>
    </mdx>
    <mdx n="0" f="v">
      <t c="4">
        <n x="1"/>
        <n x="2" s="1"/>
        <n x="3"/>
        <n x="23"/>
      </t>
    </mdx>
    <mdx n="0" f="r">
      <t c="1">
        <n x="24"/>
      </t>
    </mdx>
    <mdx n="0" f="v">
      <t c="4">
        <n x="1"/>
        <n x="2" s="1"/>
        <n x="3"/>
        <n x="24"/>
      </t>
    </mdx>
    <mdx n="0" f="r">
      <t c="1">
        <n x="25"/>
      </t>
    </mdx>
    <mdx n="0" f="v">
      <t c="4">
        <n x="1"/>
        <n x="2" s="1"/>
        <n x="3"/>
        <n x="25"/>
      </t>
    </mdx>
    <mdx n="0" f="r">
      <t c="1">
        <n x="26"/>
      </t>
    </mdx>
    <mdx n="0" f="v">
      <t c="4">
        <n x="1"/>
        <n x="2" s="1"/>
        <n x="3"/>
        <n x="26"/>
      </t>
    </mdx>
    <mdx n="0" f="r">
      <t c="1">
        <n x="27"/>
      </t>
    </mdx>
    <mdx n="0" f="v">
      <t c="4">
        <n x="1"/>
        <n x="2" s="1"/>
        <n x="3"/>
        <n x="27"/>
      </t>
    </mdx>
    <mdx n="40" f="v">
      <t c="5">
        <n x="35"/>
        <n x="10" s="1"/>
        <n x="11"/>
        <n x="12"/>
        <n x="8"/>
      </t>
    </mdx>
    <mdx n="40" f="v">
      <t c="5">
        <n x="35"/>
        <n x="10" s="1"/>
        <n x="11"/>
        <n x="12"/>
        <n x="13"/>
      </t>
    </mdx>
    <mdx n="40" f="v">
      <t c="5">
        <n x="35"/>
        <n x="10" s="1"/>
        <n x="11"/>
        <n x="12"/>
        <n x="17"/>
      </t>
    </mdx>
    <mdx n="40" f="m">
      <t c="1">
        <n x="19"/>
      </t>
    </mdx>
    <mdx n="40" f="v">
      <t c="6">
        <n x="33" s="1"/>
        <n x="35"/>
        <n x="10" s="1"/>
        <n x="11"/>
        <n x="12"/>
        <n x="42"/>
      </t>
    </mdx>
    <mdx n="40" f="v">
      <t c="6">
        <n x="33" s="1"/>
        <n x="35"/>
        <n x="10" s="1"/>
        <n x="11"/>
        <n x="12"/>
        <n x="36"/>
      </t>
    </mdx>
    <mdx n="40" f="v">
      <t c="6">
        <n x="33" s="1"/>
        <n x="35"/>
        <n x="10" s="1"/>
        <n x="11"/>
        <n x="12"/>
        <n x="38"/>
      </t>
    </mdx>
    <mdx n="0" f="v">
      <t c="6">
        <n x="47"/>
        <n x="2" s="1"/>
        <n x="14"/>
        <n x="29" s="1"/>
        <n x="5"/>
        <n x="30"/>
      </t>
    </mdx>
    <mdx n="0" f="v">
      <t c="6">
        <n x="47"/>
        <n x="2" s="1"/>
        <n x="14"/>
        <n x="29" s="1"/>
        <n x="6"/>
        <n x="30"/>
      </t>
    </mdx>
    <mdx n="0" f="v">
      <t c="6">
        <n x="47"/>
        <n x="2" s="1"/>
        <n x="14"/>
        <n x="29" s="1"/>
        <n x="7"/>
        <n x="30"/>
      </t>
    </mdx>
    <mdx n="0" f="v">
      <t c="6">
        <n x="47"/>
        <n x="2" s="1"/>
        <n x="14"/>
        <n x="29" s="1"/>
        <n x="5"/>
        <n x="28"/>
      </t>
    </mdx>
    <mdx n="0" f="v">
      <t c="6">
        <n x="47"/>
        <n x="2" s="1"/>
        <n x="14"/>
        <n x="29" s="1"/>
        <n x="6"/>
        <n x="28"/>
      </t>
    </mdx>
    <mdx n="0" f="v">
      <t c="6">
        <n x="47"/>
        <n x="2" s="1"/>
        <n x="14"/>
        <n x="29" s="1"/>
        <n x="7"/>
        <n x="28"/>
      </t>
    </mdx>
    <mdx n="0" f="v">
      <t c="6">
        <n x="47"/>
        <n x="2" s="1"/>
        <n x="14"/>
        <n x="32"/>
        <n x="5"/>
        <n x="30"/>
      </t>
    </mdx>
    <mdx n="0" f="v">
      <t c="6">
        <n x="47"/>
        <n x="2" s="1"/>
        <n x="14"/>
        <n x="32"/>
        <n x="6"/>
        <n x="30"/>
      </t>
    </mdx>
    <mdx n="0" f="v">
      <t c="6">
        <n x="47"/>
        <n x="2" s="1"/>
        <n x="14"/>
        <n x="32"/>
        <n x="7"/>
        <n x="30"/>
      </t>
    </mdx>
    <mdx n="0" f="v">
      <t c="6">
        <n x="47"/>
        <n x="2" s="1"/>
        <n x="14"/>
        <n x="32"/>
        <n x="5"/>
        <n x="28"/>
      </t>
    </mdx>
    <mdx n="0" f="v">
      <t c="6">
        <n x="47"/>
        <n x="2" s="1"/>
        <n x="14"/>
        <n x="32"/>
        <n x="6"/>
        <n x="28"/>
      </t>
    </mdx>
    <mdx n="0" f="v">
      <t c="6">
        <n x="47"/>
        <n x="2" s="1"/>
        <n x="14"/>
        <n x="32"/>
        <n x="7"/>
        <n x="28"/>
      </t>
    </mdx>
    <mdx n="0" f="v">
      <t c="6">
        <n x="47"/>
        <n x="2" s="1"/>
        <n x="14"/>
        <n x="37"/>
        <n x="5"/>
        <n x="30"/>
      </t>
    </mdx>
    <mdx n="0" f="v">
      <t c="6">
        <n x="47"/>
        <n x="2" s="1"/>
        <n x="14"/>
        <n x="37"/>
        <n x="6"/>
        <n x="30"/>
      </t>
    </mdx>
    <mdx n="0" f="v">
      <t c="6">
        <n x="47"/>
        <n x="2" s="1"/>
        <n x="14"/>
        <n x="37"/>
        <n x="7"/>
        <n x="30"/>
      </t>
    </mdx>
    <mdx n="0" f="v">
      <t c="6">
        <n x="47"/>
        <n x="2" s="1"/>
        <n x="14"/>
        <n x="37"/>
        <n x="5"/>
        <n x="28"/>
      </t>
    </mdx>
    <mdx n="0" f="v">
      <t c="6">
        <n x="47"/>
        <n x="2" s="1"/>
        <n x="14"/>
        <n x="37"/>
        <n x="6"/>
        <n x="28"/>
      </t>
    </mdx>
    <mdx n="0" f="v">
      <t c="6">
        <n x="47"/>
        <n x="2" s="1"/>
        <n x="14"/>
        <n x="37"/>
        <n x="7"/>
        <n x="28"/>
      </t>
    </mdx>
    <mdx n="0" f="v">
      <t c="6">
        <n x="47"/>
        <n x="2" s="1"/>
        <n x="14"/>
        <n x="31"/>
        <n x="5"/>
        <n x="30"/>
      </t>
    </mdx>
    <mdx n="0" f="v">
      <t c="6">
        <n x="47"/>
        <n x="2" s="1"/>
        <n x="14"/>
        <n x="31"/>
        <n x="6"/>
        <n x="30"/>
      </t>
    </mdx>
    <mdx n="0" f="v">
      <t c="6">
        <n x="47"/>
        <n x="2" s="1"/>
        <n x="14"/>
        <n x="31"/>
        <n x="7"/>
        <n x="30"/>
      </t>
    </mdx>
    <mdx n="0" f="v">
      <t c="6">
        <n x="47"/>
        <n x="2" s="1"/>
        <n x="14"/>
        <n x="31"/>
        <n x="5"/>
        <n x="28"/>
      </t>
    </mdx>
    <mdx n="0" f="v">
      <t c="6">
        <n x="47"/>
        <n x="2" s="1"/>
        <n x="14"/>
        <n x="31"/>
        <n x="6"/>
        <n x="28"/>
      </t>
    </mdx>
    <mdx n="0" f="v">
      <t c="6">
        <n x="47"/>
        <n x="2" s="1"/>
        <n x="14"/>
        <n x="31"/>
        <n x="7"/>
        <n x="28"/>
      </t>
    </mdx>
    <mdx n="0" f="v">
      <t c="6">
        <n x="47"/>
        <n x="2" s="1"/>
        <n x="14"/>
        <n x="15"/>
        <n x="5"/>
        <n x="30"/>
      </t>
    </mdx>
    <mdx n="0" f="v">
      <t c="6">
        <n x="47"/>
        <n x="2" s="1"/>
        <n x="14"/>
        <n x="15"/>
        <n x="6"/>
        <n x="30"/>
      </t>
    </mdx>
    <mdx n="0" f="v">
      <t c="6">
        <n x="47"/>
        <n x="2" s="1"/>
        <n x="14"/>
        <n x="15"/>
        <n x="7"/>
        <n x="30"/>
      </t>
    </mdx>
    <mdx n="0" f="v">
      <t c="6">
        <n x="47"/>
        <n x="2" s="1"/>
        <n x="14"/>
        <n x="15"/>
        <n x="5"/>
        <n x="28"/>
      </t>
    </mdx>
    <mdx n="0" f="v">
      <t c="6">
        <n x="47"/>
        <n x="2" s="1"/>
        <n x="14"/>
        <n x="15"/>
        <n x="6"/>
        <n x="28"/>
      </t>
    </mdx>
    <mdx n="0" f="v">
      <t c="6">
        <n x="47"/>
        <n x="2" s="1"/>
        <n x="14"/>
        <n x="15"/>
        <n x="7"/>
        <n x="28"/>
      </t>
    </mdx>
    <mdx n="0" f="v">
      <t c="6">
        <n x="47"/>
        <n x="2" s="1"/>
        <n x="14"/>
        <n x="39"/>
        <n x="5"/>
        <n x="30"/>
      </t>
    </mdx>
    <mdx n="0" f="v">
      <t c="6">
        <n x="47"/>
        <n x="2" s="1"/>
        <n x="14"/>
        <n x="39"/>
        <n x="6"/>
        <n x="30"/>
      </t>
    </mdx>
    <mdx n="0" f="v">
      <t c="6">
        <n x="47"/>
        <n x="2" s="1"/>
        <n x="14"/>
        <n x="39"/>
        <n x="7"/>
        <n x="30"/>
      </t>
    </mdx>
    <mdx n="0" f="v">
      <t c="6">
        <n x="47"/>
        <n x="2" s="1"/>
        <n x="14"/>
        <n x="39"/>
        <n x="5"/>
        <n x="28"/>
      </t>
    </mdx>
    <mdx n="0" f="v">
      <t c="6">
        <n x="47"/>
        <n x="2" s="1"/>
        <n x="14"/>
        <n x="39"/>
        <n x="6"/>
        <n x="28"/>
      </t>
    </mdx>
    <mdx n="0" f="v">
      <t c="6">
        <n x="47"/>
        <n x="2" s="1"/>
        <n x="14"/>
        <n x="39"/>
        <n x="7"/>
        <n x="28"/>
      </t>
    </mdx>
    <mdx n="40" f="v">
      <t c="5">
        <n x="35"/>
        <n x="10" s="1"/>
        <n x="11"/>
        <n x="12"/>
        <n x="4"/>
      </t>
    </mdx>
    <mdx n="40" f="v">
      <t c="5">
        <n x="48"/>
        <n x="10" s="1"/>
        <n x="11"/>
        <n x="12"/>
        <n x="4"/>
      </t>
    </mdx>
    <mdx n="40" f="v">
      <t c="5">
        <n x="48"/>
        <n x="10" s="1"/>
        <n x="11"/>
        <n x="12"/>
        <n x="8"/>
      </t>
    </mdx>
    <mdx n="40" f="v">
      <t c="5">
        <n x="35"/>
        <n x="10" s="1"/>
        <n x="11"/>
        <n x="12"/>
        <n x="9"/>
      </t>
    </mdx>
    <mdx n="40" f="v">
      <t c="5">
        <n x="48"/>
        <n x="10" s="1"/>
        <n x="11"/>
        <n x="12"/>
        <n x="9"/>
      </t>
    </mdx>
    <mdx n="40" f="v">
      <t c="5">
        <n x="48"/>
        <n x="10" s="1"/>
        <n x="11"/>
        <n x="12"/>
        <n x="13"/>
      </t>
    </mdx>
    <mdx n="40" f="v">
      <t c="5">
        <n x="35"/>
        <n x="10" s="1"/>
        <n x="11"/>
        <n x="12"/>
        <n x="16"/>
      </t>
    </mdx>
    <mdx n="40" f="v">
      <t c="5">
        <n x="48"/>
        <n x="10" s="1"/>
        <n x="11"/>
        <n x="12"/>
        <n x="16"/>
      </t>
    </mdx>
    <mdx n="40" f="v">
      <t c="5">
        <n x="48"/>
        <n x="10" s="1"/>
        <n x="11"/>
        <n x="12"/>
        <n x="17"/>
      </t>
    </mdx>
    <mdx n="40" f="v">
      <t c="5">
        <n x="35"/>
        <n x="10" s="1"/>
        <n x="11"/>
        <n x="12"/>
        <n x="18"/>
      </t>
    </mdx>
    <mdx n="40" f="v">
      <t c="5">
        <n x="48"/>
        <n x="10" s="1"/>
        <n x="11"/>
        <n x="12"/>
        <n x="18"/>
      </t>
    </mdx>
    <mdx n="40" f="v">
      <t c="5">
        <n x="48"/>
        <n x="10" s="1"/>
        <n x="11"/>
        <n x="12"/>
        <n x="19"/>
      </t>
    </mdx>
    <mdx n="40" f="v">
      <t c="6">
        <n x="33" s="1"/>
        <n x="35"/>
        <n x="10" s="1"/>
        <n x="11"/>
        <n x="12"/>
        <n x="41"/>
      </t>
    </mdx>
    <mdx n="40" f="v">
      <t c="6">
        <n x="33" s="1"/>
        <n x="48"/>
        <n x="10" s="1"/>
        <n x="11"/>
        <n x="12"/>
        <n x="41"/>
      </t>
    </mdx>
    <mdx n="40" f="v">
      <t c="6">
        <n x="33" s="1"/>
        <n x="48"/>
        <n x="10" s="1"/>
        <n x="11"/>
        <n x="12"/>
        <n x="42"/>
      </t>
    </mdx>
    <mdx n="40" f="v">
      <t c="6">
        <n x="33" s="1"/>
        <n x="48"/>
        <n x="10" s="1"/>
        <n x="11"/>
        <n x="12"/>
        <n x="36"/>
      </t>
    </mdx>
    <mdx n="40" f="v">
      <t c="6">
        <n x="33" s="1"/>
        <n x="35"/>
        <n x="10" s="1"/>
        <n x="11"/>
        <n x="12"/>
        <n x="43"/>
      </t>
    </mdx>
    <mdx n="40" f="v">
      <t c="6">
        <n x="33" s="1"/>
        <n x="48"/>
        <n x="10" s="1"/>
        <n x="11"/>
        <n x="12"/>
        <n x="43"/>
      </t>
    </mdx>
    <mdx n="40" f="v">
      <t c="6">
        <n x="33" s="1"/>
        <n x="48"/>
        <n x="10" s="1"/>
        <n x="11"/>
        <n x="12"/>
        <n x="38"/>
      </t>
    </mdx>
    <mdx n="40" f="v">
      <t c="6">
        <n x="33" s="1"/>
        <n x="35"/>
        <n x="10" s="1"/>
        <n x="11"/>
        <n x="12"/>
        <n x="44"/>
      </t>
    </mdx>
    <mdx n="40" f="v">
      <t c="6">
        <n x="33" s="1"/>
        <n x="48"/>
        <n x="10" s="1"/>
        <n x="11"/>
        <n x="12"/>
        <n x="44"/>
      </t>
    </mdx>
    <mdx n="40" f="v">
      <t c="6">
        <n x="33" s="1"/>
        <n x="35"/>
        <n x="10" s="1"/>
        <n x="11"/>
        <n x="12"/>
        <n x="45"/>
      </t>
    </mdx>
    <mdx n="40" f="v">
      <t c="6">
        <n x="33" s="1"/>
        <n x="48"/>
        <n x="10" s="1"/>
        <n x="11"/>
        <n x="12"/>
        <n x="45"/>
      </t>
    </mdx>
    <mdx n="40" f="v">
      <t c="6">
        <n x="33" s="1"/>
        <n x="35"/>
        <n x="10" s="1"/>
        <n x="11"/>
        <n x="12"/>
        <n x="46"/>
      </t>
    </mdx>
    <mdx n="40" f="v">
      <t c="6">
        <n x="33" s="1"/>
        <n x="48"/>
        <n x="10" s="1"/>
        <n x="11"/>
        <n x="12"/>
        <n x="46"/>
      </t>
    </mdx>
    <mdx n="40" f="v">
      <t c="6">
        <n x="33" s="1"/>
        <n x="35"/>
        <n x="10" s="1"/>
        <n x="11"/>
        <n x="12"/>
        <n x="34"/>
      </t>
    </mdx>
    <mdx n="40" f="v">
      <t c="6">
        <n x="33" s="1"/>
        <n x="48"/>
        <n x="10" s="1"/>
        <n x="11"/>
        <n x="12"/>
        <n x="34"/>
      </t>
    </mdx>
    <mdx n="0" f="v">
      <t c="5">
        <n x="47"/>
        <n x="2" s="1"/>
        <n x="3"/>
        <n x="4"/>
        <n x="5"/>
      </t>
    </mdx>
    <mdx n="0" f="v">
      <t c="5">
        <n x="47"/>
        <n x="2" s="1"/>
        <n x="3"/>
        <n x="4"/>
        <n x="6"/>
      </t>
    </mdx>
    <mdx n="0" f="v">
      <t c="5">
        <n x="47"/>
        <n x="2" s="1"/>
        <n x="3"/>
        <n x="4"/>
        <n x="7"/>
      </t>
    </mdx>
    <mdx n="0" f="v">
      <t c="5">
        <n x="47"/>
        <n x="2" s="1"/>
        <n x="3"/>
        <n x="8"/>
        <n x="5"/>
      </t>
    </mdx>
    <mdx n="0" f="v">
      <t c="5">
        <n x="47"/>
        <n x="2" s="1"/>
        <n x="3"/>
        <n x="8"/>
        <n x="6"/>
      </t>
    </mdx>
    <mdx n="0" f="v">
      <t c="5">
        <n x="47"/>
        <n x="2" s="1"/>
        <n x="3"/>
        <n x="8"/>
        <n x="7"/>
      </t>
    </mdx>
    <mdx n="0" f="v">
      <t c="5">
        <n x="47"/>
        <n x="2" s="1"/>
        <n x="3"/>
        <n x="9"/>
        <n x="5"/>
      </t>
    </mdx>
    <mdx n="0" f="v">
      <t c="5">
        <n x="47"/>
        <n x="2" s="1"/>
        <n x="3"/>
        <n x="9"/>
        <n x="6"/>
      </t>
    </mdx>
    <mdx n="0" f="v">
      <t c="5">
        <n x="47"/>
        <n x="2" s="1"/>
        <n x="3"/>
        <n x="9"/>
        <n x="7"/>
      </t>
    </mdx>
    <mdx n="0" f="v">
      <t c="5">
        <n x="47"/>
        <n x="2" s="1"/>
        <n x="3"/>
        <n x="13"/>
        <n x="5"/>
      </t>
    </mdx>
    <mdx n="0" f="v">
      <t c="5">
        <n x="47"/>
        <n x="2" s="1"/>
        <n x="3"/>
        <n x="13"/>
        <n x="6"/>
      </t>
    </mdx>
    <mdx n="0" f="v">
      <t c="5">
        <n x="47"/>
        <n x="2" s="1"/>
        <n x="3"/>
        <n x="13"/>
        <n x="7"/>
      </t>
    </mdx>
    <mdx n="0" f="v">
      <t c="5">
        <n x="47"/>
        <n x="2" s="1"/>
        <n x="3"/>
        <n x="16"/>
        <n x="5"/>
      </t>
    </mdx>
    <mdx n="0" f="v">
      <t c="5">
        <n x="47"/>
        <n x="2" s="1"/>
        <n x="3"/>
        <n x="16"/>
        <n x="6"/>
      </t>
    </mdx>
    <mdx n="0" f="v">
      <t c="5">
        <n x="47"/>
        <n x="2" s="1"/>
        <n x="3"/>
        <n x="16"/>
        <n x="7"/>
      </t>
    </mdx>
    <mdx n="0" f="v">
      <t c="5">
        <n x="47"/>
        <n x="2" s="1"/>
        <n x="3"/>
        <n x="17"/>
        <n x="5"/>
      </t>
    </mdx>
    <mdx n="0" f="v">
      <t c="5">
        <n x="47"/>
        <n x="2" s="1"/>
        <n x="3"/>
        <n x="17"/>
        <n x="6"/>
      </t>
    </mdx>
    <mdx n="0" f="v">
      <t c="5">
        <n x="47"/>
        <n x="2" s="1"/>
        <n x="3"/>
        <n x="17"/>
        <n x="7"/>
      </t>
    </mdx>
    <mdx n="0" f="v">
      <t c="5">
        <n x="47"/>
        <n x="2" s="1"/>
        <n x="3"/>
        <n x="18"/>
        <n x="5"/>
      </t>
    </mdx>
    <mdx n="0" f="v">
      <t c="5">
        <n x="47"/>
        <n x="2" s="1"/>
        <n x="3"/>
        <n x="18"/>
        <n x="6"/>
      </t>
    </mdx>
    <mdx n="0" f="v">
      <t c="5">
        <n x="47"/>
        <n x="2" s="1"/>
        <n x="3"/>
        <n x="18"/>
        <n x="7"/>
      </t>
    </mdx>
    <mdx n="0" f="v">
      <t c="5">
        <n x="47"/>
        <n x="2" s="1"/>
        <n x="3"/>
        <n x="19"/>
        <n x="5"/>
      </t>
    </mdx>
    <mdx n="0" f="v">
      <t c="5">
        <n x="47"/>
        <n x="2" s="1"/>
        <n x="3"/>
        <n x="19"/>
        <n x="6"/>
      </t>
    </mdx>
    <mdx n="0" f="v">
      <t c="5">
        <n x="47"/>
        <n x="2" s="1"/>
        <n x="3"/>
        <n x="19"/>
        <n x="7"/>
      </t>
    </mdx>
    <mdx n="0" f="v">
      <t c="4">
        <n x="1"/>
        <n x="2" s="1"/>
        <n x="3"/>
        <n x="20"/>
      </t>
    </mdx>
    <mdx n="0" f="v">
      <t c="4">
        <n x="47"/>
        <n x="2" s="1"/>
        <n x="3"/>
        <n x="20"/>
      </t>
    </mdx>
    <mdx n="0" f="v">
      <t c="4">
        <n x="47"/>
        <n x="2" s="1"/>
        <n x="3"/>
        <n x="21"/>
      </t>
    </mdx>
    <mdx n="0" f="v">
      <t c="4">
        <n x="47"/>
        <n x="2" s="1"/>
        <n x="3"/>
        <n x="22"/>
      </t>
    </mdx>
    <mdx n="0" f="v">
      <t c="4">
        <n x="47"/>
        <n x="2" s="1"/>
        <n x="3"/>
        <n x="23"/>
      </t>
    </mdx>
    <mdx n="0" f="v">
      <t c="4">
        <n x="47"/>
        <n x="2" s="1"/>
        <n x="3"/>
        <n x="24"/>
      </t>
    </mdx>
    <mdx n="0" f="r">
      <t c="1">
        <n x="49"/>
      </t>
    </mdx>
    <mdx n="0" f="v">
      <t c="4">
        <n x="1"/>
        <n x="2" s="1"/>
        <n x="3"/>
        <n x="49"/>
      </t>
    </mdx>
    <mdx n="0" f="v">
      <t c="4">
        <n x="47"/>
        <n x="2" s="1"/>
        <n x="3"/>
        <n x="49"/>
      </t>
    </mdx>
    <mdx n="0" f="v">
      <t c="4">
        <n x="47"/>
        <n x="2" s="1"/>
        <n x="3"/>
        <n x="25"/>
      </t>
    </mdx>
    <mdx n="0" f="v">
      <t c="4">
        <n x="47"/>
        <n x="2" s="1"/>
        <n x="3"/>
        <n x="27"/>
      </t>
    </mdx>
    <mdx n="0" f="v">
      <t c="4">
        <n x="47"/>
        <n x="2" s="1"/>
        <n x="3"/>
        <n x="26"/>
      </t>
    </mdx>
    <mdx n="0" f="r">
      <t c="1">
        <n x="50"/>
      </t>
    </mdx>
    <mdx n="0" f="v">
      <t c="4">
        <n x="1"/>
        <n x="2" s="1"/>
        <n x="3"/>
        <n x="50"/>
      </t>
    </mdx>
    <mdx n="0" f="v">
      <t c="4">
        <n x="47"/>
        <n x="2" s="1"/>
        <n x="3"/>
        <n x="50"/>
      </t>
    </mdx>
  </mdxMetadata>
  <valueMetadata count="12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valueMetadata>
</metadata>
</file>

<file path=xl/sharedStrings.xml><?xml version="1.0" encoding="utf-8"?>
<sst xmlns="http://schemas.openxmlformats.org/spreadsheetml/2006/main" count="20005" uniqueCount="2883">
  <si>
    <t>Vrste pojava i događaja</t>
  </si>
  <si>
    <t>2021.</t>
  </si>
  <si>
    <r>
      <rPr>
        <sz val="8"/>
        <rFont val="Arial CE"/>
        <charset val="238"/>
      </rPr>
      <t>Trend</t>
    </r>
    <r>
      <rPr>
        <sz val="11"/>
        <color theme="1"/>
        <rFont val="Calibri"/>
        <family val="2"/>
        <charset val="238"/>
        <scheme val="minor"/>
      </rPr>
      <t xml:space="preserve">
u %</t>
    </r>
  </si>
  <si>
    <t>Vrsta pojava i događaja</t>
  </si>
  <si>
    <t>Smrtno stradali</t>
  </si>
  <si>
    <t>Teško ozlijeđeni</t>
  </si>
  <si>
    <t>Lakše ozlijeđeni</t>
  </si>
  <si>
    <t>Kriminalitet</t>
  </si>
  <si>
    <t>Ostali prekršaji</t>
  </si>
  <si>
    <t>Promet</t>
  </si>
  <si>
    <t>Prometne nesreće</t>
  </si>
  <si>
    <t>Požari i eksplozije</t>
  </si>
  <si>
    <t>Prekršaji u prometu</t>
  </si>
  <si>
    <t>Ostali sigurnosni događaji</t>
  </si>
  <si>
    <t>UKUPNO</t>
  </si>
  <si>
    <t>Samoubojstva i pokušaji</t>
  </si>
  <si>
    <t>Vrsta događaja                           i pojava</t>
  </si>
  <si>
    <t>Trend u post.bod.</t>
  </si>
  <si>
    <t>OPĆI KRIMINALITET</t>
  </si>
  <si>
    <t xml:space="preserve"> Kaznena djela protiv imovine</t>
  </si>
  <si>
    <t>Teške krađe</t>
  </si>
  <si>
    <t>Krađe</t>
  </si>
  <si>
    <t>Razbojništva</t>
  </si>
  <si>
    <t>Razbojničke krađe</t>
  </si>
  <si>
    <t>Prijevare</t>
  </si>
  <si>
    <t>Ostala</t>
  </si>
  <si>
    <t xml:space="preserve"> Kaznena djela</t>
  </si>
  <si>
    <t>GLAVA 9:</t>
  </si>
  <si>
    <t>A</t>
  </si>
  <si>
    <t>B</t>
  </si>
  <si>
    <t>GLAVA 10:</t>
  </si>
  <si>
    <t>GLAVA 11:</t>
  </si>
  <si>
    <t>GLAVA 12:</t>
  </si>
  <si>
    <t>GLAVA 13:</t>
  </si>
  <si>
    <t>GLAVA 14:</t>
  </si>
  <si>
    <t>GLAVA 15:</t>
  </si>
  <si>
    <t>GLAVA 16:</t>
  </si>
  <si>
    <t>GLAVA 17:</t>
  </si>
  <si>
    <t>GLAVA 18:</t>
  </si>
  <si>
    <t>GLAVA 19:</t>
  </si>
  <si>
    <t>GLAVA 20:</t>
  </si>
  <si>
    <t>GLAVA 21:</t>
  </si>
  <si>
    <t>GLAVA 22:</t>
  </si>
  <si>
    <t>GLAVA 23:</t>
  </si>
  <si>
    <t>GLAVA 24:</t>
  </si>
  <si>
    <t>GLAVA 25:</t>
  </si>
  <si>
    <t>GLAVA 26:</t>
  </si>
  <si>
    <t>GLAVA 27:</t>
  </si>
  <si>
    <t>GLAVA 28:</t>
  </si>
  <si>
    <t>GLAVA 29:</t>
  </si>
  <si>
    <t>GLAVA 30:</t>
  </si>
  <si>
    <t>Ostalo</t>
  </si>
  <si>
    <t>GLAVA 31:</t>
  </si>
  <si>
    <t>GLAVA 32:</t>
  </si>
  <si>
    <t>GLAVA 33:</t>
  </si>
  <si>
    <t>GLAVA 34:</t>
  </si>
  <si>
    <t>1.1. Pojave i događaji koji utječu na javnu sigurnost</t>
  </si>
  <si>
    <t>1.2. Posljedice ugrožavanja javne sigurnosti</t>
  </si>
  <si>
    <t>Mjesec</t>
  </si>
  <si>
    <t xml:space="preserve">Usporedno </t>
  </si>
  <si>
    <t>Ažurirani zbirni niz</t>
  </si>
  <si>
    <t>Opći kriminalitet</t>
  </si>
  <si>
    <t>Terorizam i ekstremno nasilje</t>
  </si>
  <si>
    <t>Ratni zločini</t>
  </si>
  <si>
    <t>Organizirani kriminalitet</t>
  </si>
  <si>
    <t>Gospodarski kriminalitet</t>
  </si>
  <si>
    <t>Kaznena djela na štetu djece i obitelji</t>
  </si>
  <si>
    <t>Kibernetički kriminalitet</t>
  </si>
  <si>
    <t>Ubojstva</t>
  </si>
  <si>
    <t>Silovanja</t>
  </si>
  <si>
    <t>Kriminalitet  po službenoj dužnosti</t>
  </si>
  <si>
    <t>Prekršaji u javnom redu</t>
  </si>
  <si>
    <t>Siječanj</t>
  </si>
  <si>
    <t>Veljača</t>
  </si>
  <si>
    <t>Ožujak</t>
  </si>
  <si>
    <t>Travanj</t>
  </si>
  <si>
    <t>Svibanj</t>
  </si>
  <si>
    <t>Lipanj</t>
  </si>
  <si>
    <t>Srpanj</t>
  </si>
  <si>
    <t>Kolovoz</t>
  </si>
  <si>
    <t>Rujan</t>
  </si>
  <si>
    <t>Listopad</t>
  </si>
  <si>
    <t>Studeni</t>
  </si>
  <si>
    <t>Prosinac</t>
  </si>
  <si>
    <t xml:space="preserve">Kriminalitet droga </t>
  </si>
  <si>
    <t>Kriminalitet u prometu</t>
  </si>
  <si>
    <t>Kriminalitet na štetu maloljetnika i obitelji</t>
  </si>
  <si>
    <t xml:space="preserve">Kibernetički kriminalitet </t>
  </si>
  <si>
    <t>Samoubojstva (smrtna posljedica)</t>
  </si>
  <si>
    <t>KRIMINALITET -                               po službenoj dužnosti</t>
  </si>
  <si>
    <t>PRIJAVLJENA KAZNENA DJELA</t>
  </si>
  <si>
    <t>Trend 
u %</t>
  </si>
  <si>
    <t>Trend u 
post.bod.</t>
  </si>
  <si>
    <t>Pokušaji ubojstva</t>
  </si>
  <si>
    <t>Pokušaji silovanja</t>
  </si>
  <si>
    <t xml:space="preserve">Teške krađe </t>
  </si>
  <si>
    <t>Otuđenja motornih vozila (dovršena)</t>
  </si>
  <si>
    <t>Pronađena otuđena vozila</t>
  </si>
  <si>
    <t>Kaznena djela koja su počinila djeca i maloljetne osobe</t>
  </si>
  <si>
    <t>TERORIZAM I EKSTREMNO NASILJE</t>
  </si>
  <si>
    <t>RATNI ZLOČINI</t>
  </si>
  <si>
    <t>ORGANIZIRANI KRIMINALITET</t>
  </si>
  <si>
    <t>Protuzakonito ulaženje, kretanje i boravak u Republici Hrvatskoj ili drugoj državi čl. EU i ili potp. Schengenskog sporazuma</t>
  </si>
  <si>
    <t>GOSPODARSKI KRIMINALITET</t>
  </si>
  <si>
    <t>KRIMINALITET ZLOUPORABE DROGA</t>
  </si>
  <si>
    <t>KRIMINALITET KIBERNETIČKE SIGURNOSTI</t>
  </si>
  <si>
    <t>UKUPNO K. D. (bez prometa)</t>
  </si>
  <si>
    <t>KAZNENA DJELA U CESTOVNOM PROMETU</t>
  </si>
  <si>
    <t>SVEUKUPNO KAZNENIH DJELA</t>
  </si>
  <si>
    <t>Počinitelji kaznenih djela u prometu</t>
  </si>
  <si>
    <t>UKUPNO POČINITELJA
(pravne i fizičke osobe)</t>
  </si>
  <si>
    <t>Maloljetni počinitelji</t>
  </si>
  <si>
    <t>KRATKI PREGLED OSNOVNIH POKAZATELJA KRIMINALITETA</t>
  </si>
  <si>
    <t xml:space="preserve">Kaznena djela za koja se </t>
  </si>
  <si>
    <t>Prijavljena kaznena djela</t>
  </si>
  <si>
    <t>Razriješena kaznena djela</t>
  </si>
  <si>
    <t>Naknadno razriješena kaznena djela</t>
  </si>
  <si>
    <t xml:space="preserve">Kaznena djela                                        za koja se </t>
  </si>
  <si>
    <t xml:space="preserve">Prijavljena kaznena djela  </t>
  </si>
  <si>
    <t>Ukupno</t>
  </si>
  <si>
    <t>Zatečen</t>
  </si>
  <si>
    <t>Nepoznat</t>
  </si>
  <si>
    <t>u %</t>
  </si>
  <si>
    <t>Ranije
godine</t>
  </si>
  <si>
    <t>Broj djela</t>
  </si>
  <si>
    <t>Trend
u %</t>
  </si>
  <si>
    <t>progoni po službenoj dužnosti</t>
  </si>
  <si>
    <t>ne progoni - izostanak prijedloga</t>
  </si>
  <si>
    <t>progoni po privatnoj tužbi</t>
  </si>
  <si>
    <t xml:space="preserve">Kriminalitet </t>
  </si>
  <si>
    <t xml:space="preserve">Opći </t>
  </si>
  <si>
    <t>Terorizam  i ekstremno nasilje</t>
  </si>
  <si>
    <t xml:space="preserve">Organizirani </t>
  </si>
  <si>
    <t>Gospodarski</t>
  </si>
  <si>
    <t>Droga</t>
  </si>
  <si>
    <t xml:space="preserve">Droga </t>
  </si>
  <si>
    <t>UKUPNO BEZ PROMETA</t>
  </si>
  <si>
    <t>U prometu</t>
  </si>
  <si>
    <t>U  K  U  P  N  O</t>
  </si>
  <si>
    <t>Na štetu djece i obitelji</t>
  </si>
  <si>
    <t>SVEUKUPNO</t>
  </si>
  <si>
    <t>Usporedba kriminaliteta prema načinu pokretanja postupka</t>
  </si>
  <si>
    <t>2.1. Kriminaliteta prema načinu pokretanja postupka</t>
  </si>
  <si>
    <t>Kaznena djela                                        za koja se progoni</t>
  </si>
  <si>
    <t>Trend
u post.bod.</t>
  </si>
  <si>
    <t>Struktura kriminaliteta u postocima prema načinu pokretanja postupka</t>
  </si>
  <si>
    <t>Usporedni prikaz struktura kriminaliteta u postocima prema načinu pokretanja postupka</t>
  </si>
  <si>
    <r>
      <rPr>
        <b/>
        <sz val="9"/>
        <rFont val="Arial CE"/>
        <charset val="238"/>
      </rPr>
      <t>Ukupno</t>
    </r>
    <r>
      <rPr>
        <b/>
        <sz val="8"/>
        <rFont val="Arial CE"/>
        <charset val="238"/>
      </rPr>
      <t xml:space="preserve">
</t>
    </r>
    <r>
      <rPr>
        <sz val="7.5"/>
        <rFont val="Arial CE"/>
        <charset val="238"/>
      </rPr>
      <t xml:space="preserve"> (fizičke i pravne osobe)</t>
    </r>
  </si>
  <si>
    <r>
      <t xml:space="preserve">Starost počinitelja </t>
    </r>
    <r>
      <rPr>
        <sz val="10"/>
        <rFont val="Arial CE"/>
        <family val="2"/>
        <charset val="238"/>
      </rPr>
      <t>(fizičke osobe)</t>
    </r>
  </si>
  <si>
    <t xml:space="preserve">do 14 </t>
  </si>
  <si>
    <t xml:space="preserve">14-16 </t>
  </si>
  <si>
    <t xml:space="preserve">16-18 </t>
  </si>
  <si>
    <t>18-21</t>
  </si>
  <si>
    <t>21-25</t>
  </si>
  <si>
    <t>25-29</t>
  </si>
  <si>
    <t>29-39</t>
  </si>
  <si>
    <t>39-49</t>
  </si>
  <si>
    <t>49-59</t>
  </si>
  <si>
    <t>59 i više</t>
  </si>
  <si>
    <t>Opći</t>
  </si>
  <si>
    <t>Organizirani</t>
  </si>
  <si>
    <t>UKUPNO (bez prometa)</t>
  </si>
  <si>
    <t>S V E U K U P N O</t>
  </si>
  <si>
    <t>2.2.Kriminalistička klasifikacija kaznenih djela</t>
  </si>
  <si>
    <t>Struktura kriminaliteta</t>
  </si>
  <si>
    <t>Poredbeni prikaz strukture kriminaliteta</t>
  </si>
  <si>
    <t>Razriješena kaznena
djela</t>
  </si>
  <si>
    <t>Naknadno
razriješena kaznena djela</t>
  </si>
  <si>
    <t>Pregled strukture kriminaliteta u postocima</t>
  </si>
  <si>
    <t xml:space="preserve">Koeficijent razriješenosti </t>
  </si>
  <si>
    <t>Koeficijent naknadne razriješenosti</t>
  </si>
  <si>
    <t>Poredbeni prikaz koeficijenta razriješenosti strukture kriminaliteta</t>
  </si>
  <si>
    <t>Policijska
uprava</t>
  </si>
  <si>
    <t>zagrebačka</t>
  </si>
  <si>
    <t>splitsko-dalmatinska</t>
  </si>
  <si>
    <t>primorsko-goranska</t>
  </si>
  <si>
    <t>osječko-baranjska</t>
  </si>
  <si>
    <t>istarska</t>
  </si>
  <si>
    <t>dubrovačko-neretvanska</t>
  </si>
  <si>
    <t>karlovačka</t>
  </si>
  <si>
    <t>sisačko-moslavačka</t>
  </si>
  <si>
    <t>šibensko-kninska</t>
  </si>
  <si>
    <t>vukovarsko-srijemska</t>
  </si>
  <si>
    <t>zadarska</t>
  </si>
  <si>
    <t>bjelovarsko-bilogorska</t>
  </si>
  <si>
    <t>brodsko-posavska</t>
  </si>
  <si>
    <t>koprivničko-križevačka</t>
  </si>
  <si>
    <t>krapinsko-zagorska</t>
  </si>
  <si>
    <t>ličko-senjska</t>
  </si>
  <si>
    <t>međimurska</t>
  </si>
  <si>
    <t>požeško-slavonska</t>
  </si>
  <si>
    <t>varaždinska</t>
  </si>
  <si>
    <t>virovitičko-podravska</t>
  </si>
  <si>
    <t>Rasprostranjenost kriminaliteta po policijskim upravama</t>
  </si>
  <si>
    <t>Policijska 
uprava</t>
  </si>
  <si>
    <t>Trend
u  %</t>
  </si>
  <si>
    <t>Poredbeni prikaz rasprostranjenosti kriminaliteta po policijskim upravama</t>
  </si>
  <si>
    <t>Policijska
 uprava</t>
  </si>
  <si>
    <t>Poredbeni prikaz koeficijenta razriješenosti i rasprostranjenosti kriminaliteta po policijskim upravama</t>
  </si>
  <si>
    <t>Policijska uprava</t>
  </si>
  <si>
    <t>zagrebačka - I. kategorija</t>
  </si>
  <si>
    <t>II. kategorije - ukupno</t>
  </si>
  <si>
    <t>III. kategorije - ukupno</t>
  </si>
  <si>
    <t>IV. kategorije - ukupno</t>
  </si>
  <si>
    <t>Udjeli kriminaliteta po policijskim upravama</t>
  </si>
  <si>
    <t>2.3. Pregled kriminaliteta bez kaznenih djela u prometu</t>
  </si>
  <si>
    <t>Poredbeni prikaz koeficijenta razriješenosti po policijskim upravama</t>
  </si>
  <si>
    <t>Trend
 u  %</t>
  </si>
  <si>
    <t>2.4. Opći kriminalitet</t>
  </si>
  <si>
    <t>1.3. Kretanje pojava i događaja</t>
  </si>
  <si>
    <t>Prikaz općeg kriminaliteta po policijskim upravama</t>
  </si>
  <si>
    <t>Poredbeni prikaz općeg kriminaliteta  policijskim upravama</t>
  </si>
  <si>
    <t>Poredbeni prikaz koeficijenta razriješenosti općeg kriminaliteta po policijskim upravama</t>
  </si>
  <si>
    <t>Udjeli općeg kriminaliteta po policijskim upravama</t>
  </si>
  <si>
    <t>2.4.1. Kaznena djela protiv života i tijela</t>
  </si>
  <si>
    <t>Poredbeni prikaz kaznenih djela protiv života i tijela</t>
  </si>
  <si>
    <t>Kaznena djela</t>
  </si>
  <si>
    <t>Ubojstva i teška ubojstva</t>
  </si>
  <si>
    <t>Ubojstva i teška ubojstva-pokušaj</t>
  </si>
  <si>
    <t>Tjelesne ozljede</t>
  </si>
  <si>
    <t>Teške tjelesne ozljede</t>
  </si>
  <si>
    <t>UKUPNO (opći kriminalitet)</t>
  </si>
  <si>
    <t>Nepružanje pomoći (st. 2)</t>
  </si>
  <si>
    <t>Naziv kaznenog djela</t>
  </si>
  <si>
    <t>Žrtve kaznenih djela 
protiv života i tijela prema spolu</t>
  </si>
  <si>
    <t>Udio žrtava kaznenih djela prema spolu (%)</t>
  </si>
  <si>
    <t>Dovršeno</t>
  </si>
  <si>
    <t>Pokušaji</t>
  </si>
  <si>
    <t>Muški</t>
  </si>
  <si>
    <t>Ženski</t>
  </si>
  <si>
    <t>Ubojstvo</t>
  </si>
  <si>
    <t>Teško ubojstvo</t>
  </si>
  <si>
    <t xml:space="preserve">O s t a l a    </t>
  </si>
  <si>
    <t>Nepružanje pomoći (promet)</t>
  </si>
  <si>
    <t>Poredbeni prikaz koeficijenta razriješenosti kaznenih djela protiv života i tijela</t>
  </si>
  <si>
    <t>Žrtve kaznenih djela protiv života i tijela</t>
  </si>
  <si>
    <t>Kaznena djela ubojstva po policijskim upravama</t>
  </si>
  <si>
    <t>Usporedni prikaz kaznenih djela ubojstva po policijskim upravama</t>
  </si>
  <si>
    <t>Kaznena djela pokušaja ubojstva po policijskim upravama</t>
  </si>
  <si>
    <t>Usporedni prikaz kaznenih djela pokušaja ubojstva po policijskim upravama</t>
  </si>
  <si>
    <t>Spolni odnošaj bez pristanka</t>
  </si>
  <si>
    <t>Silovanje</t>
  </si>
  <si>
    <t>Silovanje (pokušaj)</t>
  </si>
  <si>
    <t>Bludne radnje</t>
  </si>
  <si>
    <t>Spolno uznemiravanje</t>
  </si>
  <si>
    <t>Spolna zlouporaba djeteta mlađeg od petnaest godina</t>
  </si>
  <si>
    <t>Spolna zlouporaba djeteta starijeg od petnaest godina</t>
  </si>
  <si>
    <t>Zadovoljenje pohote pred djetetom mlađim od petnaest godina</t>
  </si>
  <si>
    <t>Mamljenje djece za zadovoljenje spolnih potreba</t>
  </si>
  <si>
    <t>Podvođenje djeteta</t>
  </si>
  <si>
    <t>Iskorištavanje djece za pornografiju</t>
  </si>
  <si>
    <t>Iskorištavanje djece za pornografske predstave</t>
  </si>
  <si>
    <t>Upoznavanje djece s pornografijom</t>
  </si>
  <si>
    <t>Prostitucija</t>
  </si>
  <si>
    <t>Usporedni prikaz kaznenih djela protiv spolne slobode i spolnog zlostavljanja i iskorištavanja djeteta</t>
  </si>
  <si>
    <t>Usporedni prikaz koeficijenta razriješenosti kaznenih djela protiv spolne slobode i spolnog zlostavljanja i iskorištavanja djeteta</t>
  </si>
  <si>
    <t xml:space="preserve">Kaznena  djela </t>
  </si>
  <si>
    <t>2.4.3. Kaznena djela protiv imovine</t>
  </si>
  <si>
    <t xml:space="preserve"> Kaznena   djela</t>
  </si>
  <si>
    <t>Usporedni prikaz kaznenih djela protiv imovine</t>
  </si>
  <si>
    <t>Gospodarski i organizirani krim.</t>
  </si>
  <si>
    <t>Usporedni prikaz koeficijenta razriješenosti kaznenih djela protiv imovine</t>
  </si>
  <si>
    <t>Materijalna šteta kaznenih djela protiv imovine</t>
  </si>
  <si>
    <t>UKUPNO PROVALNE KRAĐE</t>
  </si>
  <si>
    <t>UKUPNO DRSKE KRAĐE</t>
  </si>
  <si>
    <t>Ostale teške krađe</t>
  </si>
  <si>
    <t>Kaznena djela teških krađa</t>
  </si>
  <si>
    <t>Usporedni prikaz kaznenih djela teških krađa</t>
  </si>
  <si>
    <t>Usporedni prikaz koeficijenta razriješenosti kaznenih djela teških krađa</t>
  </si>
  <si>
    <t>Kaznena djela teških krađa po policijskim upravama</t>
  </si>
  <si>
    <t>Usporedni prikaz kaznenih djela teških krađa po policijskim upravama</t>
  </si>
  <si>
    <t>Usporedni prikaz koeficijenta razriješenosti kaznenih djela teških krađa po policijskim upravama</t>
  </si>
  <si>
    <t>Provalne krađe u</t>
  </si>
  <si>
    <t>Kuće i stanove</t>
  </si>
  <si>
    <t>Vikendice</t>
  </si>
  <si>
    <t>Motorna vozila</t>
  </si>
  <si>
    <t>Trgovine</t>
  </si>
  <si>
    <t>Kioske</t>
  </si>
  <si>
    <t>Ugostiteljske objekte</t>
  </si>
  <si>
    <t>Dječje vrtiće i škole</t>
  </si>
  <si>
    <t>Ostale objekte</t>
  </si>
  <si>
    <t>Kaznena djela teških krađa provaljivanjem</t>
  </si>
  <si>
    <t>Provalne  krađe  u</t>
  </si>
  <si>
    <t>Motorna  vozila</t>
  </si>
  <si>
    <t xml:space="preserve">Ostale objekte  </t>
  </si>
  <si>
    <t xml:space="preserve">UKUPNO   </t>
  </si>
  <si>
    <t>Usporedni prikaz kaznenih djela teških krađa provaljivanjem</t>
  </si>
  <si>
    <t>Usporedni prikaz koeficijenta razriješenosti kaznenih djela teških krađa provaljivanjem</t>
  </si>
  <si>
    <t>Kaznena djela teških krađa provaljivanjem po policijskim upravama</t>
  </si>
  <si>
    <t>Usporedni prikaz kaznenih djela teških krađa provaljivanjem po policijskim upravama</t>
  </si>
  <si>
    <t>Usporedni prikaz koeficijenta razriješenosti kaznenih djela teških krađa provaljivanjem po policijskim upravama</t>
  </si>
  <si>
    <t>Kaznena djela teških krađa provaljivanjem čl. 229. st. 1. KZ-a</t>
  </si>
  <si>
    <t>Kaznena djela teških krađa provaljivanjem čl. 229. st. 2. KZ-a</t>
  </si>
  <si>
    <t>Kaznena djela teških krađa provaljivanjem čl. 229. st. 3. KZ-a</t>
  </si>
  <si>
    <t>2019.</t>
  </si>
  <si>
    <t>Usporedni prikaz kaznenih djela teških krađa provaljivanjem čl. 229. st. 1. KZ-a</t>
  </si>
  <si>
    <t>Usporedni prikaz kaznenih djela teških krađa provaljivanjem čl. 229. st. 2. KZ-a</t>
  </si>
  <si>
    <t>Usporedni prikaz kaznenih djela teških krađa provaljivanjem čl. 229. st. 3. KZ-a</t>
  </si>
  <si>
    <t>Usporedni prikaz koeficijenta razriješenih kaznenih djela teških krađa provaljivanjem čl. 229. st. 1. KZ-a</t>
  </si>
  <si>
    <t>Usporedni prikaz koeficijenta razriješenih kaznenih djela teških krađa provaljivanjem čl. 229. st. 2. KZ-a</t>
  </si>
  <si>
    <t>Usporedni prikaz koeficijenta razriješenih kaznenih djela teških krađa provaljivanjem čl. 229. st. 3. KZ-a</t>
  </si>
  <si>
    <t>Dovršena</t>
  </si>
  <si>
    <t>Neovlaštena uporaba m.vozila</t>
  </si>
  <si>
    <t>Krađe motornih vozila</t>
  </si>
  <si>
    <t xml:space="preserve">SVEUKUPNO  </t>
  </si>
  <si>
    <t>Pronađena motorna vozila</t>
  </si>
  <si>
    <t>Kaznena djela krađa i neovlaštenih uporaba cestovnih motornih vozila</t>
  </si>
  <si>
    <t>Usporedni prikaz kaznenih djela krađa i neovlaštenih uporaba cestovnih motornih vozila</t>
  </si>
  <si>
    <t>Neovlaštena uporaba motornih vozila</t>
  </si>
  <si>
    <t>Usporedni prikaz koeficijenta razriješenosti krađa i neovlaštenih uporaba cestovnih motornih vozila</t>
  </si>
  <si>
    <t>Rasprostranjenost krađa i neovlaštenih uporaba cestovnih motornih vozila po policijskim upravama</t>
  </si>
  <si>
    <t>Usporedni prikaz rasprostranjenosti krađa i neovlaštenih uporaba cestovnih motornih vozila po policijskim upravama</t>
  </si>
  <si>
    <t>Usporedni prikaz koeficijenta razriješenosti rasprostranjenosti krađa i neovlaštenih uporaba cestovnih motornih vozila po policijskim upravama</t>
  </si>
  <si>
    <t xml:space="preserve">Razbojništva </t>
  </si>
  <si>
    <t>Pošte</t>
  </si>
  <si>
    <t>Banke</t>
  </si>
  <si>
    <t>Mjenjačnice</t>
  </si>
  <si>
    <t>Benzinske crpke</t>
  </si>
  <si>
    <t>Stambene zgrade</t>
  </si>
  <si>
    <t>Otvoreni prostor</t>
  </si>
  <si>
    <t>Kladionice</t>
  </si>
  <si>
    <t>Poslovnice za otkup pl. kovina</t>
  </si>
  <si>
    <t>Kaznena djela razbojništva prema objektima napada</t>
  </si>
  <si>
    <t>Usporedni prikaz kaznenih djela razbojništva prema objektima napada</t>
  </si>
  <si>
    <t>Usporedni prikaz koeficijenta razriješenosti kaznenih djela razbojništva prema objektima napada</t>
  </si>
  <si>
    <t>Kaznena djela razbojništva prema policijskim upravama</t>
  </si>
  <si>
    <t>Usporedni prikaz kaznenih djela razbojništva prema policijskim upravama</t>
  </si>
  <si>
    <t>Usporedni prikaz koeficijenta razriješenosti kaznenih djela razbojništva prema policijskim upravama</t>
  </si>
  <si>
    <t>Iz kuća i stanova</t>
  </si>
  <si>
    <t>Iz i sa motornih  vozila</t>
  </si>
  <si>
    <t>Iz trgovina</t>
  </si>
  <si>
    <t>Iz ureda</t>
  </si>
  <si>
    <t>Iz ugostiteljskih objekata</t>
  </si>
  <si>
    <t>Iz škola i domova</t>
  </si>
  <si>
    <t>Motornih vozila</t>
  </si>
  <si>
    <t>Bicikla</t>
  </si>
  <si>
    <t>Iz džepova i torbica</t>
  </si>
  <si>
    <t>Iz ostalih objekata</t>
  </si>
  <si>
    <t>Kaznena djela krađa po objektima napada</t>
  </si>
  <si>
    <t>Iz škola</t>
  </si>
  <si>
    <t>Usporedni prikaz kaznenih djela krađa</t>
  </si>
  <si>
    <t>Usporedni prikaz koeficijenta razriješenosti kaznenih djela krađa</t>
  </si>
  <si>
    <t>Kaznena djela krađa po policijskim upravama</t>
  </si>
  <si>
    <t>Usporedni prikaz kaznenih djela krađa po policijskim upravama</t>
  </si>
  <si>
    <t>Usporedni prikaz koeficijenta razriješenosti kaznenih djela krađa po policijskim upravama</t>
  </si>
  <si>
    <t>Kretanje pojedinih vrsta imovinskog kriminaliteta po mjesecima</t>
  </si>
  <si>
    <t>Provalne krađe</t>
  </si>
  <si>
    <t>Drske krađe</t>
  </si>
  <si>
    <t>Krađe i neovlaštena uporaba cest. vozila</t>
  </si>
  <si>
    <t>Džepne krađe</t>
  </si>
  <si>
    <t>Onečišćenje okoliša</t>
  </si>
  <si>
    <t>Ispuštanje onečišćujućih tvari s plovnog objekta</t>
  </si>
  <si>
    <t>Ugrožavanje ozonskog sloja</t>
  </si>
  <si>
    <t>Ugrožavanje okoliša otpadom</t>
  </si>
  <si>
    <t>Ugrožavanje okoliša postrojenjem</t>
  </si>
  <si>
    <t>Ugrožavanje okoliša radioaktivnim tvarima</t>
  </si>
  <si>
    <t>Ugrožavanje bukom, vibracijama ili neionizirajućim zračenjem</t>
  </si>
  <si>
    <t>Uništavanje zaštićenih dijelova prirode</t>
  </si>
  <si>
    <t>Uništavanje staništa</t>
  </si>
  <si>
    <t>Trgovanje divljim vrstama</t>
  </si>
  <si>
    <t>Protuzakonito unošenje u okoliš divljih svojti ili GMO-a</t>
  </si>
  <si>
    <t>Protuzakoniti lov i ribolov</t>
  </si>
  <si>
    <t>Ubijanje ili mučenje životinja</t>
  </si>
  <si>
    <t>Prenošenje zaraznih bolesti životinja i organizama štetnih za bilje</t>
  </si>
  <si>
    <t>Proizvodnja i stavljanje u promet štetnih sredstava za liječenje životinja</t>
  </si>
  <si>
    <t>Nesavjesno pružanje veterinarske pomoći</t>
  </si>
  <si>
    <t>Pustošenje šuma</t>
  </si>
  <si>
    <t>Promjena vodnog režima</t>
  </si>
  <si>
    <t>Djelotvorno kajanje</t>
  </si>
  <si>
    <t>Ukupno - opći kriminalitet</t>
  </si>
  <si>
    <t>Protupravna eksploatacija rudnog blaga</t>
  </si>
  <si>
    <t>Protupravna gradnja</t>
  </si>
  <si>
    <t>Ukupno - gospodarski kriminalitet</t>
  </si>
  <si>
    <t>Dovođenje u opasnost života i imovine općeopasnom radnjom ili sredstvom</t>
  </si>
  <si>
    <t>Uništenje ili oštećenje javnih naprava</t>
  </si>
  <si>
    <t>Uništenje ili oštećenje zaštitnih naprava na radu</t>
  </si>
  <si>
    <t>Uništenje, oštećenje ili zlouporaba znakova za opasnost</t>
  </si>
  <si>
    <t>Rukovanje općeopasnim tvarima</t>
  </si>
  <si>
    <t>Opasno izvođenje građevinskih radova </t>
  </si>
  <si>
    <t>Zlouporaba radioaktivnih tvari</t>
  </si>
  <si>
    <t>Usporedni prikaz kaznenih djela protiv opće sigurnosti</t>
  </si>
  <si>
    <t>Ukupno - suzbijanje terorizma</t>
  </si>
  <si>
    <t>2.4.5. Kaznena djela protiv opće sigurnosti</t>
  </si>
  <si>
    <t>Rasprostranjenost kaznenih djela protiv opće sigurnosti po policijskim upravama</t>
  </si>
  <si>
    <t>Rasprostranjenost  kaznenih djela protiv okoliša po policijskim upravama</t>
  </si>
  <si>
    <t>2021.        
 % od ukupno prijavljenih KD</t>
  </si>
  <si>
    <t>C</t>
  </si>
  <si>
    <t>D</t>
  </si>
  <si>
    <t>Terorizam</t>
  </si>
  <si>
    <t>Financiranje terorizma</t>
  </si>
  <si>
    <t>Javno poticanje na terorizam</t>
  </si>
  <si>
    <t>Novačenje za terorizam</t>
  </si>
  <si>
    <t>Obuka za terorizam</t>
  </si>
  <si>
    <t>Putovanje u svrhu terorizma</t>
  </si>
  <si>
    <t>Terorističko udruženje</t>
  </si>
  <si>
    <t>Povreda ravnopravnosti</t>
  </si>
  <si>
    <t>Povreda slobode izražavanja nacionalne pripadnosti</t>
  </si>
  <si>
    <t>Povreda slobode mišljenja i izražavanja misli</t>
  </si>
  <si>
    <t>Povreda prava na okupljanje i prosvjed</t>
  </si>
  <si>
    <t>Povreda prava na udruživanje</t>
  </si>
  <si>
    <t>Povreda slobode vjere (osim st.3 ako je na štetu djeteta)</t>
  </si>
  <si>
    <t>Napad na zrakoplov, brod ili nepokretnu platformu</t>
  </si>
  <si>
    <t>Izazivanje nereda</t>
  </si>
  <si>
    <t>Javno poticanje na nasilje i mržnju</t>
  </si>
  <si>
    <t>Povreda slobode odlučivanja birača</t>
  </si>
  <si>
    <t>Zlouporaba biračkog prava</t>
  </si>
  <si>
    <t>Povreda tajnosti glasovanja</t>
  </si>
  <si>
    <t>Uništenje i krivotvorenje izbornih isprava</t>
  </si>
  <si>
    <t>Izborna prijevara</t>
  </si>
  <si>
    <t>Podmićivanje zastupnika</t>
  </si>
  <si>
    <t>Prisila prema najvišim državnim dužnosnicima Republike Hrvatske</t>
  </si>
  <si>
    <t>Odavanje tajnih podataka</t>
  </si>
  <si>
    <t>Špijunaža</t>
  </si>
  <si>
    <t>Povreda ugleda Republike Hrvatske</t>
  </si>
  <si>
    <t>Pripremanje kaznenih djela protiv Republike Hrvatske</t>
  </si>
  <si>
    <t>Ubojstvo osobe pod međunarodnom zaštitom</t>
  </si>
  <si>
    <t>Otmica osobe pod međunarodnom zaštitom</t>
  </si>
  <si>
    <t>Napad na osobu pod međunarodnom zaštitom</t>
  </si>
  <si>
    <t>Prijetnja osobi pod međunarodnom zaštitom</t>
  </si>
  <si>
    <t>Povreda ugleda strane države i međunarodne organizacije</t>
  </si>
  <si>
    <t>Neizvršenje i odbijanje izvršenja zapovijedi</t>
  </si>
  <si>
    <t>Odbijanje primanja i zlouporaba oružja</t>
  </si>
  <si>
    <t>Protivljenje stražaru ili straži</t>
  </si>
  <si>
    <t>Odbijanje poslušnosti</t>
  </si>
  <si>
    <t>Zlostavljanje i ponižavanje podređenog ili mlađeg u službi</t>
  </si>
  <si>
    <t>Povreda stražarske, unutarnje ili druge slične službe</t>
  </si>
  <si>
    <t>Podnošenje neistinitih izvješća i neizvješćivanje</t>
  </si>
  <si>
    <t>Nepoduzimanje mjera za zaštitu vojne postrojbe</t>
  </si>
  <si>
    <t>Neosiguranje na vojnim vježbama</t>
  </si>
  <si>
    <t>Neodazivanje pozivu i izbjegavanje vojne službe</t>
  </si>
  <si>
    <t>Izbjegavanje vojne obveze onesposobljenjem ili prijevarom</t>
  </si>
  <si>
    <t>Protuzakonito oslobođenje od vojne službe</t>
  </si>
  <si>
    <t>Nepropisan i nesavjestan odnos prema povjerenom naoružanju i vojnoj opremi i drugim sredstvima za potrebe obrane</t>
  </si>
  <si>
    <t>Neovlašteni ulazak u vojne objekte i izradba skica ili crteža vojnih objekata i borbenih sredstava</t>
  </si>
  <si>
    <t>Prijelaz i predaja neprijatelju</t>
  </si>
  <si>
    <t>Neispunjavanje ili napuštanje dužnosti za vrijeme borbenog djelovanja</t>
  </si>
  <si>
    <t>Napuštanje položaja protivno zapovijedi</t>
  </si>
  <si>
    <t>Napuštanje oštećenog broda ili zrakoplova prije vremena</t>
  </si>
  <si>
    <t>Ostavljanje neprijatelju neoštećenih bojnih sredstava</t>
  </si>
  <si>
    <t>Slabljenje borbenog morala i borbene situacije</t>
  </si>
  <si>
    <t>Neizvršenje materijalne obveze</t>
  </si>
  <si>
    <t>Neispunjenje dužnosti pri provedbi mobilizacije</t>
  </si>
  <si>
    <t>Odgovornost za kazneno djelo počinjeno po zapovijedi nadređenog</t>
  </si>
  <si>
    <t>Kaznena djela terorizma i ekstremnog nasilja po policijskim upravama</t>
  </si>
  <si>
    <t>Usporedni prikaz kaznenih djela terorizma i ekstremnog nasilja po policijskim upravama</t>
  </si>
  <si>
    <t>Čl. 
KZ-a</t>
  </si>
  <si>
    <t>Kaznena djela počinjena  u vezi sa čl. 87 st. 21 KZ-a - zločin iz mržnje</t>
  </si>
  <si>
    <t>Trend
 u %</t>
  </si>
  <si>
    <t>91.</t>
  </si>
  <si>
    <t>Ratni zločin</t>
  </si>
  <si>
    <t>111.</t>
  </si>
  <si>
    <t>117.</t>
  </si>
  <si>
    <t>Tjelesna ozljeda</t>
  </si>
  <si>
    <t>118.</t>
  </si>
  <si>
    <t>Teška tjelesna ozljeda</t>
  </si>
  <si>
    <t>125.</t>
  </si>
  <si>
    <t>126.</t>
  </si>
  <si>
    <t>139.</t>
  </si>
  <si>
    <t>Prijetnja</t>
  </si>
  <si>
    <t>140.</t>
  </si>
  <si>
    <t>Nametljivo ponašanje</t>
  </si>
  <si>
    <t>141.</t>
  </si>
  <si>
    <t>Narušavanje nepovredivosti doma i poslovnog prostora</t>
  </si>
  <si>
    <t>146.</t>
  </si>
  <si>
    <t>Nedozvoljena uporaba osobnih podataka</t>
  </si>
  <si>
    <t>155.</t>
  </si>
  <si>
    <t>177.</t>
  </si>
  <si>
    <t>Povreda djetetovih prava</t>
  </si>
  <si>
    <t>178.</t>
  </si>
  <si>
    <t>179.A</t>
  </si>
  <si>
    <t>Nasilje u obitelji</t>
  </si>
  <si>
    <t>228.</t>
  </si>
  <si>
    <t>Krađa</t>
  </si>
  <si>
    <t>230.</t>
  </si>
  <si>
    <t>Razbojništvo</t>
  </si>
  <si>
    <t>231.</t>
  </si>
  <si>
    <t>Razbojnička krađa</t>
  </si>
  <si>
    <t>235.</t>
  </si>
  <si>
    <t>Oštećenje tuđe stvari</t>
  </si>
  <si>
    <t>236.</t>
  </si>
  <si>
    <t>Prijevara</t>
  </si>
  <si>
    <t>323.A</t>
  </si>
  <si>
    <t>Nasilničko ponašanje</t>
  </si>
  <si>
    <t>324.</t>
  </si>
  <si>
    <t xml:space="preserve">Izazivanje nereda </t>
  </si>
  <si>
    <t>325.</t>
  </si>
  <si>
    <t>349.</t>
  </si>
  <si>
    <t>Rasna pripadnost</t>
  </si>
  <si>
    <t>Vjeroispovijest</t>
  </si>
  <si>
    <t>Nacionalno podrijetlo</t>
  </si>
  <si>
    <t>Invaliditet</t>
  </si>
  <si>
    <t>Spol</t>
  </si>
  <si>
    <t>Spolno opredjeljenje</t>
  </si>
  <si>
    <t>Rodni identitet</t>
  </si>
  <si>
    <t>Boja kože</t>
  </si>
  <si>
    <t>Jezična pripadnost</t>
  </si>
  <si>
    <t>2.5. Usporedni prikaz kaznenih djela počinjenih u vezi sa čl. 87. st. 21. KZ-a - zločin iz mržnje</t>
  </si>
  <si>
    <t>Kaznena djela počinjena u vezi sa čl. 87. st. 21. KZ-a - zločin iz mržnje</t>
  </si>
  <si>
    <t>Kaznena djela počinjena u vezi sa čl. 87. st. 21. KZ-a - zločin iz mržnje po policijskim upravama</t>
  </si>
  <si>
    <t>2.5. Usporedni prikaz kaznenih djela ratnih zločina</t>
  </si>
  <si>
    <t>Genocid</t>
  </si>
  <si>
    <t>Zločin agresije</t>
  </si>
  <si>
    <t>Zločin protiv čovječnosti</t>
  </si>
  <si>
    <t>Povreda pregovarača</t>
  </si>
  <si>
    <t>Zlouporaba međunarodnih znakova</t>
  </si>
  <si>
    <t>Neopravdana odgoda povratka ratnih zarobljenika</t>
  </si>
  <si>
    <t>Novačenje plaćenika</t>
  </si>
  <si>
    <t>Odgovornost zapovjednika</t>
  </si>
  <si>
    <t>Veleizdaja</t>
  </si>
  <si>
    <t>Priznavanje okupacije i kapitulacije</t>
  </si>
  <si>
    <t>Sprječavanje borbe protiv neprijatelja</t>
  </si>
  <si>
    <t>Služba u neprijateljskoj vojsci</t>
  </si>
  <si>
    <t>Pomaganje neprijatelju</t>
  </si>
  <si>
    <t>Podrivanje vojne i obrambene moći države</t>
  </si>
  <si>
    <t>Kaznena djela ratnih zločina po policijskim upravama</t>
  </si>
  <si>
    <t>Usporedni prikaz kaznenih djela ratnih zločina po policijskim upravama</t>
  </si>
  <si>
    <t>2.6. Organizirani kriminalitet</t>
  </si>
  <si>
    <t>Usporedni prikaz kaznenih djela organiziranog kriminaliteta</t>
  </si>
  <si>
    <t>Povreda prava na rad</t>
  </si>
  <si>
    <t>Neisplata plaće</t>
  </si>
  <si>
    <t>Zlostavljanje na radu</t>
  </si>
  <si>
    <t>Povreda prava iz socijalnog osiguranja</t>
  </si>
  <si>
    <t>Protuzakonito zapošljavanje</t>
  </si>
  <si>
    <t>Proizvodnja i stavljanje u promet štetnih proizvoda za liječenje</t>
  </si>
  <si>
    <t>Proizvodnja i stavljanje u promet proizvoda štetnih za ljudsko zdravlje</t>
  </si>
  <si>
    <t>Nesavjesni pregled mesa za prehranu</t>
  </si>
  <si>
    <t xml:space="preserve">Pronevjera </t>
  </si>
  <si>
    <t>Prijevara (ratno profiterstvo)</t>
  </si>
  <si>
    <t>Zlouporaba osiguranja</t>
  </si>
  <si>
    <t xml:space="preserve">Zlouporaba čeka i platne kartice </t>
  </si>
  <si>
    <t>Zlouporaba povjerenja</t>
  </si>
  <si>
    <t>Povreda tuđih prava</t>
  </si>
  <si>
    <t>Zlouporaba povjerenja u gospodarskom poslovanju</t>
  </si>
  <si>
    <t>Prijevara u gospodarskom poslovanju</t>
  </si>
  <si>
    <t>Povreda obveze vođenja trgovačkih i poslovnih knjiga</t>
  </si>
  <si>
    <t>Prouzročenje stečaja</t>
  </si>
  <si>
    <t>Pogodovanje vjerovnika</t>
  </si>
  <si>
    <t>Primanje i davanje mita u postupku stečaja</t>
  </si>
  <si>
    <t>Primanje mita u gospodarskom poslovanju</t>
  </si>
  <si>
    <t>Davanje mita u gospodarskom poslovanju</t>
  </si>
  <si>
    <t>Zlouporaba u postupku javne nabave</t>
  </si>
  <si>
    <t>Zavaravajuće oglašivanje</t>
  </si>
  <si>
    <t>Utaja poreza ili carine</t>
  </si>
  <si>
    <t>Subvencijska prijevara</t>
  </si>
  <si>
    <t>Zlouporaba povlaštenih informacija</t>
  </si>
  <si>
    <t>Zlouporaba tržišta kapitala</t>
  </si>
  <si>
    <t>Neovlaštena uporaba tuđe tvrtke</t>
  </si>
  <si>
    <t>Odavanje i neovlašteno pribavljanje poslovne tajne</t>
  </si>
  <si>
    <t>Nedozvoljena proizvodnja*</t>
  </si>
  <si>
    <t>Pranje novca</t>
  </si>
  <si>
    <t>Krivotvorenje znakova za obilježavanje robe, mjera i utega</t>
  </si>
  <si>
    <t>Krivotvorenje isprave (u svezi Zakona o nezastarijevanju kaznenih djela ratnog profiterstva)</t>
  </si>
  <si>
    <t>Krivotvorenje službene ili poslovne isprave</t>
  </si>
  <si>
    <t>Zlouporaba osobne isprave</t>
  </si>
  <si>
    <t>Izdavanje i uporaba neistinite liječničke ili veterinarske svjedodžbe</t>
  </si>
  <si>
    <t>Zlouporaba položaja i ovlasti</t>
  </si>
  <si>
    <t>Nezakonito pogodovanje</t>
  </si>
  <si>
    <t>Primanje mita</t>
  </si>
  <si>
    <t>Davanje mita</t>
  </si>
  <si>
    <t>Trgovanje utjecajem</t>
  </si>
  <si>
    <t>Davanje mita za trgovanje utjecajem</t>
  </si>
  <si>
    <t>Odavanje službene tajne</t>
  </si>
  <si>
    <t>Prisila prema osobi koja obavlja poslove od javnog interesa ili u javnoj službi</t>
  </si>
  <si>
    <t>Oduzimanje ili uništenje služb. pečata ili služb. spisa (ratno profiterstvo)</t>
  </si>
  <si>
    <t>Ostali zakoni</t>
  </si>
  <si>
    <t>Usporedni prikaz kaznenih djela gospodarskog kriminaliteta</t>
  </si>
  <si>
    <t>2.7. Gospodarski kriminalitet</t>
  </si>
  <si>
    <t xml:space="preserve">Ropstvo </t>
  </si>
  <si>
    <t xml:space="preserve">Trgovanje ljudima </t>
  </si>
  <si>
    <t>Trgovanje dijelovima ljudskog tijela i ljudskim zamecima</t>
  </si>
  <si>
    <t>Otmica</t>
  </si>
  <si>
    <t>Prostitucija </t>
  </si>
  <si>
    <t>Nedozvoljena igra na sreću</t>
  </si>
  <si>
    <t>Lihvarski ugovor</t>
  </si>
  <si>
    <t>Iznuda </t>
  </si>
  <si>
    <t>Nedozvoljeno posjedovanje bezgotovinskog instrumenta plaćanja</t>
  </si>
  <si>
    <t>Krivotvorenje novca </t>
  </si>
  <si>
    <t>Krivotvorenje vrijednosnih papira </t>
  </si>
  <si>
    <t>Krivotvorenje znakova za vrijednost </t>
  </si>
  <si>
    <t>Izrada, nabavljanje, posjedovanje, prodaja ili davanje na uporabu sredstava za krivotvorenje</t>
  </si>
  <si>
    <t>Nedozvoljeno obavljanje istraživačkih radova i prisvajanje kulturnog dobra</t>
  </si>
  <si>
    <t>Protupravna naplata </t>
  </si>
  <si>
    <t>Protuzakonito ulaženje, kretanje i boravak u Republici Hrvatskoj </t>
  </si>
  <si>
    <t>Zločinačko udruženje </t>
  </si>
  <si>
    <t>Počinjenje kaznenog djela u sastavu zločinačkog udruženja </t>
  </si>
  <si>
    <t xml:space="preserve">Nedozvoljeno posjedovanje, izrada i nabavljanje oružja i eksplozivnih tvari </t>
  </si>
  <si>
    <t>Nedozvoljena trgovina</t>
  </si>
  <si>
    <t>Izbjegavanje carinskog nadzora</t>
  </si>
  <si>
    <t>Usporedni prikaz kaznenih djela gospodarskog kriminaliteta po policijskim upravama</t>
  </si>
  <si>
    <t>Usporedni prikaz kaznenih djela organiziranog kriminaliteta po policijskim upravama</t>
  </si>
  <si>
    <t>Broj Glave KZ-a</t>
  </si>
  <si>
    <t>Čl. KZ-a</t>
  </si>
  <si>
    <t>Naziv kaznenog djela 
/Glave KZ-a</t>
  </si>
  <si>
    <t>Prijavljena kaznena djela u svezi s člankom 329. KZ-a</t>
  </si>
  <si>
    <t xml:space="preserve"> Trend
u %</t>
  </si>
  <si>
    <t>Kaznena djela protiv čovječnosti i ljudskog dostojanstva</t>
  </si>
  <si>
    <t>&gt;0</t>
  </si>
  <si>
    <t>101.A</t>
  </si>
  <si>
    <t>Kaznena djela protiv života i tijela</t>
  </si>
  <si>
    <t>110.</t>
  </si>
  <si>
    <t xml:space="preserve">Ubojstvo </t>
  </si>
  <si>
    <t xml:space="preserve">Teško ubojstvo </t>
  </si>
  <si>
    <t xml:space="preserve">Usmrćenje </t>
  </si>
  <si>
    <t>Prouzročenje smrti iz nehaja</t>
  </si>
  <si>
    <t>Sudjelovanje u samoubojstvu</t>
  </si>
  <si>
    <t>Protupravni prekid trudnoće</t>
  </si>
  <si>
    <t>Sakaćenje ženskih spolnih organa</t>
  </si>
  <si>
    <t>Osobito teška tjelesna ozljeda</t>
  </si>
  <si>
    <t>Teška tjelesna ozljeda s posljedicom smrti</t>
  </si>
  <si>
    <t>Teška tjelesna ozljeda iz nehaja</t>
  </si>
  <si>
    <t>Sudjelovanje u tučnjavi</t>
  </si>
  <si>
    <t>Nepružanje pomoći</t>
  </si>
  <si>
    <t>Napuštanje nemoćne osobe</t>
  </si>
  <si>
    <t/>
  </si>
  <si>
    <t>Povreda slobode vjere</t>
  </si>
  <si>
    <t>Kaznena djela protiv osobne slobode</t>
  </si>
  <si>
    <t>Protupravno oduzimanje slobode</t>
  </si>
  <si>
    <t>Prisila</t>
  </si>
  <si>
    <t>Kaznena djela protiv privatnosti</t>
  </si>
  <si>
    <t>Povreda tajnosti pisama i drugih pošiljaka</t>
  </si>
  <si>
    <t>Neovlašteno zvučno snimanje i prisluškivanje</t>
  </si>
  <si>
    <t>Neovlašteno slikovno snimanje</t>
  </si>
  <si>
    <t>144.a</t>
  </si>
  <si>
    <t>Zlouporaba snimke spolno eksplicitnog sadržaja</t>
  </si>
  <si>
    <t>Neovlašteno otkrivanje profesionalne tajne</t>
  </si>
  <si>
    <t>Kaznena djela protiv časti i ugleda</t>
  </si>
  <si>
    <t>Uvreda</t>
  </si>
  <si>
    <t>Sramoćenje</t>
  </si>
  <si>
    <t>Kleveta</t>
  </si>
  <si>
    <t>Pokretanje kaznenog postupka za kaznena djela protiv časti i ugleda</t>
  </si>
  <si>
    <t>Javno objavljivanje presude za kaznena djela protiv časti i ugleda</t>
  </si>
  <si>
    <t>Kaznena djela protiv spolne slobode</t>
  </si>
  <si>
    <t>Teška kaznena djela protiv spolne slobode</t>
  </si>
  <si>
    <t>Kaznena djela spolnog zlostavljanja i iskorištavanja djeteta</t>
  </si>
  <si>
    <t>Teška kaznena djela spolnog zlostavljanja i iskorištavanja djeteta</t>
  </si>
  <si>
    <t>Kaznena djela protiv braka, obitelji i djece</t>
  </si>
  <si>
    <t>Dvobračnost</t>
  </si>
  <si>
    <t>Omogućavanje sklapanja nedozvoljenog braka</t>
  </si>
  <si>
    <t>Prisila na sklapanje braka</t>
  </si>
  <si>
    <t>Omogućavanje izvanbračnog života s djetetom</t>
  </si>
  <si>
    <t>Ostavljanje u teškom položaju blisku osobu</t>
  </si>
  <si>
    <t>Povreda dužnosti uzdržavanja</t>
  </si>
  <si>
    <t>Neprovođenje odluke za zaštitu dobrobiti djeteta i drugih ranjivih skupina ili postupanje protivno pravilima struke</t>
  </si>
  <si>
    <t>Oduzimanje djeteta</t>
  </si>
  <si>
    <t>Promjena obiteljskog stanja</t>
  </si>
  <si>
    <t>Napuštanje djeteta</t>
  </si>
  <si>
    <t>Povreda privatnosti djeteta</t>
  </si>
  <si>
    <t>Rodoskvrnuće</t>
  </si>
  <si>
    <t>Kaznena djela protiv zdravlja ljudi</t>
  </si>
  <si>
    <t>Širenje i prenošenje zarazne bolesti</t>
  </si>
  <si>
    <t>Nesavjesno liječenje</t>
  </si>
  <si>
    <t>Nedozvoljeno uzimanje i presađivanje dijelova ljudskog tijela</t>
  </si>
  <si>
    <t>Nepružanje medicinske pomoći u hitnim stanjima</t>
  </si>
  <si>
    <t>Nadriliječništvo</t>
  </si>
  <si>
    <t>Krivotvorenje lijekova ili medicinskih proizvoda</t>
  </si>
  <si>
    <t>Nesavjesno postupanje pri pripravljanju i izdavanju lijekova</t>
  </si>
  <si>
    <t>190.</t>
  </si>
  <si>
    <t>Neovlaštena proizvodnja i promet drogama</t>
  </si>
  <si>
    <t xml:space="preserve">Omogućavanje trošenja droga </t>
  </si>
  <si>
    <t>191A</t>
  </si>
  <si>
    <t>Neovlaštena proizvodnja i promet tvari zabranjenih u sportu</t>
  </si>
  <si>
    <t>Teška kaznena djela protiv zdravlja ljudi</t>
  </si>
  <si>
    <t>Kaznena djela protiv okoliša</t>
  </si>
  <si>
    <t>Uništavanje zaštićenih prirodnih vrijednosti</t>
  </si>
  <si>
    <t>Trgovanje zaštićenim prirodnim vrijednostima</t>
  </si>
  <si>
    <t>Teška kaznena djela protiv okoliša</t>
  </si>
  <si>
    <t>Kaznena djela protiv opće sigurnosti</t>
  </si>
  <si>
    <t>Opasno izvođenje građevinskih radova</t>
  </si>
  <si>
    <t>Teška kaznena djela protiv opće sigurnosti</t>
  </si>
  <si>
    <t>Kaznena djela protiv sigurnosti prometa</t>
  </si>
  <si>
    <t>Ugrožavanje prometa opasnom radnjom ili sredstvom</t>
  </si>
  <si>
    <t>Ugrožavanje posebnih vrsta prometa</t>
  </si>
  <si>
    <t>Obijesna vožnja u cestovnom prometu</t>
  </si>
  <si>
    <t>Izazivanje prometne nesreće u cestovnom prometu</t>
  </si>
  <si>
    <t>Kaznena djela protiv imovine</t>
  </si>
  <si>
    <t>Teška krađa</t>
  </si>
  <si>
    <t>Utaja</t>
  </si>
  <si>
    <t>Pronevjera</t>
  </si>
  <si>
    <t>Neovlaštena uporaba tuđe pokretne stvari</t>
  </si>
  <si>
    <t>Zlouporaba čeka i platne kartice</t>
  </si>
  <si>
    <t>243.</t>
  </si>
  <si>
    <t>Iznuda</t>
  </si>
  <si>
    <t>Prikrivanje</t>
  </si>
  <si>
    <t>244.a</t>
  </si>
  <si>
    <t>Kazneni progon za kaznena djela protiv imovine</t>
  </si>
  <si>
    <t>Kaznena djela protiv gospodarstva</t>
  </si>
  <si>
    <t>246.</t>
  </si>
  <si>
    <t>256.</t>
  </si>
  <si>
    <t>257.</t>
  </si>
  <si>
    <t>263.</t>
  </si>
  <si>
    <t>Nedozvoljena proizvodnja</t>
  </si>
  <si>
    <t>264.</t>
  </si>
  <si>
    <t>Kaznena djela protiv računalnih sustava, programa i podataka</t>
  </si>
  <si>
    <t>Neovlašteni pristup</t>
  </si>
  <si>
    <t>Ometanje rada računalnog sustava</t>
  </si>
  <si>
    <t>Oštećenje računalnih podataka</t>
  </si>
  <si>
    <t>Neovlašteno presretanje računalnih podataka</t>
  </si>
  <si>
    <t>Računalno krivotvorenje</t>
  </si>
  <si>
    <t>Računalna prijevara</t>
  </si>
  <si>
    <t>Zlouporaba naprava</t>
  </si>
  <si>
    <t>Teška kaznena djela protiv računalnih sustava, programa i podataka</t>
  </si>
  <si>
    <t>Kaznena djela krivotvorenja</t>
  </si>
  <si>
    <t>Krivotvorenje novca</t>
  </si>
  <si>
    <t>Krivotvorenje vrijednosnih papira</t>
  </si>
  <si>
    <t>Krivotvorenje znakova za vrijednost</t>
  </si>
  <si>
    <t>278.</t>
  </si>
  <si>
    <t>Krivotvorenje isprave</t>
  </si>
  <si>
    <t>279.</t>
  </si>
  <si>
    <t>Ovjeravanje neistinitog sadržaja</t>
  </si>
  <si>
    <t>Kaznena djela protiv intelektualnog vlasništva</t>
  </si>
  <si>
    <t>Povreda osobnih prava autora ili umjetnika izvođača</t>
  </si>
  <si>
    <t>Nedozvoljena uporaba autorskog djela ili izvedbe umjetnika izvođača</t>
  </si>
  <si>
    <t>Povreda drugih autorskom srodnih prava</t>
  </si>
  <si>
    <t>Povreda prava na izum</t>
  </si>
  <si>
    <t>Povreda žiga</t>
  </si>
  <si>
    <t>Povreda registrirane oznake podrijetla</t>
  </si>
  <si>
    <t>Javna objava presude</t>
  </si>
  <si>
    <t>Kaznena djela protiv službene dužnosti</t>
  </si>
  <si>
    <t>291.</t>
  </si>
  <si>
    <t>293.</t>
  </si>
  <si>
    <t>294.</t>
  </si>
  <si>
    <t>Iznuđivanje iskaza</t>
  </si>
  <si>
    <t>Protuzakonita pretraga</t>
  </si>
  <si>
    <t>Protuzakonito oslobođenje osobe kojoj je oduzeta sloboda</t>
  </si>
  <si>
    <t>Kaznena djela protiv pravosuđa</t>
  </si>
  <si>
    <t>Neprijavljivanje pripremanja kaznenog djela</t>
  </si>
  <si>
    <t>Neprijavljivanje počinjenog kaznenog djela</t>
  </si>
  <si>
    <t>303.</t>
  </si>
  <si>
    <t>Pomoć počinitelju nakon počinjenja kaznenog djela</t>
  </si>
  <si>
    <t>Lažno prijavljivanje kaznenog djela</t>
  </si>
  <si>
    <t>Davanje lažnog iskaza</t>
  </si>
  <si>
    <t>Sprječavanje dokazivanja</t>
  </si>
  <si>
    <t>Povreda tajnosti postupka</t>
  </si>
  <si>
    <t>Otkrivanje identiteta ugrožene osobe ili zaštićenog svjedoka</t>
  </si>
  <si>
    <t>Pobuna osoba kojima je oduzeta sloboda</t>
  </si>
  <si>
    <t>Omogućavanje bijega osobi kojoj je oduzeta sloboda</t>
  </si>
  <si>
    <t>Neizvršenje sudske odluke</t>
  </si>
  <si>
    <t>Prisila prema pravosudnom dužnosniku</t>
  </si>
  <si>
    <t>Nadripisarstvo</t>
  </si>
  <si>
    <t>Kaznena djela protiv javnog reda</t>
  </si>
  <si>
    <t>Prisila prema službenoj osobi</t>
  </si>
  <si>
    <t>Napad na službenu osobu</t>
  </si>
  <si>
    <t>315.A</t>
  </si>
  <si>
    <t>Prisila prema zdravstvenom djelatniku</t>
  </si>
  <si>
    <t>Lažna uzbuna</t>
  </si>
  <si>
    <t>Skidanje i povreda službenog pečata i znaka</t>
  </si>
  <si>
    <t>Oduzimanje ili uništenje službenog pečata ili službenog spisa</t>
  </si>
  <si>
    <t>Oštećenje i nedozvoljeni izvoz kulturnog dobra</t>
  </si>
  <si>
    <t>Uništavanje ili prikrivanje arhivskog gradiva</t>
  </si>
  <si>
    <t>Neovlašteno obavljanje službene radnje</t>
  </si>
  <si>
    <t>Protupravna naplata</t>
  </si>
  <si>
    <t>326.</t>
  </si>
  <si>
    <t>Protuzakonito ulaženje, kretanje i boravak u Republici Hrvatskoj, drugoj državi članici EU ili potpisnici Šengenskog sporazuma</t>
  </si>
  <si>
    <t>Dogovor za počinjenje kaznenog djela</t>
  </si>
  <si>
    <t>Zločinačko udruženje</t>
  </si>
  <si>
    <t>Počinjenje kaznenog djela u sastavu zločinačkog udruženja</t>
  </si>
  <si>
    <t>Izrada i nabavljanje oružja i sredstava namijenjenih počinjenju kaznenog djela</t>
  </si>
  <si>
    <t>331.</t>
  </si>
  <si>
    <t>Nedozvoljeno posjedovanje, izrada i nabavljanje oružja i eksplozivnih tvari</t>
  </si>
  <si>
    <t>331.a</t>
  </si>
  <si>
    <t>Izrada, nabavljanje, posjedovanje, prodaja ili davanje na uporabu sredstava za zolouporabu bezgotovinskih instrumenata plaćanja</t>
  </si>
  <si>
    <t>Povreda mira pokojnika</t>
  </si>
  <si>
    <t>Kaznena djela protiv biračkog prava</t>
  </si>
  <si>
    <t>Uskrata biračkog prava</t>
  </si>
  <si>
    <t>Kaznena djela protiv Republike Hrvatske</t>
  </si>
  <si>
    <t>Kažnjavanje za najteže oblike kaznenih djela protiv Republike Hrvatske</t>
  </si>
  <si>
    <t>Kaznena djela protiv strane države ili međunarodne organizacije</t>
  </si>
  <si>
    <t>Kaznena djela protiv oružanih snaga Republike Hrvatske</t>
  </si>
  <si>
    <t>Blaže kažnjavanje za kaznena djela iz članka 357. i članka 360.</t>
  </si>
  <si>
    <t>OSTALO</t>
  </si>
  <si>
    <t>Red.</t>
  </si>
  <si>
    <t>Najbrojnija kaznena djela gospodarskog kriminaliteta</t>
  </si>
  <si>
    <t>2021.
% od ukupno prijavljenih  KD</t>
  </si>
  <si>
    <t>broj</t>
  </si>
  <si>
    <t>1.</t>
  </si>
  <si>
    <t>2.</t>
  </si>
  <si>
    <t>3.</t>
  </si>
  <si>
    <t>4.</t>
  </si>
  <si>
    <t>5.</t>
  </si>
  <si>
    <t>6.</t>
  </si>
  <si>
    <t>7.</t>
  </si>
  <si>
    <t>8.</t>
  </si>
  <si>
    <t>9.</t>
  </si>
  <si>
    <t>10.</t>
  </si>
  <si>
    <t>11.</t>
  </si>
  <si>
    <t>12.</t>
  </si>
  <si>
    <t>UKUPNO OSTALA KAZNENA DJELA</t>
  </si>
  <si>
    <t xml:space="preserve">Počinitelji kaznenih djela </t>
  </si>
  <si>
    <t>Prosječan broj kazn. djela po počinitelju</t>
  </si>
  <si>
    <t>Prosjek
+ -</t>
  </si>
  <si>
    <t>Počinitelji kaznenih djela gospodarskog kirminaliteta</t>
  </si>
  <si>
    <t>Počinitelji kaznenog djela gospodarskog kriminaliteta po policijskim upravama</t>
  </si>
  <si>
    <t>Korupcijska 
kaznena djela</t>
  </si>
  <si>
    <t>Zlouporaba položaja i ovlasti - 
počinila službena osoba</t>
  </si>
  <si>
    <t xml:space="preserve">Primanje mita </t>
  </si>
  <si>
    <t xml:space="preserve">Davanje mita </t>
  </si>
  <si>
    <t>Korupcijska kaznena djela</t>
  </si>
  <si>
    <t>Usporedni prikaz korupcijskih kaznenih djela po policijskim upravama</t>
  </si>
  <si>
    <t>Počinitelji korupcijskih 
kaznenih djela</t>
  </si>
  <si>
    <t>Počinitelji kaznenih djela</t>
  </si>
  <si>
    <t>Počinitelji korupcijskih kaznenih djela</t>
  </si>
  <si>
    <t>2.8. Kibernetički kriminalitet</t>
  </si>
  <si>
    <t>Krivotvorenje lijekova i medicinskih proizvoda</t>
  </si>
  <si>
    <t>Povreda osobnih prava autora i umjetnika izvođača</t>
  </si>
  <si>
    <t>Kaznena djela kibernetičkog kriminaliteta</t>
  </si>
  <si>
    <t>E</t>
  </si>
  <si>
    <t>Povreda prava autora</t>
  </si>
  <si>
    <t>Usporedni prikaz kaznenih djela kibernetičkog kriminaliteta</t>
  </si>
  <si>
    <t>Kaznena djela kibernetičkog kriminaliteta po policijskim upravama</t>
  </si>
  <si>
    <t>Usporedni prikaz kaznenih djela kibernetičkog kriminaliteta po policijskim upravama</t>
  </si>
  <si>
    <t>Počinitelji kaznenih djela kibernetičkog kriminaliteta</t>
  </si>
  <si>
    <t>Članak/
/Glava KZa</t>
  </si>
  <si>
    <t>UKUPNO KAZNENIH DJELA</t>
  </si>
  <si>
    <t xml:space="preserve">UKUPNO 
kaznenih djela korištenjem komunikacijskih tehnologija </t>
  </si>
  <si>
    <t>Društvene mreže</t>
  </si>
  <si>
    <t>Aplikacije za razmjenu digitalnih sadržaja</t>
  </si>
  <si>
    <t>Elektronička pošta</t>
  </si>
  <si>
    <t>Mrežne usluge (online)</t>
  </si>
  <si>
    <t>DARKNET</t>
  </si>
  <si>
    <t>Mobilni telefon
SMS I MMS</t>
  </si>
  <si>
    <t>IX.</t>
  </si>
  <si>
    <t>88.</t>
  </si>
  <si>
    <t>89.</t>
  </si>
  <si>
    <t>90.</t>
  </si>
  <si>
    <t>92.</t>
  </si>
  <si>
    <t>93.</t>
  </si>
  <si>
    <t>94.</t>
  </si>
  <si>
    <t>95.</t>
  </si>
  <si>
    <t>96.</t>
  </si>
  <si>
    <t>97.</t>
  </si>
  <si>
    <t>98.</t>
  </si>
  <si>
    <t>99.</t>
  </si>
  <si>
    <t>100.</t>
  </si>
  <si>
    <t>101.</t>
  </si>
  <si>
    <t>102.</t>
  </si>
  <si>
    <t>103.</t>
  </si>
  <si>
    <t>Pripremanje kaznenih djela protiv vrijednosti zaštićenih međunarodnim pravom</t>
  </si>
  <si>
    <t>104.</t>
  </si>
  <si>
    <t>Mučenje i drugo okrutno, neljudsko ili ponižavajuće postupanje ili kažnjavanje</t>
  </si>
  <si>
    <t>105.</t>
  </si>
  <si>
    <t>Ropstvo</t>
  </si>
  <si>
    <t>106.</t>
  </si>
  <si>
    <t>Trgovanje ljudima</t>
  </si>
  <si>
    <t>107.</t>
  </si>
  <si>
    <t>108.</t>
  </si>
  <si>
    <t>Kloniranje i promjena ljudskog genoma</t>
  </si>
  <si>
    <t>109.</t>
  </si>
  <si>
    <t>Zabrana miješanja ljudskih spolnih stanica sa životinjskim</t>
  </si>
  <si>
    <t>X.</t>
  </si>
  <si>
    <t>112.</t>
  </si>
  <si>
    <t>113.</t>
  </si>
  <si>
    <t>114.</t>
  </si>
  <si>
    <t>115.</t>
  </si>
  <si>
    <t>116.</t>
  </si>
  <si>
    <t>119.</t>
  </si>
  <si>
    <t>120.</t>
  </si>
  <si>
    <t>121.</t>
  </si>
  <si>
    <t>122.</t>
  </si>
  <si>
    <t>123.</t>
  </si>
  <si>
    <t>124.</t>
  </si>
  <si>
    <t>XI.</t>
  </si>
  <si>
    <t>Kaznena djela protiv ljudskih prava i temeljnih sloboda</t>
  </si>
  <si>
    <t>127.</t>
  </si>
  <si>
    <t>128.</t>
  </si>
  <si>
    <t>129.</t>
  </si>
  <si>
    <t>130.</t>
  </si>
  <si>
    <t>XII.</t>
  </si>
  <si>
    <t>Kaznena djela protiv radnih odnosa i socijalnog osiguranja</t>
  </si>
  <si>
    <t>131.</t>
  </si>
  <si>
    <t>132.</t>
  </si>
  <si>
    <t>133.</t>
  </si>
  <si>
    <t>134.</t>
  </si>
  <si>
    <t>135.</t>
  </si>
  <si>
    <t>XIII.</t>
  </si>
  <si>
    <t>136.</t>
  </si>
  <si>
    <t>137.</t>
  </si>
  <si>
    <t>138.</t>
  </si>
  <si>
    <t>XIV.</t>
  </si>
  <si>
    <t>142.</t>
  </si>
  <si>
    <t>143.</t>
  </si>
  <si>
    <t>144.</t>
  </si>
  <si>
    <t>145.</t>
  </si>
  <si>
    <t>XV.</t>
  </si>
  <si>
    <t>147.</t>
  </si>
  <si>
    <t>148.</t>
  </si>
  <si>
    <t>Teško sramoćenje</t>
  </si>
  <si>
    <t>149.</t>
  </si>
  <si>
    <t>150.</t>
  </si>
  <si>
    <t>151.</t>
  </si>
  <si>
    <t>XVI.</t>
  </si>
  <si>
    <t>152.</t>
  </si>
  <si>
    <t>153.</t>
  </si>
  <si>
    <t>154.</t>
  </si>
  <si>
    <t>156.</t>
  </si>
  <si>
    <t xml:space="preserve">Spolno uznemiravanje </t>
  </si>
  <si>
    <t>157.</t>
  </si>
  <si>
    <t>XXVII.</t>
  </si>
  <si>
    <t>158.</t>
  </si>
  <si>
    <t>159.</t>
  </si>
  <si>
    <t>160.</t>
  </si>
  <si>
    <t>161.</t>
  </si>
  <si>
    <t>162.</t>
  </si>
  <si>
    <t>163.</t>
  </si>
  <si>
    <t>164.</t>
  </si>
  <si>
    <t>165.</t>
  </si>
  <si>
    <t>166.</t>
  </si>
  <si>
    <t>XVIII.</t>
  </si>
  <si>
    <t>167.</t>
  </si>
  <si>
    <t>168.</t>
  </si>
  <si>
    <t>169.</t>
  </si>
  <si>
    <t>170.</t>
  </si>
  <si>
    <t>171.</t>
  </si>
  <si>
    <t>172.</t>
  </si>
  <si>
    <t>173.</t>
  </si>
  <si>
    <t>174.</t>
  </si>
  <si>
    <t>175.</t>
  </si>
  <si>
    <t>176.</t>
  </si>
  <si>
    <t>179.</t>
  </si>
  <si>
    <t>XIX.</t>
  </si>
  <si>
    <t>180.</t>
  </si>
  <si>
    <t>181.</t>
  </si>
  <si>
    <t>182.</t>
  </si>
  <si>
    <t>183.</t>
  </si>
  <si>
    <t>184.</t>
  </si>
  <si>
    <t>185.</t>
  </si>
  <si>
    <t>186.</t>
  </si>
  <si>
    <t>187.</t>
  </si>
  <si>
    <t>188.</t>
  </si>
  <si>
    <t>189.</t>
  </si>
  <si>
    <t>191.</t>
  </si>
  <si>
    <t>191.A</t>
  </si>
  <si>
    <t>192.</t>
  </si>
  <si>
    <t>XX.</t>
  </si>
  <si>
    <t>193.</t>
  </si>
  <si>
    <t>194.</t>
  </si>
  <si>
    <t>195.</t>
  </si>
  <si>
    <t>196.</t>
  </si>
  <si>
    <t>197.</t>
  </si>
  <si>
    <t>198.</t>
  </si>
  <si>
    <t>199.</t>
  </si>
  <si>
    <t>200.</t>
  </si>
  <si>
    <t>201.</t>
  </si>
  <si>
    <t>202.</t>
  </si>
  <si>
    <t>203.</t>
  </si>
  <si>
    <t>204.</t>
  </si>
  <si>
    <t>205.</t>
  </si>
  <si>
    <t>206.</t>
  </si>
  <si>
    <t>207.</t>
  </si>
  <si>
    <t>208.</t>
  </si>
  <si>
    <t>209.</t>
  </si>
  <si>
    <t>210.</t>
  </si>
  <si>
    <t>211.</t>
  </si>
  <si>
    <t>212.</t>
  </si>
  <si>
    <t>213.</t>
  </si>
  <si>
    <t>214.</t>
  </si>
  <si>
    <t>XXI.</t>
  </si>
  <si>
    <t>215.</t>
  </si>
  <si>
    <t>216.</t>
  </si>
  <si>
    <t>217.</t>
  </si>
  <si>
    <t>218.</t>
  </si>
  <si>
    <t>219.</t>
  </si>
  <si>
    <t>220.</t>
  </si>
  <si>
    <t>221.</t>
  </si>
  <si>
    <t>222.</t>
  </si>
  <si>
    <t>XXII.</t>
  </si>
  <si>
    <t>223.</t>
  </si>
  <si>
    <t>224.</t>
  </si>
  <si>
    <t>225.</t>
  </si>
  <si>
    <t>226.</t>
  </si>
  <si>
    <t>227.</t>
  </si>
  <si>
    <t>XXIII.</t>
  </si>
  <si>
    <t>229.</t>
  </si>
  <si>
    <t>232.</t>
  </si>
  <si>
    <t>233.</t>
  </si>
  <si>
    <t>234.</t>
  </si>
  <si>
    <t>237.</t>
  </si>
  <si>
    <t>238.</t>
  </si>
  <si>
    <t>239.</t>
  </si>
  <si>
    <t>240.</t>
  </si>
  <si>
    <t>241.</t>
  </si>
  <si>
    <t>242.</t>
  </si>
  <si>
    <t>244.</t>
  </si>
  <si>
    <t>245.</t>
  </si>
  <si>
    <t>XXIV.</t>
  </si>
  <si>
    <t>247.</t>
  </si>
  <si>
    <t>248.</t>
  </si>
  <si>
    <t>249.</t>
  </si>
  <si>
    <t>250.</t>
  </si>
  <si>
    <t>251.</t>
  </si>
  <si>
    <t>252.</t>
  </si>
  <si>
    <t>253.</t>
  </si>
  <si>
    <t>254.</t>
  </si>
  <si>
    <t>255.</t>
  </si>
  <si>
    <t>258.</t>
  </si>
  <si>
    <t>259.</t>
  </si>
  <si>
    <t>260.</t>
  </si>
  <si>
    <t>261.</t>
  </si>
  <si>
    <t>262.</t>
  </si>
  <si>
    <t>265.</t>
  </si>
  <si>
    <t>XXV.</t>
  </si>
  <si>
    <t>266.</t>
  </si>
  <si>
    <t>267.</t>
  </si>
  <si>
    <t>268.</t>
  </si>
  <si>
    <t>269.</t>
  </si>
  <si>
    <t>270.</t>
  </si>
  <si>
    <t>271.</t>
  </si>
  <si>
    <t>272.</t>
  </si>
  <si>
    <t>273.</t>
  </si>
  <si>
    <t>XXVI.</t>
  </si>
  <si>
    <t>274.</t>
  </si>
  <si>
    <t>275.</t>
  </si>
  <si>
    <t>276.</t>
  </si>
  <si>
    <t>277.</t>
  </si>
  <si>
    <t>280.</t>
  </si>
  <si>
    <t>281.</t>
  </si>
  <si>
    <t>282.</t>
  </si>
  <si>
    <t>283.</t>
  </si>
  <si>
    <t>284.</t>
  </si>
  <si>
    <t>285.</t>
  </si>
  <si>
    <t>286.</t>
  </si>
  <si>
    <t>287.</t>
  </si>
  <si>
    <t>288.</t>
  </si>
  <si>
    <t>289.</t>
  </si>
  <si>
    <t>290.</t>
  </si>
  <si>
    <t>XXVIII.</t>
  </si>
  <si>
    <t>292.</t>
  </si>
  <si>
    <t>295.</t>
  </si>
  <si>
    <t>296.</t>
  </si>
  <si>
    <t>297.</t>
  </si>
  <si>
    <t>298.</t>
  </si>
  <si>
    <t>299.</t>
  </si>
  <si>
    <t>300.</t>
  </si>
  <si>
    <t>XXIX.</t>
  </si>
  <si>
    <t>301.</t>
  </si>
  <si>
    <t>302.</t>
  </si>
  <si>
    <t>304.</t>
  </si>
  <si>
    <t>305.</t>
  </si>
  <si>
    <t>306.</t>
  </si>
  <si>
    <t>307.</t>
  </si>
  <si>
    <t>308.</t>
  </si>
  <si>
    <t>309.</t>
  </si>
  <si>
    <t>310.</t>
  </si>
  <si>
    <t>311.</t>
  </si>
  <si>
    <t>312.</t>
  </si>
  <si>
    <t>313.</t>
  </si>
  <si>
    <t>XXX.</t>
  </si>
  <si>
    <t>314.</t>
  </si>
  <si>
    <t>315.</t>
  </si>
  <si>
    <t>315A</t>
  </si>
  <si>
    <t>Prisila prema zdravstvenom radniku</t>
  </si>
  <si>
    <t>316.</t>
  </si>
  <si>
    <t>317.</t>
  </si>
  <si>
    <t>318.</t>
  </si>
  <si>
    <t>319.</t>
  </si>
  <si>
    <t>320.</t>
  </si>
  <si>
    <t>321.</t>
  </si>
  <si>
    <t>322.</t>
  </si>
  <si>
    <t>323.</t>
  </si>
  <si>
    <t>Protuzakonito ulaženje, kretanje i boravak u Republici Hrvatskoj ili drugoj državi čl. EU i ili potp. Sheng. Sporazuma</t>
  </si>
  <si>
    <t>327.</t>
  </si>
  <si>
    <t>328.</t>
  </si>
  <si>
    <t>329.</t>
  </si>
  <si>
    <t>330.</t>
  </si>
  <si>
    <t>332.</t>
  </si>
  <si>
    <t>XXXI.</t>
  </si>
  <si>
    <t>333.</t>
  </si>
  <si>
    <t>334.</t>
  </si>
  <si>
    <t>335.</t>
  </si>
  <si>
    <t>336.</t>
  </si>
  <si>
    <t>337.</t>
  </si>
  <si>
    <t>338.</t>
  </si>
  <si>
    <t>339.</t>
  </si>
  <si>
    <t>XXXII.</t>
  </si>
  <si>
    <t>340.</t>
  </si>
  <si>
    <t>341.</t>
  </si>
  <si>
    <t>342.</t>
  </si>
  <si>
    <t>343.</t>
  </si>
  <si>
    <t>344.</t>
  </si>
  <si>
    <t>345.</t>
  </si>
  <si>
    <t>346.</t>
  </si>
  <si>
    <t>347.</t>
  </si>
  <si>
    <t>348.</t>
  </si>
  <si>
    <t>350.</t>
  </si>
  <si>
    <t>351.</t>
  </si>
  <si>
    <t>XXXIII.</t>
  </si>
  <si>
    <t>352.</t>
  </si>
  <si>
    <t>353.</t>
  </si>
  <si>
    <t>354.</t>
  </si>
  <si>
    <t>355.</t>
  </si>
  <si>
    <t>356.</t>
  </si>
  <si>
    <t>XXXIV.</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</si>
  <si>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</si>
  <si>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</si>
  <si>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</si>
  <si>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</si>
  <si>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</si>
  <si>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</si>
  <si>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</si>
  <si>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</si>
  <si>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</si>
  <si>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</si>
  <si>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</si>
  <si>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</si>
  <si>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</si>
  <si>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</si>
  <si>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</si>
  <si>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</si>
  <si>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</si>
  <si>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</si>
  <si>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</si>
  <si>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</si>
  <si>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</si>
  <si>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</si>
  <si>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</si>
  <si>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</si>
  <si>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Omogućavanje trošenja droga</t>
  </si>
  <si>
    <t>Neovlašt. proizvod. i promet tvari zabranjenih u sportu</t>
  </si>
  <si>
    <t>Neovlaštena proizv. i promet drogama</t>
  </si>
  <si>
    <t>Neovlašt.proizv. i promet tvari zabr. u sportu</t>
  </si>
  <si>
    <t>dubr.-neretvanska</t>
  </si>
  <si>
    <t>vukov.-srijemska</t>
  </si>
  <si>
    <t>bjelov.-bilogorska</t>
  </si>
  <si>
    <t>kopriv.-križevačka</t>
  </si>
  <si>
    <t>virov.-podravska</t>
  </si>
  <si>
    <t>Usporedni prikaz kaznenih djela zlouporabe droga po policijskim upravama</t>
  </si>
  <si>
    <t>2.9. Struktura kaznenih djela zlouporabe droga</t>
  </si>
  <si>
    <t xml:space="preserve">Prosječan broj kaznenih djela po počinitelju </t>
  </si>
  <si>
    <t>Počinitelji kaznenih djela zlouporabe droga po policijskim upravama</t>
  </si>
  <si>
    <t>Heroin (g)</t>
  </si>
  <si>
    <t>Hašiš(g)</t>
  </si>
  <si>
    <t>Marihuana (g)</t>
  </si>
  <si>
    <t>Policijska uprava / Regionalni odjel PNUSKOK-a</t>
  </si>
  <si>
    <t>Broj zapljena</t>
  </si>
  <si>
    <t>Masa zaplijenjene droge</t>
  </si>
  <si>
    <t>Heroin 
(g)</t>
  </si>
  <si>
    <t>Hašiš       (g)</t>
  </si>
  <si>
    <t>Cannabis sativa</t>
  </si>
  <si>
    <t>Kokain       (g)</t>
  </si>
  <si>
    <t>LSD   (doze)</t>
  </si>
  <si>
    <t>Metadon (tb)</t>
  </si>
  <si>
    <t>MDMA i derivati (ecstasy) (g)</t>
  </si>
  <si>
    <t>Amfetamin (g)</t>
  </si>
  <si>
    <t>SSKOK- Zagreb</t>
  </si>
  <si>
    <t>SSKOK- Osijek</t>
  </si>
  <si>
    <t>SSKOK- Rijeka</t>
  </si>
  <si>
    <t>SSKOK- Split</t>
  </si>
  <si>
    <t>dubrov.-neretvanska</t>
  </si>
  <si>
    <t>virovit.-podravska</t>
  </si>
  <si>
    <t>2.10. Kaznenopravna zaštita djece i obitelji te kaznena djela na štetu bliskih osoba</t>
  </si>
  <si>
    <t>Glava IX. Kaznena djela protiv čovječnosti i ljudskog dostojanstva</t>
  </si>
  <si>
    <t>Mučenje i drugo okrutno i neljudsko ili ponižavajuće postupanje ili kažnjavanje</t>
  </si>
  <si>
    <t>Glava X. Kaznena djela protiv života i tijela</t>
  </si>
  <si>
    <t>Teško ubojstvo (st.2. i 3.)</t>
  </si>
  <si>
    <t>Sakaćenje ženskih spolnih organa (st.3)</t>
  </si>
  <si>
    <t xml:space="preserve">Tjelesna ozljeda </t>
  </si>
  <si>
    <t xml:space="preserve">Osobito teška tjelesna ozljeda </t>
  </si>
  <si>
    <t xml:space="preserve">Teška tjelesna ozljeda s posljedicom smrti </t>
  </si>
  <si>
    <t xml:space="preserve">Teška tjelesna ozljeda iz nehaja </t>
  </si>
  <si>
    <t>Glava XIII. Kaznena djela protiv osobne slobode</t>
  </si>
  <si>
    <t xml:space="preserve">Prisila </t>
  </si>
  <si>
    <t xml:space="preserve">Prijetnja </t>
  </si>
  <si>
    <t>Glava XIV. Kaznena djela protiv privatnosti</t>
  </si>
  <si>
    <t xml:space="preserve">Nedozvoljena uporaba osobnih podataka </t>
  </si>
  <si>
    <t>Glava XVI. Kaznena djela protiv spolne slobode</t>
  </si>
  <si>
    <t>Bludne radnje </t>
  </si>
  <si>
    <t>Glava XVII. Kaznena djela protiv spolnog zlostavljanja i iskorištavanja djeteta</t>
  </si>
  <si>
    <t>Glava XVIII. Kaznena djela protiv braka, obitelji i djece</t>
  </si>
  <si>
    <t>Neprovođenje odluke za zaštitu dobrobiti djeteta</t>
  </si>
  <si>
    <t>Glava XIX. Kaznena djela protiv zdravlja ljudi</t>
  </si>
  <si>
    <t>Širenje i prenošenje zaraznih bolesti</t>
  </si>
  <si>
    <t>Glava XXIX. Kaznena djela protiv pravosuđa</t>
  </si>
  <si>
    <t xml:space="preserve">Neprijavljivanje pripremanja kaznenog djela </t>
  </si>
  <si>
    <t xml:space="preserve">Pomoć počinitelju nakon počinjenja kaz. djela </t>
  </si>
  <si>
    <t>Povreda tajnosti postupka (st.2.)</t>
  </si>
  <si>
    <t>Rasprostranjenost kaznenih djela na štetu djece i obitelji po policijskim upravama</t>
  </si>
  <si>
    <t>Glava/članak</t>
  </si>
  <si>
    <t xml:space="preserve"> Kaznena djela na štetu djece do 14 godina</t>
  </si>
  <si>
    <t>Broj kaznenih djela</t>
  </si>
  <si>
    <t>IX. Kaznena djela protiv čovječnosti i ljudskog dostojanstva</t>
  </si>
  <si>
    <t>101A</t>
  </si>
  <si>
    <t>X. Kaznena djela protiv života i tijela</t>
  </si>
  <si>
    <t>Usmrćenje</t>
  </si>
  <si>
    <t>XI. Kaznena djela protiv ljudskih prava i temeljnih sloboda</t>
  </si>
  <si>
    <t>XII. Kaznena djela protiv radnih odnosa i socijalnog osiguranja</t>
  </si>
  <si>
    <t>XIII. Kaznena djela protiv osobne slobode</t>
  </si>
  <si>
    <t>XIV. Kaznena djela protiv privatnosti</t>
  </si>
  <si>
    <t>XV. Kaznena djela protiv časti i ugleda</t>
  </si>
  <si>
    <t>Pokretanje kaznenog postupka za kaznena djela protiv 
časti i ugleda</t>
  </si>
  <si>
    <t>Javno objavljivanje presude za kaznena djela 
protiv časti i ugleda</t>
  </si>
  <si>
    <t>XVI. Kaznena djela protiv spolne slobode</t>
  </si>
  <si>
    <t>XVII. Kaznena djela spolnog zlostavljanja i iskorištavanja djeteta</t>
  </si>
  <si>
    <t>XVIII. Kaznena djela protiv braka, obitelji i djece</t>
  </si>
  <si>
    <t>179A</t>
  </si>
  <si>
    <t>XIX. Kaznena djela protiv zdravlja ljudi</t>
  </si>
  <si>
    <t>XX. Kaznena djela protiv okoliša</t>
  </si>
  <si>
    <t>XXI. Kaznena djela protiv opće sigurnosti</t>
  </si>
  <si>
    <t>XXII. Kaznena djela protiv sigurnosti prometa</t>
  </si>
  <si>
    <t>XXIII. Kaznena djela protiv imovine</t>
  </si>
  <si>
    <t>XXIV. Kaznena djela protiv gospodarstva</t>
  </si>
  <si>
    <t>XXV. Kaznena djela protiv računalnih sustava, programa
         i podataka</t>
  </si>
  <si>
    <t>XXVI. Kaznena djela krivotvorenja</t>
  </si>
  <si>
    <t>XXVII. Kaznena djela protiv intelektualnog vlasništva</t>
  </si>
  <si>
    <t>XXVIII. Kaznena djela protiv službene dužnosti</t>
  </si>
  <si>
    <t>XXIX. Kaznena djela protiv pravosuđa</t>
  </si>
  <si>
    <t>XXX. Kaznena djela protiv javnog reda</t>
  </si>
  <si>
    <t>323A</t>
  </si>
  <si>
    <t>Protuzakonito ulaženje, kretanje i boravak u Republici Hrvatskoj</t>
  </si>
  <si>
    <t>XXXI. Kaznena djela protiv biračkog prava</t>
  </si>
  <si>
    <t>XXXII. Kaznena djela protiv Republike Hrvatske</t>
  </si>
  <si>
    <t>XXXIII. Kaznena djela protiv strane države ili 
            međunarodne organizacije</t>
  </si>
  <si>
    <t>XXXIV. Kaznena djela protiv oružanih snaga Republike Hrvatske</t>
  </si>
  <si>
    <t>Blaže kažnjavanje za kaznena djela iz čl. 357. i čl. 360.</t>
  </si>
  <si>
    <t>Glava/
članak</t>
  </si>
  <si>
    <t xml:space="preserve"> Kaznena djela na štetu djece od 14 do 18 godina</t>
  </si>
  <si>
    <t>Glava/ Članak</t>
  </si>
  <si>
    <t>Zakonski naziv kaznenog djela</t>
  </si>
  <si>
    <t>Ukupno kaznenih djela RH</t>
  </si>
  <si>
    <t>Kaznena djela među bliskim osobama</t>
  </si>
  <si>
    <t>Žrtva</t>
  </si>
  <si>
    <t>Počinitelj</t>
  </si>
  <si>
    <t>M</t>
  </si>
  <si>
    <t>Ž</t>
  </si>
  <si>
    <t>Ubojstvo (pokušaj)</t>
  </si>
  <si>
    <t>Teško ubojstvo  (pokušaj)</t>
  </si>
  <si>
    <t>XVII.</t>
  </si>
  <si>
    <t>179.a</t>
  </si>
  <si>
    <t>191.a</t>
  </si>
  <si>
    <t>315.B</t>
  </si>
  <si>
    <t>323a</t>
  </si>
  <si>
    <t>2.11. Usporedni prikaz svih kaznenih djela počinjenih od strane djece i maloljetnih osoba do 18 godina</t>
  </si>
  <si>
    <t>Najučestalija prijavljena 
kaznena djela*</t>
  </si>
  <si>
    <t>13.</t>
  </si>
  <si>
    <t>14.</t>
  </si>
  <si>
    <t>15.</t>
  </si>
  <si>
    <t>16.</t>
  </si>
  <si>
    <t>17.</t>
  </si>
  <si>
    <t>18.</t>
  </si>
  <si>
    <t>Najučestalija razriješena            
kaznena djela**</t>
  </si>
  <si>
    <t>Najučestalija prijavljena kaznena djela</t>
  </si>
  <si>
    <t>Ukupno počinitelja 
(fiz. i prav.osobe)</t>
  </si>
  <si>
    <t>Djeca 
do 14 godina</t>
  </si>
  <si>
    <t>Punoljetne osobe</t>
  </si>
  <si>
    <t>muški</t>
  </si>
  <si>
    <t>ženski</t>
  </si>
  <si>
    <t>split.-dalmatinska</t>
  </si>
  <si>
    <t>UKUPNO**</t>
  </si>
  <si>
    <t>F</t>
  </si>
  <si>
    <t>G</t>
  </si>
  <si>
    <t>H</t>
  </si>
  <si>
    <t>I</t>
  </si>
  <si>
    <t>J</t>
  </si>
  <si>
    <t>K</t>
  </si>
  <si>
    <t>L</t>
  </si>
  <si>
    <t>N</t>
  </si>
  <si>
    <t>O</t>
  </si>
  <si>
    <t>P</t>
  </si>
  <si>
    <t>UKUPNO
POČINITELJA</t>
  </si>
  <si>
    <t>Pravne osobe</t>
  </si>
  <si>
    <t>Fizičke osobe</t>
  </si>
  <si>
    <t>Djeca do 14</t>
  </si>
  <si>
    <t>14-16</t>
  </si>
  <si>
    <t>16-18</t>
  </si>
  <si>
    <t>59-</t>
  </si>
  <si>
    <t>Od toga stranci</t>
  </si>
  <si>
    <t>144a</t>
  </si>
  <si>
    <t>Strani državljani počinitelji kaznenih djela prema državljanstvu</t>
  </si>
  <si>
    <t>Država</t>
  </si>
  <si>
    <t>Austrija</t>
  </si>
  <si>
    <t>Bugarska</t>
  </si>
  <si>
    <t>Češka</t>
  </si>
  <si>
    <t>Francuska</t>
  </si>
  <si>
    <t>Rumunjska</t>
  </si>
  <si>
    <t>Italija</t>
  </si>
  <si>
    <t>Mađarska</t>
  </si>
  <si>
    <t>Ukrajina</t>
  </si>
  <si>
    <t>Poljska</t>
  </si>
  <si>
    <t>Njemačka</t>
  </si>
  <si>
    <t>Norveška</t>
  </si>
  <si>
    <t>Finska</t>
  </si>
  <si>
    <t>Švedska</t>
  </si>
  <si>
    <t>Belgija</t>
  </si>
  <si>
    <t>Nizozemska</t>
  </si>
  <si>
    <t>SAD</t>
  </si>
  <si>
    <t>Turska</t>
  </si>
  <si>
    <t>Velika Britanija</t>
  </si>
  <si>
    <t>Iran</t>
  </si>
  <si>
    <t>Albanija</t>
  </si>
  <si>
    <t>Švicarska</t>
  </si>
  <si>
    <t>Danska</t>
  </si>
  <si>
    <t>Slovačka</t>
  </si>
  <si>
    <t>Jordan</t>
  </si>
  <si>
    <t>Australija</t>
  </si>
  <si>
    <t>Sijera Leone</t>
  </si>
  <si>
    <t>Malezija</t>
  </si>
  <si>
    <t>Novi Zeland</t>
  </si>
  <si>
    <t>Kanada</t>
  </si>
  <si>
    <t>Grčka</t>
  </si>
  <si>
    <t>Argentina</t>
  </si>
  <si>
    <t>Kina</t>
  </si>
  <si>
    <t>Bosna i Hercegovina</t>
  </si>
  <si>
    <t>Crna Gora</t>
  </si>
  <si>
    <t>Sjeverna Makedonija</t>
  </si>
  <si>
    <t>Slovenija</t>
  </si>
  <si>
    <t>Srbija</t>
  </si>
  <si>
    <t>Kosovo</t>
  </si>
  <si>
    <t>Ostale zemlje</t>
  </si>
  <si>
    <t>2.14. Strani državljani počinitelji kaznenih djela prema državljanstvu</t>
  </si>
  <si>
    <t>Ukupno
 (fiz. i prav. osobe)</t>
  </si>
  <si>
    <t>18-22</t>
  </si>
  <si>
    <t>22-26</t>
  </si>
  <si>
    <t>26-30</t>
  </si>
  <si>
    <t>30-40</t>
  </si>
  <si>
    <t>40-50</t>
  </si>
  <si>
    <t>50-60</t>
  </si>
  <si>
    <t>60 i više</t>
  </si>
  <si>
    <t>Dob oštećenih (fizičke osobe)</t>
  </si>
  <si>
    <t>Ukupno oštećenih (fiz. i prav. osoba)</t>
  </si>
  <si>
    <t>Djeca do do 14 g.</t>
  </si>
  <si>
    <t>14 - 16</t>
  </si>
  <si>
    <t xml:space="preserve">16 - 18 </t>
  </si>
  <si>
    <t>preko 
60-</t>
  </si>
  <si>
    <t>101.a</t>
  </si>
  <si>
    <t>144. a</t>
  </si>
  <si>
    <t>191. a</t>
  </si>
  <si>
    <t>244. a</t>
  </si>
  <si>
    <t>315. a</t>
  </si>
  <si>
    <t>315 b</t>
  </si>
  <si>
    <t>Zakon o trgovačkim društvima (624.,625.,626.,627.,628.,629.)</t>
  </si>
  <si>
    <t>2.14. Počinitelji kaznenih djela prikazani prema zakonskoj klasifikaciji</t>
  </si>
  <si>
    <t>Strani državljani oštećeni kaznenih djela 
prema državljanstvu</t>
  </si>
  <si>
    <t xml:space="preserve"> Trend 
u %</t>
  </si>
  <si>
    <t>2.15. Oštećeni strani državljani prema državljanstvu</t>
  </si>
  <si>
    <t>Počinitelji</t>
  </si>
  <si>
    <t>Prosječan broj kaznenih djela po počinitelju</t>
  </si>
  <si>
    <t>Izrada, nabavljanje, posjedovanje, prodaja ili davanje na uporabu sredstva za zlouporabu bezgotovinskih instrumenata plaćanja</t>
  </si>
  <si>
    <t>Počinitelji kaznenih djela organiziranog kriminaliteta po policijskim upravama</t>
  </si>
  <si>
    <t>Broj stanovnika*</t>
  </si>
  <si>
    <t>Kaznena djela - ukupno</t>
  </si>
  <si>
    <t>Kaznena djela bez prometa</t>
  </si>
  <si>
    <t>Broj 
kaznenih djela</t>
  </si>
  <si>
    <t>Broj kaznenih djela na 100.000 stanovnika</t>
  </si>
  <si>
    <t>U K U P N O</t>
  </si>
  <si>
    <t>Ubojstva i teška ubojstva- pokušaj</t>
  </si>
  <si>
    <t>P r o v a l n e   k r a đ e   u</t>
  </si>
  <si>
    <t>Obiteljske kuće i stanove</t>
  </si>
  <si>
    <t xml:space="preserve">Prijavljeno </t>
  </si>
  <si>
    <t>Razriješeno</t>
  </si>
  <si>
    <t>% Razriješeno</t>
  </si>
  <si>
    <t>dub.-neretvanska</t>
  </si>
  <si>
    <t>Prikaz prijavljenih i razriješenih provalnih krađa prema objektima napada i po policijskim upravama</t>
  </si>
  <si>
    <t>2. 4. 4. Kaznena djela protiv okoliša</t>
  </si>
  <si>
    <t>Usporedni prikaz kaznenih djela protiv okoliša</t>
  </si>
  <si>
    <t>Usporedni prikaz počinitelja kaznenih djela organiziranog kriminaliteta po policijskim upravama</t>
  </si>
  <si>
    <t>Počinitelji korupcijskih kaznenih djela po policijskim upravama</t>
  </si>
  <si>
    <t>Počinitelji kaznenih djela kibernetičkog kriminaliteta po policijskim upravama</t>
  </si>
  <si>
    <t>2.13. Kriminalitet prema zakonskoj klasifikaciji</t>
  </si>
  <si>
    <t>2.5. Kaznena djela terorizma, ekstremnog nasilja i ratnih zločina</t>
  </si>
  <si>
    <t>Usporedni prikaz kaznenih djela terorizma i ekstremnog nasilja</t>
  </si>
  <si>
    <t>Sigurnosni događaji i samoubojstva</t>
  </si>
  <si>
    <t xml:space="preserve">Sigurnost cestovnog prometa </t>
  </si>
  <si>
    <t xml:space="preserve">Javni red i mir </t>
  </si>
  <si>
    <t>Požari i eksplozije (gdje je policija obavila očevid)</t>
  </si>
  <si>
    <t>Kaznena djela za koja se progoni po privatnoj tužbi</t>
  </si>
  <si>
    <t>Prijavljeno djela</t>
  </si>
  <si>
    <t>Razriješeno djela</t>
  </si>
  <si>
    <t xml:space="preserve"> Trend %</t>
  </si>
  <si>
    <t>Kaznena djela za koja se ne progoni - izostanak prijedloga</t>
  </si>
  <si>
    <t>Članak KZ-a</t>
  </si>
  <si>
    <t>čl. 233 .st. 1. u vezi čl. 245. st. 2 - Pronevjera</t>
  </si>
  <si>
    <t>čl. 238. st.1. u vezi sa čl. 245. st. 2. - Zlouporaba osiguranja</t>
  </si>
  <si>
    <t>čl. 262. st.1. u vezi sa st.4. - Odavanje i neovlašteno pribavljanje poslovne tajne</t>
  </si>
  <si>
    <t>čl. 266. st.1. u vezi sa st.4. - Neovlašteni pristup</t>
  </si>
  <si>
    <t>čl. 287. st.1. u vezi sa st. 5. - Povreda prava na izum</t>
  </si>
  <si>
    <t>POLICIJSKA UPRAVA</t>
  </si>
  <si>
    <t>2.18. Kriminalitet - po privatnoj tužbi i izostanku prijedloga</t>
  </si>
  <si>
    <t>2.16. Kaznena djela i počinitelji prema razini kriminalističkog istraživanja</t>
  </si>
  <si>
    <t xml:space="preserve">Ukupno
</t>
  </si>
  <si>
    <t>Razina</t>
  </si>
  <si>
    <t>nacionalna</t>
  </si>
  <si>
    <t>regionalna</t>
  </si>
  <si>
    <t>lokalna</t>
  </si>
  <si>
    <t>Prijavljena</t>
  </si>
  <si>
    <t>Razriješena</t>
  </si>
  <si>
    <t xml:space="preserve"> % razrj.</t>
  </si>
  <si>
    <t>Na štetu maloljetnika</t>
  </si>
  <si>
    <t>Usporedni prikaz prijavljenih kaznenih djela prema kriminalističkoj klasifikaciji i razini kriminalističkog istraživanja</t>
  </si>
  <si>
    <t>Trend u %</t>
  </si>
  <si>
    <t>Razina (%)</t>
  </si>
  <si>
    <t>Trend u post. bodu</t>
  </si>
  <si>
    <t>Usporedni prikaz razriješenih kaznenih djela prema kriminalističkoj klasifikaciji i razini kriminalističkog istraživanja</t>
  </si>
  <si>
    <t>Postotni udjeli razriješenih kaznenih djela prema kriminalističkoj klasifikaciji i razini kriminalističkog istraživanja</t>
  </si>
  <si>
    <t>Prijavljena kaznena djela prema kriminalističkoj klasifikaciji na nacionalnoj razini kriminalističkog istraživanja</t>
  </si>
  <si>
    <t>PNUSKOK</t>
  </si>
  <si>
    <t>Zagreb</t>
  </si>
  <si>
    <t>Rijeka</t>
  </si>
  <si>
    <t>Split</t>
  </si>
  <si>
    <t>Osijek</t>
  </si>
  <si>
    <t>MUP sjedište</t>
  </si>
  <si>
    <t>Postotni udjeli prijavljenih kaznenih djela prema kriminalističkoj klasifikaciji na nacionalnoj razini kriminalističkog istraživanja</t>
  </si>
  <si>
    <t>Razriješena kaznena djela prema kriminalističkoj klasifikaciji na nacionalnoj razini kriminalističkog istraživanja</t>
  </si>
  <si>
    <t>Postotni udjeli razriješenih kaznenih djela prema kriminalističkoj klasifikaciji na nacionalnoj razini kriminalističkog istraživanja</t>
  </si>
  <si>
    <t>Prijavljena kaznena djela i koeficijent razriješenosti prema kriminalističkoj klasifikaciji na nacionalnoj razini kriminalističkog istraživanja</t>
  </si>
  <si>
    <t>Prijavljena korupcijska kaznena djela na nacionalnoj razini kriminalističkog istraživanja</t>
  </si>
  <si>
    <t>Prijavljena korupcijska kaznena djela prema razinama kriminalističkog istraživanja</t>
  </si>
  <si>
    <t>Nacionalna (ukupno)</t>
  </si>
  <si>
    <t>Nacionalna razina</t>
  </si>
  <si>
    <t>Regionalna</t>
  </si>
  <si>
    <t>Lokalna</t>
  </si>
  <si>
    <t>PNUSKOK OSIJEK</t>
  </si>
  <si>
    <t>PNUSKOK RIJEKA</t>
  </si>
  <si>
    <t>PNUSKOK SPLIT</t>
  </si>
  <si>
    <t>PNUSKOK ZAGREB</t>
  </si>
  <si>
    <t>MUP SJEDIŠTE</t>
  </si>
  <si>
    <t>sisač.-moslavačka</t>
  </si>
  <si>
    <t>Prijavljena kaznena djela počinjena u sastavu zločinačkog udruženja 
na nacionalnoj razini kriminalističkog istraživanja</t>
  </si>
  <si>
    <t>Postotni udjeli razriješenih kaznenih djela na regionalnoj razini prema kriminalističkoj klasifikaciji i po policijskim upravama*</t>
  </si>
  <si>
    <t>Razriješena kaznena djela po policijskim upravama prema kriminalističkoj klasifikaciji i razini kriminalističkog istraživanja (bez prometa)</t>
  </si>
  <si>
    <t>lokalno</t>
  </si>
  <si>
    <t>regionalno</t>
  </si>
  <si>
    <t>nacionalno</t>
  </si>
  <si>
    <t>kd</t>
  </si>
  <si>
    <t>% razrj.</t>
  </si>
  <si>
    <t>144.A</t>
  </si>
  <si>
    <t>244.A</t>
  </si>
  <si>
    <t>315.a</t>
  </si>
  <si>
    <t>323.a</t>
  </si>
  <si>
    <t>331.A</t>
  </si>
  <si>
    <t>Postotni udjeli prijavljenih kaznenih djela prema zakonskoj kvalifikaciji na nacionalnoj razini kriminalističkog istraživanja</t>
  </si>
  <si>
    <t>Dovođenje u opasnost života i imovine općeop.radnjom ili sredstv.</t>
  </si>
  <si>
    <t>Nedozvo.posjed.,izrada i nabavljanje oružja i eksplozivnihtvari</t>
  </si>
  <si>
    <t>Razriješena kaznena djela prema zakonskoj kvalifikaciji na nacionalnoj razini kriminalističkog istraživanja</t>
  </si>
  <si>
    <t>Postotni udjeli razriješenih kaznenih djela prema zakonskoj kvalifikaciji na nacionalnoj razini kriminalističkog istraživanja</t>
  </si>
  <si>
    <t>2.16.2. Počinitelji</t>
  </si>
  <si>
    <t>Prijavljeni počinitelji kaznenih djela prema kriminalističkoj klasifikaciji i razini kriminalističkog istraživanja</t>
  </si>
  <si>
    <t>Postotni udjeli počinitelja kaznenih djela prema kriminalističkoj klasifikaciji i razini kriminalističkog istraživanja</t>
  </si>
  <si>
    <t>Prijavljeni počinitelji kaznenih djela prema kriminalističkoj klasifikaciji na nacionalnoj razini kriminalističkog istraživanja</t>
  </si>
  <si>
    <t>Postotni udjeli počinitelja kaznenih djela prema kriminalističkoj klasifikaciji na nacionalnoj razini kriminalističkog istraživanja</t>
  </si>
  <si>
    <t>Kibernetički kriminaltet</t>
  </si>
  <si>
    <t>Broj prijavljenih kaznenih djela po počinitelju</t>
  </si>
  <si>
    <t>Postotni udjeli počinitelja kaznenih djela na regionalnoj razini prema kriminalističkoj klasifikaciji i po policijskim upravama</t>
  </si>
  <si>
    <t xml:space="preserve">2.16.2. Prijavljeni počinitelji kaznenih djela prema zakonskoj kvalifikaciji na nacionalnoj razini kriminalističkog istraživanja
</t>
  </si>
  <si>
    <t>2.16.2.</t>
  </si>
  <si>
    <t xml:space="preserve"> Počinitelji</t>
  </si>
  <si>
    <t>Postotni udjeli počinitelja kaznenih djela prema zakonskoj kvalifikaciji na nacionalnoj razini kriminalističkog istraživanja</t>
  </si>
  <si>
    <t>Glave      KZ-a</t>
  </si>
  <si>
    <t>čl. 147. u vezi čl. 150. - Uvreda</t>
  </si>
  <si>
    <t>čl. 148. u vezi čl. 150. - Teško sramoćenje</t>
  </si>
  <si>
    <t>čl. 149. u vezi čl. 150. - Kleveta</t>
  </si>
  <si>
    <t>čl. 228. st. 2.  u vezi sa čl. 245. st. 1. - Krađa</t>
  </si>
  <si>
    <t>čl. 229.  u vezi sa čl. 245. st. 4. - Teška krađa</t>
  </si>
  <si>
    <t>čl. 230. st. 1.  u vezi sa čl. 245. st. 4. -  Razbojništvo</t>
  </si>
  <si>
    <t>čl. 232. st. 1., 2. i 4.  u vezi sa čl. 245. st. 1. - Utaja</t>
  </si>
  <si>
    <t>čl. 233. st. 3.  u vezi sa čl. 245. st. 1. - Pronevjera</t>
  </si>
  <si>
    <t>čl. 234. u vezi sa čl. 245. st. 4. - Neovlaštena uporaba tuđe pokr.stvari</t>
  </si>
  <si>
    <t>čl. 240. st. 1. u vezi sa čl. 245. st. 1. - Zlouporaba povjerenja</t>
  </si>
  <si>
    <t>Pripremanje kaznenih djela protiv vrijednosti zaštićenih</t>
  </si>
  <si>
    <t>Zabrana miješanja ljudskih spolnih stanica sa</t>
  </si>
  <si>
    <t>Teška kd spolnog zlostavljanja i iskorištavanja djeteta</t>
  </si>
  <si>
    <t>Ostavljanje u teškom položaju bliske osobe</t>
  </si>
  <si>
    <t>Proizvodnja i stavljanje u promet proizvoda štetnih za ljudsko</t>
  </si>
  <si>
    <t>Protuzakonito unošenje u okoliš divljih svojti ili gmo-a</t>
  </si>
  <si>
    <t>Prenošenje zaraznih bolesti životi.i organizama štetnih za bilje</t>
  </si>
  <si>
    <t>Proiz.i stavljanje u promet štetnih sredst.za liječenje životinja</t>
  </si>
  <si>
    <t>Teška kd protiv računalnih sustava, programa i podataka</t>
  </si>
  <si>
    <t>Izdavanje i uporaba neistinite liječničke ili veterin.svjedodžbe</t>
  </si>
  <si>
    <t>Izrada,nabav.,posjed.,prodaja ili davanje na uporabu sred.za kri.</t>
  </si>
  <si>
    <t>Nedozv.uporaba autorskog djela ili izvedbe umjetnika izvođača</t>
  </si>
  <si>
    <t>Nedoz.obavljanje istraž. Radova i prisvajanje kulturnog dobra</t>
  </si>
  <si>
    <t xml:space="preserve"> protuzakonito ulaženje, kretanje i boravak u republici hrvatskoj,drugoj državi članici europske unije ili potpisnici šengenskog sporazuma</t>
  </si>
  <si>
    <t>Izrada i nabavljanje oružja i sredst.namijenjenih počinjenju kd</t>
  </si>
  <si>
    <t>Izrada, nabavljanje, posjedovanje, prodaja ili davanje na uporabu sredstava za zlouporabu bezgotovinskih instrumenata plaćanja</t>
  </si>
  <si>
    <t>Prisila prema najvišim državnim dužnosnicima republike hrvatske</t>
  </si>
  <si>
    <t>Povreda ugleda republike hrvatske</t>
  </si>
  <si>
    <t>Pripremanje kaznenih djela protiv republike hrvatske</t>
  </si>
  <si>
    <t>Kažnjavanje za najteže oblike kaznenih djela protiv rh</t>
  </si>
  <si>
    <t>Blaže kažnjavanje za kaznena djela iz članka 357. I članka 360</t>
  </si>
  <si>
    <t>Neprop.i nesav.odnos prema pov.naoruž.i drugim sre.za potrebe ob.</t>
  </si>
  <si>
    <t>Neov.ulazak u vo.obje.i izra.skica ili crteža voj.ob.i borb.sred.</t>
  </si>
  <si>
    <t>Neispunjavanje ili napuš.dužnosti za vrijeme borbenog djelovanja</t>
  </si>
  <si>
    <t>2.17. Pregled odbačaja kaznenih djela</t>
  </si>
  <si>
    <t>Razlozi odbačaja kaznenih djela</t>
  </si>
  <si>
    <t>Zakon o</t>
  </si>
  <si>
    <t>RAZLOZI ODBAČAJA</t>
  </si>
  <si>
    <t>ODBAČAJI ZA KAZNENA DJELA</t>
  </si>
  <si>
    <t>općeg kriminaliteta</t>
  </si>
  <si>
    <t>organiziranog kriminaliteta</t>
  </si>
  <si>
    <t>zlouporaba opojnih droga</t>
  </si>
  <si>
    <t>gospodarskog kriminaliteta</t>
  </si>
  <si>
    <t>terorizma i ratnih zločina</t>
  </si>
  <si>
    <t>kazneno-pravne zaštite djece i maloljetnika</t>
  </si>
  <si>
    <t>u prometu</t>
  </si>
  <si>
    <t>kibernetičkog
kriminaliteta</t>
  </si>
  <si>
    <t>kaznenom postupku - redovni postupak</t>
  </si>
  <si>
    <t>206.st.1. t.1.</t>
  </si>
  <si>
    <t xml:space="preserve"> 33. KZ - Beznačajno djelo</t>
  </si>
  <si>
    <t xml:space="preserve"> Ne  progoni se po službenoj dužnosti </t>
  </si>
  <si>
    <t xml:space="preserve"> Ne  progoni se po službenoj dužnosti - blagodat nesvjedočenja</t>
  </si>
  <si>
    <t>čl. 3. KZ-a - Promjena zakonskih propisa</t>
  </si>
  <si>
    <t>čl. 21 - KZ-a - Nužna obrana</t>
  </si>
  <si>
    <t>čl. 22 - KZ-a - Krajnja nužda</t>
  </si>
  <si>
    <t>Nije kd zbog pravnog shvaćanja Vrhovnog suda</t>
  </si>
  <si>
    <t>Ostali razlozi</t>
  </si>
  <si>
    <t>Zastara</t>
  </si>
  <si>
    <t>Amnestija, pomilovanje</t>
  </si>
  <si>
    <t>KD već pravomoćno presuđeno</t>
  </si>
  <si>
    <t>Okolnosti koje isključuju kazneni progon</t>
  </si>
  <si>
    <t>Okolnosti koje Isključuju krivnju</t>
  </si>
  <si>
    <t>206.st.1. t.4.</t>
  </si>
  <si>
    <t>Ne postoje osnovane sumnje da je osumnj.
 poč. kd</t>
  </si>
  <si>
    <t>Ne postoje osnovane sumnje da je osumnj. poč. kd - blagodat nesvjedočenja</t>
  </si>
  <si>
    <t>206.st.1.t.5.</t>
  </si>
  <si>
    <t>Prijava nije vjerodostojna</t>
  </si>
  <si>
    <t>Važno za otkrivanje kd zloč. udruživanja 
(svjedok-pokajnik)</t>
  </si>
  <si>
    <t>kaznenom postupku - načelo svrhovitosti</t>
  </si>
  <si>
    <t>Vjerojatnost oslobođenja od kazne</t>
  </si>
  <si>
    <t>Nesvrhovitost - u tijeku je izvršenje kazne ili zašt. mjera</t>
  </si>
  <si>
    <t>Okrivljenik izručen ili predan stranoj državi</t>
  </si>
  <si>
    <t>Izručen Međunarodnom kaznenom sudu</t>
  </si>
  <si>
    <t>Nesvrhovitost -  više kaznenih djela s istim bićem</t>
  </si>
  <si>
    <t>Preuzeo obvezu  nadoknade štete</t>
  </si>
  <si>
    <t>Obveza uplate određene svote u korist javne ustan.</t>
  </si>
  <si>
    <t>Obveza isplate plaćanja dospjelih obveza…</t>
  </si>
  <si>
    <t>Obveza rada za opće dobro</t>
  </si>
  <si>
    <t>Obveza odvikavanja od ovisnosti</t>
  </si>
  <si>
    <t>Obveza podvrgavanju psihosocijalnoj terapiji</t>
  </si>
  <si>
    <t>206. e. st. 1.</t>
  </si>
  <si>
    <t>Važno za otkrivanje kd zločinačkog udruživanja</t>
  </si>
  <si>
    <t>USKOKU</t>
  </si>
  <si>
    <t>28. a st.1.</t>
  </si>
  <si>
    <t>Nije kazneno djelo iz nadležnosti USKOK-a</t>
  </si>
  <si>
    <t>28.st.1.</t>
  </si>
  <si>
    <t>Okrivljenik nije počinio k.d. iz nadležnosti USKOK-a</t>
  </si>
  <si>
    <t>51. f</t>
  </si>
  <si>
    <t>Kazn. post.  u  državi članici pravomoćno dovršen</t>
  </si>
  <si>
    <t>Beznačajno djelo</t>
  </si>
  <si>
    <t>Rođaci i druge bliske osobe</t>
  </si>
  <si>
    <t>Uputa Ravnateljstva iz 2010. g. 511-01-95-3/8-210 Načelo "NE BIS IN IDEM"</t>
  </si>
  <si>
    <t>sudovima za mladež</t>
  </si>
  <si>
    <t>Djeca</t>
  </si>
  <si>
    <t>49.</t>
  </si>
  <si>
    <t>Osoba nije navršila 14 godina</t>
  </si>
  <si>
    <t>Nema osnovane sumnje da je dijete počinilo kazneno djelo</t>
  </si>
  <si>
    <t>Maloljetnici</t>
  </si>
  <si>
    <t>206.st.1.t.1. ZKP</t>
  </si>
  <si>
    <t>Ne progoni se po službenoj dužnosti (nije kd)</t>
  </si>
  <si>
    <t>Ne progoni se po služb. dužn. zbog izmjena zakon. propisa</t>
  </si>
  <si>
    <r>
      <t>Ne progoni se po službenoj dužnosti (</t>
    </r>
    <r>
      <rPr>
        <sz val="6"/>
        <color theme="1"/>
        <rFont val="Calibri"/>
        <family val="2"/>
        <charset val="238"/>
        <scheme val="minor"/>
      </rPr>
      <t>prema shvaćanju VS)</t>
    </r>
  </si>
  <si>
    <t>Nužna obrana</t>
  </si>
  <si>
    <t>Krajnja nužda</t>
  </si>
  <si>
    <t>206.st.1.t.2. ZKP</t>
  </si>
  <si>
    <t>čl. 81.KZ-a - Zastara</t>
  </si>
  <si>
    <t>Kazneno djelo pravomoćno presuđeno</t>
  </si>
  <si>
    <t>Isključuju kazneni progon</t>
  </si>
  <si>
    <t>206.st.1.t.3. ZKP</t>
  </si>
  <si>
    <t>Isključuju krivnju</t>
  </si>
  <si>
    <t>206.st.1.t.4. ZKP-a</t>
  </si>
  <si>
    <t xml:space="preserve">Nema osnovane sumnje </t>
  </si>
  <si>
    <t>71. st.1.</t>
  </si>
  <si>
    <t>Svrhovitost s obzirom na okolnosti u svezi  mlt. osobe</t>
  </si>
  <si>
    <t>71.st.2.</t>
  </si>
  <si>
    <t>Svrhovitost - više kaznenih djela</t>
  </si>
  <si>
    <t>72.st.1.</t>
  </si>
  <si>
    <t>Ispunjenje Zakonom predviđenih obveza</t>
  </si>
  <si>
    <t>73.st.1.</t>
  </si>
  <si>
    <t>Izvršenje kazne ili odgojne mjere u tijeku</t>
  </si>
  <si>
    <t>24.</t>
  </si>
  <si>
    <t>Pravna osoba nema imovine</t>
  </si>
  <si>
    <t>Neznatna imovina pravne osobe</t>
  </si>
  <si>
    <t>Stečajni postupak u tijeku</t>
  </si>
  <si>
    <t>Odbačaji kaznenih djela bez prometa po policijskim upravama - struktura kriminaliteta</t>
  </si>
  <si>
    <t>Odbačaji kaznenih djela (bez prometa)</t>
  </si>
  <si>
    <t>kaznenopravne zaštite djece i maloljetnika</t>
  </si>
  <si>
    <t>kibernetičkog kriminaliteta</t>
  </si>
  <si>
    <t>Broj</t>
  </si>
  <si>
    <t>Udio %</t>
  </si>
  <si>
    <t>Broj odbačaja iz ran. g.</t>
  </si>
  <si>
    <t>Broj odbačaja 2021. g.</t>
  </si>
  <si>
    <t>Ukupan broj odbačaja</t>
  </si>
  <si>
    <t>Odbačaji grupe 
A*</t>
  </si>
  <si>
    <t>Odbačaji grupe B**</t>
  </si>
  <si>
    <t xml:space="preserve">čl.206.st.1.t1.*
ZKP-a </t>
  </si>
  <si>
    <t xml:space="preserve">čl.206.st.1.t4.
ZKP-a </t>
  </si>
  <si>
    <t>splitsko-dalmat.</t>
  </si>
  <si>
    <t>primorsko-goran.</t>
  </si>
  <si>
    <t>dubrovačko-neretv.</t>
  </si>
  <si>
    <t>sisačko-moslav.</t>
  </si>
  <si>
    <t>vukovarsko-srijem.</t>
  </si>
  <si>
    <t>bjelovarsko-bilogo.</t>
  </si>
  <si>
    <t>koprivničko-križ.</t>
  </si>
  <si>
    <t>krapinsko-zagor.</t>
  </si>
  <si>
    <t>požeško-slav.</t>
  </si>
  <si>
    <t>virovitičko-podrav.</t>
  </si>
  <si>
    <t>Stopa odbačaja u odnosu na razriješena kaznena djela (bez prometa)</t>
  </si>
  <si>
    <t xml:space="preserve">Razriješena kaznena djela  (bez prometa) </t>
  </si>
  <si>
    <t>Odbačaji grupe "A"</t>
  </si>
  <si>
    <t>Odbačaji grupe "B"</t>
  </si>
  <si>
    <t>Stopa (%) - odbačaji 
grupe "A"/ razriješena djela</t>
  </si>
  <si>
    <t>Stopa (%)  -
 svi odbačaji/ razriješena djela</t>
  </si>
  <si>
    <t>Odbačene kaznene prijave prema zakonskoj klasifikaciji</t>
  </si>
  <si>
    <t>Razriješena KD u RH</t>
  </si>
  <si>
    <t>% odbačja
od ukupno razriješenih kd</t>
  </si>
  <si>
    <t>Odbačaji grupe A*</t>
  </si>
  <si>
    <t xml:space="preserve">čl.206.
st.1.t1.*
ZKP-a </t>
  </si>
  <si>
    <t xml:space="preserve">čl.206.
st.1.t4.
ZKP-a </t>
  </si>
  <si>
    <t>%</t>
  </si>
  <si>
    <t>Izdavanje i uporaba neistinite liječničke ili veterinarske  svjedodžbe</t>
  </si>
  <si>
    <t>Prisila prema zdravstvenom djelatnikku</t>
  </si>
  <si>
    <t>315.b</t>
  </si>
  <si>
    <t>Protuzakonito ulaženje, kretanje i boravak u Republici Hrvatskoj, drugoj državi članici Europske unije ili potpisnici Šengenskog sporazuma</t>
  </si>
  <si>
    <t>Posebni zakoni - ukupno</t>
  </si>
  <si>
    <t>UKUPNO RH</t>
  </si>
  <si>
    <t>3. JAVNI RED</t>
  </si>
  <si>
    <t>3.1. Opći pregled prekršaja</t>
  </si>
  <si>
    <t xml:space="preserve"> </t>
  </si>
  <si>
    <t>Prekršaji</t>
  </si>
  <si>
    <t>po Zak.o prek.protiv javnog reda i mira</t>
  </si>
  <si>
    <t>po odlukama lokalnih tijela</t>
  </si>
  <si>
    <t>po ostalim zakonima</t>
  </si>
  <si>
    <t xml:space="preserve"> Trend u %</t>
  </si>
  <si>
    <t>upozorenja</t>
  </si>
  <si>
    <t>novčane kazne</t>
  </si>
  <si>
    <t>obvezni prekršajni nalozi</t>
  </si>
  <si>
    <t xml:space="preserve">prekršajni nalozi </t>
  </si>
  <si>
    <t>optužni prijedlozi</t>
  </si>
  <si>
    <t>pregovaranje o krivnji</t>
  </si>
  <si>
    <t>beznačajni prekršaj</t>
  </si>
  <si>
    <t>bezuvjetni oportunitet</t>
  </si>
  <si>
    <t>uvjetni oportunitet</t>
  </si>
  <si>
    <t>obavijesti</t>
  </si>
  <si>
    <t>Udjeli prekršaja prema zakonima</t>
  </si>
  <si>
    <t>prekršajni nalozi (opći)</t>
  </si>
  <si>
    <t>Prema Zakonu o prek. protiv JRM</t>
  </si>
  <si>
    <t>Prema odlukama lokalnih tijela</t>
  </si>
  <si>
    <t>Prema ostalim zakonima</t>
  </si>
  <si>
    <t>Zakon o prekršajima protiv javnog reda i mira</t>
  </si>
  <si>
    <t>Odluke lokalnih tijela</t>
  </si>
  <si>
    <t>obvezni prekršajni nalog</t>
  </si>
  <si>
    <t>Nepokretanje postupka</t>
  </si>
  <si>
    <t>obavijest</t>
  </si>
  <si>
    <t>bezuvjetni oport.</t>
  </si>
  <si>
    <t>uvjetni oport.</t>
  </si>
  <si>
    <t>UKUPNO (STUPCI 3 - 27)</t>
  </si>
  <si>
    <t>Uništenje oštećenje i omalo-važavanje domaćeg novca čl.4</t>
  </si>
  <si>
    <t>Izvođenje, reproduciranje ili nošenje 
ili prenošenje simbola i sl. čl. 5</t>
  </si>
  <si>
    <t xml:space="preserve">Drsko ponašanje čl. 6 </t>
  </si>
  <si>
    <t>Omogućavanje prostitucije čl. 7</t>
  </si>
  <si>
    <t>Odavanje kocki i dr. pr. iz čl. 8</t>
  </si>
  <si>
    <t>Odavanje 
(čl. 11  )</t>
  </si>
  <si>
    <t>Odavanje prostituciji - čl. 12</t>
  </si>
  <si>
    <t>Tuča, svađa, vika čl.13</t>
  </si>
  <si>
    <t>Vrijeđanje ili omalovažavanje moralnih osjećaja građana - čl. 14</t>
  </si>
  <si>
    <t>Pristup, fotografiranje, zadržavanje i sl. na zabranjenom mjestu - čl. 15</t>
  </si>
  <si>
    <t>Izmišljanje ili širenje lažnih vijesti -čl. 16</t>
  </si>
  <si>
    <t>Omalovažavanje ili vrijeđanje
 čl. 17</t>
  </si>
  <si>
    <t>Uništavanje, ošteć, uklanjanje ili sprječ. isticanja objava ili predmeta- čl. 18</t>
  </si>
  <si>
    <t>Davanje alkohola                    čl. 19</t>
  </si>
  <si>
    <t>Na javnom mjestu         čl. 20</t>
  </si>
  <si>
    <t>Neovlašteno pucanje iz vatrenog oružja i sl. - čl. 21</t>
  </si>
  <si>
    <t>Neuklanjanje iz skupine na poziv PS ili vojne osobe - čl 23</t>
  </si>
  <si>
    <t>Nesprječavanje naruš. JRM-a u ugost. obj. i sl.od odg. os.- čl. 28</t>
  </si>
  <si>
    <t>Držanje životinja 
bez nadzora -čl. 30</t>
  </si>
  <si>
    <t xml:space="preserve">Ostali prekršaji </t>
  </si>
  <si>
    <t>Povreda odredbi o JRM
(lokalni propisi)</t>
  </si>
  <si>
    <t>Skitnji</t>
  </si>
  <si>
    <t xml:space="preserve">Prosjačenju </t>
  </si>
  <si>
    <t>Tučnjava</t>
  </si>
  <si>
    <t>Svađa, vika i sl.</t>
  </si>
  <si>
    <t>Policijskih službenika</t>
  </si>
  <si>
    <t>Ostalih državnih tijela i službenih osoba</t>
  </si>
  <si>
    <t>Osobama pod utjecajem alkohola</t>
  </si>
  <si>
    <t>Maloljetnicima</t>
  </si>
  <si>
    <t>Odavnje pijanstvu</t>
  </si>
  <si>
    <t>Uživanje droga</t>
  </si>
  <si>
    <t>Postupanje policije</t>
  </si>
  <si>
    <t>Upozorenja</t>
  </si>
  <si>
    <t>Kazna na mjestu prekršaja</t>
  </si>
  <si>
    <t>Obavezni prekršajni nalog</t>
  </si>
  <si>
    <t xml:space="preserve">Prekršajni nalog </t>
  </si>
  <si>
    <t>Optužni prijedlog</t>
  </si>
  <si>
    <t>Pregovaranje o krivnji</t>
  </si>
  <si>
    <t>Obavijest</t>
  </si>
  <si>
    <t>Bliža oznaka mjesta</t>
  </si>
  <si>
    <t>Ulica, trg i sl.</t>
  </si>
  <si>
    <t>Ugostiteljski objekt</t>
  </si>
  <si>
    <t>Javni skup i priredba</t>
  </si>
  <si>
    <t>Željeznički promet</t>
  </si>
  <si>
    <t>Ostala sredstva jav. prometa</t>
  </si>
  <si>
    <t>Druga mjesta</t>
  </si>
  <si>
    <t>Način izvršenja</t>
  </si>
  <si>
    <t>Pojedinačno</t>
  </si>
  <si>
    <t>Udružene dvije osobe</t>
  </si>
  <si>
    <t>U skupini - tri ili više osoba</t>
  </si>
  <si>
    <t>Prekršaji izvr. pod utj.</t>
  </si>
  <si>
    <t>Alkohola</t>
  </si>
  <si>
    <t>Droge i dr.</t>
  </si>
  <si>
    <t xml:space="preserve">Odavanje  
čl. 11 </t>
  </si>
  <si>
    <t>Tučnjava, svađa, vika čl.13</t>
  </si>
  <si>
    <t>Omalovaža-vanje ili vrije-đanje
 čl. 17</t>
  </si>
  <si>
    <t>Na javnom mjestu
čl. 20</t>
  </si>
  <si>
    <t>Povratnici</t>
  </si>
  <si>
    <t>Predložene zaštitne mjere</t>
  </si>
  <si>
    <t xml:space="preserve">Vrsta prekršaja </t>
  </si>
  <si>
    <t>Broj prekršaja</t>
  </si>
  <si>
    <t xml:space="preserve"> Trend u
 %</t>
  </si>
  <si>
    <t>Drsko ponašanje</t>
  </si>
  <si>
    <t>Odavanje skitnji i prosjačenju</t>
  </si>
  <si>
    <t>Odavanje prostituciji</t>
  </si>
  <si>
    <t>Vrijeđ.ili omal.mor.osjećaja</t>
  </si>
  <si>
    <t>Omalovažavanje pol.službenika MUP-a</t>
  </si>
  <si>
    <t>Davanje alkohola pijanoj ili mlt.osobi</t>
  </si>
  <si>
    <t>Uživanje alkohola i droge na jav.mjestu</t>
  </si>
  <si>
    <t>Neovlašteno pucanje</t>
  </si>
  <si>
    <t>Nesprječavanje narušavanja JRM</t>
  </si>
  <si>
    <t>Držanje životinja bez nadzora</t>
  </si>
  <si>
    <t>UKUPNO IZ ZPPJRM</t>
  </si>
  <si>
    <t>3.4. Prekršaji iz ostalih zakona</t>
  </si>
  <si>
    <t xml:space="preserve"> Trend u
  %</t>
  </si>
  <si>
    <r>
      <t xml:space="preserve">izdano ili </t>
    </r>
    <r>
      <rPr>
        <sz val="10"/>
        <rFont val="Arial"/>
        <family val="2"/>
        <charset val="238"/>
      </rPr>
      <t xml:space="preserve">izrečeno </t>
    </r>
    <r>
      <rPr>
        <sz val="11"/>
        <color theme="1"/>
        <rFont val="Calibri"/>
        <family val="2"/>
        <charset val="238"/>
        <scheme val="minor"/>
      </rPr>
      <t>upozorenje</t>
    </r>
  </si>
  <si>
    <t>naplaćena kazna na mjestu prekršaja</t>
  </si>
  <si>
    <t>uručen obavezni prekršajni nalog</t>
  </si>
  <si>
    <t>uručen prekršajni nalog</t>
  </si>
  <si>
    <t>podnesen optužni prijedlog</t>
  </si>
  <si>
    <t>obavijesti o počinjenim prekršajima</t>
  </si>
  <si>
    <t>Zakona o nabavi i posjedovanju oružja građana</t>
  </si>
  <si>
    <t>Zakona o javnom okupljanju</t>
  </si>
  <si>
    <t>Zakona o sprječ. nereda na šport. natjec.</t>
  </si>
  <si>
    <t xml:space="preserve">Zakon o eksplozivnim tvarima te proizvodnji i prometu oružja </t>
  </si>
  <si>
    <t>Zakona o prijevozu opasnih tvari</t>
  </si>
  <si>
    <t>Zakona o suzbijanju zlouporabe droga</t>
  </si>
  <si>
    <t>Zakona o osobnoj iskaznici</t>
  </si>
  <si>
    <t xml:space="preserve">Zakona o prebivalištu </t>
  </si>
  <si>
    <t>Zakona o strancima</t>
  </si>
  <si>
    <t>Zakona o nadzoru državne granice</t>
  </si>
  <si>
    <t>Zakona o putnim ispravama hrv.državljana</t>
  </si>
  <si>
    <t>Zakona o zaštiti od požara</t>
  </si>
  <si>
    <t>Zakona o vatrogastvu</t>
  </si>
  <si>
    <t>Zakona o deviznom poslovanju</t>
  </si>
  <si>
    <t xml:space="preserve">Zakon o provedbi carinskih propisa EU </t>
  </si>
  <si>
    <t>Zakona o zaštiti od nasilja u obitelji</t>
  </si>
  <si>
    <t>Zakona o privatnoj zaštiti</t>
  </si>
  <si>
    <t>Zakona o obveznom osiguranju u prometu</t>
  </si>
  <si>
    <t>Zakona o morskom ribarstvu</t>
  </si>
  <si>
    <t>Pomorskog zakonika</t>
  </si>
  <si>
    <t>Zakona o trošarinama</t>
  </si>
  <si>
    <t>Zakona o ugostiteljskoj djelatnosti</t>
  </si>
  <si>
    <t>Zakon o obrtu</t>
  </si>
  <si>
    <t>Zakon o zašiti novčarskih institucija</t>
  </si>
  <si>
    <t>Ostalih zakona</t>
  </si>
  <si>
    <t>Počinitelji prekršaja iz ostalih zakona</t>
  </si>
  <si>
    <t>PREKRŠAJI IZ</t>
  </si>
  <si>
    <t>Počinitelji ukupno - fizičke osobe</t>
  </si>
  <si>
    <t xml:space="preserve"> Trend u
%</t>
  </si>
  <si>
    <t>Broj predl. zašt. mjera</t>
  </si>
  <si>
    <t>Zakona o suzb. zlouporabe droga</t>
  </si>
  <si>
    <t>3.5. Pregled predloženih zaštitnih mjera</t>
  </si>
  <si>
    <t>2008.</t>
  </si>
  <si>
    <t>3.6 Javna okupljanja</t>
  </si>
  <si>
    <t>Javna okupljanja</t>
  </si>
  <si>
    <t>Prosvjedi</t>
  </si>
  <si>
    <t>Športska</t>
  </si>
  <si>
    <t>Kult.  zabavna</t>
  </si>
  <si>
    <t>Politička</t>
  </si>
  <si>
    <t>Neprijavljena</t>
  </si>
  <si>
    <t>Održana</t>
  </si>
  <si>
    <t>Zabranjena po čl. 14.</t>
  </si>
  <si>
    <t>Zabranjena po čl. 28.</t>
  </si>
  <si>
    <t>Odgođena</t>
  </si>
  <si>
    <t>Prekinuta</t>
  </si>
  <si>
    <t>Angažirano policajaca</t>
  </si>
  <si>
    <t>Utrošeno redovitih sati</t>
  </si>
  <si>
    <t>Utrošeno izvanrednih sati</t>
  </si>
  <si>
    <t>Broj izgreda</t>
  </si>
  <si>
    <t>U izgredima oštećeno</t>
  </si>
  <si>
    <t>vozila MUP-a</t>
  </si>
  <si>
    <t>javnog gradskog prijevoza</t>
  </si>
  <si>
    <t>željezničkih vagona</t>
  </si>
  <si>
    <t>vozila građana</t>
  </si>
  <si>
    <t>ostalih</t>
  </si>
  <si>
    <t>objekata</t>
  </si>
  <si>
    <t>Sredstva prisile</t>
  </si>
  <si>
    <t>Broj građana</t>
  </si>
  <si>
    <t>privedenih</t>
  </si>
  <si>
    <t>lakše ozlijeđenih</t>
  </si>
  <si>
    <t>teže ozlijeđenih</t>
  </si>
  <si>
    <t>smrt</t>
  </si>
  <si>
    <t>Podnijeto</t>
  </si>
  <si>
    <t>kaznenih prijava</t>
  </si>
  <si>
    <t>prekršajnih prijava</t>
  </si>
  <si>
    <t>Ozlijeđeni polic. sl.</t>
  </si>
  <si>
    <t xml:space="preserve"> Javna okupljanja</t>
  </si>
  <si>
    <t>Uporaba sredstava prisile</t>
  </si>
  <si>
    <t>Nastradali građani</t>
  </si>
  <si>
    <t>Ozlijeđeni policijski službenici</t>
  </si>
  <si>
    <t>Podnijete kaznene prijave</t>
  </si>
  <si>
    <t>Podnijete prekršajne prijave</t>
  </si>
  <si>
    <t xml:space="preserve">Policijska uprava </t>
  </si>
  <si>
    <t>PROVJERA IDENTITETA OSOBA</t>
  </si>
  <si>
    <t>Ukupno                    provjereno osoba</t>
  </si>
  <si>
    <t xml:space="preserve"> Trend u 
%</t>
  </si>
  <si>
    <t>Pronađeno osoba po raspisanim potragama i tjeralicama</t>
  </si>
  <si>
    <t xml:space="preserve"> + - %</t>
  </si>
  <si>
    <t>primorsko-gor.</t>
  </si>
  <si>
    <t>osječko-baranj.</t>
  </si>
  <si>
    <t>dubrovačko-ne.</t>
  </si>
  <si>
    <t>šibensko-knin.</t>
  </si>
  <si>
    <t>vukovarsko-srij.</t>
  </si>
  <si>
    <t>bjelovarsko-bilo.</t>
  </si>
  <si>
    <t>brodsko-posav.</t>
  </si>
  <si>
    <t>krapinsko-zag.</t>
  </si>
  <si>
    <t>virovitičko-podr.</t>
  </si>
  <si>
    <t>MUP RH u sjedištu</t>
  </si>
  <si>
    <t>5. Protueksplozijska zaštita</t>
  </si>
  <si>
    <t>Aktivnost</t>
  </si>
  <si>
    <t>Uviđaji nakon eksplozije ili deaktiviranja eksplozivnih naprava</t>
  </si>
  <si>
    <t xml:space="preserve">Deaktiviranje </t>
  </si>
  <si>
    <t>formacijskih eksplozivnih sredstava</t>
  </si>
  <si>
    <t>improviziranih eksplozivnih naprava</t>
  </si>
  <si>
    <t>Izuzimanje eksplozivnih sredstava</t>
  </si>
  <si>
    <t>komada</t>
  </si>
  <si>
    <t>kilograma</t>
  </si>
  <si>
    <t>Uništavanje eksplozivnih sredstava</t>
  </si>
  <si>
    <t>Postupanje prema IEN i sumnjivim predmetima</t>
  </si>
  <si>
    <t>Postupanje preme formacijskim eksplozivnim sredstvima</t>
  </si>
  <si>
    <t>Zaprimljene anonimne dojave</t>
  </si>
  <si>
    <t>Protueksplozijski pregledi</t>
  </si>
  <si>
    <t>Protueksplozijski pregledi nakon anonimnih dojava</t>
  </si>
  <si>
    <t>RTG pregledi poštanskih pošiljki i drugih predmeta</t>
  </si>
  <si>
    <t>Provođenje edukacije iz protueksplozijske zaštite</t>
  </si>
  <si>
    <t>prisutno</t>
  </si>
  <si>
    <t>Pružanje stručne pomoći</t>
  </si>
  <si>
    <t>Eksplozije i posljedice eksplozija</t>
  </si>
  <si>
    <t>Eksplozije i posljedice</t>
  </si>
  <si>
    <t>Eksplozije</t>
  </si>
  <si>
    <t>Poginuli</t>
  </si>
  <si>
    <t>Samoubojstva s eksplozivnim sredstvom</t>
  </si>
  <si>
    <t>6. Stanje sigurnosti na državnoj granici</t>
  </si>
  <si>
    <t>Promet putnika</t>
  </si>
  <si>
    <t>Na granici prema</t>
  </si>
  <si>
    <t>Udio  
%</t>
  </si>
  <si>
    <t xml:space="preserve">Državljani RH </t>
  </si>
  <si>
    <t>Državljani EU</t>
  </si>
  <si>
    <t>Državljani trećih zemalja</t>
  </si>
  <si>
    <t>Sloveniji</t>
  </si>
  <si>
    <t>Mađarskoj</t>
  </si>
  <si>
    <t>Srbiji</t>
  </si>
  <si>
    <t>Crnoj Gori</t>
  </si>
  <si>
    <t>B i H</t>
  </si>
  <si>
    <t>Pomorski promet</t>
  </si>
  <si>
    <t>Zračni promet</t>
  </si>
  <si>
    <t>Riječni promet</t>
  </si>
  <si>
    <t>Promet putnika po graničnim prijelazima</t>
  </si>
  <si>
    <t xml:space="preserve">Najfrekventniji granični prijelazi </t>
  </si>
  <si>
    <t xml:space="preserve">Udio
% </t>
  </si>
  <si>
    <t>MACELJ</t>
  </si>
  <si>
    <t>KAŠTEL</t>
  </si>
  <si>
    <t>BREGANA</t>
  </si>
  <si>
    <t>BAJAKOVO</t>
  </si>
  <si>
    <t>PLOVANIJA</t>
  </si>
  <si>
    <t>RUPA</t>
  </si>
  <si>
    <t>STARA GRADIŠKA-GRADIŠKA</t>
  </si>
  <si>
    <t>PASJAK</t>
  </si>
  <si>
    <t>Ostali</t>
  </si>
  <si>
    <t>Promet vozila</t>
  </si>
  <si>
    <t xml:space="preserve">Vrsta
 vozila </t>
  </si>
  <si>
    <t>Vozila prešla granicu</t>
  </si>
  <si>
    <t>Ulazak u RH</t>
  </si>
  <si>
    <t>Izlazak iz RH</t>
  </si>
  <si>
    <t>domaća</t>
  </si>
  <si>
    <t>EU</t>
  </si>
  <si>
    <t>treće zemlje</t>
  </si>
  <si>
    <t xml:space="preserve">Osobna vozila </t>
  </si>
  <si>
    <t>Teretna</t>
  </si>
  <si>
    <t>Autobusi</t>
  </si>
  <si>
    <t>Vlakovi</t>
  </si>
  <si>
    <t>Brodovi</t>
  </si>
  <si>
    <t>Zrakoplovi</t>
  </si>
  <si>
    <t>Odbijanje ulaska i zabrana izlaska na granici</t>
  </si>
  <si>
    <t>Ulazak</t>
  </si>
  <si>
    <t>Izlazak</t>
  </si>
  <si>
    <t>Odbijanje ulaska u RH prema državljanstvu</t>
  </si>
  <si>
    <t>Državljanstvo</t>
  </si>
  <si>
    <t>Rusija</t>
  </si>
  <si>
    <t xml:space="preserve">Srbija </t>
  </si>
  <si>
    <t>Nezakoniti prelasci državne granice po državljanstvu</t>
  </si>
  <si>
    <t>Nezakoniti prelasci državne granice (osobe)</t>
  </si>
  <si>
    <t>Mjesto zatjecanja</t>
  </si>
  <si>
    <t xml:space="preserve"> Trend u  %</t>
  </si>
  <si>
    <t>granični prijelaz</t>
  </si>
  <si>
    <t>u  blizini granice</t>
  </si>
  <si>
    <t>u dubini teritorija</t>
  </si>
  <si>
    <t>prihvaćeni od policije druge države</t>
  </si>
  <si>
    <t>Afganistan</t>
  </si>
  <si>
    <t>Alžir</t>
  </si>
  <si>
    <t>Bangladeš</t>
  </si>
  <si>
    <t>BiH</t>
  </si>
  <si>
    <t>Indija</t>
  </si>
  <si>
    <t>Irak</t>
  </si>
  <si>
    <t>Maroko</t>
  </si>
  <si>
    <t>Pakistan</t>
  </si>
  <si>
    <t>Sirija</t>
  </si>
  <si>
    <t>Tunis</t>
  </si>
  <si>
    <t>Nezakoniti prelasci državne granice prema policijskim upravama</t>
  </si>
  <si>
    <t>vraćeni iz inozemstva</t>
  </si>
  <si>
    <t>7. Poslovi sa strancima</t>
  </si>
  <si>
    <t>DRŽAVA</t>
  </si>
  <si>
    <t>SMJEŠTAJ</t>
  </si>
  <si>
    <t>PRESTANAK SMJEŠTAJA</t>
  </si>
  <si>
    <t>Liječnička skrb</t>
  </si>
  <si>
    <t>Broj noćenja</t>
  </si>
  <si>
    <t>Egipat</t>
  </si>
  <si>
    <t>Kolumbija</t>
  </si>
  <si>
    <t>Libanon</t>
  </si>
  <si>
    <t>Makedonija</t>
  </si>
  <si>
    <t>Nepal</t>
  </si>
  <si>
    <t>Nigerija</t>
  </si>
  <si>
    <t>OBD</t>
  </si>
  <si>
    <t>Španjolska</t>
  </si>
  <si>
    <t>Uzbekistan</t>
  </si>
  <si>
    <t>V. Britanija</t>
  </si>
  <si>
    <t>7.1 Azil</t>
  </si>
  <si>
    <t>Broj tražitelja azila prema državljanstvu za izvještajno razdoblje</t>
  </si>
  <si>
    <t>Broj tražitelja azila</t>
  </si>
  <si>
    <t>Azerbajdžan</t>
  </si>
  <si>
    <t>Bez državljanstva</t>
  </si>
  <si>
    <t>Burundi</t>
  </si>
  <si>
    <t>Eritreja</t>
  </si>
  <si>
    <t>Etiopija</t>
  </si>
  <si>
    <t>Gambija</t>
  </si>
  <si>
    <t>Gvineja</t>
  </si>
  <si>
    <t>Kamerun</t>
  </si>
  <si>
    <t>Kirgistan</t>
  </si>
  <si>
    <t>Kongo</t>
  </si>
  <si>
    <t>Kuba</t>
  </si>
  <si>
    <t>Libija</t>
  </si>
  <si>
    <t>Palestina</t>
  </si>
  <si>
    <t>Ruska Federacija</t>
  </si>
  <si>
    <t>Somalija</t>
  </si>
  <si>
    <t>Šri Lanka</t>
  </si>
  <si>
    <t>Tadžikistan</t>
  </si>
  <si>
    <t>Ujedinjeni Arapski Emirati</t>
  </si>
  <si>
    <t>Venezuela</t>
  </si>
  <si>
    <t>Rješavanje zahtjeva za dobivanje azila u prvom i drugom stupnju</t>
  </si>
  <si>
    <t>Zahtjevi</t>
  </si>
  <si>
    <t>Zahtjevi iz</t>
  </si>
  <si>
    <t>Riješeno u izvješt. razdoblju</t>
  </si>
  <si>
    <t>Ukupno riješeno</t>
  </si>
  <si>
    <t>2009.</t>
  </si>
  <si>
    <t>2010.</t>
  </si>
  <si>
    <t>2013.</t>
  </si>
  <si>
    <t>2014.</t>
  </si>
  <si>
    <t>2016.</t>
  </si>
  <si>
    <t>2017.</t>
  </si>
  <si>
    <t>2018.</t>
  </si>
  <si>
    <t>Zahtjevi riješeni u I. stupnju</t>
  </si>
  <si>
    <t xml:space="preserve">Negativno </t>
  </si>
  <si>
    <t xml:space="preserve">Pozitivno </t>
  </si>
  <si>
    <t>Poništen azil</t>
  </si>
  <si>
    <t>Supsidijarna</t>
  </si>
  <si>
    <t>Poništena sups. zaštita</t>
  </si>
  <si>
    <t xml:space="preserve">U postupku </t>
  </si>
  <si>
    <t>Obustava</t>
  </si>
  <si>
    <t>Odbačeni</t>
  </si>
  <si>
    <t>Zahtjevi riješeni u II. stupnju</t>
  </si>
  <si>
    <t>Pozitivno riješena</t>
  </si>
  <si>
    <t>Odbačena</t>
  </si>
  <si>
    <t>Odbijena</t>
  </si>
  <si>
    <t>Poništena ponovni postupak</t>
  </si>
  <si>
    <t>Poništena Odluka</t>
  </si>
  <si>
    <t>Usvojena</t>
  </si>
  <si>
    <t>Prekid postupka</t>
  </si>
  <si>
    <t>8. Požari i tehnološke eksplozije gdje je policija obavila očevid</t>
  </si>
  <si>
    <t>Broj požara</t>
  </si>
  <si>
    <t>Požari na</t>
  </si>
  <si>
    <t>Eksplozije plina i tehnološke eksplozije</t>
  </si>
  <si>
    <t>građevinskim objektima</t>
  </si>
  <si>
    <t>otvorenom prostoru</t>
  </si>
  <si>
    <t>prometnom sredstvu</t>
  </si>
  <si>
    <t>poginule</t>
  </si>
  <si>
    <t>ozlijeđene</t>
  </si>
  <si>
    <t>9. Sigurnosni događaji</t>
  </si>
  <si>
    <t>Događaji koji nemaju obilježje kaznenog djela</t>
  </si>
  <si>
    <t xml:space="preserve">Vrsta događaja </t>
  </si>
  <si>
    <t>Broj događaja</t>
  </si>
  <si>
    <t>Posljedice</t>
  </si>
  <si>
    <t>Smrt</t>
  </si>
  <si>
    <t xml:space="preserve">Teško ozlijeđeni </t>
  </si>
  <si>
    <t>Nesreća na radu</t>
  </si>
  <si>
    <t>Samoranjavanja</t>
  </si>
  <si>
    <t>Padovi</t>
  </si>
  <si>
    <t>Utapanja</t>
  </si>
  <si>
    <t>Nestanak osobe</t>
  </si>
  <si>
    <t>Ostali događaji</t>
  </si>
  <si>
    <t>Događaji koji emaju obilježje kaznenog djela po policijskim upravama</t>
  </si>
  <si>
    <t>MUP - sjedište</t>
  </si>
  <si>
    <t>10. Samoubojstva i pokušaji samoubojstava</t>
  </si>
  <si>
    <t>Samoubojstva i pokušaji samoubojstava prema načinu izvršenja i dobi počinitelja</t>
  </si>
  <si>
    <t>Samoubojstva i pokušaji samoubojstava</t>
  </si>
  <si>
    <t>Pokušana</t>
  </si>
  <si>
    <t>Žene</t>
  </si>
  <si>
    <t>Vješanjem</t>
  </si>
  <si>
    <t>Pucanjem iz oružja</t>
  </si>
  <si>
    <t>Bacanjem u vodu</t>
  </si>
  <si>
    <t>Trovanjem</t>
  </si>
  <si>
    <t>Ubadanjem</t>
  </si>
  <si>
    <t>Bacanjem pod vlak</t>
  </si>
  <si>
    <t>Bacanjem s građevine</t>
  </si>
  <si>
    <t>Rezanjem žila</t>
  </si>
  <si>
    <t>Nepoznato</t>
  </si>
  <si>
    <t>Dob počinitelja (godine)</t>
  </si>
  <si>
    <t>do 14</t>
  </si>
  <si>
    <t xml:space="preserve">15 - 18 </t>
  </si>
  <si>
    <t xml:space="preserve">19 - 25 </t>
  </si>
  <si>
    <t xml:space="preserve">26 - 35 </t>
  </si>
  <si>
    <t xml:space="preserve">36 - 50 </t>
  </si>
  <si>
    <t xml:space="preserve">51 - 65 </t>
  </si>
  <si>
    <t xml:space="preserve">iznad 65 </t>
  </si>
  <si>
    <t>Samoubojstva i pokušaji samoubojstava prema policijskim upravama</t>
  </si>
  <si>
    <t>Samoubojstva</t>
  </si>
  <si>
    <t>MUP</t>
  </si>
  <si>
    <t>Udio %
od ukup. broja samoub.</t>
  </si>
  <si>
    <t>Udio %
od ukup. broja dovrš.</t>
  </si>
  <si>
    <t>Udio % od ukup. broja pokuš.</t>
  </si>
  <si>
    <t>11. Uporaba sredstava prisile</t>
  </si>
  <si>
    <t>UPORABA SREDSTAVA PRISILE</t>
  </si>
  <si>
    <t xml:space="preserve">Ukupno uporaba </t>
  </si>
  <si>
    <t>Protiv</t>
  </si>
  <si>
    <t>jedne osobe</t>
  </si>
  <si>
    <t xml:space="preserve">dvije osobe </t>
  </si>
  <si>
    <t>tri i više osoba</t>
  </si>
  <si>
    <t>Uporaba sredstava prisile radi*</t>
  </si>
  <si>
    <t>zaštite života osoba</t>
  </si>
  <si>
    <t>svladavanja otpora</t>
  </si>
  <si>
    <t>sprječavanja bijega osobe</t>
  </si>
  <si>
    <t>odbijanja napada na osobu</t>
  </si>
  <si>
    <t>otklanjanja opasnosti za život i tijelo</t>
  </si>
  <si>
    <t>sprječavanja samoozljeđivanja osobe</t>
  </si>
  <si>
    <t>sprječ. nezakonitog prelaska granice</t>
  </si>
  <si>
    <t>sprječ. prist. vozilom ili daljnje vožnje</t>
  </si>
  <si>
    <t>uspostava JRM-a</t>
  </si>
  <si>
    <t>nužne obrane</t>
  </si>
  <si>
    <t>krajnje nužde</t>
  </si>
  <si>
    <t>zaštite imovine većeg opsega</t>
  </si>
  <si>
    <t>ostalo</t>
  </si>
  <si>
    <t>Sredstvo prisile</t>
  </si>
  <si>
    <t>vatreno oružje</t>
  </si>
  <si>
    <t>palica</t>
  </si>
  <si>
    <t>tjelesna snaga</t>
  </si>
  <si>
    <t>sredstva za vezivanje</t>
  </si>
  <si>
    <t>raspršivač s nadražujućom tvari</t>
  </si>
  <si>
    <t>Sredstva prisile uporabili</t>
  </si>
  <si>
    <t>ukupno</t>
  </si>
  <si>
    <t>od toga policijske službenice</t>
  </si>
  <si>
    <t>Sredstva prisile nad građanima</t>
  </si>
  <si>
    <t xml:space="preserve">ukupno </t>
  </si>
  <si>
    <t>od toga nad ženama</t>
  </si>
  <si>
    <t>Nastradalo građana</t>
  </si>
  <si>
    <t>lako</t>
  </si>
  <si>
    <t>teško</t>
  </si>
  <si>
    <t>Nastradalo pol. služb.</t>
  </si>
  <si>
    <t>Pol. sl. (uporaba sred. prisile)</t>
  </si>
  <si>
    <t>opravdano</t>
  </si>
  <si>
    <t>neopravdano</t>
  </si>
  <si>
    <t>Uporaba sredstava prisile prema policijskim upravama</t>
  </si>
  <si>
    <t>Broj uporaba       sredstava prisile</t>
  </si>
  <si>
    <t>Posljedice - građani</t>
  </si>
  <si>
    <t>Posljedice - policijski služb.</t>
  </si>
  <si>
    <t>Opravdano</t>
  </si>
  <si>
    <t>Neopravdano</t>
  </si>
  <si>
    <t>TTO</t>
  </si>
  <si>
    <t>LTO</t>
  </si>
  <si>
    <t>gumena palica</t>
  </si>
  <si>
    <t>sis.-moslavačka</t>
  </si>
  <si>
    <t>12. Zakonitost rada policije</t>
  </si>
  <si>
    <t>zaprimljene pritužbe i anonimni podnesci</t>
  </si>
  <si>
    <t>ocjena utemeljenosti  pritužbi i anonimnih podnesaka</t>
  </si>
  <si>
    <t>u radu za izvještajno razdoblje</t>
  </si>
  <si>
    <t>ostalo u radu</t>
  </si>
  <si>
    <t>iz izvještajnog razdoblja</t>
  </si>
  <si>
    <t xml:space="preserve"> iz ranijih godina</t>
  </si>
  <si>
    <t>izvještajno razdoblje + ranije godine</t>
  </si>
  <si>
    <t>zaprimljeno</t>
  </si>
  <si>
    <t>ostalo u radu iz ranijih godina</t>
  </si>
  <si>
    <t>iz ranijih godina</t>
  </si>
  <si>
    <t>utemeljeno</t>
  </si>
  <si>
    <t>neutemeljeno</t>
  </si>
  <si>
    <t>djelomično utemeljeno</t>
  </si>
  <si>
    <t>nepotvrđeno</t>
  </si>
  <si>
    <t>sveukupno</t>
  </si>
  <si>
    <t>PU ZAGREBAČKA</t>
  </si>
  <si>
    <t>PU BJELOVARSKO-BILOGORSKA</t>
  </si>
  <si>
    <t>PU SISAČKO-MOSLAVAČKA</t>
  </si>
  <si>
    <t>PU VARAŽDINSKA</t>
  </si>
  <si>
    <t>PU KRAPINSKO-ZAGORSKA</t>
  </si>
  <si>
    <t>PU MEĐIMURSKA</t>
  </si>
  <si>
    <t>PU KOPRIVNIČKO-KRIŽEVAČKA</t>
  </si>
  <si>
    <t>PU SPLITSKO-DALMATINSKA</t>
  </si>
  <si>
    <t>PU DUBROVAČKO-NERETVANSKA</t>
  </si>
  <si>
    <t>PU ŠIBENSKO-KNINSKA</t>
  </si>
  <si>
    <t>PU ZADARSKA</t>
  </si>
  <si>
    <t>PU PRIMORSKO-GORANSKA</t>
  </si>
  <si>
    <t>PU ISTARSKA</t>
  </si>
  <si>
    <t>PU KARLOVAČKA</t>
  </si>
  <si>
    <t>PU LIČKO-SENJSKA</t>
  </si>
  <si>
    <t>PU OSJEČKO-BARANJSKA</t>
  </si>
  <si>
    <t>PU VUKOVARSKO-SRIJEMSKA</t>
  </si>
  <si>
    <t>PU BRODSKO-POSAVSKA</t>
  </si>
  <si>
    <t>PU POŽEŠKO-SLAVONSKA</t>
  </si>
  <si>
    <t>PU VIROVITIČKO-PODRAVSKA</t>
  </si>
  <si>
    <t>13. Napadi na policijske službenike</t>
  </si>
  <si>
    <t>NAPADI NA POLICIJSKE SLUŽBENIKE</t>
  </si>
  <si>
    <t>Napadi na policijske službenike</t>
  </si>
  <si>
    <t>Ukupno napada</t>
  </si>
  <si>
    <t>jedan</t>
  </si>
  <si>
    <t xml:space="preserve">dva </t>
  </si>
  <si>
    <t>tri i više</t>
  </si>
  <si>
    <t>Napadnuti pol. služb.</t>
  </si>
  <si>
    <t>od toga
policijske službenice</t>
  </si>
  <si>
    <t>Napa-dači</t>
  </si>
  <si>
    <t>od toga žene</t>
  </si>
  <si>
    <t>Policijski službenici napadnuti pri*</t>
  </si>
  <si>
    <t>održavanju JRM</t>
  </si>
  <si>
    <t>kontrola prometa</t>
  </si>
  <si>
    <t>provjeri identiteta</t>
  </si>
  <si>
    <t>uhićenju</t>
  </si>
  <si>
    <t>privođenju</t>
  </si>
  <si>
    <t>zadržavanju i preprati</t>
  </si>
  <si>
    <t>asistencijama</t>
  </si>
  <si>
    <t>kod osiguranja</t>
  </si>
  <si>
    <t>nadzoru granice</t>
  </si>
  <si>
    <t>Sredstvo napada*</t>
  </si>
  <si>
    <t>hladno oružje</t>
  </si>
  <si>
    <t xml:space="preserve"> Sredstva prisile</t>
  </si>
  <si>
    <t>broj uporaba</t>
  </si>
  <si>
    <t>nad brojem osoba</t>
  </si>
  <si>
    <t>Napadi na policijske službenike prema policijskim upravama</t>
  </si>
  <si>
    <t>Broj napada</t>
  </si>
  <si>
    <t>Broj napadača</t>
  </si>
  <si>
    <t>Posljedice - polic. sl.</t>
  </si>
  <si>
    <t>Napad izvršen prilikom</t>
  </si>
  <si>
    <t>Sredstvo napada</t>
  </si>
  <si>
    <t>održavanja JRM</t>
  </si>
  <si>
    <t>provjera identiteta</t>
  </si>
  <si>
    <t>asistencija</t>
  </si>
  <si>
    <t>privođenje</t>
  </si>
  <si>
    <t>uhićenja</t>
  </si>
  <si>
    <t>4.1. Prometne nesreće i posljedice</t>
  </si>
  <si>
    <t>PROMETNE NESREĆE</t>
  </si>
  <si>
    <t>NASTRADALE OSOBE</t>
  </si>
  <si>
    <t>S MATERIJALNOM ŠTETOM</t>
  </si>
  <si>
    <t>S OZLIJEĐENIMA</t>
  </si>
  <si>
    <t>S POGINULIMA</t>
  </si>
  <si>
    <t>POGINULE</t>
  </si>
  <si>
    <t>TEŽE OZLIJEĐENE</t>
  </si>
  <si>
    <t>LAKŠE OZLIJEĐENE</t>
  </si>
  <si>
    <t>zagrebačka I. kategorija</t>
  </si>
  <si>
    <t>II. kategorija ukupno</t>
  </si>
  <si>
    <t>III. kategorija - ukupno</t>
  </si>
  <si>
    <t>IV. kategoria - ukupno</t>
  </si>
  <si>
    <t>Udio prometnih nesreća po policijskim upravama</t>
  </si>
  <si>
    <t>zagrebačka -I. kat.</t>
  </si>
  <si>
    <t>III. kategorija ukupno</t>
  </si>
  <si>
    <t>IV. kategorija ukupno</t>
  </si>
  <si>
    <t>4.2. Poredbeni prikaz prometnih nesreća i posljedica</t>
  </si>
  <si>
    <t>S ozlijeđenim osobama</t>
  </si>
  <si>
    <t>S poginulim osobama</t>
  </si>
  <si>
    <t>Vrste prometnih nesreća</t>
  </si>
  <si>
    <t>Nesreće s nastradalim osobama</t>
  </si>
  <si>
    <t>Ozlijeđeni</t>
  </si>
  <si>
    <t>Sudari vozila u pokretu</t>
  </si>
  <si>
    <t>Udar vozila u parkirano vozilo</t>
  </si>
  <si>
    <t>Slijetanje vozila s ceste</t>
  </si>
  <si>
    <t>Nalet na bicikl</t>
  </si>
  <si>
    <t>Nalet na pješaka</t>
  </si>
  <si>
    <t>Nalet na motocikl ili moped</t>
  </si>
  <si>
    <t>Sudar s vlakom</t>
  </si>
  <si>
    <t>Udar vozila u objekt na cesti</t>
  </si>
  <si>
    <t>Udar vozila u objekt kraj ceste</t>
  </si>
  <si>
    <t>Nalet na životinju</t>
  </si>
  <si>
    <t>Iz suprotnih smjerova</t>
  </si>
  <si>
    <t>Bočni</t>
  </si>
  <si>
    <t>Pri usporednoj vožnji</t>
  </si>
  <si>
    <t>Pri vožnji u slijedu</t>
  </si>
  <si>
    <t>Pri vožnji unazad</t>
  </si>
  <si>
    <t>Pogreške vozača</t>
  </si>
  <si>
    <t>Nepropisna brzina</t>
  </si>
  <si>
    <t>Brzina neprimjerena uvjetima</t>
  </si>
  <si>
    <t>Vožnja na nedovoljnoj udaljenosti</t>
  </si>
  <si>
    <t>Zakašnjelo uočavanje opasnosti</t>
  </si>
  <si>
    <t>Nepropisno pretjecanje</t>
  </si>
  <si>
    <t>Nepropisno obilaženje</t>
  </si>
  <si>
    <t>Nepropisno mimoilaženje</t>
  </si>
  <si>
    <t>Nepropisno uključenje u promet</t>
  </si>
  <si>
    <t xml:space="preserve">Nepropisno skretanje </t>
  </si>
  <si>
    <t>Nepropisno okretanje</t>
  </si>
  <si>
    <t>Nepropisna vožnja unazad</t>
  </si>
  <si>
    <t>Nepropisno prestrojavanje</t>
  </si>
  <si>
    <t>Nepoštivanje prednosti prolaza</t>
  </si>
  <si>
    <t>Nepropisno parkiranje</t>
  </si>
  <si>
    <t>Naglo usporavanje - kočenje</t>
  </si>
  <si>
    <t>Nepoštivanje svjetlosnog znaka</t>
  </si>
  <si>
    <t>Neosiguran teret na vozilu</t>
  </si>
  <si>
    <t>Nemarno postupanje s vozilom</t>
  </si>
  <si>
    <t>Ostale pogreške vozača</t>
  </si>
  <si>
    <t xml:space="preserve">Nepropisno kretanje voz.na kolniku </t>
  </si>
  <si>
    <t>Pogreške pješaka</t>
  </si>
  <si>
    <t>Nekorištenje obilježenog pješ.prijel.</t>
  </si>
  <si>
    <t>Nekorištenje pothodnika</t>
  </si>
  <si>
    <t>Ostale pogreške pješaka</t>
  </si>
  <si>
    <t>Ostale okolnosti</t>
  </si>
  <si>
    <t>Neočekivana pojava opasnosti</t>
  </si>
  <si>
    <t>Iznenadni kvar vozila</t>
  </si>
  <si>
    <t>4.5. Prometne nesreće i posljedice prema značajkama ceste</t>
  </si>
  <si>
    <t>Značajke ceste</t>
  </si>
  <si>
    <t>Križanje</t>
  </si>
  <si>
    <t>T - križanje</t>
  </si>
  <si>
    <t>Y - križanje</t>
  </si>
  <si>
    <t>četverokrako križanje</t>
  </si>
  <si>
    <t>kružni tok</t>
  </si>
  <si>
    <t>ostala križanja</t>
  </si>
  <si>
    <t>čvor u više razina</t>
  </si>
  <si>
    <t>Cesta izvan križanja i čvorova</t>
  </si>
  <si>
    <t>most</t>
  </si>
  <si>
    <t>podvožnjak</t>
  </si>
  <si>
    <t>nadvožnjak</t>
  </si>
  <si>
    <t>tunel</t>
  </si>
  <si>
    <t>Prijelaz preko želj. pruge</t>
  </si>
  <si>
    <t>fizički zaštićen</t>
  </si>
  <si>
    <t>svjetlosna signali.</t>
  </si>
  <si>
    <t>nezaštićen</t>
  </si>
  <si>
    <t>Zavoj</t>
  </si>
  <si>
    <t>Ravni cestovni smjer</t>
  </si>
  <si>
    <t>Parkiralište</t>
  </si>
  <si>
    <t>Pješački prijelaz</t>
  </si>
  <si>
    <t>Nogostup</t>
  </si>
  <si>
    <t>Biciklistička staza</t>
  </si>
  <si>
    <t xml:space="preserve">Pješačka zona </t>
  </si>
  <si>
    <t>Zona smirenog prometa</t>
  </si>
  <si>
    <t>4.6. Prometne nesreće i posljedice prema vrsti vozila</t>
  </si>
  <si>
    <t>Vrsta vozila</t>
  </si>
  <si>
    <t>Broj vozila u PN</t>
  </si>
  <si>
    <t>Moped</t>
  </si>
  <si>
    <t>Motocikl</t>
  </si>
  <si>
    <t>Četverocikl</t>
  </si>
  <si>
    <t>Osobno vozilo</t>
  </si>
  <si>
    <t>Autobus</t>
  </si>
  <si>
    <t>Teretno vozilo</t>
  </si>
  <si>
    <t>Traktor</t>
  </si>
  <si>
    <t>Bicikl</t>
  </si>
  <si>
    <t>Tramvaj</t>
  </si>
  <si>
    <t>Zaprežno vozilo</t>
  </si>
  <si>
    <t>Vlak- željezn.vozilo</t>
  </si>
  <si>
    <t>Ostala vozila</t>
  </si>
  <si>
    <t>4.7. Sudionici prometnih nesreća</t>
  </si>
  <si>
    <t>Nastradali sudionici u prometnim nesrećama</t>
  </si>
  <si>
    <t>Nastradali sudionici</t>
  </si>
  <si>
    <t>Casualties</t>
  </si>
  <si>
    <t>Killed</t>
  </si>
  <si>
    <t>Injured</t>
  </si>
  <si>
    <t>Vozači</t>
  </si>
  <si>
    <t>Drivers</t>
  </si>
  <si>
    <t>Putnici</t>
  </si>
  <si>
    <t>Passengers</t>
  </si>
  <si>
    <t>Pješaci</t>
  </si>
  <si>
    <t>Pedestrians</t>
  </si>
  <si>
    <t>Other</t>
  </si>
  <si>
    <t>TOTAL</t>
  </si>
  <si>
    <t>Svojstvo djeteta</t>
  </si>
  <si>
    <t>Children as road users</t>
  </si>
  <si>
    <t>Seriously injured</t>
  </si>
  <si>
    <t>Slightly injured</t>
  </si>
  <si>
    <t xml:space="preserve">Putnici </t>
  </si>
  <si>
    <t>kopiraj, zalijepi i sortiraj po abecedi!!!</t>
  </si>
  <si>
    <t>Nastradali strani državljani</t>
  </si>
  <si>
    <t>Nationality</t>
  </si>
  <si>
    <t>Australia</t>
  </si>
  <si>
    <t>Austria</t>
  </si>
  <si>
    <t>Belgium</t>
  </si>
  <si>
    <t>B&amp;H</t>
  </si>
  <si>
    <t>Bulgaria</t>
  </si>
  <si>
    <t>Czech Republic</t>
  </si>
  <si>
    <t>France</t>
  </si>
  <si>
    <t>Italy</t>
  </si>
  <si>
    <t>Canada</t>
  </si>
  <si>
    <t>Koreja</t>
  </si>
  <si>
    <t>Korea</t>
  </si>
  <si>
    <t>Hungary</t>
  </si>
  <si>
    <t>Macedonia</t>
  </si>
  <si>
    <t>Netherland</t>
  </si>
  <si>
    <t>Norway</t>
  </si>
  <si>
    <t>Germany</t>
  </si>
  <si>
    <t>Poland</t>
  </si>
  <si>
    <t>Romania</t>
  </si>
  <si>
    <t>Russia</t>
  </si>
  <si>
    <t>USA</t>
  </si>
  <si>
    <t>Slovakia</t>
  </si>
  <si>
    <t>Slovenia</t>
  </si>
  <si>
    <t>Serbia</t>
  </si>
  <si>
    <t>Spain</t>
  </si>
  <si>
    <t>Sweden</t>
  </si>
  <si>
    <t>Switzerland</t>
  </si>
  <si>
    <t>Turkey</t>
  </si>
  <si>
    <t>Great Britain</t>
  </si>
  <si>
    <t>4.8. Prometne nesreće koje su uzrokovali vozači i posljedice tih nesreća</t>
  </si>
  <si>
    <t>Vozači motornih vozila</t>
  </si>
  <si>
    <t>pod utjecajem alkohola</t>
  </si>
  <si>
    <t>vozači bez pol. vozačkog ispita</t>
  </si>
  <si>
    <t>Svi vozači</t>
  </si>
  <si>
    <t>4.9. Kaznena djela u prometu</t>
  </si>
  <si>
    <t>Naknadno otkrivena</t>
  </si>
  <si>
    <t>Ugrožavanje prometa opasnom radnjom ili sreds.</t>
  </si>
  <si>
    <t>Izazivanje prometne nesreće u cest. prometu</t>
  </si>
  <si>
    <t>Neizvršavanje sudske odluke</t>
  </si>
  <si>
    <t>Poredbeni prikaz kaznenih djela u prometu</t>
  </si>
  <si>
    <t>Policijska</t>
  </si>
  <si>
    <t>Naknadno otkrivena kaznena djela</t>
  </si>
  <si>
    <t>uprava</t>
  </si>
  <si>
    <t>4.10. Prekršaji u prometu (bez prometnih nesreća)</t>
  </si>
  <si>
    <t>Prekršaji po policijskim upravama</t>
  </si>
  <si>
    <t>Prekršajne prijave</t>
  </si>
  <si>
    <t xml:space="preserve"> - u naselju -  više od 50 km/h veća od dopuštene</t>
  </si>
  <si>
    <t xml:space="preserve"> - u naselju - 30 - 50 km/h  veća od dopuštene</t>
  </si>
  <si>
    <t xml:space="preserve"> - u naselju - 20 - 30 km/h  veća od dopuštene</t>
  </si>
  <si>
    <t xml:space="preserve"> - u naselju - 10 - 20 km/h  veća od dopuštene</t>
  </si>
  <si>
    <t xml:space="preserve"> - u naselju, do 10 km/h  veća od dopuštene</t>
  </si>
  <si>
    <t xml:space="preserve"> - izvan naselja - više od 50 km/h  veća od dopuštene</t>
  </si>
  <si>
    <t xml:space="preserve"> - izvan naselja - 30 - 50 km/h  veća od dopuštene</t>
  </si>
  <si>
    <t xml:space="preserve"> - izvan naselja - 10 - 30 km/h  veća od dopuštene</t>
  </si>
  <si>
    <t xml:space="preserve"> - limit vozila</t>
  </si>
  <si>
    <t>Crveno svjetlo</t>
  </si>
  <si>
    <t>Nepropisno pretjecanje i obilaženje</t>
  </si>
  <si>
    <t>Neustupanje prednosti pješacima</t>
  </si>
  <si>
    <t>Upravljanje vozilom pod utjec.alkohola</t>
  </si>
  <si>
    <t xml:space="preserve"> - do 0,50 g/kg alkohola</t>
  </si>
  <si>
    <t xml:space="preserve"> -od 0,51 do 1,00 g/kg alkohola</t>
  </si>
  <si>
    <t xml:space="preserve"> -od 1,01 do 1,50 g/kg alkohola</t>
  </si>
  <si>
    <t xml:space="preserve"> - preko 1,50 g/kg alkohola </t>
  </si>
  <si>
    <t xml:space="preserve"> -  droga i lijekovi</t>
  </si>
  <si>
    <t>Mobilna jedinica  - sjedište</t>
  </si>
  <si>
    <t xml:space="preserve"> - vozač bicikla ili zaprežnog vozila</t>
  </si>
  <si>
    <t xml:space="preserve"> - nepodvrgavanje ispitivanju/lij.pregledu</t>
  </si>
  <si>
    <t>Nep.skret.,okret.i vožnja unazad</t>
  </si>
  <si>
    <t>Vožnja bez položenog ispita</t>
  </si>
  <si>
    <t>Strana i smjer kretanja</t>
  </si>
  <si>
    <t>Tehnički neispravno vozilo</t>
  </si>
  <si>
    <t>Vožnja bez svjetla na vozilu</t>
  </si>
  <si>
    <t>Nereg.i tehn.nepregledano vozilo</t>
  </si>
  <si>
    <t>Prekršaji pješaka u prometu</t>
  </si>
  <si>
    <t>Sigurnosni pojas</t>
  </si>
  <si>
    <t>Zaštitna kaciga</t>
  </si>
  <si>
    <t>Nepoštivanje promet.znaka</t>
  </si>
  <si>
    <t>Korištenje mobitela za vrijeme vožnje</t>
  </si>
  <si>
    <t>Uprav.voz.kad je voz.doz.odu.</t>
  </si>
  <si>
    <t>4.11. Kretanje prometnih nesreća i posljedica (ažurirani podaci)</t>
  </si>
  <si>
    <t>Prometne nesreće s materijalnom štetom</t>
  </si>
  <si>
    <t>Prometne nesreće s ozlijeđenim osobama</t>
  </si>
  <si>
    <t>Prometne nesreće s poginulim osobama</t>
  </si>
  <si>
    <t>Poginule osobe u prometu</t>
  </si>
  <si>
    <t>Teško ozlijeđene osobe u prometu</t>
  </si>
  <si>
    <t>Lakše ozlijeđene osobe u prometu</t>
  </si>
  <si>
    <t>4.12. Pregled obavljenih poslova Mobilne jedinice prometne policije</t>
  </si>
  <si>
    <t>2022.</t>
  </si>
  <si>
    <t>Angažirano ophodnji</t>
  </si>
  <si>
    <t>Angažiranih policijskih službenika</t>
  </si>
  <si>
    <t>Utrošeno radnih sati</t>
  </si>
  <si>
    <t>Kontrolirano vozila</t>
  </si>
  <si>
    <t>Kontrolirano osoba</t>
  </si>
  <si>
    <t>Naplaćenih novčanih kazni</t>
  </si>
  <si>
    <t>Iznos naplaćenih novčanih kazni (kn)</t>
  </si>
  <si>
    <t>Isključeno vozača iz prometa</t>
  </si>
  <si>
    <t>Isključeno vozila iz prometa</t>
  </si>
  <si>
    <t>Podneseno izvješća o izvršenim prekršajima</t>
  </si>
  <si>
    <t>Ekvivalent novčanih kazni prema izvješću o poč. prekršaju</t>
  </si>
  <si>
    <t>Podneseno operativnih informacija</t>
  </si>
  <si>
    <t>Legitimirano osoba</t>
  </si>
  <si>
    <t>Privođenje u PP ili predano osoba na daljnje postupanje</t>
  </si>
  <si>
    <t>Brzina</t>
  </si>
  <si>
    <t>Alkohol</t>
  </si>
  <si>
    <t>Test na droge (pozitivan ili odbijanje)</t>
  </si>
  <si>
    <t>Neregistrirano OA - istek prometne dozvole</t>
  </si>
  <si>
    <t>Zakon o osiguranju</t>
  </si>
  <si>
    <t>Upravljanje prije stjecanja prava</t>
  </si>
  <si>
    <t>Vozačka dozvola - zaštitna mjera zabrane upravljanja</t>
  </si>
  <si>
    <t>Prolaz kroz crveno svjetlo</t>
  </si>
  <si>
    <t>Kaciga</t>
  </si>
  <si>
    <t>Mobitel</t>
  </si>
  <si>
    <t>nezaustavljanje na znak OSO</t>
  </si>
  <si>
    <t>Nadz.tehničke ispravnosti vozila čl.236 ZSPC</t>
  </si>
  <si>
    <t>Zakon o radnom vremenu, obveznim odmorima mobilnih radnika i uređajima za bilježenje u cestovnom prijevozu</t>
  </si>
  <si>
    <t>Istek važenja vozačke dozvole</t>
  </si>
  <si>
    <t>Ostali prometni prekršaji</t>
  </si>
  <si>
    <t>Zakon o suzbijanju zlouporabe droga</t>
  </si>
  <si>
    <t>Trošarinski - porezni prekršaji</t>
  </si>
  <si>
    <t>Čl. 190. KZ-a - Neovlaštena proizvodnja i promet drogama</t>
  </si>
  <si>
    <t>Čl. 278. KZ-a - Krivotvorenje isprave</t>
  </si>
  <si>
    <t>Kaznena djela protiv gospodarstva (glava XXIV. KZ-a)</t>
  </si>
  <si>
    <t>Ostala kaznena djela</t>
  </si>
  <si>
    <t>Tjeralica s mjerom "uhititi"</t>
  </si>
  <si>
    <t>Potraga s mjerom "priopćiti adresu"</t>
  </si>
  <si>
    <t>Međunarodna potraga</t>
  </si>
  <si>
    <t>Objave za vozilima, reg. pločicama i stvarima</t>
  </si>
  <si>
    <t>Broj slučajeva</t>
  </si>
  <si>
    <t>Broj osoba</t>
  </si>
  <si>
    <t>4.13. Usporedba najtežih prekršaja u prometnim nesrećama i u nadzoru prometa</t>
  </si>
  <si>
    <t>4.13.1. Nepropisna brzina i brzina neprimjerena uvjetima</t>
  </si>
  <si>
    <t>Prekršaji zbog nedopuštene i neprilagođene brzine utvrđeni nadzorom prometa</t>
  </si>
  <si>
    <t>Policijske uprave</t>
  </si>
  <si>
    <t>UKUPNO PREKRŠAJA ZBOG 
NEPROPISNE BRZINE</t>
  </si>
  <si>
    <t>U naselju</t>
  </si>
  <si>
    <t>Izvan naselja</t>
  </si>
  <si>
    <t>limit vozila</t>
  </si>
  <si>
    <t>dvostruko veća od dopuštene</t>
  </si>
  <si>
    <t>više od 50 km/sat veća od dopuštene</t>
  </si>
  <si>
    <t>30 do 50 km/sat veća od dopuštene</t>
  </si>
  <si>
    <t>20 do 30 km/sat veća od dopuštene</t>
  </si>
  <si>
    <t>10 do 20 km/sat veća od dopuštene</t>
  </si>
  <si>
    <t>do 10 km/sat veća od dopuštene</t>
  </si>
  <si>
    <t>10 do 30 km/sat veća od dopuštene</t>
  </si>
  <si>
    <t>dubrovačko-neret.</t>
  </si>
  <si>
    <t>bjelovarsko-bilog.</t>
  </si>
  <si>
    <t>virovitičko-pod.</t>
  </si>
  <si>
    <t>mobilna jedinica-sjed.</t>
  </si>
  <si>
    <t>Odnos prometnih nesreća i prekršaja u nadzoru prometa kojima je uzrok brzina</t>
  </si>
  <si>
    <r>
      <t xml:space="preserve">Broj prometnih nesreća zbog </t>
    </r>
    <r>
      <rPr>
        <b/>
        <sz val="10"/>
        <rFont val="Arial"/>
        <family val="2"/>
        <charset val="238"/>
      </rPr>
      <t>brzine</t>
    </r>
  </si>
  <si>
    <r>
      <t xml:space="preserve">Prekršaji u nadzoru prometa zbog  </t>
    </r>
    <r>
      <rPr>
        <b/>
        <sz val="10"/>
        <rFont val="Arial"/>
        <family val="2"/>
        <charset val="238"/>
      </rPr>
      <t xml:space="preserve">brzine </t>
    </r>
  </si>
  <si>
    <t xml:space="preserve">Prekršaji u nadzoru / prometne nesreće </t>
  </si>
  <si>
    <t>Poginuli u prometnim nesrećama zbog brzine</t>
  </si>
  <si>
    <t>Razlika</t>
  </si>
  <si>
    <t>Poginuli u prometnim nesrećama bog brzine</t>
  </si>
  <si>
    <t>4.13.2. Nepropisno pretjecanje i obilaženje</t>
  </si>
  <si>
    <t>Odnos prometnih nesreća i prekršaja utvrđenih u nadzoru prometa kojima je uzrok nepropisno pretjecanje i obilaženje</t>
  </si>
  <si>
    <r>
      <t xml:space="preserve">Broj prometnih nesreća zbog nepropisnog </t>
    </r>
    <r>
      <rPr>
        <b/>
        <sz val="10"/>
        <rFont val="Arial"/>
        <family val="2"/>
        <charset val="238"/>
      </rPr>
      <t>pretjecanja i obilaženja</t>
    </r>
  </si>
  <si>
    <r>
      <t xml:space="preserve">Prekršaji u nadzoru prometa zbog nepropisnog </t>
    </r>
    <r>
      <rPr>
        <b/>
        <sz val="10"/>
        <rFont val="Arial"/>
        <family val="2"/>
        <charset val="238"/>
      </rPr>
      <t>pretjecanja i obilaženja</t>
    </r>
  </si>
  <si>
    <t>4.13.3. Nepoštivanje prednosti prolaska i crvenog svjetla</t>
  </si>
  <si>
    <t>Odnos prometnih nesreća i prekršaja utvrđenih u nadzoru prometa zbog nepoštivanja prednosti prolaska i crvenog svjetla</t>
  </si>
  <si>
    <r>
      <t xml:space="preserve">Broj prometnih nesreća zbog nepoštivanja </t>
    </r>
    <r>
      <rPr>
        <b/>
        <sz val="10"/>
        <rFont val="Arial"/>
        <family val="2"/>
        <charset val="238"/>
      </rPr>
      <t>prednosti prolaska i crvenog svjetla</t>
    </r>
  </si>
  <si>
    <r>
      <t xml:space="preserve">Prekršaji u nadzoru prometa zbog </t>
    </r>
    <r>
      <rPr>
        <b/>
        <sz val="10"/>
        <rFont val="Arial"/>
        <family val="2"/>
      </rPr>
      <t>nepoštivanja prednosti prolaska i crvenog svjetla</t>
    </r>
  </si>
  <si>
    <t xml:space="preserve">prekršaji u nadzoru / prometne nesreće </t>
  </si>
  <si>
    <r>
      <t xml:space="preserve">Broj prometnih nesreća zbog </t>
    </r>
    <r>
      <rPr>
        <b/>
        <sz val="10"/>
        <rFont val="Arial"/>
        <family val="2"/>
      </rPr>
      <t>nepoštivanja</t>
    </r>
    <r>
      <rPr>
        <sz val="10"/>
        <rFont val="Arial"/>
        <family val="2"/>
      </rPr>
      <t xml:space="preserve"> </t>
    </r>
    <r>
      <rPr>
        <b/>
        <sz val="10"/>
        <rFont val="Arial"/>
        <family val="2"/>
        <charset val="238"/>
      </rPr>
      <t>prednosti prolaska i crvenog svjetla</t>
    </r>
  </si>
  <si>
    <r>
      <t xml:space="preserve">Prekršaji u nadzoru prometa zbog </t>
    </r>
    <r>
      <rPr>
        <b/>
        <sz val="10"/>
        <rFont val="Arial"/>
        <family val="2"/>
      </rPr>
      <t>nepoštivanja</t>
    </r>
    <r>
      <rPr>
        <sz val="10"/>
        <rFont val="Arial"/>
        <family val="2"/>
      </rPr>
      <t xml:space="preserve"> </t>
    </r>
    <r>
      <rPr>
        <b/>
        <sz val="10"/>
        <rFont val="Arial"/>
        <family val="2"/>
        <charset val="238"/>
      </rPr>
      <t>prednosti prolaska i crvenog svjetla</t>
    </r>
  </si>
  <si>
    <t>4.13.4. Vožnja pod utjecajem alkohola</t>
  </si>
  <si>
    <t>Prekršaji zbog vožnje pod utjecajem alkohola ili opojnih droga utvrđeni u nadzoru prometa</t>
  </si>
  <si>
    <t>Vožnja pod utjecajem alkohola ili opojnih droga</t>
  </si>
  <si>
    <t>UKUPNO prekršaja zbog vožnje pod utjecajem alkohola ili droge</t>
  </si>
  <si>
    <t xml:space="preserve">do 0,50 g/kg </t>
  </si>
  <si>
    <t xml:space="preserve">od 0,51 do 1,50 g/kg </t>
  </si>
  <si>
    <t xml:space="preserve">više od 
1,50 g/kg 
i droga i lijekovi  </t>
  </si>
  <si>
    <t>bicikla ili zaprežnih vozila</t>
  </si>
  <si>
    <t>odbili alkotestiranje</t>
  </si>
  <si>
    <t>Odnos prometnih nesreća i prekršaja utvrđenih u nadzoru prometa u kojima su sudjelovali alkoholizirani vozači</t>
  </si>
  <si>
    <t xml:space="preserve">PROMETNE NESREĆE </t>
  </si>
  <si>
    <t>Nadzorom prometa utvrđen broj alkoholiziranih vozača</t>
  </si>
  <si>
    <t>Broj alkohol. vozača utvrđen u nadzoru prometa na jednog alkohol. vozača sudionika prometne nesreće</t>
  </si>
  <si>
    <t>Vozači m.v.sudionici prometnih nesreća</t>
  </si>
  <si>
    <t>VOZAČI MOT.VOZ. POD UTJECAJEM ALKOHOLA</t>
  </si>
  <si>
    <t>Sudionici prometnih nesreća</t>
  </si>
  <si>
    <t>% alkoholiziranih vozača od vozača sud. prom nesreća</t>
  </si>
  <si>
    <t xml:space="preserve">Koji su skrivili prometnu nesreću </t>
  </si>
  <si>
    <t xml:space="preserve">% alkoh.vozača koji su skrivili nesreću od vozača sud. prom.nesreća </t>
  </si>
  <si>
    <t>Redoslijed PU prema broju alkoholiziranih vozača utvrđenih u nadzoru prometa u odnosu na alkoholizirane vozače, sudionike prometnih nesreća</t>
  </si>
  <si>
    <t>Vozači sudionici prometnih nesreća</t>
  </si>
  <si>
    <t>4.13.5. Sigurnosni pojas</t>
  </si>
  <si>
    <t>Vozači i putnici osobnih vozila koji nisu koristili sigurnosni pojas kao sudionici prometnih nesreća i prekršaji utvrđeni u nadzoru prometa</t>
  </si>
  <si>
    <t>SIGURNOSNI POJAS</t>
  </si>
  <si>
    <t>VOZAČI I PUTNICI OSOBNIH AUTOMOBILA BEZ POJASA</t>
  </si>
  <si>
    <t>Poginulo vozača i putnika osobnih vozila</t>
  </si>
  <si>
    <t>Ozlijeđeno vozača i putnika osobnih vozila</t>
  </si>
  <si>
    <t>nije bilo vezanao</t>
  </si>
  <si>
    <t>% nevezanih</t>
  </si>
  <si>
    <t>U nadzoru prometa</t>
  </si>
  <si>
    <t>Nadzor prometa/ nesreće</t>
  </si>
  <si>
    <t>Redoslijed PU prema broju prekršaja utvrđenih u nadzoru prometa i broja prometnih nesreća</t>
  </si>
  <si>
    <t>Ozlijeđeno vozača i putnika osobnih automobila</t>
  </si>
  <si>
    <t>4.13.6. Zaštitna kaciga</t>
  </si>
  <si>
    <t>Vozači i putnici motocikla i mopeda koji nisu koristili zaštitnu kacigu kao sudionici prometnih nesreća i prekršaji utvrđeni u nadzoru prometa</t>
  </si>
  <si>
    <t>ZAŠTITNA KACIGA</t>
  </si>
  <si>
    <t>VOZAČI I PUTNICI MOTOCIKLA I MOPEDA BEZ KACIGE</t>
  </si>
  <si>
    <t>Poginulo vozača i putnika motocikla i mopeda</t>
  </si>
  <si>
    <t>Ozlijeđeno vozača i putnika motocikla i mopeda</t>
  </si>
  <si>
    <t>nije nosilo kacigu</t>
  </si>
  <si>
    <t>% bez kacige</t>
  </si>
  <si>
    <t>4. Sigurnost prometa na cestama</t>
  </si>
  <si>
    <t>4.3. Vrste prometnih nesreća</t>
  </si>
  <si>
    <t>Poredbeni prikaz kaznenih djela počinjena u vezi sa čl. 87. st. 21 KZ-a – zločin iz mržnje po policijskim upravama</t>
  </si>
  <si>
    <r>
      <t xml:space="preserve">U nadležnosti linije rada </t>
    </r>
    <r>
      <rPr>
        <b/>
        <sz val="12"/>
        <color theme="1"/>
        <rFont val="Arial"/>
        <family val="2"/>
        <charset val="238"/>
      </rPr>
      <t xml:space="preserve">organiziranog kriminaliteta </t>
    </r>
    <r>
      <rPr>
        <sz val="12"/>
        <color theme="1"/>
        <rFont val="Arial"/>
        <family val="2"/>
        <charset val="238"/>
      </rPr>
      <t xml:space="preserve">je 21 osnovno kazneno djelo i kvalificirano kazneno djelo iz čl. 329. KZ-a. Kako gotovo svako kazneno djelo iz Kaznenog zakona može biti počinjeno u sastavu zločinačkog udruženja, organizirani kriminalitet prikazan je u dvije tablice. U jednoj tablici su kaznena djela prema Katalogu UKP-a prema linijama rada bez čl. 329. KZ-a, a u drugoj su sva kaznena djela koja su počinjena u sastavu zločinačkog udruženja koja su prikazana u skupini kaznenih djela gdje pripada osnovno kazneno djelo. </t>
    </r>
  </si>
  <si>
    <t xml:space="preserve">Brzina neprimjerena uvjetima na cesti najčešća je pogreška vozača zbog koje se događaju prometne nesreće sa smrtnim ishodom. </t>
  </si>
  <si>
    <t xml:space="preserve"> KOEFICIJENT RAZRIJEŠENOSTI </t>
  </si>
  <si>
    <t xml:space="preserve"> POSTOTAK RAZRIJEŠENOSTI</t>
  </si>
  <si>
    <t>Zapljena najčešćih droga po policijskim upravama</t>
  </si>
  <si>
    <t xml:space="preserve">UKUPNO </t>
  </si>
  <si>
    <t xml:space="preserve">Kaznena djela linije rada kibernetičke sigurnosti čl. 163. st. 2. KZ-a </t>
  </si>
  <si>
    <r>
      <t>16</t>
    </r>
    <r>
      <rPr>
        <sz val="8"/>
        <color theme="1"/>
        <rFont val="Arial"/>
        <family val="2"/>
        <charset val="238"/>
      </rPr>
      <t>Statistički prikazuje sva evidentirana kaznena djela prema svim člancima KZ-a.</t>
    </r>
  </si>
  <si>
    <r>
      <t>2.10. Kaznena djela među bliskim osobama</t>
    </r>
    <r>
      <rPr>
        <vertAlign val="superscript"/>
        <sz val="11"/>
        <color theme="1"/>
        <rFont val="Calibri"/>
        <family val="2"/>
        <charset val="238"/>
        <scheme val="minor"/>
      </rPr>
      <t>16</t>
    </r>
  </si>
  <si>
    <t xml:space="preserve">UKUPNO prijavljena kaznena djela u RH </t>
  </si>
  <si>
    <t>Međuvršnjačko nasilje</t>
  </si>
  <si>
    <t>Kaznena djela međuvršnjačkog nasilja</t>
  </si>
  <si>
    <t xml:space="preserve"> Udio (%) kd 
međuvršnj. nasilja u ukupnom broju kd u RH</t>
  </si>
  <si>
    <t>Žrtve</t>
  </si>
  <si>
    <t xml:space="preserve">0 - 18 </t>
  </si>
  <si>
    <r>
      <t>muški</t>
    </r>
    <r>
      <rPr>
        <sz val="7"/>
        <color theme="0"/>
        <rFont val="Arial"/>
        <family val="2"/>
        <charset val="238"/>
      </rPr>
      <t>b</t>
    </r>
    <r>
      <rPr>
        <sz val="7"/>
        <rFont val="Arial"/>
        <family val="2"/>
        <charset val="238"/>
      </rPr>
      <t xml:space="preserve"> </t>
    </r>
  </si>
  <si>
    <r>
      <t>ženski</t>
    </r>
    <r>
      <rPr>
        <sz val="7"/>
        <color theme="0"/>
        <rFont val="Arial"/>
        <family val="2"/>
        <charset val="238"/>
      </rPr>
      <t>b</t>
    </r>
  </si>
  <si>
    <r>
      <t>muški</t>
    </r>
    <r>
      <rPr>
        <sz val="7"/>
        <color theme="0"/>
        <rFont val="Arial"/>
        <family val="2"/>
        <charset val="238"/>
      </rPr>
      <t>a</t>
    </r>
  </si>
  <si>
    <r>
      <t>ženski</t>
    </r>
    <r>
      <rPr>
        <sz val="7"/>
        <color theme="0"/>
        <rFont val="Arial"/>
        <family val="2"/>
        <charset val="238"/>
      </rPr>
      <t>a</t>
    </r>
  </si>
  <si>
    <t>Teška tjelesna ozljeda iz nehaja (mlt.)</t>
  </si>
  <si>
    <t>152./154.</t>
  </si>
  <si>
    <t>Spolni odnošaj bez pristanka (opći)</t>
  </si>
  <si>
    <t>158./166.</t>
  </si>
  <si>
    <t>269./273.</t>
  </si>
  <si>
    <t>Posebni zakoni:</t>
  </si>
  <si>
    <r>
      <t xml:space="preserve">  </t>
    </r>
    <r>
      <rPr>
        <vertAlign val="superscript"/>
        <sz val="8"/>
        <rFont val="Arial"/>
        <family val="2"/>
        <charset val="238"/>
      </rPr>
      <t>15</t>
    </r>
    <r>
      <rPr>
        <sz val="8"/>
        <rFont val="Arial"/>
        <family val="2"/>
        <charset val="238"/>
      </rPr>
      <t>Statistički prikazuje sve prijavljene osobe za  svako  počinjeno kazneno djelo (ako je počinio više puta istovrsno kazneno djelo prikazuje se samo jedanput).</t>
    </r>
  </si>
  <si>
    <r>
      <t>Međuvršnjačko nasilje</t>
    </r>
    <r>
      <rPr>
        <vertAlign val="superscript"/>
        <sz val="10"/>
        <color indexed="8"/>
        <rFont val="Arial"/>
        <family val="2"/>
        <charset val="238"/>
      </rPr>
      <t>15</t>
    </r>
  </si>
  <si>
    <t>Djeca od 14 do 18 godina</t>
  </si>
  <si>
    <t>Struktura počinitelja po policijskim upravama, spolu i dobi</t>
  </si>
  <si>
    <t>2.14. Počinitelji kaznenih djela prikazani prema zakonskoj klasifikaciji, spolu i dobi</t>
  </si>
  <si>
    <t>Struktura oštećenih osoba po policijskim upravama, spolu i dobi</t>
  </si>
  <si>
    <t>Struktura oštećenih osoba prema spolu i dobi</t>
  </si>
  <si>
    <t>2.15. Osobe oštećene kaznenim djelima prikazane prema zakonskoj klasifikaciji spolu i dobi</t>
  </si>
  <si>
    <t>2.2. Kretanje pojedinih vrsta kriminaliteta po mjesecima</t>
  </si>
  <si>
    <t>Usporedni prikaz kaznenih djela počinjenih u sastavu zločinačkog udruženja</t>
  </si>
  <si>
    <t>Poredbeni prikaz svih kaznenih  djela na štetu djece od 14 - 18 godina</t>
  </si>
  <si>
    <t>2.10. Poredbeni prikaz svih kaznenih djela počinjenih na štetu djece do 14 godina</t>
  </si>
  <si>
    <t>Poredbeni prikaz svih  kaznenih djela počinjenih na štetu djece od 14 - 18  godina</t>
  </si>
  <si>
    <t>Prijavljena kaznena djela djece</t>
  </si>
  <si>
    <t>Kaznena djela djece 
do 14 godina</t>
  </si>
  <si>
    <t>Kaznena djela djece 
od 14 do 18 godina</t>
  </si>
  <si>
    <t>XXV. Kaznena djela protiv računalnih sustava, programa i podataka</t>
  </si>
  <si>
    <t>XXXIII. Kaznena djela protiv strane države ili 
međunarodne organizacije</t>
  </si>
  <si>
    <t>Najučestalija razriješena kaznena djela</t>
  </si>
  <si>
    <t>Prijavljena kaznena djela počinjena u sastavu zločinačkog udruženja na nacionalnoj razini kriminalističkog istraživanja</t>
  </si>
  <si>
    <t>206. c st. 1. t. 3.</t>
  </si>
  <si>
    <t>206. c st. 1. t. 4.</t>
  </si>
  <si>
    <t>206. d st. 1. t. 1.</t>
  </si>
  <si>
    <t>206. d st. 1. t. 2.</t>
  </si>
  <si>
    <t>206. d st. 1. t. 3.</t>
  </si>
  <si>
    <t>206. d st. 1. t. 4.</t>
  </si>
  <si>
    <t>206. d st. 1. t. 5.</t>
  </si>
  <si>
    <t>206. d. st. 1. t.6.</t>
  </si>
  <si>
    <t>čl. 62. st. 1.</t>
  </si>
  <si>
    <t>206. st. 1. t. 1. ZKP</t>
  </si>
  <si>
    <t>206 c st. 1. t. 1.</t>
  </si>
  <si>
    <t>PREGLED OBAVLJENIH POSLOVA 
MOBILNE JEDINICE PROMETNE POLICIJE</t>
  </si>
  <si>
    <t>Godina</t>
  </si>
  <si>
    <t>Starost počinitelja</t>
  </si>
  <si>
    <t>Pokušano</t>
  </si>
  <si>
    <t>Bacanje pod vlak</t>
  </si>
  <si>
    <t>15-18</t>
  </si>
  <si>
    <t>19-25</t>
  </si>
  <si>
    <t>26-35</t>
  </si>
  <si>
    <t>36-50</t>
  </si>
  <si>
    <t>51-65</t>
  </si>
  <si>
    <t>više od 65</t>
  </si>
  <si>
    <t>1992.</t>
  </si>
  <si>
    <t>…</t>
  </si>
  <si>
    <t>1993.</t>
  </si>
  <si>
    <t>1994.</t>
  </si>
  <si>
    <t>1995.</t>
  </si>
  <si>
    <t>1996.</t>
  </si>
  <si>
    <t>1997.</t>
  </si>
  <si>
    <t>1998.</t>
  </si>
  <si>
    <t>1999.</t>
  </si>
  <si>
    <t>2000.</t>
  </si>
  <si>
    <t>69*</t>
  </si>
  <si>
    <t>65**</t>
  </si>
  <si>
    <t>2001.</t>
  </si>
  <si>
    <t>64*</t>
  </si>
  <si>
    <t>87**</t>
  </si>
  <si>
    <t>2002.</t>
  </si>
  <si>
    <t>2003.</t>
  </si>
  <si>
    <t>2004.</t>
  </si>
  <si>
    <t>2005.</t>
  </si>
  <si>
    <t xml:space="preserve"> 2006.</t>
  </si>
  <si>
    <t xml:space="preserve"> 2007.</t>
  </si>
  <si>
    <t>2011.</t>
  </si>
  <si>
    <t>2012.</t>
  </si>
  <si>
    <t>2015.</t>
  </si>
  <si>
    <t>Koeficijent razriješenosti</t>
  </si>
  <si>
    <t>Postotak razriješenosti</t>
  </si>
  <si>
    <t>Pojave i događaji koji utječu na javnu sigurnost</t>
  </si>
  <si>
    <t>Kaznena djela po službenoj dužnosti</t>
  </si>
  <si>
    <t>Kaznena djela po priv.tužbi i izost. prijedloga</t>
  </si>
  <si>
    <t xml:space="preserve">Prometne nesreće </t>
  </si>
  <si>
    <t>Sigurnosni događaji</t>
  </si>
  <si>
    <t>siječanj</t>
  </si>
  <si>
    <t>veljača</t>
  </si>
  <si>
    <t>ožujak</t>
  </si>
  <si>
    <t>travanj</t>
  </si>
  <si>
    <t>svibanj</t>
  </si>
  <si>
    <t>lipanj</t>
  </si>
  <si>
    <t>srpanj</t>
  </si>
  <si>
    <t>kolovoz</t>
  </si>
  <si>
    <t>rujan</t>
  </si>
  <si>
    <t>listopad</t>
  </si>
  <si>
    <t>studeni</t>
  </si>
  <si>
    <t>prosinac</t>
  </si>
  <si>
    <t>Prometne nesreće s nastradalima</t>
  </si>
  <si>
    <t>Poginuli u prometnim nesrećama</t>
  </si>
  <si>
    <t>Ozlijeđeni u prometnim nesrećama</t>
  </si>
  <si>
    <t xml:space="preserve">Prekršaji iz Zakona protiv javnog reda i mira </t>
  </si>
  <si>
    <t>Zbirni niz</t>
  </si>
  <si>
    <t>Prekršaji iz ostalih zakona (bez prometnih prekršaja)</t>
  </si>
  <si>
    <t>Kriminalitet droga</t>
  </si>
  <si>
    <t>Krađe i neovl. uporaba cestovnih motornih vozila</t>
  </si>
  <si>
    <t>Ubojstva u pokušaju</t>
  </si>
  <si>
    <t>Silovanja u pokušaju</t>
  </si>
  <si>
    <t>Samoubojstva sa smrtnom posljedicom</t>
  </si>
  <si>
    <t>Požari</t>
  </si>
  <si>
    <t>Kaznena djela zlouporabe droga</t>
  </si>
  <si>
    <t>Kriminalitet po službenoj dužnosti</t>
  </si>
  <si>
    <t>2022.              % od ukupno prijavljenih KD</t>
  </si>
  <si>
    <t>2022.        
 % od ukupno prijavljenih KD</t>
  </si>
  <si>
    <t>2022.
% od ukupno prijavljenih KD</t>
  </si>
  <si>
    <t>2022.
% od ukupno prijavljenih  KD</t>
  </si>
  <si>
    <t>Ukupno
2022.</t>
  </si>
  <si>
    <t>Razriješena kaznena djela u 2022. prema razinama</t>
  </si>
  <si>
    <t>Broj odbačaja 2022. g.</t>
  </si>
  <si>
    <t>Počinitelji 2022.</t>
  </si>
  <si>
    <t>Children casualties siječanj 2022.</t>
  </si>
  <si>
    <t xml:space="preserve">2022.         % od ukupno prijavljenih </t>
  </si>
  <si>
    <t>Redoslijed PU prema broju prekršaja u odnosu na broj prometnih nesreća u 2022.</t>
  </si>
  <si>
    <t>Evidencija  pritužbi i anonimnih podnesaka po ustrojstvenim jedinicama na čije zaposlenike ukazuju  u  2022. godini</t>
  </si>
  <si>
    <r>
      <t xml:space="preserve">U </t>
    </r>
    <r>
      <rPr>
        <b/>
        <sz val="12"/>
        <color theme="1"/>
        <rFont val="Arial"/>
        <family val="2"/>
        <charset val="238"/>
      </rPr>
      <t>6.194 događaja</t>
    </r>
    <r>
      <rPr>
        <sz val="12"/>
        <color theme="1"/>
        <rFont val="Arial"/>
        <family val="2"/>
        <charset val="238"/>
      </rPr>
      <t xml:space="preserve"> koji su ugrožavali sigurnost građana (nesreće na radu, samoranjavanja, padovi, utapanja, nestanci osoba), a nemaju obilježja kaznenih djela poginulo je </t>
    </r>
    <r>
      <rPr>
        <b/>
        <sz val="12"/>
        <color theme="1"/>
        <rFont val="Arial"/>
        <family val="2"/>
        <charset val="238"/>
      </rPr>
      <t>479 osoba</t>
    </r>
    <r>
      <rPr>
        <sz val="12"/>
        <color theme="1"/>
        <rFont val="Arial"/>
        <family val="2"/>
        <charset val="238"/>
      </rPr>
      <t xml:space="preserve">,  što je više za 62 osobe u usporedbi sa 2021. godinom. </t>
    </r>
  </si>
  <si>
    <r>
      <t>U 2022. godini evidentirana su 1.263 samoubojstva što je manje za 4,0</t>
    </r>
    <r>
      <rPr>
        <b/>
        <sz val="12"/>
        <color theme="1"/>
        <rFont val="Arial"/>
        <family val="2"/>
        <charset val="238"/>
      </rPr>
      <t xml:space="preserve"> </t>
    </r>
    <r>
      <rPr>
        <sz val="12"/>
        <color theme="1"/>
        <rFont val="Arial"/>
        <family val="2"/>
        <charset val="238"/>
      </rPr>
      <t xml:space="preserve">posto u odnosu na 2021. godinu. </t>
    </r>
    <r>
      <rPr>
        <b/>
        <sz val="12"/>
        <color theme="1"/>
        <rFont val="Arial"/>
        <family val="2"/>
        <charset val="238"/>
      </rPr>
      <t xml:space="preserve">Sa smrtnom posljedicom evidentirano je 529 samoubojstava </t>
    </r>
    <r>
      <rPr>
        <b/>
        <sz val="12"/>
        <color rgb="FF000000"/>
        <rFont val="Arial"/>
        <family val="2"/>
        <charset val="238"/>
      </rPr>
      <t xml:space="preserve">ili </t>
    </r>
    <r>
      <rPr>
        <b/>
        <sz val="12"/>
        <color theme="1"/>
        <rFont val="Arial"/>
        <family val="2"/>
        <charset val="238"/>
      </rPr>
      <t>41,9</t>
    </r>
    <r>
      <rPr>
        <b/>
        <sz val="12"/>
        <color rgb="FF000000"/>
        <rFont val="Arial"/>
        <family val="2"/>
        <charset val="238"/>
      </rPr>
      <t xml:space="preserve"> </t>
    </r>
    <r>
      <rPr>
        <b/>
        <sz val="12"/>
        <color theme="1"/>
        <rFont val="Arial"/>
        <family val="2"/>
        <charset val="238"/>
      </rPr>
      <t>posto</t>
    </r>
    <r>
      <rPr>
        <sz val="12"/>
        <color theme="1"/>
        <rFont val="Arial"/>
        <family val="2"/>
        <charset val="238"/>
      </rPr>
      <t xml:space="preserve"> od njihovog ukupnog broja (43 osobe manje u odnosu na 2021. godinu).</t>
    </r>
    <r>
      <rPr>
        <b/>
        <sz val="12"/>
        <color theme="1"/>
        <rFont val="Arial"/>
        <family val="2"/>
        <charset val="238"/>
      </rPr>
      <t xml:space="preserve"> Evidentirana su</t>
    </r>
    <r>
      <rPr>
        <sz val="12"/>
        <color theme="1"/>
        <rFont val="Arial"/>
        <family val="2"/>
        <charset val="238"/>
      </rPr>
      <t xml:space="preserve"> </t>
    </r>
    <r>
      <rPr>
        <b/>
        <sz val="12"/>
        <color theme="1"/>
        <rFont val="Arial"/>
        <family val="2"/>
        <charset val="238"/>
      </rPr>
      <t>734 pokušaja samoubojstava</t>
    </r>
    <r>
      <rPr>
        <sz val="12"/>
        <color theme="1"/>
        <rFont val="Arial"/>
        <family val="2"/>
        <charset val="238"/>
      </rPr>
      <t xml:space="preserve">, što je manje za devet osoba u odnosu na 2021. godinu. </t>
    </r>
  </si>
  <si>
    <r>
      <t xml:space="preserve">Od </t>
    </r>
    <r>
      <rPr>
        <b/>
        <sz val="12"/>
        <color theme="1"/>
        <rFont val="Arial"/>
        <family val="2"/>
        <charset val="238"/>
      </rPr>
      <t>529</t>
    </r>
    <r>
      <rPr>
        <sz val="12"/>
        <color theme="1"/>
        <rFont val="Arial"/>
        <family val="2"/>
        <charset val="238"/>
      </rPr>
      <t xml:space="preserve"> samoubojstava sa smrtnom posljedicom </t>
    </r>
    <r>
      <rPr>
        <b/>
        <sz val="12"/>
        <color theme="1"/>
        <rFont val="Arial"/>
        <family val="2"/>
        <charset val="238"/>
      </rPr>
      <t>njih 401 ili 75,8</t>
    </r>
    <r>
      <rPr>
        <sz val="12"/>
        <color theme="1"/>
        <rFont val="Arial"/>
        <family val="2"/>
        <charset val="238"/>
      </rPr>
      <t xml:space="preserve"> </t>
    </r>
    <r>
      <rPr>
        <b/>
        <sz val="12"/>
        <color theme="1"/>
        <rFont val="Arial"/>
        <family val="2"/>
        <charset val="238"/>
      </rPr>
      <t>posto počinile su osobe muškog spola.</t>
    </r>
  </si>
  <si>
    <r>
      <t xml:space="preserve">U  2022. godini evidentirano je </t>
    </r>
    <r>
      <rPr>
        <b/>
        <sz val="12"/>
        <color theme="1"/>
        <rFont val="Arial"/>
        <family val="2"/>
        <charset val="238"/>
      </rPr>
      <t xml:space="preserve">64.890 prekršaja </t>
    </r>
    <r>
      <rPr>
        <sz val="12"/>
        <color theme="1"/>
        <rFont val="Arial"/>
        <family val="2"/>
        <charset val="238"/>
      </rPr>
      <t>(bez prometnih prekršaja).</t>
    </r>
  </si>
  <si>
    <r>
      <t xml:space="preserve">Prema Zakonu o prekršajima protiv javnog reda i mira te odlukama jedinica lokalne i područne (regionalne) samouprave, evidentirano je </t>
    </r>
    <r>
      <rPr>
        <b/>
        <sz val="12"/>
        <color theme="1"/>
        <rFont val="Arial"/>
        <family val="2"/>
        <charset val="238"/>
      </rPr>
      <t xml:space="preserve">15.266 prekršaja </t>
    </r>
    <r>
      <rPr>
        <sz val="12"/>
        <color theme="1"/>
        <rFont val="Arial"/>
        <family val="2"/>
        <charset val="238"/>
      </rPr>
      <t xml:space="preserve">ili </t>
    </r>
    <r>
      <rPr>
        <b/>
        <sz val="12"/>
        <color theme="1"/>
        <rFont val="Arial"/>
        <family val="2"/>
        <charset val="238"/>
      </rPr>
      <t xml:space="preserve">12,3 </t>
    </r>
    <r>
      <rPr>
        <sz val="12"/>
        <color theme="1"/>
        <rFont val="Arial"/>
        <family val="2"/>
        <charset val="238"/>
      </rPr>
      <t>posto manje u odnosu na 2021. godinu. Od ukupnog broja prekršaja Zakona o prekršajima protiv javnog reda i mira najviše je prekršaja evidentirano prema čl. 13 – Tučnjava, svađa, vika (</t>
    </r>
    <r>
      <rPr>
        <b/>
        <sz val="12"/>
        <color theme="1"/>
        <rFont val="Arial"/>
        <family val="2"/>
        <charset val="238"/>
      </rPr>
      <t>6.533</t>
    </r>
    <r>
      <rPr>
        <sz val="12"/>
        <color theme="1"/>
        <rFont val="Arial"/>
        <family val="2"/>
        <charset val="238"/>
      </rPr>
      <t xml:space="preserve"> ili </t>
    </r>
    <r>
      <rPr>
        <b/>
        <sz val="12"/>
        <color theme="1"/>
        <rFont val="Arial"/>
        <family val="2"/>
        <charset val="238"/>
      </rPr>
      <t>42,8</t>
    </r>
    <r>
      <rPr>
        <sz val="12"/>
        <color theme="1"/>
        <rFont val="Arial"/>
        <family val="2"/>
        <charset val="238"/>
      </rPr>
      <t xml:space="preserve"> posto).</t>
    </r>
  </si>
  <si>
    <r>
      <t xml:space="preserve">Prema ostalim zakonima evidentirana su </t>
    </r>
    <r>
      <rPr>
        <b/>
        <sz val="12"/>
        <color theme="1"/>
        <rFont val="Arial"/>
        <family val="2"/>
        <charset val="238"/>
      </rPr>
      <t>49.624 prekršaja</t>
    </r>
    <r>
      <rPr>
        <sz val="12"/>
        <color theme="1"/>
        <rFont val="Arial"/>
        <family val="2"/>
        <charset val="238"/>
      </rPr>
      <t xml:space="preserve">, što je za </t>
    </r>
    <r>
      <rPr>
        <b/>
        <sz val="12"/>
        <color theme="1"/>
        <rFont val="Arial"/>
        <family val="2"/>
        <charset val="238"/>
      </rPr>
      <t>11,9</t>
    </r>
    <r>
      <rPr>
        <sz val="12"/>
        <color theme="1"/>
        <rFont val="Arial"/>
        <family val="2"/>
        <charset val="238"/>
      </rPr>
      <t xml:space="preserve"> posto manje u usporedbi s 2021. godinom. Najviše prekršaja evidentirano je prema Zakonu o osobnoj iskaznici (</t>
    </r>
    <r>
      <rPr>
        <b/>
        <sz val="12"/>
        <color theme="1"/>
        <rFont val="Arial"/>
        <family val="2"/>
        <charset val="238"/>
      </rPr>
      <t xml:space="preserve">8.304 </t>
    </r>
    <r>
      <rPr>
        <sz val="12"/>
        <color theme="1"/>
        <rFont val="Arial"/>
        <family val="2"/>
        <charset val="238"/>
      </rPr>
      <t xml:space="preserve">ili </t>
    </r>
    <r>
      <rPr>
        <b/>
        <sz val="12"/>
        <color theme="1"/>
        <rFont val="Arial"/>
        <family val="2"/>
        <charset val="238"/>
      </rPr>
      <t xml:space="preserve">16,7 </t>
    </r>
    <r>
      <rPr>
        <sz val="12"/>
        <color theme="1"/>
        <rFont val="Arial"/>
        <family val="2"/>
        <charset val="238"/>
      </rPr>
      <t>posto), Zakonu o zaštiti od nasilja u obitelji (</t>
    </r>
    <r>
      <rPr>
        <b/>
        <sz val="12"/>
        <color theme="1"/>
        <rFont val="Arial"/>
        <family val="2"/>
        <charset val="238"/>
      </rPr>
      <t xml:space="preserve">7.091 </t>
    </r>
    <r>
      <rPr>
        <sz val="12"/>
        <color theme="1"/>
        <rFont val="Arial"/>
        <family val="2"/>
        <charset val="238"/>
      </rPr>
      <t xml:space="preserve">ili </t>
    </r>
    <r>
      <rPr>
        <b/>
        <sz val="12"/>
        <color theme="1"/>
        <rFont val="Arial"/>
        <family val="2"/>
        <charset val="238"/>
      </rPr>
      <t>14,3</t>
    </r>
    <r>
      <rPr>
        <sz val="12"/>
        <color theme="1"/>
        <rFont val="Arial"/>
        <family val="2"/>
        <charset val="238"/>
      </rPr>
      <t xml:space="preserve"> posto) te Zakonu o suzbijanju zlouporabe droga (</t>
    </r>
    <r>
      <rPr>
        <b/>
        <sz val="12"/>
        <color theme="1"/>
        <rFont val="Arial"/>
        <family val="2"/>
        <charset val="238"/>
      </rPr>
      <t xml:space="preserve">6.780 </t>
    </r>
    <r>
      <rPr>
        <sz val="12"/>
        <color theme="1"/>
        <rFont val="Arial"/>
        <family val="2"/>
        <charset val="238"/>
      </rPr>
      <t xml:space="preserve">ili </t>
    </r>
    <r>
      <rPr>
        <b/>
        <sz val="12"/>
        <color theme="1"/>
        <rFont val="Arial"/>
        <family val="2"/>
        <charset val="238"/>
      </rPr>
      <t>13,7</t>
    </r>
    <r>
      <rPr>
        <sz val="12"/>
        <color theme="1"/>
        <rFont val="Arial"/>
        <family val="2"/>
        <charset val="238"/>
      </rPr>
      <t xml:space="preserve"> posto), što čini </t>
    </r>
    <r>
      <rPr>
        <b/>
        <sz val="12"/>
        <color theme="1"/>
        <rFont val="Arial"/>
        <family val="2"/>
        <charset val="238"/>
      </rPr>
      <t>44,7</t>
    </r>
    <r>
      <rPr>
        <sz val="12"/>
        <color theme="1"/>
        <rFont val="Arial"/>
        <family val="2"/>
        <charset val="238"/>
      </rPr>
      <t xml:space="preserve"> posto od ukupnog broja prekršaja evidentiranih prema ostalim zakonima.</t>
    </r>
  </si>
  <si>
    <r>
      <t xml:space="preserve"> Trend 
+ - %
</t>
    </r>
    <r>
      <rPr>
        <sz val="6"/>
        <rFont val="Arial"/>
        <family val="2"/>
        <charset val="238"/>
      </rPr>
      <t>2022./.2021.</t>
    </r>
  </si>
  <si>
    <t>0 - 21</t>
  </si>
  <si>
    <t>Bliske osobe</t>
  </si>
  <si>
    <t>Žrtve    do 18 godina</t>
  </si>
  <si>
    <t>UKUPNO OŠTEĆENE OSOBE</t>
  </si>
  <si>
    <t>Od toga strani državljani</t>
  </si>
  <si>
    <t xml:space="preserve">odluke jedinica lokalne i područne (regionalne) samouprave </t>
  </si>
  <si>
    <t xml:space="preserve">Prema odlukama jedinica lokalne i područne (regionalne) samouprave </t>
  </si>
  <si>
    <t>2020.</t>
  </si>
  <si>
    <t>čl. 117. st. 1 u vezi sa st. 3. - Tjelesna ozljeda</t>
  </si>
  <si>
    <t>čl.138. st. 1 u vezi sa st. 2. - Prisila</t>
  </si>
  <si>
    <t>čl. 139. st. 1. u vezi sa st. 4. - Prijetnja</t>
  </si>
  <si>
    <t>čl. 228. st. 1. u vezi sa čl. 245. st. 4. - Krađa</t>
  </si>
  <si>
    <t>čl. 236. st. 1. i 2.  u vezi sa čl. 245. st. 4. - Prijevara</t>
  </si>
  <si>
    <t>čl. 236. st. 3.  u vezi sa čl. 245. st. 1. - Prijevara</t>
  </si>
  <si>
    <t>čl.133.st.1. u vezi sa st. 2. - Zlostavljanje na radu</t>
  </si>
  <si>
    <t>čl. 139. st. 2. u vezi sa st. 4. - Prijetnja</t>
  </si>
  <si>
    <t>čl.140. st. 1. i 2. u vezi sa st. 3. - Nametljivo ponašanje</t>
  </si>
  <si>
    <t>čl.141. st.1. u vezi sa st. 3. - Narušavanje nepovredivosti doma i posl.prostora</t>
  </si>
  <si>
    <t>čl.142. st.1. i .2   u vezi sa st. 4. - Povreda tajnosti pisama i drugih pošiljaka</t>
  </si>
  <si>
    <t>čl.143. st.1. i .2. u vezi sa st. 5. - Neovlašteno zvučno snimanje i prisluškivanje</t>
  </si>
  <si>
    <t>144. st. 1. u vezi sa st. 3. - Neovlašteno slikovno snimanje</t>
  </si>
  <si>
    <t>144.a. st.1.,2. i 3. Zlouporaba snimke spolno eksplicitnog sadržaja</t>
  </si>
  <si>
    <t>čl. 145. st. 1. u vezi sa st. 3. - Neovlašteno otkrivanje profesionalne tajne</t>
  </si>
  <si>
    <t>čl. 156. st.1. u vezi sa st. 3. - Spolno uznemiravanje</t>
  </si>
  <si>
    <t>čl. 180. st. 2. u vezi sa st. 4.- Širenje i prenošenje zarazne bolesti</t>
  </si>
  <si>
    <t>čl. 234. st.1. u vezi sa čl. 245. st. 2. - Neovlaštena uporaba tuđe pokretne stvari</t>
  </si>
  <si>
    <t>čl. 235. st.1. u vezi sa čl. 245. st. 3. - Oštećenje tuđe stvari</t>
  </si>
  <si>
    <t>čl. 284. st.1.,2., i 3. u vezi sa st.4. - Povreda osobnih prava aut.ili umj.izvođača</t>
  </si>
  <si>
    <t>POŽARI, EKSPLOZIJE PLINA I T</t>
  </si>
  <si>
    <t>Materijalna šteta (kn)</t>
  </si>
  <si>
    <t>Nastradale osobe</t>
  </si>
  <si>
    <t>Stanje dana 31.12.
2022.</t>
  </si>
  <si>
    <t>PRIHVAT ukupno</t>
  </si>
  <si>
    <t>PRISILNO   UDALJENJE</t>
  </si>
  <si>
    <r>
      <t>Čl. 202</t>
    </r>
    <r>
      <rPr>
        <b/>
        <i/>
        <sz val="9"/>
        <rFont val="Arial"/>
        <family val="2"/>
        <charset val="238"/>
      </rPr>
      <t xml:space="preserve">. ZS-a </t>
    </r>
    <r>
      <rPr>
        <b/>
        <sz val="8"/>
        <rFont val="Arial"/>
        <family val="2"/>
        <charset val="238"/>
      </rPr>
      <t>Dragovolnji povratak</t>
    </r>
  </si>
  <si>
    <t>RIAT  / JRS</t>
  </si>
  <si>
    <r>
      <t xml:space="preserve">Otpust iz </t>
    </r>
    <r>
      <rPr>
        <b/>
        <i/>
        <sz val="9"/>
        <rFont val="Arial"/>
        <family val="2"/>
      </rPr>
      <t>PCS-a</t>
    </r>
  </si>
  <si>
    <t>UREDBA VIJEĆA     (EU-a) BR 604/2013</t>
  </si>
  <si>
    <r>
      <t xml:space="preserve">Protek vremena smještaja </t>
    </r>
    <r>
      <rPr>
        <b/>
        <i/>
        <sz val="9"/>
        <rFont val="Arial"/>
        <family val="2"/>
      </rPr>
      <t>(PVS)</t>
    </r>
  </si>
  <si>
    <t>Druge ustanove</t>
  </si>
  <si>
    <r>
      <t>PTMZ</t>
    </r>
    <r>
      <rPr>
        <sz val="9"/>
        <rFont val="Arial"/>
        <family val="2"/>
        <charset val="238"/>
      </rPr>
      <t xml:space="preserve"> </t>
    </r>
    <r>
      <rPr>
        <b/>
        <i/>
        <sz val="9"/>
        <rFont val="Arial"/>
        <family val="2"/>
        <charset val="238"/>
      </rPr>
      <t>Zagreb</t>
    </r>
  </si>
  <si>
    <t>PTMZ Kutina</t>
  </si>
  <si>
    <t>Armenija</t>
  </si>
  <si>
    <t>Bjelorusija</t>
  </si>
  <si>
    <t>Bolivija</t>
  </si>
  <si>
    <t>Brazil</t>
  </si>
  <si>
    <t>Burkina Faso</t>
  </si>
  <si>
    <t>Čile</t>
  </si>
  <si>
    <t>Dominikanska R.</t>
  </si>
  <si>
    <t>Ekvador</t>
  </si>
  <si>
    <t>Estonija</t>
  </si>
  <si>
    <t>Filipini</t>
  </si>
  <si>
    <t>Gana</t>
  </si>
  <si>
    <t>Gruzija</t>
  </si>
  <si>
    <t>Gvatemala</t>
  </si>
  <si>
    <t xml:space="preserve">Gvineja </t>
  </si>
  <si>
    <t>Gvineja Bisau</t>
  </si>
  <si>
    <t>Hrvatska</t>
  </si>
  <si>
    <t>Indonezija</t>
  </si>
  <si>
    <t>Irska</t>
  </si>
  <si>
    <t>Izrael</t>
  </si>
  <si>
    <t>Jamajka</t>
  </si>
  <si>
    <t>Kazahstan</t>
  </si>
  <si>
    <t>Kenija</t>
  </si>
  <si>
    <t>Komori</t>
  </si>
  <si>
    <t>Kuvajt</t>
  </si>
  <si>
    <t>Latvija</t>
  </si>
  <si>
    <t>Liberija</t>
  </si>
  <si>
    <t>Litva</t>
  </si>
  <si>
    <t>Mali</t>
  </si>
  <si>
    <t>Mauritanija</t>
  </si>
  <si>
    <t>Mijanmar</t>
  </si>
  <si>
    <t>Moldavija</t>
  </si>
  <si>
    <t>Mongolija</t>
  </si>
  <si>
    <t>N.N.</t>
  </si>
  <si>
    <t>Obala Bjelok.</t>
  </si>
  <si>
    <t>OND</t>
  </si>
  <si>
    <t>Palestinska Sam.</t>
  </si>
  <si>
    <t>Peru</t>
  </si>
  <si>
    <t>Portugal</t>
  </si>
  <si>
    <t>Ruanda</t>
  </si>
  <si>
    <t>Senegal</t>
  </si>
  <si>
    <t>Siera Leone</t>
  </si>
  <si>
    <t>Sri Lanka</t>
  </si>
  <si>
    <t>Sudan</t>
  </si>
  <si>
    <t>Tajvan</t>
  </si>
  <si>
    <t>Togo</t>
  </si>
  <si>
    <t>Z. Sahara</t>
  </si>
  <si>
    <t>Dominikanska Republika</t>
  </si>
  <si>
    <t>Haiti</t>
  </si>
  <si>
    <t>Malavi</t>
  </si>
  <si>
    <t>Niger</t>
  </si>
  <si>
    <t>Obala bjelokosti</t>
  </si>
  <si>
    <t>Srednjoafrička Republika</t>
  </si>
  <si>
    <t>Uganda</t>
  </si>
  <si>
    <t>Zapadna Sahara</t>
  </si>
  <si>
    <t>GORIČAN II</t>
  </si>
  <si>
    <t>BREGANA NASELJE</t>
  </si>
  <si>
    <t>ostali</t>
  </si>
  <si>
    <t>Razlika broja kd na 100.000 stanovnika
2020.-2019.</t>
  </si>
  <si>
    <t xml:space="preserve">Gospodarski i organizirani krim. </t>
  </si>
  <si>
    <t>535 ili 74,5 %  od 718 otuđenih vozila</t>
  </si>
  <si>
    <t>Materijalna šteta 2022. (kn)</t>
  </si>
  <si>
    <t>Materijalna šteta 2022.(kn)</t>
  </si>
  <si>
    <t>Počinitelji 
kaznenih djela</t>
  </si>
  <si>
    <t>Materijalna šteta u 2022.(kn)</t>
  </si>
  <si>
    <t>Protuzakonito unošenje u okoliš divljih svojti ili GMOa</t>
  </si>
  <si>
    <t>Kaznena djela protiv oružanih snaga republike hrvatske</t>
  </si>
  <si>
    <t>Vrsta droge</t>
  </si>
  <si>
    <r>
      <t>2022</t>
    </r>
    <r>
      <rPr>
        <b/>
        <sz val="12"/>
        <color rgb="FFFF0000"/>
        <rFont val="Arial CE"/>
        <charset val="238"/>
      </rPr>
      <t>*</t>
    </r>
  </si>
  <si>
    <t>+ - %</t>
  </si>
  <si>
    <t>Marihuana(g)</t>
  </si>
  <si>
    <t>Kokain(g)</t>
  </si>
  <si>
    <t>Amfetamini(g)</t>
  </si>
  <si>
    <t>Metadoni(tb.)</t>
  </si>
  <si>
    <t>Ecstasy(g)</t>
  </si>
  <si>
    <t>LSD(doza)</t>
  </si>
  <si>
    <t>Protuzakonito ulaženje, kretanje i boravak u republici hrvatskoj,drugoj državi članici europske unije ili potpisnici šengenskog sporazuma</t>
  </si>
  <si>
    <t>206.st.1.t.2.</t>
  </si>
  <si>
    <t>206.st.1. t.3.</t>
  </si>
  <si>
    <t>206. e st. 1.</t>
  </si>
  <si>
    <t>206 c st. 1. t. 2.</t>
  </si>
  <si>
    <t>DO*</t>
  </si>
  <si>
    <t>206. st. 1. t. 1.</t>
  </si>
  <si>
    <t>70 st.1.</t>
  </si>
  <si>
    <t>206. st. 1. t. 1. ZKP u svezi st. 3 KZ-a</t>
  </si>
  <si>
    <t>206. st. 1. t. 1. ZKP u svezi čl 21. KZ-a</t>
  </si>
  <si>
    <t>206. st. 1. t. 1. ZKP u svezi čl 22. KZ-a</t>
  </si>
  <si>
    <t>206. st. 1. t. 2 ZKP</t>
  </si>
  <si>
    <t>odgovorn. prav. oso.</t>
  </si>
  <si>
    <t>UVOD: Stanje sigurnosti u 2022. godine</t>
  </si>
  <si>
    <t>Evidentirano je 79.197 kaznenih djela od kojih se za njih 55.131 kazneni postupak pokrenuo po službenoj dužnosti, za 7.305 kaznena djela kazneni se postupak nije pokrenuo zbog izostanka prijedloga, a za 16.761 kazneno djelo kazneni se postupak pokrenuo privatnom tužbom oštećenoga.</t>
  </si>
  <si>
    <r>
      <t>Ukupni kriminalitet u 2022. godini u porastu je za 1,9 posto</t>
    </r>
    <r>
      <rPr>
        <sz val="12"/>
        <color theme="1"/>
        <rFont val="Arial"/>
        <family val="2"/>
        <charset val="238"/>
      </rPr>
      <t>.</t>
    </r>
    <r>
      <rPr>
        <b/>
        <sz val="12"/>
        <color theme="1"/>
        <rFont val="Arial"/>
        <family val="2"/>
        <charset val="238"/>
      </rPr>
      <t xml:space="preserve"> </t>
    </r>
    <r>
      <rPr>
        <sz val="12"/>
        <color theme="1"/>
        <rFont val="Arial"/>
        <family val="2"/>
        <charset val="238"/>
      </rPr>
      <t>Kaznena djela za koja se progoni po službenoj dužnosti u porastu su za 1,6 posto, kaznenih djela za koja se kazneni postupak pokreće privatnom tužbom više je za 11,8 posto, dok je kaznenih djela za koja je izostao prijedlog za pokretanje kaznenog postupka manje za 14,1 posto.</t>
    </r>
  </si>
  <si>
    <t>U kaznenim djelima za koja se postupak pokreće po službenoj dužnosti prema linijama rada Uprave kriminalističke policije najveći udio od 76,7 posto pripada općem kriminalitetu od kojeg je 17,7 posto počinjeno na štetu djece i obitelji.</t>
  </si>
  <si>
    <r>
      <t xml:space="preserve">Udio </t>
    </r>
    <r>
      <rPr>
        <b/>
        <sz val="12"/>
        <color theme="1"/>
        <rFont val="Arial"/>
        <family val="2"/>
        <charset val="238"/>
      </rPr>
      <t>općeg</t>
    </r>
    <r>
      <rPr>
        <sz val="12"/>
        <color theme="1"/>
        <rFont val="Arial"/>
        <family val="2"/>
        <charset val="238"/>
      </rPr>
      <t xml:space="preserve"> </t>
    </r>
    <r>
      <rPr>
        <b/>
        <sz val="12"/>
        <color theme="1"/>
        <rFont val="Arial"/>
        <family val="2"/>
        <charset val="238"/>
      </rPr>
      <t>kriminaliteta</t>
    </r>
    <r>
      <rPr>
        <sz val="12"/>
        <color theme="1"/>
        <rFont val="Arial"/>
        <family val="2"/>
        <charset val="238"/>
      </rPr>
      <t xml:space="preserve"> u ukupnom kriminalitetu bez prometa iznosi 78,7 posto. Od 42.295 kaznenih djela iz područja općeg kriminaliteta, u 805 kaznenih djela počinitelj je zatečen na djelu, u 14.076 kaznenih djela počinitelj je bio poznat istodobno kad i kazneno djelo, a počinitelji 27.414 kaznenih djela bili su nepoznati u vrijeme saznanja za kazneno djelo.</t>
    </r>
  </si>
  <si>
    <t>Kriminalističkim istraživanjima kaznenih djela s nepoznatim počiniteljem razriješeno je njih 11.596 ili 42,3 posto. Tijekom 2022. godine otkriveni su počinitelji 1.115 kaznenih djela evidentiranih u ranijim godinama. Ako naknadno razriješenim kaznenim djelima iz izvještajnog razdoblja pribrojimo i kaznena djela koja su evidentirana ranijih godina, a njihov počinitelj je otkriven u izvještajnom razdoblju, tada su u izvještajnom razdoblju naknadno otkriveni počinitelji 12.711 kaznenih djela. Koeficijent naknadne otkrivenosti tako iznosi 46,4 posto.</t>
  </si>
  <si>
    <t xml:space="preserve">Postavimo li u odnos 27.592 razriješena kaznena djela u izvještajnom razdoblju (zatečen, odmah poznat, naknadno otkriven iz izvještajnog razdoblja i naknadno otkrivena kaznena djela evidentirana u ranijim godinama) i evidentirana kaznena djela u izvještajnom razdoblju, koeficijent razriješenosti iznosi 65,2 posto. U 2022. godini evidentiranih kaznenih djela više je za 1,0 posto, a razriješenih kaznenih djela manje je za 0,8 posto. </t>
  </si>
  <si>
    <r>
      <t xml:space="preserve">Kaznenih djela </t>
    </r>
    <r>
      <rPr>
        <b/>
        <sz val="12"/>
        <color theme="1"/>
        <rFont val="Arial"/>
        <family val="2"/>
        <charset val="238"/>
      </rPr>
      <t>protiv života i tijela</t>
    </r>
    <r>
      <rPr>
        <sz val="12"/>
        <color theme="1"/>
        <rFont val="Arial"/>
        <family val="2"/>
        <charset val="238"/>
      </rPr>
      <t xml:space="preserve">, koja ulaze u skupinu općeg kriminaliteta, </t>
    </r>
    <r>
      <rPr>
        <b/>
        <sz val="12"/>
        <color theme="1"/>
        <rFont val="Arial"/>
        <family val="2"/>
        <charset val="238"/>
      </rPr>
      <t>više je za 7,7 posto</t>
    </r>
    <r>
      <rPr>
        <sz val="12"/>
        <color theme="1"/>
        <rFont val="Arial"/>
        <family val="2"/>
        <charset val="238"/>
      </rPr>
      <t>.</t>
    </r>
  </si>
  <si>
    <t>Evidentirano je 27 ubojstava, što je zatri ubojstva ili 10,0 posto manje nego u 2021. godini. Razriješeno je svih 27 ubojstava i tri ubojstva iz ranijih godina tako da  koeficijent razriješenosti iznosi 111,1 posto.</t>
  </si>
  <si>
    <t>Evidentirano je 108 pokušaja ubojstva, što je za pet pokušaja ili 4,9 posto više nego 2021. godine. Osam pokušaja ubojstva ostao je nerazriješen, ali je razriješen jedan pokušaj ubojstva evidentirana ranijih godina tako da koeficijent razriješenosti iznosi 93,5 posto.</t>
  </si>
  <si>
    <r>
      <t xml:space="preserve">Kaznena djela iz glave XVI. i XVII. - Kaznena djela </t>
    </r>
    <r>
      <rPr>
        <b/>
        <sz val="12"/>
        <color theme="1"/>
        <rFont val="Arial"/>
        <family val="2"/>
        <charset val="238"/>
      </rPr>
      <t>protiv spolne slobode</t>
    </r>
    <r>
      <rPr>
        <sz val="12"/>
        <color theme="1"/>
        <rFont val="Arial"/>
        <family val="2"/>
        <charset val="238"/>
      </rPr>
      <t xml:space="preserve"> te kaznena djela </t>
    </r>
    <r>
      <rPr>
        <b/>
        <sz val="12"/>
        <color theme="1"/>
        <rFont val="Arial"/>
        <family val="2"/>
        <charset val="238"/>
      </rPr>
      <t>spolnog zlostavljanja i iskorištavanja djeteta</t>
    </r>
    <r>
      <rPr>
        <sz val="12"/>
        <color theme="1"/>
        <rFont val="Arial"/>
        <family val="2"/>
        <charset val="238"/>
      </rPr>
      <t>,</t>
    </r>
    <r>
      <rPr>
        <b/>
        <sz val="12"/>
        <color theme="1"/>
        <rFont val="Arial"/>
        <family val="2"/>
        <charset val="238"/>
      </rPr>
      <t xml:space="preserve"> </t>
    </r>
    <r>
      <rPr>
        <sz val="12"/>
        <color theme="1"/>
        <rFont val="Arial"/>
        <family val="2"/>
        <charset val="238"/>
      </rPr>
      <t>koja ulaze u skupinu općeg kriminaliteta, u porastu su za 5,0 posto.</t>
    </r>
  </si>
  <si>
    <t xml:space="preserve">Tijekom 2022. godine evidentirano je 216 silovanja što je više za 11,3 posto(22 sliovanja). Koeficijent razriješenosti iznosi 95,4 posto. </t>
  </si>
  <si>
    <t>U 2022. godini evidentirano je 14 pokušaja silovanja, što je za pet pokušaja silovanja manje nego u 2021. godini.</t>
  </si>
  <si>
    <r>
      <t>Imovinskih kaznenih djela</t>
    </r>
    <r>
      <rPr>
        <sz val="12"/>
        <color theme="1"/>
        <rFont val="Arial"/>
        <family val="2"/>
        <charset val="238"/>
      </rPr>
      <t xml:space="preserve"> evidentirano je 23.913 od kojih je prema Katalogu kaznenih djela 23.331 ili 97,6 posto iz dijela općeg kriminaliteta, a ostalih 2,4 posto u gospodarskom i organiziranom kriminalitetu.</t>
    </r>
  </si>
  <si>
    <t xml:space="preserve">Evidentirano je 7.156 provalnih krađa, što je 5,8 posto manje u odnosu na 2021. godinu. Za 34,0 posto bilo je manje provala u kioske, što je i najveći pad dok najveći porast imaju provale u ugostiteljske objekte za 9,9 posto. Najviši koeficijent razriješenosti u 2022. godini imaju provale u ugostiteljske objekte (39,4 posto). </t>
  </si>
  <si>
    <t>Evidentirane su 783 krađe, teške krađe i neovlaštene uporabe cestovnih motornih vozila, što je za 98 ovih kaznenih djela ili 14,3 posto više nego u 2021. godini. Od ukupnog broja spomenutih kaznenih djela 718 kaznenih djela ili 91,7 posto je dovršeno. U dovršenim kaznenim djelima počinjene su 562 krađe i teške krađe motornih vozila, što je 14,5 posto više nego u 2021. godini. Koeficijent njihove razriješenosti je 27,0 posto. U 2022. godini pronađeno je 535 otuđenih vozila i vraćeno vlasniku (74,5 posto).</t>
  </si>
  <si>
    <r>
      <t>Evidentirano je 580  razbojništva</t>
    </r>
    <r>
      <rPr>
        <sz val="12"/>
        <color theme="1"/>
        <rFont val="Arial"/>
        <family val="2"/>
        <charset val="238"/>
      </rPr>
      <t xml:space="preserve">, od kojih je 297 razriješeno ili 51,2 posto. Uzmemo li u obzir i 60 razriješenih razbojništva evidentiranih ranijih godina, koeficijent razriješenosti iznosi 51,2 posto. </t>
    </r>
  </si>
  <si>
    <r>
      <t>Razbojništva su u porastu 23,9 posto</t>
    </r>
    <r>
      <rPr>
        <sz val="12"/>
        <color theme="1"/>
        <rFont val="Arial"/>
        <family val="2"/>
        <charset val="238"/>
      </rPr>
      <t>. Prema objektima napada najveći postotni porast zabilježen je u poslovnicama za otkup plemenitih kovina za 200,0 posto (za</t>
    </r>
    <r>
      <rPr>
        <b/>
        <sz val="12"/>
        <color theme="1"/>
        <rFont val="Arial"/>
        <family val="2"/>
        <charset val="238"/>
      </rPr>
      <t xml:space="preserve"> </t>
    </r>
    <r>
      <rPr>
        <sz val="12"/>
        <color theme="1"/>
        <rFont val="Arial"/>
        <family val="2"/>
        <charset val="238"/>
      </rPr>
      <t>dva više) i u mjenjačnicama za 125,00 posto (za pet više).</t>
    </r>
  </si>
  <si>
    <t>Evidentirano je 10.538 krađa za koje se kazneni postupak pokreće po službenoj dužnosti, što je za 8,7 posto više nego u 2021. godini. U 2022. godini najveći je porast krađa iz ugostiteljskih objekata (42,9 posto više).</t>
  </si>
  <si>
    <r>
      <t>Kaznenih djela na štetu djece i obitelji</t>
    </r>
    <r>
      <rPr>
        <sz val="12"/>
        <color theme="1"/>
        <rFont val="Arial"/>
        <family val="2"/>
        <charset val="238"/>
      </rPr>
      <t>, koja se izdvajaju, a pripadaju liniji rada općeg kriminaliteta,</t>
    </r>
    <r>
      <rPr>
        <b/>
        <sz val="12"/>
        <color theme="1"/>
        <rFont val="Arial"/>
        <family val="2"/>
        <charset val="238"/>
      </rPr>
      <t xml:space="preserve"> </t>
    </r>
    <r>
      <rPr>
        <sz val="12"/>
        <color theme="1"/>
        <rFont val="Arial"/>
        <family val="2"/>
        <charset val="238"/>
      </rPr>
      <t xml:space="preserve">evidentirano je 9.776, što je porast za 8,1 posto. </t>
    </r>
  </si>
  <si>
    <t>Evidentirano je 1.686 kaznenih djela koja su počinila djeca od 14 do 18 godina, što je 13,0 posto više i 269 kaznenih djela koja su počinila djeca do 14 godina, što je 18,0 posto više nego u 2021. godini.</t>
  </si>
  <si>
    <t>Evidentirano je 26 kaznenih djela iz djelokruga linije rada terorizma i ekstremnog nasilja, što je za sedam kaznenih djela manje nego u 2021. godini. Koeficijent razriješenosti s jednim nerazriješenim kaznenim djelom te jednim razriješenim kaznenim djelom prijavljenim ranijih godina iznosi 100,0 posto</t>
  </si>
  <si>
    <t xml:space="preserve">U izvještajnom razdoblju prijavljeno je 51 kazneno djelo motivirano mržnjom od kojih je 8 kaznenih djela javnog poticanja na nasilje i mržnju. </t>
  </si>
  <si>
    <t>Evidentirano je 112 kaznenih djela ratnog zločina (12 kaznenih djela više nego u 2021. godini). Razriješeno je 16 kaznenih djela iz ranijih godina pa koeficijent razriješenosti iznosi 114,3 posto.</t>
  </si>
  <si>
    <t>Evidentirano je 4.956 kaznenih djela iz područja gospodarskog kriminaliteta, što je 7,1 posto više u usporedbi s podacima za 2021. godinu. Za kaznena djela gospodarskog kriminaliteta osumnjičeno je 1.379 osoba, što je 12,5 posto više u odnosu na 2021. godinu. Krivotvorenje službene ili poslovne isprave najbrojnije je kazneno djelo iz dijela gospodarskog kriminaliteta u 2022. godini.</t>
  </si>
  <si>
    <t>U usporedbi s 2021. godinom u 2022. godini evidentirano je 1.187 korupcijskih kaznenih djela, što je 30,2 posto više, a i počinitelja tih kaznenih djela je za 148,2 posto više. U prosjeku jedna je osoba počinila 2,8 kaznenih djela iz ove skupine.</t>
  </si>
  <si>
    <t>U 2022. godini evidentirana su 1.864 kaznena djela kibernetičkog kriminaliteta. Usporedimo li te podatke s podacima za 2021. godinu, u protekloj je godini evidentiran porast ovih kaznenih djela za 19,3 posto.</t>
  </si>
  <si>
    <t xml:space="preserve">Evidentirana su 2.402 kaznena djela zlouporabe opojnih droga, što je 2,9 posto više nego u 2021. godini.  </t>
  </si>
  <si>
    <t>Imovinska kaznena djela čine 55,2 posto općeg kriminaliteta. U 21.664 kaznena djela ili u 92,9 posto ovih kaznenih djela počinitelj je bio nepoznat u vrijeme saznanja za djelo. Koeficijent razriješenosti* iznosi 39,0 posto, a postotak razriješenosti* 34,5 posto. Koeficijent naknadne otkrivenosti* iznosi 34,3 posto. Imovinska kaznena djela iz područja općeg kriminaliteta u porastu su za 3,1 posto. Evidentirano je 7.705 kaznenih djela teških krađa, što je 6,3 posto manje nego u 2021. godini. Koeficijent razriješenosti teških krađa je 27,2 posto pribrojimo li 419 razriješenih kaznenih djela evidentiranih u ranijim godinama.</t>
  </si>
  <si>
    <t xml:space="preserve">  *Koeficijent razriješenosti je odnos broja razriješenih kaznenih djela (uključujući i razriješena kaznena djela prijavljena u ranijim razdobljima) i broja prijavljenih kaznenih djela u izvještajnom razdoblju.
  *Postotak razriješenosti je odnos broja razriješenih kaznenih djela (isključujući razriješena kaznena djela prijavljena u ranijim razdobljima) i broja prijavljenih kaznenih djela u izvještajnom razdoblju.
  *Koeficijent naknadne otkrivenosti odnos je naknadno razriješenih kaznenih djela (uključujući i razriješena kaznena djela iz ranijih godina) u izvještajnom razdoblju i prijavljenih kaznenih djela po nepoznatom počinitelju.
</t>
  </si>
  <si>
    <t>Računalna prijevara je najbrojnije kazneno djelo, s najvećim udjelom u ovoj skupini kaznenih djela (76,4 posto). Koeficijent razriješenosti kaznenih djela kibernetičkog kriminaliteta iznosi 62,3 posto. Promatramo li sva kaznena djela, a ne samo ona koja prema Katalogu kaznenih djela UKP-a pripadaju djelokrugu Službe kibernetičke sigurnosti, putem komunikacijske tehnologije počinjeno je 787 kaznenih djela* .</t>
  </si>
  <si>
    <t xml:space="preserve">  *Kaznena djela počinjena su putem: društvenih mreža, aplikacija za razmjenu digitalnih sadržaja, mrežnim uslugama, SMS i MMS, DARKNET te ostalim načinima komunikacijske tehnologije</t>
  </si>
  <si>
    <t>Korupcijska kaznena djela*</t>
  </si>
  <si>
    <r>
      <rPr>
        <sz val="8"/>
        <color theme="1"/>
        <rFont val="Arial"/>
        <family val="2"/>
        <charset val="238"/>
      </rPr>
      <t>*Korupcijska kaznena djela:</t>
    </r>
    <r>
      <rPr>
        <sz val="12"/>
        <color theme="1"/>
        <rFont val="Arial"/>
        <family val="2"/>
        <charset val="238"/>
      </rPr>
      <t xml:space="preserve"> </t>
    </r>
    <r>
      <rPr>
        <sz val="8"/>
        <color theme="1"/>
        <rFont val="Arial"/>
        <family val="2"/>
        <charset val="238"/>
      </rPr>
      <t>čl. 251. KZ-a  - Primanje i davanje mita u postupku stečaja, čl. 252. KZ-a - Primanje mita u gospodarskom poslovanju, čl. 253. KZ-a - Davanje mita u gospodarskom poslovanju, čl. 291. KZ-a -  Zlouporaba položaja i ovlasti -  počinitelj služb.os, čl. 292. KZ-a - Nezakonito pogodovanje, čl. 293. Primanje mita, čl. 294. KZ-a - Davanje mita,  čl. 295. KZ-a -  Trgovanje utjecajem, čl. 296.  KZ-a - Davanje mita za trgovanje utjecajem, čl. 339. KZ-a - Podmićivanje zastupnika.</t>
    </r>
  </si>
  <si>
    <t>Posjedice ugrožavanja javne sigurnosti u milijunima kuna*</t>
  </si>
  <si>
    <t>*smrt = 400.000; TTO = 100.000 kn; prometna nesreća = 20.000 kn</t>
  </si>
  <si>
    <t>2.4.2. Kaznena djela protiv spolne slobode i spolnog zlostavljanja i iskorištavanja djeteta*</t>
  </si>
  <si>
    <t>*Zakon o izmjenama i dopunama KZ-a (NN126/2019) –čl. 152. KZ-a – Spolni odnošaj bez pristanka briše se i dodaje u čl. 153. KZ-a – Silovanje.</t>
  </si>
  <si>
    <t>Krađe motornih vozila*</t>
  </si>
  <si>
    <t>*Ukupan broj kaznenih djela krađa motornih vozila uključuje: čl. 228.  KZ-a – Krađa motornih vozila i motorkotača; čl.  229. KZ-a – Teška krađa  motornih vozila i motorkotača; provalne krađe gdje je predmet kaznenog djela bilo motorno vozilo.</t>
  </si>
  <si>
    <t>Kaznena djela počinjena putem komunikacijske tehnologije*</t>
  </si>
  <si>
    <t>*U tablici su prikazana sva evidentirana kaznena djela po člancima KZ-a  počinjena korištenjem komunikacijske tehnologije, neovisno o popisu kaznenih djela  koja su određena Katalogom kaznenih djela Uprave kriminalističke policije za liniju rada kibernetičke sigurnosti</t>
  </si>
  <si>
    <t>Zapljena najčešćih droga prema vrstama*</t>
  </si>
  <si>
    <r>
      <t xml:space="preserve">* </t>
    </r>
    <r>
      <rPr>
        <sz val="8"/>
        <color theme="1"/>
        <rFont val="Arial"/>
        <family val="2"/>
        <charset val="238"/>
      </rPr>
      <t xml:space="preserve">Evidentirane vrste i količine zaplijenjene droge </t>
    </r>
    <r>
      <rPr>
        <b/>
        <sz val="8"/>
        <color theme="1"/>
        <rFont val="Arial"/>
        <family val="2"/>
        <charset val="238"/>
      </rPr>
      <t>prije vještačenja</t>
    </r>
    <r>
      <rPr>
        <sz val="8"/>
        <color theme="1"/>
        <rFont val="Arial"/>
        <family val="2"/>
        <charset val="238"/>
      </rPr>
      <t xml:space="preserve"> u Centru za forenzična ispitivanja, istraživanja i vještačenja "Ivan Vučetić". Brojčani podaci o vrsti i količini zaplijenjene droge prije i poslije vještačenja mogu se značajno razlikovati!</t>
    </r>
  </si>
  <si>
    <t>Poredbeni prikaz kaznenih djela na štetu i obitelji (prema Katalogu kaznenih djela UKP-a)*</t>
  </si>
  <si>
    <t>*Kaznena djela prikazana su prema važećem Katalogu kaznenih djela po linijama rada kriminalističke policije iz djelokruga suzbijanja maloljetničke delinkvencije i kriminaliteta na štetu mladeži i obitelji. Na kraju tablice izdvojen je čl. 163. st. 2. KZ-a koji pripada liniji rada Kibernetičke sigurnosti.</t>
  </si>
  <si>
    <t>*Kaznena djela na štetu djece, uključujući i članove obitelji.</t>
  </si>
  <si>
    <t>2.10. Poredbeni prikaz svih kaznenih  djela na štetu djece do 14 godina*</t>
  </si>
  <si>
    <r>
      <rPr>
        <vertAlign val="superscript"/>
        <sz val="8"/>
        <color indexed="8"/>
        <rFont val="Arial"/>
        <family val="2"/>
        <charset val="238"/>
      </rPr>
      <t xml:space="preserve"> *</t>
    </r>
    <r>
      <rPr>
        <sz val="8"/>
        <color indexed="8"/>
        <rFont val="Arial"/>
        <family val="2"/>
        <charset val="238"/>
      </rPr>
      <t>Statistički prikazuje sva evidentirana kaznena djela prema svim člancima KZ-a.</t>
    </r>
  </si>
  <si>
    <t>*Statistički prikazuje sva evidentirana kaznena djela prema svim člancima KZ-a.</t>
  </si>
  <si>
    <t>Poredbeni prikaz svih kaznenih djela počinjenih od strane djece i maloljetnih osoba do 14 godina*</t>
  </si>
  <si>
    <t>2.12. Najučestalija prijavljena i razriješena kaznena djela*</t>
  </si>
  <si>
    <t>*Razvrstano prema broju prijavljenih  i razriješenih kaznenih djela.</t>
  </si>
  <si>
    <r>
      <t xml:space="preserve">PRIHVATNI CENTAR ZA STRANCE </t>
    </r>
    <r>
      <rPr>
        <b/>
        <sz val="12"/>
        <rFont val="Arial"/>
        <family val="2"/>
        <charset val="238"/>
      </rPr>
      <t>ANALITIKA SIJEČANJ - PROSINAC 2022. godine</t>
    </r>
  </si>
  <si>
    <t>Pregled poslova Prihvatnog centra za strance Ježevo*</t>
  </si>
  <si>
    <t>U 2022. godini evidentirano je 8054 požara i 18 eksplozija, što je za 35,7 posto više u odnosu na 2021. godinuU požarima i eksplozijama poginule su 34 osobe  (pet osoba manje) što je 12,8 posto manje nego u 2021. godini. Najviše požara događa se na otvorenom prostoru. U 2022. godini evidentirano je njih 5.589 što je za 49,7 posto više nego u  2021. godini.</t>
  </si>
  <si>
    <t>2021.
u % od ukupno prijavljenih  KD</t>
  </si>
  <si>
    <t>Ukupno prijavljena kd u RH</t>
  </si>
  <si>
    <t>%
udio kd na štetu djece u ukupnom broju kd</t>
  </si>
  <si>
    <t>Prijavljena kaznena djela na štetu djece do 18 godina</t>
  </si>
  <si>
    <t xml:space="preserve"> Trend 
+ - %</t>
  </si>
  <si>
    <t>a</t>
  </si>
  <si>
    <t>b</t>
  </si>
  <si>
    <t>c</t>
  </si>
  <si>
    <t>d</t>
  </si>
  <si>
    <t>e</t>
  </si>
  <si>
    <t>f</t>
  </si>
  <si>
    <t>g</t>
  </si>
  <si>
    <t>h</t>
  </si>
  <si>
    <t>i</t>
  </si>
  <si>
    <t>brisan</t>
  </si>
  <si>
    <r>
      <t xml:space="preserve">*Jedinstveni počinitelj statistički je prikazan </t>
    </r>
    <r>
      <rPr>
        <b/>
        <sz val="8"/>
        <rFont val="Arial CE"/>
        <charset val="238"/>
      </rPr>
      <t xml:space="preserve"> samo jedanput</t>
    </r>
    <r>
      <rPr>
        <sz val="8"/>
        <rFont val="Arial CE"/>
        <family val="2"/>
        <charset val="238"/>
      </rPr>
      <t xml:space="preserve"> za  kazneno djelo koje je počinio, neovisno o tome koliko puta je počinio istovrsno kazneno djelo. 
**Jedinstvena oštećena osoba statistički je prikazana  </t>
    </r>
    <r>
      <rPr>
        <b/>
        <sz val="8"/>
        <rFont val="Arial CE"/>
        <charset val="238"/>
      </rPr>
      <t>samo jedanput</t>
    </r>
    <r>
      <rPr>
        <sz val="8"/>
        <rFont val="Arial CE"/>
        <family val="2"/>
        <charset val="238"/>
      </rPr>
      <t xml:space="preserve"> za  kazneno djelo kojim je oštećena, neovisno o tome koliko puta je bila žrtva istovrsnog kaznenog djela.</t>
    </r>
  </si>
  <si>
    <t>Kaznena djela na štetu djece, žrtve tih kaznenih djela i prijavljene osobe za ta kaznena djela</t>
  </si>
  <si>
    <r>
      <t>Žrtve do 18 godina*</t>
    </r>
    <r>
      <rPr>
        <vertAlign val="superscript"/>
        <sz val="10"/>
        <color theme="1"/>
        <rFont val="Arial"/>
        <family val="2"/>
        <charset val="238"/>
      </rPr>
      <t xml:space="preserve"> </t>
    </r>
    <r>
      <rPr>
        <b/>
        <sz val="8"/>
        <color theme="1"/>
        <rFont val="Arial"/>
        <family val="2"/>
        <charset val="238"/>
      </rPr>
      <t>(jedinstvene fizičke osobe)</t>
    </r>
  </si>
  <si>
    <r>
      <t>Počinitelji *</t>
    </r>
    <r>
      <rPr>
        <b/>
        <sz val="8"/>
        <color theme="1"/>
        <rFont val="Arial"/>
        <family val="2"/>
        <charset val="238"/>
      </rPr>
      <t xml:space="preserve">  (jedinstvene fizičke osobe)</t>
    </r>
  </si>
  <si>
    <t>3.7 Provjera identiteta osoba</t>
  </si>
  <si>
    <t>*Razvrstano po ukupnom broju kaznenih djela.</t>
  </si>
  <si>
    <t>Prijavljeni počinitelji kaznenih djela na regionalnoj razini prema kriminalističkoj klasifikaciji i po policijskim upravama*</t>
  </si>
  <si>
    <t>*Razvrstano po ukupnom broju počinitelja.</t>
  </si>
  <si>
    <t>Regionalna razina – prosječan broj razriješenih kaznenih djela po počinitelju*</t>
  </si>
  <si>
    <t>Prijavljeni počinitelji kaznenih djela prema zakonskoj kvalifikaciji na nacionalnoj razini kriminalističkog istraživanja</t>
  </si>
  <si>
    <t>*Razlozi odbačaja grupe ''A'' – razlozi iz članka 206. st. 1. t. 1. (Ne progoni se po službenoj dužnosti) i čl. 206. st. 1. t. 4. i Nema osnovane sumnje da je osumnjičeni počinio kazneno djelo (ne uključuje ''blagodat nesvjedočenja'') prema ZKP-u i Zakonu o sudovima za mladež. Razlozi odbačaja grupe ''B'' – svi ostali razlozi i blagodat nesvjedočenja.</t>
  </si>
  <si>
    <t xml:space="preserve">*Mladi vozač je osoba starosti od 15 do 24 godine (&lt;24, a ne ≤24) i posjeduje vozačku dozvolu kategorije koja odgovara vozilu kojim je upravljao u prometnoj nesreći. </t>
  </si>
  <si>
    <t>ml. vozači s pol. voz. isp. (15-24)*</t>
  </si>
  <si>
    <t>Počinitelji kaznenih djela prema strukturi kriminaliteta i dobi počinitelja*</t>
  </si>
  <si>
    <t>*Metodologija statističkog prikazivanja počinitelja – isti počinitelj prikazan je samo jedanput u tekućoj godini i to za najteže kazneno djelo koje je počinio. Od ukupnog broja počinitelja, 158 počinitelja  su pravne osobe.</t>
  </si>
  <si>
    <t>2.15. Osobe oštećene kaznenim djelima prikazane prema zakonskoj klasifikaciji*</t>
  </si>
  <si>
    <t>*Oštećene osobe – koliko puta je žrtva kaznenog djela bila evidentirana kao oštećena osoba, toliko puta se statistički prikazuje, neovisno o tome je li višestruko isto kazneno djelo počinjeno na njenu štetu od istog počinitelja.</t>
  </si>
  <si>
    <t>Rasprostranjenost prekršaja</t>
  </si>
  <si>
    <t>Poredbeni prikaz prekršaja iz Zakona o prekršajima protiv JRM-a</t>
  </si>
  <si>
    <t>Javna okupljanja prema policijskim upravama</t>
  </si>
  <si>
    <t>Prekršaji prema načinu postupanja u policijskim upravama</t>
  </si>
  <si>
    <t>3.2 Prekršaji iz Zakona o prekršajima protiv javnog reda i mira te odlukama jedinica lokalne i područne (regionalne) samouprave</t>
  </si>
  <si>
    <t>3.3. Počinitelji prekršaja iz Zakona o prekršajima protiv javnog reda i mira  te odlukama jedinica lokalne i područne (regionalne) samouprave</t>
  </si>
  <si>
    <t>10. Pregled samoubojstava u Republici Hrvatskoj od 2013. do 2022.</t>
  </si>
  <si>
    <t>MUP - sjedište*</t>
  </si>
  <si>
    <t>*Kabinet ministra, Ravnateljstvo policije, Uprave u sjedištu</t>
  </si>
  <si>
    <t>Evidentirana su 2.102 kaznena djela koja po svom osnovnom obliku prema Katalogu kaznenih djela UKP-a ulaze u skupinu organiziranog kriminaliteta. U odnosu na podatke iz 2021. godine kaznenih djela je u 2022. godini manje 13,3 posto.</t>
  </si>
  <si>
    <t>*Izvor Državni zavod za statistiku RH - konačni rezultati popisa stanovnika 2021. godine. Dostupno na: https://dzs.gov.hr/vijesti/objavljeni-konacni-rezultati-popisa-2021/1270.</t>
  </si>
  <si>
    <t>2.16.1. Kaznena djela</t>
  </si>
  <si>
    <t>Prijavljena i razriješena kaznena djela prema kriminalističkoj klasifikaciji
i razini kriminalističkog istraživanja</t>
  </si>
  <si>
    <t>Postotni udjeli prijavljenih kaznenih djela prema kriminalističkoj klasifikaciji i razini kriminalističkog istraživanja</t>
  </si>
  <si>
    <t>Razriješena kaznena djela na regionalnoj razini prema kriminalističkoj klasifikaciji i po policijskim upravama  (bez prometa)*</t>
  </si>
  <si>
    <t>2.16.1. Prijavljena kaznena djela prema zakonskoj kvalifikaciji 
na nacionalnoj razini kriminalističkog istraživanja</t>
  </si>
  <si>
    <t>Prikaz odbačaja kaznenih djela prema razlozima odbačaja (bez prometa)*</t>
  </si>
  <si>
    <t>Poredbeni prikaz prometnih nesreća</t>
  </si>
  <si>
    <t>Poredbeni prikaz posljedica prometnih nesreća</t>
  </si>
  <si>
    <t>4. 4. Okolnosti koje su prethodile prometnim nesrećama</t>
  </si>
  <si>
    <t>Nastradali sudionici u prometnim nesrećama prema spolu</t>
  </si>
  <si>
    <t>Nastradala djeca u prometu*</t>
  </si>
  <si>
    <t>*Dijete je osoba starosti do 14 godina koja je sudjelovala u prometnoj nesreći (&lt;14, a ne ≤14)</t>
  </si>
  <si>
    <t>Vrste prekršaja</t>
  </si>
  <si>
    <t>Ukupno prekršaja</t>
  </si>
  <si>
    <t>Ukupno kaznenih djela</t>
  </si>
  <si>
    <t>Postupanja po tjeralicama, potragama, objavama</t>
  </si>
  <si>
    <t xml:space="preserve">Uporaba sredstava prisile </t>
  </si>
  <si>
    <t>24</t>
  </si>
  <si>
    <t>25</t>
  </si>
  <si>
    <t>Broj kaznenih djela na 100 000 stanovnika po policijskim upravama</t>
  </si>
  <si>
    <t>U 2022. godini evidentirano je 55.131 kazneno djelo za koje se postupak pokreće po službenoj dužnosti, što je 1,6 posto više u odnosu na 2021. godinu, prometnih nesreća bilo je više za 3,5 posto, a požara i eksplozija, gdje je policija obavila očevid bilo je više za 35,7 posto.</t>
  </si>
  <si>
    <t>U događajima koji su ugrožavali sigurnost smrtno je stradalo 880 osoba, što je za 7,3 posto manje u odnosu na isto razdoblje prošle godine (manje za 69 osoba).</t>
  </si>
  <si>
    <t xml:space="preserve">Kaznena djela - po službenoj dužnosti </t>
  </si>
  <si>
    <t>Kaznena djela - po privatnoj tužbi i izostanku prijedloga</t>
  </si>
  <si>
    <t>Prekršaji protiv javnog reda i mira (s lokalnim propisima)</t>
  </si>
  <si>
    <r>
      <t xml:space="preserve">U 2022. godini evidentirana je </t>
    </r>
    <r>
      <rPr>
        <b/>
        <sz val="12"/>
        <color theme="1"/>
        <rFont val="Arial"/>
        <family val="2"/>
        <charset val="238"/>
      </rPr>
      <t>32.561</t>
    </r>
    <r>
      <rPr>
        <sz val="12"/>
        <color theme="1"/>
        <rFont val="Arial"/>
        <family val="2"/>
        <charset val="238"/>
      </rPr>
      <t xml:space="preserve"> prometna nesreća. U tim je nesrećama poginulo </t>
    </r>
    <r>
      <rPr>
        <b/>
        <sz val="12"/>
        <color theme="1"/>
        <rFont val="Arial"/>
        <family val="2"/>
        <charset val="238"/>
      </rPr>
      <t>275</t>
    </r>
    <r>
      <rPr>
        <sz val="12"/>
        <color theme="1"/>
        <rFont val="Arial"/>
        <family val="2"/>
        <charset val="238"/>
      </rPr>
      <t xml:space="preserve"> osoba, </t>
    </r>
    <r>
      <rPr>
        <b/>
        <sz val="12"/>
        <color theme="1"/>
        <rFont val="Arial"/>
        <family val="2"/>
        <charset val="238"/>
      </rPr>
      <t>2.910</t>
    </r>
    <r>
      <rPr>
        <sz val="12"/>
        <color theme="1"/>
        <rFont val="Arial"/>
        <family val="2"/>
        <charset val="238"/>
      </rPr>
      <t xml:space="preserve"> osoba je teško ozlijeđeno, a </t>
    </r>
    <r>
      <rPr>
        <b/>
        <sz val="12"/>
        <color theme="1"/>
        <rFont val="Arial"/>
        <family val="2"/>
        <charset val="238"/>
      </rPr>
      <t>10.419</t>
    </r>
    <r>
      <rPr>
        <sz val="12"/>
        <color theme="1"/>
        <rFont val="Arial"/>
        <family val="2"/>
        <charset val="238"/>
      </rPr>
      <t xml:space="preserve"> osoba lakše je ozlijeđeno. U odnosu na podatke za isto prošlogodišnje razdoblje, prometnih nesreća više je za </t>
    </r>
    <r>
      <rPr>
        <b/>
        <sz val="12"/>
        <color theme="1"/>
        <rFont val="Arial"/>
        <family val="2"/>
        <charset val="238"/>
      </rPr>
      <t>3,5</t>
    </r>
    <r>
      <rPr>
        <sz val="12"/>
        <color theme="1"/>
        <rFont val="Arial"/>
        <family val="2"/>
        <charset val="238"/>
      </rPr>
      <t xml:space="preserve"> posto (za 1.108 prometnih nesreća više), poginulih osoba manje je za </t>
    </r>
    <r>
      <rPr>
        <b/>
        <sz val="12"/>
        <color theme="1"/>
        <rFont val="Arial"/>
        <family val="2"/>
        <charset val="238"/>
      </rPr>
      <t>5,8</t>
    </r>
    <r>
      <rPr>
        <sz val="12"/>
        <color theme="1"/>
        <rFont val="Arial"/>
        <family val="2"/>
        <charset val="238"/>
      </rPr>
      <t xml:space="preserve"> posto (17 osoba manje), lakše ozlijeđenih više je za </t>
    </r>
    <r>
      <rPr>
        <b/>
        <sz val="12"/>
        <color theme="1"/>
        <rFont val="Arial"/>
        <family val="2"/>
        <charset val="238"/>
      </rPr>
      <t>11,9</t>
    </r>
    <r>
      <rPr>
        <sz val="12"/>
        <color theme="1"/>
        <rFont val="Arial"/>
        <family val="2"/>
        <charset val="238"/>
      </rPr>
      <t xml:space="preserve"> posto (1.111 osoba više) i teško ozlijeđenih osoba više je za </t>
    </r>
    <r>
      <rPr>
        <b/>
        <sz val="12"/>
        <color theme="1"/>
        <rFont val="Arial"/>
        <family val="2"/>
        <charset val="238"/>
      </rPr>
      <t>11,5</t>
    </r>
    <r>
      <rPr>
        <sz val="12"/>
        <color theme="1"/>
        <rFont val="Arial"/>
        <family val="2"/>
        <charset val="238"/>
      </rPr>
      <t xml:space="preserve"> posto (300 osoba više). </t>
    </r>
  </si>
  <si>
    <r>
      <t xml:space="preserve">U prometnim nesrećama evidentirana su </t>
    </r>
    <r>
      <rPr>
        <b/>
        <sz val="12"/>
        <color theme="1"/>
        <rFont val="Arial"/>
        <family val="2"/>
        <charset val="238"/>
      </rPr>
      <t>1.374</t>
    </r>
    <r>
      <rPr>
        <sz val="12"/>
        <color theme="1"/>
        <rFont val="Arial"/>
        <family val="2"/>
        <charset val="238"/>
      </rPr>
      <t xml:space="preserve"> kaznena djela, što je za </t>
    </r>
    <r>
      <rPr>
        <b/>
        <sz val="12"/>
        <color theme="1"/>
        <rFont val="Arial"/>
        <family val="2"/>
        <charset val="238"/>
      </rPr>
      <t>6,0</t>
    </r>
    <r>
      <rPr>
        <sz val="12"/>
        <color theme="1"/>
        <rFont val="Arial"/>
        <family val="2"/>
        <charset val="238"/>
      </rPr>
      <t xml:space="preserve"> posto više nego u 2021. godini.</t>
    </r>
  </si>
  <si>
    <r>
      <t xml:space="preserve">Poginulo je </t>
    </r>
    <r>
      <rPr>
        <b/>
        <sz val="12"/>
        <color theme="1"/>
        <rFont val="Arial"/>
        <family val="2"/>
        <charset val="238"/>
      </rPr>
      <t>177</t>
    </r>
    <r>
      <rPr>
        <sz val="12"/>
        <color theme="1"/>
        <rFont val="Arial"/>
        <family val="2"/>
        <charset val="238"/>
      </rPr>
      <t xml:space="preserve"> vozača, što je za 10,6 posto manje (21 vozač manje), </t>
    </r>
    <r>
      <rPr>
        <b/>
        <sz val="12"/>
        <color theme="1"/>
        <rFont val="Arial"/>
        <family val="2"/>
        <charset val="238"/>
      </rPr>
      <t>43</t>
    </r>
    <r>
      <rPr>
        <sz val="12"/>
        <color theme="1"/>
        <rFont val="Arial"/>
        <family val="2"/>
        <charset val="238"/>
      </rPr>
      <t xml:space="preserve"> pješaka (šest</t>
    </r>
    <r>
      <rPr>
        <sz val="12"/>
        <color rgb="FF000000"/>
        <rFont val="Arial"/>
        <family val="2"/>
        <charset val="238"/>
      </rPr>
      <t xml:space="preserve"> </t>
    </r>
    <r>
      <rPr>
        <sz val="12"/>
        <color theme="1"/>
        <rFont val="Arial"/>
        <family val="2"/>
        <charset val="238"/>
      </rPr>
      <t xml:space="preserve">pješaka više) te </t>
    </r>
    <r>
      <rPr>
        <b/>
        <sz val="12"/>
        <color theme="1"/>
        <rFont val="Arial"/>
        <family val="2"/>
        <charset val="238"/>
      </rPr>
      <t>55</t>
    </r>
    <r>
      <rPr>
        <sz val="12"/>
        <color theme="1"/>
        <rFont val="Arial"/>
        <family val="2"/>
        <charset val="238"/>
      </rPr>
      <t xml:space="preserve"> putnika (jedan</t>
    </r>
    <r>
      <rPr>
        <sz val="12"/>
        <color rgb="FF000000"/>
        <rFont val="Arial"/>
        <family val="2"/>
        <charset val="238"/>
      </rPr>
      <t xml:space="preserve"> </t>
    </r>
    <r>
      <rPr>
        <sz val="12"/>
        <color theme="1"/>
        <rFont val="Arial"/>
        <family val="2"/>
        <charset val="238"/>
      </rPr>
      <t>putnik manje).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</si>
</sst>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0.00\ &quot;kn&quot;_-;\-* #,##0.00\ &quot;kn&quot;_-;_-* &quot;-&quot;??\ &quot;kn&quot;_-;_-@_-"/>
    <numFmt numFmtId="43" formatCode="_-* #,##0.00_-;\-* #,##0.00_-;_-* &quot;-&quot;??_-;_-@_-"/>
    <numFmt numFmtId="164" formatCode="#,###"/>
    <numFmt numFmtId="165" formatCode="\+0.0;\-0.0;0.0"/>
    <numFmt numFmtId="166" formatCode="#,###,###"/>
    <numFmt numFmtId="167" formatCode="0.0"/>
    <numFmt numFmtId="168" formatCode="#,##0.0"/>
    <numFmt numFmtId="169" formatCode="#,###.0"/>
    <numFmt numFmtId="170" formatCode="\+0.00;\-0.00;0.00"/>
    <numFmt numFmtId="171" formatCode="#"/>
    <numFmt numFmtId="172" formatCode="[$-1041A]#,##0"/>
    <numFmt numFmtId="173" formatCode="###"/>
    <numFmt numFmtId="174" formatCode="###,"/>
    <numFmt numFmtId="175" formatCode="0.00;&quot;&quot;;"/>
    <numFmt numFmtId="176" formatCode="\+0;\-0;0"/>
    <numFmt numFmtId="177" formatCode="0.0;&quot;&quot;;"/>
    <numFmt numFmtId="178" formatCode="0;&quot;&quot;;"/>
    <numFmt numFmtId="179" formatCode="#,###;;;"/>
    <numFmt numFmtId="180" formatCode="#,##0;[Red]#,##0"/>
    <numFmt numFmtId="181" formatCode="#####;#.#;"/>
    <numFmt numFmtId="182" formatCode="#.###;##.##;"/>
    <numFmt numFmtId="183" formatCode="#,#00.0"/>
    <numFmt numFmtId="184" formatCode="_-* #,##0.0_-;\-* #,##0.0_-;_-* &quot;-&quot;??_-;_-@_-"/>
  </numFmts>
  <fonts count="160" x14ac:knownFonts="1">
    <font>
      <sz val="11"/>
      <color theme="1"/>
      <name val="Calibri"/>
      <family val="2"/>
      <charset val="238"/>
      <scheme val="minor"/>
    </font>
    <font>
      <sz val="10"/>
      <name val="Arial CE"/>
      <charset val="238"/>
    </font>
    <font>
      <sz val="10"/>
      <name val="Arial"/>
      <family val="2"/>
      <charset val="238"/>
    </font>
    <font>
      <b/>
      <sz val="10"/>
      <name val="Arial CE"/>
      <family val="2"/>
      <charset val="238"/>
    </font>
    <font>
      <sz val="9"/>
      <name val="Arial CE"/>
      <charset val="238"/>
    </font>
    <font>
      <b/>
      <sz val="9"/>
      <name val="Arial CE"/>
      <family val="2"/>
      <charset val="238"/>
    </font>
    <font>
      <sz val="8"/>
      <name val="Arial CE"/>
      <charset val="238"/>
    </font>
    <font>
      <sz val="10"/>
      <name val="Arial CE"/>
      <family val="2"/>
      <charset val="238"/>
    </font>
    <font>
      <b/>
      <sz val="10"/>
      <color indexed="10"/>
      <name val="Arial CE"/>
      <family val="2"/>
      <charset val="238"/>
    </font>
    <font>
      <b/>
      <sz val="10"/>
      <name val="Arial CE"/>
      <charset val="238"/>
    </font>
    <font>
      <sz val="9"/>
      <name val="Arial CE"/>
      <family val="2"/>
      <charset val="238"/>
    </font>
    <font>
      <sz val="7"/>
      <name val="Arial CE"/>
      <charset val="238"/>
    </font>
    <font>
      <sz val="8"/>
      <name val="Arial CE"/>
      <family val="2"/>
      <charset val="238"/>
    </font>
    <font>
      <b/>
      <sz val="8"/>
      <name val="Arial CE"/>
      <charset val="238"/>
    </font>
    <font>
      <b/>
      <sz val="8"/>
      <name val="Arial CE"/>
      <family val="2"/>
      <charset val="238"/>
    </font>
    <font>
      <sz val="7"/>
      <name val="Arial CE"/>
      <family val="2"/>
      <charset val="238"/>
    </font>
    <font>
      <sz val="10"/>
      <color rgb="FFFF0000"/>
      <name val="Arial CE"/>
      <charset val="238"/>
    </font>
    <font>
      <b/>
      <sz val="10"/>
      <color indexed="10"/>
      <name val="Arial"/>
      <family val="2"/>
      <charset val="238"/>
    </font>
    <font>
      <b/>
      <sz val="10"/>
      <name val="Arial"/>
      <family val="2"/>
    </font>
    <font>
      <sz val="8"/>
      <name val="Arial"/>
      <family val="2"/>
    </font>
    <font>
      <sz val="10"/>
      <color rgb="FFFF0000"/>
      <name val="Arial"/>
      <family val="2"/>
      <charset val="238"/>
    </font>
    <font>
      <b/>
      <sz val="10"/>
      <name val="Arial"/>
      <family val="2"/>
      <charset val="238"/>
    </font>
    <font>
      <b/>
      <sz val="12"/>
      <name val="Arial CE"/>
      <family val="2"/>
      <charset val="238"/>
    </font>
    <font>
      <b/>
      <sz val="11"/>
      <name val="Arial CE"/>
      <family val="2"/>
      <charset val="238"/>
    </font>
    <font>
      <sz val="10"/>
      <name val="Arial"/>
      <family val="2"/>
    </font>
    <font>
      <sz val="11"/>
      <color theme="1"/>
      <name val="Calibri"/>
      <family val="2"/>
      <charset val="238"/>
      <scheme val="minor"/>
    </font>
    <font>
      <b/>
      <sz val="11"/>
      <color theme="1"/>
      <name val="Calibri"/>
      <family val="2"/>
      <charset val="238"/>
      <scheme val="minor"/>
    </font>
    <font>
      <i/>
      <sz val="9"/>
      <name val="Arial CE"/>
      <family val="2"/>
      <charset val="238"/>
    </font>
    <font>
      <i/>
      <sz val="10"/>
      <name val="Arial CE"/>
      <family val="2"/>
      <charset val="238"/>
    </font>
    <font>
      <b/>
      <i/>
      <sz val="10"/>
      <name val="Arial CE"/>
      <family val="2"/>
      <charset val="238"/>
    </font>
    <font>
      <sz val="8"/>
      <color theme="1"/>
      <name val="Arial"/>
      <family val="2"/>
      <charset val="238"/>
    </font>
    <font>
      <b/>
      <sz val="9"/>
      <name val="Arial"/>
      <family val="2"/>
      <charset val="238"/>
    </font>
    <font>
      <sz val="8"/>
      <name val="Arial"/>
      <family val="2"/>
      <charset val="238"/>
    </font>
    <font>
      <sz val="11"/>
      <color rgb="FF000000"/>
      <name val="Calibri"/>
      <family val="2"/>
      <scheme val="minor"/>
    </font>
    <font>
      <b/>
      <sz val="9"/>
      <name val="Arial CE"/>
      <charset val="238"/>
    </font>
    <font>
      <sz val="9"/>
      <name val="Arial"/>
      <family val="2"/>
    </font>
    <font>
      <b/>
      <sz val="9"/>
      <name val="Arial"/>
      <family val="2"/>
    </font>
    <font>
      <sz val="10"/>
      <name val="Arial CE"/>
    </font>
    <font>
      <sz val="7.5"/>
      <name val="Arial CE"/>
      <charset val="238"/>
    </font>
    <font>
      <sz val="10"/>
      <color indexed="43"/>
      <name val="Arial CE"/>
      <charset val="238"/>
    </font>
    <font>
      <b/>
      <sz val="7"/>
      <name val="Arial CE"/>
      <family val="2"/>
      <charset val="238"/>
    </font>
    <font>
      <sz val="7.5"/>
      <name val="Arial CE"/>
      <family val="2"/>
      <charset val="238"/>
    </font>
    <font>
      <sz val="8"/>
      <color indexed="8"/>
      <name val="Arial"/>
      <family val="2"/>
      <charset val="238"/>
    </font>
    <font>
      <b/>
      <sz val="8"/>
      <color indexed="8"/>
      <name val="Arial"/>
      <family val="2"/>
      <charset val="238"/>
    </font>
    <font>
      <sz val="8"/>
      <name val="Arial CE"/>
    </font>
    <font>
      <sz val="10"/>
      <color indexed="8"/>
      <name val="Arial"/>
      <family val="2"/>
      <charset val="238"/>
    </font>
    <font>
      <b/>
      <sz val="10"/>
      <color indexed="8"/>
      <name val="Arial"/>
      <family val="2"/>
      <charset val="238"/>
    </font>
    <font>
      <sz val="7"/>
      <name val="Arial"/>
      <family val="2"/>
      <charset val="238"/>
    </font>
    <font>
      <sz val="8"/>
      <color rgb="FFFF0000"/>
      <name val="Arial"/>
      <family val="2"/>
      <charset val="238"/>
    </font>
    <font>
      <b/>
      <sz val="10"/>
      <color rgb="FFFF0000"/>
      <name val="Arial"/>
      <family val="2"/>
      <charset val="238"/>
    </font>
    <font>
      <b/>
      <sz val="8"/>
      <name val="Arial"/>
      <family val="2"/>
      <charset val="238"/>
    </font>
    <font>
      <sz val="6.5"/>
      <name val="Arial"/>
      <family val="2"/>
      <charset val="238"/>
    </font>
    <font>
      <sz val="6"/>
      <name val="Arial"/>
      <family val="2"/>
      <charset val="238"/>
    </font>
    <font>
      <sz val="9"/>
      <name val="Arial"/>
      <family val="2"/>
      <charset val="238"/>
    </font>
    <font>
      <sz val="11"/>
      <color rgb="FFFF0000"/>
      <name val="Calibri"/>
      <family val="2"/>
      <charset val="238"/>
      <scheme val="minor"/>
    </font>
    <font>
      <sz val="7.5"/>
      <color indexed="8"/>
      <name val="Arial"/>
      <family val="2"/>
      <charset val="238"/>
    </font>
    <font>
      <sz val="7.5"/>
      <name val="Arial"/>
      <family val="2"/>
      <charset val="238"/>
    </font>
    <font>
      <sz val="9"/>
      <color theme="1"/>
      <name val="Arial"/>
      <family val="2"/>
      <charset val="238"/>
    </font>
    <font>
      <b/>
      <sz val="10"/>
      <color rgb="FF000000"/>
      <name val="Arial"/>
      <family val="2"/>
      <charset val="238"/>
    </font>
    <font>
      <sz val="10"/>
      <color rgb="FF000000"/>
      <name val="Arial"/>
      <family val="2"/>
      <charset val="238"/>
    </font>
    <font>
      <b/>
      <sz val="9"/>
      <color rgb="FF000000"/>
      <name val="Arial"/>
      <family val="2"/>
      <charset val="238"/>
    </font>
    <font>
      <sz val="6"/>
      <name val="Arial CE"/>
      <family val="2"/>
      <charset val="238"/>
    </font>
    <font>
      <sz val="10"/>
      <color indexed="39"/>
      <name val="Arial CE"/>
      <family val="2"/>
      <charset val="238"/>
    </font>
    <font>
      <sz val="10"/>
      <color indexed="10"/>
      <name val="Arial CE"/>
      <family val="2"/>
      <charset val="238"/>
    </font>
    <font>
      <sz val="10"/>
      <color indexed="42"/>
      <name val="Arial CE"/>
      <charset val="238"/>
    </font>
    <font>
      <b/>
      <sz val="7"/>
      <name val="Arial"/>
      <family val="2"/>
      <charset val="238"/>
    </font>
    <font>
      <b/>
      <sz val="7"/>
      <name val="Arial CE"/>
      <charset val="238"/>
    </font>
    <font>
      <b/>
      <sz val="8"/>
      <name val="Arial"/>
      <family val="2"/>
    </font>
    <font>
      <b/>
      <sz val="8"/>
      <color indexed="10"/>
      <name val="Arial"/>
      <family val="2"/>
      <charset val="238"/>
    </font>
    <font>
      <b/>
      <sz val="9"/>
      <color theme="1"/>
      <name val="Arial"/>
      <family val="2"/>
      <charset val="238"/>
    </font>
    <font>
      <sz val="8"/>
      <color indexed="9"/>
      <name val="Arial CE"/>
      <family val="2"/>
      <charset val="238"/>
    </font>
    <font>
      <sz val="10"/>
      <color indexed="10"/>
      <name val="Arial CE"/>
      <charset val="238"/>
    </font>
    <font>
      <sz val="9"/>
      <name val="Arial CE"/>
    </font>
    <font>
      <b/>
      <sz val="10"/>
      <name val="Arial CE"/>
    </font>
    <font>
      <sz val="11"/>
      <name val="Arial CE"/>
      <family val="2"/>
      <charset val="238"/>
    </font>
    <font>
      <b/>
      <sz val="12"/>
      <color theme="1"/>
      <name val="Arial"/>
      <family val="2"/>
      <charset val="238"/>
    </font>
    <font>
      <sz val="12"/>
      <color theme="1"/>
      <name val="Arial"/>
      <family val="2"/>
      <charset val="238"/>
    </font>
    <font>
      <sz val="5"/>
      <color theme="1"/>
      <name val="Arial"/>
      <family val="2"/>
      <charset val="238"/>
    </font>
    <font>
      <sz val="12"/>
      <color rgb="FF000000"/>
      <name val="Arial"/>
      <family val="2"/>
      <charset val="238"/>
    </font>
    <font>
      <sz val="9"/>
      <color theme="0"/>
      <name val="Arial"/>
      <family val="2"/>
    </font>
    <font>
      <b/>
      <sz val="10"/>
      <color theme="1"/>
      <name val="Arial"/>
      <family val="2"/>
      <charset val="238"/>
    </font>
    <font>
      <sz val="10"/>
      <color theme="1"/>
      <name val="Arial"/>
      <family val="2"/>
      <charset val="238"/>
    </font>
    <font>
      <sz val="10"/>
      <color theme="1"/>
      <name val="Arial"/>
      <family val="2"/>
    </font>
    <font>
      <sz val="7"/>
      <name val="Arial"/>
      <family val="2"/>
    </font>
    <font>
      <sz val="11"/>
      <name val="Calibri"/>
      <family val="2"/>
      <charset val="238"/>
    </font>
    <font>
      <b/>
      <sz val="11"/>
      <name val="Calibri"/>
      <family val="2"/>
      <charset val="238"/>
    </font>
    <font>
      <b/>
      <sz val="6"/>
      <name val="Arial"/>
      <family val="2"/>
    </font>
    <font>
      <sz val="8"/>
      <color theme="1"/>
      <name val="Arial"/>
      <family val="2"/>
    </font>
    <font>
      <sz val="9"/>
      <color theme="1"/>
      <name val="Arial"/>
      <family val="2"/>
    </font>
    <font>
      <b/>
      <sz val="9"/>
      <color theme="1"/>
      <name val="Arial"/>
      <family val="2"/>
    </font>
    <font>
      <sz val="8"/>
      <color theme="1"/>
      <name val="Calibri"/>
      <family val="2"/>
      <charset val="238"/>
      <scheme val="minor"/>
    </font>
    <font>
      <sz val="8"/>
      <name val="Calibri"/>
      <family val="2"/>
      <charset val="238"/>
      <scheme val="minor"/>
    </font>
    <font>
      <sz val="6"/>
      <color theme="1"/>
      <name val="Calibri"/>
      <family val="2"/>
      <charset val="238"/>
      <scheme val="minor"/>
    </font>
    <font>
      <b/>
      <sz val="6"/>
      <name val="Arial CE"/>
      <family val="2"/>
      <charset val="238"/>
    </font>
    <font>
      <b/>
      <sz val="10"/>
      <color indexed="12"/>
      <name val="Arial CE"/>
      <charset val="238"/>
    </font>
    <font>
      <b/>
      <sz val="12"/>
      <color indexed="61"/>
      <name val="Arial CE"/>
      <charset val="238"/>
    </font>
    <font>
      <b/>
      <sz val="11"/>
      <color rgb="FFFF0000"/>
      <name val="Arial CE"/>
      <charset val="238"/>
    </font>
    <font>
      <b/>
      <sz val="10"/>
      <color indexed="10"/>
      <name val="Arial CE"/>
      <charset val="238"/>
    </font>
    <font>
      <b/>
      <sz val="10"/>
      <color indexed="53"/>
      <name val="Arial CE"/>
      <charset val="238"/>
    </font>
    <font>
      <sz val="10"/>
      <color indexed="8"/>
      <name val="Calibri"/>
      <family val="2"/>
      <charset val="238"/>
    </font>
    <font>
      <b/>
      <sz val="11"/>
      <color indexed="8"/>
      <name val="Calibri"/>
      <family val="2"/>
      <charset val="238"/>
    </font>
    <font>
      <b/>
      <sz val="12"/>
      <color rgb="FFFF0000"/>
      <name val="Calibri"/>
      <family val="2"/>
      <charset val="238"/>
    </font>
    <font>
      <sz val="12"/>
      <color indexed="8"/>
      <name val="Calibri"/>
      <family val="2"/>
      <charset val="238"/>
    </font>
    <font>
      <b/>
      <sz val="11"/>
      <color rgb="FF7030A0"/>
      <name val="Calibri"/>
      <family val="2"/>
      <charset val="238"/>
    </font>
    <font>
      <b/>
      <sz val="9"/>
      <color rgb="FF7030A0"/>
      <name val="Calibri"/>
      <family val="2"/>
      <charset val="238"/>
    </font>
    <font>
      <b/>
      <sz val="11"/>
      <color rgb="FFFF0000"/>
      <name val="Calibri"/>
      <family val="2"/>
      <charset val="238"/>
    </font>
    <font>
      <sz val="11"/>
      <color rgb="FFFF0000"/>
      <name val="Calibri"/>
      <family val="2"/>
      <charset val="238"/>
    </font>
    <font>
      <sz val="11"/>
      <color indexed="8"/>
      <name val="Calibri"/>
      <family val="2"/>
      <charset val="238"/>
    </font>
    <font>
      <b/>
      <sz val="7"/>
      <name val="Arial"/>
      <family val="2"/>
    </font>
    <font>
      <b/>
      <sz val="11"/>
      <name val="Calibri"/>
      <family val="2"/>
      <charset val="238"/>
      <scheme val="minor"/>
    </font>
    <font>
      <sz val="11"/>
      <name val="Arial"/>
      <family val="2"/>
      <charset val="238"/>
    </font>
    <font>
      <b/>
      <sz val="10"/>
      <color theme="1"/>
      <name val="Arial"/>
      <family val="2"/>
    </font>
    <font>
      <sz val="10"/>
      <name val="Arial"/>
      <family val="2"/>
      <charset val="238"/>
    </font>
    <font>
      <sz val="10"/>
      <color indexed="63"/>
      <name val="Arial CE"/>
      <family val="2"/>
      <charset val="238"/>
    </font>
    <font>
      <sz val="10"/>
      <color indexed="10"/>
      <name val="Arial"/>
      <family val="2"/>
      <charset val="238"/>
    </font>
    <font>
      <sz val="10"/>
      <color theme="0"/>
      <name val="Arial"/>
      <family val="2"/>
      <charset val="238"/>
    </font>
    <font>
      <b/>
      <sz val="10"/>
      <color theme="0"/>
      <name val="Arial"/>
      <family val="2"/>
      <charset val="238"/>
    </font>
    <font>
      <vertAlign val="superscript"/>
      <sz val="10"/>
      <color theme="1"/>
      <name val="Arial"/>
      <family val="2"/>
      <charset val="238"/>
    </font>
    <font>
      <vertAlign val="superscript"/>
      <sz val="9"/>
      <color theme="1"/>
      <name val="Arial"/>
      <family val="2"/>
      <charset val="238"/>
    </font>
    <font>
      <vertAlign val="superscript"/>
      <sz val="8"/>
      <color theme="1"/>
      <name val="Arial"/>
      <family val="2"/>
      <charset val="238"/>
    </font>
    <font>
      <b/>
      <sz val="8"/>
      <color theme="1"/>
      <name val="Arial"/>
      <family val="2"/>
      <charset val="238"/>
    </font>
    <font>
      <vertAlign val="superscript"/>
      <sz val="10"/>
      <color indexed="8"/>
      <name val="Arial"/>
      <family val="2"/>
      <charset val="238"/>
    </font>
    <font>
      <vertAlign val="superscript"/>
      <sz val="8"/>
      <color indexed="8"/>
      <name val="Arial"/>
      <family val="2"/>
      <charset val="238"/>
    </font>
    <font>
      <vertAlign val="superscript"/>
      <sz val="11"/>
      <color theme="1"/>
      <name val="Calibri"/>
      <family val="2"/>
      <charset val="238"/>
      <scheme val="minor"/>
    </font>
    <font>
      <b/>
      <sz val="7"/>
      <color theme="1"/>
      <name val="Arial"/>
      <family val="2"/>
      <charset val="238"/>
    </font>
    <font>
      <sz val="7"/>
      <color theme="1"/>
      <name val="Arial"/>
      <family val="2"/>
      <charset val="238"/>
    </font>
    <font>
      <sz val="7"/>
      <color theme="0"/>
      <name val="Arial"/>
      <family val="2"/>
      <charset val="238"/>
    </font>
    <font>
      <vertAlign val="superscript"/>
      <sz val="8"/>
      <name val="Arial"/>
      <family val="2"/>
      <charset val="238"/>
    </font>
    <font>
      <sz val="11"/>
      <color theme="1"/>
      <name val="Arial"/>
      <family val="2"/>
      <charset val="238"/>
    </font>
    <font>
      <u/>
      <sz val="10"/>
      <name val="Arial"/>
      <family val="2"/>
      <charset val="238"/>
    </font>
    <font>
      <b/>
      <sz val="9"/>
      <color indexed="8"/>
      <name val="Arial"/>
      <family val="2"/>
      <charset val="238"/>
    </font>
    <font>
      <sz val="9"/>
      <color indexed="8"/>
      <name val="Arial"/>
      <family val="2"/>
      <charset val="238"/>
    </font>
    <font>
      <sz val="12"/>
      <name val="Times New Roman"/>
      <family val="1"/>
      <charset val="238"/>
    </font>
    <font>
      <b/>
      <sz val="12"/>
      <name val="Arial"/>
      <family val="2"/>
    </font>
    <font>
      <sz val="12"/>
      <name val="Arial"/>
      <family val="2"/>
    </font>
    <font>
      <sz val="11"/>
      <name val="Arial"/>
      <family val="2"/>
    </font>
    <font>
      <b/>
      <u/>
      <sz val="10"/>
      <color rgb="FFFF0000"/>
      <name val="Arial"/>
      <family val="2"/>
      <charset val="238"/>
    </font>
    <font>
      <sz val="8"/>
      <color indexed="10"/>
      <name val="Arial"/>
      <family val="2"/>
    </font>
    <font>
      <b/>
      <sz val="8"/>
      <color rgb="FFFF0000"/>
      <name val="Arial"/>
      <family val="2"/>
      <charset val="238"/>
    </font>
    <font>
      <b/>
      <sz val="10"/>
      <color indexed="10"/>
      <name val="Arial"/>
      <family val="2"/>
    </font>
    <font>
      <b/>
      <sz val="14"/>
      <name val="Symbol"/>
      <family val="1"/>
      <charset val="2"/>
    </font>
    <font>
      <sz val="10"/>
      <color indexed="10"/>
      <name val="Arial"/>
      <family val="2"/>
    </font>
    <font>
      <sz val="10"/>
      <name val="Arial"/>
      <family val="2"/>
      <charset val="238"/>
    </font>
    <font>
      <b/>
      <sz val="12"/>
      <color rgb="FF000000"/>
      <name val="Arial"/>
      <family val="2"/>
      <charset val="238"/>
    </font>
    <font>
      <b/>
      <sz val="12"/>
      <name val="Arial"/>
      <family val="2"/>
      <charset val="238"/>
    </font>
    <font>
      <b/>
      <i/>
      <sz val="9"/>
      <name val="Arial"/>
      <family val="2"/>
      <charset val="238"/>
    </font>
    <font>
      <b/>
      <i/>
      <sz val="9"/>
      <name val="Arial"/>
      <family val="2"/>
    </font>
    <font>
      <sz val="9"/>
      <name val="Calibri"/>
      <family val="2"/>
      <charset val="238"/>
      <scheme val="minor"/>
    </font>
    <font>
      <b/>
      <sz val="11"/>
      <name val="Arial"/>
      <family val="2"/>
    </font>
    <font>
      <sz val="10"/>
      <color rgb="FFCCFFCC"/>
      <name val="Arial"/>
      <family val="2"/>
      <charset val="238"/>
    </font>
    <font>
      <sz val="8"/>
      <color rgb="FFFF0000"/>
      <name val="Arial CE"/>
      <charset val="238"/>
    </font>
    <font>
      <sz val="7"/>
      <color rgb="FFFF0000"/>
      <name val="Arial CE"/>
      <charset val="238"/>
    </font>
    <font>
      <b/>
      <sz val="9"/>
      <color rgb="FFFF0000"/>
      <name val="Arial CE"/>
      <charset val="238"/>
    </font>
    <font>
      <sz val="9"/>
      <color rgb="FFFF0000"/>
      <name val="Arial CE"/>
      <charset val="238"/>
    </font>
    <font>
      <b/>
      <sz val="12"/>
      <color rgb="FFFF0000"/>
      <name val="Arial CE"/>
      <charset val="238"/>
    </font>
    <font>
      <sz val="8"/>
      <color rgb="FFFF0000"/>
      <name val="Calibri"/>
      <family val="2"/>
      <charset val="238"/>
      <scheme val="minor"/>
    </font>
    <font>
      <b/>
      <i/>
      <sz val="12"/>
      <name val="Arial"/>
      <family val="2"/>
      <charset val="238"/>
    </font>
    <font>
      <sz val="12"/>
      <name val="Arial"/>
      <family val="2"/>
      <charset val="238"/>
    </font>
    <font>
      <sz val="6"/>
      <name val="Arial CE"/>
      <charset val="238"/>
    </font>
    <font>
      <b/>
      <sz val="8"/>
      <color theme="0" tint="-4.9989318521683403E-2"/>
      <name val="Arial CE"/>
      <charset val="238"/>
    </font>
  </fonts>
  <fills count="23">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lightGray"/>
    </fill>
    <fill>
      <patternFill patternType="solid">
        <fgColor rgb="FF99CCFF"/>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66CCFF"/>
        <bgColor indexed="64"/>
      </patternFill>
    </fill>
    <fill>
      <patternFill patternType="solid">
        <fgColor theme="0"/>
        <bgColor indexed="64"/>
      </patternFill>
    </fill>
    <fill>
      <patternFill patternType="solid">
        <fgColor indexed="13"/>
        <bgColor indexed="64"/>
      </patternFill>
    </fill>
    <fill>
      <patternFill patternType="solid">
        <fgColor rgb="FF00B0F0"/>
        <bgColor indexed="64"/>
      </patternFill>
    </fill>
    <fill>
      <patternFill patternType="solid">
        <fgColor indexed="26"/>
        <bgColor indexed="64"/>
      </patternFill>
    </fill>
    <fill>
      <patternFill patternType="solid">
        <fgColor rgb="FFFF0000"/>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C000"/>
        <bgColor indexed="64"/>
      </patternFill>
    </fill>
  </fills>
  <borders count="192">
    <border>
      <left/>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double">
        <color indexed="64"/>
      </bottom>
      <diagonal/>
    </border>
    <border>
      <left style="medium">
        <color indexed="64"/>
      </left>
      <right style="thick">
        <color indexed="64"/>
      </right>
      <top style="medium">
        <color indexed="64"/>
      </top>
      <bottom style="double">
        <color indexed="64"/>
      </bottom>
      <diagonal/>
    </border>
    <border>
      <left style="thick">
        <color indexed="64"/>
      </left>
      <right style="medium">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64"/>
      </left>
      <right style="thin">
        <color indexed="64"/>
      </right>
      <top/>
      <bottom style="double">
        <color indexed="64"/>
      </bottom>
      <diagonal/>
    </border>
    <border>
      <left style="thick">
        <color indexed="64"/>
      </left>
      <right/>
      <top style="medium">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style="medium">
        <color indexed="64"/>
      </top>
      <bottom style="thick">
        <color indexed="64"/>
      </bottom>
      <diagonal/>
    </border>
    <border>
      <left/>
      <right style="medium">
        <color indexed="64"/>
      </right>
      <top style="thick">
        <color indexed="64"/>
      </top>
      <bottom style="thin">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bottom/>
      <diagonal/>
    </border>
    <border>
      <left style="thick">
        <color indexed="64"/>
      </left>
      <right style="medium">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right style="thin">
        <color indexed="64"/>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style="double">
        <color indexed="64"/>
      </bottom>
      <diagonal/>
    </border>
    <border>
      <left/>
      <right style="thin">
        <color indexed="64"/>
      </right>
      <top style="thin">
        <color indexed="64"/>
      </top>
      <bottom style="double">
        <color indexed="64"/>
      </bottom>
      <diagonal/>
    </border>
  </borders>
  <cellStyleXfs count="34">
    <xf numFmtId="0" fontId="0" fillId="0" borderId="0"/>
    <xf numFmtId="0" fontId="1" fillId="0" borderId="0"/>
    <xf numFmtId="0" fontId="2" fillId="0" borderId="0"/>
    <xf numFmtId="0" fontId="1" fillId="0" borderId="0"/>
    <xf numFmtId="0" fontId="2" fillId="0" borderId="0"/>
    <xf numFmtId="0" fontId="2" fillId="0" borderId="0"/>
    <xf numFmtId="0" fontId="25" fillId="0" borderId="0"/>
    <xf numFmtId="0" fontId="33" fillId="0" borderId="0"/>
    <xf numFmtId="0" fontId="37" fillId="0" borderId="0"/>
    <xf numFmtId="43" fontId="25" fillId="0" borderId="0" applyFont="0" applyFill="0" applyBorder="0" applyAlignment="0" applyProtection="0"/>
    <xf numFmtId="0" fontId="33" fillId="0" borderId="0"/>
    <xf numFmtId="0" fontId="1" fillId="0" borderId="0"/>
    <xf numFmtId="0" fontId="25" fillId="0" borderId="0"/>
    <xf numFmtId="0" fontId="2" fillId="0" borderId="0"/>
    <xf numFmtId="0" fontId="2" fillId="0" borderId="0"/>
    <xf numFmtId="0" fontId="24" fillId="0" borderId="0"/>
    <xf numFmtId="0" fontId="33" fillId="0" borderId="0"/>
    <xf numFmtId="0" fontId="1" fillId="0" borderId="0"/>
    <xf numFmtId="0" fontId="1" fillId="0" borderId="0"/>
    <xf numFmtId="0" fontId="2" fillId="0" borderId="0"/>
    <xf numFmtId="0" fontId="7" fillId="0" borderId="0"/>
    <xf numFmtId="0" fontId="107"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112" fillId="0" borderId="0"/>
    <xf numFmtId="0" fontId="25" fillId="0" borderId="0"/>
    <xf numFmtId="0" fontId="1" fillId="0" borderId="0"/>
    <xf numFmtId="0" fontId="2" fillId="0" borderId="0"/>
    <xf numFmtId="0" fontId="132" fillId="0" borderId="0"/>
    <xf numFmtId="0" fontId="25" fillId="0" borderId="0"/>
    <xf numFmtId="0" fontId="25" fillId="0" borderId="0"/>
  </cellStyleXfs>
  <cellXfs count="8786">
    <xf numFmtId="0" fontId="0" fillId="0" borderId="0" xfId="0"/>
    <xf numFmtId="0" fontId="1" fillId="0" borderId="0" xfId="1"/>
    <xf numFmtId="0" fontId="2" fillId="0" borderId="0" xfId="2"/>
    <xf numFmtId="0" fontId="1" fillId="0" borderId="0" xfId="3"/>
    <xf numFmtId="0" fontId="3" fillId="0" borderId="1" xfId="1" applyFont="1" applyBorder="1" applyAlignment="1">
      <alignment horizontal="center" vertical="center"/>
    </xf>
    <xf numFmtId="0" fontId="4" fillId="0" borderId="1" xfId="1" applyFont="1" applyBorder="1" applyAlignment="1">
      <alignment horizontal="center" vertical="center"/>
    </xf>
    <xf numFmtId="0" fontId="5" fillId="0" borderId="2" xfId="1" applyFont="1" applyBorder="1" applyAlignment="1">
      <alignment horizontal="center" vertical="center"/>
    </xf>
    <xf numFmtId="0" fontId="1" fillId="2" borderId="3" xfId="1" applyFont="1" applyFill="1" applyBorder="1" applyAlignment="1">
      <alignment horizontal="center" vertical="center" wrapText="1"/>
    </xf>
    <xf numFmtId="0" fontId="1" fillId="0" borderId="0" xfId="1" applyFont="1" applyFill="1"/>
    <xf numFmtId="0" fontId="7" fillId="0" borderId="0" xfId="1" applyFont="1"/>
    <xf numFmtId="0" fontId="1" fillId="0" borderId="4" xfId="1" applyFont="1" applyBorder="1" applyAlignment="1">
      <alignment vertical="center"/>
    </xf>
    <xf numFmtId="164" fontId="7" fillId="0" borderId="5" xfId="1" applyNumberFormat="1" applyFont="1" applyFill="1" applyBorder="1" applyAlignment="1">
      <alignment vertical="center"/>
    </xf>
    <xf numFmtId="164" fontId="3" fillId="0" borderId="6" xfId="1" applyNumberFormat="1" applyFont="1" applyFill="1" applyBorder="1" applyAlignment="1">
      <alignment vertical="center"/>
    </xf>
    <xf numFmtId="165" fontId="7" fillId="2" borderId="7" xfId="1" applyNumberFormat="1" applyFont="1" applyFill="1" applyBorder="1" applyAlignment="1">
      <alignment vertical="center"/>
    </xf>
    <xf numFmtId="0" fontId="1" fillId="0" borderId="12" xfId="1" applyFont="1" applyBorder="1" applyAlignment="1">
      <alignment vertical="center"/>
    </xf>
    <xf numFmtId="164" fontId="7" fillId="0" borderId="13" xfId="1" applyNumberFormat="1" applyFont="1" applyFill="1" applyBorder="1" applyAlignment="1">
      <alignment vertical="center"/>
    </xf>
    <xf numFmtId="164" fontId="3" fillId="0" borderId="14" xfId="1" applyNumberFormat="1" applyFont="1" applyFill="1" applyBorder="1" applyAlignment="1">
      <alignment vertical="center"/>
    </xf>
    <xf numFmtId="165" fontId="7" fillId="2" borderId="15" xfId="1" applyNumberFormat="1" applyFont="1" applyFill="1" applyBorder="1" applyAlignment="1">
      <alignment vertical="center"/>
    </xf>
    <xf numFmtId="0" fontId="4" fillId="0" borderId="9" xfId="1" applyFont="1" applyBorder="1" applyAlignment="1">
      <alignment horizontal="center" vertical="center"/>
    </xf>
    <xf numFmtId="0" fontId="0" fillId="0" borderId="12" xfId="1" applyFont="1" applyFill="1" applyBorder="1" applyAlignment="1">
      <alignment vertical="center"/>
    </xf>
    <xf numFmtId="0" fontId="12" fillId="0" borderId="20" xfId="1" applyFont="1" applyFill="1" applyBorder="1"/>
    <xf numFmtId="166" fontId="7" fillId="0" borderId="21" xfId="1" applyNumberFormat="1" applyFont="1" applyFill="1" applyBorder="1"/>
    <xf numFmtId="166" fontId="3" fillId="0" borderId="22" xfId="1" applyNumberFormat="1" applyFont="1" applyFill="1" applyBorder="1"/>
    <xf numFmtId="165" fontId="7" fillId="2" borderId="23" xfId="1" applyNumberFormat="1" applyFont="1" applyFill="1" applyBorder="1" applyAlignment="1">
      <alignment vertical="center"/>
    </xf>
    <xf numFmtId="166" fontId="7" fillId="0" borderId="24" xfId="1" applyNumberFormat="1" applyFont="1" applyFill="1" applyBorder="1"/>
    <xf numFmtId="0" fontId="1" fillId="0" borderId="12" xfId="1" applyFont="1" applyFill="1" applyBorder="1" applyAlignment="1">
      <alignment vertical="center"/>
    </xf>
    <xf numFmtId="0" fontId="12" fillId="0" borderId="25" xfId="1" applyFont="1" applyFill="1" applyBorder="1"/>
    <xf numFmtId="166" fontId="7" fillId="0" borderId="26" xfId="1" applyNumberFormat="1" applyFont="1" applyFill="1" applyBorder="1"/>
    <xf numFmtId="166" fontId="3" fillId="0" borderId="27" xfId="1" applyNumberFormat="1" applyFont="1" applyFill="1" applyBorder="1"/>
    <xf numFmtId="165" fontId="7" fillId="2" borderId="28" xfId="1" applyNumberFormat="1" applyFont="1" applyFill="1" applyBorder="1" applyAlignment="1">
      <alignment vertical="center"/>
    </xf>
    <xf numFmtId="166" fontId="7" fillId="0" borderId="29" xfId="1" applyNumberFormat="1" applyFont="1" applyFill="1" applyBorder="1"/>
    <xf numFmtId="0" fontId="12" fillId="0" borderId="30" xfId="1" applyFont="1" applyFill="1" applyBorder="1"/>
    <xf numFmtId="166" fontId="7" fillId="0" borderId="31" xfId="1" applyNumberFormat="1" applyFont="1" applyFill="1" applyBorder="1"/>
    <xf numFmtId="166" fontId="3" fillId="0" borderId="31" xfId="1" applyNumberFormat="1" applyFont="1" applyFill="1" applyBorder="1"/>
    <xf numFmtId="165" fontId="7" fillId="2" borderId="32" xfId="1" applyNumberFormat="1" applyFont="1" applyFill="1" applyBorder="1" applyAlignment="1">
      <alignment vertical="center"/>
    </xf>
    <xf numFmtId="166" fontId="7" fillId="0" borderId="33" xfId="1" applyNumberFormat="1" applyFont="1" applyFill="1" applyBorder="1"/>
    <xf numFmtId="0" fontId="12" fillId="0" borderId="35" xfId="1" applyFont="1" applyFill="1" applyBorder="1"/>
    <xf numFmtId="166" fontId="3" fillId="0" borderId="21" xfId="1" applyNumberFormat="1" applyFont="1" applyFill="1" applyBorder="1"/>
    <xf numFmtId="165" fontId="7" fillId="2" borderId="36" xfId="1" applyNumberFormat="1" applyFont="1" applyFill="1" applyBorder="1" applyAlignment="1">
      <alignment vertical="center"/>
    </xf>
    <xf numFmtId="0" fontId="5" fillId="0" borderId="38" xfId="1" applyFont="1" applyBorder="1"/>
    <xf numFmtId="3" fontId="3" fillId="0" borderId="2" xfId="1" applyNumberFormat="1" applyFont="1" applyFill="1" applyBorder="1"/>
    <xf numFmtId="165" fontId="7" fillId="2" borderId="3" xfId="1" applyNumberFormat="1" applyFont="1" applyFill="1" applyBorder="1" applyAlignment="1">
      <alignment vertical="center"/>
    </xf>
    <xf numFmtId="3" fontId="3" fillId="0" borderId="39" xfId="1" applyNumberFormat="1" applyFont="1" applyBorder="1"/>
    <xf numFmtId="3" fontId="3" fillId="0" borderId="9" xfId="1" applyNumberFormat="1" applyFont="1" applyBorder="1"/>
    <xf numFmtId="3" fontId="3" fillId="0" borderId="2" xfId="1" applyNumberFormat="1" applyFont="1" applyBorder="1"/>
    <xf numFmtId="164" fontId="3" fillId="0" borderId="40" xfId="1" applyNumberFormat="1" applyFont="1" applyFill="1" applyBorder="1" applyAlignment="1">
      <alignment vertical="center"/>
    </xf>
    <xf numFmtId="0" fontId="1" fillId="0" borderId="42" xfId="1" applyFont="1" applyFill="1" applyBorder="1" applyAlignment="1">
      <alignment vertical="center"/>
    </xf>
    <xf numFmtId="164" fontId="7" fillId="0" borderId="43" xfId="1" applyNumberFormat="1" applyFont="1" applyFill="1" applyBorder="1" applyAlignment="1">
      <alignment vertical="center"/>
    </xf>
    <xf numFmtId="164" fontId="3" fillId="0" borderId="44" xfId="1" applyNumberFormat="1" applyFont="1" applyFill="1" applyBorder="1" applyAlignment="1">
      <alignment vertical="center"/>
    </xf>
    <xf numFmtId="165" fontId="7" fillId="2" borderId="45" xfId="1" applyNumberFormat="1" applyFont="1" applyFill="1" applyBorder="1" applyAlignment="1">
      <alignment vertical="center"/>
    </xf>
    <xf numFmtId="0" fontId="5" fillId="0" borderId="3" xfId="1" applyFont="1" applyBorder="1" applyAlignment="1">
      <alignment horizontal="center" vertical="center"/>
    </xf>
    <xf numFmtId="0" fontId="12" fillId="0" borderId="20" xfId="1" applyFont="1" applyBorder="1"/>
    <xf numFmtId="167" fontId="10" fillId="0" borderId="4" xfId="1" applyNumberFormat="1" applyFont="1" applyFill="1" applyBorder="1"/>
    <xf numFmtId="167" fontId="5" fillId="0" borderId="23" xfId="1" applyNumberFormat="1" applyFont="1" applyFill="1" applyBorder="1"/>
    <xf numFmtId="165" fontId="10" fillId="2" borderId="20" xfId="1" applyNumberFormat="1" applyFont="1" applyFill="1" applyBorder="1" applyAlignment="1">
      <alignment vertical="center"/>
    </xf>
    <xf numFmtId="0" fontId="12" fillId="0" borderId="35" xfId="1" applyFont="1" applyBorder="1"/>
    <xf numFmtId="167" fontId="10" fillId="0" borderId="12" xfId="1" applyNumberFormat="1" applyFont="1" applyFill="1" applyBorder="1"/>
    <xf numFmtId="167" fontId="5" fillId="0" borderId="37" xfId="1" applyNumberFormat="1" applyFont="1" applyFill="1" applyBorder="1"/>
    <xf numFmtId="165" fontId="10" fillId="2" borderId="35" xfId="1" applyNumberFormat="1" applyFont="1" applyFill="1" applyBorder="1" applyAlignment="1">
      <alignment vertical="center"/>
    </xf>
    <xf numFmtId="0" fontId="12" fillId="0" borderId="30" xfId="1" applyFont="1" applyBorder="1"/>
    <xf numFmtId="167" fontId="10" fillId="0" borderId="47" xfId="1" applyNumberFormat="1" applyFont="1" applyFill="1" applyBorder="1"/>
    <xf numFmtId="167" fontId="5" fillId="0" borderId="17" xfId="1" applyNumberFormat="1" applyFont="1" applyFill="1" applyBorder="1"/>
    <xf numFmtId="165" fontId="10" fillId="2" borderId="16" xfId="1" applyNumberFormat="1" applyFont="1" applyFill="1" applyBorder="1" applyAlignment="1">
      <alignment vertical="center"/>
    </xf>
    <xf numFmtId="167" fontId="5" fillId="0" borderId="1" xfId="1" applyNumberFormat="1" applyFont="1" applyFill="1" applyBorder="1"/>
    <xf numFmtId="167" fontId="5" fillId="0" borderId="3" xfId="1" applyNumberFormat="1" applyFont="1" applyFill="1" applyBorder="1"/>
    <xf numFmtId="165" fontId="10" fillId="2" borderId="38" xfId="1" applyNumberFormat="1" applyFont="1" applyFill="1" applyBorder="1" applyAlignment="1">
      <alignment vertical="center"/>
    </xf>
    <xf numFmtId="164" fontId="7" fillId="0" borderId="51" xfId="3" applyNumberFormat="1" applyFont="1" applyBorder="1"/>
    <xf numFmtId="164" fontId="7" fillId="0" borderId="13" xfId="3" applyNumberFormat="1" applyFont="1" applyBorder="1"/>
    <xf numFmtId="0" fontId="16" fillId="0" borderId="0" xfId="3" applyFont="1"/>
    <xf numFmtId="0" fontId="1" fillId="0" borderId="0" xfId="3" applyBorder="1"/>
    <xf numFmtId="0" fontId="1" fillId="0" borderId="0" xfId="3" applyFill="1" applyBorder="1"/>
    <xf numFmtId="0" fontId="1" fillId="0" borderId="0" xfId="3" applyFill="1"/>
    <xf numFmtId="0" fontId="12" fillId="0" borderId="35" xfId="3" applyFont="1" applyFill="1" applyBorder="1" applyAlignment="1">
      <alignment wrapText="1"/>
    </xf>
    <xf numFmtId="0" fontId="21" fillId="0" borderId="0" xfId="2" applyFont="1"/>
    <xf numFmtId="0" fontId="9" fillId="0" borderId="0" xfId="3" applyFont="1"/>
    <xf numFmtId="0" fontId="9" fillId="0" borderId="0" xfId="1" applyFont="1"/>
    <xf numFmtId="0" fontId="1" fillId="0" borderId="58" xfId="1" applyBorder="1" applyAlignment="1">
      <alignment horizontal="centerContinuous"/>
    </xf>
    <xf numFmtId="0" fontId="1" fillId="0" borderId="59" xfId="1" applyBorder="1" applyAlignment="1">
      <alignment horizontal="centerContinuous"/>
    </xf>
    <xf numFmtId="0" fontId="1" fillId="0" borderId="58" xfId="1" applyFont="1" applyBorder="1" applyAlignment="1">
      <alignment horizontal="centerContinuous"/>
    </xf>
    <xf numFmtId="0" fontId="10" fillId="0" borderId="43" xfId="1" applyFont="1" applyBorder="1" applyAlignment="1">
      <alignment horizontal="center"/>
    </xf>
    <xf numFmtId="0" fontId="5" fillId="0" borderId="19" xfId="1" applyFont="1" applyBorder="1" applyAlignment="1">
      <alignment horizontal="center"/>
    </xf>
    <xf numFmtId="164" fontId="7" fillId="0" borderId="23" xfId="1" applyNumberFormat="1" applyFont="1" applyBorder="1" applyProtection="1">
      <protection locked="0"/>
    </xf>
    <xf numFmtId="164" fontId="7" fillId="0" borderId="22" xfId="1" applyNumberFormat="1" applyFont="1" applyBorder="1" applyAlignment="1">
      <alignment vertical="center"/>
    </xf>
    <xf numFmtId="164" fontId="7" fillId="0" borderId="23" xfId="1" applyNumberFormat="1" applyFont="1" applyBorder="1" applyAlignment="1">
      <alignment vertical="center"/>
    </xf>
    <xf numFmtId="164" fontId="7" fillId="0" borderId="37" xfId="1" applyNumberFormat="1" applyFont="1" applyFill="1" applyBorder="1" applyProtection="1">
      <protection locked="0"/>
    </xf>
    <xf numFmtId="164" fontId="7" fillId="0" borderId="21" xfId="1" applyNumberFormat="1" applyFont="1" applyFill="1" applyBorder="1"/>
    <xf numFmtId="164" fontId="7" fillId="0" borderId="37" xfId="1" applyNumberFormat="1" applyFont="1" applyFill="1" applyBorder="1"/>
    <xf numFmtId="164" fontId="3" fillId="0" borderId="21" xfId="1" applyNumberFormat="1" applyFont="1" applyFill="1" applyBorder="1"/>
    <xf numFmtId="164" fontId="3" fillId="0" borderId="37" xfId="1" applyNumberFormat="1" applyFont="1" applyFill="1" applyBorder="1"/>
    <xf numFmtId="164" fontId="7" fillId="0" borderId="37" xfId="1" applyNumberFormat="1" applyFont="1" applyBorder="1" applyProtection="1">
      <protection locked="0"/>
    </xf>
    <xf numFmtId="164" fontId="7" fillId="0" borderId="21" xfId="1" applyNumberFormat="1" applyFont="1" applyBorder="1"/>
    <xf numFmtId="164" fontId="7" fillId="0" borderId="37" xfId="1" applyNumberFormat="1" applyFont="1" applyBorder="1"/>
    <xf numFmtId="164" fontId="7" fillId="4" borderId="37" xfId="1" applyNumberFormat="1" applyFont="1" applyFill="1" applyBorder="1" applyProtection="1">
      <protection locked="0"/>
    </xf>
    <xf numFmtId="164" fontId="7" fillId="4" borderId="21" xfId="1" applyNumberFormat="1" applyFont="1" applyFill="1" applyBorder="1"/>
    <xf numFmtId="164" fontId="7" fillId="4" borderId="37" xfId="1" applyNumberFormat="1" applyFont="1" applyFill="1" applyBorder="1"/>
    <xf numFmtId="164" fontId="7" fillId="0" borderId="19" xfId="1" applyNumberFormat="1" applyFont="1" applyBorder="1" applyProtection="1">
      <protection locked="0"/>
    </xf>
    <xf numFmtId="164" fontId="3" fillId="0" borderId="65" xfId="1" applyNumberFormat="1" applyFont="1" applyBorder="1"/>
    <xf numFmtId="164" fontId="3" fillId="0" borderId="19" xfId="1" applyNumberFormat="1" applyFont="1" applyBorder="1"/>
    <xf numFmtId="0" fontId="1" fillId="0" borderId="58" xfId="1" applyFill="1" applyBorder="1" applyAlignment="1">
      <alignment horizontal="centerContinuous"/>
    </xf>
    <xf numFmtId="0" fontId="1" fillId="0" borderId="59" xfId="1" applyFill="1" applyBorder="1" applyAlignment="1">
      <alignment horizontal="centerContinuous"/>
    </xf>
    <xf numFmtId="164" fontId="3" fillId="0" borderId="65" xfId="1" applyNumberFormat="1" applyFont="1" applyFill="1" applyBorder="1"/>
    <xf numFmtId="164" fontId="3" fillId="0" borderId="19" xfId="1" applyNumberFormat="1" applyFont="1" applyFill="1" applyBorder="1"/>
    <xf numFmtId="0" fontId="1" fillId="0" borderId="58" xfId="1" applyFont="1" applyFill="1" applyBorder="1" applyAlignment="1">
      <alignment horizontal="centerContinuous"/>
    </xf>
    <xf numFmtId="0" fontId="1" fillId="0" borderId="33" xfId="1" applyFill="1" applyBorder="1" applyAlignment="1">
      <alignment horizontal="centerContinuous"/>
    </xf>
    <xf numFmtId="164" fontId="7" fillId="0" borderId="21" xfId="1" applyNumberFormat="1" applyFont="1" applyFill="1" applyBorder="1" applyProtection="1">
      <protection locked="0"/>
    </xf>
    <xf numFmtId="0" fontId="7" fillId="0" borderId="20" xfId="1" applyFont="1" applyBorder="1"/>
    <xf numFmtId="0" fontId="7" fillId="0" borderId="35" xfId="1" applyFont="1" applyBorder="1"/>
    <xf numFmtId="0" fontId="7" fillId="0" borderId="64" xfId="1" applyFont="1" applyBorder="1"/>
    <xf numFmtId="164" fontId="7" fillId="0" borderId="37" xfId="1" applyNumberFormat="1" applyFont="1" applyBorder="1" applyAlignment="1">
      <alignment horizontal="right"/>
    </xf>
    <xf numFmtId="0" fontId="10" fillId="0" borderId="42" xfId="1" applyFont="1" applyBorder="1" applyAlignment="1">
      <alignment horizontal="center"/>
    </xf>
    <xf numFmtId="164" fontId="7" fillId="0" borderId="22" xfId="1" applyNumberFormat="1" applyFont="1" applyBorder="1" applyProtection="1">
      <protection locked="0"/>
    </xf>
    <xf numFmtId="0" fontId="7" fillId="0" borderId="20" xfId="1" applyFont="1" applyFill="1" applyBorder="1"/>
    <xf numFmtId="0" fontId="7" fillId="0" borderId="35" xfId="1" applyFont="1" applyFill="1" applyBorder="1"/>
    <xf numFmtId="164" fontId="7" fillId="0" borderId="21" xfId="1" applyNumberFormat="1" applyFont="1" applyBorder="1" applyProtection="1">
      <protection locked="0"/>
    </xf>
    <xf numFmtId="0" fontId="7" fillId="4" borderId="35" xfId="1" applyFont="1" applyFill="1" applyBorder="1"/>
    <xf numFmtId="164" fontId="7" fillId="4" borderId="21" xfId="1" applyNumberFormat="1" applyFont="1" applyFill="1" applyBorder="1" applyProtection="1">
      <protection locked="0"/>
    </xf>
    <xf numFmtId="164" fontId="7" fillId="0" borderId="65" xfId="1" applyNumberFormat="1" applyFont="1" applyBorder="1" applyProtection="1">
      <protection locked="0"/>
    </xf>
    <xf numFmtId="0" fontId="7" fillId="0" borderId="64" xfId="1" applyFont="1" applyFill="1" applyBorder="1"/>
    <xf numFmtId="0" fontId="7" fillId="0" borderId="58" xfId="1" applyFont="1" applyBorder="1" applyAlignment="1">
      <alignment horizontal="centerContinuous"/>
    </xf>
    <xf numFmtId="0" fontId="7" fillId="0" borderId="59" xfId="1" applyFont="1" applyBorder="1" applyAlignment="1">
      <alignment horizontal="centerContinuous"/>
    </xf>
    <xf numFmtId="164" fontId="7" fillId="0" borderId="22" xfId="1" applyNumberFormat="1" applyFont="1" applyFill="1" applyBorder="1" applyAlignment="1" applyProtection="1">
      <alignment horizontal="right"/>
      <protection locked="0"/>
    </xf>
    <xf numFmtId="164" fontId="7" fillId="0" borderId="23" xfId="1" applyNumberFormat="1" applyFont="1" applyFill="1" applyBorder="1" applyAlignment="1" applyProtection="1">
      <alignment horizontal="right"/>
      <protection locked="0"/>
    </xf>
    <xf numFmtId="164" fontId="7" fillId="0" borderId="22" xfId="1" applyNumberFormat="1" applyFont="1" applyFill="1" applyBorder="1" applyAlignment="1" applyProtection="1">
      <alignment horizontal="right" vertical="center"/>
      <protection locked="0"/>
    </xf>
    <xf numFmtId="164" fontId="7" fillId="0" borderId="23" xfId="1" applyNumberFormat="1" applyFont="1" applyFill="1" applyBorder="1" applyAlignment="1" applyProtection="1">
      <alignment horizontal="right" vertical="center"/>
      <protection locked="0"/>
    </xf>
    <xf numFmtId="0" fontId="1" fillId="0" borderId="0" xfId="3" applyAlignment="1">
      <alignment vertical="center"/>
    </xf>
    <xf numFmtId="164" fontId="7" fillId="0" borderId="21" xfId="1" applyNumberFormat="1" applyFont="1" applyFill="1" applyBorder="1" applyAlignment="1" applyProtection="1">
      <alignment horizontal="right"/>
      <protection locked="0"/>
    </xf>
    <xf numFmtId="164" fontId="7" fillId="0" borderId="37" xfId="1" applyNumberFormat="1" applyFont="1" applyFill="1" applyBorder="1" applyAlignment="1" applyProtection="1">
      <alignment horizontal="right" vertical="center"/>
      <protection locked="0"/>
    </xf>
    <xf numFmtId="164" fontId="7" fillId="0" borderId="21" xfId="1" applyNumberFormat="1" applyFont="1" applyFill="1" applyBorder="1" applyAlignment="1" applyProtection="1">
      <alignment horizontal="right" vertical="center"/>
      <protection locked="0"/>
    </xf>
    <xf numFmtId="164" fontId="7" fillId="0" borderId="37" xfId="1" applyNumberFormat="1" applyFont="1" applyFill="1" applyBorder="1" applyAlignment="1">
      <alignment horizontal="right" vertical="center"/>
    </xf>
    <xf numFmtId="164" fontId="7" fillId="0" borderId="37" xfId="1" applyNumberFormat="1" applyFont="1" applyFill="1" applyBorder="1" applyAlignment="1" applyProtection="1">
      <alignment horizontal="right"/>
      <protection locked="0"/>
    </xf>
    <xf numFmtId="164" fontId="3" fillId="0" borderId="37" xfId="1" applyNumberFormat="1" applyFont="1" applyFill="1" applyBorder="1" applyAlignment="1">
      <alignment horizontal="right"/>
    </xf>
    <xf numFmtId="164" fontId="7" fillId="0" borderId="37" xfId="1" applyNumberFormat="1" applyFont="1" applyFill="1" applyBorder="1" applyAlignment="1">
      <alignment horizontal="right"/>
    </xf>
    <xf numFmtId="164" fontId="7" fillId="0" borderId="65" xfId="1" applyNumberFormat="1" applyFont="1" applyFill="1" applyBorder="1" applyAlignment="1" applyProtection="1">
      <alignment horizontal="right"/>
      <protection locked="0"/>
    </xf>
    <xf numFmtId="164" fontId="7" fillId="0" borderId="19" xfId="1" applyNumberFormat="1" applyFont="1" applyFill="1" applyBorder="1" applyAlignment="1" applyProtection="1">
      <alignment horizontal="right"/>
      <protection locked="0"/>
    </xf>
    <xf numFmtId="164" fontId="7" fillId="0" borderId="43" xfId="1" applyNumberFormat="1" applyFont="1" applyFill="1" applyBorder="1" applyAlignment="1" applyProtection="1">
      <alignment horizontal="right"/>
      <protection locked="0"/>
    </xf>
    <xf numFmtId="164" fontId="3" fillId="0" borderId="19" xfId="1" applyNumberFormat="1" applyFont="1" applyFill="1" applyBorder="1" applyAlignment="1">
      <alignment horizontal="right"/>
    </xf>
    <xf numFmtId="167" fontId="3" fillId="6" borderId="5" xfId="1" applyNumberFormat="1" applyFont="1" applyFill="1" applyBorder="1" applyAlignment="1">
      <alignment vertical="center"/>
    </xf>
    <xf numFmtId="167" fontId="3" fillId="6" borderId="69" xfId="1" applyNumberFormat="1" applyFont="1" applyFill="1" applyBorder="1" applyAlignment="1">
      <alignment vertical="center"/>
    </xf>
    <xf numFmtId="167" fontId="7" fillId="6" borderId="51" xfId="1" applyNumberFormat="1" applyFont="1" applyFill="1" applyBorder="1" applyAlignment="1">
      <alignment vertical="center"/>
    </xf>
    <xf numFmtId="167" fontId="3" fillId="6" borderId="62" xfId="1" applyNumberFormat="1" applyFont="1" applyFill="1" applyBorder="1" applyAlignment="1">
      <alignment vertical="center"/>
    </xf>
    <xf numFmtId="167" fontId="7" fillId="6" borderId="46" xfId="1" applyNumberFormat="1" applyFont="1" applyFill="1" applyBorder="1" applyAlignment="1">
      <alignment vertical="center"/>
    </xf>
    <xf numFmtId="167" fontId="3" fillId="6" borderId="52" xfId="1" applyNumberFormat="1" applyFont="1" applyFill="1" applyBorder="1" applyAlignment="1">
      <alignment vertical="center"/>
    </xf>
    <xf numFmtId="167" fontId="7" fillId="6" borderId="13" xfId="1" applyNumberFormat="1" applyFont="1" applyFill="1" applyBorder="1" applyAlignment="1">
      <alignment vertical="center"/>
    </xf>
    <xf numFmtId="167" fontId="3" fillId="6" borderId="40" xfId="1" applyNumberFormat="1" applyFont="1" applyFill="1" applyBorder="1" applyAlignment="1">
      <alignment vertical="center"/>
    </xf>
    <xf numFmtId="167" fontId="28" fillId="7" borderId="71" xfId="1" applyNumberFormat="1" applyFont="1" applyFill="1" applyBorder="1" applyAlignment="1">
      <alignment vertical="center"/>
    </xf>
    <xf numFmtId="167" fontId="29" fillId="7" borderId="72" xfId="1" applyNumberFormat="1" applyFont="1" applyFill="1" applyBorder="1" applyAlignment="1">
      <alignment vertical="center"/>
    </xf>
    <xf numFmtId="167" fontId="28" fillId="7" borderId="36" xfId="1" applyNumberFormat="1" applyFont="1" applyFill="1" applyBorder="1" applyAlignment="1">
      <alignment vertical="center"/>
    </xf>
    <xf numFmtId="167" fontId="7" fillId="0" borderId="76" xfId="1" applyNumberFormat="1" applyFont="1" applyFill="1" applyBorder="1" applyAlignment="1">
      <alignment vertical="center"/>
    </xf>
    <xf numFmtId="167" fontId="7" fillId="7" borderId="71" xfId="1" applyNumberFormat="1" applyFont="1" applyFill="1" applyBorder="1" applyAlignment="1">
      <alignment vertical="center"/>
    </xf>
    <xf numFmtId="167" fontId="3" fillId="7" borderId="72" xfId="1" applyNumberFormat="1" applyFont="1" applyFill="1" applyBorder="1" applyAlignment="1">
      <alignment vertical="center"/>
    </xf>
    <xf numFmtId="167" fontId="28" fillId="7" borderId="28" xfId="1" applyNumberFormat="1" applyFont="1" applyFill="1" applyBorder="1" applyAlignment="1">
      <alignment vertical="center"/>
    </xf>
    <xf numFmtId="167" fontId="3" fillId="0" borderId="37" xfId="1" applyNumberFormat="1" applyFont="1" applyFill="1" applyBorder="1" applyAlignment="1">
      <alignment vertical="center"/>
    </xf>
    <xf numFmtId="0" fontId="12" fillId="0" borderId="12" xfId="3" applyFont="1" applyBorder="1" applyAlignment="1">
      <alignment vertical="center" wrapText="1"/>
    </xf>
    <xf numFmtId="167" fontId="3" fillId="0" borderId="32" xfId="1" applyNumberFormat="1" applyFont="1" applyFill="1" applyBorder="1" applyAlignment="1">
      <alignment vertical="center"/>
    </xf>
    <xf numFmtId="167" fontId="7" fillId="0" borderId="32" xfId="1" applyNumberFormat="1" applyFont="1" applyFill="1" applyBorder="1" applyAlignment="1">
      <alignment vertical="center"/>
    </xf>
    <xf numFmtId="167" fontId="3" fillId="6" borderId="13" xfId="1" applyNumberFormat="1" applyFont="1" applyFill="1" applyBorder="1" applyAlignment="1">
      <alignment vertical="center"/>
    </xf>
    <xf numFmtId="167" fontId="3" fillId="6" borderId="51" xfId="1" applyNumberFormat="1" applyFont="1" applyFill="1" applyBorder="1" applyAlignment="1">
      <alignment horizontal="right" vertical="center"/>
    </xf>
    <xf numFmtId="167" fontId="22" fillId="6" borderId="43" xfId="1" applyNumberFormat="1" applyFont="1" applyFill="1" applyBorder="1" applyAlignment="1">
      <alignment vertical="center"/>
    </xf>
    <xf numFmtId="167" fontId="22" fillId="6" borderId="44" xfId="1" applyNumberFormat="1" applyFont="1" applyFill="1" applyBorder="1" applyAlignment="1">
      <alignment vertical="center"/>
    </xf>
    <xf numFmtId="167" fontId="7" fillId="7" borderId="5" xfId="1" applyNumberFormat="1" applyFont="1" applyFill="1" applyBorder="1" applyAlignment="1">
      <alignment vertical="center"/>
    </xf>
    <xf numFmtId="167" fontId="3" fillId="7" borderId="69" xfId="1" applyNumberFormat="1" applyFont="1" applyFill="1" applyBorder="1" applyAlignment="1">
      <alignment vertical="center"/>
    </xf>
    <xf numFmtId="167" fontId="7" fillId="7" borderId="23" xfId="1" applyNumberFormat="1" applyFont="1" applyFill="1" applyBorder="1" applyAlignment="1">
      <alignment vertical="center"/>
    </xf>
    <xf numFmtId="167" fontId="3" fillId="7" borderId="71" xfId="1" applyNumberFormat="1" applyFont="1" applyFill="1" applyBorder="1" applyAlignment="1">
      <alignment vertical="center"/>
    </xf>
    <xf numFmtId="167" fontId="3" fillId="7" borderId="28" xfId="1" applyNumberFormat="1" applyFont="1" applyFill="1" applyBorder="1" applyAlignment="1">
      <alignment vertical="center"/>
    </xf>
    <xf numFmtId="167" fontId="7" fillId="7" borderId="17" xfId="1" applyNumberFormat="1" applyFont="1" applyFill="1" applyBorder="1" applyAlignment="1">
      <alignment vertical="center"/>
    </xf>
    <xf numFmtId="0" fontId="6" fillId="0" borderId="0" xfId="3" applyFont="1" applyFill="1" applyAlignment="1">
      <alignment wrapText="1"/>
    </xf>
    <xf numFmtId="0" fontId="3" fillId="0" borderId="0" xfId="3" applyFont="1" applyFill="1" applyAlignment="1"/>
    <xf numFmtId="0" fontId="0" fillId="0" borderId="0" xfId="0" applyFill="1"/>
    <xf numFmtId="0" fontId="12" fillId="0" borderId="60" xfId="0" applyFont="1" applyBorder="1" applyAlignment="1">
      <alignment horizontal="center" vertical="center"/>
    </xf>
    <xf numFmtId="0" fontId="12" fillId="0" borderId="61" xfId="0" applyFont="1" applyBorder="1" applyAlignment="1">
      <alignment horizontal="center" vertical="center"/>
    </xf>
    <xf numFmtId="0" fontId="12" fillId="4" borderId="34" xfId="0" applyFont="1" applyFill="1" applyBorder="1" applyAlignment="1">
      <alignment horizontal="center" vertical="center"/>
    </xf>
    <xf numFmtId="0" fontId="12" fillId="0" borderId="80" xfId="0" applyFont="1" applyBorder="1" applyAlignment="1">
      <alignment horizontal="center" vertical="center"/>
    </xf>
    <xf numFmtId="0" fontId="12" fillId="5" borderId="17" xfId="0" applyFont="1" applyFill="1" applyBorder="1" applyAlignment="1">
      <alignment horizontal="center" vertical="center" wrapText="1"/>
    </xf>
    <xf numFmtId="0" fontId="12" fillId="5" borderId="82" xfId="0" applyFont="1" applyFill="1" applyBorder="1" applyAlignment="1">
      <alignment horizontal="center" vertical="center" wrapText="1"/>
    </xf>
    <xf numFmtId="0" fontId="11" fillId="0" borderId="44" xfId="0" applyFont="1" applyBorder="1" applyAlignment="1">
      <alignment horizontal="center" vertical="center" wrapText="1"/>
    </xf>
    <xf numFmtId="0" fontId="12" fillId="6" borderId="19" xfId="0" applyFont="1" applyFill="1" applyBorder="1" applyAlignment="1">
      <alignment horizontal="center" vertical="center" shrinkToFit="1"/>
    </xf>
    <xf numFmtId="0" fontId="12" fillId="0" borderId="20" xfId="0" applyFont="1" applyBorder="1" applyAlignment="1">
      <alignment horizontal="left" wrapText="1"/>
    </xf>
    <xf numFmtId="164" fontId="10" fillId="0" borderId="5" xfId="0" applyNumberFormat="1" applyFont="1" applyBorder="1"/>
    <xf numFmtId="164" fontId="10" fillId="0" borderId="69" xfId="0" applyNumberFormat="1" applyFont="1" applyBorder="1"/>
    <xf numFmtId="164" fontId="10" fillId="4" borderId="23" xfId="0" applyNumberFormat="1" applyFont="1" applyFill="1" applyBorder="1"/>
    <xf numFmtId="167" fontId="10" fillId="5" borderId="23" xfId="0" applyNumberFormat="1" applyFont="1" applyFill="1" applyBorder="1"/>
    <xf numFmtId="167" fontId="10" fillId="5" borderId="22" xfId="0" applyNumberFormat="1" applyFont="1" applyFill="1" applyBorder="1"/>
    <xf numFmtId="164" fontId="10" fillId="0" borderId="62" xfId="0" applyNumberFormat="1" applyFont="1" applyBorder="1"/>
    <xf numFmtId="167" fontId="10" fillId="6" borderId="32" xfId="0" applyNumberFormat="1" applyFont="1" applyFill="1" applyBorder="1"/>
    <xf numFmtId="167" fontId="0" fillId="0" borderId="0" xfId="0" applyNumberFormat="1"/>
    <xf numFmtId="0" fontId="14" fillId="0" borderId="81" xfId="0" applyFont="1" applyBorder="1" applyAlignment="1">
      <alignment horizontal="center" vertical="center"/>
    </xf>
    <xf numFmtId="0" fontId="12" fillId="0" borderId="63" xfId="0" applyFont="1" applyBorder="1" applyAlignment="1">
      <alignment horizontal="left" wrapText="1"/>
    </xf>
    <xf numFmtId="164" fontId="10" fillId="0" borderId="46" xfId="0" applyNumberFormat="1" applyFont="1" applyBorder="1"/>
    <xf numFmtId="164" fontId="10" fillId="4" borderId="52" xfId="0" applyNumberFormat="1" applyFont="1" applyFill="1" applyBorder="1"/>
    <xf numFmtId="164" fontId="10" fillId="4" borderId="36" xfId="0" applyNumberFormat="1" applyFont="1" applyFill="1" applyBorder="1"/>
    <xf numFmtId="167" fontId="10" fillId="5" borderId="36" xfId="0" applyNumberFormat="1" applyFont="1" applyFill="1" applyBorder="1"/>
    <xf numFmtId="164" fontId="10" fillId="0" borderId="52" xfId="0" applyNumberFormat="1" applyFont="1" applyBorder="1"/>
    <xf numFmtId="167" fontId="10" fillId="5" borderId="66" xfId="0" applyNumberFormat="1" applyFont="1" applyFill="1" applyBorder="1"/>
    <xf numFmtId="167" fontId="10" fillId="6" borderId="36" xfId="0" applyNumberFormat="1" applyFont="1" applyFill="1" applyBorder="1"/>
    <xf numFmtId="0" fontId="12" fillId="0" borderId="20" xfId="0" applyFont="1" applyBorder="1" applyAlignment="1">
      <alignment horizontal="left" vertical="center" wrapText="1"/>
    </xf>
    <xf numFmtId="3" fontId="7" fillId="0" borderId="51" xfId="0" applyNumberFormat="1" applyFont="1" applyBorder="1" applyAlignment="1">
      <alignment vertical="center" shrinkToFit="1"/>
    </xf>
    <xf numFmtId="3" fontId="3" fillId="0" borderId="62" xfId="0" applyNumberFormat="1" applyFont="1" applyBorder="1" applyAlignment="1">
      <alignment vertical="center" shrinkToFit="1"/>
    </xf>
    <xf numFmtId="165" fontId="7" fillId="2" borderId="32" xfId="0" applyNumberFormat="1" applyFont="1" applyFill="1" applyBorder="1" applyAlignment="1">
      <alignment vertical="center" shrinkToFit="1"/>
    </xf>
    <xf numFmtId="3" fontId="7" fillId="0" borderId="51" xfId="0" applyNumberFormat="1" applyFont="1" applyFill="1" applyBorder="1" applyAlignment="1">
      <alignment vertical="center" shrinkToFit="1"/>
    </xf>
    <xf numFmtId="165" fontId="7" fillId="2" borderId="59" xfId="0" applyNumberFormat="1" applyFont="1" applyFill="1" applyBorder="1" applyAlignment="1">
      <alignment vertical="center" shrinkToFit="1"/>
    </xf>
    <xf numFmtId="3" fontId="3" fillId="0" borderId="62" xfId="0" applyNumberFormat="1" applyFont="1" applyBorder="1" applyAlignment="1">
      <alignment horizontal="right" vertical="center" shrinkToFit="1"/>
    </xf>
    <xf numFmtId="165" fontId="7" fillId="2" borderId="32" xfId="0" applyNumberFormat="1" applyFont="1" applyFill="1" applyBorder="1" applyAlignment="1">
      <alignment shrinkToFit="1"/>
    </xf>
    <xf numFmtId="164" fontId="10" fillId="0" borderId="43" xfId="0" applyNumberFormat="1" applyFont="1" applyBorder="1"/>
    <xf numFmtId="164" fontId="10" fillId="4" borderId="44" xfId="0" applyNumberFormat="1" applyFont="1" applyFill="1" applyBorder="1"/>
    <xf numFmtId="164" fontId="10" fillId="4" borderId="19" xfId="0" applyNumberFormat="1" applyFont="1" applyFill="1" applyBorder="1"/>
    <xf numFmtId="167" fontId="10" fillId="5" borderId="19" xfId="0" applyNumberFormat="1" applyFont="1" applyFill="1" applyBorder="1"/>
    <xf numFmtId="167" fontId="10" fillId="5" borderId="65" xfId="0" applyNumberFormat="1" applyFont="1" applyFill="1" applyBorder="1"/>
    <xf numFmtId="164" fontId="10" fillId="0" borderId="44" xfId="0" applyNumberFormat="1" applyFont="1" applyBorder="1"/>
    <xf numFmtId="167" fontId="10" fillId="6" borderId="19" xfId="0" applyNumberFormat="1" applyFont="1" applyFill="1" applyBorder="1"/>
    <xf numFmtId="0" fontId="12" fillId="0" borderId="35" xfId="0" applyFont="1" applyBorder="1" applyAlignment="1">
      <alignment vertical="center" wrapText="1"/>
    </xf>
    <xf numFmtId="3" fontId="7" fillId="0" borderId="13" xfId="0" applyNumberFormat="1" applyFont="1" applyBorder="1" applyAlignment="1">
      <alignment vertical="center" shrinkToFit="1"/>
    </xf>
    <xf numFmtId="3" fontId="3" fillId="4" borderId="40" xfId="0" applyNumberFormat="1" applyFont="1" applyFill="1" applyBorder="1" applyAlignment="1">
      <alignment vertical="center" shrinkToFit="1"/>
    </xf>
    <xf numFmtId="165" fontId="7" fillId="2" borderId="37" xfId="0" applyNumberFormat="1" applyFont="1" applyFill="1" applyBorder="1" applyAlignment="1">
      <alignment vertical="center" shrinkToFit="1"/>
    </xf>
    <xf numFmtId="3" fontId="3" fillId="0" borderId="40" xfId="0" applyNumberFormat="1" applyFont="1" applyBorder="1" applyAlignment="1">
      <alignment vertical="center" shrinkToFit="1"/>
    </xf>
    <xf numFmtId="165" fontId="7" fillId="2" borderId="15" xfId="0" applyNumberFormat="1" applyFont="1" applyFill="1" applyBorder="1" applyAlignment="1">
      <alignment vertical="center" shrinkToFit="1"/>
    </xf>
    <xf numFmtId="3" fontId="3" fillId="0" borderId="40" xfId="0" applyNumberFormat="1" applyFont="1" applyBorder="1" applyAlignment="1">
      <alignment horizontal="right" vertical="center" shrinkToFit="1"/>
    </xf>
    <xf numFmtId="165" fontId="7" fillId="2" borderId="37" xfId="0" applyNumberFormat="1" applyFont="1" applyFill="1" applyBorder="1" applyAlignment="1">
      <alignment shrinkToFit="1"/>
    </xf>
    <xf numFmtId="0" fontId="14" fillId="0" borderId="38" xfId="0" applyFont="1" applyBorder="1" applyAlignment="1">
      <alignment horizontal="left" wrapText="1"/>
    </xf>
    <xf numFmtId="164" fontId="5" fillId="0" borderId="48" xfId="0" applyNumberFormat="1" applyFont="1" applyBorder="1" applyAlignment="1"/>
    <xf numFmtId="164" fontId="5" fillId="0" borderId="53" xfId="0" applyNumberFormat="1" applyFont="1" applyBorder="1" applyAlignment="1"/>
    <xf numFmtId="164" fontId="5" fillId="4" borderId="3" xfId="0" applyNumberFormat="1" applyFont="1" applyFill="1" applyBorder="1" applyAlignment="1"/>
    <xf numFmtId="167" fontId="5" fillId="5" borderId="3" xfId="0" applyNumberFormat="1" applyFont="1" applyFill="1" applyBorder="1" applyAlignment="1"/>
    <xf numFmtId="167" fontId="5" fillId="5" borderId="2" xfId="0" applyNumberFormat="1" applyFont="1" applyFill="1" applyBorder="1" applyAlignment="1"/>
    <xf numFmtId="167" fontId="5" fillId="6" borderId="3" xfId="0" applyNumberFormat="1" applyFont="1" applyFill="1" applyBorder="1" applyAlignment="1"/>
    <xf numFmtId="0" fontId="12" fillId="0" borderId="63" xfId="0" applyFont="1" applyBorder="1" applyAlignment="1">
      <alignment vertical="center" wrapText="1"/>
    </xf>
    <xf numFmtId="3" fontId="7" fillId="0" borderId="46" xfId="0" applyNumberFormat="1" applyFont="1" applyBorder="1" applyAlignment="1">
      <alignment vertical="center" shrinkToFit="1"/>
    </xf>
    <xf numFmtId="3" fontId="3" fillId="0" borderId="52" xfId="0" applyNumberFormat="1" applyFont="1" applyBorder="1" applyAlignment="1">
      <alignment vertical="center" shrinkToFit="1"/>
    </xf>
    <xf numFmtId="165" fontId="7" fillId="2" borderId="36" xfId="0" applyNumberFormat="1" applyFont="1" applyFill="1" applyBorder="1" applyAlignment="1">
      <alignment vertical="center" shrinkToFit="1"/>
    </xf>
    <xf numFmtId="165" fontId="7" fillId="2" borderId="83" xfId="0" applyNumberFormat="1" applyFont="1" applyFill="1" applyBorder="1" applyAlignment="1">
      <alignment vertical="center" shrinkToFit="1"/>
    </xf>
    <xf numFmtId="3" fontId="3" fillId="0" borderId="52" xfId="0" applyNumberFormat="1" applyFont="1" applyBorder="1" applyAlignment="1">
      <alignment horizontal="right" vertical="center" shrinkToFit="1"/>
    </xf>
    <xf numFmtId="165" fontId="7" fillId="2" borderId="36" xfId="0" applyNumberFormat="1" applyFont="1" applyFill="1" applyBorder="1" applyAlignment="1">
      <alignment shrinkToFit="1"/>
    </xf>
    <xf numFmtId="3" fontId="3" fillId="0" borderId="48" xfId="0" applyNumberFormat="1" applyFont="1" applyBorder="1" applyAlignment="1">
      <alignment shrinkToFit="1"/>
    </xf>
    <xf numFmtId="3" fontId="3" fillId="0" borderId="53" xfId="0" applyNumberFormat="1" applyFont="1" applyBorder="1" applyAlignment="1">
      <alignment shrinkToFit="1"/>
    </xf>
    <xf numFmtId="165" fontId="3" fillId="2" borderId="3" xfId="0" applyNumberFormat="1" applyFont="1" applyFill="1" applyBorder="1" applyAlignment="1">
      <alignment shrinkToFit="1"/>
    </xf>
    <xf numFmtId="165" fontId="3" fillId="2" borderId="49" xfId="0" applyNumberFormat="1" applyFont="1" applyFill="1" applyBorder="1" applyAlignment="1">
      <alignment shrinkToFit="1"/>
    </xf>
    <xf numFmtId="3" fontId="3" fillId="0" borderId="53" xfId="0" applyNumberFormat="1" applyFont="1" applyBorder="1" applyAlignment="1">
      <alignment horizontal="right" shrinkToFit="1"/>
    </xf>
    <xf numFmtId="170" fontId="3" fillId="2" borderId="3" xfId="0" applyNumberFormat="1" applyFont="1" applyFill="1" applyBorder="1" applyAlignment="1">
      <alignment shrinkToFit="1"/>
    </xf>
    <xf numFmtId="0" fontId="0" fillId="0" borderId="41" xfId="0" applyBorder="1"/>
    <xf numFmtId="164" fontId="7" fillId="0" borderId="5" xfId="0" applyNumberFormat="1" applyFont="1" applyBorder="1"/>
    <xf numFmtId="164" fontId="1" fillId="0" borderId="69" xfId="0" applyNumberFormat="1" applyFont="1" applyBorder="1"/>
    <xf numFmtId="164" fontId="7" fillId="4" borderId="23" xfId="0" applyNumberFormat="1" applyFont="1" applyFill="1" applyBorder="1"/>
    <xf numFmtId="167" fontId="1" fillId="5" borderId="23" xfId="0" applyNumberFormat="1" applyFont="1" applyFill="1" applyBorder="1"/>
    <xf numFmtId="164" fontId="7" fillId="0" borderId="69" xfId="0" applyNumberFormat="1" applyFont="1" applyBorder="1"/>
    <xf numFmtId="167" fontId="1" fillId="5" borderId="22" xfId="0" applyNumberFormat="1" applyFont="1" applyFill="1" applyBorder="1"/>
    <xf numFmtId="164" fontId="0" fillId="0" borderId="62" xfId="0" applyNumberFormat="1" applyBorder="1"/>
    <xf numFmtId="167" fontId="0" fillId="6" borderId="32" xfId="0" applyNumberFormat="1" applyFill="1" applyBorder="1"/>
    <xf numFmtId="0" fontId="0" fillId="0" borderId="35" xfId="0" applyBorder="1"/>
    <xf numFmtId="164" fontId="7" fillId="0" borderId="13" xfId="0" applyNumberFormat="1" applyFont="1" applyBorder="1"/>
    <xf numFmtId="164" fontId="1" fillId="4" borderId="40" xfId="0" applyNumberFormat="1" applyFont="1" applyFill="1" applyBorder="1"/>
    <xf numFmtId="164" fontId="7" fillId="4" borderId="37" xfId="0" applyNumberFormat="1" applyFont="1" applyFill="1" applyBorder="1"/>
    <xf numFmtId="167" fontId="1" fillId="5" borderId="37" xfId="0" applyNumberFormat="1" applyFont="1" applyFill="1" applyBorder="1"/>
    <xf numFmtId="164" fontId="7" fillId="0" borderId="40" xfId="0" applyNumberFormat="1" applyFont="1" applyBorder="1"/>
    <xf numFmtId="167" fontId="1" fillId="5" borderId="21" xfId="0" applyNumberFormat="1" applyFont="1" applyFill="1" applyBorder="1"/>
    <xf numFmtId="164" fontId="0" fillId="0" borderId="40" xfId="0" applyNumberFormat="1" applyBorder="1"/>
    <xf numFmtId="164" fontId="7" fillId="0" borderId="51" xfId="0" applyNumberFormat="1" applyFont="1" applyBorder="1"/>
    <xf numFmtId="164" fontId="3" fillId="0" borderId="62" xfId="0" applyNumberFormat="1" applyFont="1" applyBorder="1"/>
    <xf numFmtId="165" fontId="7" fillId="2" borderId="32" xfId="0" applyNumberFormat="1" applyFont="1" applyFill="1" applyBorder="1"/>
    <xf numFmtId="3" fontId="7" fillId="0" borderId="51" xfId="0" applyNumberFormat="1" applyFont="1" applyFill="1" applyBorder="1"/>
    <xf numFmtId="3" fontId="3" fillId="0" borderId="62" xfId="0" applyNumberFormat="1" applyFont="1" applyBorder="1"/>
    <xf numFmtId="3" fontId="3" fillId="0" borderId="62" xfId="0" applyNumberFormat="1" applyFont="1" applyBorder="1" applyAlignment="1">
      <alignment horizontal="right"/>
    </xf>
    <xf numFmtId="167" fontId="0" fillId="6" borderId="37" xfId="0" applyNumberFormat="1" applyFill="1" applyBorder="1"/>
    <xf numFmtId="0" fontId="12" fillId="0" borderId="35" xfId="0" applyFont="1" applyBorder="1" applyAlignment="1">
      <alignment horizontal="left" wrapText="1"/>
    </xf>
    <xf numFmtId="164" fontId="3" fillId="4" borderId="40" xfId="0" applyNumberFormat="1" applyFont="1" applyFill="1" applyBorder="1"/>
    <xf numFmtId="165" fontId="7" fillId="2" borderId="37" xfId="0" applyNumberFormat="1" applyFont="1" applyFill="1" applyBorder="1"/>
    <xf numFmtId="164" fontId="3" fillId="0" borderId="40" xfId="0" applyNumberFormat="1" applyFont="1" applyBorder="1"/>
    <xf numFmtId="164" fontId="3" fillId="0" borderId="40" xfId="0" applyNumberFormat="1" applyFont="1" applyBorder="1" applyAlignment="1">
      <alignment horizontal="right"/>
    </xf>
    <xf numFmtId="164" fontId="1" fillId="0" borderId="40" xfId="0" applyNumberFormat="1" applyFont="1" applyBorder="1"/>
    <xf numFmtId="3" fontId="7" fillId="0" borderId="13" xfId="0" applyNumberFormat="1" applyFont="1" applyBorder="1"/>
    <xf numFmtId="3" fontId="3" fillId="0" borderId="40" xfId="0" applyNumberFormat="1" applyFont="1" applyBorder="1"/>
    <xf numFmtId="3" fontId="3" fillId="0" borderId="40" xfId="0" applyNumberFormat="1" applyFont="1" applyBorder="1" applyAlignment="1">
      <alignment horizontal="right"/>
    </xf>
    <xf numFmtId="3" fontId="7" fillId="0" borderId="13" xfId="0" applyNumberFormat="1" applyFont="1" applyFill="1" applyBorder="1"/>
    <xf numFmtId="164" fontId="7" fillId="0" borderId="60" xfId="0" applyNumberFormat="1" applyFont="1" applyBorder="1"/>
    <xf numFmtId="164" fontId="1" fillId="0" borderId="61" xfId="0" applyNumberFormat="1" applyFont="1" applyBorder="1"/>
    <xf numFmtId="164" fontId="7" fillId="4" borderId="34" xfId="0" applyNumberFormat="1" applyFont="1" applyFill="1" applyBorder="1"/>
    <xf numFmtId="167" fontId="1" fillId="5" borderId="34" xfId="0" applyNumberFormat="1" applyFont="1" applyFill="1" applyBorder="1"/>
    <xf numFmtId="164" fontId="7" fillId="0" borderId="61" xfId="0" applyNumberFormat="1" applyFont="1" applyBorder="1"/>
    <xf numFmtId="167" fontId="1" fillId="5" borderId="57" xfId="0" applyNumberFormat="1" applyFont="1" applyFill="1" applyBorder="1"/>
    <xf numFmtId="164" fontId="0" fillId="0" borderId="61" xfId="0" applyNumberFormat="1" applyFont="1" applyBorder="1"/>
    <xf numFmtId="167" fontId="0" fillId="6" borderId="34" xfId="0" applyNumberFormat="1" applyFill="1" applyBorder="1"/>
    <xf numFmtId="0" fontId="12" fillId="0" borderId="35" xfId="0" applyFont="1" applyBorder="1" applyAlignment="1">
      <alignment horizontal="left"/>
    </xf>
    <xf numFmtId="164" fontId="7" fillId="0" borderId="13" xfId="0" applyNumberFormat="1" applyFont="1" applyBorder="1" applyAlignment="1"/>
    <xf numFmtId="3" fontId="7" fillId="0" borderId="13" xfId="0" applyNumberFormat="1" applyFont="1" applyBorder="1" applyAlignment="1"/>
    <xf numFmtId="3" fontId="7" fillId="0" borderId="13" xfId="0" applyNumberFormat="1" applyFont="1" applyFill="1" applyBorder="1" applyAlignment="1"/>
    <xf numFmtId="0" fontId="13" fillId="0" borderId="38" xfId="0" applyFont="1" applyBorder="1"/>
    <xf numFmtId="164" fontId="3" fillId="0" borderId="48" xfId="0" applyNumberFormat="1" applyFont="1" applyBorder="1"/>
    <xf numFmtId="164" fontId="3" fillId="0" borderId="53" xfId="0" applyNumberFormat="1" applyFont="1" applyBorder="1"/>
    <xf numFmtId="164" fontId="3" fillId="4" borderId="3" xfId="0" applyNumberFormat="1" applyFont="1" applyFill="1" applyBorder="1"/>
    <xf numFmtId="167" fontId="3" fillId="5" borderId="3" xfId="0" applyNumberFormat="1" applyFont="1" applyFill="1" applyBorder="1"/>
    <xf numFmtId="167" fontId="3" fillId="5" borderId="2" xfId="0" applyNumberFormat="1" applyFont="1" applyFill="1" applyBorder="1"/>
    <xf numFmtId="167" fontId="3" fillId="6" borderId="3" xfId="0" applyNumberFormat="1" applyFont="1" applyFill="1" applyBorder="1"/>
    <xf numFmtId="0" fontId="12" fillId="0" borderId="41" xfId="0" applyFont="1" applyBorder="1" applyAlignment="1">
      <alignment horizontal="left"/>
    </xf>
    <xf numFmtId="164" fontId="7" fillId="0" borderId="60" xfId="0" applyNumberFormat="1" applyFont="1" applyFill="1" applyBorder="1" applyAlignment="1"/>
    <xf numFmtId="164" fontId="3" fillId="0" borderId="61" xfId="0" applyNumberFormat="1" applyFont="1" applyBorder="1"/>
    <xf numFmtId="165" fontId="7" fillId="2" borderId="34" xfId="0" applyNumberFormat="1" applyFont="1" applyFill="1" applyBorder="1"/>
    <xf numFmtId="3" fontId="7" fillId="0" borderId="60" xfId="0" applyNumberFormat="1" applyFont="1" applyFill="1" applyBorder="1" applyAlignment="1"/>
    <xf numFmtId="3" fontId="3" fillId="0" borderId="61" xfId="0" applyNumberFormat="1" applyFont="1" applyBorder="1"/>
    <xf numFmtId="3" fontId="3" fillId="0" borderId="61" xfId="0" applyNumberFormat="1" applyFont="1" applyBorder="1" applyAlignment="1">
      <alignment horizontal="right"/>
    </xf>
    <xf numFmtId="164" fontId="7" fillId="4" borderId="51" xfId="0" applyNumberFormat="1" applyFont="1" applyFill="1" applyBorder="1"/>
    <xf numFmtId="164" fontId="1" fillId="4" borderId="62" xfId="0" applyNumberFormat="1" applyFont="1" applyFill="1" applyBorder="1"/>
    <xf numFmtId="164" fontId="7" fillId="4" borderId="32" xfId="0" applyNumberFormat="1" applyFont="1" applyFill="1" applyBorder="1"/>
    <xf numFmtId="167" fontId="1" fillId="5" borderId="32" xfId="0" applyNumberFormat="1" applyFont="1" applyFill="1" applyBorder="1"/>
    <xf numFmtId="164" fontId="7" fillId="4" borderId="62" xfId="0" applyNumberFormat="1" applyFont="1" applyFill="1" applyBorder="1"/>
    <xf numFmtId="164" fontId="0" fillId="0" borderId="61" xfId="0" applyNumberFormat="1" applyBorder="1"/>
    <xf numFmtId="0" fontId="14" fillId="0" borderId="38" xfId="0" applyFont="1" applyBorder="1" applyAlignment="1">
      <alignment horizontal="left"/>
    </xf>
    <xf numFmtId="164" fontId="3" fillId="0" borderId="48" xfId="0" applyNumberFormat="1" applyFont="1" applyBorder="1" applyAlignment="1"/>
    <xf numFmtId="165" fontId="3" fillId="2" borderId="3" xfId="0" applyNumberFormat="1" applyFont="1" applyFill="1" applyBorder="1"/>
    <xf numFmtId="0" fontId="14" fillId="0" borderId="84" xfId="0" applyFont="1" applyBorder="1" applyAlignment="1">
      <alignment horizontal="left"/>
    </xf>
    <xf numFmtId="164" fontId="9" fillId="0" borderId="85" xfId="0" applyNumberFormat="1" applyFont="1" applyFill="1" applyBorder="1"/>
    <xf numFmtId="164" fontId="9" fillId="0" borderId="86" xfId="0" applyNumberFormat="1" applyFont="1" applyBorder="1"/>
    <xf numFmtId="164" fontId="9" fillId="4" borderId="87" xfId="0" applyNumberFormat="1" applyFont="1" applyFill="1" applyBorder="1"/>
    <xf numFmtId="167" fontId="9" fillId="5" borderId="87" xfId="0" applyNumberFormat="1" applyFont="1" applyFill="1" applyBorder="1"/>
    <xf numFmtId="167" fontId="9" fillId="5" borderId="88" xfId="0" applyNumberFormat="1" applyFont="1" applyFill="1" applyBorder="1"/>
    <xf numFmtId="164" fontId="3" fillId="0" borderId="86" xfId="0" applyNumberFormat="1" applyFont="1" applyFill="1" applyBorder="1"/>
    <xf numFmtId="167" fontId="3" fillId="6" borderId="87" xfId="0" applyNumberFormat="1" applyFont="1" applyFill="1" applyBorder="1"/>
    <xf numFmtId="3" fontId="7" fillId="0" borderId="60" xfId="0" applyNumberFormat="1" applyFont="1" applyBorder="1"/>
    <xf numFmtId="0" fontId="0" fillId="0" borderId="16" xfId="0" applyFill="1" applyBorder="1"/>
    <xf numFmtId="164" fontId="7" fillId="4" borderId="65" xfId="0" applyNumberFormat="1" applyFont="1" applyFill="1" applyBorder="1"/>
    <xf numFmtId="164" fontId="1" fillId="0" borderId="44" xfId="0" applyNumberFormat="1" applyFont="1" applyBorder="1"/>
    <xf numFmtId="164" fontId="7" fillId="4" borderId="19" xfId="0" applyNumberFormat="1" applyFont="1" applyFill="1" applyBorder="1"/>
    <xf numFmtId="167" fontId="1" fillId="5" borderId="89" xfId="0" applyNumberFormat="1" applyFont="1" applyFill="1" applyBorder="1"/>
    <xf numFmtId="167" fontId="1" fillId="5" borderId="90" xfId="0" applyNumberFormat="1" applyFont="1" applyFill="1" applyBorder="1"/>
    <xf numFmtId="164" fontId="0" fillId="0" borderId="90" xfId="0" applyNumberFormat="1" applyBorder="1"/>
    <xf numFmtId="167" fontId="0" fillId="6" borderId="89" xfId="0" applyNumberFormat="1" applyFill="1" applyBorder="1"/>
    <xf numFmtId="164" fontId="3" fillId="0" borderId="85" xfId="0" applyNumberFormat="1" applyFont="1" applyBorder="1"/>
    <xf numFmtId="164" fontId="3" fillId="0" borderId="86" xfId="0" applyNumberFormat="1" applyFont="1" applyBorder="1"/>
    <xf numFmtId="165" fontId="3" fillId="2" borderId="86" xfId="0" applyNumberFormat="1" applyFont="1" applyFill="1" applyBorder="1"/>
    <xf numFmtId="165" fontId="3" fillId="2" borderId="87" xfId="0" applyNumberFormat="1" applyFont="1" applyFill="1" applyBorder="1"/>
    <xf numFmtId="3" fontId="0" fillId="0" borderId="0" xfId="0" applyNumberFormat="1"/>
    <xf numFmtId="0" fontId="6" fillId="0" borderId="16" xfId="0" applyFont="1" applyFill="1" applyBorder="1"/>
    <xf numFmtId="3" fontId="7" fillId="0" borderId="80" xfId="0" applyNumberFormat="1" applyFont="1" applyBorder="1"/>
    <xf numFmtId="3" fontId="3" fillId="0" borderId="81" xfId="0" applyNumberFormat="1" applyFont="1" applyBorder="1"/>
    <xf numFmtId="165" fontId="7" fillId="2" borderId="17" xfId="0" applyNumberFormat="1" applyFont="1" applyFill="1" applyBorder="1"/>
    <xf numFmtId="167" fontId="7" fillId="5" borderId="21" xfId="0" applyNumberFormat="1" applyFont="1" applyFill="1" applyBorder="1"/>
    <xf numFmtId="167" fontId="7" fillId="5" borderId="31" xfId="0" applyNumberFormat="1" applyFont="1" applyFill="1" applyBorder="1"/>
    <xf numFmtId="164" fontId="0" fillId="0" borderId="14" xfId="0" applyNumberFormat="1" applyBorder="1"/>
    <xf numFmtId="165" fontId="7" fillId="2" borderId="40" xfId="0" applyNumberFormat="1" applyFont="1" applyFill="1" applyBorder="1"/>
    <xf numFmtId="164" fontId="7" fillId="0" borderId="37" xfId="0" applyNumberFormat="1" applyFont="1" applyBorder="1"/>
    <xf numFmtId="165" fontId="7" fillId="2" borderId="62" xfId="0" applyNumberFormat="1" applyFont="1" applyFill="1" applyBorder="1"/>
    <xf numFmtId="3" fontId="7" fillId="0" borderId="51" xfId="0" applyNumberFormat="1" applyFont="1" applyBorder="1"/>
    <xf numFmtId="167" fontId="7" fillId="5" borderId="37" xfId="0" applyNumberFormat="1" applyFont="1" applyFill="1" applyBorder="1"/>
    <xf numFmtId="167" fontId="7" fillId="5" borderId="66" xfId="0" applyNumberFormat="1" applyFont="1" applyFill="1" applyBorder="1"/>
    <xf numFmtId="165" fontId="7" fillId="2" borderId="36" xfId="0" applyNumberFormat="1" applyFont="1" applyFill="1" applyBorder="1"/>
    <xf numFmtId="0" fontId="14" fillId="0" borderId="38" xfId="0" applyFont="1" applyFill="1" applyBorder="1"/>
    <xf numFmtId="164" fontId="3" fillId="0" borderId="3" xfId="0" applyNumberFormat="1" applyFont="1" applyBorder="1"/>
    <xf numFmtId="164" fontId="7" fillId="0" borderId="48" xfId="0" applyNumberFormat="1" applyFont="1" applyBorder="1"/>
    <xf numFmtId="3" fontId="3" fillId="0" borderId="53" xfId="0" applyNumberFormat="1" applyFont="1" applyBorder="1"/>
    <xf numFmtId="165" fontId="7" fillId="2" borderId="3" xfId="0" applyNumberFormat="1" applyFont="1" applyFill="1" applyBorder="1"/>
    <xf numFmtId="165" fontId="7" fillId="2" borderId="53" xfId="0" applyNumberFormat="1" applyFont="1" applyFill="1" applyBorder="1"/>
    <xf numFmtId="3" fontId="7" fillId="0" borderId="48" xfId="0" applyNumberFormat="1" applyFont="1" applyBorder="1"/>
    <xf numFmtId="164" fontId="7" fillId="0" borderId="69" xfId="0" applyNumberFormat="1" applyFont="1" applyFill="1" applyBorder="1"/>
    <xf numFmtId="164" fontId="7" fillId="0" borderId="5" xfId="0" applyNumberFormat="1" applyFont="1" applyFill="1" applyBorder="1"/>
    <xf numFmtId="167" fontId="7" fillId="5" borderId="23" xfId="0" applyNumberFormat="1" applyFont="1" applyFill="1" applyBorder="1"/>
    <xf numFmtId="167" fontId="7" fillId="5" borderId="22" xfId="0" applyNumberFormat="1" applyFont="1" applyFill="1" applyBorder="1"/>
    <xf numFmtId="0" fontId="12" fillId="0" borderId="20" xfId="0" applyFont="1" applyBorder="1"/>
    <xf numFmtId="3" fontId="7" fillId="0" borderId="5" xfId="0" applyNumberFormat="1" applyFont="1" applyBorder="1"/>
    <xf numFmtId="165" fontId="7" fillId="2" borderId="23" xfId="0" applyNumberFormat="1" applyFont="1" applyFill="1" applyBorder="1"/>
    <xf numFmtId="164" fontId="0" fillId="0" borderId="6" xfId="0" applyNumberFormat="1" applyBorder="1"/>
    <xf numFmtId="164" fontId="7" fillId="0" borderId="40" xfId="0" applyNumberFormat="1" applyFont="1" applyFill="1" applyBorder="1"/>
    <xf numFmtId="164" fontId="7" fillId="0" borderId="13" xfId="0" applyNumberFormat="1" applyFont="1" applyFill="1" applyBorder="1"/>
    <xf numFmtId="0" fontId="12" fillId="0" borderId="35" xfId="0" applyFont="1" applyBorder="1"/>
    <xf numFmtId="164" fontId="7" fillId="0" borderId="43" xfId="0" applyNumberFormat="1" applyFont="1" applyFill="1" applyBorder="1"/>
    <xf numFmtId="167" fontId="7" fillId="5" borderId="19" xfId="0" applyNumberFormat="1" applyFont="1" applyFill="1" applyBorder="1"/>
    <xf numFmtId="164" fontId="7" fillId="0" borderId="43" xfId="0" applyNumberFormat="1" applyFont="1" applyBorder="1"/>
    <xf numFmtId="165" fontId="9" fillId="2" borderId="3" xfId="0" applyNumberFormat="1" applyFont="1" applyFill="1" applyBorder="1"/>
    <xf numFmtId="164" fontId="7" fillId="0" borderId="34" xfId="0" applyNumberFormat="1" applyFont="1" applyBorder="1"/>
    <xf numFmtId="167" fontId="0" fillId="6" borderId="23" xfId="0" applyNumberFormat="1" applyFill="1" applyBorder="1"/>
    <xf numFmtId="164" fontId="3" fillId="0" borderId="69" xfId="0" applyNumberFormat="1" applyFont="1" applyBorder="1"/>
    <xf numFmtId="165" fontId="7" fillId="2" borderId="19" xfId="0" applyNumberFormat="1" applyFont="1" applyFill="1" applyBorder="1"/>
    <xf numFmtId="0" fontId="14" fillId="0" borderId="38" xfId="0" applyFont="1" applyBorder="1"/>
    <xf numFmtId="0" fontId="12" fillId="0" borderId="81" xfId="0" applyFont="1" applyBorder="1" applyAlignment="1">
      <alignment horizontal="center" vertical="center"/>
    </xf>
    <xf numFmtId="167" fontId="0" fillId="6" borderId="36" xfId="0" applyNumberFormat="1" applyFill="1" applyBorder="1"/>
    <xf numFmtId="167" fontId="3" fillId="6" borderId="34" xfId="0" applyNumberFormat="1" applyFont="1" applyFill="1" applyBorder="1"/>
    <xf numFmtId="0" fontId="12" fillId="0" borderId="30" xfId="0" applyFont="1" applyBorder="1"/>
    <xf numFmtId="0" fontId="12" fillId="0" borderId="64" xfId="0" applyFont="1" applyBorder="1"/>
    <xf numFmtId="167" fontId="0" fillId="6" borderId="19" xfId="0" applyNumberFormat="1" applyFill="1" applyBorder="1"/>
    <xf numFmtId="167" fontId="7" fillId="5" borderId="65" xfId="0" applyNumberFormat="1" applyFont="1" applyFill="1" applyBorder="1"/>
    <xf numFmtId="165" fontId="3" fillId="2" borderId="49" xfId="0" applyNumberFormat="1" applyFont="1" applyFill="1" applyBorder="1"/>
    <xf numFmtId="0" fontId="12" fillId="0" borderId="4" xfId="0" applyFont="1" applyBorder="1" applyAlignment="1">
      <alignment vertical="center"/>
    </xf>
    <xf numFmtId="0" fontId="12" fillId="0" borderId="4" xfId="0" applyFont="1" applyBorder="1" applyAlignment="1">
      <alignment horizontal="centerContinuous" vertical="center"/>
    </xf>
    <xf numFmtId="0" fontId="12" fillId="0" borderId="11" xfId="0" applyFont="1" applyBorder="1" applyAlignment="1">
      <alignment horizontal="center" vertical="center"/>
    </xf>
    <xf numFmtId="167" fontId="7" fillId="5" borderId="32" xfId="0" applyNumberFormat="1" applyFont="1" applyFill="1" applyBorder="1"/>
    <xf numFmtId="164" fontId="7" fillId="0" borderId="5" xfId="0" applyNumberFormat="1" applyFont="1" applyBorder="1" applyProtection="1">
      <protection locked="0"/>
    </xf>
    <xf numFmtId="164" fontId="7" fillId="0" borderId="69" xfId="0" applyNumberFormat="1" applyFont="1" applyBorder="1" applyProtection="1">
      <protection locked="0"/>
    </xf>
    <xf numFmtId="164" fontId="7" fillId="0" borderId="4" xfId="0" applyNumberFormat="1" applyFont="1" applyBorder="1" applyProtection="1">
      <protection locked="0"/>
    </xf>
    <xf numFmtId="164" fontId="7" fillId="0" borderId="51" xfId="0" applyNumberFormat="1" applyFont="1" applyBorder="1" applyProtection="1">
      <protection locked="0"/>
    </xf>
    <xf numFmtId="164" fontId="7" fillId="0" borderId="62" xfId="0" applyNumberFormat="1" applyFont="1" applyBorder="1" applyProtection="1">
      <protection locked="0"/>
    </xf>
    <xf numFmtId="164" fontId="7" fillId="0" borderId="13" xfId="0" applyNumberFormat="1" applyFont="1" applyBorder="1" applyProtection="1">
      <protection locked="0"/>
    </xf>
    <xf numFmtId="164" fontId="7" fillId="0" borderId="40" xfId="0" applyNumberFormat="1" applyFont="1" applyBorder="1" applyProtection="1">
      <protection locked="0"/>
    </xf>
    <xf numFmtId="164" fontId="7" fillId="0" borderId="61" xfId="0" applyNumberFormat="1" applyFont="1" applyFill="1" applyBorder="1"/>
    <xf numFmtId="0" fontId="12" fillId="0" borderId="7" xfId="0" applyFont="1" applyBorder="1" applyAlignment="1">
      <alignment horizontal="center" vertical="center"/>
    </xf>
    <xf numFmtId="0" fontId="12" fillId="4" borderId="82" xfId="0" applyFont="1" applyFill="1" applyBorder="1" applyAlignment="1">
      <alignment horizontal="center" vertical="center"/>
    </xf>
    <xf numFmtId="169" fontId="7" fillId="6" borderId="40" xfId="0" applyNumberFormat="1" applyFont="1" applyFill="1" applyBorder="1"/>
    <xf numFmtId="169" fontId="1" fillId="6" borderId="69" xfId="0" applyNumberFormat="1" applyFont="1" applyFill="1" applyBorder="1" applyAlignment="1">
      <alignment horizontal="right"/>
    </xf>
    <xf numFmtId="169" fontId="7" fillId="6" borderId="22" xfId="0" applyNumberFormat="1" applyFont="1" applyFill="1" applyBorder="1" applyAlignment="1">
      <alignment horizontal="right"/>
    </xf>
    <xf numFmtId="169" fontId="7" fillId="6" borderId="20" xfId="0" applyNumberFormat="1" applyFont="1" applyFill="1" applyBorder="1" applyAlignment="1">
      <alignment horizontal="right"/>
    </xf>
    <xf numFmtId="0" fontId="12" fillId="0" borderId="63" xfId="0" applyFont="1" applyBorder="1" applyAlignment="1">
      <alignment horizontal="left" vertical="center" wrapText="1"/>
    </xf>
    <xf numFmtId="167" fontId="7" fillId="6" borderId="52" xfId="0" applyNumberFormat="1" applyFont="1" applyFill="1" applyBorder="1" applyAlignment="1">
      <alignment horizontal="right"/>
    </xf>
    <xf numFmtId="167" fontId="7" fillId="6" borderId="66" xfId="0" applyNumberFormat="1" applyFont="1" applyFill="1" applyBorder="1" applyAlignment="1">
      <alignment horizontal="right"/>
    </xf>
    <xf numFmtId="167" fontId="7" fillId="6" borderId="63" xfId="0" applyNumberFormat="1" applyFont="1" applyFill="1" applyBorder="1" applyAlignment="1">
      <alignment horizontal="right"/>
    </xf>
    <xf numFmtId="167" fontId="7" fillId="6" borderId="52" xfId="0" applyNumberFormat="1" applyFont="1" applyFill="1" applyBorder="1"/>
    <xf numFmtId="0" fontId="14" fillId="0" borderId="38" xfId="0" applyFont="1" applyBorder="1" applyAlignment="1">
      <alignment horizontal="left" vertical="center" wrapText="1"/>
    </xf>
    <xf numFmtId="167" fontId="3" fillId="6" borderId="48" xfId="0" applyNumberFormat="1" applyFont="1" applyFill="1" applyBorder="1"/>
    <xf numFmtId="169" fontId="3" fillId="6" borderId="53" xfId="0" applyNumberFormat="1" applyFont="1" applyFill="1" applyBorder="1" applyAlignment="1">
      <alignment horizontal="right"/>
    </xf>
    <xf numFmtId="169" fontId="3" fillId="6" borderId="2" xfId="0" applyNumberFormat="1" applyFont="1" applyFill="1" applyBorder="1" applyAlignment="1">
      <alignment horizontal="right"/>
    </xf>
    <xf numFmtId="169" fontId="3" fillId="6" borderId="38" xfId="0" applyNumberFormat="1" applyFont="1" applyFill="1" applyBorder="1" applyAlignment="1">
      <alignment horizontal="right"/>
    </xf>
    <xf numFmtId="0" fontId="24" fillId="6" borderId="93" xfId="0" applyFont="1" applyFill="1" applyBorder="1" applyAlignment="1">
      <alignment horizontal="center" vertical="center"/>
    </xf>
    <xf numFmtId="0" fontId="18" fillId="6" borderId="82" xfId="0" applyFont="1" applyFill="1" applyBorder="1" applyAlignment="1">
      <alignment horizontal="center" vertical="center"/>
    </xf>
    <xf numFmtId="0" fontId="19" fillId="0" borderId="17" xfId="0" applyFont="1" applyFill="1" applyBorder="1" applyAlignment="1">
      <alignment horizontal="center" vertical="center" wrapText="1"/>
    </xf>
    <xf numFmtId="0" fontId="19" fillId="0" borderId="20" xfId="0" applyFont="1" applyBorder="1" applyAlignment="1"/>
    <xf numFmtId="168" fontId="35" fillId="6" borderId="94" xfId="0" applyNumberFormat="1" applyFont="1" applyFill="1" applyBorder="1"/>
    <xf numFmtId="168" fontId="36" fillId="6" borderId="91" xfId="0" applyNumberFormat="1" applyFont="1" applyFill="1" applyBorder="1"/>
    <xf numFmtId="168" fontId="35" fillId="0" borderId="56" xfId="0" applyNumberFormat="1" applyFont="1" applyFill="1" applyBorder="1"/>
    <xf numFmtId="168" fontId="35" fillId="6" borderId="91" xfId="0" applyNumberFormat="1" applyFont="1" applyFill="1" applyBorder="1"/>
    <xf numFmtId="167" fontId="35" fillId="0" borderId="56" xfId="0" applyNumberFormat="1" applyFont="1" applyFill="1" applyBorder="1"/>
    <xf numFmtId="0" fontId="19" fillId="0" borderId="35" xfId="0" applyFont="1" applyBorder="1" applyAlignment="1"/>
    <xf numFmtId="168" fontId="35" fillId="6" borderId="14" xfId="0" applyNumberFormat="1" applyFont="1" applyFill="1" applyBorder="1"/>
    <xf numFmtId="168" fontId="36" fillId="6" borderId="40" xfId="0" applyNumberFormat="1" applyFont="1" applyFill="1" applyBorder="1"/>
    <xf numFmtId="168" fontId="35" fillId="0" borderId="15" xfId="0" applyNumberFormat="1" applyFont="1" applyFill="1" applyBorder="1"/>
    <xf numFmtId="168" fontId="35" fillId="6" borderId="40" xfId="0" applyNumberFormat="1" applyFont="1" applyFill="1" applyBorder="1"/>
    <xf numFmtId="167" fontId="35" fillId="0" borderId="15" xfId="0" applyNumberFormat="1" applyFont="1" applyFill="1" applyBorder="1"/>
    <xf numFmtId="0" fontId="19" fillId="0" borderId="64" xfId="0" applyFont="1" applyBorder="1" applyAlignment="1"/>
    <xf numFmtId="168" fontId="35" fillId="6" borderId="50" xfId="0" applyNumberFormat="1" applyFont="1" applyFill="1" applyBorder="1"/>
    <xf numFmtId="168" fontId="36" fillId="6" borderId="62" xfId="0" applyNumberFormat="1" applyFont="1" applyFill="1" applyBorder="1"/>
    <xf numFmtId="168" fontId="35" fillId="0" borderId="59" xfId="0" applyNumberFormat="1" applyFont="1" applyFill="1" applyBorder="1"/>
    <xf numFmtId="168" fontId="35" fillId="6" borderId="62" xfId="0" applyNumberFormat="1" applyFont="1" applyFill="1" applyBorder="1"/>
    <xf numFmtId="167" fontId="35" fillId="0" borderId="59" xfId="0" applyNumberFormat="1" applyFont="1" applyFill="1" applyBorder="1"/>
    <xf numFmtId="0" fontId="36" fillId="0" borderId="38" xfId="0" applyFont="1" applyBorder="1" applyAlignment="1">
      <alignment horizontal="left"/>
    </xf>
    <xf numFmtId="168" fontId="36" fillId="6" borderId="39" xfId="0" applyNumberFormat="1" applyFont="1" applyFill="1" applyBorder="1"/>
    <xf numFmtId="168" fontId="36" fillId="6" borderId="53" xfId="0" applyNumberFormat="1" applyFont="1" applyFill="1" applyBorder="1"/>
    <xf numFmtId="168" fontId="36" fillId="0" borderId="3" xfId="0" applyNumberFormat="1" applyFont="1" applyFill="1" applyBorder="1"/>
    <xf numFmtId="167" fontId="36" fillId="0" borderId="3" xfId="0" applyNumberFormat="1" applyFont="1" applyFill="1" applyBorder="1"/>
    <xf numFmtId="0" fontId="26" fillId="0" borderId="0" xfId="0" applyFont="1"/>
    <xf numFmtId="0" fontId="12" fillId="0" borderId="43" xfId="8" applyFont="1" applyBorder="1" applyAlignment="1">
      <alignment horizontal="center" vertical="center" wrapText="1"/>
    </xf>
    <xf numFmtId="0" fontId="12" fillId="0" borderId="44" xfId="8" applyFont="1" applyBorder="1" applyAlignment="1">
      <alignment horizontal="center" vertical="center" wrapText="1"/>
    </xf>
    <xf numFmtId="0" fontId="15" fillId="0" borderId="19" xfId="8" applyFont="1" applyBorder="1" applyAlignment="1">
      <alignment horizontal="center" vertical="center" wrapText="1"/>
    </xf>
    <xf numFmtId="0" fontId="12" fillId="0" borderId="35" xfId="0" applyFont="1" applyFill="1" applyBorder="1"/>
    <xf numFmtId="3" fontId="3" fillId="0" borderId="1" xfId="0" applyNumberFormat="1" applyFont="1" applyFill="1" applyBorder="1"/>
    <xf numFmtId="164" fontId="7" fillId="0" borderId="60" xfId="0" applyNumberFormat="1" applyFont="1" applyFill="1" applyBorder="1"/>
    <xf numFmtId="164" fontId="3" fillId="0" borderId="53" xfId="0" applyNumberFormat="1" applyFont="1" applyFill="1" applyBorder="1"/>
    <xf numFmtId="3" fontId="3" fillId="0" borderId="69" xfId="0" applyNumberFormat="1" applyFont="1" applyBorder="1"/>
    <xf numFmtId="3" fontId="7" fillId="0" borderId="43" xfId="0" applyNumberFormat="1" applyFont="1" applyBorder="1"/>
    <xf numFmtId="3" fontId="3" fillId="0" borderId="44" xfId="0" applyNumberFormat="1" applyFont="1" applyBorder="1"/>
    <xf numFmtId="3" fontId="3" fillId="0" borderId="48" xfId="0" applyNumberFormat="1" applyFont="1" applyBorder="1"/>
    <xf numFmtId="0" fontId="12" fillId="0" borderId="96" xfId="0" applyFont="1" applyBorder="1" applyAlignment="1">
      <alignment horizontal="centerContinuous" vertical="center"/>
    </xf>
    <xf numFmtId="0" fontId="12" fillId="0" borderId="97" xfId="0" applyFont="1" applyBorder="1" applyAlignment="1">
      <alignment horizontal="center" vertical="center"/>
    </xf>
    <xf numFmtId="0" fontId="12" fillId="0" borderId="102" xfId="0" applyFont="1" applyBorder="1" applyAlignment="1">
      <alignment horizontal="left" vertical="center" wrapText="1"/>
    </xf>
    <xf numFmtId="167" fontId="7" fillId="6" borderId="5" xfId="0" applyNumberFormat="1" applyFont="1" applyFill="1" applyBorder="1"/>
    <xf numFmtId="167" fontId="1" fillId="6" borderId="69" xfId="0" applyNumberFormat="1" applyFont="1" applyFill="1" applyBorder="1"/>
    <xf numFmtId="167" fontId="7" fillId="6" borderId="22" xfId="0" applyNumberFormat="1" applyFont="1" applyFill="1" applyBorder="1"/>
    <xf numFmtId="167" fontId="7" fillId="6" borderId="30" xfId="0" applyNumberFormat="1" applyFont="1" applyFill="1" applyBorder="1"/>
    <xf numFmtId="167" fontId="7" fillId="6" borderId="103" xfId="0" applyNumberFormat="1" applyFont="1" applyFill="1" applyBorder="1"/>
    <xf numFmtId="0" fontId="12" fillId="0" borderId="104" xfId="0" applyFont="1" applyBorder="1" applyAlignment="1">
      <alignment horizontal="left" vertical="center" wrapText="1"/>
    </xf>
    <xf numFmtId="2" fontId="7" fillId="6" borderId="13" xfId="0" applyNumberFormat="1" applyFont="1" applyFill="1" applyBorder="1"/>
    <xf numFmtId="167" fontId="1" fillId="6" borderId="40" xfId="0" applyNumberFormat="1" applyFont="1" applyFill="1" applyBorder="1"/>
    <xf numFmtId="167" fontId="7" fillId="6" borderId="21" xfId="0" applyNumberFormat="1" applyFont="1" applyFill="1" applyBorder="1"/>
    <xf numFmtId="167" fontId="7" fillId="6" borderId="35" xfId="0" applyNumberFormat="1" applyFont="1" applyFill="1" applyBorder="1"/>
    <xf numFmtId="167" fontId="7" fillId="6" borderId="105" xfId="0" applyNumberFormat="1" applyFont="1" applyFill="1" applyBorder="1"/>
    <xf numFmtId="167" fontId="7" fillId="6" borderId="13" xfId="0" applyNumberFormat="1" applyFont="1" applyFill="1" applyBorder="1"/>
    <xf numFmtId="0" fontId="12" fillId="0" borderId="104" xfId="0" applyFont="1" applyBorder="1" applyAlignment="1">
      <alignment horizontal="left" vertical="center"/>
    </xf>
    <xf numFmtId="0" fontId="12" fillId="0" borderId="106" xfId="0" applyFont="1" applyBorder="1" applyAlignment="1">
      <alignment horizontal="left" vertical="center"/>
    </xf>
    <xf numFmtId="167" fontId="7" fillId="6" borderId="60" xfId="0" applyNumberFormat="1" applyFont="1" applyFill="1" applyBorder="1"/>
    <xf numFmtId="167" fontId="1" fillId="6" borderId="61" xfId="0" applyNumberFormat="1" applyFont="1" applyFill="1" applyBorder="1"/>
    <xf numFmtId="167" fontId="7" fillId="6" borderId="57" xfId="0" applyNumberFormat="1" applyFont="1" applyFill="1" applyBorder="1"/>
    <xf numFmtId="167" fontId="7" fillId="6" borderId="41" xfId="0" applyNumberFormat="1" applyFont="1" applyFill="1" applyBorder="1"/>
    <xf numFmtId="167" fontId="7" fillId="6" borderId="107" xfId="0" applyNumberFormat="1" applyFont="1" applyFill="1" applyBorder="1"/>
    <xf numFmtId="0" fontId="14" fillId="0" borderId="108" xfId="0" applyFont="1" applyBorder="1" applyAlignment="1">
      <alignment horizontal="left" vertical="center"/>
    </xf>
    <xf numFmtId="167" fontId="3" fillId="6" borderId="53" xfId="0" applyNumberFormat="1" applyFont="1" applyFill="1" applyBorder="1"/>
    <xf numFmtId="167" fontId="3" fillId="6" borderId="2" xfId="0" applyNumberFormat="1" applyFont="1" applyFill="1" applyBorder="1"/>
    <xf numFmtId="167" fontId="3" fillId="6" borderId="38" xfId="0" applyNumberFormat="1" applyFont="1" applyFill="1" applyBorder="1"/>
    <xf numFmtId="167" fontId="3" fillId="6" borderId="109" xfId="0" applyNumberFormat="1" applyFont="1" applyFill="1" applyBorder="1"/>
    <xf numFmtId="167" fontId="7" fillId="6" borderId="51" xfId="0" applyNumberFormat="1" applyFont="1" applyFill="1" applyBorder="1"/>
    <xf numFmtId="167" fontId="1" fillId="6" borderId="62" xfId="0" applyNumberFormat="1" applyFont="1" applyFill="1" applyBorder="1"/>
    <xf numFmtId="167" fontId="7" fillId="6" borderId="31" xfId="0" applyNumberFormat="1" applyFont="1" applyFill="1" applyBorder="1"/>
    <xf numFmtId="0" fontId="14" fillId="0" borderId="110" xfId="0" applyFont="1" applyBorder="1" applyAlignment="1">
      <alignment horizontal="left" vertical="center"/>
    </xf>
    <xf numFmtId="167" fontId="3" fillId="6" borderId="85" xfId="0" applyNumberFormat="1" applyFont="1" applyFill="1" applyBorder="1"/>
    <xf numFmtId="167" fontId="9" fillId="6" borderId="86" xfId="0" applyNumberFormat="1" applyFont="1" applyFill="1" applyBorder="1"/>
    <xf numFmtId="167" fontId="9" fillId="6" borderId="88" xfId="0" applyNumberFormat="1" applyFont="1" applyFill="1" applyBorder="1"/>
    <xf numFmtId="167" fontId="9" fillId="6" borderId="84" xfId="0" applyNumberFormat="1" applyFont="1" applyFill="1" applyBorder="1"/>
    <xf numFmtId="167" fontId="9" fillId="6" borderId="111" xfId="0" applyNumberFormat="1" applyFont="1" applyFill="1" applyBorder="1"/>
    <xf numFmtId="0" fontId="12" fillId="4" borderId="112" xfId="0" applyFont="1" applyFill="1" applyBorder="1" applyAlignment="1">
      <alignment horizontal="left" vertical="center"/>
    </xf>
    <xf numFmtId="167" fontId="1" fillId="6" borderId="113" xfId="0" applyNumberFormat="1" applyFont="1" applyFill="1" applyBorder="1"/>
    <xf numFmtId="167" fontId="1" fillId="6" borderId="114" xfId="0" applyNumberFormat="1" applyFont="1" applyFill="1" applyBorder="1"/>
    <xf numFmtId="167" fontId="1" fillId="6" borderId="115" xfId="0" applyNumberFormat="1" applyFont="1" applyFill="1" applyBorder="1"/>
    <xf numFmtId="167" fontId="1" fillId="6" borderId="116" xfId="0" applyNumberFormat="1" applyFont="1" applyFill="1" applyBorder="1"/>
    <xf numFmtId="0" fontId="12" fillId="0" borderId="4" xfId="0" applyFont="1" applyBorder="1" applyAlignment="1">
      <alignment horizontal="centerContinuous"/>
    </xf>
    <xf numFmtId="0" fontId="12" fillId="0" borderId="11" xfId="0" applyFont="1" applyBorder="1" applyAlignment="1">
      <alignment horizontal="centerContinuous"/>
    </xf>
    <xf numFmtId="0" fontId="12" fillId="0" borderId="7" xfId="0" applyFont="1" applyBorder="1" applyAlignment="1">
      <alignment horizontal="centerContinuous"/>
    </xf>
    <xf numFmtId="0" fontId="12" fillId="0" borderId="80" xfId="0" applyFont="1" applyFill="1" applyBorder="1" applyAlignment="1">
      <alignment horizontal="center" vertical="center"/>
    </xf>
    <xf numFmtId="0" fontId="13" fillId="0" borderId="81" xfId="0" applyFont="1" applyFill="1" applyBorder="1" applyAlignment="1">
      <alignment horizontal="center" vertical="center"/>
    </xf>
    <xf numFmtId="0" fontId="12" fillId="2" borderId="93" xfId="0" quotePrefix="1" applyFont="1" applyFill="1" applyBorder="1" applyAlignment="1">
      <alignment horizontal="center" vertical="center" wrapText="1"/>
    </xf>
    <xf numFmtId="0" fontId="12" fillId="2" borderId="19" xfId="0" quotePrefix="1" applyFont="1" applyFill="1" applyBorder="1" applyAlignment="1">
      <alignment horizontal="center" vertical="center" wrapText="1"/>
    </xf>
    <xf numFmtId="167" fontId="7" fillId="0" borderId="5" xfId="0" applyNumberFormat="1" applyFont="1" applyFill="1" applyBorder="1"/>
    <xf numFmtId="167" fontId="9" fillId="0" borderId="69" xfId="0" applyNumberFormat="1" applyFont="1" applyFill="1" applyBorder="1"/>
    <xf numFmtId="165" fontId="7" fillId="2" borderId="7" xfId="0" applyNumberFormat="1" applyFont="1" applyFill="1" applyBorder="1"/>
    <xf numFmtId="167" fontId="9" fillId="0" borderId="69" xfId="0" applyNumberFormat="1" applyFont="1" applyFill="1" applyBorder="1" applyAlignment="1">
      <alignment horizontal="right"/>
    </xf>
    <xf numFmtId="167" fontId="7" fillId="0" borderId="13" xfId="0" applyNumberFormat="1" applyFont="1" applyFill="1" applyBorder="1"/>
    <xf numFmtId="167" fontId="9" fillId="0" borderId="40" xfId="0" applyNumberFormat="1" applyFont="1" applyFill="1" applyBorder="1"/>
    <xf numFmtId="165" fontId="7" fillId="2" borderId="59" xfId="0" applyNumberFormat="1" applyFont="1" applyFill="1" applyBorder="1"/>
    <xf numFmtId="167" fontId="9" fillId="0" borderId="40" xfId="0" applyNumberFormat="1" applyFont="1" applyFill="1" applyBorder="1" applyAlignment="1">
      <alignment horizontal="right"/>
    </xf>
    <xf numFmtId="167" fontId="7" fillId="0" borderId="13" xfId="0" applyNumberFormat="1" applyFont="1" applyFill="1" applyBorder="1" applyAlignment="1"/>
    <xf numFmtId="165" fontId="7" fillId="2" borderId="15" xfId="0" applyNumberFormat="1" applyFont="1" applyFill="1" applyBorder="1"/>
    <xf numFmtId="167" fontId="7" fillId="0" borderId="60" xfId="0" applyNumberFormat="1" applyFont="1" applyFill="1" applyBorder="1" applyAlignment="1"/>
    <xf numFmtId="167" fontId="3" fillId="0" borderId="48" xfId="0" applyNumberFormat="1" applyFont="1" applyFill="1" applyBorder="1" applyAlignment="1"/>
    <xf numFmtId="167" fontId="3" fillId="0" borderId="53" xfId="0" applyNumberFormat="1" applyFont="1" applyFill="1" applyBorder="1"/>
    <xf numFmtId="167" fontId="3" fillId="0" borderId="53" xfId="0" applyNumberFormat="1" applyFont="1" applyFill="1" applyBorder="1" applyAlignment="1">
      <alignment horizontal="right"/>
    </xf>
    <xf numFmtId="167" fontId="7" fillId="0" borderId="60" xfId="0" applyNumberFormat="1" applyFont="1" applyFill="1" applyBorder="1"/>
    <xf numFmtId="167" fontId="9" fillId="0" borderId="61" xfId="0" applyNumberFormat="1" applyFont="1" applyFill="1" applyBorder="1"/>
    <xf numFmtId="167" fontId="9" fillId="0" borderId="61" xfId="0" applyNumberFormat="1" applyFont="1" applyFill="1" applyBorder="1" applyAlignment="1">
      <alignment horizontal="right"/>
    </xf>
    <xf numFmtId="165" fontId="7" fillId="2" borderId="87" xfId="0" applyNumberFormat="1" applyFont="1" applyFill="1" applyBorder="1"/>
    <xf numFmtId="167" fontId="9" fillId="0" borderId="85" xfId="0" applyNumberFormat="1" applyFont="1" applyFill="1" applyBorder="1"/>
    <xf numFmtId="167" fontId="9" fillId="0" borderId="86" xfId="0" applyNumberFormat="1" applyFont="1" applyFill="1" applyBorder="1"/>
    <xf numFmtId="165" fontId="9" fillId="2" borderId="117" xfId="0" applyNumberFormat="1" applyFont="1" applyFill="1" applyBorder="1"/>
    <xf numFmtId="167" fontId="9" fillId="0" borderId="86" xfId="0" applyNumberFormat="1" applyFont="1" applyFill="1" applyBorder="1" applyAlignment="1">
      <alignment horizontal="right"/>
    </xf>
    <xf numFmtId="165" fontId="9" fillId="2" borderId="87" xfId="0" applyNumberFormat="1" applyFont="1" applyFill="1" applyBorder="1"/>
    <xf numFmtId="167" fontId="7" fillId="0" borderId="80" xfId="0" applyNumberFormat="1" applyFont="1" applyFill="1" applyBorder="1"/>
    <xf numFmtId="167" fontId="3" fillId="0" borderId="81" xfId="0" applyNumberFormat="1" applyFont="1" applyFill="1" applyBorder="1"/>
    <xf numFmtId="165" fontId="7" fillId="2" borderId="92" xfId="0" applyNumberFormat="1" applyFont="1" applyFill="1" applyBorder="1"/>
    <xf numFmtId="167" fontId="3" fillId="0" borderId="81" xfId="0" applyNumberFormat="1" applyFont="1" applyFill="1" applyBorder="1" applyAlignment="1">
      <alignment horizontal="right"/>
    </xf>
    <xf numFmtId="0" fontId="12" fillId="0" borderId="38" xfId="0" applyFont="1" applyBorder="1"/>
    <xf numFmtId="164" fontId="7" fillId="0" borderId="48" xfId="0" applyNumberFormat="1" applyFont="1" applyBorder="1" applyProtection="1">
      <protection locked="0"/>
    </xf>
    <xf numFmtId="164" fontId="7" fillId="0" borderId="53" xfId="0" applyNumberFormat="1" applyFont="1" applyBorder="1" applyProtection="1">
      <protection locked="0"/>
    </xf>
    <xf numFmtId="167" fontId="1" fillId="5" borderId="17" xfId="0" applyNumberFormat="1" applyFont="1" applyFill="1" applyBorder="1"/>
    <xf numFmtId="164" fontId="7" fillId="0" borderId="48" xfId="1" applyNumberFormat="1" applyFont="1" applyBorder="1" applyProtection="1">
      <protection locked="0"/>
    </xf>
    <xf numFmtId="167" fontId="7" fillId="5" borderId="2" xfId="0" applyNumberFormat="1" applyFont="1" applyFill="1" applyBorder="1"/>
    <xf numFmtId="164" fontId="7" fillId="0" borderId="53" xfId="0" applyNumberFormat="1" applyFont="1" applyFill="1" applyBorder="1"/>
    <xf numFmtId="167" fontId="7" fillId="6" borderId="17" xfId="0" applyNumberFormat="1" applyFont="1" applyFill="1" applyBorder="1"/>
    <xf numFmtId="164" fontId="7" fillId="0" borderId="5" xfId="1" applyNumberFormat="1" applyFont="1" applyBorder="1" applyProtection="1">
      <protection locked="0"/>
    </xf>
    <xf numFmtId="164" fontId="7" fillId="0" borderId="13" xfId="1" applyNumberFormat="1" applyFont="1" applyBorder="1" applyProtection="1">
      <protection locked="0"/>
    </xf>
    <xf numFmtId="164" fontId="7" fillId="0" borderId="43" xfId="0" applyNumberFormat="1" applyFont="1" applyBorder="1" applyProtection="1">
      <protection locked="0"/>
    </xf>
    <xf numFmtId="164" fontId="7" fillId="0" borderId="44" xfId="0" applyNumberFormat="1" applyFont="1" applyBorder="1" applyProtection="1">
      <protection locked="0"/>
    </xf>
    <xf numFmtId="164" fontId="7" fillId="0" borderId="43" xfId="1" applyNumberFormat="1" applyFont="1" applyBorder="1" applyProtection="1">
      <protection locked="0"/>
    </xf>
    <xf numFmtId="164" fontId="7" fillId="0" borderId="44" xfId="0" applyNumberFormat="1" applyFont="1" applyFill="1" applyBorder="1"/>
    <xf numFmtId="3" fontId="9" fillId="0" borderId="53" xfId="0" applyNumberFormat="1" applyFont="1" applyFill="1" applyBorder="1" applyAlignment="1" applyProtection="1">
      <alignment vertical="center"/>
      <protection locked="0"/>
    </xf>
    <xf numFmtId="3" fontId="9" fillId="0" borderId="48" xfId="0" applyNumberFormat="1" applyFont="1" applyFill="1" applyBorder="1" applyAlignment="1" applyProtection="1">
      <alignment vertical="center"/>
      <protection locked="0"/>
    </xf>
    <xf numFmtId="167" fontId="9" fillId="5" borderId="3" xfId="0" applyNumberFormat="1" applyFont="1" applyFill="1" applyBorder="1" applyAlignment="1">
      <alignment vertical="center"/>
    </xf>
    <xf numFmtId="167" fontId="3" fillId="5" borderId="2" xfId="0" applyNumberFormat="1" applyFont="1" applyFill="1" applyBorder="1" applyAlignment="1">
      <alignment vertical="center"/>
    </xf>
    <xf numFmtId="167" fontId="3" fillId="6" borderId="3" xfId="0" applyNumberFormat="1" applyFont="1" applyFill="1" applyBorder="1" applyAlignment="1">
      <alignment vertical="center"/>
    </xf>
    <xf numFmtId="0" fontId="32" fillId="2" borderId="19" xfId="0" applyFont="1" applyFill="1" applyBorder="1" applyAlignment="1">
      <alignment horizontal="center" vertical="center" wrapText="1"/>
    </xf>
    <xf numFmtId="164" fontId="0" fillId="0" borderId="0" xfId="0" applyNumberFormat="1" applyBorder="1"/>
    <xf numFmtId="165" fontId="7" fillId="2" borderId="69" xfId="0" applyNumberFormat="1" applyFont="1" applyFill="1" applyBorder="1"/>
    <xf numFmtId="164" fontId="0" fillId="0" borderId="18" xfId="0" applyNumberFormat="1" applyBorder="1"/>
    <xf numFmtId="165" fontId="7" fillId="2" borderId="44" xfId="0" applyNumberFormat="1" applyFont="1" applyFill="1" applyBorder="1"/>
    <xf numFmtId="165" fontId="7" fillId="2" borderId="57" xfId="0" applyNumberFormat="1" applyFont="1" applyFill="1" applyBorder="1"/>
    <xf numFmtId="165" fontId="3" fillId="2" borderId="39" xfId="0" applyNumberFormat="1" applyFont="1" applyFill="1" applyBorder="1"/>
    <xf numFmtId="167" fontId="7" fillId="0" borderId="48" xfId="0" applyNumberFormat="1" applyFont="1" applyFill="1" applyBorder="1"/>
    <xf numFmtId="167" fontId="9" fillId="0" borderId="53" xfId="0" applyNumberFormat="1" applyFont="1" applyFill="1" applyBorder="1"/>
    <xf numFmtId="167" fontId="7" fillId="0" borderId="43" xfId="0" applyNumberFormat="1" applyFont="1" applyFill="1" applyBorder="1"/>
    <xf numFmtId="167" fontId="9" fillId="0" borderId="44" xfId="0" applyNumberFormat="1" applyFont="1" applyFill="1" applyBorder="1"/>
    <xf numFmtId="167" fontId="7" fillId="0" borderId="51" xfId="0" applyNumberFormat="1" applyFont="1" applyFill="1" applyBorder="1"/>
    <xf numFmtId="167" fontId="9" fillId="0" borderId="62" xfId="0" applyNumberFormat="1" applyFont="1" applyFill="1" applyBorder="1"/>
    <xf numFmtId="167" fontId="9" fillId="0" borderId="48" xfId="0" applyNumberFormat="1" applyFont="1" applyFill="1" applyBorder="1"/>
    <xf numFmtId="0" fontId="12" fillId="0" borderId="60" xfId="0" applyFont="1" applyBorder="1" applyAlignment="1">
      <alignment horizontal="center" vertical="top"/>
    </xf>
    <xf numFmtId="0" fontId="12" fillId="0" borderId="61" xfId="0" applyFont="1" applyBorder="1" applyAlignment="1">
      <alignment horizontal="center" vertical="top"/>
    </xf>
    <xf numFmtId="0" fontId="12" fillId="4" borderId="34" xfId="0" applyFont="1" applyFill="1" applyBorder="1" applyAlignment="1">
      <alignment horizontal="center" vertical="top"/>
    </xf>
    <xf numFmtId="0" fontId="14" fillId="0" borderId="118" xfId="0" applyFont="1" applyBorder="1" applyAlignment="1">
      <alignment vertical="center"/>
    </xf>
    <xf numFmtId="167" fontId="3" fillId="6" borderId="1" xfId="0" applyNumberFormat="1" applyFont="1" applyFill="1" applyBorder="1"/>
    <xf numFmtId="0" fontId="12" fillId="0" borderId="119" xfId="0" applyFont="1" applyBorder="1" applyAlignment="1">
      <alignment vertical="center"/>
    </xf>
    <xf numFmtId="167" fontId="0" fillId="6" borderId="5" xfId="0" applyNumberFormat="1" applyFill="1" applyBorder="1"/>
    <xf numFmtId="167" fontId="0" fillId="6" borderId="69" xfId="0" applyNumberFormat="1" applyFill="1" applyBorder="1"/>
    <xf numFmtId="167" fontId="0" fillId="6" borderId="4" xfId="0" applyNumberFormat="1" applyFill="1" applyBorder="1"/>
    <xf numFmtId="167" fontId="0" fillId="6" borderId="20" xfId="0" applyNumberFormat="1" applyFill="1" applyBorder="1"/>
    <xf numFmtId="0" fontId="12" fillId="0" borderId="120" xfId="0" applyFont="1" applyBorder="1" applyAlignment="1">
      <alignment vertical="center"/>
    </xf>
    <xf numFmtId="167" fontId="0" fillId="6" borderId="13" xfId="0" applyNumberFormat="1" applyFill="1" applyBorder="1"/>
    <xf numFmtId="167" fontId="0" fillId="6" borderId="40" xfId="0" applyNumberFormat="1" applyFill="1" applyBorder="1"/>
    <xf numFmtId="167" fontId="0" fillId="6" borderId="12" xfId="0" applyNumberFormat="1" applyFill="1" applyBorder="1"/>
    <xf numFmtId="167" fontId="0" fillId="6" borderId="35" xfId="0" applyNumberFormat="1" applyFill="1" applyBorder="1"/>
    <xf numFmtId="0" fontId="12" fillId="0" borderId="121" xfId="0" applyFont="1" applyBorder="1" applyAlignment="1">
      <alignment vertical="center"/>
    </xf>
    <xf numFmtId="167" fontId="0" fillId="6" borderId="43" xfId="0" applyNumberFormat="1" applyFill="1" applyBorder="1"/>
    <xf numFmtId="167" fontId="0" fillId="6" borderId="44" xfId="0" applyNumberFormat="1" applyFill="1" applyBorder="1"/>
    <xf numFmtId="167" fontId="0" fillId="6" borderId="42" xfId="0" applyNumberFormat="1" applyFill="1" applyBorder="1"/>
    <xf numFmtId="167" fontId="0" fillId="6" borderId="64" xfId="0" applyNumberFormat="1" applyFill="1" applyBorder="1"/>
    <xf numFmtId="0" fontId="14" fillId="0" borderId="122" xfId="0" applyFont="1" applyBorder="1" applyAlignment="1">
      <alignment vertical="center"/>
    </xf>
    <xf numFmtId="167" fontId="3" fillId="6" borderId="60" xfId="0" applyNumberFormat="1" applyFont="1" applyFill="1" applyBorder="1"/>
    <xf numFmtId="167" fontId="3" fillId="6" borderId="67" xfId="0" applyNumberFormat="1" applyFont="1" applyFill="1" applyBorder="1"/>
    <xf numFmtId="167" fontId="3" fillId="6" borderId="41" xfId="0" applyNumberFormat="1" applyFont="1" applyFill="1" applyBorder="1"/>
    <xf numFmtId="0" fontId="12" fillId="0" borderId="123" xfId="0" applyFont="1" applyBorder="1" applyAlignment="1">
      <alignment vertical="center"/>
    </xf>
    <xf numFmtId="167" fontId="0" fillId="6" borderId="51" xfId="0" applyNumberFormat="1" applyFill="1" applyBorder="1"/>
    <xf numFmtId="167" fontId="0" fillId="6" borderId="58" xfId="0" applyNumberFormat="1" applyFill="1" applyBorder="1"/>
    <xf numFmtId="167" fontId="0" fillId="6" borderId="30" xfId="0" applyNumberFormat="1" applyFill="1" applyBorder="1"/>
    <xf numFmtId="167" fontId="3" fillId="6" borderId="61" xfId="0" applyNumberFormat="1" applyFont="1" applyFill="1" applyBorder="1"/>
    <xf numFmtId="0" fontId="12" fillId="0" borderId="124" xfId="0" applyFont="1" applyBorder="1" applyAlignment="1">
      <alignment vertical="center"/>
    </xf>
    <xf numFmtId="167" fontId="0" fillId="6" borderId="46" xfId="0" applyNumberFormat="1" applyFill="1" applyBorder="1"/>
    <xf numFmtId="167" fontId="0" fillId="6" borderId="70" xfId="0" applyNumberFormat="1" applyFill="1" applyBorder="1"/>
    <xf numFmtId="167" fontId="0" fillId="6" borderId="63" xfId="0" applyNumberFormat="1" applyFill="1" applyBorder="1"/>
    <xf numFmtId="167" fontId="3" fillId="6" borderId="48" xfId="0" applyNumberFormat="1" applyFont="1" applyFill="1" applyBorder="1" applyAlignment="1">
      <alignment vertical="center"/>
    </xf>
    <xf numFmtId="167" fontId="3" fillId="6" borderId="53" xfId="0" applyNumberFormat="1" applyFont="1" applyFill="1" applyBorder="1" applyAlignment="1">
      <alignment vertical="center"/>
    </xf>
    <xf numFmtId="167" fontId="3" fillId="6" borderId="1" xfId="0" applyNumberFormat="1" applyFont="1" applyFill="1" applyBorder="1" applyAlignment="1">
      <alignment vertical="center"/>
    </xf>
    <xf numFmtId="167" fontId="3" fillId="6" borderId="38" xfId="0" applyNumberFormat="1" applyFont="1" applyFill="1" applyBorder="1" applyAlignment="1">
      <alignment vertical="center"/>
    </xf>
    <xf numFmtId="0" fontId="13" fillId="0" borderId="125" xfId="0" applyFont="1" applyBorder="1" applyAlignment="1">
      <alignment vertical="center"/>
    </xf>
    <xf numFmtId="0" fontId="14" fillId="0" borderId="1" xfId="0" applyFont="1" applyBorder="1" applyAlignment="1">
      <alignment vertical="center"/>
    </xf>
    <xf numFmtId="0" fontId="12" fillId="0" borderId="12" xfId="0" applyFont="1" applyBorder="1" applyAlignment="1">
      <alignment vertical="center"/>
    </xf>
    <xf numFmtId="0" fontId="12" fillId="0" borderId="42" xfId="0" applyFont="1" applyBorder="1" applyAlignment="1">
      <alignment vertical="center"/>
    </xf>
    <xf numFmtId="0" fontId="14" fillId="0" borderId="67" xfId="0" applyFont="1" applyBorder="1" applyAlignment="1">
      <alignment vertical="center"/>
    </xf>
    <xf numFmtId="0" fontId="12" fillId="0" borderId="58" xfId="0" applyFont="1" applyBorder="1" applyAlignment="1">
      <alignment vertical="center"/>
    </xf>
    <xf numFmtId="0" fontId="12" fillId="0" borderId="70" xfId="0" applyFont="1" applyBorder="1" applyAlignment="1">
      <alignment vertical="center"/>
    </xf>
    <xf numFmtId="0" fontId="13" fillId="0" borderId="1" xfId="0" applyFont="1" applyBorder="1" applyAlignment="1">
      <alignment vertical="center"/>
    </xf>
    <xf numFmtId="164" fontId="8" fillId="0" borderId="0" xfId="0" applyNumberFormat="1" applyFont="1" applyFill="1" applyBorder="1" applyAlignment="1">
      <alignment horizontal="center"/>
    </xf>
    <xf numFmtId="0" fontId="13" fillId="0" borderId="0" xfId="0" applyFont="1" applyBorder="1"/>
    <xf numFmtId="3" fontId="9" fillId="0" borderId="0" xfId="0" applyNumberFormat="1" applyFont="1" applyFill="1" applyBorder="1" applyAlignment="1" applyProtection="1">
      <alignment vertical="center"/>
      <protection locked="0"/>
    </xf>
    <xf numFmtId="164" fontId="7" fillId="0" borderId="1" xfId="0" applyNumberFormat="1" applyFont="1" applyBorder="1" applyProtection="1">
      <protection locked="0"/>
    </xf>
    <xf numFmtId="164" fontId="7" fillId="0" borderId="3" xfId="0" applyNumberFormat="1" applyFont="1" applyBorder="1" applyProtection="1">
      <protection locked="0"/>
    </xf>
    <xf numFmtId="164" fontId="7" fillId="0" borderId="48" xfId="0" applyNumberFormat="1" applyFont="1" applyFill="1" applyBorder="1"/>
    <xf numFmtId="164" fontId="0" fillId="0" borderId="0" xfId="0" applyNumberFormat="1" applyFill="1" applyBorder="1"/>
    <xf numFmtId="3" fontId="7" fillId="0" borderId="48" xfId="0" applyNumberFormat="1" applyFont="1" applyFill="1" applyBorder="1"/>
    <xf numFmtId="164" fontId="7" fillId="0" borderId="23" xfId="0" applyNumberFormat="1" applyFont="1" applyBorder="1" applyProtection="1">
      <protection locked="0"/>
    </xf>
    <xf numFmtId="164" fontId="0" fillId="0" borderId="6" xfId="0" applyNumberFormat="1" applyFill="1" applyBorder="1"/>
    <xf numFmtId="3" fontId="7" fillId="0" borderId="5" xfId="0" applyNumberFormat="1" applyFont="1" applyFill="1" applyBorder="1"/>
    <xf numFmtId="164" fontId="7" fillId="0" borderId="12" xfId="0" applyNumberFormat="1" applyFont="1" applyBorder="1" applyProtection="1">
      <protection locked="0"/>
    </xf>
    <xf numFmtId="164" fontId="7" fillId="0" borderId="37" xfId="0" applyNumberFormat="1" applyFont="1" applyBorder="1" applyProtection="1">
      <protection locked="0"/>
    </xf>
    <xf numFmtId="164" fontId="0" fillId="0" borderId="14" xfId="0" applyNumberFormat="1" applyFill="1" applyBorder="1"/>
    <xf numFmtId="164" fontId="7" fillId="0" borderId="42" xfId="0" applyNumberFormat="1" applyFont="1" applyBorder="1" applyProtection="1">
      <protection locked="0"/>
    </xf>
    <xf numFmtId="164" fontId="7" fillId="0" borderId="19" xfId="0" applyNumberFormat="1" applyFont="1" applyBorder="1" applyProtection="1">
      <protection locked="0"/>
    </xf>
    <xf numFmtId="164" fontId="0" fillId="0" borderId="18" xfId="0" applyNumberFormat="1" applyFill="1" applyBorder="1"/>
    <xf numFmtId="3" fontId="7" fillId="0" borderId="43" xfId="0" applyNumberFormat="1" applyFont="1" applyFill="1" applyBorder="1"/>
    <xf numFmtId="164" fontId="7" fillId="0" borderId="58" xfId="0" applyNumberFormat="1" applyFont="1" applyBorder="1" applyProtection="1">
      <protection locked="0"/>
    </xf>
    <xf numFmtId="164" fontId="7" fillId="0" borderId="32" xfId="0" applyNumberFormat="1" applyFont="1" applyBorder="1" applyProtection="1">
      <protection locked="0"/>
    </xf>
    <xf numFmtId="164" fontId="7" fillId="0" borderId="51" xfId="0" applyNumberFormat="1" applyFont="1" applyFill="1" applyBorder="1"/>
    <xf numFmtId="3" fontId="7" fillId="0" borderId="60" xfId="0" applyNumberFormat="1" applyFont="1" applyFill="1" applyBorder="1"/>
    <xf numFmtId="3" fontId="3" fillId="0" borderId="48" xfId="0" applyNumberFormat="1" applyFont="1" applyFill="1" applyBorder="1"/>
    <xf numFmtId="167" fontId="7" fillId="2" borderId="23" xfId="0" applyNumberFormat="1" applyFont="1" applyFill="1" applyBorder="1"/>
    <xf numFmtId="167" fontId="7" fillId="2" borderId="40" xfId="0" applyNumberFormat="1" applyFont="1" applyFill="1" applyBorder="1"/>
    <xf numFmtId="167" fontId="7" fillId="0" borderId="46" xfId="0" applyNumberFormat="1" applyFont="1" applyFill="1" applyBorder="1"/>
    <xf numFmtId="167" fontId="9" fillId="0" borderId="52" xfId="0" applyNumberFormat="1" applyFont="1" applyFill="1" applyBorder="1"/>
    <xf numFmtId="167" fontId="7" fillId="2" borderId="37" xfId="0" applyNumberFormat="1" applyFont="1" applyFill="1" applyBorder="1"/>
    <xf numFmtId="167" fontId="7" fillId="2" borderId="19" xfId="0" applyNumberFormat="1" applyFont="1" applyFill="1" applyBorder="1"/>
    <xf numFmtId="167" fontId="9" fillId="0" borderId="81" xfId="0" applyNumberFormat="1" applyFont="1" applyFill="1" applyBorder="1"/>
    <xf numFmtId="167" fontId="9" fillId="2" borderId="3" xfId="0" applyNumberFormat="1" applyFont="1" applyFill="1" applyBorder="1"/>
    <xf numFmtId="0" fontId="12" fillId="0" borderId="96" xfId="0" applyFont="1" applyBorder="1" applyAlignment="1">
      <alignment horizontal="center" vertical="center"/>
    </xf>
    <xf numFmtId="0" fontId="12" fillId="0" borderId="126" xfId="0" applyFont="1" applyBorder="1" applyAlignment="1">
      <alignment horizontal="center" vertical="center"/>
    </xf>
    <xf numFmtId="167" fontId="3" fillId="6" borderId="127" xfId="0" applyNumberFormat="1" applyFont="1" applyFill="1" applyBorder="1"/>
    <xf numFmtId="167" fontId="0" fillId="6" borderId="128" xfId="0" applyNumberFormat="1" applyFill="1" applyBorder="1"/>
    <xf numFmtId="167" fontId="0" fillId="6" borderId="129" xfId="0" applyNumberFormat="1" applyFill="1" applyBorder="1"/>
    <xf numFmtId="167" fontId="0" fillId="6" borderId="130" xfId="0" applyNumberFormat="1" applyFill="1" applyBorder="1"/>
    <xf numFmtId="167" fontId="3" fillId="6" borderId="131" xfId="0" applyNumberFormat="1" applyFont="1" applyFill="1" applyBorder="1"/>
    <xf numFmtId="167" fontId="0" fillId="6" borderId="6" xfId="0" applyNumberFormat="1" applyFill="1" applyBorder="1"/>
    <xf numFmtId="167" fontId="0" fillId="6" borderId="62" xfId="0" applyNumberFormat="1" applyFill="1" applyBorder="1"/>
    <xf numFmtId="167" fontId="0" fillId="6" borderId="132" xfId="0" applyNumberFormat="1" applyFill="1" applyBorder="1"/>
    <xf numFmtId="167" fontId="0" fillId="6" borderId="52" xfId="0" applyNumberFormat="1" applyFill="1" applyBorder="1"/>
    <xf numFmtId="167" fontId="0" fillId="6" borderId="133" xfId="0" applyNumberFormat="1" applyFill="1" applyBorder="1"/>
    <xf numFmtId="167" fontId="3" fillId="6" borderId="127" xfId="0" applyNumberFormat="1" applyFont="1" applyFill="1" applyBorder="1" applyAlignment="1">
      <alignment vertical="center"/>
    </xf>
    <xf numFmtId="167" fontId="3" fillId="6" borderId="134" xfId="0" applyNumberFormat="1" applyFont="1" applyFill="1" applyBorder="1" applyAlignment="1">
      <alignment vertical="center"/>
    </xf>
    <xf numFmtId="167" fontId="3" fillId="6" borderId="135" xfId="0" applyNumberFormat="1" applyFont="1" applyFill="1" applyBorder="1" applyAlignment="1">
      <alignment vertical="center"/>
    </xf>
    <xf numFmtId="167" fontId="3" fillId="6" borderId="136" xfId="0" applyNumberFormat="1" applyFont="1" applyFill="1" applyBorder="1" applyAlignment="1">
      <alignment vertical="center"/>
    </xf>
    <xf numFmtId="167" fontId="3" fillId="6" borderId="137" xfId="0" applyNumberFormat="1" applyFont="1" applyFill="1" applyBorder="1" applyAlignment="1">
      <alignment vertical="center"/>
    </xf>
    <xf numFmtId="167" fontId="3" fillId="6" borderId="138" xfId="0" applyNumberFormat="1" applyFont="1" applyFill="1" applyBorder="1" applyAlignment="1">
      <alignment vertical="center"/>
    </xf>
    <xf numFmtId="0" fontId="12" fillId="0" borderId="20" xfId="0" applyFont="1" applyBorder="1" applyAlignment="1">
      <alignment wrapText="1"/>
    </xf>
    <xf numFmtId="0" fontId="12" fillId="0" borderId="30" xfId="0" applyFont="1" applyBorder="1" applyAlignment="1">
      <alignment wrapText="1"/>
    </xf>
    <xf numFmtId="0" fontId="12" fillId="0" borderId="35" xfId="0" applyFont="1" applyBorder="1" applyAlignment="1">
      <alignment wrapText="1"/>
    </xf>
    <xf numFmtId="0" fontId="12" fillId="0" borderId="35" xfId="0" applyFont="1" applyFill="1" applyBorder="1" applyAlignment="1">
      <alignment wrapText="1"/>
    </xf>
    <xf numFmtId="0" fontId="12" fillId="0" borderId="63" xfId="0" applyFont="1" applyBorder="1" applyAlignment="1">
      <alignment wrapText="1"/>
    </xf>
    <xf numFmtId="164" fontId="7" fillId="0" borderId="46" xfId="0" applyNumberFormat="1" applyFont="1" applyBorder="1"/>
    <xf numFmtId="164" fontId="3" fillId="0" borderId="52" xfId="0" applyNumberFormat="1" applyFont="1" applyBorder="1"/>
    <xf numFmtId="165" fontId="0" fillId="2" borderId="17" xfId="0" applyNumberFormat="1" applyFont="1" applyFill="1" applyBorder="1"/>
    <xf numFmtId="0" fontId="6" fillId="0" borderId="47" xfId="0" applyFont="1" applyBorder="1"/>
    <xf numFmtId="167" fontId="3" fillId="0" borderId="80" xfId="0" applyNumberFormat="1" applyFont="1" applyFill="1" applyBorder="1"/>
    <xf numFmtId="165" fontId="3" fillId="2" borderId="17" xfId="0" applyNumberFormat="1" applyFont="1" applyFill="1" applyBorder="1"/>
    <xf numFmtId="0" fontId="12" fillId="4" borderId="3" xfId="0" applyFont="1" applyFill="1" applyBorder="1" applyAlignment="1">
      <alignment horizontal="center" vertical="center"/>
    </xf>
    <xf numFmtId="0" fontId="12" fillId="0" borderId="58" xfId="0" applyFont="1" applyBorder="1" applyAlignment="1">
      <alignment horizontal="left" wrapText="1"/>
    </xf>
    <xf numFmtId="164" fontId="34" fillId="0" borderId="58" xfId="0" applyNumberFormat="1" applyFont="1" applyBorder="1"/>
    <xf numFmtId="164" fontId="4" fillId="0" borderId="51" xfId="0" applyNumberFormat="1" applyFont="1" applyBorder="1"/>
    <xf numFmtId="164" fontId="4" fillId="0" borderId="32" xfId="0" applyNumberFormat="1" applyFont="1" applyBorder="1"/>
    <xf numFmtId="168" fontId="4" fillId="11" borderId="51" xfId="0" applyNumberFormat="1" applyFont="1" applyFill="1" applyBorder="1"/>
    <xf numFmtId="168" fontId="4" fillId="11" borderId="32" xfId="0" applyNumberFormat="1" applyFont="1" applyFill="1" applyBorder="1"/>
    <xf numFmtId="0" fontId="12" fillId="0" borderId="12" xfId="0" applyFont="1" applyBorder="1" applyAlignment="1">
      <alignment horizontal="left" wrapText="1"/>
    </xf>
    <xf numFmtId="164" fontId="34" fillId="0" borderId="12" xfId="0" applyNumberFormat="1" applyFont="1" applyBorder="1"/>
    <xf numFmtId="164" fontId="4" fillId="0" borderId="13" xfId="0" applyNumberFormat="1" applyFont="1" applyBorder="1"/>
    <xf numFmtId="164" fontId="4" fillId="0" borderId="37" xfId="0" applyNumberFormat="1" applyFont="1" applyBorder="1"/>
    <xf numFmtId="168" fontId="4" fillId="11" borderId="13" xfId="0" applyNumberFormat="1" applyFont="1" applyFill="1" applyBorder="1"/>
    <xf numFmtId="168" fontId="4" fillId="11" borderId="37" xfId="0" applyNumberFormat="1" applyFont="1" applyFill="1" applyBorder="1"/>
    <xf numFmtId="0" fontId="13" fillId="0" borderId="1" xfId="0" applyFont="1" applyBorder="1"/>
    <xf numFmtId="164" fontId="34" fillId="0" borderId="1" xfId="0" applyNumberFormat="1" applyFont="1" applyBorder="1"/>
    <xf numFmtId="164" fontId="34" fillId="0" borderId="3" xfId="0" applyNumberFormat="1" applyFont="1" applyBorder="1"/>
    <xf numFmtId="168" fontId="34" fillId="11" borderId="1" xfId="0" applyNumberFormat="1" applyFont="1" applyFill="1" applyBorder="1"/>
    <xf numFmtId="168" fontId="34" fillId="11" borderId="3" xfId="0" applyNumberFormat="1" applyFont="1" applyFill="1" applyBorder="1"/>
    <xf numFmtId="0" fontId="6" fillId="0" borderId="4" xfId="0" applyFont="1" applyBorder="1"/>
    <xf numFmtId="164" fontId="34" fillId="0" borderId="4" xfId="0" applyNumberFormat="1" applyFont="1" applyBorder="1"/>
    <xf numFmtId="0" fontId="4" fillId="0" borderId="4" xfId="0" applyFont="1" applyBorder="1"/>
    <xf numFmtId="0" fontId="4" fillId="0" borderId="23" xfId="0" applyFont="1" applyBorder="1"/>
    <xf numFmtId="168" fontId="4" fillId="11" borderId="4" xfId="0" applyNumberFormat="1" applyFont="1" applyFill="1" applyBorder="1"/>
    <xf numFmtId="168" fontId="4" fillId="11" borderId="23" xfId="0" applyNumberFormat="1" applyFont="1" applyFill="1" applyBorder="1"/>
    <xf numFmtId="0" fontId="14" fillId="0" borderId="1" xfId="0" applyFont="1" applyFill="1" applyBorder="1"/>
    <xf numFmtId="164" fontId="34" fillId="0" borderId="1" xfId="0" applyNumberFormat="1" applyFont="1" applyFill="1" applyBorder="1"/>
    <xf numFmtId="164" fontId="34" fillId="0" borderId="3" xfId="0" applyNumberFormat="1" applyFont="1" applyFill="1" applyBorder="1"/>
    <xf numFmtId="164" fontId="9" fillId="0" borderId="44" xfId="0" applyNumberFormat="1" applyFont="1" applyFill="1" applyBorder="1"/>
    <xf numFmtId="164" fontId="9" fillId="0" borderId="0" xfId="0" applyNumberFormat="1" applyFont="1" applyBorder="1"/>
    <xf numFmtId="164" fontId="9" fillId="0" borderId="53" xfId="0" applyNumberFormat="1" applyFont="1" applyBorder="1"/>
    <xf numFmtId="165" fontId="7" fillId="2" borderId="2" xfId="0" applyNumberFormat="1" applyFont="1" applyFill="1" applyBorder="1"/>
    <xf numFmtId="164" fontId="0" fillId="0" borderId="54" xfId="0" applyNumberFormat="1" applyFill="1" applyBorder="1"/>
    <xf numFmtId="164" fontId="9" fillId="0" borderId="6" xfId="0" applyNumberFormat="1" applyFont="1" applyBorder="1"/>
    <xf numFmtId="165" fontId="7" fillId="2" borderId="22" xfId="0" applyNumberFormat="1" applyFont="1" applyFill="1" applyBorder="1"/>
    <xf numFmtId="164" fontId="0" fillId="0" borderId="5" xfId="0" applyNumberFormat="1" applyFill="1" applyBorder="1"/>
    <xf numFmtId="164" fontId="9" fillId="0" borderId="14" xfId="0" applyNumberFormat="1" applyFont="1" applyBorder="1"/>
    <xf numFmtId="165" fontId="7" fillId="2" borderId="21" xfId="0" applyNumberFormat="1" applyFont="1" applyFill="1" applyBorder="1"/>
    <xf numFmtId="164" fontId="0" fillId="0" borderId="13" xfId="0" applyNumberFormat="1" applyFill="1" applyBorder="1"/>
    <xf numFmtId="164" fontId="9" fillId="0" borderId="14" xfId="0" applyNumberFormat="1" applyFont="1" applyFill="1" applyBorder="1"/>
    <xf numFmtId="164" fontId="9" fillId="0" borderId="18" xfId="0" applyNumberFormat="1" applyFont="1" applyBorder="1"/>
    <xf numFmtId="165" fontId="7" fillId="2" borderId="65" xfId="0" applyNumberFormat="1" applyFont="1" applyFill="1" applyBorder="1"/>
    <xf numFmtId="164" fontId="0" fillId="0" borderId="43" xfId="0" applyNumberFormat="1" applyFill="1" applyBorder="1"/>
    <xf numFmtId="164" fontId="9" fillId="0" borderId="18" xfId="0" applyNumberFormat="1" applyFont="1" applyFill="1" applyBorder="1"/>
    <xf numFmtId="164" fontId="9" fillId="0" borderId="6" xfId="0" applyNumberFormat="1" applyFont="1" applyFill="1" applyBorder="1"/>
    <xf numFmtId="165" fontId="7" fillId="2" borderId="31" xfId="0" applyNumberFormat="1" applyFont="1" applyFill="1" applyBorder="1"/>
    <xf numFmtId="165" fontId="3" fillId="2" borderId="9" xfId="0" applyNumberFormat="1" applyFont="1" applyFill="1" applyBorder="1"/>
    <xf numFmtId="3" fontId="3" fillId="0" borderId="53" xfId="0" applyNumberFormat="1" applyFont="1" applyFill="1" applyBorder="1"/>
    <xf numFmtId="0" fontId="12" fillId="0" borderId="43" xfId="0" applyFont="1" applyBorder="1" applyAlignment="1">
      <alignment horizontal="center" vertical="center"/>
    </xf>
    <xf numFmtId="0" fontId="12" fillId="0" borderId="44" xfId="0" applyFont="1" applyBorder="1" applyAlignment="1">
      <alignment horizontal="center" vertical="center"/>
    </xf>
    <xf numFmtId="0" fontId="12" fillId="4" borderId="19" xfId="0" applyFont="1" applyFill="1" applyBorder="1" applyAlignment="1">
      <alignment horizontal="center" vertical="center"/>
    </xf>
    <xf numFmtId="0" fontId="12" fillId="0" borderId="30" xfId="0" applyFont="1" applyFill="1" applyBorder="1" applyAlignment="1">
      <alignment wrapText="1"/>
    </xf>
    <xf numFmtId="164" fontId="7" fillId="0" borderId="23" xfId="0" applyNumberFormat="1" applyFont="1" applyBorder="1"/>
    <xf numFmtId="164" fontId="7" fillId="0" borderId="37" xfId="0" applyNumberFormat="1" applyFont="1" applyFill="1" applyBorder="1"/>
    <xf numFmtId="0" fontId="12" fillId="0" borderId="35" xfId="0" applyFont="1" applyFill="1" applyBorder="1" applyAlignment="1">
      <alignment vertical="center" wrapText="1"/>
    </xf>
    <xf numFmtId="0" fontId="12" fillId="0" borderId="63" xfId="0" applyFont="1" applyFill="1" applyBorder="1" applyAlignment="1">
      <alignment wrapText="1"/>
    </xf>
    <xf numFmtId="164" fontId="7" fillId="0" borderId="52" xfId="0" applyNumberFormat="1" applyFont="1" applyBorder="1"/>
    <xf numFmtId="164" fontId="7" fillId="0" borderId="36" xfId="0" applyNumberFormat="1" applyFont="1" applyBorder="1"/>
    <xf numFmtId="167" fontId="7" fillId="5" borderId="36" xfId="0" applyNumberFormat="1" applyFont="1" applyFill="1" applyBorder="1"/>
    <xf numFmtId="164" fontId="0" fillId="0" borderId="52" xfId="0" applyNumberFormat="1" applyBorder="1"/>
    <xf numFmtId="167" fontId="39" fillId="6" borderId="36" xfId="0" applyNumberFormat="1" applyFont="1" applyFill="1" applyBorder="1"/>
    <xf numFmtId="0" fontId="13" fillId="0" borderId="38" xfId="0" applyFont="1" applyFill="1" applyBorder="1"/>
    <xf numFmtId="164" fontId="9" fillId="0" borderId="48" xfId="0" applyNumberFormat="1" applyFont="1" applyBorder="1"/>
    <xf numFmtId="164" fontId="9" fillId="0" borderId="3" xfId="0" applyNumberFormat="1" applyFont="1" applyBorder="1"/>
    <xf numFmtId="167" fontId="9" fillId="5" borderId="3" xfId="0" applyNumberFormat="1" applyFont="1" applyFill="1" applyBorder="1"/>
    <xf numFmtId="167" fontId="9" fillId="5" borderId="2" xfId="0" applyNumberFormat="1" applyFont="1" applyFill="1" applyBorder="1"/>
    <xf numFmtId="167" fontId="9" fillId="6" borderId="3" xfId="0" applyNumberFormat="1" applyFont="1" applyFill="1" applyBorder="1"/>
    <xf numFmtId="0" fontId="6" fillId="0" borderId="41" xfId="0" applyFont="1" applyFill="1" applyBorder="1"/>
    <xf numFmtId="167" fontId="7" fillId="5" borderId="34" xfId="0" applyNumberFormat="1" applyFont="1" applyFill="1" applyBorder="1"/>
    <xf numFmtId="167" fontId="7" fillId="5" borderId="57" xfId="0" applyNumberFormat="1" applyFont="1" applyFill="1" applyBorder="1"/>
    <xf numFmtId="0" fontId="0" fillId="0" borderId="0" xfId="0" applyFill="1" applyBorder="1"/>
    <xf numFmtId="164" fontId="3" fillId="0" borderId="62" xfId="0" applyNumberFormat="1" applyFont="1" applyBorder="1" applyAlignment="1">
      <alignment horizontal="right"/>
    </xf>
    <xf numFmtId="165" fontId="12" fillId="2" borderId="37" xfId="0" applyNumberFormat="1" applyFont="1" applyFill="1" applyBorder="1"/>
    <xf numFmtId="164" fontId="9" fillId="0" borderId="44" xfId="0" applyNumberFormat="1" applyFont="1" applyBorder="1"/>
    <xf numFmtId="165" fontId="9" fillId="2" borderId="19" xfId="0" applyNumberFormat="1" applyFont="1" applyFill="1" applyBorder="1"/>
    <xf numFmtId="164" fontId="0" fillId="0" borderId="43" xfId="0" applyNumberFormat="1" applyFont="1" applyBorder="1"/>
    <xf numFmtId="3" fontId="9" fillId="0" borderId="53" xfId="0" applyNumberFormat="1" applyFont="1" applyBorder="1"/>
    <xf numFmtId="0" fontId="6" fillId="0" borderId="41" xfId="0" applyFont="1" applyBorder="1"/>
    <xf numFmtId="164" fontId="0" fillId="0" borderId="48" xfId="0" applyNumberFormat="1" applyFont="1" applyBorder="1"/>
    <xf numFmtId="164" fontId="0" fillId="0" borderId="53" xfId="0" applyNumberFormat="1" applyFont="1" applyBorder="1"/>
    <xf numFmtId="165" fontId="0" fillId="2" borderId="3" xfId="0" applyNumberFormat="1" applyFont="1" applyFill="1" applyBorder="1"/>
    <xf numFmtId="164" fontId="7" fillId="0" borderId="12" xfId="0" applyNumberFormat="1" applyFont="1" applyBorder="1"/>
    <xf numFmtId="164" fontId="7" fillId="0" borderId="14" xfId="0" applyNumberFormat="1" applyFont="1" applyBorder="1"/>
    <xf numFmtId="165" fontId="0" fillId="2" borderId="37" xfId="0" applyNumberFormat="1" applyFont="1" applyFill="1" applyBorder="1"/>
    <xf numFmtId="167" fontId="0" fillId="0" borderId="60" xfId="0" applyNumberFormat="1" applyFont="1" applyFill="1" applyBorder="1"/>
    <xf numFmtId="165" fontId="0" fillId="10" borderId="37" xfId="0" applyNumberFormat="1" applyFont="1" applyFill="1" applyBorder="1"/>
    <xf numFmtId="165" fontId="0" fillId="2" borderId="34" xfId="0" applyNumberFormat="1" applyFont="1" applyFill="1" applyBorder="1"/>
    <xf numFmtId="167" fontId="0" fillId="0" borderId="13" xfId="0" applyNumberFormat="1" applyFont="1" applyFill="1" applyBorder="1"/>
    <xf numFmtId="167" fontId="3" fillId="0" borderId="40" xfId="0" applyNumberFormat="1" applyFont="1" applyFill="1" applyBorder="1"/>
    <xf numFmtId="165" fontId="0" fillId="10" borderId="36" xfId="0" applyNumberFormat="1" applyFont="1" applyFill="1" applyBorder="1"/>
    <xf numFmtId="167" fontId="3" fillId="0" borderId="52" xfId="0" applyNumberFormat="1" applyFont="1" applyFill="1" applyBorder="1"/>
    <xf numFmtId="167" fontId="3" fillId="0" borderId="48" xfId="0" applyNumberFormat="1" applyFont="1" applyFill="1" applyBorder="1"/>
    <xf numFmtId="0" fontId="12" fillId="0" borderId="4" xfId="0" applyFont="1" applyFill="1" applyBorder="1"/>
    <xf numFmtId="164" fontId="7" fillId="0" borderId="4" xfId="0" applyNumberFormat="1" applyFont="1" applyBorder="1"/>
    <xf numFmtId="164" fontId="7" fillId="0" borderId="11" xfId="0" applyNumberFormat="1" applyFont="1" applyBorder="1"/>
    <xf numFmtId="167" fontId="1" fillId="5" borderId="40" xfId="0" applyNumberFormat="1" applyFont="1" applyFill="1" applyBorder="1"/>
    <xf numFmtId="164" fontId="0" fillId="0" borderId="69" xfId="0" applyNumberFormat="1" applyBorder="1"/>
    <xf numFmtId="0" fontId="12" fillId="0" borderId="12" xfId="0" applyFont="1" applyFill="1" applyBorder="1"/>
    <xf numFmtId="164" fontId="7" fillId="0" borderId="24" xfId="0" applyNumberFormat="1" applyFont="1" applyBorder="1"/>
    <xf numFmtId="164" fontId="1" fillId="0" borderId="24" xfId="0" applyNumberFormat="1" applyFont="1" applyBorder="1"/>
    <xf numFmtId="164" fontId="1" fillId="0" borderId="12" xfId="0" applyNumberFormat="1" applyFont="1" applyBorder="1"/>
    <xf numFmtId="164" fontId="7" fillId="0" borderId="21" xfId="0" applyNumberFormat="1" applyFont="1" applyBorder="1"/>
    <xf numFmtId="164" fontId="1" fillId="0" borderId="70" xfId="0" applyNumberFormat="1" applyFont="1" applyBorder="1"/>
    <xf numFmtId="164" fontId="1" fillId="0" borderId="52" xfId="0" applyNumberFormat="1" applyFont="1" applyBorder="1"/>
    <xf numFmtId="164" fontId="1" fillId="0" borderId="139" xfId="0" applyNumberFormat="1" applyFont="1" applyBorder="1"/>
    <xf numFmtId="164" fontId="1" fillId="0" borderId="46" xfId="0" applyNumberFormat="1" applyFont="1" applyBorder="1"/>
    <xf numFmtId="167" fontId="7" fillId="6" borderId="37" xfId="0" applyNumberFormat="1" applyFont="1" applyFill="1" applyBorder="1"/>
    <xf numFmtId="164" fontId="7" fillId="0" borderId="42" xfId="0" applyNumberFormat="1" applyFont="1" applyBorder="1"/>
    <xf numFmtId="164" fontId="1" fillId="0" borderId="140" xfId="0" applyNumberFormat="1" applyFont="1" applyBorder="1"/>
    <xf numFmtId="164" fontId="1" fillId="0" borderId="43" xfId="0" applyNumberFormat="1" applyFont="1" applyBorder="1"/>
    <xf numFmtId="167" fontId="1" fillId="5" borderId="66" xfId="0" applyNumberFormat="1" applyFont="1" applyFill="1" applyBorder="1"/>
    <xf numFmtId="167" fontId="7" fillId="6" borderId="19" xfId="0" applyNumberFormat="1" applyFont="1" applyFill="1" applyBorder="1"/>
    <xf numFmtId="0" fontId="40" fillId="0" borderId="38" xfId="0" applyFont="1" applyFill="1" applyBorder="1"/>
    <xf numFmtId="164" fontId="9" fillId="0" borderId="80" xfId="0" applyNumberFormat="1" applyFont="1" applyBorder="1"/>
    <xf numFmtId="164" fontId="9" fillId="0" borderId="81" xfId="0" applyNumberFormat="1" applyFont="1" applyBorder="1"/>
    <xf numFmtId="164" fontId="9" fillId="0" borderId="82" xfId="0" applyNumberFormat="1" applyFont="1" applyBorder="1"/>
    <xf numFmtId="164" fontId="1" fillId="0" borderId="141" xfId="0" applyNumberFormat="1" applyFont="1" applyBorder="1"/>
    <xf numFmtId="164" fontId="1" fillId="0" borderId="91" xfId="0" applyNumberFormat="1" applyFont="1" applyBorder="1"/>
    <xf numFmtId="164" fontId="1" fillId="0" borderId="142" xfId="0" applyNumberFormat="1" applyFont="1" applyBorder="1"/>
    <xf numFmtId="167" fontId="1" fillId="5" borderId="10" xfId="0" applyNumberFormat="1" applyFont="1" applyFill="1" applyBorder="1"/>
    <xf numFmtId="167" fontId="1" fillId="5" borderId="142" xfId="0" applyNumberFormat="1" applyFont="1" applyFill="1" applyBorder="1"/>
    <xf numFmtId="167" fontId="7" fillId="6" borderId="10" xfId="0" applyNumberFormat="1" applyFont="1" applyFill="1" applyBorder="1"/>
    <xf numFmtId="164" fontId="9" fillId="0" borderId="2" xfId="0" applyNumberFormat="1" applyFont="1" applyBorder="1"/>
    <xf numFmtId="0" fontId="12" fillId="0" borderId="4" xfId="0" applyFont="1" applyBorder="1"/>
    <xf numFmtId="165" fontId="7" fillId="2" borderId="0" xfId="0" applyNumberFormat="1" applyFont="1" applyFill="1" applyBorder="1"/>
    <xf numFmtId="164" fontId="7" fillId="0" borderId="5" xfId="0" applyNumberFormat="1" applyFont="1" applyBorder="1" applyAlignment="1">
      <alignment horizontal="right"/>
    </xf>
    <xf numFmtId="165" fontId="7" fillId="2" borderId="56" xfId="0" applyNumberFormat="1" applyFont="1" applyFill="1" applyBorder="1"/>
    <xf numFmtId="0" fontId="12" fillId="0" borderId="12" xfId="0" applyFont="1" applyBorder="1"/>
    <xf numFmtId="164" fontId="7" fillId="0" borderId="13" xfId="0" applyNumberFormat="1" applyFont="1" applyBorder="1" applyAlignment="1">
      <alignment horizontal="right"/>
    </xf>
    <xf numFmtId="164" fontId="7" fillId="0" borderId="46" xfId="0" applyNumberFormat="1" applyFont="1" applyBorder="1" applyAlignment="1">
      <alignment horizontal="right"/>
    </xf>
    <xf numFmtId="164" fontId="3" fillId="0" borderId="44" xfId="0" applyNumberFormat="1" applyFont="1" applyBorder="1"/>
    <xf numFmtId="0" fontId="6" fillId="0" borderId="38" xfId="0" applyFont="1" applyBorder="1" applyAlignment="1">
      <alignment wrapText="1"/>
    </xf>
    <xf numFmtId="0" fontId="12" fillId="0" borderId="67" xfId="0" applyFont="1" applyBorder="1"/>
    <xf numFmtId="164" fontId="2" fillId="0" borderId="5" xfId="0" applyNumberFormat="1" applyFont="1" applyBorder="1"/>
    <xf numFmtId="164" fontId="3" fillId="0" borderId="50" xfId="0" applyNumberFormat="1" applyFont="1" applyFill="1" applyBorder="1"/>
    <xf numFmtId="164" fontId="3" fillId="0" borderId="40" xfId="0" applyNumberFormat="1" applyFont="1" applyFill="1" applyBorder="1"/>
    <xf numFmtId="164" fontId="3" fillId="0" borderId="52" xfId="0" applyNumberFormat="1" applyFont="1" applyFill="1" applyBorder="1"/>
    <xf numFmtId="165" fontId="7" fillId="2" borderId="45" xfId="0" applyNumberFormat="1" applyFont="1" applyFill="1" applyBorder="1"/>
    <xf numFmtId="0" fontId="11" fillId="0" borderId="72" xfId="0" applyFont="1" applyBorder="1" applyAlignment="1">
      <alignment horizontal="center" vertical="center" wrapText="1"/>
    </xf>
    <xf numFmtId="0" fontId="40" fillId="4" borderId="143" xfId="0" applyFont="1" applyFill="1" applyBorder="1"/>
    <xf numFmtId="164" fontId="3" fillId="0" borderId="144" xfId="0" applyNumberFormat="1" applyFont="1" applyBorder="1"/>
    <xf numFmtId="164" fontId="3" fillId="0" borderId="145" xfId="0" applyNumberFormat="1" applyFont="1" applyBorder="1"/>
    <xf numFmtId="164" fontId="3" fillId="0" borderId="146" xfId="0" applyNumberFormat="1" applyFont="1" applyBorder="1"/>
    <xf numFmtId="167" fontId="3" fillId="5" borderId="146" xfId="0" applyNumberFormat="1" applyFont="1" applyFill="1" applyBorder="1"/>
    <xf numFmtId="167" fontId="3" fillId="5" borderId="147" xfId="0" applyNumberFormat="1" applyFont="1" applyFill="1" applyBorder="1"/>
    <xf numFmtId="167" fontId="3" fillId="6" borderId="146" xfId="0" applyNumberFormat="1" applyFont="1" applyFill="1" applyBorder="1"/>
    <xf numFmtId="0" fontId="40" fillId="4" borderId="25" xfId="0" applyFont="1" applyFill="1" applyBorder="1"/>
    <xf numFmtId="164" fontId="3" fillId="0" borderId="71" xfId="0" applyNumberFormat="1" applyFont="1" applyBorder="1"/>
    <xf numFmtId="164" fontId="3" fillId="0" borderId="72" xfId="0" applyNumberFormat="1" applyFont="1" applyBorder="1"/>
    <xf numFmtId="164" fontId="3" fillId="0" borderId="28" xfId="0" applyNumberFormat="1" applyFont="1" applyBorder="1"/>
    <xf numFmtId="167" fontId="3" fillId="5" borderId="28" xfId="0" applyNumberFormat="1" applyFont="1" applyFill="1" applyBorder="1"/>
    <xf numFmtId="167" fontId="3" fillId="5" borderId="27" xfId="0" applyNumberFormat="1" applyFont="1" applyFill="1" applyBorder="1"/>
    <xf numFmtId="171" fontId="3" fillId="0" borderId="72" xfId="0" applyNumberFormat="1" applyFont="1" applyBorder="1"/>
    <xf numFmtId="167" fontId="3" fillId="6" borderId="28" xfId="0" applyNumberFormat="1" applyFont="1" applyFill="1" applyBorder="1"/>
    <xf numFmtId="0" fontId="12" fillId="4" borderId="35" xfId="0" applyFont="1" applyFill="1" applyBorder="1"/>
    <xf numFmtId="164" fontId="7" fillId="0" borderId="90" xfId="0" applyNumberFormat="1" applyFont="1" applyFill="1" applyBorder="1"/>
    <xf numFmtId="167" fontId="7" fillId="6" borderId="36" xfId="0" applyNumberFormat="1" applyFont="1" applyFill="1" applyBorder="1"/>
    <xf numFmtId="3" fontId="1" fillId="0" borderId="53" xfId="0" applyNumberFormat="1" applyFont="1" applyBorder="1"/>
    <xf numFmtId="3" fontId="1" fillId="0" borderId="40" xfId="0" applyNumberFormat="1" applyFont="1" applyBorder="1"/>
    <xf numFmtId="0" fontId="14" fillId="4" borderId="148" xfId="0" applyFont="1" applyFill="1" applyBorder="1"/>
    <xf numFmtId="167" fontId="3" fillId="0" borderId="149" xfId="0" applyNumberFormat="1" applyFont="1" applyFill="1" applyBorder="1"/>
    <xf numFmtId="167" fontId="3" fillId="0" borderId="150" xfId="0" applyNumberFormat="1" applyFont="1" applyFill="1" applyBorder="1"/>
    <xf numFmtId="165" fontId="3" fillId="2" borderId="151" xfId="0" applyNumberFormat="1" applyFont="1" applyFill="1" applyBorder="1"/>
    <xf numFmtId="0" fontId="12" fillId="0" borderId="38" xfId="0" applyFont="1" applyFill="1" applyBorder="1"/>
    <xf numFmtId="164" fontId="7" fillId="0" borderId="1" xfId="0" applyNumberFormat="1" applyFont="1" applyFill="1" applyBorder="1" applyProtection="1">
      <protection locked="0"/>
    </xf>
    <xf numFmtId="164" fontId="7" fillId="0" borderId="53" xfId="0" applyNumberFormat="1" applyFont="1" applyFill="1" applyBorder="1" applyProtection="1">
      <protection locked="0"/>
    </xf>
    <xf numFmtId="164" fontId="7" fillId="0" borderId="3" xfId="0" applyNumberFormat="1" applyFont="1" applyFill="1" applyBorder="1" applyProtection="1">
      <protection locked="0"/>
    </xf>
    <xf numFmtId="164" fontId="7" fillId="0" borderId="48" xfId="0" applyNumberFormat="1" applyFont="1" applyFill="1" applyBorder="1" applyProtection="1">
      <protection locked="0"/>
    </xf>
    <xf numFmtId="167" fontId="7" fillId="5" borderId="3" xfId="0" applyNumberFormat="1" applyFont="1" applyFill="1" applyBorder="1"/>
    <xf numFmtId="167" fontId="0" fillId="6" borderId="3" xfId="0" applyNumberFormat="1" applyFill="1" applyBorder="1"/>
    <xf numFmtId="0" fontId="12" fillId="0" borderId="20" xfId="0" applyFont="1" applyFill="1" applyBorder="1"/>
    <xf numFmtId="164" fontId="7" fillId="0" borderId="4" xfId="0" applyNumberFormat="1" applyFont="1" applyFill="1" applyBorder="1" applyProtection="1">
      <protection locked="0"/>
    </xf>
    <xf numFmtId="164" fontId="7" fillId="0" borderId="69" xfId="0" applyNumberFormat="1" applyFont="1" applyFill="1" applyBorder="1" applyProtection="1">
      <protection locked="0"/>
    </xf>
    <xf numFmtId="164" fontId="7" fillId="0" borderId="23" xfId="0" applyNumberFormat="1" applyFont="1" applyFill="1" applyBorder="1" applyProtection="1">
      <protection locked="0"/>
    </xf>
    <xf numFmtId="164" fontId="7" fillId="0" borderId="5" xfId="0" applyNumberFormat="1" applyFont="1" applyFill="1" applyBorder="1" applyProtection="1">
      <protection locked="0"/>
    </xf>
    <xf numFmtId="164" fontId="7" fillId="0" borderId="12" xfId="0" applyNumberFormat="1" applyFont="1" applyFill="1" applyBorder="1" applyProtection="1">
      <protection locked="0"/>
    </xf>
    <xf numFmtId="164" fontId="7" fillId="0" borderId="40" xfId="0" applyNumberFormat="1" applyFont="1" applyFill="1" applyBorder="1" applyProtection="1">
      <protection locked="0"/>
    </xf>
    <xf numFmtId="164" fontId="7" fillId="0" borderId="37" xfId="0" applyNumberFormat="1" applyFont="1" applyFill="1" applyBorder="1" applyProtection="1">
      <protection locked="0"/>
    </xf>
    <xf numFmtId="164" fontId="7" fillId="0" borderId="13" xfId="0" applyNumberFormat="1" applyFont="1" applyFill="1" applyBorder="1" applyProtection="1">
      <protection locked="0"/>
    </xf>
    <xf numFmtId="0" fontId="12" fillId="0" borderId="64" xfId="0" applyFont="1" applyFill="1" applyBorder="1"/>
    <xf numFmtId="164" fontId="7" fillId="0" borderId="42" xfId="0" applyNumberFormat="1" applyFont="1" applyFill="1" applyBorder="1" applyProtection="1">
      <protection locked="0"/>
    </xf>
    <xf numFmtId="164" fontId="7" fillId="0" borderId="44" xfId="0" applyNumberFormat="1" applyFont="1" applyFill="1" applyBorder="1" applyProtection="1">
      <protection locked="0"/>
    </xf>
    <xf numFmtId="164" fontId="7" fillId="0" borderId="19" xfId="0" applyNumberFormat="1" applyFont="1" applyFill="1" applyBorder="1" applyProtection="1">
      <protection locked="0"/>
    </xf>
    <xf numFmtId="164" fontId="7" fillId="0" borderId="43" xfId="0" applyNumberFormat="1" applyFont="1" applyFill="1" applyBorder="1" applyProtection="1">
      <protection locked="0"/>
    </xf>
    <xf numFmtId="167" fontId="7" fillId="5" borderId="11" xfId="0" applyNumberFormat="1" applyFont="1" applyFill="1" applyBorder="1"/>
    <xf numFmtId="167" fontId="7" fillId="5" borderId="24" xfId="0" applyNumberFormat="1" applyFont="1" applyFill="1" applyBorder="1"/>
    <xf numFmtId="167" fontId="7" fillId="5" borderId="140" xfId="0" applyNumberFormat="1" applyFont="1" applyFill="1" applyBorder="1"/>
    <xf numFmtId="0" fontId="12" fillId="0" borderId="30" xfId="0" applyFont="1" applyFill="1" applyBorder="1"/>
    <xf numFmtId="164" fontId="7" fillId="0" borderId="58" xfId="0" applyNumberFormat="1" applyFont="1" applyFill="1" applyBorder="1" applyProtection="1">
      <protection locked="0"/>
    </xf>
    <xf numFmtId="164" fontId="7" fillId="0" borderId="62" xfId="0" applyNumberFormat="1" applyFont="1" applyFill="1" applyBorder="1" applyProtection="1">
      <protection locked="0"/>
    </xf>
    <xf numFmtId="164" fontId="7" fillId="0" borderId="32" xfId="0" applyNumberFormat="1" applyFont="1" applyFill="1" applyBorder="1" applyProtection="1">
      <protection locked="0"/>
    </xf>
    <xf numFmtId="164" fontId="7" fillId="0" borderId="51" xfId="0" applyNumberFormat="1" applyFont="1" applyFill="1" applyBorder="1" applyProtection="1">
      <protection locked="0"/>
    </xf>
    <xf numFmtId="167" fontId="7" fillId="6" borderId="34" xfId="0" applyNumberFormat="1" applyFont="1" applyFill="1" applyBorder="1"/>
    <xf numFmtId="1" fontId="3" fillId="0" borderId="53" xfId="0" applyNumberFormat="1" applyFont="1" applyFill="1" applyBorder="1"/>
    <xf numFmtId="3" fontId="3" fillId="0" borderId="49" xfId="0" applyNumberFormat="1" applyFont="1" applyFill="1" applyBorder="1"/>
    <xf numFmtId="3" fontId="3" fillId="0" borderId="9" xfId="0" applyNumberFormat="1" applyFont="1" applyFill="1" applyBorder="1"/>
    <xf numFmtId="164" fontId="3" fillId="0" borderId="2" xfId="0" applyNumberFormat="1" applyFont="1" applyFill="1" applyBorder="1"/>
    <xf numFmtId="167" fontId="3" fillId="0" borderId="44" xfId="0" applyNumberFormat="1" applyFont="1" applyFill="1" applyBorder="1"/>
    <xf numFmtId="167" fontId="3" fillId="0" borderId="62" xfId="0" applyNumberFormat="1" applyFont="1" applyFill="1" applyBorder="1"/>
    <xf numFmtId="167" fontId="3" fillId="0" borderId="61" xfId="0" applyNumberFormat="1" applyFont="1" applyFill="1" applyBorder="1"/>
    <xf numFmtId="0" fontId="12" fillId="0" borderId="4" xfId="0" applyFont="1" applyBorder="1" applyAlignment="1">
      <alignment horizontal="left" wrapText="1"/>
    </xf>
    <xf numFmtId="164" fontId="7" fillId="0" borderId="7" xfId="0" applyNumberFormat="1" applyFont="1" applyBorder="1"/>
    <xf numFmtId="0" fontId="12" fillId="0" borderId="12" xfId="0" applyFont="1" applyBorder="1" applyAlignment="1">
      <alignment horizontal="left"/>
    </xf>
    <xf numFmtId="164" fontId="7" fillId="0" borderId="15" xfId="0" applyNumberFormat="1" applyFont="1" applyBorder="1"/>
    <xf numFmtId="164" fontId="7" fillId="0" borderId="83" xfId="0" applyNumberFormat="1" applyFont="1" applyBorder="1"/>
    <xf numFmtId="167" fontId="1" fillId="5" borderId="36" xfId="0" applyNumberFormat="1" applyFont="1" applyFill="1" applyBorder="1"/>
    <xf numFmtId="164" fontId="0" fillId="0" borderId="52" xfId="0" applyNumberFormat="1" applyFill="1" applyBorder="1"/>
    <xf numFmtId="0" fontId="14" fillId="0" borderId="1" xfId="0" applyFont="1" applyBorder="1"/>
    <xf numFmtId="164" fontId="3" fillId="0" borderId="39" xfId="0" applyNumberFormat="1" applyFont="1" applyBorder="1"/>
    <xf numFmtId="0" fontId="12" fillId="0" borderId="30" xfId="0" applyFont="1" applyBorder="1" applyAlignment="1">
      <alignment horizontal="left" wrapText="1"/>
    </xf>
    <xf numFmtId="169" fontId="7" fillId="0" borderId="51" xfId="0" applyNumberFormat="1" applyFont="1" applyBorder="1"/>
    <xf numFmtId="169" fontId="9" fillId="0" borderId="62" xfId="0" applyNumberFormat="1" applyFont="1" applyFill="1" applyBorder="1"/>
    <xf numFmtId="0" fontId="0" fillId="0" borderId="0" xfId="0" applyAlignment="1">
      <alignment vertical="center"/>
    </xf>
    <xf numFmtId="167" fontId="9" fillId="0" borderId="0" xfId="0" applyNumberFormat="1" applyFont="1" applyFill="1" applyBorder="1"/>
    <xf numFmtId="0" fontId="12" fillId="4" borderId="17" xfId="0" applyFont="1" applyFill="1" applyBorder="1" applyAlignment="1">
      <alignment horizontal="center" vertical="center"/>
    </xf>
    <xf numFmtId="0" fontId="12" fillId="0" borderId="20" xfId="0" applyFont="1" applyBorder="1" applyAlignment="1">
      <alignment horizontal="left"/>
    </xf>
    <xf numFmtId="0" fontId="41" fillId="0" borderId="63" xfId="0" applyFont="1" applyBorder="1" applyAlignment="1">
      <alignment horizontal="left"/>
    </xf>
    <xf numFmtId="167" fontId="7" fillId="6" borderId="23" xfId="0" applyNumberFormat="1" applyFont="1" applyFill="1" applyBorder="1"/>
    <xf numFmtId="0" fontId="41" fillId="0" borderId="35" xfId="0" applyFont="1" applyBorder="1" applyAlignment="1">
      <alignment horizontal="left"/>
    </xf>
    <xf numFmtId="0" fontId="13" fillId="0" borderId="38" xfId="0" applyFont="1" applyBorder="1" applyAlignment="1">
      <alignment horizontal="left"/>
    </xf>
    <xf numFmtId="164" fontId="3" fillId="0" borderId="60" xfId="0" applyNumberFormat="1" applyFont="1" applyBorder="1"/>
    <xf numFmtId="164" fontId="3" fillId="0" borderId="34" xfId="0" applyNumberFormat="1" applyFont="1" applyBorder="1"/>
    <xf numFmtId="164" fontId="3" fillId="0" borderId="67" xfId="0" applyNumberFormat="1" applyFont="1" applyBorder="1"/>
    <xf numFmtId="167" fontId="3" fillId="5" borderId="57" xfId="0" applyNumberFormat="1" applyFont="1" applyFill="1" applyBorder="1"/>
    <xf numFmtId="0" fontId="12" fillId="0" borderId="8" xfId="0" applyFont="1" applyBorder="1" applyAlignment="1">
      <alignment horizontal="left" vertical="center"/>
    </xf>
    <xf numFmtId="164" fontId="7" fillId="0" borderId="141" xfId="0" applyNumberFormat="1" applyFont="1" applyBorder="1" applyAlignment="1">
      <alignment horizontal="right" vertical="center"/>
    </xf>
    <xf numFmtId="164" fontId="9" fillId="0" borderId="91" xfId="0" applyNumberFormat="1" applyFont="1" applyBorder="1" applyAlignment="1">
      <alignment horizontal="right" vertical="center"/>
    </xf>
    <xf numFmtId="0" fontId="12" fillId="0" borderId="63" xfId="0" applyFont="1" applyBorder="1" applyAlignment="1">
      <alignment horizontal="left"/>
    </xf>
    <xf numFmtId="164" fontId="9" fillId="0" borderId="40" xfId="0" applyNumberFormat="1" applyFont="1" applyBorder="1"/>
    <xf numFmtId="0" fontId="12" fillId="0" borderId="30" xfId="0" applyFont="1" applyBorder="1" applyAlignment="1">
      <alignment horizontal="left"/>
    </xf>
    <xf numFmtId="164" fontId="9" fillId="0" borderId="69" xfId="0" applyNumberFormat="1" applyFont="1" applyBorder="1"/>
    <xf numFmtId="165" fontId="7" fillId="2" borderId="52" xfId="0" applyNumberFormat="1" applyFont="1" applyFill="1" applyBorder="1"/>
    <xf numFmtId="167" fontId="3" fillId="0" borderId="69" xfId="0" applyNumberFormat="1" applyFont="1" applyFill="1" applyBorder="1"/>
    <xf numFmtId="167" fontId="7" fillId="0" borderId="0" xfId="0" applyNumberFormat="1" applyFont="1" applyBorder="1"/>
    <xf numFmtId="167" fontId="3" fillId="0" borderId="141" xfId="0" applyNumberFormat="1" applyFont="1" applyFill="1" applyBorder="1"/>
    <xf numFmtId="167" fontId="3" fillId="0" borderId="91" xfId="0" applyNumberFormat="1" applyFont="1" applyFill="1" applyBorder="1"/>
    <xf numFmtId="167" fontId="3" fillId="0" borderId="60" xfId="0" applyNumberFormat="1" applyFont="1" applyFill="1" applyBorder="1"/>
    <xf numFmtId="166" fontId="0" fillId="0" borderId="58" xfId="0" applyNumberFormat="1" applyBorder="1"/>
    <xf numFmtId="166" fontId="0" fillId="0" borderId="62" xfId="0" applyNumberFormat="1" applyBorder="1"/>
    <xf numFmtId="166" fontId="0" fillId="0" borderId="32" xfId="0" applyNumberFormat="1" applyBorder="1"/>
    <xf numFmtId="166" fontId="0" fillId="0" borderId="13" xfId="0" applyNumberFormat="1" applyBorder="1"/>
    <xf numFmtId="166" fontId="0" fillId="0" borderId="14" xfId="0" applyNumberFormat="1" applyBorder="1"/>
    <xf numFmtId="166" fontId="0" fillId="0" borderId="40" xfId="0" applyNumberFormat="1" applyBorder="1"/>
    <xf numFmtId="166" fontId="0" fillId="0" borderId="37" xfId="0" applyNumberFormat="1" applyBorder="1"/>
    <xf numFmtId="167" fontId="0" fillId="5" borderId="37" xfId="0" applyNumberFormat="1" applyFill="1" applyBorder="1"/>
    <xf numFmtId="167" fontId="0" fillId="5" borderId="40" xfId="0" applyNumberFormat="1" applyFill="1" applyBorder="1"/>
    <xf numFmtId="166" fontId="0" fillId="0" borderId="12" xfId="0" applyNumberFormat="1" applyBorder="1"/>
    <xf numFmtId="0" fontId="12" fillId="0" borderId="63" xfId="0" applyFont="1" applyBorder="1"/>
    <xf numFmtId="166" fontId="0" fillId="0" borderId="52" xfId="0" applyNumberFormat="1" applyBorder="1"/>
    <xf numFmtId="167" fontId="0" fillId="5" borderId="36" xfId="0" applyNumberFormat="1" applyFill="1" applyBorder="1"/>
    <xf numFmtId="167" fontId="0" fillId="5" borderId="52" xfId="0" applyNumberFormat="1" applyFill="1" applyBorder="1"/>
    <xf numFmtId="166" fontId="0" fillId="0" borderId="44" xfId="0" applyNumberFormat="1" applyBorder="1"/>
    <xf numFmtId="167" fontId="0" fillId="5" borderId="19" xfId="0" applyNumberFormat="1" applyFill="1" applyBorder="1"/>
    <xf numFmtId="167" fontId="0" fillId="5" borderId="44" xfId="0" applyNumberFormat="1" applyFill="1" applyBorder="1"/>
    <xf numFmtId="166" fontId="3" fillId="0" borderId="53" xfId="0" applyNumberFormat="1" applyFont="1" applyBorder="1"/>
    <xf numFmtId="164" fontId="1" fillId="0" borderId="68" xfId="0" applyNumberFormat="1" applyFont="1" applyBorder="1"/>
    <xf numFmtId="3" fontId="1" fillId="0" borderId="43" xfId="0" applyNumberFormat="1" applyFont="1" applyBorder="1"/>
    <xf numFmtId="168" fontId="7" fillId="0" borderId="5" xfId="0" applyNumberFormat="1" applyFont="1" applyFill="1" applyBorder="1"/>
    <xf numFmtId="168" fontId="3" fillId="0" borderId="69" xfId="0" applyNumberFormat="1" applyFont="1" applyFill="1" applyBorder="1"/>
    <xf numFmtId="168" fontId="0" fillId="0" borderId="40" xfId="0" applyNumberFormat="1" applyFont="1" applyFill="1" applyBorder="1"/>
    <xf numFmtId="168" fontId="3" fillId="0" borderId="62" xfId="0" applyNumberFormat="1" applyFont="1" applyFill="1" applyBorder="1"/>
    <xf numFmtId="168" fontId="0" fillId="0" borderId="13" xfId="0" applyNumberFormat="1" applyFont="1" applyFill="1" applyBorder="1"/>
    <xf numFmtId="168" fontId="3" fillId="0" borderId="40" xfId="0" applyNumberFormat="1" applyFont="1" applyFill="1" applyBorder="1"/>
    <xf numFmtId="168" fontId="7" fillId="0" borderId="13" xfId="0" applyNumberFormat="1" applyFont="1" applyFill="1" applyBorder="1"/>
    <xf numFmtId="167" fontId="7" fillId="0" borderId="58" xfId="0" applyNumberFormat="1" applyFont="1" applyFill="1" applyBorder="1"/>
    <xf numFmtId="169" fontId="7" fillId="0" borderId="58" xfId="0" applyNumberFormat="1" applyFont="1" applyBorder="1"/>
    <xf numFmtId="168" fontId="7" fillId="0" borderId="51" xfId="0" applyNumberFormat="1" applyFont="1" applyFill="1" applyBorder="1"/>
    <xf numFmtId="169" fontId="3" fillId="0" borderId="62" xfId="0" applyNumberFormat="1" applyFont="1" applyBorder="1"/>
    <xf numFmtId="0" fontId="12" fillId="0" borderId="16" xfId="0" applyFont="1" applyBorder="1"/>
    <xf numFmtId="168" fontId="7" fillId="0" borderId="80" xfId="0" applyNumberFormat="1" applyFont="1" applyFill="1" applyBorder="1"/>
    <xf numFmtId="168" fontId="3" fillId="0" borderId="81" xfId="0" applyNumberFormat="1" applyFont="1" applyFill="1" applyBorder="1"/>
    <xf numFmtId="165" fontId="3" fillId="2" borderId="82" xfId="0" applyNumberFormat="1" applyFont="1" applyFill="1" applyBorder="1"/>
    <xf numFmtId="168" fontId="3" fillId="0" borderId="48" xfId="0" applyNumberFormat="1" applyFont="1" applyFill="1" applyBorder="1"/>
    <xf numFmtId="168" fontId="3" fillId="0" borderId="53" xfId="0" applyNumberFormat="1" applyFont="1" applyFill="1" applyBorder="1"/>
    <xf numFmtId="165" fontId="3" fillId="2" borderId="2" xfId="0" applyNumberFormat="1" applyFont="1" applyFill="1" applyBorder="1"/>
    <xf numFmtId="167" fontId="7" fillId="0" borderId="13" xfId="0" applyNumberFormat="1" applyFont="1" applyBorder="1"/>
    <xf numFmtId="167" fontId="7" fillId="0" borderId="67" xfId="0" applyNumberFormat="1" applyFont="1" applyBorder="1"/>
    <xf numFmtId="0" fontId="12" fillId="0" borderId="58" xfId="3" applyFont="1" applyFill="1" applyBorder="1" applyAlignment="1">
      <alignment horizontal="center" vertical="center"/>
    </xf>
    <xf numFmtId="164" fontId="7" fillId="0" borderId="6" xfId="0" applyNumberFormat="1" applyFont="1" applyBorder="1"/>
    <xf numFmtId="0" fontId="12" fillId="0" borderId="67" xfId="0" applyFont="1" applyFill="1" applyBorder="1"/>
    <xf numFmtId="164" fontId="7" fillId="0" borderId="66" xfId="0" applyNumberFormat="1" applyFont="1" applyBorder="1"/>
    <xf numFmtId="164" fontId="3" fillId="0" borderId="1" xfId="0" applyNumberFormat="1" applyFont="1" applyBorder="1"/>
    <xf numFmtId="0" fontId="3" fillId="0" borderId="53" xfId="0" applyFont="1" applyBorder="1"/>
    <xf numFmtId="167" fontId="7" fillId="6" borderId="3" xfId="0" applyNumberFormat="1" applyFont="1" applyFill="1" applyBorder="1"/>
    <xf numFmtId="0" fontId="15" fillId="2" borderId="19" xfId="0" quotePrefix="1" applyFont="1" applyFill="1" applyBorder="1" applyAlignment="1">
      <alignment horizontal="center" vertical="center" wrapText="1"/>
    </xf>
    <xf numFmtId="164" fontId="9" fillId="0" borderId="43" xfId="0" applyNumberFormat="1" applyFont="1" applyBorder="1" applyProtection="1">
      <protection locked="0"/>
    </xf>
    <xf numFmtId="0" fontId="12" fillId="0" borderId="108" xfId="0" applyFont="1" applyBorder="1"/>
    <xf numFmtId="167" fontId="0" fillId="0" borderId="48" xfId="0" applyNumberFormat="1" applyFont="1" applyFill="1" applyBorder="1"/>
    <xf numFmtId="165" fontId="7" fillId="2" borderId="156" xfId="0" applyNumberFormat="1" applyFont="1" applyFill="1" applyBorder="1"/>
    <xf numFmtId="0" fontId="12" fillId="0" borderId="102" xfId="0" applyFont="1" applyBorder="1"/>
    <xf numFmtId="167" fontId="0" fillId="0" borderId="5" xfId="0" applyNumberFormat="1" applyFont="1" applyFill="1" applyBorder="1"/>
    <xf numFmtId="165" fontId="7" fillId="2" borderId="157" xfId="0" applyNumberFormat="1" applyFont="1" applyFill="1" applyBorder="1"/>
    <xf numFmtId="0" fontId="12" fillId="0" borderId="104" xfId="0" applyFont="1" applyBorder="1"/>
    <xf numFmtId="165" fontId="7" fillId="2" borderId="158" xfId="0" applyNumberFormat="1" applyFont="1" applyFill="1" applyBorder="1"/>
    <xf numFmtId="0" fontId="12" fillId="0" borderId="159" xfId="0" applyFont="1" applyBorder="1"/>
    <xf numFmtId="167" fontId="0" fillId="0" borderId="43" xfId="0" applyNumberFormat="1" applyFont="1" applyFill="1" applyBorder="1"/>
    <xf numFmtId="165" fontId="7" fillId="2" borderId="160" xfId="0" applyNumberFormat="1" applyFont="1" applyFill="1" applyBorder="1"/>
    <xf numFmtId="0" fontId="12" fillId="0" borderId="161" xfId="0" applyFont="1" applyBorder="1"/>
    <xf numFmtId="167" fontId="0" fillId="0" borderId="51" xfId="0" applyNumberFormat="1" applyFont="1" applyFill="1" applyBorder="1"/>
    <xf numFmtId="165" fontId="7" fillId="2" borderId="162" xfId="0" applyNumberFormat="1" applyFont="1" applyFill="1" applyBorder="1"/>
    <xf numFmtId="165" fontId="7" fillId="2" borderId="163" xfId="0" applyNumberFormat="1" applyFont="1" applyFill="1" applyBorder="1"/>
    <xf numFmtId="0" fontId="13" fillId="0" borderId="164" xfId="0" applyFont="1" applyBorder="1"/>
    <xf numFmtId="167" fontId="9" fillId="0" borderId="134" xfId="0" applyNumberFormat="1" applyFont="1" applyFill="1" applyBorder="1"/>
    <xf numFmtId="167" fontId="9" fillId="0" borderId="135" xfId="0" applyNumberFormat="1" applyFont="1" applyFill="1" applyBorder="1"/>
    <xf numFmtId="165" fontId="9" fillId="2" borderId="165" xfId="0" applyNumberFormat="1" applyFont="1" applyFill="1" applyBorder="1"/>
    <xf numFmtId="165" fontId="9" fillId="2" borderId="166" xfId="0" applyNumberFormat="1" applyFont="1" applyFill="1" applyBorder="1"/>
    <xf numFmtId="0" fontId="1" fillId="0" borderId="33" xfId="1" applyBorder="1" applyAlignment="1">
      <alignment horizontal="centerContinuous"/>
    </xf>
    <xf numFmtId="164" fontId="7" fillId="0" borderId="5" xfId="0" applyNumberFormat="1" applyFont="1" applyFill="1" applyBorder="1" applyAlignment="1">
      <alignment horizontal="right"/>
    </xf>
    <xf numFmtId="165" fontId="0" fillId="2" borderId="22" xfId="0" applyNumberFormat="1" applyFont="1" applyFill="1" applyBorder="1"/>
    <xf numFmtId="165" fontId="0" fillId="2" borderId="23" xfId="0" applyNumberFormat="1" applyFont="1" applyFill="1" applyBorder="1"/>
    <xf numFmtId="0" fontId="42" fillId="0" borderId="12" xfId="0" applyFont="1" applyBorder="1" applyAlignment="1">
      <alignment vertical="center" wrapText="1"/>
    </xf>
    <xf numFmtId="164" fontId="7" fillId="0" borderId="13" xfId="0" applyNumberFormat="1" applyFont="1" applyFill="1" applyBorder="1" applyAlignment="1">
      <alignment horizontal="right"/>
    </xf>
    <xf numFmtId="165" fontId="0" fillId="2" borderId="21" xfId="0" applyNumberFormat="1" applyFont="1" applyFill="1" applyBorder="1"/>
    <xf numFmtId="0" fontId="42" fillId="0" borderId="12" xfId="0" applyFont="1" applyFill="1" applyBorder="1" applyAlignment="1">
      <alignment vertical="center" wrapText="1"/>
    </xf>
    <xf numFmtId="164" fontId="3" fillId="0" borderId="40" xfId="0" applyNumberFormat="1" applyFont="1" applyBorder="1" applyProtection="1">
      <protection locked="0"/>
    </xf>
    <xf numFmtId="0" fontId="42" fillId="0" borderId="58" xfId="0" applyFont="1" applyBorder="1" applyAlignment="1">
      <alignment vertical="center" wrapText="1"/>
    </xf>
    <xf numFmtId="0" fontId="42" fillId="0" borderId="70" xfId="0" applyFont="1" applyFill="1" applyBorder="1" applyAlignment="1">
      <alignment vertical="center" wrapText="1"/>
    </xf>
    <xf numFmtId="164" fontId="7" fillId="0" borderId="46" xfId="0" applyNumberFormat="1" applyFont="1" applyFill="1" applyBorder="1" applyAlignment="1">
      <alignment horizontal="right"/>
    </xf>
    <xf numFmtId="164" fontId="9" fillId="0" borderId="52" xfId="0" applyNumberFormat="1" applyFont="1" applyBorder="1"/>
    <xf numFmtId="165" fontId="0" fillId="2" borderId="66" xfId="0" applyNumberFormat="1" applyFont="1" applyFill="1" applyBorder="1"/>
    <xf numFmtId="165" fontId="0" fillId="2" borderId="36" xfId="0" applyNumberFormat="1" applyFont="1" applyFill="1" applyBorder="1"/>
    <xf numFmtId="0" fontId="43" fillId="0" borderId="1" xfId="0" applyFont="1" applyBorder="1" applyAlignment="1">
      <alignment vertical="center" wrapText="1"/>
    </xf>
    <xf numFmtId="164" fontId="7" fillId="0" borderId="48" xfId="0" applyNumberFormat="1" applyFont="1" applyFill="1" applyBorder="1" applyAlignment="1">
      <alignment horizontal="right"/>
    </xf>
    <xf numFmtId="165" fontId="0" fillId="2" borderId="2" xfId="0" applyNumberFormat="1" applyFont="1" applyFill="1" applyBorder="1"/>
    <xf numFmtId="164" fontId="7" fillId="0" borderId="51" xfId="0" applyNumberFormat="1" applyFont="1" applyFill="1" applyBorder="1" applyAlignment="1">
      <alignment horizontal="right"/>
    </xf>
    <xf numFmtId="164" fontId="9" fillId="0" borderId="62" xfId="0" applyNumberFormat="1" applyFont="1" applyBorder="1"/>
    <xf numFmtId="165" fontId="0" fillId="2" borderId="31" xfId="0" applyNumberFormat="1" applyFont="1" applyFill="1" applyBorder="1"/>
    <xf numFmtId="165" fontId="0" fillId="2" borderId="32" xfId="0" applyNumberFormat="1" applyFont="1" applyFill="1" applyBorder="1"/>
    <xf numFmtId="0" fontId="42" fillId="0" borderId="70" xfId="0" applyFont="1" applyBorder="1" applyAlignment="1">
      <alignment vertical="center" wrapText="1"/>
    </xf>
    <xf numFmtId="0" fontId="42" fillId="0" borderId="67" xfId="0" applyFont="1" applyBorder="1" applyAlignment="1">
      <alignment vertical="center"/>
    </xf>
    <xf numFmtId="164" fontId="7" fillId="0" borderId="60" xfId="0" applyNumberFormat="1" applyFont="1" applyFill="1" applyBorder="1" applyAlignment="1">
      <alignment horizontal="right"/>
    </xf>
    <xf numFmtId="164" fontId="9" fillId="0" borderId="61" xfId="0" applyNumberFormat="1" applyFont="1" applyBorder="1"/>
    <xf numFmtId="165" fontId="0" fillId="2" borderId="57" xfId="0" applyNumberFormat="1" applyFont="1" applyFill="1" applyBorder="1"/>
    <xf numFmtId="0" fontId="21" fillId="0" borderId="38" xfId="0" applyFont="1" applyBorder="1" applyAlignment="1">
      <alignment vertical="center"/>
    </xf>
    <xf numFmtId="3" fontId="9" fillId="0" borderId="2" xfId="0" applyNumberFormat="1" applyFont="1" applyFill="1" applyBorder="1" applyAlignment="1" applyProtection="1">
      <alignment vertical="center"/>
      <protection locked="0"/>
    </xf>
    <xf numFmtId="164" fontId="7" fillId="0" borderId="48" xfId="1" applyNumberFormat="1" applyFont="1" applyBorder="1"/>
    <xf numFmtId="164" fontId="9" fillId="0" borderId="53" xfId="1" applyNumberFormat="1" applyFont="1" applyBorder="1"/>
    <xf numFmtId="165" fontId="7" fillId="2" borderId="53" xfId="1" applyNumberFormat="1" applyFont="1" applyFill="1" applyBorder="1"/>
    <xf numFmtId="168" fontId="7" fillId="6" borderId="38" xfId="1" applyNumberFormat="1" applyFont="1" applyFill="1" applyBorder="1"/>
    <xf numFmtId="164" fontId="7" fillId="0" borderId="5" xfId="1" applyNumberFormat="1" applyFont="1" applyBorder="1"/>
    <xf numFmtId="164" fontId="9" fillId="0" borderId="69" xfId="1" applyNumberFormat="1" applyFont="1" applyBorder="1"/>
    <xf numFmtId="165" fontId="7" fillId="2" borderId="69" xfId="1" applyNumberFormat="1" applyFont="1" applyFill="1" applyBorder="1"/>
    <xf numFmtId="164" fontId="9" fillId="0" borderId="52" xfId="1" applyNumberFormat="1" applyFont="1" applyBorder="1"/>
    <xf numFmtId="168" fontId="7" fillId="6" borderId="20" xfId="1" applyNumberFormat="1" applyFont="1" applyFill="1" applyBorder="1"/>
    <xf numFmtId="164" fontId="7" fillId="0" borderId="13" xfId="1" applyNumberFormat="1" applyFont="1" applyBorder="1"/>
    <xf numFmtId="164" fontId="9" fillId="0" borderId="40" xfId="1" applyNumberFormat="1" applyFont="1" applyBorder="1"/>
    <xf numFmtId="165" fontId="7" fillId="2" borderId="40" xfId="1" applyNumberFormat="1" applyFont="1" applyFill="1" applyBorder="1"/>
    <xf numFmtId="168" fontId="7" fillId="6" borderId="35" xfId="1" applyNumberFormat="1" applyFont="1" applyFill="1" applyBorder="1"/>
    <xf numFmtId="164" fontId="7" fillId="0" borderId="46" xfId="1" applyNumberFormat="1" applyFont="1" applyBorder="1"/>
    <xf numFmtId="165" fontId="7" fillId="2" borderId="52" xfId="1" applyNumberFormat="1" applyFont="1" applyFill="1" applyBorder="1"/>
    <xf numFmtId="164" fontId="9" fillId="0" borderId="61" xfId="1" applyNumberFormat="1" applyFont="1" applyBorder="1"/>
    <xf numFmtId="168" fontId="7" fillId="6" borderId="63" xfId="1" applyNumberFormat="1" applyFont="1" applyFill="1" applyBorder="1"/>
    <xf numFmtId="164" fontId="9" fillId="0" borderId="91" xfId="1" applyNumberFormat="1" applyFont="1" applyBorder="1"/>
    <xf numFmtId="164" fontId="7" fillId="0" borderId="43" xfId="1" applyNumberFormat="1" applyFont="1" applyBorder="1"/>
    <xf numFmtId="164" fontId="9" fillId="0" borderId="44" xfId="1" applyNumberFormat="1" applyFont="1" applyBorder="1"/>
    <xf numFmtId="165" fontId="7" fillId="2" borderId="44" xfId="1" applyNumberFormat="1" applyFont="1" applyFill="1" applyBorder="1"/>
    <xf numFmtId="164" fontId="9" fillId="0" borderId="81" xfId="1" applyNumberFormat="1" applyFont="1" applyBorder="1"/>
    <xf numFmtId="168" fontId="7" fillId="6" borderId="64" xfId="1" applyNumberFormat="1" applyFont="1" applyFill="1" applyBorder="1"/>
    <xf numFmtId="164" fontId="7" fillId="0" borderId="51" xfId="1" applyNumberFormat="1" applyFont="1" applyBorder="1"/>
    <xf numFmtId="164" fontId="9" fillId="0" borderId="62" xfId="1" applyNumberFormat="1" applyFont="1" applyBorder="1"/>
    <xf numFmtId="165" fontId="7" fillId="2" borderId="62" xfId="1" applyNumberFormat="1" applyFont="1" applyFill="1" applyBorder="1"/>
    <xf numFmtId="168" fontId="7" fillId="6" borderId="30" xfId="1" applyNumberFormat="1" applyFont="1" applyFill="1" applyBorder="1"/>
    <xf numFmtId="164" fontId="7" fillId="0" borderId="60" xfId="1" applyNumberFormat="1" applyFont="1" applyBorder="1"/>
    <xf numFmtId="165" fontId="7" fillId="2" borderId="57" xfId="1" applyNumberFormat="1" applyFont="1" applyFill="1" applyBorder="1"/>
    <xf numFmtId="168" fontId="7" fillId="6" borderId="41" xfId="1" applyNumberFormat="1" applyFont="1" applyFill="1" applyBorder="1"/>
    <xf numFmtId="0" fontId="13" fillId="0" borderId="38" xfId="1" applyFont="1" applyBorder="1"/>
    <xf numFmtId="3" fontId="3" fillId="0" borderId="53" xfId="1" applyNumberFormat="1" applyFont="1" applyBorder="1"/>
    <xf numFmtId="165" fontId="3" fillId="2" borderId="3" xfId="1" applyNumberFormat="1" applyFont="1" applyFill="1" applyBorder="1"/>
    <xf numFmtId="3" fontId="9" fillId="0" borderId="53" xfId="1" applyNumberFormat="1" applyFont="1" applyBorder="1"/>
    <xf numFmtId="165" fontId="9" fillId="2" borderId="3" xfId="1" applyNumberFormat="1" applyFont="1" applyFill="1" applyBorder="1"/>
    <xf numFmtId="168" fontId="9" fillId="6" borderId="38" xfId="1" applyNumberFormat="1" applyFont="1" applyFill="1" applyBorder="1"/>
    <xf numFmtId="164" fontId="45" fillId="0" borderId="51" xfId="0" applyNumberFormat="1" applyFont="1" applyBorder="1"/>
    <xf numFmtId="164" fontId="46" fillId="0" borderId="62" xfId="0" applyNumberFormat="1" applyFont="1" applyBorder="1"/>
    <xf numFmtId="165" fontId="45" fillId="2" borderId="32" xfId="0" applyNumberFormat="1" applyFont="1" applyFill="1" applyBorder="1"/>
    <xf numFmtId="164" fontId="45" fillId="0" borderId="50" xfId="0" applyNumberFormat="1" applyFont="1" applyBorder="1"/>
    <xf numFmtId="164" fontId="45" fillId="0" borderId="13" xfId="0" applyNumberFormat="1" applyFont="1" applyBorder="1"/>
    <xf numFmtId="164" fontId="46" fillId="0" borderId="40" xfId="0" applyNumberFormat="1" applyFont="1" applyBorder="1"/>
    <xf numFmtId="165" fontId="45" fillId="2" borderId="37" xfId="0" applyNumberFormat="1" applyFont="1" applyFill="1" applyBorder="1"/>
    <xf numFmtId="164" fontId="45" fillId="0" borderId="14" xfId="0" applyNumberFormat="1" applyFont="1" applyBorder="1"/>
    <xf numFmtId="164" fontId="21" fillId="0" borderId="40" xfId="0" applyNumberFormat="1" applyFont="1" applyBorder="1"/>
    <xf numFmtId="0" fontId="43" fillId="0" borderId="1" xfId="0" applyFont="1" applyBorder="1" applyAlignment="1">
      <alignment vertical="center"/>
    </xf>
    <xf numFmtId="164" fontId="46" fillId="0" borderId="48" xfId="0" applyNumberFormat="1" applyFont="1" applyBorder="1"/>
    <xf numFmtId="164" fontId="46" fillId="0" borderId="53" xfId="0" applyNumberFormat="1" applyFont="1" applyBorder="1"/>
    <xf numFmtId="165" fontId="46" fillId="2" borderId="3" xfId="0" applyNumberFormat="1" applyFont="1" applyFill="1" applyBorder="1"/>
    <xf numFmtId="164" fontId="46" fillId="0" borderId="39" xfId="0" applyNumberFormat="1" applyFont="1" applyBorder="1"/>
    <xf numFmtId="0" fontId="42" fillId="0" borderId="58" xfId="0" applyFont="1" applyBorder="1" applyAlignment="1">
      <alignment vertical="center"/>
    </xf>
    <xf numFmtId="164" fontId="45" fillId="0" borderId="48" xfId="0" applyNumberFormat="1" applyFont="1" applyBorder="1"/>
    <xf numFmtId="165" fontId="45" fillId="2" borderId="3" xfId="0" applyNumberFormat="1" applyFont="1" applyFill="1" applyBorder="1"/>
    <xf numFmtId="164" fontId="45" fillId="0" borderId="39" xfId="0" applyNumberFormat="1" applyFont="1" applyBorder="1"/>
    <xf numFmtId="164" fontId="45" fillId="0" borderId="51" xfId="0" applyNumberFormat="1" applyFont="1" applyFill="1" applyBorder="1"/>
    <xf numFmtId="164" fontId="46" fillId="0" borderId="62" xfId="0" applyNumberFormat="1" applyFont="1" applyFill="1" applyBorder="1"/>
    <xf numFmtId="165" fontId="45" fillId="2" borderId="34" xfId="0" applyNumberFormat="1" applyFont="1" applyFill="1" applyBorder="1"/>
    <xf numFmtId="164" fontId="45" fillId="0" borderId="50" xfId="0" applyNumberFormat="1" applyFont="1" applyFill="1" applyBorder="1"/>
    <xf numFmtId="164" fontId="21" fillId="0" borderId="53" xfId="0" applyNumberFormat="1" applyFont="1" applyBorder="1" applyAlignment="1">
      <alignment vertical="center"/>
    </xf>
    <xf numFmtId="164" fontId="7" fillId="0" borderId="62" xfId="0" applyNumberFormat="1" applyFont="1" applyFill="1" applyBorder="1"/>
    <xf numFmtId="167" fontId="7" fillId="6" borderId="32" xfId="0" applyNumberFormat="1" applyFont="1" applyFill="1" applyBorder="1"/>
    <xf numFmtId="164" fontId="7" fillId="0" borderId="60" xfId="0" applyNumberFormat="1" applyFont="1" applyBorder="1" applyProtection="1">
      <protection locked="0"/>
    </xf>
    <xf numFmtId="164" fontId="7" fillId="0" borderId="61" xfId="0" applyNumberFormat="1" applyFont="1" applyBorder="1" applyProtection="1">
      <protection locked="0"/>
    </xf>
    <xf numFmtId="164" fontId="9" fillId="0" borderId="48" xfId="0" applyNumberFormat="1" applyFont="1" applyBorder="1" applyProtection="1">
      <protection locked="0"/>
    </xf>
    <xf numFmtId="164" fontId="9" fillId="0" borderId="53" xfId="0" applyNumberFormat="1" applyFont="1" applyBorder="1" applyProtection="1">
      <protection locked="0"/>
    </xf>
    <xf numFmtId="164" fontId="9" fillId="0" borderId="53" xfId="0" applyNumberFormat="1" applyFont="1" applyFill="1" applyBorder="1"/>
    <xf numFmtId="164" fontId="9" fillId="0" borderId="60" xfId="0" applyNumberFormat="1" applyFont="1" applyBorder="1" applyProtection="1">
      <protection locked="0"/>
    </xf>
    <xf numFmtId="164" fontId="9" fillId="0" borderId="61" xfId="0" applyNumberFormat="1" applyFont="1" applyBorder="1" applyProtection="1">
      <protection locked="0"/>
    </xf>
    <xf numFmtId="167" fontId="9" fillId="5" borderId="34" xfId="0" applyNumberFormat="1" applyFont="1" applyFill="1" applyBorder="1"/>
    <xf numFmtId="167" fontId="9" fillId="5" borderId="57" xfId="0" applyNumberFormat="1" applyFont="1" applyFill="1" applyBorder="1"/>
    <xf numFmtId="164" fontId="9" fillId="0" borderId="61" xfId="0" applyNumberFormat="1" applyFont="1" applyFill="1" applyBorder="1"/>
    <xf numFmtId="167" fontId="9" fillId="6" borderId="34" xfId="0" applyNumberFormat="1" applyFont="1" applyFill="1" applyBorder="1"/>
    <xf numFmtId="0" fontId="2" fillId="0" borderId="80" xfId="6" applyFont="1" applyBorder="1" applyAlignment="1">
      <alignment horizontal="center" vertical="center"/>
    </xf>
    <xf numFmtId="0" fontId="21" fillId="0" borderId="81" xfId="6" applyFont="1" applyBorder="1" applyAlignment="1">
      <alignment horizontal="center" vertical="center"/>
    </xf>
    <xf numFmtId="0" fontId="0" fillId="0" borderId="67" xfId="0" applyBorder="1" applyAlignment="1">
      <alignment vertical="center"/>
    </xf>
    <xf numFmtId="0" fontId="2" fillId="0" borderId="60" xfId="6" applyFont="1" applyBorder="1" applyAlignment="1">
      <alignment horizontal="center"/>
    </xf>
    <xf numFmtId="0" fontId="21" fillId="0" borderId="61" xfId="6" applyFont="1" applyBorder="1" applyAlignment="1">
      <alignment horizontal="center"/>
    </xf>
    <xf numFmtId="0" fontId="0" fillId="0" borderId="34" xfId="0" applyBorder="1" applyAlignment="1">
      <alignment horizontal="center" vertical="center"/>
    </xf>
    <xf numFmtId="0" fontId="2" fillId="0" borderId="79" xfId="6" applyFont="1" applyBorder="1" applyAlignment="1">
      <alignment horizontal="center"/>
    </xf>
    <xf numFmtId="164" fontId="45" fillId="0" borderId="51" xfId="6" applyNumberFormat="1" applyFont="1" applyBorder="1"/>
    <xf numFmtId="164" fontId="46" fillId="0" borderId="62" xfId="6" applyNumberFormat="1" applyFont="1" applyBorder="1"/>
    <xf numFmtId="165" fontId="45" fillId="2" borderId="32" xfId="6" applyNumberFormat="1" applyFont="1" applyFill="1" applyBorder="1"/>
    <xf numFmtId="164" fontId="45" fillId="0" borderId="50" xfId="6" applyNumberFormat="1" applyFont="1" applyBorder="1"/>
    <xf numFmtId="167" fontId="45" fillId="6" borderId="30" xfId="6" applyNumberFormat="1" applyFont="1" applyFill="1" applyBorder="1"/>
    <xf numFmtId="0" fontId="42" fillId="0" borderId="12" xfId="6" applyFont="1" applyBorder="1" applyAlignment="1">
      <alignment vertical="center" wrapText="1"/>
    </xf>
    <xf numFmtId="164" fontId="45" fillId="0" borderId="13" xfId="6" applyNumberFormat="1" applyFont="1" applyBorder="1"/>
    <xf numFmtId="164" fontId="46" fillId="0" borderId="40" xfId="6" applyNumberFormat="1" applyFont="1" applyBorder="1"/>
    <xf numFmtId="165" fontId="45" fillId="2" borderId="37" xfId="6" applyNumberFormat="1" applyFont="1" applyFill="1" applyBorder="1"/>
    <xf numFmtId="164" fontId="45" fillId="0" borderId="14" xfId="6" applyNumberFormat="1" applyFont="1" applyBorder="1"/>
    <xf numFmtId="167" fontId="45" fillId="6" borderId="35" xfId="6" applyNumberFormat="1" applyFont="1" applyFill="1" applyBorder="1"/>
    <xf numFmtId="0" fontId="48" fillId="3" borderId="12" xfId="6" applyFont="1" applyFill="1" applyBorder="1" applyAlignment="1">
      <alignment vertical="center" wrapText="1"/>
    </xf>
    <xf numFmtId="164" fontId="45" fillId="12" borderId="13" xfId="6" applyNumberFormat="1" applyFont="1" applyFill="1" applyBorder="1"/>
    <xf numFmtId="164" fontId="45" fillId="12" borderId="14" xfId="6" applyNumberFormat="1" applyFont="1" applyFill="1" applyBorder="1"/>
    <xf numFmtId="165" fontId="45" fillId="2" borderId="36" xfId="6" applyNumberFormat="1" applyFont="1" applyFill="1" applyBorder="1"/>
    <xf numFmtId="0" fontId="21" fillId="0" borderId="38" xfId="6" applyFont="1" applyBorder="1" applyAlignment="1">
      <alignment vertical="center"/>
    </xf>
    <xf numFmtId="164" fontId="21" fillId="0" borderId="53" xfId="6" applyNumberFormat="1" applyFont="1" applyBorder="1" applyAlignment="1">
      <alignment vertical="center"/>
    </xf>
    <xf numFmtId="165" fontId="45" fillId="2" borderId="3" xfId="6" applyNumberFormat="1" applyFont="1" applyFill="1" applyBorder="1"/>
    <xf numFmtId="167" fontId="21" fillId="6" borderId="38" xfId="6" applyNumberFormat="1" applyFont="1" applyFill="1" applyBorder="1" applyAlignment="1">
      <alignment vertical="center"/>
    </xf>
    <xf numFmtId="164" fontId="7" fillId="0" borderId="39" xfId="0" applyNumberFormat="1" applyFont="1" applyBorder="1" applyProtection="1">
      <protection locked="0"/>
    </xf>
    <xf numFmtId="164" fontId="7" fillId="0" borderId="6" xfId="0" applyNumberFormat="1" applyFont="1" applyBorder="1" applyProtection="1">
      <protection locked="0"/>
    </xf>
    <xf numFmtId="164" fontId="7" fillId="0" borderId="14" xfId="0" applyNumberFormat="1" applyFont="1" applyBorder="1" applyProtection="1">
      <protection locked="0"/>
    </xf>
    <xf numFmtId="164" fontId="7" fillId="0" borderId="18" xfId="0" applyNumberFormat="1" applyFont="1" applyBorder="1" applyProtection="1">
      <protection locked="0"/>
    </xf>
    <xf numFmtId="164" fontId="7" fillId="0" borderId="50" xfId="0" applyNumberFormat="1" applyFont="1" applyBorder="1" applyProtection="1">
      <protection locked="0"/>
    </xf>
    <xf numFmtId="164" fontId="1" fillId="0" borderId="53" xfId="1" applyNumberFormat="1" applyFont="1" applyBorder="1"/>
    <xf numFmtId="165" fontId="7" fillId="2" borderId="2" xfId="1" applyNumberFormat="1" applyFont="1" applyFill="1" applyBorder="1"/>
    <xf numFmtId="164" fontId="1" fillId="0" borderId="141" xfId="1" applyNumberFormat="1" applyFont="1" applyBorder="1"/>
    <xf numFmtId="165" fontId="7" fillId="2" borderId="10" xfId="1" applyNumberFormat="1" applyFont="1" applyFill="1" applyBorder="1"/>
    <xf numFmtId="164" fontId="1" fillId="0" borderId="69" xfId="1" applyNumberFormat="1" applyFont="1" applyBorder="1"/>
    <xf numFmtId="165" fontId="7" fillId="2" borderId="22" xfId="1" applyNumberFormat="1" applyFont="1" applyFill="1" applyBorder="1"/>
    <xf numFmtId="164" fontId="1" fillId="0" borderId="5" xfId="1" applyNumberFormat="1" applyFont="1" applyBorder="1"/>
    <xf numFmtId="165" fontId="7" fillId="2" borderId="23" xfId="1" applyNumberFormat="1" applyFont="1" applyFill="1" applyBorder="1"/>
    <xf numFmtId="164" fontId="1" fillId="0" borderId="40" xfId="1" applyNumberFormat="1" applyFont="1" applyBorder="1"/>
    <xf numFmtId="165" fontId="7" fillId="2" borderId="21" xfId="1" applyNumberFormat="1" applyFont="1" applyFill="1" applyBorder="1"/>
    <xf numFmtId="164" fontId="1" fillId="0" borderId="13" xfId="1" applyNumberFormat="1" applyFont="1" applyBorder="1"/>
    <xf numFmtId="165" fontId="7" fillId="2" borderId="37" xfId="1" applyNumberFormat="1" applyFont="1" applyFill="1" applyBorder="1"/>
    <xf numFmtId="164" fontId="1" fillId="0" borderId="52" xfId="1" applyNumberFormat="1" applyFont="1" applyBorder="1"/>
    <xf numFmtId="165" fontId="7" fillId="2" borderId="66" xfId="1" applyNumberFormat="1" applyFont="1" applyFill="1" applyBorder="1"/>
    <xf numFmtId="164" fontId="1" fillId="0" borderId="46" xfId="1" applyNumberFormat="1" applyFont="1" applyBorder="1"/>
    <xf numFmtId="165" fontId="7" fillId="2" borderId="36" xfId="1" applyNumberFormat="1" applyFont="1" applyFill="1" applyBorder="1"/>
    <xf numFmtId="164" fontId="1" fillId="0" borderId="43" xfId="1" applyNumberFormat="1" applyFont="1" applyBorder="1"/>
    <xf numFmtId="165" fontId="7" fillId="2" borderId="65" xfId="1" applyNumberFormat="1" applyFont="1" applyFill="1" applyBorder="1"/>
    <xf numFmtId="165" fontId="7" fillId="2" borderId="19" xfId="1" applyNumberFormat="1" applyFont="1" applyFill="1" applyBorder="1"/>
    <xf numFmtId="164" fontId="1" fillId="0" borderId="62" xfId="1" applyNumberFormat="1" applyFont="1" applyBorder="1"/>
    <xf numFmtId="165" fontId="7" fillId="2" borderId="31" xfId="1" applyNumberFormat="1" applyFont="1" applyFill="1" applyBorder="1"/>
    <xf numFmtId="164" fontId="1" fillId="0" borderId="51" xfId="1" applyNumberFormat="1" applyFont="1" applyBorder="1"/>
    <xf numFmtId="165" fontId="7" fillId="2" borderId="32" xfId="1" applyNumberFormat="1" applyFont="1" applyFill="1" applyBorder="1"/>
    <xf numFmtId="164" fontId="1" fillId="0" borderId="40" xfId="1" applyNumberFormat="1" applyFont="1" applyFill="1" applyBorder="1"/>
    <xf numFmtId="164" fontId="9" fillId="0" borderId="40" xfId="1" applyNumberFormat="1" applyFont="1" applyFill="1" applyBorder="1"/>
    <xf numFmtId="164" fontId="1" fillId="0" borderId="13" xfId="1" applyNumberFormat="1" applyFont="1" applyFill="1" applyBorder="1"/>
    <xf numFmtId="164" fontId="1" fillId="0" borderId="44" xfId="1" applyNumberFormat="1" applyFont="1" applyBorder="1"/>
    <xf numFmtId="165" fontId="7" fillId="2" borderId="17" xfId="1" applyNumberFormat="1" applyFont="1" applyFill="1" applyBorder="1"/>
    <xf numFmtId="164" fontId="3" fillId="0" borderId="53" xfId="1" applyNumberFormat="1" applyFont="1" applyBorder="1"/>
    <xf numFmtId="165" fontId="3" fillId="2" borderId="2" xfId="1" applyNumberFormat="1" applyFont="1" applyFill="1" applyBorder="1"/>
    <xf numFmtId="3" fontId="9" fillId="0" borderId="80" xfId="1" applyNumberFormat="1" applyFont="1" applyBorder="1"/>
    <xf numFmtId="3" fontId="9" fillId="0" borderId="81" xfId="1" applyNumberFormat="1" applyFont="1" applyBorder="1"/>
    <xf numFmtId="165" fontId="9" fillId="2" borderId="17" xfId="1" applyNumberFormat="1" applyFont="1" applyFill="1" applyBorder="1"/>
    <xf numFmtId="0" fontId="32" fillId="2" borderId="16" xfId="0" applyFont="1" applyFill="1" applyBorder="1" applyAlignment="1">
      <alignment horizontal="center" vertical="center" wrapText="1"/>
    </xf>
    <xf numFmtId="0" fontId="2" fillId="0" borderId="30" xfId="0" applyFont="1" applyFill="1" applyBorder="1" applyAlignment="1">
      <alignment horizontal="center"/>
    </xf>
    <xf numFmtId="0" fontId="2" fillId="0" borderId="20" xfId="0" applyFont="1" applyBorder="1"/>
    <xf numFmtId="0" fontId="0" fillId="0" borderId="4" xfId="0" applyBorder="1" applyAlignment="1">
      <alignment horizontal="right"/>
    </xf>
    <xf numFmtId="164" fontId="0" fillId="0" borderId="32" xfId="0" applyNumberFormat="1" applyBorder="1" applyAlignment="1">
      <alignment horizontal="right"/>
    </xf>
    <xf numFmtId="0" fontId="2" fillId="0" borderId="59" xfId="0" applyFont="1" applyBorder="1"/>
    <xf numFmtId="0" fontId="0" fillId="0" borderId="58" xfId="0" applyBorder="1" applyAlignment="1">
      <alignment horizontal="right"/>
    </xf>
    <xf numFmtId="0" fontId="2" fillId="2" borderId="59" xfId="0" applyFont="1" applyFill="1" applyBorder="1" applyAlignment="1">
      <alignment horizontal="center" vertical="center"/>
    </xf>
    <xf numFmtId="0" fontId="2" fillId="0" borderId="30" xfId="0" applyFont="1" applyBorder="1" applyAlignment="1">
      <alignment horizontal="center"/>
    </xf>
    <xf numFmtId="0" fontId="0" fillId="0" borderId="32" xfId="0" applyFont="1" applyBorder="1" applyAlignment="1">
      <alignment horizontal="right"/>
    </xf>
    <xf numFmtId="167" fontId="2" fillId="2" borderId="59" xfId="0" applyNumberFormat="1" applyFont="1" applyFill="1" applyBorder="1" applyAlignment="1">
      <alignment horizontal="right" vertical="center"/>
    </xf>
    <xf numFmtId="164" fontId="0" fillId="0" borderId="58" xfId="0" applyNumberFormat="1" applyBorder="1" applyAlignment="1">
      <alignment horizontal="right"/>
    </xf>
    <xf numFmtId="167" fontId="0" fillId="2" borderId="32" xfId="0" applyNumberFormat="1" applyFill="1" applyBorder="1" applyAlignment="1">
      <alignment horizontal="right"/>
    </xf>
    <xf numFmtId="0" fontId="2" fillId="0" borderId="59" xfId="0" applyFont="1" applyBorder="1" applyAlignment="1">
      <alignment wrapText="1"/>
    </xf>
    <xf numFmtId="165" fontId="0" fillId="2" borderId="15" xfId="0" applyNumberFormat="1" applyFont="1" applyFill="1" applyBorder="1"/>
    <xf numFmtId="0" fontId="2" fillId="0" borderId="33" xfId="0" applyFont="1" applyBorder="1" applyAlignment="1">
      <alignment wrapText="1"/>
    </xf>
    <xf numFmtId="0" fontId="2" fillId="0" borderId="30" xfId="3" applyFont="1" applyFill="1" applyBorder="1" applyAlignment="1">
      <alignment horizontal="left" vertical="center" wrapText="1"/>
    </xf>
    <xf numFmtId="0" fontId="4" fillId="0" borderId="35" xfId="3" applyFont="1" applyFill="1" applyBorder="1" applyAlignment="1">
      <alignment horizontal="left" vertical="center" wrapText="1"/>
    </xf>
    <xf numFmtId="0" fontId="2" fillId="0" borderId="33" xfId="0" applyFont="1" applyBorder="1"/>
    <xf numFmtId="0" fontId="2" fillId="0" borderId="35" xfId="0" applyFont="1" applyBorder="1" applyAlignment="1">
      <alignment horizontal="center"/>
    </xf>
    <xf numFmtId="0" fontId="2" fillId="0" borderId="15" xfId="0" applyFont="1" applyBorder="1" applyAlignment="1">
      <alignment wrapText="1"/>
    </xf>
    <xf numFmtId="164" fontId="0" fillId="0" borderId="12" xfId="0" applyNumberFormat="1" applyBorder="1" applyAlignment="1">
      <alignment horizontal="right"/>
    </xf>
    <xf numFmtId="164" fontId="0" fillId="0" borderId="37" xfId="0" applyNumberFormat="1" applyBorder="1" applyAlignment="1">
      <alignment horizontal="right"/>
    </xf>
    <xf numFmtId="165" fontId="9" fillId="2" borderId="37" xfId="0" applyNumberFormat="1" applyFont="1" applyFill="1" applyBorder="1"/>
    <xf numFmtId="164" fontId="21" fillId="0" borderId="1" xfId="0" applyNumberFormat="1" applyFont="1" applyBorder="1"/>
    <xf numFmtId="164" fontId="21" fillId="0" borderId="3" xfId="0" applyNumberFormat="1" applyFont="1" applyBorder="1"/>
    <xf numFmtId="0" fontId="50" fillId="0" borderId="38" xfId="0" applyFont="1" applyBorder="1" applyAlignment="1">
      <alignment horizontal="center" vertical="center" wrapText="1"/>
    </xf>
    <xf numFmtId="0" fontId="51" fillId="0" borderId="48" xfId="0" applyFont="1" applyBorder="1" applyAlignment="1">
      <alignment horizontal="center" vertical="center" wrapText="1"/>
    </xf>
    <xf numFmtId="0" fontId="52" fillId="0" borderId="39" xfId="0" applyFont="1" applyBorder="1" applyAlignment="1">
      <alignment horizontal="center" vertical="center" wrapText="1"/>
    </xf>
    <xf numFmtId="0" fontId="32" fillId="0" borderId="53"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49" xfId="0" applyFont="1" applyBorder="1" applyAlignment="1">
      <alignment horizontal="center" vertical="center" wrapText="1"/>
    </xf>
    <xf numFmtId="0" fontId="2" fillId="0" borderId="4" xfId="0" applyFont="1" applyBorder="1" applyAlignment="1">
      <alignment horizontal="left" vertical="center" wrapText="1"/>
    </xf>
    <xf numFmtId="164" fontId="21" fillId="0" borderId="4" xfId="0" applyNumberFormat="1" applyFont="1" applyBorder="1" applyAlignment="1">
      <alignment horizontal="right"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69" xfId="0" applyNumberFormat="1" applyFont="1" applyBorder="1" applyAlignment="1">
      <alignment horizontal="right" vertical="center" wrapText="1"/>
    </xf>
    <xf numFmtId="164" fontId="2" fillId="0" borderId="69"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3" xfId="0" applyNumberFormat="1" applyFont="1" applyBorder="1" applyAlignment="1">
      <alignment horizontal="center" vertical="center" wrapText="1"/>
    </xf>
    <xf numFmtId="0" fontId="2" fillId="0" borderId="33" xfId="0" applyFont="1" applyBorder="1" applyAlignment="1">
      <alignment horizontal="left" vertical="center" wrapText="1"/>
    </xf>
    <xf numFmtId="164" fontId="21" fillId="0" borderId="58" xfId="0" applyNumberFormat="1" applyFont="1" applyBorder="1" applyAlignment="1">
      <alignment horizontal="right" vertical="center" wrapText="1"/>
    </xf>
    <xf numFmtId="164" fontId="2" fillId="0" borderId="51" xfId="0" applyNumberFormat="1" applyFont="1" applyBorder="1" applyAlignment="1">
      <alignment horizontal="center" vertical="center" wrapText="1"/>
    </xf>
    <xf numFmtId="164" fontId="2" fillId="0" borderId="50" xfId="0" applyNumberFormat="1" applyFont="1" applyBorder="1" applyAlignment="1">
      <alignment horizontal="right" vertical="center" wrapText="1"/>
    </xf>
    <xf numFmtId="164" fontId="2" fillId="0" borderId="62" xfId="0" applyNumberFormat="1" applyFont="1" applyBorder="1" applyAlignment="1">
      <alignment horizontal="right" vertical="center" wrapText="1"/>
    </xf>
    <xf numFmtId="164" fontId="2" fillId="0" borderId="62" xfId="0" applyNumberFormat="1" applyFont="1" applyBorder="1" applyAlignment="1">
      <alignment horizontal="center" vertical="center" wrapText="1"/>
    </xf>
    <xf numFmtId="164" fontId="2" fillId="0" borderId="31" xfId="0" applyNumberFormat="1" applyFont="1" applyBorder="1" applyAlignment="1">
      <alignment horizontal="center" vertical="center" wrapText="1"/>
    </xf>
    <xf numFmtId="164" fontId="2" fillId="0" borderId="32" xfId="0" applyNumberFormat="1" applyFont="1" applyBorder="1" applyAlignment="1">
      <alignment horizontal="center" vertical="center" wrapText="1"/>
    </xf>
    <xf numFmtId="0" fontId="53" fillId="0" borderId="33" xfId="0" applyFont="1" applyBorder="1" applyAlignment="1">
      <alignment horizontal="left" vertical="center" wrapText="1"/>
    </xf>
    <xf numFmtId="164" fontId="2" fillId="0" borderId="51" xfId="0" applyNumberFormat="1" applyFont="1" applyBorder="1" applyAlignment="1">
      <alignment horizontal="right" vertical="center" wrapText="1"/>
    </xf>
    <xf numFmtId="164" fontId="2" fillId="0" borderId="40" xfId="0" applyNumberFormat="1" applyFont="1" applyBorder="1" applyAlignment="1">
      <alignment horizontal="center" vertical="center" wrapText="1"/>
    </xf>
    <xf numFmtId="164" fontId="2" fillId="0" borderId="40" xfId="0" applyNumberFormat="1" applyFont="1" applyBorder="1" applyAlignment="1">
      <alignment horizontal="right" vertical="center" wrapText="1"/>
    </xf>
    <xf numFmtId="0" fontId="53" fillId="0" borderId="33" xfId="0" applyFont="1" applyBorder="1"/>
    <xf numFmtId="164" fontId="21" fillId="0" borderId="58" xfId="0" applyNumberFormat="1" applyFont="1" applyBorder="1"/>
    <xf numFmtId="164" fontId="2" fillId="0" borderId="51" xfId="0" applyNumberFormat="1" applyFont="1" applyBorder="1"/>
    <xf numFmtId="164" fontId="2" fillId="0" borderId="40" xfId="0" applyNumberFormat="1" applyFont="1" applyBorder="1"/>
    <xf numFmtId="164" fontId="2" fillId="0" borderId="32" xfId="0" applyNumberFormat="1" applyFont="1" applyBorder="1"/>
    <xf numFmtId="0" fontId="53" fillId="0" borderId="59" xfId="0" applyFont="1" applyBorder="1" applyAlignment="1">
      <alignment wrapText="1"/>
    </xf>
    <xf numFmtId="164" fontId="2" fillId="0" borderId="13" xfId="0" applyNumberFormat="1" applyFont="1" applyBorder="1"/>
    <xf numFmtId="164" fontId="2" fillId="0" borderId="37" xfId="0" applyNumberFormat="1" applyFont="1" applyBorder="1"/>
    <xf numFmtId="0" fontId="53" fillId="0" borderId="33" xfId="0" applyFont="1" applyBorder="1" applyAlignment="1">
      <alignment wrapText="1"/>
    </xf>
    <xf numFmtId="0" fontId="53" fillId="0" borderId="30" xfId="3" applyFont="1" applyFill="1" applyBorder="1" applyAlignment="1">
      <alignment horizontal="left" vertical="center" wrapText="1"/>
    </xf>
    <xf numFmtId="164" fontId="21" fillId="0" borderId="58" xfId="0" applyNumberFormat="1" applyFont="1" applyBorder="1" applyAlignment="1">
      <alignment wrapText="1"/>
    </xf>
    <xf numFmtId="164" fontId="2" fillId="0" borderId="13" xfId="0" applyNumberFormat="1" applyFont="1" applyBorder="1" applyAlignment="1">
      <alignment wrapText="1"/>
    </xf>
    <xf numFmtId="164" fontId="2" fillId="0" borderId="40" xfId="0" applyNumberFormat="1" applyFont="1" applyBorder="1" applyAlignment="1">
      <alignment wrapText="1"/>
    </xf>
    <xf numFmtId="164" fontId="2" fillId="0" borderId="37" xfId="0" applyNumberFormat="1" applyFont="1" applyBorder="1" applyAlignment="1">
      <alignment wrapText="1"/>
    </xf>
    <xf numFmtId="0" fontId="53" fillId="0" borderId="24" xfId="0" applyFont="1" applyBorder="1"/>
    <xf numFmtId="164" fontId="21" fillId="0" borderId="12" xfId="0" applyNumberFormat="1" applyFont="1" applyBorder="1"/>
    <xf numFmtId="0" fontId="53" fillId="0" borderId="35" xfId="0" applyFont="1" applyBorder="1"/>
    <xf numFmtId="0" fontId="53" fillId="0" borderId="15" xfId="0" applyFont="1" applyBorder="1" applyAlignment="1">
      <alignment horizontal="left" wrapText="1"/>
    </xf>
    <xf numFmtId="164" fontId="21" fillId="0" borderId="35" xfId="0" applyNumberFormat="1" applyFont="1" applyBorder="1" applyAlignment="1">
      <alignment horizontal="right"/>
    </xf>
    <xf numFmtId="164" fontId="2" fillId="0" borderId="21" xfId="0" applyNumberFormat="1" applyFont="1" applyBorder="1" applyAlignment="1">
      <alignment horizontal="right"/>
    </xf>
    <xf numFmtId="164" fontId="2" fillId="0" borderId="40" xfId="0" applyNumberFormat="1" applyFont="1" applyBorder="1" applyAlignment="1">
      <alignment horizontal="right"/>
    </xf>
    <xf numFmtId="164" fontId="2" fillId="0" borderId="24" xfId="0" applyNumberFormat="1" applyFont="1" applyBorder="1" applyAlignment="1">
      <alignment horizontal="right"/>
    </xf>
    <xf numFmtId="164" fontId="2" fillId="0" borderId="37" xfId="0" applyNumberFormat="1" applyFont="1" applyBorder="1" applyAlignment="1">
      <alignment horizontal="right"/>
    </xf>
    <xf numFmtId="0" fontId="2" fillId="0" borderId="47" xfId="0" applyFont="1" applyBorder="1" applyAlignment="1">
      <alignment horizontal="center"/>
    </xf>
    <xf numFmtId="164" fontId="21" fillId="0" borderId="47" xfId="0" applyNumberFormat="1" applyFont="1" applyBorder="1" applyAlignment="1">
      <alignment horizontal="right"/>
    </xf>
    <xf numFmtId="164" fontId="2" fillId="0" borderId="47" xfId="0" applyNumberFormat="1" applyFont="1" applyBorder="1" applyAlignment="1">
      <alignment horizontal="right"/>
    </xf>
    <xf numFmtId="164" fontId="2" fillId="0" borderId="82" xfId="0" applyNumberFormat="1" applyFont="1" applyBorder="1" applyAlignment="1">
      <alignment horizontal="right"/>
    </xf>
    <xf numFmtId="164" fontId="2" fillId="0" borderId="81" xfId="0" applyNumberFormat="1" applyFont="1" applyBorder="1" applyAlignment="1">
      <alignment horizontal="right"/>
    </xf>
    <xf numFmtId="164" fontId="2" fillId="0" borderId="93" xfId="0" applyNumberFormat="1" applyFont="1" applyBorder="1" applyAlignment="1">
      <alignment horizontal="right"/>
    </xf>
    <xf numFmtId="164" fontId="2" fillId="0" borderId="17" xfId="0" applyNumberFormat="1" applyFont="1" applyBorder="1" applyAlignment="1">
      <alignment horizontal="right"/>
    </xf>
    <xf numFmtId="164" fontId="21" fillId="0" borderId="1" xfId="0" applyNumberFormat="1" applyFont="1" applyBorder="1" applyAlignment="1">
      <alignment horizontal="right"/>
    </xf>
    <xf numFmtId="164" fontId="21" fillId="0" borderId="48" xfId="0" applyNumberFormat="1" applyFont="1" applyBorder="1" applyAlignment="1">
      <alignment horizontal="right"/>
    </xf>
    <xf numFmtId="164" fontId="21" fillId="0" borderId="53" xfId="0" applyNumberFormat="1" applyFont="1" applyBorder="1" applyAlignment="1">
      <alignment horizontal="right"/>
    </xf>
    <xf numFmtId="164" fontId="21" fillId="0" borderId="2" xfId="0" applyNumberFormat="1" applyFont="1" applyBorder="1" applyAlignment="1">
      <alignment horizontal="right"/>
    </xf>
    <xf numFmtId="164" fontId="21" fillId="0" borderId="9" xfId="0" applyNumberFormat="1" applyFont="1" applyBorder="1" applyAlignment="1">
      <alignment horizontal="right"/>
    </xf>
    <xf numFmtId="164" fontId="21" fillId="0" borderId="3" xfId="0" applyNumberFormat="1" applyFont="1" applyBorder="1" applyAlignment="1">
      <alignment horizontal="right"/>
    </xf>
    <xf numFmtId="164" fontId="7" fillId="0" borderId="2" xfId="0" applyNumberFormat="1" applyFont="1" applyBorder="1" applyProtection="1">
      <protection locked="0"/>
    </xf>
    <xf numFmtId="164" fontId="7" fillId="0" borderId="22" xfId="0" applyNumberFormat="1" applyFont="1" applyBorder="1" applyProtection="1">
      <protection locked="0"/>
    </xf>
    <xf numFmtId="164" fontId="7" fillId="0" borderId="21" xfId="0" applyNumberFormat="1" applyFont="1" applyBorder="1" applyProtection="1">
      <protection locked="0"/>
    </xf>
    <xf numFmtId="164" fontId="7" fillId="0" borderId="65" xfId="0" applyNumberFormat="1" applyFont="1" applyBorder="1" applyProtection="1">
      <protection locked="0"/>
    </xf>
    <xf numFmtId="164" fontId="7" fillId="0" borderId="31" xfId="0" applyNumberFormat="1" applyFont="1" applyBorder="1" applyProtection="1">
      <protection locked="0"/>
    </xf>
    <xf numFmtId="167" fontId="45" fillId="6" borderId="30" xfId="0" applyNumberFormat="1" applyFont="1" applyFill="1" applyBorder="1"/>
    <xf numFmtId="0" fontId="42" fillId="0" borderId="12" xfId="0" applyFont="1" applyBorder="1" applyAlignment="1">
      <alignment vertical="center"/>
    </xf>
    <xf numFmtId="167" fontId="45" fillId="6" borderId="35" xfId="0" applyNumberFormat="1" applyFont="1" applyFill="1" applyBorder="1"/>
    <xf numFmtId="165" fontId="45" fillId="2" borderId="36" xfId="0" applyNumberFormat="1" applyFont="1" applyFill="1" applyBorder="1"/>
    <xf numFmtId="167" fontId="21" fillId="6" borderId="38" xfId="0" applyNumberFormat="1" applyFont="1" applyFill="1" applyBorder="1" applyAlignment="1">
      <alignment vertical="center"/>
    </xf>
    <xf numFmtId="1" fontId="3" fillId="0" borderId="1" xfId="0" applyNumberFormat="1" applyFont="1" applyFill="1" applyBorder="1"/>
    <xf numFmtId="164" fontId="7" fillId="0" borderId="1" xfId="0" applyNumberFormat="1" applyFont="1" applyBorder="1"/>
    <xf numFmtId="164" fontId="9" fillId="0" borderId="53" xfId="0" applyNumberFormat="1" applyFont="1" applyFill="1" applyBorder="1" applyProtection="1">
      <protection locked="0"/>
    </xf>
    <xf numFmtId="164" fontId="0" fillId="0" borderId="67" xfId="0" applyNumberFormat="1" applyFill="1" applyBorder="1"/>
    <xf numFmtId="164" fontId="9" fillId="0" borderId="69" xfId="0" applyNumberFormat="1" applyFont="1" applyFill="1" applyBorder="1" applyProtection="1">
      <protection locked="0"/>
    </xf>
    <xf numFmtId="164" fontId="0" fillId="0" borderId="11" xfId="0" applyNumberFormat="1" applyFill="1" applyBorder="1"/>
    <xf numFmtId="164" fontId="0" fillId="0" borderId="4" xfId="0" applyNumberFormat="1" applyFill="1" applyBorder="1"/>
    <xf numFmtId="164" fontId="9" fillId="0" borderId="40" xfId="0" applyNumberFormat="1" applyFont="1" applyFill="1" applyBorder="1" applyProtection="1">
      <protection locked="0"/>
    </xf>
    <xf numFmtId="164" fontId="0" fillId="0" borderId="24" xfId="0" applyNumberFormat="1" applyFill="1" applyBorder="1"/>
    <xf numFmtId="164" fontId="0" fillId="0" borderId="12" xfId="0" applyNumberFormat="1" applyFill="1" applyBorder="1"/>
    <xf numFmtId="164" fontId="9" fillId="0" borderId="44" xfId="0" applyNumberFormat="1" applyFont="1" applyFill="1" applyBorder="1" applyProtection="1">
      <protection locked="0"/>
    </xf>
    <xf numFmtId="164" fontId="0" fillId="0" borderId="140" xfId="0" applyNumberFormat="1" applyFill="1" applyBorder="1"/>
    <xf numFmtId="164" fontId="0" fillId="0" borderId="42" xfId="0" applyNumberFormat="1" applyFill="1" applyBorder="1"/>
    <xf numFmtId="164" fontId="7" fillId="0" borderId="58" xfId="0" applyNumberFormat="1" applyFont="1" applyBorder="1"/>
    <xf numFmtId="164" fontId="9" fillId="0" borderId="62" xfId="0" applyNumberFormat="1" applyFont="1" applyFill="1" applyBorder="1" applyProtection="1">
      <protection locked="0"/>
    </xf>
    <xf numFmtId="164" fontId="7" fillId="0" borderId="67" xfId="0" applyNumberFormat="1" applyFont="1" applyBorder="1"/>
    <xf numFmtId="0" fontId="26" fillId="0" borderId="0" xfId="0" applyFont="1" applyAlignment="1">
      <alignment horizontal="left" wrapText="1"/>
    </xf>
    <xf numFmtId="0" fontId="47" fillId="6" borderId="41" xfId="6" applyFont="1" applyFill="1" applyBorder="1" applyAlignment="1">
      <alignment horizontal="center" wrapText="1"/>
    </xf>
    <xf numFmtId="0" fontId="55" fillId="0" borderId="58" xfId="6" applyFont="1" applyBorder="1" applyAlignment="1">
      <alignment vertical="center"/>
    </xf>
    <xf numFmtId="0" fontId="55" fillId="0" borderId="12" xfId="6" applyFont="1" applyBorder="1" applyAlignment="1">
      <alignment horizontal="left" vertical="center" wrapText="1"/>
    </xf>
    <xf numFmtId="0" fontId="56" fillId="0" borderId="12" xfId="6" applyFont="1" applyBorder="1" applyAlignment="1">
      <alignment horizontal="left" vertical="center" wrapText="1"/>
    </xf>
    <xf numFmtId="0" fontId="56" fillId="0" borderId="12" xfId="6" applyFont="1" applyBorder="1" applyAlignment="1">
      <alignment vertical="center" wrapText="1"/>
    </xf>
    <xf numFmtId="0" fontId="55" fillId="0" borderId="70" xfId="6" applyFont="1" applyBorder="1" applyAlignment="1">
      <alignment horizontal="left" vertical="center" wrapText="1"/>
    </xf>
    <xf numFmtId="164" fontId="46" fillId="0" borderId="52" xfId="6" applyNumberFormat="1" applyFont="1" applyBorder="1"/>
    <xf numFmtId="167" fontId="45" fillId="6" borderId="63" xfId="6" applyNumberFormat="1" applyFont="1" applyFill="1" applyBorder="1"/>
    <xf numFmtId="164" fontId="45" fillId="0" borderId="13" xfId="6" applyNumberFormat="1" applyFont="1" applyFill="1" applyBorder="1"/>
    <xf numFmtId="164" fontId="45" fillId="0" borderId="14" xfId="6" applyNumberFormat="1" applyFont="1" applyFill="1" applyBorder="1"/>
    <xf numFmtId="0" fontId="55" fillId="0" borderId="64" xfId="6" applyFont="1" applyBorder="1" applyAlignment="1">
      <alignment horizontal="left" vertical="center" wrapText="1"/>
    </xf>
    <xf numFmtId="164" fontId="46" fillId="0" borderId="44" xfId="6" applyNumberFormat="1" applyFont="1" applyBorder="1"/>
    <xf numFmtId="165" fontId="45" fillId="2" borderId="19" xfId="6" applyNumberFormat="1" applyFont="1" applyFill="1" applyBorder="1"/>
    <xf numFmtId="167" fontId="45" fillId="6" borderId="64" xfId="6" applyNumberFormat="1" applyFont="1" applyFill="1" applyBorder="1"/>
    <xf numFmtId="0" fontId="21" fillId="0" borderId="38" xfId="6" applyFont="1" applyBorder="1" applyAlignment="1">
      <alignment horizontal="left" vertical="center" wrapText="1"/>
    </xf>
    <xf numFmtId="0" fontId="46" fillId="0" borderId="0" xfId="6" applyFont="1" applyFill="1" applyAlignment="1">
      <alignment horizontal="right" wrapText="1"/>
    </xf>
    <xf numFmtId="0" fontId="46" fillId="0" borderId="0" xfId="6" applyFont="1" applyFill="1" applyAlignment="1">
      <alignment vertical="center"/>
    </xf>
    <xf numFmtId="0" fontId="45" fillId="0" borderId="0" xfId="6" applyFont="1" applyFill="1" applyAlignment="1"/>
    <xf numFmtId="0" fontId="21" fillId="0" borderId="67" xfId="6" applyFont="1" applyFill="1" applyBorder="1" applyAlignment="1">
      <alignment horizontal="center" vertical="center" wrapText="1"/>
    </xf>
    <xf numFmtId="0" fontId="2" fillId="0" borderId="60" xfId="6" applyFont="1" applyFill="1" applyBorder="1" applyAlignment="1">
      <alignment horizontal="center"/>
    </xf>
    <xf numFmtId="0" fontId="21" fillId="0" borderId="61" xfId="6" applyFont="1" applyFill="1" applyBorder="1" applyAlignment="1">
      <alignment horizontal="center"/>
    </xf>
    <xf numFmtId="0" fontId="0" fillId="0" borderId="34" xfId="0" applyFill="1" applyBorder="1" applyAlignment="1">
      <alignment horizontal="center" vertical="center"/>
    </xf>
    <xf numFmtId="0" fontId="2" fillId="0" borderId="79" xfId="6" applyFont="1" applyFill="1" applyBorder="1" applyAlignment="1">
      <alignment horizontal="center"/>
    </xf>
    <xf numFmtId="0" fontId="47" fillId="9" borderId="41" xfId="6" applyFont="1" applyFill="1" applyBorder="1" applyAlignment="1">
      <alignment horizontal="center" vertical="center" wrapText="1"/>
    </xf>
    <xf numFmtId="0" fontId="42" fillId="0" borderId="58" xfId="6" applyFont="1" applyFill="1" applyBorder="1" applyAlignment="1">
      <alignment vertical="center"/>
    </xf>
    <xf numFmtId="0" fontId="42" fillId="0" borderId="12" xfId="6" applyFont="1" applyFill="1" applyBorder="1" applyAlignment="1">
      <alignment vertical="center" wrapText="1"/>
    </xf>
    <xf numFmtId="164" fontId="45" fillId="0" borderId="51" xfId="6" applyNumberFormat="1" applyFont="1" applyFill="1" applyBorder="1"/>
    <xf numFmtId="164" fontId="45" fillId="0" borderId="50" xfId="6" applyNumberFormat="1" applyFont="1" applyFill="1" applyBorder="1"/>
    <xf numFmtId="0" fontId="42" fillId="0" borderId="12" xfId="6" applyFont="1" applyBorder="1" applyAlignment="1">
      <alignment horizontal="left" vertical="center" wrapText="1"/>
    </xf>
    <xf numFmtId="164" fontId="45" fillId="0" borderId="60" xfId="6" applyNumberFormat="1" applyFont="1" applyBorder="1"/>
    <xf numFmtId="164" fontId="45" fillId="0" borderId="79" xfId="6" applyNumberFormat="1" applyFont="1" applyBorder="1"/>
    <xf numFmtId="0" fontId="42" fillId="0" borderId="64" xfId="6" applyFont="1" applyBorder="1" applyAlignment="1">
      <alignment vertical="center" wrapText="1"/>
    </xf>
    <xf numFmtId="164" fontId="45" fillId="13" borderId="43" xfId="6" applyNumberFormat="1" applyFont="1" applyFill="1" applyBorder="1"/>
    <xf numFmtId="164" fontId="45" fillId="13" borderId="18" xfId="6" applyNumberFormat="1" applyFont="1" applyFill="1" applyBorder="1"/>
    <xf numFmtId="164" fontId="21" fillId="0" borderId="48" xfId="6" applyNumberFormat="1" applyFont="1" applyBorder="1" applyAlignment="1">
      <alignment vertical="center"/>
    </xf>
    <xf numFmtId="0" fontId="30" fillId="0" borderId="0" xfId="0" applyFont="1"/>
    <xf numFmtId="0" fontId="21" fillId="0" borderId="0" xfId="10" applyFont="1" applyFill="1" applyBorder="1"/>
    <xf numFmtId="0" fontId="2" fillId="0" borderId="0" xfId="10" applyFont="1" applyFill="1" applyBorder="1" applyAlignment="1">
      <alignment horizontal="center"/>
    </xf>
    <xf numFmtId="0" fontId="2" fillId="0" borderId="0" xfId="10" applyFont="1" applyFill="1" applyBorder="1"/>
    <xf numFmtId="0" fontId="2" fillId="0" borderId="0" xfId="10" applyFont="1" applyFill="1" applyBorder="1" applyAlignment="1">
      <alignment horizontal="right"/>
    </xf>
    <xf numFmtId="0" fontId="2" fillId="0" borderId="0" xfId="0" applyFont="1"/>
    <xf numFmtId="172" fontId="58" fillId="0" borderId="38" xfId="7" applyNumberFormat="1" applyFont="1" applyFill="1" applyBorder="1" applyAlignment="1">
      <alignment horizontal="right" vertical="center" wrapText="1" readingOrder="1"/>
    </xf>
    <xf numFmtId="0" fontId="46" fillId="2" borderId="38" xfId="6" applyFont="1" applyFill="1" applyBorder="1" applyAlignment="1">
      <alignment horizontal="right" vertical="center"/>
    </xf>
    <xf numFmtId="0" fontId="2" fillId="0" borderId="0" xfId="5"/>
    <xf numFmtId="0" fontId="59" fillId="0" borderId="30" xfId="7" applyNumberFormat="1" applyFont="1" applyFill="1" applyBorder="1" applyAlignment="1">
      <alignment horizontal="center" vertical="top" wrapText="1" readingOrder="1"/>
    </xf>
    <xf numFmtId="0" fontId="59" fillId="0" borderId="33" xfId="7" applyNumberFormat="1" applyFont="1" applyFill="1" applyBorder="1" applyAlignment="1">
      <alignment horizontal="left" vertical="top" wrapText="1" readingOrder="1"/>
    </xf>
    <xf numFmtId="172" fontId="58" fillId="0" borderId="30" xfId="7" applyNumberFormat="1" applyFont="1" applyFill="1" applyBorder="1" applyAlignment="1">
      <alignment horizontal="right" vertical="center" wrapText="1" readingOrder="1"/>
    </xf>
    <xf numFmtId="0" fontId="46" fillId="2" borderId="41" xfId="6" applyFont="1" applyFill="1" applyBorder="1" applyAlignment="1">
      <alignment horizontal="right" vertical="center"/>
    </xf>
    <xf numFmtId="0" fontId="59" fillId="0" borderId="35" xfId="7" applyNumberFormat="1" applyFont="1" applyFill="1" applyBorder="1" applyAlignment="1">
      <alignment horizontal="center" vertical="top" wrapText="1" readingOrder="1"/>
    </xf>
    <xf numFmtId="0" fontId="59" fillId="0" borderId="24" xfId="7" applyNumberFormat="1" applyFont="1" applyFill="1" applyBorder="1" applyAlignment="1">
      <alignment horizontal="left" vertical="top" wrapText="1" readingOrder="1"/>
    </xf>
    <xf numFmtId="172" fontId="58" fillId="0" borderId="35" xfId="7" applyNumberFormat="1" applyFont="1" applyFill="1" applyBorder="1" applyAlignment="1">
      <alignment horizontal="right" vertical="center" wrapText="1" readingOrder="1"/>
    </xf>
    <xf numFmtId="0" fontId="46" fillId="2" borderId="35" xfId="6" applyFont="1" applyFill="1" applyBorder="1" applyAlignment="1">
      <alignment horizontal="right" vertical="center"/>
    </xf>
    <xf numFmtId="0" fontId="59" fillId="0" borderId="139" xfId="7" applyNumberFormat="1" applyFont="1" applyFill="1" applyBorder="1" applyAlignment="1">
      <alignment horizontal="left" vertical="top" wrapText="1" readingOrder="1"/>
    </xf>
    <xf numFmtId="0" fontId="60" fillId="0" borderId="38" xfId="7" applyNumberFormat="1" applyFont="1" applyFill="1" applyBorder="1" applyAlignment="1">
      <alignment vertical="top" wrapText="1" readingOrder="1"/>
    </xf>
    <xf numFmtId="173" fontId="58" fillId="0" borderId="38" xfId="7" applyNumberFormat="1" applyFont="1" applyFill="1" applyBorder="1" applyAlignment="1">
      <alignment horizontal="right" vertical="center" wrapText="1" readingOrder="1"/>
    </xf>
    <xf numFmtId="165" fontId="46" fillId="2" borderId="38" xfId="6" applyNumberFormat="1" applyFont="1" applyFill="1" applyBorder="1" applyAlignment="1">
      <alignment horizontal="right" vertical="center"/>
    </xf>
    <xf numFmtId="0" fontId="31" fillId="0" borderId="30" xfId="7" applyNumberFormat="1" applyFont="1" applyFill="1" applyBorder="1" applyAlignment="1">
      <alignment vertical="top" wrapText="1"/>
    </xf>
    <xf numFmtId="173" fontId="59" fillId="0" borderId="35" xfId="7" applyNumberFormat="1" applyFont="1" applyFill="1" applyBorder="1" applyAlignment="1">
      <alignment horizontal="right" vertical="center" wrapText="1" readingOrder="1"/>
    </xf>
    <xf numFmtId="173" fontId="58" fillId="0" borderId="35" xfId="7" applyNumberFormat="1" applyFont="1" applyFill="1" applyBorder="1" applyAlignment="1">
      <alignment horizontal="right" vertical="center" wrapText="1" readingOrder="1"/>
    </xf>
    <xf numFmtId="165" fontId="46" fillId="2" borderId="35" xfId="6" applyNumberFormat="1" applyFont="1" applyFill="1" applyBorder="1" applyAlignment="1">
      <alignment horizontal="right" vertical="center"/>
    </xf>
    <xf numFmtId="0" fontId="31" fillId="0" borderId="35" xfId="7" applyNumberFormat="1" applyFont="1" applyFill="1" applyBorder="1" applyAlignment="1">
      <alignment vertical="top" wrapText="1"/>
    </xf>
    <xf numFmtId="174" fontId="59" fillId="0" borderId="35" xfId="7" applyNumberFormat="1" applyFont="1" applyFill="1" applyBorder="1" applyAlignment="1">
      <alignment horizontal="center" vertical="top" wrapText="1" readingOrder="1"/>
    </xf>
    <xf numFmtId="172" fontId="59" fillId="0" borderId="35" xfId="7" applyNumberFormat="1" applyFont="1" applyFill="1" applyBorder="1" applyAlignment="1">
      <alignment horizontal="right" vertical="center" wrapText="1" readingOrder="1"/>
    </xf>
    <xf numFmtId="0" fontId="21" fillId="0" borderId="41" xfId="7" applyNumberFormat="1" applyFont="1" applyFill="1" applyBorder="1" applyAlignment="1">
      <alignment vertical="top" wrapText="1"/>
    </xf>
    <xf numFmtId="0" fontId="21" fillId="0" borderId="30" xfId="7" applyNumberFormat="1" applyFont="1" applyFill="1" applyBorder="1" applyAlignment="1">
      <alignment vertical="top" wrapText="1"/>
    </xf>
    <xf numFmtId="0" fontId="58" fillId="0" borderId="35" xfId="7" applyNumberFormat="1" applyFont="1" applyFill="1" applyBorder="1" applyAlignment="1">
      <alignment vertical="top" wrapText="1" readingOrder="1"/>
    </xf>
    <xf numFmtId="0" fontId="2" fillId="0" borderId="24" xfId="3" applyFont="1" applyFill="1" applyBorder="1" applyAlignment="1">
      <alignment wrapText="1"/>
    </xf>
    <xf numFmtId="0" fontId="2" fillId="0" borderId="24" xfId="3" applyFont="1" applyFill="1" applyBorder="1" applyAlignment="1">
      <alignment horizontal="left" vertical="center" wrapText="1"/>
    </xf>
    <xf numFmtId="0" fontId="58" fillId="0" borderId="38" xfId="7" applyNumberFormat="1" applyFont="1" applyFill="1" applyBorder="1" applyAlignment="1">
      <alignment vertical="top" wrapText="1" readingOrder="1"/>
    </xf>
    <xf numFmtId="173" fontId="58" fillId="0" borderId="16" xfId="7" applyNumberFormat="1" applyFont="1" applyFill="1" applyBorder="1" applyAlignment="1">
      <alignment horizontal="right" vertical="center" wrapText="1" readingOrder="1"/>
    </xf>
    <xf numFmtId="172" fontId="59" fillId="0" borderId="38" xfId="7" applyNumberFormat="1" applyFont="1" applyFill="1" applyBorder="1" applyAlignment="1">
      <alignment horizontal="right" vertical="center" wrapText="1" readingOrder="1"/>
    </xf>
    <xf numFmtId="0" fontId="2" fillId="0" borderId="70" xfId="3" applyFont="1" applyFill="1" applyBorder="1" applyAlignment="1">
      <alignment horizontal="left" vertical="center"/>
    </xf>
    <xf numFmtId="0" fontId="45" fillId="0" borderId="37" xfId="6" applyFont="1" applyFill="1" applyBorder="1" applyAlignment="1">
      <alignment horizontal="left" vertical="center" wrapText="1"/>
    </xf>
    <xf numFmtId="172" fontId="59" fillId="12" borderId="35" xfId="7" applyNumberFormat="1" applyFont="1" applyFill="1" applyBorder="1" applyAlignment="1">
      <alignment horizontal="right" vertical="center" wrapText="1" readingOrder="1"/>
    </xf>
    <xf numFmtId="0" fontId="2" fillId="0" borderId="37" xfId="3" applyFont="1" applyFill="1" applyBorder="1" applyAlignment="1">
      <alignment horizontal="left" vertical="center" wrapText="1"/>
    </xf>
    <xf numFmtId="172" fontId="59" fillId="0" borderId="63" xfId="7" applyNumberFormat="1" applyFont="1" applyFill="1" applyBorder="1" applyAlignment="1">
      <alignment horizontal="right" vertical="center" wrapText="1" readingOrder="1"/>
    </xf>
    <xf numFmtId="172" fontId="59" fillId="0" borderId="30" xfId="7" applyNumberFormat="1" applyFont="1" applyFill="1" applyBorder="1" applyAlignment="1">
      <alignment horizontal="right" vertical="center" wrapText="1" readingOrder="1"/>
    </xf>
    <xf numFmtId="173" fontId="58" fillId="0" borderId="20" xfId="7" applyNumberFormat="1" applyFont="1" applyFill="1" applyBorder="1" applyAlignment="1">
      <alignment horizontal="right" vertical="center" wrapText="1" readingOrder="1"/>
    </xf>
    <xf numFmtId="0" fontId="2" fillId="0" borderId="12" xfId="3" applyFont="1" applyFill="1" applyBorder="1" applyAlignment="1">
      <alignment horizontal="left" vertical="center"/>
    </xf>
    <xf numFmtId="0" fontId="31" fillId="0" borderId="41" xfId="7" applyNumberFormat="1" applyFont="1" applyFill="1" applyBorder="1" applyAlignment="1">
      <alignment vertical="top" wrapText="1"/>
    </xf>
    <xf numFmtId="0" fontId="31" fillId="0" borderId="63" xfId="7" applyNumberFormat="1" applyFont="1" applyFill="1" applyBorder="1" applyAlignment="1">
      <alignment vertical="top" wrapText="1"/>
    </xf>
    <xf numFmtId="173" fontId="59" fillId="12" borderId="35" xfId="7" applyNumberFormat="1" applyFont="1" applyFill="1" applyBorder="1" applyAlignment="1">
      <alignment horizontal="right" vertical="center" wrapText="1" readingOrder="1"/>
    </xf>
    <xf numFmtId="0" fontId="2" fillId="0" borderId="139" xfId="3" applyFont="1" applyFill="1" applyBorder="1" applyAlignment="1">
      <alignment wrapText="1"/>
    </xf>
    <xf numFmtId="172" fontId="58" fillId="0" borderId="63" xfId="7" applyNumberFormat="1" applyFont="1" applyFill="1" applyBorder="1" applyAlignment="1">
      <alignment horizontal="right" vertical="center" wrapText="1" readingOrder="1"/>
    </xf>
    <xf numFmtId="165" fontId="46" fillId="2" borderId="63" xfId="6" applyNumberFormat="1" applyFont="1" applyFill="1" applyBorder="1" applyAlignment="1">
      <alignment horizontal="right" vertical="center"/>
    </xf>
    <xf numFmtId="0" fontId="2" fillId="0" borderId="33" xfId="3" applyFont="1" applyFill="1" applyBorder="1" applyAlignment="1">
      <alignment wrapText="1"/>
    </xf>
    <xf numFmtId="165" fontId="46" fillId="2" borderId="30" xfId="6" applyNumberFormat="1" applyFont="1" applyFill="1" applyBorder="1" applyAlignment="1">
      <alignment horizontal="right" vertical="center"/>
    </xf>
    <xf numFmtId="0" fontId="2" fillId="0" borderId="15" xfId="3" applyFont="1" applyFill="1" applyBorder="1" applyAlignment="1">
      <alignment wrapText="1"/>
    </xf>
    <xf numFmtId="0" fontId="2" fillId="0" borderId="83" xfId="3" applyFont="1" applyFill="1" applyBorder="1" applyAlignment="1">
      <alignment wrapText="1"/>
    </xf>
    <xf numFmtId="173" fontId="21" fillId="0" borderId="38" xfId="0" applyNumberFormat="1" applyFont="1" applyBorder="1" applyAlignment="1">
      <alignment horizontal="right"/>
    </xf>
    <xf numFmtId="0" fontId="21" fillId="0" borderId="0" xfId="0" applyFont="1" applyFill="1"/>
    <xf numFmtId="0" fontId="2" fillId="0" borderId="0" xfId="0" applyFont="1" applyFill="1" applyAlignment="1">
      <alignment horizontal="center"/>
    </xf>
    <xf numFmtId="0" fontId="2" fillId="0" borderId="0" xfId="0" applyFont="1" applyFill="1"/>
    <xf numFmtId="0" fontId="2" fillId="0" borderId="0" xfId="0" applyFont="1" applyAlignment="1">
      <alignment horizontal="right"/>
    </xf>
    <xf numFmtId="173" fontId="58" fillId="0" borderId="63" xfId="7" applyNumberFormat="1" applyFont="1" applyFill="1" applyBorder="1" applyAlignment="1">
      <alignment horizontal="right" vertical="center" wrapText="1" readingOrder="1"/>
    </xf>
    <xf numFmtId="173" fontId="58" fillId="0" borderId="30" xfId="7" applyNumberFormat="1" applyFont="1" applyFill="1" applyBorder="1" applyAlignment="1">
      <alignment horizontal="right" vertical="center" wrapText="1" readingOrder="1"/>
    </xf>
    <xf numFmtId="0" fontId="12" fillId="0" borderId="80" xfId="5" applyFont="1" applyBorder="1" applyAlignment="1">
      <alignment horizontal="center" vertical="center"/>
    </xf>
    <xf numFmtId="0" fontId="12" fillId="0" borderId="81" xfId="5" applyFont="1" applyBorder="1" applyAlignment="1">
      <alignment horizontal="center" vertical="center"/>
    </xf>
    <xf numFmtId="0" fontId="12" fillId="4" borderId="17" xfId="5" applyFont="1" applyFill="1" applyBorder="1" applyAlignment="1">
      <alignment horizontal="center" vertical="center"/>
    </xf>
    <xf numFmtId="0" fontId="13" fillId="5" borderId="92" xfId="5" applyFont="1" applyFill="1" applyBorder="1" applyAlignment="1">
      <alignment horizontal="center" vertical="center" wrapText="1"/>
    </xf>
    <xf numFmtId="0" fontId="12" fillId="0" borderId="167" xfId="5" applyFont="1" applyBorder="1" applyAlignment="1">
      <alignment horizontal="center" vertical="center"/>
    </xf>
    <xf numFmtId="0" fontId="7" fillId="0" borderId="20" xfId="5" applyFont="1" applyBorder="1" applyAlignment="1">
      <alignment vertical="center"/>
    </xf>
    <xf numFmtId="167" fontId="1" fillId="5" borderId="15" xfId="0" applyNumberFormat="1" applyFont="1" applyFill="1" applyBorder="1"/>
    <xf numFmtId="167" fontId="2" fillId="6" borderId="30" xfId="5" applyNumberFormat="1" applyFill="1" applyBorder="1"/>
    <xf numFmtId="0" fontId="7" fillId="0" borderId="35" xfId="5" applyFont="1" applyBorder="1" applyAlignment="1">
      <alignment vertical="center"/>
    </xf>
    <xf numFmtId="0" fontId="7" fillId="0" borderId="63" xfId="5" applyFont="1" applyBorder="1" applyAlignment="1">
      <alignment vertical="center"/>
    </xf>
    <xf numFmtId="167" fontId="2" fillId="6" borderId="41" xfId="5" applyNumberFormat="1" applyFill="1" applyBorder="1"/>
    <xf numFmtId="0" fontId="62" fillId="0" borderId="54" xfId="5" applyFont="1" applyBorder="1" applyAlignment="1">
      <alignment vertical="center"/>
    </xf>
    <xf numFmtId="164" fontId="3" fillId="0" borderId="94" xfId="5" applyNumberFormat="1" applyFont="1" applyBorder="1"/>
    <xf numFmtId="164" fontId="3" fillId="0" borderId="91" xfId="5" applyNumberFormat="1" applyFont="1" applyBorder="1"/>
    <xf numFmtId="164" fontId="3" fillId="0" borderId="10" xfId="5" applyNumberFormat="1" applyFont="1" applyBorder="1"/>
    <xf numFmtId="164" fontId="3" fillId="0" borderId="141" xfId="5" applyNumberFormat="1" applyFont="1" applyBorder="1"/>
    <xf numFmtId="167" fontId="3" fillId="5" borderId="10" xfId="5" applyNumberFormat="1" applyFont="1" applyFill="1" applyBorder="1"/>
    <xf numFmtId="167" fontId="3" fillId="5" borderId="142" xfId="5" applyNumberFormat="1" applyFont="1" applyFill="1" applyBorder="1"/>
    <xf numFmtId="167" fontId="2" fillId="6" borderId="84" xfId="5" applyNumberFormat="1" applyFill="1" applyBorder="1"/>
    <xf numFmtId="0" fontId="63" fillId="0" borderId="168" xfId="5" applyFont="1" applyBorder="1" applyAlignment="1">
      <alignment vertical="center"/>
    </xf>
    <xf numFmtId="164" fontId="3" fillId="0" borderId="170" xfId="5" applyNumberFormat="1" applyFont="1" applyBorder="1"/>
    <xf numFmtId="164" fontId="3" fillId="0" borderId="150" xfId="5" applyNumberFormat="1" applyFont="1" applyBorder="1"/>
    <xf numFmtId="164" fontId="3" fillId="0" borderId="151" xfId="5" applyNumberFormat="1" applyFont="1" applyBorder="1"/>
    <xf numFmtId="164" fontId="3" fillId="0" borderId="149" xfId="5" applyNumberFormat="1" applyFont="1" applyBorder="1"/>
    <xf numFmtId="167" fontId="7" fillId="5" borderId="151" xfId="5" applyNumberFormat="1" applyFont="1" applyFill="1" applyBorder="1"/>
    <xf numFmtId="167" fontId="7" fillId="5" borderId="171" xfId="5" applyNumberFormat="1" applyFont="1" applyFill="1" applyBorder="1"/>
    <xf numFmtId="0" fontId="2" fillId="0" borderId="47" xfId="5" applyBorder="1" applyAlignment="1">
      <alignment vertical="center"/>
    </xf>
    <xf numFmtId="164" fontId="21" fillId="0" borderId="172" xfId="5" applyNumberFormat="1" applyFont="1" applyBorder="1" applyAlignment="1">
      <alignment vertical="center"/>
    </xf>
    <xf numFmtId="167" fontId="3" fillId="5" borderId="89" xfId="5" applyNumberFormat="1" applyFont="1" applyFill="1" applyBorder="1" applyAlignment="1">
      <alignment vertical="center"/>
    </xf>
    <xf numFmtId="167" fontId="3" fillId="5" borderId="173" xfId="5" applyNumberFormat="1" applyFont="1" applyFill="1" applyBorder="1" applyAlignment="1">
      <alignment vertical="center"/>
    </xf>
    <xf numFmtId="167" fontId="21" fillId="6" borderId="174" xfId="5" applyNumberFormat="1" applyFont="1" applyFill="1" applyBorder="1" applyAlignment="1">
      <alignment vertical="center"/>
    </xf>
    <xf numFmtId="0" fontId="13" fillId="0" borderId="8" xfId="5" applyFont="1" applyBorder="1" applyAlignment="1">
      <alignment vertical="center" shrinkToFit="1"/>
    </xf>
    <xf numFmtId="0" fontId="13" fillId="0" borderId="16" xfId="5" applyFont="1" applyBorder="1" applyAlignment="1">
      <alignment vertical="center" shrinkToFit="1"/>
    </xf>
    <xf numFmtId="164" fontId="7" fillId="0" borderId="48" xfId="1" applyNumberFormat="1" applyFont="1" applyFill="1" applyBorder="1"/>
    <xf numFmtId="168" fontId="7" fillId="0" borderId="48" xfId="1" applyNumberFormat="1" applyFont="1" applyBorder="1"/>
    <xf numFmtId="168" fontId="9" fillId="0" borderId="53" xfId="1" applyNumberFormat="1" applyFont="1" applyBorder="1"/>
    <xf numFmtId="165" fontId="7" fillId="2" borderId="3" xfId="1" applyNumberFormat="1" applyFont="1" applyFill="1" applyBorder="1"/>
    <xf numFmtId="164" fontId="7" fillId="0" borderId="51" xfId="1" applyNumberFormat="1" applyFont="1" applyFill="1" applyBorder="1"/>
    <xf numFmtId="168" fontId="7" fillId="0" borderId="51" xfId="1" applyNumberFormat="1" applyFont="1" applyBorder="1"/>
    <xf numFmtId="168" fontId="9" fillId="0" borderId="62" xfId="1" applyNumberFormat="1" applyFont="1" applyBorder="1"/>
    <xf numFmtId="164" fontId="7" fillId="0" borderId="13" xfId="1" applyNumberFormat="1" applyFont="1" applyFill="1" applyBorder="1"/>
    <xf numFmtId="168" fontId="7" fillId="0" borderId="13" xfId="1" applyNumberFormat="1" applyFont="1" applyBorder="1"/>
    <xf numFmtId="168" fontId="9" fillId="0" borderId="40" xfId="1" applyNumberFormat="1" applyFont="1" applyBorder="1"/>
    <xf numFmtId="164" fontId="7" fillId="0" borderId="43" xfId="1" applyNumberFormat="1" applyFont="1" applyFill="1" applyBorder="1"/>
    <xf numFmtId="168" fontId="7" fillId="0" borderId="43" xfId="1" applyNumberFormat="1" applyFont="1" applyBorder="1"/>
    <xf numFmtId="164" fontId="7" fillId="0" borderId="5" xfId="1" applyNumberFormat="1" applyFont="1" applyFill="1" applyBorder="1"/>
    <xf numFmtId="168" fontId="7" fillId="0" borderId="5" xfId="1" applyNumberFormat="1" applyFont="1" applyBorder="1"/>
    <xf numFmtId="168" fontId="9" fillId="0" borderId="91" xfId="1" applyNumberFormat="1" applyFont="1" applyBorder="1"/>
    <xf numFmtId="164" fontId="3" fillId="0" borderId="40" xfId="1" applyNumberFormat="1" applyFont="1" applyBorder="1"/>
    <xf numFmtId="168" fontId="3" fillId="0" borderId="40" xfId="1" applyNumberFormat="1" applyFont="1" applyBorder="1"/>
    <xf numFmtId="168" fontId="9" fillId="0" borderId="44" xfId="1" applyNumberFormat="1" applyFont="1" applyBorder="1"/>
    <xf numFmtId="165" fontId="10" fillId="2" borderId="40" xfId="1" applyNumberFormat="1" applyFont="1" applyFill="1" applyBorder="1"/>
    <xf numFmtId="164" fontId="7" fillId="0" borderId="60" xfId="1" applyNumberFormat="1" applyFont="1" applyFill="1" applyBorder="1"/>
    <xf numFmtId="164" fontId="9" fillId="0" borderId="44" xfId="1" applyNumberFormat="1" applyFont="1" applyFill="1" applyBorder="1"/>
    <xf numFmtId="168" fontId="7" fillId="0" borderId="43" xfId="1" applyNumberFormat="1" applyFont="1" applyFill="1" applyBorder="1"/>
    <xf numFmtId="168" fontId="9" fillId="0" borderId="62" xfId="1" applyNumberFormat="1" applyFont="1" applyFill="1" applyBorder="1"/>
    <xf numFmtId="3" fontId="3" fillId="0" borderId="53" xfId="1" applyNumberFormat="1" applyFont="1" applyFill="1" applyBorder="1"/>
    <xf numFmtId="168" fontId="9" fillId="0" borderId="53" xfId="1" applyNumberFormat="1" applyFont="1" applyFill="1" applyBorder="1"/>
    <xf numFmtId="165" fontId="0" fillId="2" borderId="31" xfId="0" applyNumberFormat="1" applyFill="1" applyBorder="1"/>
    <xf numFmtId="165" fontId="0" fillId="2" borderId="32" xfId="0" applyNumberFormat="1" applyFill="1" applyBorder="1"/>
    <xf numFmtId="164" fontId="0" fillId="0" borderId="35" xfId="0" applyNumberFormat="1" applyBorder="1"/>
    <xf numFmtId="165" fontId="0" fillId="2" borderId="21" xfId="0" applyNumberFormat="1" applyFill="1" applyBorder="1"/>
    <xf numFmtId="165" fontId="0" fillId="2" borderId="37" xfId="0" applyNumberFormat="1" applyFill="1" applyBorder="1"/>
    <xf numFmtId="0" fontId="12" fillId="0" borderId="35" xfId="0" applyFont="1" applyBorder="1" applyAlignment="1">
      <alignment horizontal="left" vertical="center" wrapText="1"/>
    </xf>
    <xf numFmtId="3" fontId="0" fillId="0" borderId="35" xfId="0" applyNumberFormat="1" applyBorder="1"/>
    <xf numFmtId="0" fontId="0" fillId="2" borderId="37" xfId="0" applyFill="1" applyBorder="1"/>
    <xf numFmtId="0" fontId="0" fillId="2" borderId="0" xfId="0" applyFill="1"/>
    <xf numFmtId="164" fontId="45" fillId="0" borderId="46" xfId="0" applyNumberFormat="1" applyFont="1" applyBorder="1"/>
    <xf numFmtId="165" fontId="0" fillId="2" borderId="34" xfId="0" applyNumberFormat="1" applyFill="1" applyBorder="1"/>
    <xf numFmtId="3" fontId="0" fillId="0" borderId="63" xfId="0" applyNumberFormat="1" applyBorder="1"/>
    <xf numFmtId="0" fontId="3" fillId="0" borderId="38" xfId="0" applyFont="1" applyFill="1" applyBorder="1" applyAlignment="1">
      <alignment horizontal="left" vertical="center" wrapText="1"/>
    </xf>
    <xf numFmtId="164" fontId="9" fillId="0" borderId="1" xfId="0" applyNumberFormat="1" applyFont="1" applyBorder="1"/>
    <xf numFmtId="0" fontId="9" fillId="0" borderId="1" xfId="0" applyFont="1" applyBorder="1"/>
    <xf numFmtId="167" fontId="0" fillId="6" borderId="38" xfId="0" applyNumberFormat="1" applyFill="1" applyBorder="1"/>
    <xf numFmtId="3" fontId="0" fillId="0" borderId="38" xfId="0" applyNumberFormat="1" applyBorder="1"/>
    <xf numFmtId="168" fontId="3" fillId="6" borderId="38" xfId="1" applyNumberFormat="1" applyFont="1" applyFill="1" applyBorder="1"/>
    <xf numFmtId="0" fontId="12" fillId="0" borderId="20" xfId="11" applyFont="1" applyBorder="1" applyAlignment="1">
      <alignment wrapText="1"/>
    </xf>
    <xf numFmtId="171" fontId="2" fillId="0" borderId="13" xfId="0" applyNumberFormat="1" applyFont="1" applyBorder="1"/>
    <xf numFmtId="168" fontId="2" fillId="0" borderId="51" xfId="0" applyNumberFormat="1" applyFont="1" applyFill="1" applyBorder="1"/>
    <xf numFmtId="168" fontId="3" fillId="0" borderId="31" xfId="0" applyNumberFormat="1" applyFont="1" applyFill="1" applyBorder="1"/>
    <xf numFmtId="165" fontId="64" fillId="2" borderId="23" xfId="0" applyNumberFormat="1" applyFont="1" applyFill="1" applyBorder="1"/>
    <xf numFmtId="0" fontId="12" fillId="0" borderId="35" xfId="11" applyFont="1" applyBorder="1" applyAlignment="1">
      <alignment wrapText="1"/>
    </xf>
    <xf numFmtId="168" fontId="2" fillId="0" borderId="13" xfId="0" applyNumberFormat="1" applyFont="1" applyFill="1" applyBorder="1"/>
    <xf numFmtId="168" fontId="3" fillId="0" borderId="21" xfId="0" applyNumberFormat="1" applyFont="1" applyFill="1" applyBorder="1"/>
    <xf numFmtId="165" fontId="64" fillId="2" borderId="36" xfId="0" applyNumberFormat="1" applyFont="1" applyFill="1" applyBorder="1"/>
    <xf numFmtId="0" fontId="12" fillId="0" borderId="35" xfId="11" applyFont="1" applyFill="1" applyBorder="1" applyAlignment="1">
      <alignment wrapText="1"/>
    </xf>
    <xf numFmtId="171" fontId="2" fillId="0" borderId="13" xfId="0" applyNumberFormat="1" applyFont="1" applyFill="1" applyBorder="1"/>
    <xf numFmtId="165" fontId="0" fillId="2" borderId="36" xfId="0" applyNumberFormat="1" applyFill="1" applyBorder="1"/>
    <xf numFmtId="0" fontId="12" fillId="0" borderId="16" xfId="11" applyFont="1" applyBorder="1" applyAlignment="1">
      <alignment wrapText="1"/>
    </xf>
    <xf numFmtId="171" fontId="2" fillId="0" borderId="60" xfId="0" applyNumberFormat="1" applyFont="1" applyBorder="1"/>
    <xf numFmtId="168" fontId="2" fillId="0" borderId="60" xfId="0" applyNumberFormat="1" applyFont="1" applyFill="1" applyBorder="1"/>
    <xf numFmtId="168" fontId="3" fillId="0" borderId="57" xfId="0" applyNumberFormat="1" applyFont="1" applyFill="1" applyBorder="1"/>
    <xf numFmtId="0" fontId="32" fillId="2" borderId="17" xfId="0" quotePrefix="1" applyFont="1" applyFill="1" applyBorder="1" applyAlignment="1">
      <alignment horizontal="center" vertical="top"/>
    </xf>
    <xf numFmtId="0" fontId="3" fillId="0" borderId="38" xfId="0" applyFont="1" applyFill="1" applyBorder="1" applyAlignment="1">
      <alignment vertical="center" wrapText="1"/>
    </xf>
    <xf numFmtId="171" fontId="18" fillId="0" borderId="48" xfId="0" applyNumberFormat="1" applyFont="1" applyBorder="1"/>
    <xf numFmtId="165" fontId="0" fillId="2" borderId="3" xfId="0" applyNumberFormat="1" applyFill="1" applyBorder="1"/>
    <xf numFmtId="168" fontId="21" fillId="0" borderId="48" xfId="0" applyNumberFormat="1" applyFont="1" applyFill="1" applyBorder="1"/>
    <xf numFmtId="168" fontId="3" fillId="0" borderId="2" xfId="0" applyNumberFormat="1" applyFont="1" applyFill="1" applyBorder="1"/>
    <xf numFmtId="0" fontId="42" fillId="0" borderId="58" xfId="6" applyFont="1" applyBorder="1" applyAlignment="1">
      <alignment vertical="center" wrapText="1"/>
    </xf>
    <xf numFmtId="164" fontId="46" fillId="0" borderId="40" xfId="6" applyNumberFormat="1" applyFont="1" applyFill="1" applyBorder="1"/>
    <xf numFmtId="164" fontId="46" fillId="0" borderId="62" xfId="6" applyNumberFormat="1" applyFont="1" applyFill="1" applyBorder="1"/>
    <xf numFmtId="165" fontId="0" fillId="2" borderId="155" xfId="0" applyNumberFormat="1" applyFill="1" applyBorder="1"/>
    <xf numFmtId="165" fontId="0" fillId="2" borderId="15" xfId="0" applyNumberFormat="1" applyFill="1" applyBorder="1"/>
    <xf numFmtId="164" fontId="3" fillId="0" borderId="57" xfId="0" applyNumberFormat="1" applyFont="1" applyBorder="1"/>
    <xf numFmtId="165" fontId="0" fillId="2" borderId="19" xfId="0" applyNumberFormat="1" applyFill="1" applyBorder="1"/>
    <xf numFmtId="165" fontId="45" fillId="2" borderId="34" xfId="6" applyNumberFormat="1" applyFont="1" applyFill="1" applyBorder="1"/>
    <xf numFmtId="164" fontId="21" fillId="0" borderId="48" xfId="6" applyNumberFormat="1" applyFont="1" applyFill="1" applyBorder="1" applyAlignment="1">
      <alignment vertical="center"/>
    </xf>
    <xf numFmtId="0" fontId="12" fillId="0" borderId="80" xfId="3" applyFont="1" applyBorder="1" applyAlignment="1">
      <alignment horizontal="center" vertical="center"/>
    </xf>
    <xf numFmtId="0" fontId="12" fillId="0" borderId="81" xfId="3" applyFont="1" applyBorder="1" applyAlignment="1">
      <alignment horizontal="center" vertical="center"/>
    </xf>
    <xf numFmtId="0" fontId="12" fillId="4" borderId="17" xfId="3" applyFont="1" applyFill="1" applyBorder="1" applyAlignment="1">
      <alignment horizontal="center" vertical="center"/>
    </xf>
    <xf numFmtId="0" fontId="21" fillId="0" borderId="4" xfId="6" applyFont="1" applyBorder="1" applyAlignment="1">
      <alignment horizontal="center" vertical="center" wrapText="1"/>
    </xf>
    <xf numFmtId="0" fontId="12" fillId="0" borderId="5" xfId="3" applyFont="1" applyBorder="1" applyAlignment="1">
      <alignment horizontal="center" vertical="top"/>
    </xf>
    <xf numFmtId="0" fontId="12" fillId="0" borderId="6" xfId="3" applyFont="1" applyBorder="1" applyAlignment="1">
      <alignment horizontal="center" vertical="top"/>
    </xf>
    <xf numFmtId="0" fontId="12" fillId="4" borderId="23" xfId="3" applyFont="1" applyFill="1" applyBorder="1" applyAlignment="1">
      <alignment horizontal="center" vertical="top"/>
    </xf>
    <xf numFmtId="0" fontId="13" fillId="5" borderId="7" xfId="3" applyFont="1" applyFill="1" applyBorder="1" applyAlignment="1">
      <alignment horizontal="center" vertical="top"/>
    </xf>
    <xf numFmtId="0" fontId="13" fillId="5" borderId="23" xfId="3" applyFont="1" applyFill="1" applyBorder="1" applyAlignment="1">
      <alignment horizontal="center" vertical="top"/>
    </xf>
    <xf numFmtId="164" fontId="7" fillId="0" borderId="58" xfId="3" applyNumberFormat="1" applyFont="1" applyBorder="1"/>
    <xf numFmtId="164" fontId="7" fillId="0" borderId="40" xfId="3" applyNumberFormat="1" applyFont="1" applyBorder="1"/>
    <xf numFmtId="164" fontId="7" fillId="0" borderId="37" xfId="3" applyNumberFormat="1" applyFont="1" applyBorder="1"/>
    <xf numFmtId="164" fontId="7" fillId="0" borderId="21" xfId="3" applyNumberFormat="1" applyFont="1" applyBorder="1"/>
    <xf numFmtId="167" fontId="1" fillId="5" borderId="37" xfId="3" applyNumberFormat="1" applyFont="1" applyFill="1" applyBorder="1"/>
    <xf numFmtId="167" fontId="1" fillId="5" borderId="32" xfId="3" applyNumberFormat="1" applyFont="1" applyFill="1" applyBorder="1"/>
    <xf numFmtId="164" fontId="7" fillId="0" borderId="12" xfId="3" applyNumberFormat="1" applyFont="1" applyBorder="1"/>
    <xf numFmtId="167" fontId="1" fillId="5" borderId="15" xfId="3" applyNumberFormat="1" applyFont="1" applyFill="1" applyBorder="1"/>
    <xf numFmtId="0" fontId="12" fillId="0" borderId="58" xfId="3" applyFont="1" applyBorder="1" applyAlignment="1">
      <alignment wrapText="1"/>
    </xf>
    <xf numFmtId="0" fontId="12" fillId="0" borderId="58" xfId="3" applyFont="1" applyBorder="1" applyAlignment="1">
      <alignment vertical="center" wrapText="1"/>
    </xf>
    <xf numFmtId="164" fontId="7" fillId="0" borderId="44" xfId="3" applyNumberFormat="1" applyFont="1" applyBorder="1"/>
    <xf numFmtId="164" fontId="7" fillId="0" borderId="19" xfId="3" applyNumberFormat="1" applyFont="1" applyBorder="1"/>
    <xf numFmtId="164" fontId="9" fillId="0" borderId="48" xfId="3" applyNumberFormat="1" applyFont="1" applyBorder="1"/>
    <xf numFmtId="164" fontId="9" fillId="0" borderId="53" xfId="3" applyNumberFormat="1" applyFont="1" applyBorder="1"/>
    <xf numFmtId="164" fontId="9" fillId="0" borderId="3" xfId="3" applyNumberFormat="1" applyFont="1" applyBorder="1"/>
    <xf numFmtId="167" fontId="9" fillId="5" borderId="49" xfId="3" applyNumberFormat="1" applyFont="1" applyFill="1" applyBorder="1"/>
    <xf numFmtId="167" fontId="9" fillId="5" borderId="3" xfId="3" applyNumberFormat="1" applyFont="1" applyFill="1" applyBorder="1"/>
    <xf numFmtId="3" fontId="9" fillId="0" borderId="39" xfId="0" applyNumberFormat="1" applyFont="1" applyFill="1" applyBorder="1" applyAlignment="1" applyProtection="1">
      <alignment vertical="center"/>
      <protection locked="0"/>
    </xf>
    <xf numFmtId="164" fontId="0" fillId="0" borderId="141" xfId="0" applyNumberFormat="1" applyBorder="1"/>
    <xf numFmtId="164" fontId="0" fillId="0" borderId="5" xfId="0" applyNumberFormat="1" applyBorder="1"/>
    <xf numFmtId="164" fontId="0" fillId="0" borderId="13" xfId="0" applyNumberFormat="1" applyBorder="1"/>
    <xf numFmtId="164" fontId="0" fillId="0" borderId="43" xfId="0" applyNumberFormat="1" applyBorder="1"/>
    <xf numFmtId="164" fontId="3" fillId="0" borderId="61" xfId="0" applyNumberFormat="1" applyFont="1" applyFill="1" applyBorder="1"/>
    <xf numFmtId="0" fontId="13" fillId="0" borderId="38" xfId="0" applyFont="1" applyFill="1" applyBorder="1" applyAlignment="1">
      <alignment horizontal="center" vertical="center"/>
    </xf>
    <xf numFmtId="0" fontId="65" fillId="0" borderId="49" xfId="0" applyFont="1" applyFill="1" applyBorder="1" applyAlignment="1">
      <alignment horizontal="left" vertical="center" wrapText="1"/>
    </xf>
    <xf numFmtId="164" fontId="34" fillId="0" borderId="38" xfId="0" applyNumberFormat="1" applyFont="1" applyFill="1" applyBorder="1"/>
    <xf numFmtId="164" fontId="4" fillId="0" borderId="9" xfId="0" applyNumberFormat="1" applyFont="1" applyFill="1" applyBorder="1"/>
    <xf numFmtId="164" fontId="4" fillId="0" borderId="48" xfId="0" applyNumberFormat="1" applyFont="1" applyFill="1" applyBorder="1"/>
    <xf numFmtId="164" fontId="4" fillId="0" borderId="53" xfId="0" applyNumberFormat="1" applyFont="1" applyFill="1" applyBorder="1"/>
    <xf numFmtId="164" fontId="4" fillId="0" borderId="2" xfId="0" applyNumberFormat="1" applyFont="1" applyFill="1" applyBorder="1"/>
    <xf numFmtId="164" fontId="4" fillId="0" borderId="3" xfId="0" applyNumberFormat="1" applyFont="1" applyFill="1" applyBorder="1"/>
    <xf numFmtId="0" fontId="6" fillId="0" borderId="35" xfId="0" applyFont="1" applyFill="1" applyBorder="1" applyAlignment="1">
      <alignment horizontal="center"/>
    </xf>
    <xf numFmtId="0" fontId="15" fillId="0" borderId="15" xfId="3" applyFont="1" applyFill="1" applyBorder="1" applyAlignment="1">
      <alignment wrapText="1"/>
    </xf>
    <xf numFmtId="164" fontId="34" fillId="0" borderId="35" xfId="0" applyNumberFormat="1" applyFont="1" applyFill="1" applyBorder="1"/>
    <xf numFmtId="164" fontId="4" fillId="0" borderId="24" xfId="0" applyNumberFormat="1" applyFont="1" applyFill="1" applyBorder="1"/>
    <xf numFmtId="164" fontId="4" fillId="0" borderId="40" xfId="0" applyNumberFormat="1" applyFont="1" applyFill="1" applyBorder="1" applyAlignment="1">
      <alignment horizontal="right"/>
    </xf>
    <xf numFmtId="164" fontId="4" fillId="0" borderId="21" xfId="0" applyNumberFormat="1" applyFont="1" applyFill="1" applyBorder="1" applyAlignment="1">
      <alignment horizontal="right"/>
    </xf>
    <xf numFmtId="164" fontId="4" fillId="0" borderId="37" xfId="0" applyNumberFormat="1" applyFont="1" applyFill="1" applyBorder="1" applyAlignment="1">
      <alignment horizontal="right"/>
    </xf>
    <xf numFmtId="0" fontId="15" fillId="0" borderId="15" xfId="3" applyFont="1" applyFill="1" applyBorder="1" applyAlignment="1">
      <alignment vertical="center" wrapText="1"/>
    </xf>
    <xf numFmtId="164" fontId="4" fillId="0" borderId="13" xfId="0" applyNumberFormat="1" applyFont="1" applyFill="1" applyBorder="1" applyAlignment="1">
      <alignment horizontal="right"/>
    </xf>
    <xf numFmtId="164" fontId="4" fillId="0" borderId="40" xfId="0" applyNumberFormat="1" applyFont="1" applyFill="1" applyBorder="1"/>
    <xf numFmtId="164" fontId="4" fillId="0" borderId="21" xfId="0" applyNumberFormat="1" applyFont="1" applyFill="1" applyBorder="1"/>
    <xf numFmtId="164" fontId="4" fillId="0" borderId="37" xfId="0" applyNumberFormat="1" applyFont="1" applyFill="1" applyBorder="1"/>
    <xf numFmtId="164" fontId="4" fillId="0" borderId="51" xfId="0" applyNumberFormat="1" applyFont="1" applyFill="1" applyBorder="1"/>
    <xf numFmtId="164" fontId="4" fillId="0" borderId="13" xfId="0" applyNumberFormat="1" applyFont="1" applyFill="1" applyBorder="1"/>
    <xf numFmtId="164" fontId="34" fillId="0" borderId="9" xfId="0" applyNumberFormat="1" applyFont="1" applyFill="1" applyBorder="1"/>
    <xf numFmtId="0" fontId="6" fillId="0" borderId="35" xfId="3" applyFont="1" applyFill="1" applyBorder="1" applyAlignment="1">
      <alignment horizontal="left" vertical="center" wrapText="1"/>
    </xf>
    <xf numFmtId="0" fontId="13" fillId="0" borderId="38" xfId="0" applyFont="1" applyFill="1" applyBorder="1" applyAlignment="1">
      <alignment horizontal="center"/>
    </xf>
    <xf numFmtId="164" fontId="34" fillId="0" borderId="48" xfId="0" applyNumberFormat="1" applyFont="1" applyFill="1" applyBorder="1"/>
    <xf numFmtId="164" fontId="34" fillId="0" borderId="53" xfId="0" applyNumberFormat="1" applyFont="1" applyFill="1" applyBorder="1"/>
    <xf numFmtId="164" fontId="34" fillId="0" borderId="2" xfId="0" applyNumberFormat="1" applyFont="1" applyFill="1" applyBorder="1"/>
    <xf numFmtId="0" fontId="6" fillId="0" borderId="12" xfId="3" applyFont="1" applyFill="1" applyBorder="1" applyAlignment="1">
      <alignment horizontal="center" vertical="center"/>
    </xf>
    <xf numFmtId="0" fontId="66" fillId="0" borderId="49" xfId="3" applyFont="1" applyFill="1" applyBorder="1" applyAlignment="1">
      <alignment vertical="center" wrapText="1"/>
    </xf>
    <xf numFmtId="0" fontId="6" fillId="0" borderId="63" xfId="3" applyFont="1" applyFill="1" applyBorder="1" applyAlignment="1">
      <alignment horizontal="left" vertical="center" wrapText="1"/>
    </xf>
    <xf numFmtId="0" fontId="12" fillId="0" borderId="38" xfId="1" applyFont="1" applyBorder="1"/>
    <xf numFmtId="168" fontId="7" fillId="6" borderId="1" xfId="1" applyNumberFormat="1" applyFont="1" applyFill="1" applyBorder="1"/>
    <xf numFmtId="164" fontId="7" fillId="0" borderId="1" xfId="1" applyNumberFormat="1" applyFont="1" applyFill="1" applyBorder="1"/>
    <xf numFmtId="164" fontId="7" fillId="0" borderId="53" xfId="1" applyNumberFormat="1" applyFont="1" applyFill="1" applyBorder="1"/>
    <xf numFmtId="164" fontId="7" fillId="0" borderId="3" xfId="1" applyNumberFormat="1" applyFont="1" applyFill="1" applyBorder="1"/>
    <xf numFmtId="168" fontId="7" fillId="6" borderId="4" xfId="1" applyNumberFormat="1" applyFont="1" applyFill="1" applyBorder="1"/>
    <xf numFmtId="164" fontId="7" fillId="0" borderId="62" xfId="1" applyNumberFormat="1" applyFont="1" applyFill="1" applyBorder="1"/>
    <xf numFmtId="164" fontId="7" fillId="0" borderId="32" xfId="1" applyNumberFormat="1" applyFont="1" applyFill="1" applyBorder="1"/>
    <xf numFmtId="168" fontId="7" fillId="6" borderId="12" xfId="1" applyNumberFormat="1" applyFont="1" applyFill="1" applyBorder="1"/>
    <xf numFmtId="164" fontId="7" fillId="0" borderId="40" xfId="1" applyNumberFormat="1" applyFont="1" applyFill="1" applyBorder="1"/>
    <xf numFmtId="0" fontId="12" fillId="0" borderId="64" xfId="1" applyFont="1" applyBorder="1"/>
    <xf numFmtId="168" fontId="7" fillId="6" borderId="42" xfId="1" applyNumberFormat="1" applyFont="1" applyFill="1" applyBorder="1"/>
    <xf numFmtId="164" fontId="7" fillId="0" borderId="44" xfId="1" applyNumberFormat="1" applyFont="1" applyFill="1" applyBorder="1"/>
    <xf numFmtId="164" fontId="7" fillId="0" borderId="19" xfId="1" applyNumberFormat="1" applyFont="1" applyFill="1" applyBorder="1"/>
    <xf numFmtId="164" fontId="7" fillId="0" borderId="80" xfId="1" applyNumberFormat="1" applyFont="1" applyFill="1" applyBorder="1"/>
    <xf numFmtId="164" fontId="7" fillId="0" borderId="81" xfId="1" applyNumberFormat="1" applyFont="1" applyFill="1" applyBorder="1"/>
    <xf numFmtId="164" fontId="7" fillId="0" borderId="17" xfId="1" applyNumberFormat="1" applyFont="1" applyFill="1" applyBorder="1"/>
    <xf numFmtId="164" fontId="9" fillId="0" borderId="69" xfId="1" applyNumberFormat="1" applyFont="1" applyFill="1" applyBorder="1"/>
    <xf numFmtId="168" fontId="7" fillId="6" borderId="58" xfId="1" applyNumberFormat="1" applyFont="1" applyFill="1" applyBorder="1"/>
    <xf numFmtId="168" fontId="7" fillId="6" borderId="67" xfId="1" applyNumberFormat="1" applyFont="1" applyFill="1" applyBorder="1"/>
    <xf numFmtId="164" fontId="7" fillId="0" borderId="70" xfId="1" applyNumberFormat="1" applyFont="1" applyFill="1" applyBorder="1"/>
    <xf numFmtId="0" fontId="13" fillId="0" borderId="38" xfId="1" applyFont="1" applyBorder="1" applyAlignment="1">
      <alignment vertical="center"/>
    </xf>
    <xf numFmtId="3" fontId="9" fillId="0" borderId="53" xfId="1" applyNumberFormat="1" applyFont="1" applyBorder="1" applyAlignment="1">
      <alignment vertical="center"/>
    </xf>
    <xf numFmtId="165" fontId="9" fillId="2" borderId="3" xfId="1" applyNumberFormat="1" applyFont="1" applyFill="1" applyBorder="1" applyAlignment="1">
      <alignment vertical="center"/>
    </xf>
    <xf numFmtId="168" fontId="9" fillId="6" borderId="1" xfId="1" applyNumberFormat="1" applyFont="1" applyFill="1" applyBorder="1" applyAlignment="1">
      <alignment vertical="center"/>
    </xf>
    <xf numFmtId="3" fontId="9" fillId="0" borderId="48" xfId="1" applyNumberFormat="1" applyFont="1" applyFill="1" applyBorder="1" applyAlignment="1">
      <alignment vertical="center"/>
    </xf>
    <xf numFmtId="3" fontId="9" fillId="0" borderId="39" xfId="1" applyNumberFormat="1" applyFont="1" applyFill="1" applyBorder="1" applyAlignment="1">
      <alignment vertical="center"/>
    </xf>
    <xf numFmtId="164" fontId="9" fillId="0" borderId="49" xfId="1" applyNumberFormat="1" applyFont="1" applyFill="1" applyBorder="1" applyAlignment="1">
      <alignment vertical="center"/>
    </xf>
    <xf numFmtId="164" fontId="7" fillId="0" borderId="1" xfId="1" applyNumberFormat="1" applyFont="1" applyBorder="1"/>
    <xf numFmtId="164" fontId="7" fillId="0" borderId="53" xfId="1" applyNumberFormat="1" applyFont="1" applyBorder="1"/>
    <xf numFmtId="164" fontId="7" fillId="0" borderId="3" xfId="1" applyNumberFormat="1" applyFont="1" applyBorder="1"/>
    <xf numFmtId="164" fontId="7" fillId="0" borderId="80" xfId="1" applyNumberFormat="1" applyFont="1" applyBorder="1"/>
    <xf numFmtId="164" fontId="7" fillId="0" borderId="52" xfId="1" applyNumberFormat="1" applyFont="1" applyFill="1" applyBorder="1"/>
    <xf numFmtId="164" fontId="7" fillId="0" borderId="36" xfId="1" applyNumberFormat="1" applyFont="1" applyFill="1" applyBorder="1"/>
    <xf numFmtId="3" fontId="9" fillId="0" borderId="48" xfId="1" applyNumberFormat="1" applyFont="1" applyBorder="1" applyAlignment="1">
      <alignment vertical="center"/>
    </xf>
    <xf numFmtId="3" fontId="9" fillId="0" borderId="39" xfId="1" applyNumberFormat="1" applyFont="1" applyBorder="1" applyAlignment="1">
      <alignment vertical="center"/>
    </xf>
    <xf numFmtId="164" fontId="9" fillId="0" borderId="49" xfId="1" applyNumberFormat="1" applyFont="1" applyBorder="1" applyAlignment="1">
      <alignment vertical="center"/>
    </xf>
    <xf numFmtId="0" fontId="19" fillId="0" borderId="20" xfId="5" applyFont="1" applyBorder="1"/>
    <xf numFmtId="0" fontId="19" fillId="0" borderId="35" xfId="5" applyFont="1" applyBorder="1"/>
    <xf numFmtId="0" fontId="19" fillId="0" borderId="63" xfId="5" applyFont="1" applyBorder="1"/>
    <xf numFmtId="0" fontId="0" fillId="0" borderId="0" xfId="0" applyAlignment="1">
      <alignment horizontal="left"/>
    </xf>
    <xf numFmtId="165" fontId="3" fillId="2" borderId="17" xfId="1" applyNumberFormat="1" applyFont="1" applyFill="1" applyBorder="1"/>
    <xf numFmtId="3" fontId="9" fillId="0" borderId="53" xfId="1" applyNumberFormat="1" applyFont="1" applyFill="1" applyBorder="1"/>
    <xf numFmtId="0" fontId="45" fillId="0" borderId="0" xfId="12" applyFont="1" applyFill="1"/>
    <xf numFmtId="0" fontId="45" fillId="0" borderId="0" xfId="12" applyFont="1"/>
    <xf numFmtId="0" fontId="68" fillId="0" borderId="0" xfId="12" applyFont="1" applyAlignment="1">
      <alignment vertical="center"/>
    </xf>
    <xf numFmtId="0" fontId="46" fillId="0" borderId="0" xfId="12" applyFont="1"/>
    <xf numFmtId="0" fontId="2" fillId="0" borderId="43" xfId="12" applyFont="1" applyBorder="1" applyAlignment="1">
      <alignment horizontal="center" vertical="center"/>
    </xf>
    <xf numFmtId="0" fontId="21" fillId="0" borderId="44" xfId="12" applyFont="1" applyBorder="1" applyAlignment="1">
      <alignment horizontal="center" vertical="center"/>
    </xf>
    <xf numFmtId="0" fontId="2" fillId="2" borderId="19" xfId="12" quotePrefix="1" applyFont="1" applyFill="1" applyBorder="1" applyAlignment="1">
      <alignment horizontal="center" vertical="center" wrapText="1"/>
    </xf>
    <xf numFmtId="164" fontId="45" fillId="0" borderId="48" xfId="12" applyNumberFormat="1" applyFont="1" applyBorder="1"/>
    <xf numFmtId="164" fontId="46" fillId="0" borderId="53" xfId="12" applyNumberFormat="1" applyFont="1" applyBorder="1"/>
    <xf numFmtId="165" fontId="45" fillId="2" borderId="3" xfId="12" applyNumberFormat="1" applyFont="1" applyFill="1" applyBorder="1"/>
    <xf numFmtId="0" fontId="45" fillId="0" borderId="51" xfId="12" applyFont="1" applyFill="1" applyBorder="1"/>
    <xf numFmtId="0" fontId="45" fillId="0" borderId="31" xfId="12" applyFont="1" applyFill="1" applyBorder="1" applyAlignment="1">
      <alignment wrapText="1"/>
    </xf>
    <xf numFmtId="164" fontId="45" fillId="0" borderId="51" xfId="12" applyNumberFormat="1" applyFont="1" applyBorder="1"/>
    <xf numFmtId="164" fontId="46" fillId="0" borderId="62" xfId="12" applyNumberFormat="1" applyFont="1" applyBorder="1"/>
    <xf numFmtId="165" fontId="45" fillId="2" borderId="32" xfId="12" applyNumberFormat="1" applyFont="1" applyFill="1" applyBorder="1"/>
    <xf numFmtId="0" fontId="45" fillId="0" borderId="13" xfId="12" applyFont="1" applyFill="1" applyBorder="1"/>
    <xf numFmtId="0" fontId="45" fillId="0" borderId="21" xfId="12" applyFont="1" applyFill="1" applyBorder="1" applyAlignment="1">
      <alignment wrapText="1"/>
    </xf>
    <xf numFmtId="164" fontId="45" fillId="0" borderId="13" xfId="12" applyNumberFormat="1" applyFont="1" applyBorder="1"/>
    <xf numFmtId="165" fontId="45" fillId="2" borderId="37" xfId="12" applyNumberFormat="1" applyFont="1" applyFill="1" applyBorder="1"/>
    <xf numFmtId="0" fontId="45" fillId="0" borderId="46" xfId="12" applyFont="1" applyFill="1" applyBorder="1"/>
    <xf numFmtId="0" fontId="45" fillId="0" borderId="66" xfId="12" applyFont="1" applyFill="1" applyBorder="1" applyAlignment="1">
      <alignment wrapText="1"/>
    </xf>
    <xf numFmtId="164" fontId="45" fillId="0" borderId="46" xfId="12" applyNumberFormat="1" applyFont="1" applyBorder="1"/>
    <xf numFmtId="164" fontId="46" fillId="0" borderId="52" xfId="12" applyNumberFormat="1" applyFont="1" applyBorder="1"/>
    <xf numFmtId="165" fontId="45" fillId="2" borderId="36" xfId="12" applyNumberFormat="1" applyFont="1" applyFill="1" applyBorder="1"/>
    <xf numFmtId="0" fontId="46" fillId="0" borderId="48" xfId="12" applyFont="1" applyFill="1" applyBorder="1" applyAlignment="1">
      <alignment vertical="center"/>
    </xf>
    <xf numFmtId="164" fontId="46" fillId="0" borderId="40" xfId="12" applyNumberFormat="1" applyFont="1" applyBorder="1"/>
    <xf numFmtId="0" fontId="45" fillId="0" borderId="60" xfId="12" applyFont="1" applyFill="1" applyBorder="1"/>
    <xf numFmtId="0" fontId="45" fillId="0" borderId="57" xfId="12" applyFont="1" applyFill="1" applyBorder="1" applyAlignment="1">
      <alignment wrapText="1"/>
    </xf>
    <xf numFmtId="164" fontId="45" fillId="0" borderId="60" xfId="12" applyNumberFormat="1" applyFont="1" applyFill="1" applyBorder="1"/>
    <xf numFmtId="164" fontId="46" fillId="0" borderId="61" xfId="12" applyNumberFormat="1" applyFont="1" applyBorder="1"/>
    <xf numFmtId="165" fontId="45" fillId="2" borderId="34" xfId="12" applyNumberFormat="1" applyFont="1" applyFill="1" applyBorder="1"/>
    <xf numFmtId="164" fontId="46" fillId="0" borderId="62" xfId="12" applyNumberFormat="1" applyFont="1" applyFill="1" applyBorder="1"/>
    <xf numFmtId="164" fontId="45" fillId="0" borderId="13" xfId="12" applyNumberFormat="1" applyFont="1" applyFill="1" applyBorder="1"/>
    <xf numFmtId="164" fontId="2" fillId="0" borderId="48" xfId="12" applyNumberFormat="1" applyFont="1" applyBorder="1"/>
    <xf numFmtId="0" fontId="46" fillId="0" borderId="48" xfId="12" applyFont="1" applyFill="1" applyBorder="1"/>
    <xf numFmtId="0" fontId="45" fillId="0" borderId="2" xfId="12" applyFont="1" applyFill="1" applyBorder="1" applyAlignment="1">
      <alignment wrapText="1"/>
    </xf>
    <xf numFmtId="164" fontId="46" fillId="0" borderId="48" xfId="12" applyNumberFormat="1" applyFont="1" applyBorder="1"/>
    <xf numFmtId="0" fontId="45" fillId="0" borderId="0" xfId="12" applyFont="1" applyFill="1" applyAlignment="1">
      <alignment wrapText="1"/>
    </xf>
    <xf numFmtId="0" fontId="68" fillId="0" borderId="0" xfId="12" applyFont="1" applyAlignment="1">
      <alignment vertical="center" wrapText="1"/>
    </xf>
    <xf numFmtId="0" fontId="46" fillId="0" borderId="0" xfId="12" applyFont="1" applyAlignment="1">
      <alignment wrapText="1"/>
    </xf>
    <xf numFmtId="0" fontId="45" fillId="0" borderId="51" xfId="12" applyFont="1" applyBorder="1"/>
    <xf numFmtId="0" fontId="45" fillId="0" borderId="31" xfId="12" applyFont="1" applyBorder="1" applyAlignment="1">
      <alignment wrapText="1"/>
    </xf>
    <xf numFmtId="0" fontId="45" fillId="0" borderId="13" xfId="12" applyFont="1" applyBorder="1"/>
    <xf numFmtId="0" fontId="45" fillId="0" borderId="21" xfId="12" applyFont="1" applyBorder="1" applyAlignment="1">
      <alignment wrapText="1"/>
    </xf>
    <xf numFmtId="0" fontId="45" fillId="0" borderId="46" xfId="12" applyFont="1" applyBorder="1"/>
    <xf numFmtId="0" fontId="45" fillId="0" borderId="66" xfId="12" applyFont="1" applyBorder="1" applyAlignment="1">
      <alignment wrapText="1"/>
    </xf>
    <xf numFmtId="0" fontId="46" fillId="0" borderId="48" xfId="12" applyFont="1" applyBorder="1" applyAlignment="1">
      <alignment vertical="center"/>
    </xf>
    <xf numFmtId="0" fontId="20" fillId="0" borderId="13" xfId="12" applyFont="1" applyBorder="1"/>
    <xf numFmtId="0" fontId="20" fillId="0" borderId="21" xfId="12" applyFont="1" applyBorder="1" applyAlignment="1">
      <alignment wrapText="1"/>
    </xf>
    <xf numFmtId="164" fontId="45" fillId="0" borderId="12" xfId="12" applyNumberFormat="1" applyFont="1" applyFill="1" applyBorder="1"/>
    <xf numFmtId="0" fontId="45" fillId="0" borderId="60" xfId="12" applyFont="1" applyBorder="1"/>
    <xf numFmtId="0" fontId="45" fillId="0" borderId="57" xfId="12" applyFont="1" applyBorder="1" applyAlignment="1">
      <alignment wrapText="1"/>
    </xf>
    <xf numFmtId="164" fontId="45" fillId="0" borderId="67" xfId="12" applyNumberFormat="1" applyFont="1" applyFill="1" applyBorder="1"/>
    <xf numFmtId="164" fontId="2" fillId="0" borderId="12" xfId="12" applyNumberFormat="1" applyFont="1" applyFill="1" applyBorder="1"/>
    <xf numFmtId="164" fontId="45" fillId="0" borderId="1" xfId="12" applyNumberFormat="1" applyFont="1" applyFill="1" applyBorder="1"/>
    <xf numFmtId="164" fontId="45" fillId="0" borderId="42" xfId="12" applyNumberFormat="1" applyFont="1" applyFill="1" applyBorder="1"/>
    <xf numFmtId="164" fontId="21" fillId="0" borderId="1" xfId="12" applyNumberFormat="1" applyFont="1" applyFill="1" applyBorder="1"/>
    <xf numFmtId="0" fontId="46" fillId="0" borderId="48" xfId="12" applyFont="1" applyBorder="1"/>
    <xf numFmtId="0" fontId="45" fillId="0" borderId="2" xfId="12" applyFont="1" applyBorder="1" applyAlignment="1">
      <alignment wrapText="1"/>
    </xf>
    <xf numFmtId="3" fontId="21" fillId="0" borderId="1" xfId="5" applyNumberFormat="1" applyFont="1" applyBorder="1"/>
    <xf numFmtId="0" fontId="45" fillId="0" borderId="0" xfId="12" applyFont="1" applyAlignment="1">
      <alignment wrapText="1"/>
    </xf>
    <xf numFmtId="0" fontId="12" fillId="0" borderId="4" xfId="1" applyFont="1" applyBorder="1"/>
    <xf numFmtId="0" fontId="12" fillId="0" borderId="11" xfId="1" applyFont="1" applyBorder="1" applyAlignment="1">
      <alignment horizontal="center"/>
    </xf>
    <xf numFmtId="0" fontId="12" fillId="0" borderId="7" xfId="1" applyFont="1" applyBorder="1" applyAlignment="1">
      <alignment horizontal="centerContinuous"/>
    </xf>
    <xf numFmtId="0" fontId="12" fillId="0" borderId="4" xfId="1" applyFont="1" applyBorder="1" applyAlignment="1">
      <alignment horizontal="centerContinuous"/>
    </xf>
    <xf numFmtId="0" fontId="12" fillId="0" borderId="11" xfId="1" applyFont="1" applyBorder="1" applyAlignment="1">
      <alignment horizontal="centerContinuous"/>
    </xf>
    <xf numFmtId="0" fontId="12" fillId="0" borderId="61" xfId="1" applyFont="1" applyBorder="1" applyAlignment="1">
      <alignment horizontal="center"/>
    </xf>
    <xf numFmtId="0" fontId="13" fillId="0" borderId="61" xfId="1" applyFont="1" applyBorder="1" applyAlignment="1">
      <alignment horizontal="center"/>
    </xf>
    <xf numFmtId="0" fontId="12" fillId="0" borderId="38" xfId="2" applyFont="1" applyBorder="1"/>
    <xf numFmtId="164" fontId="9" fillId="0" borderId="53" xfId="1" applyNumberFormat="1" applyFont="1" applyFill="1" applyBorder="1"/>
    <xf numFmtId="0" fontId="12" fillId="0" borderId="30" xfId="2" applyFont="1" applyBorder="1"/>
    <xf numFmtId="164" fontId="7" fillId="0" borderId="4" xfId="1" applyNumberFormat="1" applyFont="1" applyFill="1" applyBorder="1"/>
    <xf numFmtId="164" fontId="7" fillId="0" borderId="69" xfId="1" applyNumberFormat="1" applyFont="1" applyFill="1" applyBorder="1"/>
    <xf numFmtId="164" fontId="9" fillId="0" borderId="52" xfId="1" applyNumberFormat="1" applyFont="1" applyFill="1" applyBorder="1"/>
    <xf numFmtId="0" fontId="12" fillId="0" borderId="35" xfId="2" applyFont="1" applyBorder="1"/>
    <xf numFmtId="164" fontId="7" fillId="0" borderId="12" xfId="1" applyNumberFormat="1" applyFont="1" applyFill="1" applyBorder="1"/>
    <xf numFmtId="0" fontId="12" fillId="0" borderId="64" xfId="2" applyFont="1" applyBorder="1"/>
    <xf numFmtId="164" fontId="7" fillId="0" borderId="42" xfId="1" applyNumberFormat="1" applyFont="1" applyFill="1" applyBorder="1"/>
    <xf numFmtId="164" fontId="7" fillId="0" borderId="58" xfId="1" applyNumberFormat="1" applyFont="1" applyFill="1" applyBorder="1"/>
    <xf numFmtId="164" fontId="7" fillId="0" borderId="67" xfId="1" applyNumberFormat="1" applyFont="1" applyFill="1" applyBorder="1"/>
    <xf numFmtId="164" fontId="7" fillId="0" borderId="61" xfId="1" applyNumberFormat="1" applyFont="1" applyFill="1" applyBorder="1"/>
    <xf numFmtId="164" fontId="3" fillId="0" borderId="2" xfId="1" applyNumberFormat="1" applyFont="1" applyFill="1" applyBorder="1"/>
    <xf numFmtId="164" fontId="3" fillId="0" borderId="53" xfId="1" applyNumberFormat="1" applyFont="1" applyFill="1" applyBorder="1"/>
    <xf numFmtId="0" fontId="37" fillId="0" borderId="0" xfId="8"/>
    <xf numFmtId="0" fontId="12" fillId="0" borderId="0" xfId="2" applyFont="1" applyFill="1" applyBorder="1"/>
    <xf numFmtId="0" fontId="42" fillId="0" borderId="0" xfId="12" applyFont="1" applyFill="1"/>
    <xf numFmtId="167" fontId="69" fillId="11" borderId="3" xfId="0" applyNumberFormat="1" applyFont="1" applyFill="1" applyBorder="1" applyAlignment="1"/>
    <xf numFmtId="0" fontId="0" fillId="0" borderId="0" xfId="0" applyFont="1"/>
    <xf numFmtId="164" fontId="53" fillId="0" borderId="5" xfId="0" applyNumberFormat="1" applyFont="1" applyFill="1" applyBorder="1" applyAlignment="1">
      <alignment vertical="center"/>
    </xf>
    <xf numFmtId="164" fontId="53" fillId="0" borderId="23" xfId="0" applyNumberFormat="1" applyFont="1" applyFill="1" applyBorder="1" applyAlignment="1">
      <alignment vertical="center"/>
    </xf>
    <xf numFmtId="164" fontId="53" fillId="0" borderId="32" xfId="0" applyNumberFormat="1" applyFont="1" applyFill="1" applyBorder="1" applyAlignment="1">
      <alignment vertical="center"/>
    </xf>
    <xf numFmtId="164" fontId="53" fillId="0" borderId="13" xfId="0" applyNumberFormat="1" applyFont="1" applyFill="1" applyBorder="1" applyAlignment="1">
      <alignment vertical="center"/>
    </xf>
    <xf numFmtId="164" fontId="53" fillId="0" borderId="37" xfId="0" applyNumberFormat="1" applyFont="1" applyFill="1" applyBorder="1" applyAlignment="1">
      <alignment vertical="center"/>
    </xf>
    <xf numFmtId="164" fontId="53" fillId="0" borderId="51" xfId="0" applyNumberFormat="1" applyFont="1" applyFill="1" applyBorder="1" applyAlignment="1">
      <alignment vertical="center"/>
    </xf>
    <xf numFmtId="0" fontId="32" fillId="0" borderId="12" xfId="6" applyFont="1" applyFill="1" applyBorder="1" applyAlignment="1">
      <alignment vertical="center" wrapText="1"/>
    </xf>
    <xf numFmtId="164" fontId="0" fillId="0" borderId="32" xfId="0" applyNumberFormat="1" applyFill="1" applyBorder="1" applyAlignment="1"/>
    <xf numFmtId="164" fontId="0" fillId="0" borderId="12" xfId="0" applyNumberFormat="1" applyFill="1" applyBorder="1" applyAlignment="1"/>
    <xf numFmtId="164" fontId="0" fillId="0" borderId="37" xfId="0" applyNumberFormat="1" applyFill="1" applyBorder="1" applyAlignment="1"/>
    <xf numFmtId="164" fontId="53" fillId="0" borderId="12" xfId="0" applyNumberFormat="1" applyFont="1" applyFill="1" applyBorder="1" applyAlignment="1">
      <alignment vertical="center"/>
    </xf>
    <xf numFmtId="167" fontId="31" fillId="11" borderId="3" xfId="0" applyNumberFormat="1" applyFont="1" applyFill="1" applyBorder="1" applyAlignment="1"/>
    <xf numFmtId="164" fontId="53" fillId="0" borderId="51" xfId="0" applyNumberFormat="1" applyFont="1" applyFill="1" applyBorder="1" applyAlignment="1"/>
    <xf numFmtId="164" fontId="53" fillId="0" borderId="32" xfId="0" applyNumberFormat="1" applyFont="1" applyFill="1" applyBorder="1" applyAlignment="1"/>
    <xf numFmtId="164" fontId="53" fillId="0" borderId="13" xfId="0" applyNumberFormat="1" applyFont="1" applyFill="1" applyBorder="1" applyAlignment="1"/>
    <xf numFmtId="164" fontId="53" fillId="0" borderId="37" xfId="0" applyNumberFormat="1" applyFont="1" applyFill="1" applyBorder="1" applyAlignment="1"/>
    <xf numFmtId="164" fontId="53" fillId="0" borderId="46" xfId="0" applyNumberFormat="1" applyFont="1" applyFill="1" applyBorder="1" applyAlignment="1"/>
    <xf numFmtId="164" fontId="53" fillId="0" borderId="36" xfId="0" applyNumberFormat="1" applyFont="1" applyFill="1" applyBorder="1" applyAlignment="1"/>
    <xf numFmtId="164" fontId="31" fillId="0" borderId="48" xfId="0" applyNumberFormat="1" applyFont="1" applyFill="1" applyBorder="1" applyAlignment="1"/>
    <xf numFmtId="164" fontId="31" fillId="0" borderId="3" xfId="0" applyNumberFormat="1" applyFont="1" applyFill="1" applyBorder="1" applyAlignment="1"/>
    <xf numFmtId="164" fontId="53" fillId="0" borderId="12" xfId="0" applyNumberFormat="1" applyFont="1" applyFill="1" applyBorder="1" applyAlignment="1"/>
    <xf numFmtId="164" fontId="53" fillId="0" borderId="21" xfId="0" applyNumberFormat="1" applyFont="1" applyFill="1" applyBorder="1" applyAlignment="1"/>
    <xf numFmtId="164" fontId="53" fillId="0" borderId="139" xfId="0" applyNumberFormat="1" applyFont="1" applyFill="1" applyBorder="1" applyAlignment="1"/>
    <xf numFmtId="0" fontId="13" fillId="5" borderId="17" xfId="5" applyFont="1" applyFill="1" applyBorder="1" applyAlignment="1">
      <alignment horizontal="center" vertical="center" wrapText="1"/>
    </xf>
    <xf numFmtId="0" fontId="0" fillId="0" borderId="20" xfId="0" applyBorder="1" applyAlignment="1">
      <alignment horizontal="right"/>
    </xf>
    <xf numFmtId="164" fontId="9" fillId="0" borderId="5" xfId="0" applyNumberFormat="1" applyFont="1" applyBorder="1"/>
    <xf numFmtId="0" fontId="0" fillId="0" borderId="35" xfId="0" applyBorder="1" applyAlignment="1">
      <alignment horizontal="right"/>
    </xf>
    <xf numFmtId="164" fontId="9" fillId="0" borderId="13" xfId="0" applyNumberFormat="1" applyFont="1" applyBorder="1"/>
    <xf numFmtId="164" fontId="9" fillId="0" borderId="51" xfId="0" applyNumberFormat="1" applyFont="1" applyBorder="1"/>
    <xf numFmtId="164" fontId="7" fillId="0" borderId="62" xfId="0" applyNumberFormat="1" applyFont="1" applyBorder="1"/>
    <xf numFmtId="164" fontId="7" fillId="0" borderId="32" xfId="0" applyNumberFormat="1" applyFont="1" applyBorder="1"/>
    <xf numFmtId="0" fontId="12" fillId="0" borderId="35" xfId="0" applyFont="1" applyBorder="1" applyAlignment="1">
      <alignment vertical="center" wrapText="1" shrinkToFit="1"/>
    </xf>
    <xf numFmtId="0" fontId="12" fillId="0" borderId="41" xfId="0" applyFont="1" applyFill="1" applyBorder="1" applyAlignment="1">
      <alignment vertical="center" wrapText="1"/>
    </xf>
    <xf numFmtId="164" fontId="7" fillId="0" borderId="14" xfId="0" applyNumberFormat="1" applyFont="1" applyFill="1" applyBorder="1"/>
    <xf numFmtId="164" fontId="0" fillId="0" borderId="37" xfId="0" applyNumberFormat="1" applyBorder="1"/>
    <xf numFmtId="164" fontId="9" fillId="0" borderId="46" xfId="0" applyNumberFormat="1" applyFont="1" applyBorder="1"/>
    <xf numFmtId="164" fontId="0" fillId="0" borderId="36" xfId="0" applyNumberFormat="1" applyBorder="1"/>
    <xf numFmtId="164" fontId="0" fillId="0" borderId="68" xfId="0" applyNumberFormat="1" applyBorder="1"/>
    <xf numFmtId="164" fontId="0" fillId="0" borderId="46" xfId="0" applyNumberFormat="1" applyBorder="1"/>
    <xf numFmtId="164" fontId="9" fillId="0" borderId="141" xfId="0" applyNumberFormat="1" applyFont="1" applyBorder="1"/>
    <xf numFmtId="164" fontId="3" fillId="0" borderId="91" xfId="0" applyNumberFormat="1" applyFont="1" applyBorder="1"/>
    <xf numFmtId="164" fontId="3" fillId="0" borderId="10" xfId="0" applyNumberFormat="1" applyFont="1" applyBorder="1"/>
    <xf numFmtId="167" fontId="3" fillId="5" borderId="10" xfId="0" applyNumberFormat="1" applyFont="1" applyFill="1" applyBorder="1"/>
    <xf numFmtId="164" fontId="3" fillId="0" borderId="141" xfId="0" applyNumberFormat="1" applyFont="1" applyBorder="1"/>
    <xf numFmtId="167" fontId="3" fillId="5" borderId="142" xfId="0" applyNumberFormat="1" applyFont="1" applyFill="1" applyBorder="1"/>
    <xf numFmtId="167" fontId="0" fillId="6" borderId="84" xfId="0" applyNumberFormat="1" applyFill="1" applyBorder="1"/>
    <xf numFmtId="164" fontId="9" fillId="0" borderId="149" xfId="0" applyNumberFormat="1" applyFont="1" applyBorder="1"/>
    <xf numFmtId="164" fontId="7" fillId="0" borderId="150" xfId="0" applyNumberFormat="1" applyFont="1" applyBorder="1"/>
    <xf numFmtId="164" fontId="7" fillId="0" borderId="151" xfId="0" applyNumberFormat="1" applyFont="1" applyBorder="1"/>
    <xf numFmtId="164" fontId="0" fillId="0" borderId="149" xfId="0" applyNumberFormat="1" applyFont="1" applyBorder="1"/>
    <xf numFmtId="167" fontId="7" fillId="5" borderId="151" xfId="0" applyNumberFormat="1" applyFont="1" applyFill="1" applyBorder="1"/>
    <xf numFmtId="164" fontId="7" fillId="0" borderId="149" xfId="0" applyNumberFormat="1" applyFont="1" applyBorder="1"/>
    <xf numFmtId="167" fontId="7" fillId="5" borderId="171" xfId="0" applyNumberFormat="1" applyFont="1" applyFill="1" applyBorder="1"/>
    <xf numFmtId="164" fontId="3" fillId="0" borderId="177" xfId="0" applyNumberFormat="1" applyFont="1" applyBorder="1"/>
    <xf numFmtId="164" fontId="3" fillId="0" borderId="90" xfId="0" applyNumberFormat="1" applyFont="1" applyBorder="1"/>
    <xf numFmtId="164" fontId="3" fillId="0" borderId="89" xfId="0" applyNumberFormat="1" applyFont="1" applyBorder="1"/>
    <xf numFmtId="164" fontId="9" fillId="0" borderId="177" xfId="0" applyNumberFormat="1" applyFont="1" applyBorder="1"/>
    <xf numFmtId="167" fontId="3" fillId="5" borderId="89" xfId="0" applyNumberFormat="1" applyFont="1" applyFill="1" applyBorder="1"/>
    <xf numFmtId="167" fontId="3" fillId="5" borderId="173" xfId="0" applyNumberFormat="1" applyFont="1" applyFill="1" applyBorder="1"/>
    <xf numFmtId="167" fontId="3" fillId="6" borderId="174" xfId="0" applyNumberFormat="1" applyFont="1" applyFill="1" applyBorder="1"/>
    <xf numFmtId="0" fontId="70" fillId="4" borderId="0" xfId="0" applyFont="1" applyFill="1" applyBorder="1" applyAlignment="1">
      <alignment horizontal="center"/>
    </xf>
    <xf numFmtId="167" fontId="7" fillId="0" borderId="0" xfId="0" applyNumberFormat="1" applyFont="1" applyFill="1" applyBorder="1"/>
    <xf numFmtId="0" fontId="7" fillId="0" borderId="0" xfId="0" applyFont="1" applyFill="1"/>
    <xf numFmtId="164" fontId="0" fillId="0" borderId="5" xfId="0" applyNumberFormat="1" applyFont="1" applyBorder="1"/>
    <xf numFmtId="164" fontId="0" fillId="0" borderId="13" xfId="0" applyNumberFormat="1" applyFont="1" applyBorder="1"/>
    <xf numFmtId="164" fontId="0" fillId="0" borderId="51" xfId="0" applyNumberFormat="1" applyFont="1" applyBorder="1"/>
    <xf numFmtId="164" fontId="0" fillId="0" borderId="46" xfId="0" applyNumberFormat="1" applyFont="1" applyBorder="1"/>
    <xf numFmtId="164" fontId="9" fillId="0" borderId="68" xfId="0" applyNumberFormat="1" applyFont="1" applyBorder="1"/>
    <xf numFmtId="164" fontId="9" fillId="0" borderId="94" xfId="0" applyNumberFormat="1" applyFont="1" applyBorder="1"/>
    <xf numFmtId="164" fontId="0" fillId="0" borderId="170" xfId="0" applyNumberFormat="1" applyFont="1" applyBorder="1"/>
    <xf numFmtId="164" fontId="3" fillId="0" borderId="172" xfId="0" applyNumberFormat="1" applyFont="1" applyBorder="1"/>
    <xf numFmtId="0" fontId="26" fillId="0" borderId="0" xfId="0" applyFont="1" applyAlignment="1">
      <alignment horizontal="left"/>
    </xf>
    <xf numFmtId="0" fontId="30" fillId="0" borderId="0" xfId="0" applyFont="1" applyAlignment="1">
      <alignment horizontal="left"/>
    </xf>
    <xf numFmtId="0" fontId="1" fillId="0" borderId="0" xfId="3" applyAlignment="1"/>
    <xf numFmtId="0" fontId="12" fillId="0" borderId="0" xfId="3" applyFont="1"/>
    <xf numFmtId="0" fontId="12" fillId="0" borderId="0" xfId="3" applyFont="1" applyBorder="1"/>
    <xf numFmtId="0" fontId="13" fillId="0" borderId="1" xfId="3" applyFont="1" applyFill="1" applyBorder="1" applyAlignment="1">
      <alignment horizontal="center" vertical="center"/>
    </xf>
    <xf numFmtId="0" fontId="13" fillId="0" borderId="38" xfId="3" applyFont="1" applyFill="1" applyBorder="1" applyAlignment="1">
      <alignment horizontal="left" vertical="center" wrapText="1"/>
    </xf>
    <xf numFmtId="0" fontId="12" fillId="0" borderId="58" xfId="3" applyFont="1" applyFill="1" applyBorder="1" applyAlignment="1">
      <alignment horizontal="center"/>
    </xf>
    <xf numFmtId="0" fontId="12" fillId="0" borderId="30" xfId="3" applyFont="1" applyFill="1" applyBorder="1" applyAlignment="1">
      <alignment wrapText="1"/>
    </xf>
    <xf numFmtId="0" fontId="12" fillId="0" borderId="12" xfId="3" applyFont="1" applyFill="1" applyBorder="1" applyAlignment="1">
      <alignment horizontal="center"/>
    </xf>
    <xf numFmtId="0" fontId="12" fillId="0" borderId="12" xfId="3" applyFont="1" applyFill="1" applyBorder="1" applyAlignment="1">
      <alignment horizontal="center" vertical="center"/>
    </xf>
    <xf numFmtId="0" fontId="12" fillId="0" borderId="70" xfId="3" applyFont="1" applyFill="1" applyBorder="1" applyAlignment="1">
      <alignment horizontal="center"/>
    </xf>
    <xf numFmtId="0" fontId="12" fillId="0" borderId="63" xfId="3" applyFont="1" applyFill="1" applyBorder="1" applyAlignment="1">
      <alignment wrapText="1"/>
    </xf>
    <xf numFmtId="0" fontId="6" fillId="0" borderId="58" xfId="3" applyFont="1" applyFill="1" applyBorder="1" applyAlignment="1">
      <alignment horizontal="center" vertical="center"/>
    </xf>
    <xf numFmtId="0" fontId="6" fillId="0" borderId="30" xfId="3" applyFont="1" applyFill="1" applyBorder="1" applyAlignment="1">
      <alignment horizontal="left" vertical="center" wrapText="1"/>
    </xf>
    <xf numFmtId="0" fontId="12" fillId="0" borderId="67" xfId="3" applyFont="1" applyFill="1" applyBorder="1" applyAlignment="1">
      <alignment horizontal="center"/>
    </xf>
    <xf numFmtId="0" fontId="12" fillId="0" borderId="41" xfId="3" applyFont="1" applyFill="1" applyBorder="1" applyAlignment="1">
      <alignment wrapText="1"/>
    </xf>
    <xf numFmtId="0" fontId="12" fillId="0" borderId="35" xfId="3" applyFont="1" applyFill="1" applyBorder="1" applyAlignment="1">
      <alignment horizontal="left" vertical="center" wrapText="1"/>
    </xf>
    <xf numFmtId="0" fontId="6" fillId="0" borderId="4" xfId="3" applyFont="1" applyFill="1" applyBorder="1" applyAlignment="1">
      <alignment horizontal="center" vertical="center"/>
    </xf>
    <xf numFmtId="0" fontId="6" fillId="0" borderId="20" xfId="3" applyFont="1" applyFill="1" applyBorder="1" applyAlignment="1">
      <alignment horizontal="left" vertical="center" wrapText="1"/>
    </xf>
    <xf numFmtId="0" fontId="12" fillId="0" borderId="30" xfId="3" applyFont="1" applyFill="1" applyBorder="1" applyAlignment="1">
      <alignment horizontal="left" vertical="center" wrapText="1"/>
    </xf>
    <xf numFmtId="0" fontId="6" fillId="0" borderId="70" xfId="3" applyFont="1" applyFill="1" applyBorder="1" applyAlignment="1">
      <alignment horizontal="center" vertical="center"/>
    </xf>
    <xf numFmtId="0" fontId="12" fillId="0" borderId="70" xfId="3" applyFont="1" applyFill="1" applyBorder="1" applyAlignment="1">
      <alignment horizontal="center" vertical="center"/>
    </xf>
    <xf numFmtId="0" fontId="6" fillId="0" borderId="58" xfId="3" applyFont="1" applyFill="1" applyBorder="1" applyAlignment="1">
      <alignment horizontal="center" vertical="center" wrapText="1"/>
    </xf>
    <xf numFmtId="0" fontId="6" fillId="0" borderId="12" xfId="3" applyFont="1" applyFill="1" applyBorder="1" applyAlignment="1">
      <alignment horizontal="center" vertical="center" wrapText="1"/>
    </xf>
    <xf numFmtId="0" fontId="6" fillId="0" borderId="70" xfId="3" applyFont="1" applyFill="1" applyBorder="1" applyAlignment="1">
      <alignment horizontal="center" vertical="center" wrapText="1"/>
    </xf>
    <xf numFmtId="0" fontId="6" fillId="0" borderId="42" xfId="3" applyFont="1" applyFill="1" applyBorder="1" applyAlignment="1">
      <alignment horizontal="center" vertical="center"/>
    </xf>
    <xf numFmtId="0" fontId="6" fillId="0" borderId="64" xfId="3" applyFont="1" applyFill="1" applyBorder="1" applyAlignment="1">
      <alignment horizontal="left" vertical="center" wrapText="1"/>
    </xf>
    <xf numFmtId="0" fontId="6" fillId="0" borderId="41" xfId="3" applyFont="1" applyFill="1" applyBorder="1" applyAlignment="1">
      <alignment horizontal="left" vertical="center" wrapText="1"/>
    </xf>
    <xf numFmtId="0" fontId="6" fillId="0" borderId="67" xfId="3" applyFont="1" applyFill="1" applyBorder="1" applyAlignment="1">
      <alignment horizontal="center" vertical="center"/>
    </xf>
    <xf numFmtId="0" fontId="13" fillId="0" borderId="1" xfId="3" applyFont="1" applyFill="1" applyBorder="1" applyAlignment="1">
      <alignment horizontal="center"/>
    </xf>
    <xf numFmtId="0" fontId="13" fillId="0" borderId="38" xfId="3" applyFont="1" applyFill="1" applyBorder="1" applyAlignment="1">
      <alignment wrapText="1"/>
    </xf>
    <xf numFmtId="0" fontId="7" fillId="0" borderId="47" xfId="4" applyFont="1" applyBorder="1" applyAlignment="1">
      <alignment horizontal="center" vertical="center"/>
    </xf>
    <xf numFmtId="0" fontId="7" fillId="0" borderId="17" xfId="4" applyFont="1" applyBorder="1" applyAlignment="1">
      <alignment horizontal="center" vertical="center"/>
    </xf>
    <xf numFmtId="0" fontId="12" fillId="0" borderId="20" xfId="4" applyFont="1" applyBorder="1"/>
    <xf numFmtId="3" fontId="3" fillId="0" borderId="58" xfId="4" applyNumberFormat="1" applyFont="1" applyBorder="1"/>
    <xf numFmtId="3" fontId="3" fillId="0" borderId="32" xfId="4" applyNumberFormat="1" applyFont="1" applyBorder="1"/>
    <xf numFmtId="165" fontId="1" fillId="10" borderId="33" xfId="4" applyNumberFormat="1" applyFont="1" applyFill="1" applyBorder="1"/>
    <xf numFmtId="164" fontId="1" fillId="0" borderId="5" xfId="4" applyNumberFormat="1" applyFont="1" applyFill="1" applyBorder="1"/>
    <xf numFmtId="164" fontId="1" fillId="0" borderId="69" xfId="4" applyNumberFormat="1" applyFont="1" applyFill="1" applyBorder="1"/>
    <xf numFmtId="164" fontId="1" fillId="0" borderId="23" xfId="4" applyNumberFormat="1" applyFont="1" applyFill="1" applyBorder="1"/>
    <xf numFmtId="0" fontId="12" fillId="0" borderId="35" xfId="4" applyFont="1" applyBorder="1"/>
    <xf numFmtId="3" fontId="3" fillId="0" borderId="12" xfId="4" applyNumberFormat="1" applyFont="1" applyBorder="1"/>
    <xf numFmtId="3" fontId="3" fillId="0" borderId="37" xfId="4" applyNumberFormat="1" applyFont="1" applyBorder="1"/>
    <xf numFmtId="165" fontId="7" fillId="2" borderId="32" xfId="4" applyNumberFormat="1" applyFont="1" applyFill="1" applyBorder="1"/>
    <xf numFmtId="164" fontId="1" fillId="0" borderId="13" xfId="4" applyNumberFormat="1" applyFont="1" applyFill="1" applyBorder="1"/>
    <xf numFmtId="164" fontId="1" fillId="0" borderId="40" xfId="4" applyNumberFormat="1" applyFont="1" applyFill="1" applyBorder="1"/>
    <xf numFmtId="164" fontId="1" fillId="0" borderId="37" xfId="4" applyNumberFormat="1" applyFont="1" applyFill="1" applyBorder="1"/>
    <xf numFmtId="168" fontId="1" fillId="10" borderId="35" xfId="4" applyNumberFormat="1" applyFont="1" applyFill="1" applyBorder="1"/>
    <xf numFmtId="164" fontId="7" fillId="0" borderId="60" xfId="4" applyNumberFormat="1" applyFont="1" applyBorder="1"/>
    <xf numFmtId="164" fontId="7" fillId="0" borderId="61" xfId="4" applyNumberFormat="1" applyFont="1" applyBorder="1"/>
    <xf numFmtId="164" fontId="7" fillId="0" borderId="34" xfId="4" applyNumberFormat="1" applyFont="1" applyBorder="1"/>
    <xf numFmtId="3" fontId="3" fillId="0" borderId="12" xfId="4" applyNumberFormat="1" applyFont="1" applyFill="1" applyBorder="1"/>
    <xf numFmtId="3" fontId="3" fillId="0" borderId="37" xfId="4" applyNumberFormat="1" applyFont="1" applyFill="1" applyBorder="1"/>
    <xf numFmtId="165" fontId="7" fillId="2" borderId="30" xfId="4" applyNumberFormat="1" applyFont="1" applyFill="1" applyBorder="1"/>
    <xf numFmtId="164" fontId="7" fillId="0" borderId="13" xfId="4" applyNumberFormat="1" applyFont="1" applyBorder="1"/>
    <xf numFmtId="164" fontId="7" fillId="0" borderId="40" xfId="4" applyNumberFormat="1" applyFont="1" applyFill="1" applyBorder="1"/>
    <xf numFmtId="164" fontId="7" fillId="0" borderId="37" xfId="4" applyNumberFormat="1" applyFont="1" applyFill="1" applyBorder="1"/>
    <xf numFmtId="0" fontId="12" fillId="0" borderId="35" xfId="4" applyFont="1" applyFill="1" applyBorder="1"/>
    <xf numFmtId="165" fontId="1" fillId="10" borderId="24" xfId="4" applyNumberFormat="1" applyFont="1" applyFill="1" applyBorder="1"/>
    <xf numFmtId="164" fontId="7" fillId="0" borderId="13" xfId="4" applyNumberFormat="1" applyFont="1" applyFill="1" applyBorder="1"/>
    <xf numFmtId="164" fontId="7" fillId="0" borderId="40" xfId="4" applyNumberFormat="1" applyFont="1" applyBorder="1"/>
    <xf numFmtId="164" fontId="7" fillId="0" borderId="37" xfId="4" applyNumberFormat="1" applyFont="1" applyBorder="1"/>
    <xf numFmtId="0" fontId="12" fillId="0" borderId="41" xfId="4" applyFont="1" applyBorder="1"/>
    <xf numFmtId="3" fontId="3" fillId="0" borderId="34" xfId="4" applyNumberFormat="1" applyFont="1" applyFill="1" applyBorder="1"/>
    <xf numFmtId="165" fontId="7" fillId="2" borderId="41" xfId="4" applyNumberFormat="1" applyFont="1" applyFill="1" applyBorder="1"/>
    <xf numFmtId="0" fontId="14" fillId="0" borderId="38" xfId="4" applyFont="1" applyBorder="1"/>
    <xf numFmtId="3" fontId="3" fillId="0" borderId="1" xfId="4" applyNumberFormat="1" applyFont="1" applyFill="1" applyBorder="1"/>
    <xf numFmtId="3" fontId="3" fillId="0" borderId="3" xfId="4" applyNumberFormat="1" applyFont="1" applyFill="1" applyBorder="1"/>
    <xf numFmtId="165" fontId="7" fillId="2" borderId="38" xfId="4" applyNumberFormat="1" applyFont="1" applyFill="1" applyBorder="1"/>
    <xf numFmtId="164" fontId="3" fillId="0" borderId="48" xfId="4" applyNumberFormat="1" applyFont="1" applyBorder="1"/>
    <xf numFmtId="164" fontId="3" fillId="0" borderId="53" xfId="4" applyNumberFormat="1" applyFont="1" applyBorder="1"/>
    <xf numFmtId="164" fontId="3" fillId="0" borderId="3" xfId="4" applyNumberFormat="1" applyFont="1" applyBorder="1"/>
    <xf numFmtId="3" fontId="3" fillId="0" borderId="67" xfId="4" applyNumberFormat="1" applyFont="1" applyFill="1" applyBorder="1"/>
    <xf numFmtId="164" fontId="7" fillId="0" borderId="60" xfId="4" applyNumberFormat="1" applyFont="1" applyFill="1" applyBorder="1"/>
    <xf numFmtId="164" fontId="7" fillId="0" borderId="61" xfId="4" applyNumberFormat="1" applyFont="1" applyFill="1" applyBorder="1"/>
    <xf numFmtId="164" fontId="7" fillId="0" borderId="34" xfId="4" applyNumberFormat="1" applyFont="1" applyFill="1" applyBorder="1"/>
    <xf numFmtId="0" fontId="14" fillId="0" borderId="38" xfId="4" applyFont="1" applyFill="1" applyBorder="1"/>
    <xf numFmtId="164" fontId="3" fillId="0" borderId="48" xfId="4" applyNumberFormat="1" applyFont="1" applyFill="1" applyBorder="1"/>
    <xf numFmtId="164" fontId="3" fillId="0" borderId="53" xfId="4" applyNumberFormat="1" applyFont="1" applyFill="1" applyBorder="1"/>
    <xf numFmtId="164" fontId="3" fillId="0" borderId="3" xfId="4" applyNumberFormat="1" applyFont="1" applyFill="1" applyBorder="1"/>
    <xf numFmtId="0" fontId="12" fillId="0" borderId="16" xfId="13" applyFont="1" applyBorder="1"/>
    <xf numFmtId="3" fontId="3" fillId="0" borderId="47" xfId="4" applyNumberFormat="1" applyFont="1" applyBorder="1"/>
    <xf numFmtId="3" fontId="3" fillId="0" borderId="17" xfId="4" applyNumberFormat="1" applyFont="1" applyBorder="1"/>
    <xf numFmtId="164" fontId="7" fillId="0" borderId="48" xfId="4" applyNumberFormat="1" applyFont="1" applyBorder="1"/>
    <xf numFmtId="164" fontId="7" fillId="0" borderId="53" xfId="4" applyNumberFormat="1" applyFont="1" applyBorder="1"/>
    <xf numFmtId="164" fontId="7" fillId="0" borderId="3" xfId="4" applyNumberFormat="1" applyFont="1" applyBorder="1"/>
    <xf numFmtId="0" fontId="12" fillId="0" borderId="46" xfId="8" applyFont="1" applyBorder="1" applyAlignment="1">
      <alignment horizontal="center" vertical="center" wrapText="1"/>
    </xf>
    <xf numFmtId="0" fontId="12" fillId="0" borderId="83" xfId="8" applyFont="1" applyBorder="1" applyAlignment="1">
      <alignment horizontal="center" vertical="center" wrapText="1"/>
    </xf>
    <xf numFmtId="0" fontId="12" fillId="0" borderId="47" xfId="1" applyFont="1" applyBorder="1"/>
    <xf numFmtId="3" fontId="37" fillId="0" borderId="1" xfId="8" applyNumberFormat="1" applyFill="1" applyBorder="1"/>
    <xf numFmtId="3" fontId="37" fillId="0" borderId="3" xfId="8" applyNumberFormat="1" applyFill="1" applyBorder="1"/>
    <xf numFmtId="3" fontId="37" fillId="0" borderId="48" xfId="8" applyNumberFormat="1" applyFill="1" applyBorder="1"/>
    <xf numFmtId="3" fontId="37" fillId="0" borderId="49" xfId="8" applyNumberFormat="1" applyFill="1" applyBorder="1"/>
    <xf numFmtId="164" fontId="37" fillId="0" borderId="39" xfId="8" applyNumberFormat="1" applyFill="1" applyBorder="1"/>
    <xf numFmtId="164" fontId="37" fillId="0" borderId="53" xfId="8" applyNumberFormat="1" applyBorder="1"/>
    <xf numFmtId="164" fontId="37" fillId="0" borderId="3" xfId="8" applyNumberFormat="1" applyBorder="1"/>
    <xf numFmtId="3" fontId="37" fillId="0" borderId="58" xfId="8" applyNumberFormat="1" applyFill="1" applyBorder="1"/>
    <xf numFmtId="3" fontId="37" fillId="0" borderId="32" xfId="8" applyNumberFormat="1" applyFill="1" applyBorder="1"/>
    <xf numFmtId="165" fontId="37" fillId="10" borderId="58" xfId="8" applyNumberFormat="1" applyFill="1" applyBorder="1"/>
    <xf numFmtId="3" fontId="37" fillId="0" borderId="51" xfId="8" applyNumberFormat="1" applyFill="1" applyBorder="1"/>
    <xf numFmtId="3" fontId="37" fillId="0" borderId="59" xfId="8" applyNumberFormat="1" applyFill="1" applyBorder="1"/>
    <xf numFmtId="164" fontId="37" fillId="0" borderId="50" xfId="8" applyNumberFormat="1" applyFill="1" applyBorder="1"/>
    <xf numFmtId="164" fontId="37" fillId="0" borderId="62" xfId="8" applyNumberFormat="1" applyFill="1" applyBorder="1"/>
    <xf numFmtId="164" fontId="37" fillId="0" borderId="32" xfId="8" applyNumberFormat="1" applyFill="1" applyBorder="1"/>
    <xf numFmtId="0" fontId="12" fillId="0" borderId="12" xfId="1" applyFont="1" applyBorder="1"/>
    <xf numFmtId="164" fontId="37" fillId="0" borderId="40" xfId="8" applyNumberFormat="1" applyFill="1" applyBorder="1"/>
    <xf numFmtId="164" fontId="37" fillId="0" borderId="37" xfId="8" applyNumberFormat="1" applyFill="1" applyBorder="1"/>
    <xf numFmtId="164" fontId="37" fillId="0" borderId="40" xfId="8" applyNumberFormat="1" applyBorder="1"/>
    <xf numFmtId="164" fontId="37" fillId="0" borderId="37" xfId="8" applyNumberFormat="1" applyBorder="1"/>
    <xf numFmtId="0" fontId="12" fillId="0" borderId="70" xfId="1" applyFont="1" applyBorder="1"/>
    <xf numFmtId="3" fontId="37" fillId="0" borderId="42" xfId="8" applyNumberFormat="1" applyFill="1" applyBorder="1"/>
    <xf numFmtId="3" fontId="37" fillId="0" borderId="19" xfId="8" applyNumberFormat="1" applyFill="1" applyBorder="1"/>
    <xf numFmtId="165" fontId="37" fillId="10" borderId="42" xfId="8" applyNumberFormat="1" applyFill="1" applyBorder="1"/>
    <xf numFmtId="3" fontId="37" fillId="0" borderId="43" xfId="8" applyNumberFormat="1" applyFill="1" applyBorder="1"/>
    <xf numFmtId="3" fontId="37" fillId="0" borderId="45" xfId="8" applyNumberFormat="1" applyFill="1" applyBorder="1"/>
    <xf numFmtId="164" fontId="37" fillId="0" borderId="18" xfId="8" applyNumberFormat="1" applyFill="1" applyBorder="1"/>
    <xf numFmtId="164" fontId="37" fillId="0" borderId="44" xfId="8" applyNumberFormat="1" applyBorder="1"/>
    <xf numFmtId="164" fontId="37" fillId="0" borderId="36" xfId="8" applyNumberFormat="1" applyBorder="1"/>
    <xf numFmtId="164" fontId="37" fillId="0" borderId="62" xfId="8" applyNumberFormat="1" applyBorder="1"/>
    <xf numFmtId="164" fontId="37" fillId="0" borderId="23" xfId="8" applyNumberFormat="1" applyBorder="1"/>
    <xf numFmtId="0" fontId="12" fillId="0" borderId="42" xfId="1" applyFont="1" applyBorder="1"/>
    <xf numFmtId="164" fontId="37" fillId="0" borderId="19" xfId="8" applyNumberFormat="1" applyBorder="1"/>
    <xf numFmtId="0" fontId="12" fillId="0" borderId="58" xfId="1" applyFont="1" applyBorder="1"/>
    <xf numFmtId="164" fontId="37" fillId="0" borderId="32" xfId="8" applyNumberFormat="1" applyBorder="1"/>
    <xf numFmtId="165" fontId="37" fillId="10" borderId="67" xfId="8" applyNumberFormat="1" applyFill="1" applyBorder="1"/>
    <xf numFmtId="164" fontId="37" fillId="0" borderId="52" xfId="8" applyNumberFormat="1" applyBorder="1"/>
    <xf numFmtId="0" fontId="13" fillId="0" borderId="1" xfId="1" applyFont="1" applyBorder="1"/>
    <xf numFmtId="3" fontId="3" fillId="0" borderId="1" xfId="8" applyNumberFormat="1" applyFont="1" applyFill="1" applyBorder="1" applyAlignment="1">
      <alignment horizontal="right" vertical="center"/>
    </xf>
    <xf numFmtId="3" fontId="3" fillId="0" borderId="3" xfId="8" applyNumberFormat="1" applyFont="1" applyFill="1" applyBorder="1" applyAlignment="1">
      <alignment horizontal="right" vertical="center"/>
    </xf>
    <xf numFmtId="165" fontId="3" fillId="10" borderId="1" xfId="8" applyNumberFormat="1" applyFont="1" applyFill="1" applyBorder="1" applyAlignment="1">
      <alignment horizontal="right" vertical="center"/>
    </xf>
    <xf numFmtId="3" fontId="3" fillId="0" borderId="39" xfId="8" applyNumberFormat="1" applyFont="1" applyFill="1" applyBorder="1" applyAlignment="1">
      <alignment horizontal="right" vertical="center"/>
    </xf>
    <xf numFmtId="3" fontId="3" fillId="0" borderId="53" xfId="8" applyNumberFormat="1" applyFont="1" applyFill="1" applyBorder="1"/>
    <xf numFmtId="3" fontId="3" fillId="0" borderId="3" xfId="8" applyNumberFormat="1" applyFont="1" applyFill="1" applyBorder="1"/>
    <xf numFmtId="3" fontId="37" fillId="0" borderId="67" xfId="8" applyNumberFormat="1" applyFill="1" applyBorder="1"/>
    <xf numFmtId="3" fontId="37" fillId="0" borderId="34" xfId="8" applyNumberFormat="1" applyFill="1" applyBorder="1"/>
    <xf numFmtId="3" fontId="37" fillId="0" borderId="60" xfId="8" applyNumberFormat="1" applyFill="1" applyBorder="1"/>
    <xf numFmtId="3" fontId="37" fillId="0" borderId="155" xfId="8" applyNumberFormat="1" applyFill="1" applyBorder="1"/>
    <xf numFmtId="164" fontId="37" fillId="0" borderId="79" xfId="8" applyNumberFormat="1" applyFill="1" applyBorder="1"/>
    <xf numFmtId="3" fontId="3" fillId="0" borderId="48" xfId="8" applyNumberFormat="1" applyFont="1" applyFill="1" applyBorder="1" applyAlignment="1">
      <alignment horizontal="right" vertical="center"/>
    </xf>
    <xf numFmtId="3" fontId="3" fillId="0" borderId="49" xfId="8" applyNumberFormat="1" applyFont="1" applyFill="1" applyBorder="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0" fillId="0" borderId="0" xfId="0" applyFont="1" applyFill="1" applyAlignment="1"/>
    <xf numFmtId="0" fontId="6" fillId="0" borderId="0" xfId="0" applyFont="1" applyFill="1" applyBorder="1" applyAlignment="1">
      <alignment shrinkToFit="1"/>
    </xf>
    <xf numFmtId="0" fontId="6" fillId="0" borderId="0" xfId="0" applyFont="1" applyFill="1"/>
    <xf numFmtId="0" fontId="0" fillId="0" borderId="0" xfId="0" applyFont="1" applyFill="1"/>
    <xf numFmtId="0" fontId="6" fillId="0" borderId="0" xfId="0" applyFont="1" applyFill="1" applyAlignment="1">
      <alignment horizontal="center" vertical="center"/>
    </xf>
    <xf numFmtId="0" fontId="6" fillId="0" borderId="0" xfId="0" applyFont="1" applyFill="1" applyAlignment="1">
      <alignment horizontal="left" vertical="center"/>
    </xf>
    <xf numFmtId="0" fontId="14" fillId="0" borderId="48" xfId="0" applyFont="1" applyFill="1" applyBorder="1" applyAlignment="1">
      <alignment horizontal="center" vertical="center" wrapText="1" shrinkToFit="1"/>
    </xf>
    <xf numFmtId="0" fontId="14" fillId="0" borderId="3" xfId="0" applyFont="1" applyFill="1" applyBorder="1" applyAlignment="1">
      <alignment horizontal="center" vertical="center" wrapText="1" shrinkToFit="1"/>
    </xf>
    <xf numFmtId="0" fontId="13" fillId="0" borderId="39" xfId="0" applyFont="1" applyFill="1" applyBorder="1" applyAlignment="1">
      <alignment horizontal="center" vertical="center" wrapText="1" shrinkToFit="1"/>
    </xf>
    <xf numFmtId="167" fontId="13" fillId="0" borderId="53" xfId="0" applyNumberFormat="1" applyFont="1" applyFill="1" applyBorder="1" applyAlignment="1">
      <alignment horizontal="center" vertical="center" wrapText="1"/>
    </xf>
    <xf numFmtId="0" fontId="13" fillId="0" borderId="53" xfId="0" applyFont="1" applyFill="1" applyBorder="1" applyAlignment="1">
      <alignment horizontal="center" vertical="center" wrapText="1" shrinkToFit="1"/>
    </xf>
    <xf numFmtId="167" fontId="13" fillId="0" borderId="2" xfId="0" applyNumberFormat="1" applyFont="1" applyFill="1" applyBorder="1" applyAlignment="1">
      <alignment horizontal="center" vertical="center" wrapText="1"/>
    </xf>
    <xf numFmtId="0" fontId="12" fillId="0" borderId="0" xfId="0" applyFont="1" applyFill="1"/>
    <xf numFmtId="0" fontId="13" fillId="0" borderId="1" xfId="0" applyFont="1" applyFill="1" applyBorder="1" applyAlignment="1">
      <alignment horizontal="center" vertical="center"/>
    </xf>
    <xf numFmtId="0" fontId="13" fillId="0" borderId="38" xfId="0" applyFont="1" applyFill="1" applyBorder="1" applyAlignment="1">
      <alignment horizontal="left" vertical="center" wrapText="1"/>
    </xf>
    <xf numFmtId="164" fontId="13" fillId="0" borderId="9" xfId="0" applyNumberFormat="1" applyFont="1" applyFill="1" applyBorder="1"/>
    <xf numFmtId="164" fontId="13" fillId="0" borderId="48" xfId="0" applyNumberFormat="1" applyFont="1" applyFill="1" applyBorder="1"/>
    <xf numFmtId="164" fontId="13" fillId="0" borderId="3" xfId="0" applyNumberFormat="1" applyFont="1" applyFill="1" applyBorder="1"/>
    <xf numFmtId="164" fontId="13" fillId="0" borderId="1" xfId="0" applyNumberFormat="1" applyFont="1" applyFill="1" applyBorder="1"/>
    <xf numFmtId="164" fontId="13" fillId="0" borderId="53" xfId="0" applyNumberFormat="1" applyFont="1" applyFill="1" applyBorder="1"/>
    <xf numFmtId="164" fontId="13" fillId="0" borderId="38" xfId="0" applyNumberFormat="1" applyFont="1" applyFill="1" applyBorder="1"/>
    <xf numFmtId="164" fontId="12" fillId="0" borderId="33" xfId="0" applyNumberFormat="1" applyFont="1" applyFill="1" applyBorder="1"/>
    <xf numFmtId="164" fontId="12" fillId="0" borderId="51" xfId="0" applyNumberFormat="1" applyFont="1" applyFill="1" applyBorder="1"/>
    <xf numFmtId="164" fontId="12" fillId="0" borderId="32" xfId="0" applyNumberFormat="1" applyFont="1" applyFill="1" applyBorder="1"/>
    <xf numFmtId="164" fontId="12" fillId="0" borderId="50" xfId="0" applyNumberFormat="1" applyFont="1" applyFill="1" applyBorder="1"/>
    <xf numFmtId="164" fontId="12" fillId="0" borderId="30" xfId="0" applyNumberFormat="1" applyFont="1" applyFill="1" applyBorder="1"/>
    <xf numFmtId="164" fontId="12" fillId="0" borderId="24" xfId="0" applyNumberFormat="1" applyFont="1" applyFill="1" applyBorder="1"/>
    <xf numFmtId="164" fontId="12" fillId="0" borderId="13" xfId="0" applyNumberFormat="1" applyFont="1" applyFill="1" applyBorder="1"/>
    <xf numFmtId="164" fontId="12" fillId="0" borderId="37" xfId="0" applyNumberFormat="1" applyFont="1" applyFill="1" applyBorder="1"/>
    <xf numFmtId="164" fontId="12" fillId="0" borderId="14" xfId="0" applyNumberFormat="1" applyFont="1" applyFill="1" applyBorder="1"/>
    <xf numFmtId="164" fontId="12" fillId="0" borderId="35" xfId="0" applyNumberFormat="1" applyFont="1" applyFill="1" applyBorder="1"/>
    <xf numFmtId="164" fontId="6" fillId="0" borderId="24" xfId="0" applyNumberFormat="1" applyFont="1" applyFill="1" applyBorder="1"/>
    <xf numFmtId="164" fontId="6" fillId="0" borderId="13" xfId="0" applyNumberFormat="1" applyFont="1" applyFill="1" applyBorder="1"/>
    <xf numFmtId="164" fontId="6" fillId="0" borderId="37" xfId="0" applyNumberFormat="1" applyFont="1" applyFill="1" applyBorder="1"/>
    <xf numFmtId="164" fontId="6" fillId="0" borderId="14" xfId="0" applyNumberFormat="1" applyFont="1" applyFill="1" applyBorder="1"/>
    <xf numFmtId="164" fontId="6" fillId="0" borderId="35" xfId="0" applyNumberFormat="1" applyFont="1" applyFill="1" applyBorder="1"/>
    <xf numFmtId="164" fontId="14" fillId="0" borderId="13" xfId="0" applyNumberFormat="1" applyFont="1" applyFill="1" applyBorder="1"/>
    <xf numFmtId="164" fontId="14" fillId="0" borderId="37" xfId="0" applyNumberFormat="1" applyFont="1" applyFill="1" applyBorder="1"/>
    <xf numFmtId="164" fontId="14" fillId="0" borderId="14" xfId="0" applyNumberFormat="1" applyFont="1" applyFill="1" applyBorder="1"/>
    <xf numFmtId="164" fontId="14" fillId="0" borderId="35" xfId="0" applyNumberFormat="1" applyFont="1" applyFill="1" applyBorder="1"/>
    <xf numFmtId="164" fontId="12" fillId="0" borderId="139" xfId="0" applyNumberFormat="1" applyFont="1" applyFill="1" applyBorder="1"/>
    <xf numFmtId="164" fontId="12" fillId="0" borderId="46" xfId="0" applyNumberFormat="1" applyFont="1" applyFill="1" applyBorder="1"/>
    <xf numFmtId="164" fontId="12" fillId="0" borderId="36" xfId="0" applyNumberFormat="1" applyFont="1" applyFill="1" applyBorder="1"/>
    <xf numFmtId="164" fontId="12" fillId="0" borderId="68" xfId="0" applyNumberFormat="1" applyFont="1" applyFill="1" applyBorder="1"/>
    <xf numFmtId="164" fontId="12" fillId="0" borderId="63" xfId="0" applyNumberFormat="1" applyFont="1" applyFill="1" applyBorder="1"/>
    <xf numFmtId="164" fontId="13" fillId="0" borderId="39" xfId="0" applyNumberFormat="1" applyFont="1" applyFill="1" applyBorder="1"/>
    <xf numFmtId="164" fontId="6" fillId="0" borderId="33" xfId="0" applyNumberFormat="1" applyFont="1" applyFill="1" applyBorder="1"/>
    <xf numFmtId="164" fontId="6" fillId="0" borderId="51" xfId="0" applyNumberFormat="1" applyFont="1" applyFill="1" applyBorder="1"/>
    <xf numFmtId="164" fontId="6" fillId="0" borderId="32" xfId="0" applyNumberFormat="1" applyFont="1" applyFill="1" applyBorder="1"/>
    <xf numFmtId="164" fontId="6" fillId="0" borderId="4" xfId="0" applyNumberFormat="1" applyFont="1" applyFill="1" applyBorder="1"/>
    <xf numFmtId="164" fontId="6" fillId="0" borderId="23" xfId="0" applyNumberFormat="1" applyFont="1" applyFill="1" applyBorder="1"/>
    <xf numFmtId="164" fontId="6" fillId="0" borderId="50" xfId="0" applyNumberFormat="1" applyFont="1" applyFill="1" applyBorder="1"/>
    <xf numFmtId="164" fontId="6" fillId="0" borderId="30" xfId="0" applyNumberFormat="1" applyFont="1" applyFill="1" applyBorder="1"/>
    <xf numFmtId="164" fontId="13" fillId="0" borderId="35" xfId="0" applyNumberFormat="1" applyFont="1" applyFill="1" applyBorder="1"/>
    <xf numFmtId="164" fontId="12" fillId="0" borderId="43" xfId="0" applyNumberFormat="1" applyFont="1" applyFill="1" applyBorder="1"/>
    <xf numFmtId="164" fontId="12" fillId="0" borderId="19" xfId="0" applyNumberFormat="1" applyFont="1" applyFill="1" applyBorder="1"/>
    <xf numFmtId="0" fontId="9" fillId="0" borderId="0" xfId="0" applyFont="1" applyFill="1"/>
    <xf numFmtId="0" fontId="13" fillId="0" borderId="0" xfId="0" applyFont="1" applyFill="1"/>
    <xf numFmtId="164" fontId="12" fillId="0" borderId="48" xfId="0" applyNumberFormat="1" applyFont="1" applyFill="1" applyBorder="1"/>
    <xf numFmtId="164" fontId="12" fillId="0" borderId="38" xfId="0" applyNumberFormat="1" applyFont="1" applyFill="1" applyBorder="1"/>
    <xf numFmtId="164" fontId="6" fillId="0" borderId="139" xfId="0" applyNumberFormat="1" applyFont="1" applyFill="1" applyBorder="1"/>
    <xf numFmtId="164" fontId="6" fillId="0" borderId="46" xfId="0" applyNumberFormat="1" applyFont="1" applyFill="1" applyBorder="1"/>
    <xf numFmtId="164" fontId="6" fillId="0" borderId="36" xfId="0" applyNumberFormat="1" applyFont="1" applyFill="1" applyBorder="1"/>
    <xf numFmtId="164" fontId="6" fillId="0" borderId="68" xfId="0" applyNumberFormat="1" applyFont="1" applyFill="1" applyBorder="1"/>
    <xf numFmtId="164" fontId="6" fillId="0" borderId="63" xfId="0" applyNumberFormat="1" applyFont="1" applyFill="1" applyBorder="1"/>
    <xf numFmtId="164" fontId="6" fillId="0" borderId="24" xfId="0" applyNumberFormat="1" applyFont="1" applyFill="1" applyBorder="1" applyAlignment="1">
      <alignment horizontal="right"/>
    </xf>
    <xf numFmtId="164" fontId="13" fillId="0" borderId="37" xfId="0" applyNumberFormat="1" applyFont="1" applyFill="1" applyBorder="1"/>
    <xf numFmtId="164" fontId="12" fillId="0" borderId="24" xfId="0" applyNumberFormat="1" applyFont="1" applyFill="1" applyBorder="1" applyAlignment="1">
      <alignment horizontal="right"/>
    </xf>
    <xf numFmtId="164" fontId="6" fillId="0" borderId="0" xfId="0" applyNumberFormat="1" applyFont="1" applyFill="1" applyBorder="1" applyAlignment="1">
      <alignment horizontal="right"/>
    </xf>
    <xf numFmtId="164" fontId="6" fillId="0" borderId="60" xfId="0" applyNumberFormat="1" applyFont="1" applyFill="1" applyBorder="1"/>
    <xf numFmtId="164" fontId="6" fillId="0" borderId="34" xfId="0" applyNumberFormat="1" applyFont="1" applyFill="1" applyBorder="1"/>
    <xf numFmtId="164" fontId="6" fillId="0" borderId="79" xfId="0" applyNumberFormat="1" applyFont="1" applyFill="1" applyBorder="1"/>
    <xf numFmtId="164" fontId="6" fillId="0" borderId="41" xfId="0" applyNumberFormat="1" applyFont="1" applyFill="1" applyBorder="1"/>
    <xf numFmtId="164" fontId="13" fillId="0" borderId="9" xfId="0" applyNumberFormat="1" applyFont="1" applyFill="1" applyBorder="1" applyAlignment="1">
      <alignment horizontal="right"/>
    </xf>
    <xf numFmtId="164" fontId="12" fillId="0" borderId="33" xfId="0" applyNumberFormat="1" applyFont="1" applyFill="1" applyBorder="1" applyAlignment="1">
      <alignment horizontal="right"/>
    </xf>
    <xf numFmtId="0" fontId="12" fillId="0" borderId="63" xfId="3" applyFont="1" applyFill="1" applyBorder="1" applyAlignment="1">
      <alignment horizontal="left" vertical="center" wrapText="1"/>
    </xf>
    <xf numFmtId="0" fontId="6" fillId="0" borderId="30" xfId="3" applyFont="1" applyFill="1" applyBorder="1" applyAlignment="1">
      <alignment wrapText="1"/>
    </xf>
    <xf numFmtId="164" fontId="0" fillId="0" borderId="37" xfId="0" applyNumberFormat="1" applyFill="1" applyBorder="1"/>
    <xf numFmtId="164" fontId="0" fillId="0" borderId="35" xfId="0" applyNumberFormat="1" applyFill="1" applyBorder="1"/>
    <xf numFmtId="164" fontId="0" fillId="0" borderId="139" xfId="0" applyNumberFormat="1" applyFill="1" applyBorder="1"/>
    <xf numFmtId="164" fontId="0" fillId="0" borderId="46" xfId="0" applyNumberFormat="1" applyFill="1" applyBorder="1"/>
    <xf numFmtId="164" fontId="0" fillId="0" borderId="36" xfId="0" applyNumberFormat="1" applyFill="1" applyBorder="1"/>
    <xf numFmtId="164" fontId="0" fillId="0" borderId="32" xfId="0" applyNumberFormat="1" applyFill="1" applyBorder="1"/>
    <xf numFmtId="164" fontId="0" fillId="0" borderId="51" xfId="0" applyNumberFormat="1" applyFill="1" applyBorder="1"/>
    <xf numFmtId="164" fontId="0" fillId="0" borderId="9" xfId="0" applyNumberFormat="1" applyFill="1" applyBorder="1"/>
    <xf numFmtId="164" fontId="0" fillId="0" borderId="48" xfId="0" applyNumberFormat="1" applyFill="1" applyBorder="1"/>
    <xf numFmtId="164" fontId="0" fillId="0" borderId="3" xfId="0" applyNumberFormat="1" applyFill="1" applyBorder="1"/>
    <xf numFmtId="164" fontId="0" fillId="0" borderId="39" xfId="0" applyNumberFormat="1" applyFill="1" applyBorder="1"/>
    <xf numFmtId="164" fontId="0" fillId="0" borderId="38" xfId="0" applyNumberFormat="1" applyFill="1" applyBorder="1"/>
    <xf numFmtId="164" fontId="6" fillId="0" borderId="38" xfId="0" applyNumberFormat="1" applyFont="1" applyFill="1" applyBorder="1"/>
    <xf numFmtId="164" fontId="6" fillId="0" borderId="48" xfId="0" applyNumberFormat="1" applyFont="1" applyFill="1" applyBorder="1"/>
    <xf numFmtId="164" fontId="6" fillId="0" borderId="3" xfId="0" applyNumberFormat="1" applyFont="1" applyFill="1" applyBorder="1"/>
    <xf numFmtId="164" fontId="6" fillId="0" borderId="39" xfId="0" applyNumberFormat="1" applyFont="1" applyFill="1" applyBorder="1"/>
    <xf numFmtId="164" fontId="9" fillId="0" borderId="9" xfId="0" applyNumberFormat="1" applyFont="1" applyFill="1" applyBorder="1"/>
    <xf numFmtId="164" fontId="9" fillId="0" borderId="48" xfId="0" applyNumberFormat="1" applyFont="1" applyFill="1" applyBorder="1"/>
    <xf numFmtId="164" fontId="9" fillId="0" borderId="3" xfId="0" applyNumberFormat="1" applyFont="1" applyFill="1" applyBorder="1"/>
    <xf numFmtId="164" fontId="9" fillId="0" borderId="39" xfId="0" applyNumberFormat="1" applyFont="1" applyFill="1" applyBorder="1"/>
    <xf numFmtId="164" fontId="9" fillId="0" borderId="38" xfId="0" applyNumberFormat="1" applyFont="1" applyFill="1" applyBorder="1"/>
    <xf numFmtId="0" fontId="26" fillId="0" borderId="0" xfId="0" applyFont="1" applyFill="1" applyAlignment="1">
      <alignment horizontal="left" vertical="center"/>
    </xf>
    <xf numFmtId="0" fontId="9" fillId="0" borderId="4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 xfId="0" applyFont="1" applyBorder="1" applyAlignment="1">
      <alignment horizontal="center" vertical="center" wrapText="1"/>
    </xf>
    <xf numFmtId="0" fontId="0" fillId="0" borderId="51" xfId="0" applyBorder="1"/>
    <xf numFmtId="164" fontId="0" fillId="0" borderId="33" xfId="0" applyNumberFormat="1" applyBorder="1"/>
    <xf numFmtId="164" fontId="0" fillId="0" borderId="31" xfId="0" applyNumberFormat="1" applyBorder="1"/>
    <xf numFmtId="165" fontId="1" fillId="10" borderId="20" xfId="4" applyNumberFormat="1" applyFont="1" applyFill="1" applyBorder="1"/>
    <xf numFmtId="0" fontId="0" fillId="0" borderId="13" xfId="0" applyBorder="1"/>
    <xf numFmtId="164" fontId="0" fillId="0" borderId="21" xfId="0" applyNumberFormat="1" applyBorder="1"/>
    <xf numFmtId="165" fontId="1" fillId="10" borderId="30" xfId="4" applyNumberFormat="1" applyFont="1" applyFill="1" applyBorder="1"/>
    <xf numFmtId="165" fontId="1" fillId="10" borderId="35" xfId="4" applyNumberFormat="1" applyFont="1" applyFill="1" applyBorder="1"/>
    <xf numFmtId="0" fontId="0" fillId="0" borderId="21" xfId="0" applyBorder="1"/>
    <xf numFmtId="164" fontId="0" fillId="0" borderId="66" xfId="0" applyNumberFormat="1" applyBorder="1"/>
    <xf numFmtId="164" fontId="0" fillId="0" borderId="139" xfId="0" applyNumberFormat="1" applyBorder="1"/>
    <xf numFmtId="0" fontId="3" fillId="0" borderId="48" xfId="0" applyFont="1" applyBorder="1"/>
    <xf numFmtId="164" fontId="3" fillId="0" borderId="9" xfId="0" applyNumberFormat="1" applyFont="1" applyBorder="1"/>
    <xf numFmtId="164" fontId="3" fillId="0" borderId="2" xfId="0" applyNumberFormat="1" applyFont="1" applyBorder="1"/>
    <xf numFmtId="165" fontId="1" fillId="10" borderId="63" xfId="4" applyNumberFormat="1" applyFont="1" applyFill="1" applyBorder="1"/>
    <xf numFmtId="165" fontId="1" fillId="10" borderId="38" xfId="4" applyNumberFormat="1" applyFont="1" applyFill="1" applyBorder="1"/>
    <xf numFmtId="164" fontId="0" fillId="0" borderId="24" xfId="0" applyNumberFormat="1" applyBorder="1"/>
    <xf numFmtId="0" fontId="0" fillId="0" borderId="24" xfId="0" applyBorder="1"/>
    <xf numFmtId="164" fontId="3" fillId="0" borderId="49" xfId="0" applyNumberFormat="1" applyFont="1" applyBorder="1"/>
    <xf numFmtId="0" fontId="9" fillId="0" borderId="38" xfId="0" applyFont="1" applyBorder="1" applyAlignment="1">
      <alignment horizontal="center" vertical="center" wrapText="1"/>
    </xf>
    <xf numFmtId="0" fontId="0" fillId="0" borderId="30" xfId="0" applyBorder="1"/>
    <xf numFmtId="0" fontId="0" fillId="0" borderId="63" xfId="0" applyBorder="1"/>
    <xf numFmtId="0" fontId="3" fillId="0" borderId="38" xfId="0" applyFont="1" applyBorder="1"/>
    <xf numFmtId="0" fontId="12" fillId="0" borderId="48" xfId="8" applyFont="1" applyBorder="1" applyAlignment="1">
      <alignment horizontal="center" vertical="center" wrapText="1"/>
    </xf>
    <xf numFmtId="0" fontId="12" fillId="0" borderId="9" xfId="8" applyFont="1" applyBorder="1" applyAlignment="1">
      <alignment horizontal="center" vertical="center" wrapText="1"/>
    </xf>
    <xf numFmtId="0" fontId="12" fillId="0" borderId="20" xfId="13" applyFont="1" applyBorder="1"/>
    <xf numFmtId="3" fontId="5" fillId="0" borderId="51" xfId="13" applyNumberFormat="1" applyFont="1" applyBorder="1"/>
    <xf numFmtId="3" fontId="5" fillId="0" borderId="33" xfId="13" applyNumberFormat="1" applyFont="1" applyBorder="1"/>
    <xf numFmtId="168" fontId="10" fillId="10" borderId="20" xfId="8" applyNumberFormat="1" applyFont="1" applyFill="1" applyBorder="1"/>
    <xf numFmtId="3" fontId="5" fillId="0" borderId="32" xfId="13" applyNumberFormat="1" applyFont="1" applyBorder="1"/>
    <xf numFmtId="164" fontId="10" fillId="0" borderId="51" xfId="13" applyNumberFormat="1" applyFont="1" applyBorder="1"/>
    <xf numFmtId="164" fontId="10" fillId="0" borderId="62" xfId="13" applyNumberFormat="1" applyFont="1" applyBorder="1"/>
    <xf numFmtId="164" fontId="10" fillId="0" borderId="32" xfId="13" applyNumberFormat="1" applyFont="1" applyBorder="1"/>
    <xf numFmtId="0" fontId="12" fillId="0" borderId="35" xfId="13" applyFont="1" applyBorder="1"/>
    <xf numFmtId="3" fontId="5" fillId="0" borderId="13" xfId="13" applyNumberFormat="1" applyFont="1" applyBorder="1"/>
    <xf numFmtId="3" fontId="5" fillId="0" borderId="24" xfId="13" applyNumberFormat="1" applyFont="1" applyBorder="1"/>
    <xf numFmtId="168" fontId="10" fillId="10" borderId="30" xfId="13" applyNumberFormat="1" applyFont="1" applyFill="1" applyBorder="1"/>
    <xf numFmtId="3" fontId="5" fillId="0" borderId="37" xfId="13" applyNumberFormat="1" applyFont="1" applyBorder="1"/>
    <xf numFmtId="164" fontId="10" fillId="0" borderId="13" xfId="13" applyNumberFormat="1" applyFont="1" applyBorder="1"/>
    <xf numFmtId="164" fontId="10" fillId="0" borderId="40" xfId="13" applyNumberFormat="1" applyFont="1" applyBorder="1"/>
    <xf numFmtId="164" fontId="10" fillId="0" borderId="37" xfId="13" applyNumberFormat="1" applyFont="1" applyBorder="1"/>
    <xf numFmtId="168" fontId="10" fillId="10" borderId="41" xfId="13" applyNumberFormat="1" applyFont="1" applyFill="1" applyBorder="1"/>
    <xf numFmtId="3" fontId="5" fillId="0" borderId="60" xfId="13" applyNumberFormat="1" applyFont="1" applyBorder="1"/>
    <xf numFmtId="3" fontId="5" fillId="0" borderId="34" xfId="13" applyNumberFormat="1" applyFont="1" applyBorder="1"/>
    <xf numFmtId="164" fontId="10" fillId="0" borderId="60" xfId="13" applyNumberFormat="1" applyFont="1" applyBorder="1"/>
    <xf numFmtId="164" fontId="10" fillId="0" borderId="61" xfId="13" applyNumberFormat="1" applyFont="1" applyBorder="1"/>
    <xf numFmtId="164" fontId="10" fillId="0" borderId="34" xfId="13" applyNumberFormat="1" applyFont="1" applyBorder="1"/>
    <xf numFmtId="3" fontId="5" fillId="0" borderId="13" xfId="13" applyNumberFormat="1" applyFont="1" applyFill="1" applyBorder="1"/>
    <xf numFmtId="3" fontId="5" fillId="0" borderId="24" xfId="13" applyNumberFormat="1" applyFont="1" applyFill="1" applyBorder="1"/>
    <xf numFmtId="168" fontId="10" fillId="10" borderId="35" xfId="13" applyNumberFormat="1" applyFont="1" applyFill="1" applyBorder="1"/>
    <xf numFmtId="3" fontId="5" fillId="0" borderId="37" xfId="13" applyNumberFormat="1" applyFont="1" applyFill="1" applyBorder="1"/>
    <xf numFmtId="0" fontId="12" fillId="0" borderId="35" xfId="13" applyFont="1" applyFill="1" applyBorder="1"/>
    <xf numFmtId="0" fontId="12" fillId="0" borderId="41" xfId="13" applyFont="1" applyBorder="1"/>
    <xf numFmtId="3" fontId="5" fillId="0" borderId="43" xfId="13" applyNumberFormat="1" applyFont="1" applyFill="1" applyBorder="1"/>
    <xf numFmtId="3" fontId="5" fillId="0" borderId="140" xfId="13" applyNumberFormat="1" applyFont="1" applyFill="1" applyBorder="1"/>
    <xf numFmtId="3" fontId="5" fillId="0" borderId="60" xfId="13" applyNumberFormat="1" applyFont="1" applyFill="1" applyBorder="1"/>
    <xf numFmtId="3" fontId="5" fillId="0" borderId="34" xfId="13" applyNumberFormat="1" applyFont="1" applyFill="1" applyBorder="1"/>
    <xf numFmtId="0" fontId="14" fillId="0" borderId="38" xfId="13" applyFont="1" applyBorder="1"/>
    <xf numFmtId="3" fontId="5" fillId="0" borderId="48" xfId="13" applyNumberFormat="1" applyFont="1" applyFill="1" applyBorder="1"/>
    <xf numFmtId="3" fontId="5" fillId="0" borderId="9" xfId="13" applyNumberFormat="1" applyFont="1" applyFill="1" applyBorder="1"/>
    <xf numFmtId="168" fontId="10" fillId="10" borderId="38" xfId="13" applyNumberFormat="1" applyFont="1" applyFill="1" applyBorder="1"/>
    <xf numFmtId="3" fontId="5" fillId="0" borderId="3" xfId="13" applyNumberFormat="1" applyFont="1" applyFill="1" applyBorder="1"/>
    <xf numFmtId="164" fontId="5" fillId="0" borderId="48" xfId="13" applyNumberFormat="1" applyFont="1" applyBorder="1"/>
    <xf numFmtId="164" fontId="5" fillId="0" borderId="53" xfId="13" applyNumberFormat="1" applyFont="1" applyBorder="1"/>
    <xf numFmtId="164" fontId="5" fillId="0" borderId="3" xfId="13" applyNumberFormat="1" applyFont="1" applyBorder="1"/>
    <xf numFmtId="3" fontId="5" fillId="0" borderId="0" xfId="13" applyNumberFormat="1" applyFont="1" applyFill="1" applyBorder="1"/>
    <xf numFmtId="164" fontId="10" fillId="0" borderId="60" xfId="13" applyNumberFormat="1" applyFont="1" applyFill="1" applyBorder="1"/>
    <xf numFmtId="164" fontId="10" fillId="0" borderId="61" xfId="13" applyNumberFormat="1" applyFont="1" applyFill="1" applyBorder="1"/>
    <xf numFmtId="164" fontId="10" fillId="0" borderId="34" xfId="13" applyNumberFormat="1" applyFont="1" applyFill="1" applyBorder="1"/>
    <xf numFmtId="0" fontId="14" fillId="0" borderId="38" xfId="13" applyFont="1" applyFill="1" applyBorder="1"/>
    <xf numFmtId="164" fontId="5" fillId="0" borderId="48" xfId="13" applyNumberFormat="1" applyFont="1" applyFill="1" applyBorder="1"/>
    <xf numFmtId="164" fontId="5" fillId="0" borderId="53" xfId="13" applyNumberFormat="1" applyFont="1" applyFill="1" applyBorder="1"/>
    <xf numFmtId="164" fontId="5" fillId="0" borderId="3" xfId="13" applyNumberFormat="1" applyFont="1" applyFill="1" applyBorder="1"/>
    <xf numFmtId="3" fontId="5" fillId="0" borderId="80" xfId="13" applyNumberFormat="1" applyFont="1" applyBorder="1"/>
    <xf numFmtId="3" fontId="5" fillId="0" borderId="93" xfId="13" applyNumberFormat="1" applyFont="1" applyBorder="1"/>
    <xf numFmtId="168" fontId="10" fillId="10" borderId="16" xfId="13" applyNumberFormat="1" applyFont="1" applyFill="1" applyBorder="1"/>
    <xf numFmtId="3" fontId="5" fillId="0" borderId="17" xfId="13" applyNumberFormat="1" applyFont="1" applyBorder="1"/>
    <xf numFmtId="164" fontId="10" fillId="0" borderId="48" xfId="13" applyNumberFormat="1" applyFont="1" applyBorder="1"/>
    <xf numFmtId="164" fontId="10" fillId="0" borderId="53" xfId="13" applyNumberFormat="1" applyFont="1" applyBorder="1"/>
    <xf numFmtId="164" fontId="10" fillId="0" borderId="3" xfId="13" applyNumberFormat="1" applyFont="1" applyBorder="1"/>
    <xf numFmtId="0" fontId="13" fillId="0" borderId="48" xfId="8" applyFont="1" applyBorder="1" applyAlignment="1">
      <alignment horizontal="center" vertical="center" wrapText="1"/>
    </xf>
    <xf numFmtId="0" fontId="13" fillId="0" borderId="9" xfId="8" applyFont="1" applyBorder="1" applyAlignment="1">
      <alignment horizontal="center" vertical="center" wrapText="1"/>
    </xf>
    <xf numFmtId="3" fontId="10" fillId="0" borderId="47" xfId="1" applyNumberFormat="1" applyFont="1" applyBorder="1"/>
    <xf numFmtId="3" fontId="72" fillId="0" borderId="3" xfId="8" applyNumberFormat="1" applyFont="1" applyFill="1" applyBorder="1"/>
    <xf numFmtId="168" fontId="72" fillId="10" borderId="38" xfId="8" applyNumberFormat="1" applyFont="1" applyFill="1" applyBorder="1"/>
    <xf numFmtId="3" fontId="72" fillId="0" borderId="9" xfId="8" applyNumberFormat="1" applyFont="1" applyFill="1" applyBorder="1"/>
    <xf numFmtId="3" fontId="72" fillId="0" borderId="53" xfId="8" applyNumberFormat="1" applyFont="1" applyFill="1" applyBorder="1"/>
    <xf numFmtId="3" fontId="72" fillId="0" borderId="49" xfId="8" applyNumberFormat="1" applyFont="1" applyFill="1" applyBorder="1"/>
    <xf numFmtId="3" fontId="72" fillId="0" borderId="48" xfId="8" applyNumberFormat="1" applyFont="1" applyFill="1" applyBorder="1"/>
    <xf numFmtId="3" fontId="72" fillId="0" borderId="1" xfId="8" applyNumberFormat="1" applyFont="1" applyFill="1" applyBorder="1"/>
    <xf numFmtId="3" fontId="10" fillId="0" borderId="58" xfId="1" applyNumberFormat="1" applyFont="1" applyBorder="1"/>
    <xf numFmtId="3" fontId="72" fillId="0" borderId="32" xfId="8" applyNumberFormat="1" applyFont="1" applyFill="1" applyBorder="1"/>
    <xf numFmtId="168" fontId="72" fillId="10" borderId="30" xfId="8" applyNumberFormat="1" applyFont="1" applyFill="1" applyBorder="1"/>
    <xf numFmtId="3" fontId="72" fillId="0" borderId="33" xfId="8" applyNumberFormat="1" applyFont="1" applyFill="1" applyBorder="1"/>
    <xf numFmtId="3" fontId="72" fillId="0" borderId="62" xfId="8" applyNumberFormat="1" applyFont="1" applyFill="1" applyBorder="1"/>
    <xf numFmtId="3" fontId="72" fillId="0" borderId="59" xfId="8" applyNumberFormat="1" applyFont="1" applyFill="1" applyBorder="1"/>
    <xf numFmtId="3" fontId="72" fillId="0" borderId="51" xfId="8" applyNumberFormat="1" applyFont="1" applyFill="1" applyBorder="1"/>
    <xf numFmtId="3" fontId="72" fillId="0" borderId="58" xfId="8" applyNumberFormat="1" applyFont="1" applyFill="1" applyBorder="1"/>
    <xf numFmtId="3" fontId="10" fillId="0" borderId="70" xfId="1" applyNumberFormat="1" applyFont="1" applyBorder="1"/>
    <xf numFmtId="3" fontId="72" fillId="0" borderId="36" xfId="8" applyNumberFormat="1" applyFont="1" applyFill="1" applyBorder="1"/>
    <xf numFmtId="168" fontId="72" fillId="10" borderId="63" xfId="8" applyNumberFormat="1" applyFont="1" applyFill="1" applyBorder="1"/>
    <xf numFmtId="3" fontId="72" fillId="0" borderId="139" xfId="8" applyNumberFormat="1" applyFont="1" applyFill="1" applyBorder="1"/>
    <xf numFmtId="3" fontId="72" fillId="0" borderId="52" xfId="8" applyNumberFormat="1" applyFont="1" applyFill="1" applyBorder="1"/>
    <xf numFmtId="3" fontId="72" fillId="0" borderId="83" xfId="8" applyNumberFormat="1" applyFont="1" applyFill="1" applyBorder="1"/>
    <xf numFmtId="3" fontId="72" fillId="0" borderId="46" xfId="8" applyNumberFormat="1" applyFont="1" applyFill="1" applyBorder="1"/>
    <xf numFmtId="3" fontId="72" fillId="0" borderId="70" xfId="8" applyNumberFormat="1" applyFont="1" applyFill="1" applyBorder="1"/>
    <xf numFmtId="3" fontId="10" fillId="0" borderId="4" xfId="1" applyNumberFormat="1" applyFont="1" applyBorder="1"/>
    <xf numFmtId="3" fontId="72" fillId="0" borderId="23" xfId="8" applyNumberFormat="1" applyFont="1" applyFill="1" applyBorder="1"/>
    <xf numFmtId="168" fontId="72" fillId="10" borderId="20" xfId="8" applyNumberFormat="1" applyFont="1" applyFill="1" applyBorder="1"/>
    <xf numFmtId="3" fontId="72" fillId="0" borderId="11" xfId="8" applyNumberFormat="1" applyFont="1" applyFill="1" applyBorder="1"/>
    <xf numFmtId="3" fontId="72" fillId="0" borderId="69" xfId="8" applyNumberFormat="1" applyFont="1" applyFill="1" applyBorder="1"/>
    <xf numFmtId="3" fontId="72" fillId="0" borderId="7" xfId="8" applyNumberFormat="1" applyFont="1" applyFill="1" applyBorder="1"/>
    <xf numFmtId="3" fontId="72" fillId="0" borderId="5" xfId="8" applyNumberFormat="1" applyFont="1" applyFill="1" applyBorder="1"/>
    <xf numFmtId="3" fontId="72" fillId="0" borderId="4" xfId="8" applyNumberFormat="1" applyFont="1" applyFill="1" applyBorder="1"/>
    <xf numFmtId="3" fontId="10" fillId="0" borderId="42" xfId="1" applyNumberFormat="1" applyFont="1" applyBorder="1"/>
    <xf numFmtId="3" fontId="72" fillId="0" borderId="19" xfId="8" applyNumberFormat="1" applyFont="1" applyFill="1" applyBorder="1"/>
    <xf numFmtId="168" fontId="72" fillId="10" borderId="64" xfId="8" applyNumberFormat="1" applyFont="1" applyFill="1" applyBorder="1"/>
    <xf numFmtId="3" fontId="72" fillId="0" borderId="140" xfId="8" applyNumberFormat="1" applyFont="1" applyFill="1" applyBorder="1"/>
    <xf numFmtId="3" fontId="72" fillId="0" borderId="44" xfId="8" applyNumberFormat="1" applyFont="1" applyFill="1" applyBorder="1"/>
    <xf numFmtId="3" fontId="72" fillId="0" borderId="45" xfId="8" applyNumberFormat="1" applyFont="1" applyFill="1" applyBorder="1"/>
    <xf numFmtId="3" fontId="72" fillId="0" borderId="43" xfId="8" applyNumberFormat="1" applyFont="1" applyFill="1" applyBorder="1"/>
    <xf numFmtId="3" fontId="72" fillId="0" borderId="42" xfId="8" applyNumberFormat="1" applyFont="1" applyFill="1" applyBorder="1"/>
    <xf numFmtId="3" fontId="72" fillId="0" borderId="81" xfId="8" applyNumberFormat="1" applyFont="1" applyFill="1" applyBorder="1"/>
    <xf numFmtId="3" fontId="5" fillId="0" borderId="1" xfId="1" applyNumberFormat="1" applyFont="1" applyBorder="1"/>
    <xf numFmtId="3" fontId="5" fillId="0" borderId="3" xfId="8" applyNumberFormat="1" applyFont="1" applyFill="1" applyBorder="1" applyAlignment="1">
      <alignment horizontal="right" vertical="center"/>
    </xf>
    <xf numFmtId="168" fontId="5" fillId="10" borderId="38" xfId="8" applyNumberFormat="1" applyFont="1" applyFill="1" applyBorder="1" applyAlignment="1">
      <alignment horizontal="right" vertical="center"/>
    </xf>
    <xf numFmtId="3" fontId="5" fillId="0" borderId="39" xfId="8" applyNumberFormat="1" applyFont="1" applyFill="1" applyBorder="1" applyAlignment="1">
      <alignment horizontal="right" vertical="center"/>
    </xf>
    <xf numFmtId="3" fontId="5" fillId="0" borderId="53" xfId="8" applyNumberFormat="1" applyFont="1" applyFill="1" applyBorder="1"/>
    <xf numFmtId="3" fontId="5" fillId="0" borderId="2" xfId="8" applyNumberFormat="1" applyFont="1" applyFill="1" applyBorder="1"/>
    <xf numFmtId="3" fontId="5" fillId="0" borderId="3" xfId="8" applyNumberFormat="1" applyFont="1" applyFill="1" applyBorder="1"/>
    <xf numFmtId="3" fontId="36" fillId="0" borderId="48" xfId="13" applyNumberFormat="1" applyFont="1" applyBorder="1"/>
    <xf numFmtId="3" fontId="36" fillId="0" borderId="9" xfId="13" applyNumberFormat="1" applyFont="1" applyBorder="1"/>
    <xf numFmtId="3" fontId="36" fillId="0" borderId="1" xfId="13" applyNumberFormat="1" applyFont="1" applyBorder="1"/>
    <xf numFmtId="3" fontId="36" fillId="0" borderId="3" xfId="13" applyNumberFormat="1" applyFont="1" applyBorder="1"/>
    <xf numFmtId="0" fontId="0" fillId="0" borderId="0" xfId="0" applyFill="1" applyAlignment="1"/>
    <xf numFmtId="0" fontId="12" fillId="0" borderId="0" xfId="0" applyFont="1" applyFill="1" applyBorder="1" applyAlignment="1">
      <alignment shrinkToFit="1"/>
    </xf>
    <xf numFmtId="167" fontId="14" fillId="0" borderId="53" xfId="0" applyNumberFormat="1" applyFont="1" applyFill="1" applyBorder="1" applyAlignment="1">
      <alignment horizontal="center" vertical="center" wrapText="1"/>
    </xf>
    <xf numFmtId="0" fontId="14" fillId="0" borderId="53" xfId="0" applyFont="1" applyFill="1" applyBorder="1" applyAlignment="1">
      <alignment horizontal="center" vertical="center" wrapText="1" shrinkToFit="1"/>
    </xf>
    <xf numFmtId="167" fontId="14" fillId="0" borderId="2" xfId="0" applyNumberFormat="1" applyFont="1" applyFill="1" applyBorder="1" applyAlignment="1">
      <alignment horizontal="center" vertical="center" wrapText="1"/>
    </xf>
    <xf numFmtId="164" fontId="14" fillId="0" borderId="9" xfId="0" applyNumberFormat="1" applyFont="1" applyFill="1" applyBorder="1"/>
    <xf numFmtId="164" fontId="14" fillId="0" borderId="48" xfId="0" applyNumberFormat="1" applyFont="1" applyFill="1" applyBorder="1"/>
    <xf numFmtId="164" fontId="14" fillId="0" borderId="3" xfId="0" applyNumberFormat="1" applyFont="1" applyFill="1" applyBorder="1"/>
    <xf numFmtId="164" fontId="14" fillId="0" borderId="1" xfId="0" applyNumberFormat="1" applyFont="1" applyFill="1" applyBorder="1"/>
    <xf numFmtId="164" fontId="14" fillId="0" borderId="2" xfId="0" applyNumberFormat="1" applyFont="1" applyFill="1" applyBorder="1"/>
    <xf numFmtId="164" fontId="14" fillId="0" borderId="53" xfId="0" applyNumberFormat="1" applyFont="1" applyFill="1" applyBorder="1"/>
    <xf numFmtId="164" fontId="14" fillId="0" borderId="39" xfId="0" applyNumberFormat="1" applyFont="1" applyFill="1" applyBorder="1"/>
    <xf numFmtId="164" fontId="14" fillId="0" borderId="38" xfId="0" applyNumberFormat="1" applyFont="1" applyFill="1" applyBorder="1"/>
    <xf numFmtId="164" fontId="12" fillId="0" borderId="62" xfId="0" applyNumberFormat="1" applyFont="1" applyFill="1" applyBorder="1"/>
    <xf numFmtId="164" fontId="12" fillId="0" borderId="31" xfId="0" applyNumberFormat="1" applyFont="1" applyFill="1" applyBorder="1"/>
    <xf numFmtId="164" fontId="12" fillId="0" borderId="40" xfId="0" applyNumberFormat="1" applyFont="1" applyFill="1" applyBorder="1"/>
    <xf numFmtId="164" fontId="12" fillId="0" borderId="21" xfId="0" applyNumberFormat="1" applyFont="1" applyFill="1" applyBorder="1"/>
    <xf numFmtId="164" fontId="14" fillId="0" borderId="40" xfId="0" applyNumberFormat="1" applyFont="1" applyFill="1" applyBorder="1"/>
    <xf numFmtId="164" fontId="14" fillId="0" borderId="21" xfId="0" applyNumberFormat="1" applyFont="1" applyFill="1" applyBorder="1"/>
    <xf numFmtId="164" fontId="12" fillId="0" borderId="52" xfId="0" applyNumberFormat="1" applyFont="1" applyFill="1" applyBorder="1"/>
    <xf numFmtId="164" fontId="12" fillId="0" borderId="66" xfId="0" applyNumberFormat="1" applyFont="1" applyFill="1" applyBorder="1"/>
    <xf numFmtId="0" fontId="14" fillId="0" borderId="0" xfId="0" applyFont="1" applyFill="1"/>
    <xf numFmtId="164" fontId="12" fillId="0" borderId="4" xfId="0" applyNumberFormat="1" applyFont="1" applyFill="1" applyBorder="1"/>
    <xf numFmtId="164" fontId="12" fillId="0" borderId="23" xfId="0" applyNumberFormat="1" applyFont="1" applyFill="1" applyBorder="1"/>
    <xf numFmtId="164" fontId="13" fillId="0" borderId="2" xfId="0" applyNumberFormat="1" applyFont="1" applyFill="1" applyBorder="1"/>
    <xf numFmtId="164" fontId="6" fillId="0" borderId="40" xfId="0" applyNumberFormat="1" applyFont="1" applyFill="1" applyBorder="1"/>
    <xf numFmtId="164" fontId="6" fillId="0" borderId="21" xfId="0" applyNumberFormat="1" applyFont="1" applyFill="1" applyBorder="1"/>
    <xf numFmtId="164" fontId="12" fillId="0" borderId="0" xfId="0" applyNumberFormat="1" applyFont="1" applyFill="1" applyBorder="1" applyAlignment="1">
      <alignment horizontal="right"/>
    </xf>
    <xf numFmtId="164" fontId="12" fillId="0" borderId="60" xfId="0" applyNumberFormat="1" applyFont="1" applyFill="1" applyBorder="1"/>
    <xf numFmtId="164" fontId="12" fillId="0" borderId="34" xfId="0" applyNumberFormat="1" applyFont="1" applyFill="1" applyBorder="1"/>
    <xf numFmtId="164" fontId="12" fillId="0" borderId="79" xfId="0" applyNumberFormat="1" applyFont="1" applyFill="1" applyBorder="1"/>
    <xf numFmtId="164" fontId="12" fillId="0" borderId="61" xfId="0" applyNumberFormat="1" applyFont="1" applyFill="1" applyBorder="1"/>
    <xf numFmtId="164" fontId="12" fillId="0" borderId="57" xfId="0" applyNumberFormat="1" applyFont="1" applyFill="1" applyBorder="1"/>
    <xf numFmtId="164" fontId="12" fillId="0" borderId="41" xfId="0" applyNumberFormat="1" applyFont="1" applyFill="1" applyBorder="1"/>
    <xf numFmtId="164" fontId="14" fillId="0" borderId="9" xfId="0" applyNumberFormat="1" applyFont="1" applyFill="1" applyBorder="1" applyAlignment="1">
      <alignment horizontal="right"/>
    </xf>
    <xf numFmtId="164" fontId="0" fillId="0" borderId="40" xfId="0" applyNumberFormat="1" applyFill="1" applyBorder="1"/>
    <xf numFmtId="164" fontId="0" fillId="0" borderId="21" xfId="0" applyNumberFormat="1" applyFill="1" applyBorder="1"/>
    <xf numFmtId="164" fontId="0" fillId="0" borderId="53" xfId="0" applyNumberFormat="1" applyFill="1" applyBorder="1"/>
    <xf numFmtId="164" fontId="0" fillId="0" borderId="2" xfId="0" applyNumberFormat="1" applyFill="1" applyBorder="1"/>
    <xf numFmtId="164" fontId="0" fillId="0" borderId="62" xfId="0" applyNumberFormat="1" applyFill="1" applyBorder="1"/>
    <xf numFmtId="164" fontId="9" fillId="0" borderId="2" xfId="0" applyNumberFormat="1" applyFont="1" applyFill="1" applyBorder="1"/>
    <xf numFmtId="0" fontId="0" fillId="0" borderId="33" xfId="0" applyBorder="1"/>
    <xf numFmtId="0" fontId="0" fillId="0" borderId="31" xfId="0" applyBorder="1"/>
    <xf numFmtId="167" fontId="0" fillId="10" borderId="30" xfId="0" applyNumberFormat="1" applyFill="1" applyBorder="1"/>
    <xf numFmtId="167" fontId="0" fillId="10" borderId="35" xfId="0" applyNumberFormat="1" applyFill="1" applyBorder="1"/>
    <xf numFmtId="1" fontId="0" fillId="0" borderId="21" xfId="0" applyNumberFormat="1" applyBorder="1"/>
    <xf numFmtId="0" fontId="0" fillId="0" borderId="14" xfId="0" applyFill="1" applyBorder="1"/>
    <xf numFmtId="0" fontId="0" fillId="0" borderId="60" xfId="0" applyBorder="1"/>
    <xf numFmtId="1" fontId="0" fillId="0" borderId="57" xfId="0" applyNumberFormat="1" applyBorder="1"/>
    <xf numFmtId="167" fontId="0" fillId="10" borderId="63" xfId="0" applyNumberFormat="1" applyFill="1" applyBorder="1"/>
    <xf numFmtId="167" fontId="9" fillId="10" borderId="38" xfId="0" applyNumberFormat="1" applyFont="1" applyFill="1" applyBorder="1"/>
    <xf numFmtId="0" fontId="26" fillId="0" borderId="0" xfId="0" applyFont="1" applyBorder="1" applyAlignment="1">
      <alignment horizontal="left" wrapText="1"/>
    </xf>
    <xf numFmtId="0" fontId="26" fillId="0" borderId="0" xfId="0" applyFont="1" applyBorder="1" applyAlignment="1">
      <alignment horizontal="left"/>
    </xf>
    <xf numFmtId="0" fontId="14" fillId="0" borderId="0" xfId="0" applyFont="1" applyFill="1" applyBorder="1"/>
    <xf numFmtId="164" fontId="34" fillId="0" borderId="0" xfId="0" applyNumberFormat="1" applyFont="1" applyFill="1" applyBorder="1"/>
    <xf numFmtId="168" fontId="34" fillId="11" borderId="0" xfId="0" applyNumberFormat="1" applyFont="1" applyFill="1" applyBorder="1"/>
    <xf numFmtId="0" fontId="26" fillId="0" borderId="0" xfId="0" applyFont="1" applyBorder="1" applyAlignment="1">
      <alignment horizontal="center" wrapText="1"/>
    </xf>
    <xf numFmtId="0" fontId="14" fillId="0" borderId="0" xfId="0" applyFont="1" applyBorder="1"/>
    <xf numFmtId="167" fontId="3" fillId="0" borderId="0" xfId="0" applyNumberFormat="1" applyFont="1" applyFill="1" applyBorder="1"/>
    <xf numFmtId="0" fontId="2" fillId="0" borderId="34" xfId="6" applyFont="1" applyBorder="1" applyAlignment="1">
      <alignment horizontal="center"/>
    </xf>
    <xf numFmtId="165" fontId="2" fillId="2" borderId="32" xfId="6" applyNumberFormat="1" applyFont="1" applyFill="1" applyBorder="1"/>
    <xf numFmtId="169" fontId="46" fillId="0" borderId="62" xfId="6" applyNumberFormat="1" applyFont="1" applyBorder="1"/>
    <xf numFmtId="165" fontId="2" fillId="2" borderId="37" xfId="6" applyNumberFormat="1" applyFont="1" applyFill="1" applyBorder="1"/>
    <xf numFmtId="167" fontId="45" fillId="0" borderId="50" xfId="6" applyNumberFormat="1" applyFont="1" applyBorder="1"/>
    <xf numFmtId="167" fontId="46" fillId="0" borderId="40" xfId="6" applyNumberFormat="1" applyFont="1" applyBorder="1"/>
    <xf numFmtId="167" fontId="45" fillId="0" borderId="50" xfId="6" applyNumberFormat="1" applyFont="1" applyFill="1" applyBorder="1"/>
    <xf numFmtId="167" fontId="45" fillId="0" borderId="79" xfId="6" applyNumberFormat="1" applyFont="1" applyBorder="1"/>
    <xf numFmtId="167" fontId="46" fillId="0" borderId="52" xfId="6" applyNumberFormat="1" applyFont="1" applyBorder="1"/>
    <xf numFmtId="167" fontId="45" fillId="13" borderId="18" xfId="6" applyNumberFormat="1" applyFont="1" applyFill="1" applyBorder="1"/>
    <xf numFmtId="167" fontId="46" fillId="0" borderId="44" xfId="6" applyNumberFormat="1" applyFont="1" applyBorder="1"/>
    <xf numFmtId="167" fontId="21" fillId="0" borderId="48" xfId="6" applyNumberFormat="1" applyFont="1" applyBorder="1" applyAlignment="1">
      <alignment vertical="center"/>
    </xf>
    <xf numFmtId="167" fontId="21" fillId="0" borderId="53" xfId="6" applyNumberFormat="1" applyFont="1" applyBorder="1" applyAlignment="1">
      <alignment vertical="center"/>
    </xf>
    <xf numFmtId="165" fontId="10" fillId="2" borderId="37" xfId="1" applyNumberFormat="1" applyFont="1" applyFill="1" applyBorder="1"/>
    <xf numFmtId="165" fontId="7" fillId="2" borderId="34" xfId="1" applyNumberFormat="1" applyFont="1" applyFill="1" applyBorder="1"/>
    <xf numFmtId="164" fontId="9" fillId="0" borderId="1" xfId="0" applyNumberFormat="1" applyFont="1" applyFill="1" applyBorder="1"/>
    <xf numFmtId="0" fontId="44" fillId="0" borderId="55" xfId="8" applyFont="1" applyBorder="1" applyAlignment="1">
      <alignment horizontal="centerContinuous" vertical="center"/>
    </xf>
    <xf numFmtId="0" fontId="44" fillId="0" borderId="56" xfId="8" applyFont="1" applyBorder="1" applyAlignment="1">
      <alignment horizontal="centerContinuous" vertical="center" wrapText="1"/>
    </xf>
    <xf numFmtId="0" fontId="44" fillId="0" borderId="43" xfId="8" applyFont="1" applyFill="1" applyBorder="1" applyAlignment="1">
      <alignment horizontal="center" vertical="center" wrapText="1"/>
    </xf>
    <xf numFmtId="0" fontId="44" fillId="0" borderId="19" xfId="8" applyFont="1" applyFill="1" applyBorder="1" applyAlignment="1">
      <alignment horizontal="center" vertical="center" wrapText="1"/>
    </xf>
    <xf numFmtId="0" fontId="44" fillId="0" borderId="82" xfId="8" applyFont="1" applyFill="1" applyBorder="1" applyAlignment="1">
      <alignment horizontal="center" vertical="center" wrapText="1"/>
    </xf>
    <xf numFmtId="0" fontId="12" fillId="0" borderId="1" xfId="1" applyFont="1" applyFill="1" applyBorder="1"/>
    <xf numFmtId="3" fontId="37" fillId="0" borderId="38" xfId="8" applyNumberFormat="1" applyFill="1" applyBorder="1"/>
    <xf numFmtId="3" fontId="37" fillId="0" borderId="9" xfId="8" applyNumberFormat="1" applyFill="1" applyBorder="1"/>
    <xf numFmtId="176" fontId="2" fillId="13" borderId="3" xfId="14" applyNumberFormat="1" applyFill="1" applyBorder="1"/>
    <xf numFmtId="164" fontId="7" fillId="0" borderId="1" xfId="14" applyNumberFormat="1" applyFont="1" applyBorder="1" applyProtection="1">
      <protection locked="0"/>
    </xf>
    <xf numFmtId="3" fontId="2" fillId="0" borderId="3" xfId="14" applyNumberFormat="1" applyBorder="1"/>
    <xf numFmtId="0" fontId="12" fillId="0" borderId="4" xfId="1" applyFont="1" applyFill="1" applyBorder="1"/>
    <xf numFmtId="3" fontId="37" fillId="0" borderId="20" xfId="8" applyNumberFormat="1" applyFill="1" applyBorder="1"/>
    <xf numFmtId="3" fontId="37" fillId="0" borderId="11" xfId="8" applyNumberFormat="1" applyFill="1" applyBorder="1"/>
    <xf numFmtId="3" fontId="37" fillId="0" borderId="4" xfId="8" applyNumberFormat="1" applyFill="1" applyBorder="1"/>
    <xf numFmtId="3" fontId="37" fillId="0" borderId="23" xfId="8" applyNumberFormat="1" applyFill="1" applyBorder="1"/>
    <xf numFmtId="176" fontId="2" fillId="13" borderId="23" xfId="14" applyNumberFormat="1" applyFill="1" applyBorder="1"/>
    <xf numFmtId="164" fontId="7" fillId="0" borderId="4" xfId="14" applyNumberFormat="1" applyFont="1" applyBorder="1" applyProtection="1">
      <protection locked="0"/>
    </xf>
    <xf numFmtId="3" fontId="2" fillId="0" borderId="23" xfId="14" applyNumberFormat="1" applyBorder="1"/>
    <xf numFmtId="0" fontId="12" fillId="0" borderId="12" xfId="1" applyFont="1" applyFill="1" applyBorder="1"/>
    <xf numFmtId="3" fontId="37" fillId="0" borderId="35" xfId="8" applyNumberFormat="1" applyFill="1" applyBorder="1"/>
    <xf numFmtId="3" fontId="37" fillId="0" borderId="24" xfId="8" applyNumberFormat="1" applyFill="1" applyBorder="1"/>
    <xf numFmtId="3" fontId="37" fillId="0" borderId="12" xfId="8" applyNumberFormat="1" applyFill="1" applyBorder="1"/>
    <xf numFmtId="3" fontId="37" fillId="0" borderId="37" xfId="8" applyNumberFormat="1" applyFill="1" applyBorder="1"/>
    <xf numFmtId="176" fontId="2" fillId="13" borderId="37" xfId="14" applyNumberFormat="1" applyFill="1" applyBorder="1"/>
    <xf numFmtId="164" fontId="7" fillId="0" borderId="12" xfId="14" applyNumberFormat="1" applyFont="1" applyBorder="1" applyProtection="1">
      <protection locked="0"/>
    </xf>
    <xf numFmtId="3" fontId="2" fillId="0" borderId="37" xfId="14" applyNumberFormat="1" applyBorder="1"/>
    <xf numFmtId="0" fontId="12" fillId="0" borderId="42" xfId="1" applyFont="1" applyFill="1" applyBorder="1"/>
    <xf numFmtId="3" fontId="37" fillId="0" borderId="64" xfId="8" applyNumberFormat="1" applyFill="1" applyBorder="1"/>
    <xf numFmtId="3" fontId="37" fillId="0" borderId="140" xfId="8" applyNumberFormat="1" applyFill="1" applyBorder="1"/>
    <xf numFmtId="176" fontId="2" fillId="13" borderId="19" xfId="14" applyNumberFormat="1" applyFill="1" applyBorder="1"/>
    <xf numFmtId="164" fontId="7" fillId="0" borderId="42" xfId="14" applyNumberFormat="1" applyFont="1" applyBorder="1" applyProtection="1">
      <protection locked="0"/>
    </xf>
    <xf numFmtId="3" fontId="2" fillId="0" borderId="19" xfId="14" applyNumberFormat="1" applyBorder="1"/>
    <xf numFmtId="0" fontId="12" fillId="0" borderId="58" xfId="1" applyFont="1" applyFill="1" applyBorder="1"/>
    <xf numFmtId="3" fontId="37" fillId="0" borderId="33" xfId="8" applyNumberFormat="1" applyFill="1" applyBorder="1"/>
    <xf numFmtId="164" fontId="7" fillId="0" borderId="58" xfId="14" applyNumberFormat="1" applyFont="1" applyBorder="1" applyProtection="1">
      <protection locked="0"/>
    </xf>
    <xf numFmtId="0" fontId="12" fillId="0" borderId="70" xfId="1" applyFont="1" applyFill="1" applyBorder="1"/>
    <xf numFmtId="3" fontId="37" fillId="0" borderId="139" xfId="8" applyNumberFormat="1" applyFill="1" applyBorder="1"/>
    <xf numFmtId="3" fontId="37" fillId="0" borderId="70" xfId="8" applyNumberFormat="1" applyFill="1" applyBorder="1"/>
    <xf numFmtId="3" fontId="37" fillId="0" borderId="36" xfId="8" applyNumberFormat="1" applyFill="1" applyBorder="1"/>
    <xf numFmtId="164" fontId="7" fillId="0" borderId="70" xfId="14" applyNumberFormat="1" applyFont="1" applyBorder="1" applyProtection="1">
      <protection locked="0"/>
    </xf>
    <xf numFmtId="0" fontId="13" fillId="0" borderId="1" xfId="1" applyFont="1" applyFill="1" applyBorder="1"/>
    <xf numFmtId="3" fontId="73" fillId="0" borderId="38" xfId="8" applyNumberFormat="1" applyFont="1" applyFill="1" applyBorder="1"/>
    <xf numFmtId="3" fontId="73" fillId="0" borderId="9" xfId="8" applyNumberFormat="1" applyFont="1" applyFill="1" applyBorder="1"/>
    <xf numFmtId="3" fontId="73" fillId="0" borderId="1" xfId="8" applyNumberFormat="1" applyFont="1" applyFill="1" applyBorder="1"/>
    <xf numFmtId="3" fontId="73" fillId="0" borderId="3" xfId="8" applyNumberFormat="1" applyFont="1" applyFill="1" applyBorder="1"/>
    <xf numFmtId="176" fontId="21" fillId="13" borderId="3" xfId="14" applyNumberFormat="1" applyFont="1" applyFill="1" applyBorder="1"/>
    <xf numFmtId="3" fontId="73" fillId="0" borderId="9" xfId="8" applyNumberFormat="1" applyFont="1" applyBorder="1"/>
    <xf numFmtId="3" fontId="73" fillId="0" borderId="1" xfId="8" applyNumberFormat="1" applyFont="1" applyBorder="1"/>
    <xf numFmtId="3" fontId="21" fillId="0" borderId="3" xfId="14" applyNumberFormat="1" applyFont="1" applyBorder="1"/>
    <xf numFmtId="0" fontId="12" fillId="0" borderId="12" xfId="0" applyFont="1" applyFill="1" applyBorder="1" applyAlignment="1">
      <alignment horizontal="left" wrapText="1"/>
    </xf>
    <xf numFmtId="164" fontId="7" fillId="0" borderId="4" xfId="0" applyNumberFormat="1" applyFont="1" applyFill="1" applyBorder="1"/>
    <xf numFmtId="164" fontId="7" fillId="0" borderId="23" xfId="0" applyNumberFormat="1" applyFont="1" applyFill="1" applyBorder="1"/>
    <xf numFmtId="167" fontId="0" fillId="6" borderId="32" xfId="0" applyNumberFormat="1" applyFont="1" applyFill="1" applyBorder="1"/>
    <xf numFmtId="164" fontId="7" fillId="0" borderId="12" xfId="0" applyNumberFormat="1" applyFont="1" applyFill="1" applyBorder="1"/>
    <xf numFmtId="164" fontId="7" fillId="0" borderId="70" xfId="0" applyNumberFormat="1" applyFont="1" applyFill="1" applyBorder="1"/>
    <xf numFmtId="164" fontId="7" fillId="0" borderId="52" xfId="0" applyNumberFormat="1" applyFont="1" applyFill="1" applyBorder="1"/>
    <xf numFmtId="164" fontId="7" fillId="0" borderId="36" xfId="0" applyNumberFormat="1" applyFont="1" applyFill="1" applyBorder="1"/>
    <xf numFmtId="0" fontId="13" fillId="0" borderId="1" xfId="0" applyFont="1" applyFill="1" applyBorder="1"/>
    <xf numFmtId="164" fontId="9" fillId="0" borderId="167" xfId="0" applyNumberFormat="1" applyFont="1" applyFill="1" applyBorder="1"/>
    <xf numFmtId="167" fontId="9" fillId="5" borderId="17" xfId="0" applyNumberFormat="1" applyFont="1" applyFill="1" applyBorder="1"/>
    <xf numFmtId="0" fontId="6" fillId="0" borderId="4" xfId="0" applyFont="1" applyFill="1" applyBorder="1"/>
    <xf numFmtId="164" fontId="0" fillId="0" borderId="4" xfId="0" applyNumberFormat="1" applyFont="1" applyFill="1" applyBorder="1"/>
    <xf numFmtId="164" fontId="0" fillId="0" borderId="69" xfId="0" applyNumberFormat="1" applyFont="1" applyFill="1" applyBorder="1"/>
    <xf numFmtId="164" fontId="0" fillId="0" borderId="23" xfId="0" applyNumberFormat="1" applyFont="1" applyFill="1" applyBorder="1"/>
    <xf numFmtId="164" fontId="0" fillId="0" borderId="6" xfId="0" applyNumberFormat="1" applyFont="1" applyFill="1" applyBorder="1"/>
    <xf numFmtId="167" fontId="0" fillId="5" borderId="23" xfId="0" applyNumberFormat="1" applyFont="1" applyFill="1" applyBorder="1"/>
    <xf numFmtId="167" fontId="0" fillId="5" borderId="22" xfId="0" applyNumberFormat="1" applyFont="1" applyFill="1" applyBorder="1"/>
    <xf numFmtId="164" fontId="0" fillId="0" borderId="69" xfId="0" applyNumberFormat="1" applyFont="1" applyBorder="1"/>
    <xf numFmtId="167" fontId="0" fillId="6" borderId="23" xfId="0" applyNumberFormat="1" applyFont="1" applyFill="1" applyBorder="1"/>
    <xf numFmtId="3" fontId="1" fillId="0" borderId="69" xfId="0" applyNumberFormat="1" applyFont="1" applyBorder="1"/>
    <xf numFmtId="164" fontId="0" fillId="0" borderId="50" xfId="0" applyNumberFormat="1" applyBorder="1"/>
    <xf numFmtId="0" fontId="12" fillId="0" borderId="51" xfId="1" applyFont="1" applyBorder="1" applyAlignment="1">
      <alignment horizontal="center" vertical="center" shrinkToFit="1"/>
    </xf>
    <xf numFmtId="0" fontId="12" fillId="0" borderId="50" xfId="1" applyFont="1" applyBorder="1" applyAlignment="1">
      <alignment horizontal="center" vertical="center" shrinkToFit="1"/>
    </xf>
    <xf numFmtId="0" fontId="12" fillId="5" borderId="59" xfId="1" applyFont="1" applyFill="1" applyBorder="1" applyAlignment="1">
      <alignment horizontal="center" vertical="center" shrinkToFit="1"/>
    </xf>
    <xf numFmtId="164" fontId="7" fillId="0" borderId="1" xfId="1" applyNumberFormat="1" applyFont="1" applyBorder="1" applyAlignment="1">
      <alignment vertical="center"/>
    </xf>
    <xf numFmtId="164" fontId="7" fillId="0" borderId="53" xfId="1" applyNumberFormat="1" applyFont="1" applyBorder="1" applyAlignment="1">
      <alignment vertical="center"/>
    </xf>
    <xf numFmtId="167" fontId="7" fillId="5" borderId="49" xfId="1" applyNumberFormat="1" applyFont="1" applyFill="1" applyBorder="1" applyAlignment="1">
      <alignment vertical="center"/>
    </xf>
    <xf numFmtId="164" fontId="7" fillId="0" borderId="39" xfId="1" applyNumberFormat="1" applyFont="1" applyBorder="1" applyAlignment="1">
      <alignment vertical="center"/>
    </xf>
    <xf numFmtId="167" fontId="7" fillId="5" borderId="9" xfId="1" applyNumberFormat="1" applyFont="1" applyFill="1" applyBorder="1" applyAlignment="1">
      <alignment vertical="center"/>
    </xf>
    <xf numFmtId="164" fontId="7" fillId="0" borderId="48" xfId="1" applyNumberFormat="1" applyFont="1" applyBorder="1" applyAlignment="1">
      <alignment vertical="center"/>
    </xf>
    <xf numFmtId="164" fontId="7" fillId="0" borderId="48" xfId="1" applyNumberFormat="1" applyFont="1" applyFill="1" applyBorder="1" applyAlignment="1">
      <alignment vertical="center"/>
    </xf>
    <xf numFmtId="164" fontId="7" fillId="0" borderId="53" xfId="1" applyNumberFormat="1" applyFont="1" applyFill="1" applyBorder="1" applyAlignment="1">
      <alignment vertical="center"/>
    </xf>
    <xf numFmtId="164" fontId="3" fillId="0" borderId="5" xfId="1" applyNumberFormat="1" applyFont="1" applyBorder="1" applyAlignment="1">
      <alignment vertical="center"/>
    </xf>
    <xf numFmtId="167" fontId="3" fillId="5" borderId="49" xfId="1" applyNumberFormat="1" applyFont="1" applyFill="1" applyBorder="1" applyAlignment="1">
      <alignment vertical="center"/>
    </xf>
    <xf numFmtId="164" fontId="7" fillId="0" borderId="5" xfId="1" applyNumberFormat="1" applyFont="1" applyBorder="1" applyAlignment="1">
      <alignment vertical="center"/>
    </xf>
    <xf numFmtId="164" fontId="7" fillId="0" borderId="6" xfId="1" applyNumberFormat="1" applyFont="1" applyBorder="1" applyAlignment="1">
      <alignment vertical="center"/>
    </xf>
    <xf numFmtId="167" fontId="7" fillId="5" borderId="7" xfId="1" applyNumberFormat="1" applyFont="1" applyFill="1" applyBorder="1" applyAlignment="1">
      <alignment vertical="center"/>
    </xf>
    <xf numFmtId="164" fontId="7" fillId="0" borderId="6" xfId="1" applyNumberFormat="1" applyFont="1" applyFill="1" applyBorder="1" applyAlignment="1">
      <alignment vertical="center"/>
    </xf>
    <xf numFmtId="164" fontId="7" fillId="0" borderId="69" xfId="1" applyNumberFormat="1" applyFont="1" applyBorder="1" applyAlignment="1">
      <alignment vertical="center"/>
    </xf>
    <xf numFmtId="167" fontId="7" fillId="5" borderId="22" xfId="1" applyNumberFormat="1" applyFont="1" applyFill="1" applyBorder="1" applyAlignment="1">
      <alignment vertical="center"/>
    </xf>
    <xf numFmtId="167" fontId="7" fillId="5" borderId="23" xfId="1" applyNumberFormat="1" applyFont="1" applyFill="1" applyBorder="1" applyAlignment="1">
      <alignment vertical="center"/>
    </xf>
    <xf numFmtId="164" fontId="7" fillId="0" borderId="79" xfId="1" applyNumberFormat="1" applyFont="1" applyFill="1" applyBorder="1" applyAlignment="1">
      <alignment vertical="center"/>
    </xf>
    <xf numFmtId="164" fontId="7" fillId="0" borderId="61" xfId="1" applyNumberFormat="1" applyFont="1" applyFill="1" applyBorder="1" applyAlignment="1">
      <alignment vertical="center"/>
    </xf>
    <xf numFmtId="164" fontId="3" fillId="0" borderId="69" xfId="1" applyNumberFormat="1" applyFont="1" applyFill="1" applyBorder="1" applyAlignment="1">
      <alignment vertical="center"/>
    </xf>
    <xf numFmtId="167" fontId="3" fillId="5" borderId="23" xfId="1" applyNumberFormat="1" applyFont="1" applyFill="1" applyBorder="1" applyAlignment="1">
      <alignment vertical="center"/>
    </xf>
    <xf numFmtId="164" fontId="7" fillId="0" borderId="13" xfId="1" applyNumberFormat="1" applyFont="1" applyBorder="1" applyAlignment="1">
      <alignment vertical="center"/>
    </xf>
    <xf numFmtId="164" fontId="7" fillId="0" borderId="14" xfId="1" applyNumberFormat="1" applyFont="1" applyBorder="1" applyAlignment="1">
      <alignment vertical="center"/>
    </xf>
    <xf numFmtId="167" fontId="7" fillId="5" borderId="15" xfId="1" applyNumberFormat="1" applyFont="1" applyFill="1" applyBorder="1" applyAlignment="1">
      <alignment vertical="center"/>
    </xf>
    <xf numFmtId="164" fontId="7" fillId="0" borderId="40" xfId="1" applyNumberFormat="1" applyFont="1" applyBorder="1" applyAlignment="1">
      <alignment vertical="center"/>
    </xf>
    <xf numFmtId="167" fontId="7" fillId="5" borderId="21" xfId="1" applyNumberFormat="1" applyFont="1" applyFill="1" applyBorder="1" applyAlignment="1">
      <alignment vertical="center"/>
    </xf>
    <xf numFmtId="167" fontId="7" fillId="5" borderId="37" xfId="1" applyNumberFormat="1" applyFont="1" applyFill="1" applyBorder="1" applyAlignment="1">
      <alignment vertical="center"/>
    </xf>
    <xf numFmtId="164" fontId="7" fillId="0" borderId="68" xfId="1" applyNumberFormat="1" applyFont="1" applyFill="1" applyBorder="1" applyAlignment="1">
      <alignment vertical="center"/>
    </xf>
    <xf numFmtId="164" fontId="7" fillId="0" borderId="52" xfId="1" applyNumberFormat="1" applyFont="1" applyFill="1" applyBorder="1" applyAlignment="1">
      <alignment vertical="center"/>
    </xf>
    <xf numFmtId="164" fontId="3" fillId="0" borderId="13" xfId="1" applyNumberFormat="1" applyFont="1" applyBorder="1" applyAlignment="1">
      <alignment vertical="center"/>
    </xf>
    <xf numFmtId="167" fontId="3" fillId="5" borderId="37" xfId="1" applyNumberFormat="1" applyFont="1" applyFill="1" applyBorder="1" applyAlignment="1">
      <alignment vertical="center"/>
    </xf>
    <xf numFmtId="164" fontId="7" fillId="0" borderId="43" xfId="1" applyNumberFormat="1" applyFont="1" applyBorder="1" applyAlignment="1">
      <alignment vertical="center"/>
    </xf>
    <xf numFmtId="164" fontId="7" fillId="0" borderId="18" xfId="1" applyNumberFormat="1" applyFont="1" applyBorder="1" applyAlignment="1">
      <alignment vertical="center"/>
    </xf>
    <xf numFmtId="167" fontId="7" fillId="5" borderId="45" xfId="1" applyNumberFormat="1" applyFont="1" applyFill="1" applyBorder="1" applyAlignment="1">
      <alignment vertical="center"/>
    </xf>
    <xf numFmtId="164" fontId="7" fillId="0" borderId="44" xfId="1" applyNumberFormat="1" applyFont="1" applyBorder="1" applyAlignment="1">
      <alignment vertical="center"/>
    </xf>
    <xf numFmtId="167" fontId="7" fillId="5" borderId="65" xfId="1" applyNumberFormat="1" applyFont="1" applyFill="1" applyBorder="1" applyAlignment="1">
      <alignment vertical="center"/>
    </xf>
    <xf numFmtId="167" fontId="7" fillId="5" borderId="19" xfId="1" applyNumberFormat="1" applyFont="1" applyFill="1" applyBorder="1" applyAlignment="1">
      <alignment vertical="center"/>
    </xf>
    <xf numFmtId="164" fontId="7" fillId="0" borderId="44" xfId="1" applyNumberFormat="1" applyFont="1" applyFill="1" applyBorder="1" applyAlignment="1">
      <alignment vertical="center"/>
    </xf>
    <xf numFmtId="167" fontId="3" fillId="5" borderId="19" xfId="1" applyNumberFormat="1" applyFont="1" applyFill="1" applyBorder="1" applyAlignment="1">
      <alignment vertical="center"/>
    </xf>
    <xf numFmtId="164" fontId="7" fillId="0" borderId="69" xfId="1" applyNumberFormat="1" applyFont="1" applyFill="1" applyBorder="1" applyAlignment="1">
      <alignment vertical="center"/>
    </xf>
    <xf numFmtId="164" fontId="7" fillId="0" borderId="14" xfId="1" applyNumberFormat="1" applyFont="1" applyFill="1" applyBorder="1" applyAlignment="1">
      <alignment vertical="center"/>
    </xf>
    <xf numFmtId="164" fontId="7" fillId="0" borderId="51" xfId="1" applyNumberFormat="1" applyFont="1" applyBorder="1" applyAlignment="1">
      <alignment vertical="center"/>
    </xf>
    <xf numFmtId="164" fontId="7" fillId="0" borderId="50" xfId="1" applyNumberFormat="1" applyFont="1" applyBorder="1" applyAlignment="1">
      <alignment vertical="center"/>
    </xf>
    <xf numFmtId="167" fontId="7" fillId="5" borderId="59" xfId="1" applyNumberFormat="1" applyFont="1" applyFill="1" applyBorder="1" applyAlignment="1">
      <alignment vertical="center"/>
    </xf>
    <xf numFmtId="164" fontId="7" fillId="0" borderId="62" xfId="1" applyNumberFormat="1" applyFont="1" applyBorder="1" applyAlignment="1">
      <alignment vertical="center"/>
    </xf>
    <xf numFmtId="167" fontId="7" fillId="5" borderId="31" xfId="1" applyNumberFormat="1" applyFont="1" applyFill="1" applyBorder="1" applyAlignment="1">
      <alignment vertical="center"/>
    </xf>
    <xf numFmtId="167" fontId="7" fillId="5" borderId="32" xfId="1" applyNumberFormat="1" applyFont="1" applyFill="1" applyBorder="1" applyAlignment="1">
      <alignment vertical="center"/>
    </xf>
    <xf numFmtId="167" fontId="3" fillId="5" borderId="32" xfId="1" applyNumberFormat="1" applyFont="1" applyFill="1" applyBorder="1" applyAlignment="1">
      <alignment vertical="center"/>
    </xf>
    <xf numFmtId="164" fontId="7" fillId="0" borderId="46" xfId="1" applyNumberFormat="1" applyFont="1" applyBorder="1" applyAlignment="1">
      <alignment vertical="center"/>
    </xf>
    <xf numFmtId="164" fontId="7" fillId="0" borderId="68" xfId="1" applyNumberFormat="1" applyFont="1" applyBorder="1" applyAlignment="1">
      <alignment vertical="center"/>
    </xf>
    <xf numFmtId="167" fontId="7" fillId="5" borderId="83" xfId="1" applyNumberFormat="1" applyFont="1" applyFill="1" applyBorder="1" applyAlignment="1">
      <alignment vertical="center"/>
    </xf>
    <xf numFmtId="164" fontId="7" fillId="0" borderId="52" xfId="1" applyNumberFormat="1" applyFont="1" applyBorder="1" applyAlignment="1">
      <alignment vertical="center"/>
    </xf>
    <xf numFmtId="167" fontId="7" fillId="5" borderId="66" xfId="1" applyNumberFormat="1" applyFont="1" applyFill="1" applyBorder="1" applyAlignment="1">
      <alignment vertical="center"/>
    </xf>
    <xf numFmtId="167" fontId="7" fillId="5" borderId="36" xfId="1" applyNumberFormat="1" applyFont="1" applyFill="1" applyBorder="1" applyAlignment="1">
      <alignment vertical="center"/>
    </xf>
    <xf numFmtId="167" fontId="3" fillId="5" borderId="36" xfId="1" applyNumberFormat="1" applyFont="1" applyFill="1" applyBorder="1" applyAlignment="1">
      <alignment vertical="center"/>
    </xf>
    <xf numFmtId="0" fontId="12" fillId="0" borderId="64" xfId="1" applyFont="1" applyFill="1" applyBorder="1"/>
    <xf numFmtId="164" fontId="7" fillId="0" borderId="60" xfId="1" applyNumberFormat="1" applyFont="1" applyFill="1" applyBorder="1" applyAlignment="1">
      <alignment vertical="center"/>
    </xf>
    <xf numFmtId="167" fontId="7" fillId="5" borderId="34" xfId="1" applyNumberFormat="1" applyFont="1" applyFill="1" applyBorder="1" applyAlignment="1">
      <alignment vertical="center"/>
    </xf>
    <xf numFmtId="167" fontId="7" fillId="5" borderId="57" xfId="1" applyNumberFormat="1" applyFont="1" applyFill="1" applyBorder="1" applyAlignment="1">
      <alignment vertical="center"/>
    </xf>
    <xf numFmtId="164" fontId="3" fillId="0" borderId="40" xfId="1" applyNumberFormat="1" applyFont="1" applyBorder="1" applyAlignment="1">
      <alignment vertical="center"/>
    </xf>
    <xf numFmtId="0" fontId="14" fillId="0" borderId="47" xfId="1" applyFont="1" applyFill="1" applyBorder="1"/>
    <xf numFmtId="3" fontId="3" fillId="0" borderId="48" xfId="1" applyNumberFormat="1" applyFont="1" applyBorder="1" applyAlignment="1"/>
    <xf numFmtId="3" fontId="3" fillId="0" borderId="53" xfId="1" applyNumberFormat="1" applyFont="1" applyBorder="1" applyAlignment="1"/>
    <xf numFmtId="167" fontId="3" fillId="5" borderId="3" xfId="1" applyNumberFormat="1" applyFont="1" applyFill="1" applyBorder="1" applyAlignment="1"/>
    <xf numFmtId="167" fontId="3" fillId="5" borderId="2" xfId="1" applyNumberFormat="1" applyFont="1" applyFill="1" applyBorder="1" applyAlignment="1"/>
    <xf numFmtId="3" fontId="3" fillId="0" borderId="53" xfId="1" applyNumberFormat="1" applyFont="1" applyFill="1" applyBorder="1" applyAlignment="1"/>
    <xf numFmtId="3" fontId="3" fillId="0" borderId="39" xfId="1" applyNumberFormat="1" applyFont="1" applyFill="1" applyBorder="1" applyAlignment="1"/>
    <xf numFmtId="0" fontId="42" fillId="16" borderId="12" xfId="0" applyFont="1" applyFill="1" applyBorder="1" applyAlignment="1">
      <alignment vertical="center" wrapText="1"/>
    </xf>
    <xf numFmtId="164" fontId="9" fillId="0" borderId="39" xfId="0" applyNumberFormat="1" applyFont="1" applyBorder="1"/>
    <xf numFmtId="164" fontId="7" fillId="0" borderId="50" xfId="0" applyNumberFormat="1" applyFont="1" applyBorder="1"/>
    <xf numFmtId="164" fontId="9" fillId="0" borderId="60" xfId="0" applyNumberFormat="1" applyFont="1" applyBorder="1"/>
    <xf numFmtId="164" fontId="9" fillId="0" borderId="34" xfId="0" applyNumberFormat="1" applyFont="1" applyBorder="1"/>
    <xf numFmtId="164" fontId="9" fillId="0" borderId="79" xfId="0" applyNumberFormat="1" applyFont="1" applyBorder="1"/>
    <xf numFmtId="164" fontId="9" fillId="0" borderId="62" xfId="1" applyNumberFormat="1" applyFont="1" applyFill="1" applyBorder="1"/>
    <xf numFmtId="165" fontId="1" fillId="2" borderId="37" xfId="1" applyNumberFormat="1" applyFont="1" applyFill="1" applyBorder="1"/>
    <xf numFmtId="164" fontId="3" fillId="0" borderId="40" xfId="1" applyNumberFormat="1" applyFont="1" applyFill="1" applyBorder="1"/>
    <xf numFmtId="0" fontId="76" fillId="0" borderId="0" xfId="0" applyFont="1" applyAlignment="1">
      <alignment horizontal="justify" vertical="center"/>
    </xf>
    <xf numFmtId="0" fontId="75" fillId="0" borderId="0" xfId="0" applyFont="1" applyAlignment="1">
      <alignment vertical="center"/>
    </xf>
    <xf numFmtId="0" fontId="75" fillId="0" borderId="0" xfId="0" applyFont="1" applyAlignment="1">
      <alignment horizontal="justify" vertical="center"/>
    </xf>
    <xf numFmtId="0" fontId="76" fillId="0" borderId="0" xfId="0" applyFont="1" applyAlignment="1">
      <alignment wrapText="1"/>
    </xf>
    <xf numFmtId="0" fontId="76" fillId="0" borderId="0" xfId="0" applyFont="1" applyAlignment="1">
      <alignment horizontal="justify" vertical="center" wrapText="1"/>
    </xf>
    <xf numFmtId="0" fontId="75" fillId="0" borderId="0" xfId="0" applyFont="1" applyAlignment="1">
      <alignment horizontal="left" vertical="center" wrapText="1"/>
    </xf>
    <xf numFmtId="0" fontId="75" fillId="0" borderId="0" xfId="0" applyFont="1" applyAlignment="1">
      <alignment vertical="center" wrapText="1"/>
    </xf>
    <xf numFmtId="0" fontId="0" fillId="0" borderId="0" xfId="0" applyAlignment="1">
      <alignment wrapText="1"/>
    </xf>
    <xf numFmtId="0" fontId="77" fillId="0" borderId="0" xfId="0" applyFont="1" applyAlignment="1">
      <alignment horizontal="justify" vertical="center"/>
    </xf>
    <xf numFmtId="0" fontId="76" fillId="0" borderId="0" xfId="0" applyFont="1" applyAlignment="1">
      <alignment horizontal="left" vertical="center" wrapText="1"/>
    </xf>
    <xf numFmtId="0" fontId="75" fillId="0" borderId="0" xfId="0" applyFont="1" applyAlignment="1">
      <alignment horizontal="center" vertical="center" wrapText="1"/>
    </xf>
    <xf numFmtId="0" fontId="12" fillId="0" borderId="11" xfId="0" applyFont="1" applyBorder="1" applyAlignment="1">
      <alignment horizontal="center" vertical="center"/>
    </xf>
    <xf numFmtId="0" fontId="26" fillId="0" borderId="0" xfId="0" applyFont="1" applyAlignment="1">
      <alignment horizontal="left" wrapText="1"/>
    </xf>
    <xf numFmtId="0" fontId="36" fillId="0" borderId="2" xfId="0" applyFont="1" applyBorder="1" applyAlignment="1">
      <alignment horizontal="center" vertical="center"/>
    </xf>
    <xf numFmtId="0" fontId="19" fillId="2" borderId="3" xfId="0" applyFont="1" applyFill="1" applyBorder="1" applyAlignment="1">
      <alignment horizontal="center" vertical="center"/>
    </xf>
    <xf numFmtId="0" fontId="19" fillId="17" borderId="3" xfId="0" applyFont="1" applyFill="1" applyBorder="1" applyAlignment="1">
      <alignment horizontal="center" vertical="center" shrinkToFit="1"/>
    </xf>
    <xf numFmtId="0" fontId="50" fillId="0" borderId="38" xfId="0" applyFont="1" applyFill="1" applyBorder="1" applyAlignment="1">
      <alignment horizontal="center" vertical="center"/>
    </xf>
    <xf numFmtId="164" fontId="35" fillId="0" borderId="48" xfId="0" applyNumberFormat="1" applyFont="1" applyBorder="1" applyAlignment="1">
      <alignment vertical="center"/>
    </xf>
    <xf numFmtId="164" fontId="36" fillId="0" borderId="53" xfId="0" applyNumberFormat="1" applyFont="1" applyBorder="1" applyAlignment="1">
      <alignment vertical="center"/>
    </xf>
    <xf numFmtId="167" fontId="35" fillId="2" borderId="49" xfId="0" applyNumberFormat="1" applyFont="1" applyFill="1" applyBorder="1" applyAlignment="1">
      <alignment vertical="center"/>
    </xf>
    <xf numFmtId="167" fontId="35" fillId="17" borderId="3" xfId="0" applyNumberFormat="1" applyFont="1" applyFill="1" applyBorder="1" applyAlignment="1">
      <alignment vertical="center"/>
    </xf>
    <xf numFmtId="164" fontId="35" fillId="0" borderId="141" xfId="0" applyNumberFormat="1" applyFont="1" applyBorder="1" applyAlignment="1">
      <alignment vertical="center"/>
    </xf>
    <xf numFmtId="164" fontId="36" fillId="0" borderId="91" xfId="0" applyNumberFormat="1" applyFont="1" applyBorder="1" applyAlignment="1">
      <alignment vertical="center"/>
    </xf>
    <xf numFmtId="167" fontId="35" fillId="2" borderId="56" xfId="0" applyNumberFormat="1" applyFont="1" applyFill="1" applyBorder="1" applyAlignment="1">
      <alignment vertical="center"/>
    </xf>
    <xf numFmtId="167" fontId="35" fillId="17" borderId="10" xfId="0" applyNumberFormat="1" applyFont="1" applyFill="1" applyBorder="1" applyAlignment="1">
      <alignment vertical="center"/>
    </xf>
    <xf numFmtId="164" fontId="35" fillId="0" borderId="43" xfId="0" applyNumberFormat="1" applyFont="1" applyBorder="1" applyAlignment="1">
      <alignment vertical="center"/>
    </xf>
    <xf numFmtId="164" fontId="36" fillId="0" borderId="44" xfId="0" applyNumberFormat="1" applyFont="1" applyBorder="1" applyAlignment="1">
      <alignment vertical="center"/>
    </xf>
    <xf numFmtId="167" fontId="35" fillId="2" borderId="140" xfId="0" applyNumberFormat="1" applyFont="1" applyFill="1" applyBorder="1" applyAlignment="1">
      <alignment vertical="center"/>
    </xf>
    <xf numFmtId="167" fontId="35" fillId="17" borderId="19" xfId="0" applyNumberFormat="1" applyFont="1" applyFill="1" applyBorder="1" applyAlignment="1">
      <alignment vertical="center"/>
    </xf>
    <xf numFmtId="164" fontId="35" fillId="0" borderId="5" xfId="0" applyNumberFormat="1" applyFont="1" applyBorder="1" applyAlignment="1">
      <alignment vertical="center"/>
    </xf>
    <xf numFmtId="164" fontId="36" fillId="0" borderId="69" xfId="0" applyNumberFormat="1" applyFont="1" applyBorder="1" applyAlignment="1">
      <alignment vertical="center"/>
    </xf>
    <xf numFmtId="167" fontId="35" fillId="2" borderId="11" xfId="0" applyNumberFormat="1" applyFont="1" applyFill="1" applyBorder="1" applyAlignment="1">
      <alignment vertical="center"/>
    </xf>
    <xf numFmtId="167" fontId="35" fillId="17" borderId="23" xfId="0" applyNumberFormat="1" applyFont="1" applyFill="1" applyBorder="1" applyAlignment="1">
      <alignment vertical="center"/>
    </xf>
    <xf numFmtId="164" fontId="35" fillId="0" borderId="51" xfId="0" applyNumberFormat="1" applyFont="1" applyBorder="1" applyAlignment="1">
      <alignment vertical="center"/>
    </xf>
    <xf numFmtId="164" fontId="36" fillId="0" borderId="62" xfId="0" applyNumberFormat="1" applyFont="1" applyBorder="1" applyAlignment="1">
      <alignment vertical="center"/>
    </xf>
    <xf numFmtId="167" fontId="35" fillId="2" borderId="59" xfId="0" applyNumberFormat="1" applyFont="1" applyFill="1" applyBorder="1" applyAlignment="1">
      <alignment vertical="center"/>
    </xf>
    <xf numFmtId="167" fontId="35" fillId="17" borderId="32" xfId="0" applyNumberFormat="1" applyFont="1" applyFill="1" applyBorder="1" applyAlignment="1">
      <alignment vertical="center"/>
    </xf>
    <xf numFmtId="167" fontId="35" fillId="2" borderId="92" xfId="0" applyNumberFormat="1" applyFont="1" applyFill="1" applyBorder="1" applyAlignment="1">
      <alignment vertical="center"/>
    </xf>
    <xf numFmtId="164" fontId="36" fillId="0" borderId="81" xfId="0" applyNumberFormat="1" applyFont="1" applyBorder="1" applyAlignment="1">
      <alignment vertical="center"/>
    </xf>
    <xf numFmtId="167" fontId="35" fillId="2" borderId="7" xfId="0" applyNumberFormat="1" applyFont="1" applyFill="1" applyBorder="1" applyAlignment="1">
      <alignment vertical="center"/>
    </xf>
    <xf numFmtId="167" fontId="35" fillId="17" borderId="37" xfId="0" applyNumberFormat="1" applyFont="1" applyFill="1" applyBorder="1" applyAlignment="1">
      <alignment vertical="center"/>
    </xf>
    <xf numFmtId="164" fontId="35" fillId="0" borderId="13" xfId="0" applyNumberFormat="1" applyFont="1" applyBorder="1" applyAlignment="1">
      <alignment vertical="center"/>
    </xf>
    <xf numFmtId="164" fontId="36" fillId="0" borderId="40" xfId="0" applyNumberFormat="1" applyFont="1" applyBorder="1" applyAlignment="1">
      <alignment vertical="center"/>
    </xf>
    <xf numFmtId="167" fontId="35" fillId="2" borderId="15" xfId="0" applyNumberFormat="1" applyFont="1" applyFill="1" applyBorder="1" applyAlignment="1">
      <alignment vertical="center"/>
    </xf>
    <xf numFmtId="164" fontId="35" fillId="0" borderId="80" xfId="0" applyNumberFormat="1" applyFont="1" applyBorder="1" applyAlignment="1">
      <alignment vertical="center"/>
    </xf>
    <xf numFmtId="0" fontId="50" fillId="0" borderId="16" xfId="0" applyFont="1" applyFill="1" applyBorder="1" applyAlignment="1">
      <alignment vertical="center"/>
    </xf>
    <xf numFmtId="164" fontId="35" fillId="0" borderId="60" xfId="0" applyNumberFormat="1" applyFont="1" applyBorder="1" applyAlignment="1">
      <alignment vertical="center"/>
    </xf>
    <xf numFmtId="164" fontId="36" fillId="0" borderId="61" xfId="0" applyNumberFormat="1" applyFont="1" applyBorder="1" applyAlignment="1">
      <alignment vertical="center"/>
    </xf>
    <xf numFmtId="167" fontId="35" fillId="2" borderId="155" xfId="0" applyNumberFormat="1" applyFont="1" applyFill="1" applyBorder="1" applyAlignment="1">
      <alignment vertical="center"/>
    </xf>
    <xf numFmtId="167" fontId="35" fillId="17" borderId="34" xfId="0" applyNumberFormat="1" applyFont="1" applyFill="1" applyBorder="1" applyAlignment="1">
      <alignment vertical="center"/>
    </xf>
    <xf numFmtId="164" fontId="36" fillId="0" borderId="48" xfId="0" applyNumberFormat="1" applyFont="1" applyBorder="1" applyAlignment="1">
      <alignment vertical="center"/>
    </xf>
    <xf numFmtId="3" fontId="36" fillId="0" borderId="53" xfId="0" applyNumberFormat="1" applyFont="1" applyBorder="1" applyAlignment="1">
      <alignment vertical="center"/>
    </xf>
    <xf numFmtId="167" fontId="36" fillId="2" borderId="3" xfId="0" applyNumberFormat="1" applyFont="1" applyFill="1" applyBorder="1" applyAlignment="1">
      <alignment vertical="center"/>
    </xf>
    <xf numFmtId="3" fontId="36" fillId="0" borderId="2" xfId="0" applyNumberFormat="1" applyFont="1" applyBorder="1" applyAlignment="1">
      <alignment vertical="center"/>
    </xf>
    <xf numFmtId="3" fontId="35" fillId="0" borderId="48" xfId="0" applyNumberFormat="1" applyFont="1" applyBorder="1"/>
    <xf numFmtId="3" fontId="36" fillId="0" borderId="9" xfId="0" applyNumberFormat="1" applyFont="1" applyBorder="1"/>
    <xf numFmtId="167" fontId="35" fillId="2" borderId="3" xfId="0" applyNumberFormat="1" applyFont="1" applyFill="1" applyBorder="1"/>
    <xf numFmtId="164" fontId="35" fillId="0" borderId="48" xfId="0" applyNumberFormat="1" applyFont="1" applyBorder="1"/>
    <xf numFmtId="164" fontId="36" fillId="0" borderId="9" xfId="0" applyNumberFormat="1" applyFont="1" applyBorder="1"/>
    <xf numFmtId="167" fontId="35" fillId="17" borderId="3" xfId="0" applyNumberFormat="1" applyFont="1" applyFill="1" applyBorder="1"/>
    <xf numFmtId="3" fontId="35" fillId="0" borderId="51" xfId="0" applyNumberFormat="1" applyFont="1" applyBorder="1"/>
    <xf numFmtId="3" fontId="36" fillId="0" borderId="33" xfId="0" applyNumberFormat="1" applyFont="1" applyBorder="1"/>
    <xf numFmtId="167" fontId="35" fillId="2" borderId="32" xfId="0" applyNumberFormat="1" applyFont="1" applyFill="1" applyBorder="1"/>
    <xf numFmtId="164" fontId="35" fillId="0" borderId="51" xfId="0" applyNumberFormat="1" applyFont="1" applyBorder="1"/>
    <xf numFmtId="164" fontId="36" fillId="0" borderId="33" xfId="0" applyNumberFormat="1" applyFont="1" applyBorder="1"/>
    <xf numFmtId="167" fontId="35" fillId="17" borderId="32" xfId="0" applyNumberFormat="1" applyFont="1" applyFill="1" applyBorder="1"/>
    <xf numFmtId="3" fontId="35" fillId="0" borderId="13" xfId="0" applyNumberFormat="1" applyFont="1" applyBorder="1"/>
    <xf numFmtId="3" fontId="36" fillId="0" borderId="24" xfId="0" applyNumberFormat="1" applyFont="1" applyBorder="1"/>
    <xf numFmtId="167" fontId="35" fillId="2" borderId="37" xfId="0" applyNumberFormat="1" applyFont="1" applyFill="1" applyBorder="1"/>
    <xf numFmtId="164" fontId="35" fillId="0" borderId="13" xfId="0" applyNumberFormat="1" applyFont="1" applyBorder="1"/>
    <xf numFmtId="164" fontId="36" fillId="0" borderId="24" xfId="0" applyNumberFormat="1" applyFont="1" applyBorder="1"/>
    <xf numFmtId="167" fontId="35" fillId="17" borderId="37" xfId="0" applyNumberFormat="1" applyFont="1" applyFill="1" applyBorder="1"/>
    <xf numFmtId="3" fontId="35" fillId="0" borderId="60" xfId="0" applyNumberFormat="1" applyFont="1" applyBorder="1"/>
    <xf numFmtId="3" fontId="36" fillId="0" borderId="139" xfId="0" applyNumberFormat="1" applyFont="1" applyBorder="1"/>
    <xf numFmtId="167" fontId="35" fillId="2" borderId="36" xfId="0" applyNumberFormat="1" applyFont="1" applyFill="1" applyBorder="1"/>
    <xf numFmtId="164" fontId="35" fillId="0" borderId="46" xfId="0" applyNumberFormat="1" applyFont="1" applyBorder="1"/>
    <xf numFmtId="164" fontId="36" fillId="0" borderId="139" xfId="0" applyNumberFormat="1" applyFont="1" applyBorder="1"/>
    <xf numFmtId="167" fontId="35" fillId="17" borderId="36" xfId="0" applyNumberFormat="1" applyFont="1" applyFill="1" applyBorder="1"/>
    <xf numFmtId="3" fontId="35" fillId="0" borderId="5" xfId="0" applyNumberFormat="1" applyFont="1" applyBorder="1"/>
    <xf numFmtId="3" fontId="36" fillId="0" borderId="11" xfId="0" applyNumberFormat="1" applyFont="1" applyBorder="1"/>
    <xf numFmtId="167" fontId="35" fillId="2" borderId="23" xfId="0" applyNumberFormat="1" applyFont="1" applyFill="1" applyBorder="1"/>
    <xf numFmtId="164" fontId="35" fillId="0" borderId="5" xfId="0" applyNumberFormat="1" applyFont="1" applyBorder="1"/>
    <xf numFmtId="164" fontId="36" fillId="0" borderId="11" xfId="0" applyNumberFormat="1" applyFont="1" applyBorder="1"/>
    <xf numFmtId="167" fontId="35" fillId="17" borderId="23" xfId="0" applyNumberFormat="1" applyFont="1" applyFill="1" applyBorder="1"/>
    <xf numFmtId="0" fontId="35" fillId="0" borderId="42" xfId="0" applyFont="1" applyFill="1" applyBorder="1"/>
    <xf numFmtId="3" fontId="35" fillId="0" borderId="43" xfId="0" applyNumberFormat="1" applyFont="1" applyBorder="1"/>
    <xf numFmtId="3" fontId="36" fillId="0" borderId="140" xfId="0" applyNumberFormat="1" applyFont="1" applyBorder="1"/>
    <xf numFmtId="167" fontId="35" fillId="2" borderId="19" xfId="0" applyNumberFormat="1" applyFont="1" applyFill="1" applyBorder="1"/>
    <xf numFmtId="164" fontId="35" fillId="0" borderId="43" xfId="0" applyNumberFormat="1" applyFont="1" applyBorder="1"/>
    <xf numFmtId="164" fontId="36" fillId="0" borderId="140" xfId="0" applyNumberFormat="1" applyFont="1" applyBorder="1"/>
    <xf numFmtId="167" fontId="35" fillId="17" borderId="19" xfId="0" applyNumberFormat="1" applyFont="1" applyFill="1" applyBorder="1"/>
    <xf numFmtId="3" fontId="35" fillId="0" borderId="46" xfId="0" applyNumberFormat="1" applyFont="1" applyBorder="1"/>
    <xf numFmtId="0" fontId="36" fillId="0" borderId="1" xfId="0" applyFont="1" applyBorder="1"/>
    <xf numFmtId="164" fontId="36" fillId="0" borderId="48" xfId="0" applyNumberFormat="1" applyFont="1" applyBorder="1"/>
    <xf numFmtId="167" fontId="36" fillId="2" borderId="3" xfId="0" applyNumberFormat="1" applyFont="1" applyFill="1" applyBorder="1"/>
    <xf numFmtId="3" fontId="36" fillId="0" borderId="53" xfId="0" applyNumberFormat="1" applyFont="1" applyBorder="1"/>
    <xf numFmtId="0" fontId="36" fillId="0" borderId="1" xfId="0" applyFont="1" applyFill="1" applyBorder="1" applyAlignment="1">
      <alignment horizontal="center" vertical="center"/>
    </xf>
    <xf numFmtId="0" fontId="19" fillId="0" borderId="38" xfId="0" applyFont="1" applyBorder="1" applyAlignment="1">
      <alignment vertical="center" wrapText="1"/>
    </xf>
    <xf numFmtId="167" fontId="35" fillId="2" borderId="3" xfId="0" applyNumberFormat="1" applyFont="1" applyFill="1" applyBorder="1" applyAlignment="1">
      <alignment vertical="center"/>
    </xf>
    <xf numFmtId="0" fontId="19" fillId="0" borderId="20" xfId="0" applyFont="1" applyBorder="1" applyAlignment="1">
      <alignment vertical="center" wrapText="1"/>
    </xf>
    <xf numFmtId="167" fontId="35" fillId="2" borderId="23" xfId="0" applyNumberFormat="1" applyFont="1" applyFill="1" applyBorder="1" applyAlignment="1">
      <alignment vertical="center"/>
    </xf>
    <xf numFmtId="0" fontId="19" fillId="0" borderId="64" xfId="0" applyFont="1" applyBorder="1" applyAlignment="1">
      <alignment vertical="center" wrapText="1"/>
    </xf>
    <xf numFmtId="167" fontId="35" fillId="2" borderId="19" xfId="0" applyNumberFormat="1" applyFont="1" applyFill="1" applyBorder="1" applyAlignment="1">
      <alignment vertical="center"/>
    </xf>
    <xf numFmtId="0" fontId="19" fillId="0" borderId="35" xfId="0" applyFont="1" applyBorder="1" applyAlignment="1">
      <alignment vertical="center" wrapText="1"/>
    </xf>
    <xf numFmtId="167" fontId="35" fillId="2" borderId="37" xfId="0" applyNumberFormat="1" applyFont="1" applyFill="1" applyBorder="1" applyAlignment="1">
      <alignment vertical="center"/>
    </xf>
    <xf numFmtId="0" fontId="19" fillId="0" borderId="63" xfId="0" applyFont="1" applyBorder="1" applyAlignment="1">
      <alignment vertical="center" wrapText="1"/>
    </xf>
    <xf numFmtId="164" fontId="35" fillId="0" borderId="46" xfId="0" applyNumberFormat="1" applyFont="1" applyBorder="1" applyAlignment="1">
      <alignment vertical="center"/>
    </xf>
    <xf numFmtId="164" fontId="36" fillId="0" borderId="52" xfId="0" applyNumberFormat="1" applyFont="1" applyBorder="1" applyAlignment="1">
      <alignment vertical="center"/>
    </xf>
    <xf numFmtId="167" fontId="35" fillId="2" borderId="36" xfId="0" applyNumberFormat="1" applyFont="1" applyFill="1" applyBorder="1" applyAlignment="1">
      <alignment vertical="center"/>
    </xf>
    <xf numFmtId="167" fontId="35" fillId="17" borderId="36" xfId="0" applyNumberFormat="1" applyFont="1" applyFill="1" applyBorder="1" applyAlignment="1">
      <alignment vertical="center"/>
    </xf>
    <xf numFmtId="0" fontId="19" fillId="0" borderId="35" xfId="0" applyFont="1" applyFill="1" applyBorder="1" applyAlignment="1">
      <alignment vertical="center" wrapText="1"/>
    </xf>
    <xf numFmtId="0" fontId="19" fillId="0" borderId="64" xfId="0" applyFont="1" applyFill="1" applyBorder="1" applyAlignment="1">
      <alignment horizontal="left" vertical="center" wrapText="1"/>
    </xf>
    <xf numFmtId="0" fontId="19" fillId="0" borderId="38" xfId="0" applyFont="1" applyFill="1" applyBorder="1" applyAlignment="1">
      <alignment vertical="center" wrapText="1"/>
    </xf>
    <xf numFmtId="0" fontId="19" fillId="0" borderId="20" xfId="0" applyFont="1" applyFill="1" applyBorder="1" applyAlignment="1">
      <alignment vertical="center" wrapText="1"/>
    </xf>
    <xf numFmtId="0" fontId="19" fillId="0" borderId="64" xfId="0" applyFont="1" applyFill="1" applyBorder="1" applyAlignment="1">
      <alignment vertical="center" wrapText="1"/>
    </xf>
    <xf numFmtId="167" fontId="35" fillId="2" borderId="17" xfId="0" applyNumberFormat="1" applyFont="1" applyFill="1" applyBorder="1" applyAlignment="1">
      <alignment vertical="center"/>
    </xf>
    <xf numFmtId="167" fontId="35" fillId="17" borderId="17" xfId="0" applyNumberFormat="1" applyFont="1" applyFill="1" applyBorder="1" applyAlignment="1">
      <alignment vertical="center"/>
    </xf>
    <xf numFmtId="164" fontId="36" fillId="0" borderId="80" xfId="0" applyNumberFormat="1" applyFont="1" applyBorder="1" applyAlignment="1">
      <alignment vertical="center"/>
    </xf>
    <xf numFmtId="3" fontId="36" fillId="0" borderId="81" xfId="0" applyNumberFormat="1" applyFont="1" applyBorder="1" applyAlignment="1">
      <alignment vertical="center"/>
    </xf>
    <xf numFmtId="167" fontId="36" fillId="2" borderId="17" xfId="0" applyNumberFormat="1" applyFont="1" applyFill="1" applyBorder="1" applyAlignment="1">
      <alignment vertical="center"/>
    </xf>
    <xf numFmtId="164" fontId="36" fillId="0" borderId="167" xfId="0" applyNumberFormat="1" applyFont="1" applyBorder="1" applyAlignment="1">
      <alignment vertical="center"/>
    </xf>
    <xf numFmtId="164" fontId="35" fillId="0" borderId="141" xfId="0" applyNumberFormat="1" applyFont="1" applyBorder="1"/>
    <xf numFmtId="164" fontId="36" fillId="0" borderId="55" xfId="0" applyNumberFormat="1" applyFont="1" applyBorder="1"/>
    <xf numFmtId="167" fontId="35" fillId="2" borderId="10" xfId="0" applyNumberFormat="1" applyFont="1" applyFill="1" applyBorder="1"/>
    <xf numFmtId="167" fontId="35" fillId="17" borderId="10" xfId="0" applyNumberFormat="1" applyFont="1" applyFill="1" applyBorder="1"/>
    <xf numFmtId="0" fontId="47" fillId="0" borderId="47" xfId="0" applyFont="1" applyBorder="1" applyAlignment="1">
      <alignment vertical="center"/>
    </xf>
    <xf numFmtId="0" fontId="47" fillId="0" borderId="3" xfId="0" applyFont="1" applyBorder="1" applyAlignment="1">
      <alignment horizontal="center" vertical="center"/>
    </xf>
    <xf numFmtId="0" fontId="47" fillId="5" borderId="8" xfId="0" applyFont="1" applyFill="1" applyBorder="1" applyAlignment="1">
      <alignment horizontal="center" vertical="center"/>
    </xf>
    <xf numFmtId="0" fontId="47" fillId="0" borderId="82" xfId="0" applyFont="1" applyBorder="1" applyAlignment="1">
      <alignment horizontal="center" vertical="center"/>
    </xf>
    <xf numFmtId="0" fontId="47" fillId="5" borderId="3" xfId="0" applyFont="1" applyFill="1" applyBorder="1" applyAlignment="1">
      <alignment horizontal="center" vertical="center"/>
    </xf>
    <xf numFmtId="0" fontId="10" fillId="0" borderId="4" xfId="0" applyFont="1" applyBorder="1" applyAlignment="1">
      <alignment horizontal="left" wrapText="1"/>
    </xf>
    <xf numFmtId="164" fontId="36" fillId="0" borderId="4" xfId="0" applyNumberFormat="1" applyFont="1" applyBorder="1" applyAlignment="1">
      <alignment vertical="center"/>
    </xf>
    <xf numFmtId="164" fontId="36" fillId="0" borderId="23" xfId="0" applyNumberFormat="1" applyFont="1" applyFill="1" applyBorder="1" applyAlignment="1">
      <alignment vertical="center"/>
    </xf>
    <xf numFmtId="167" fontId="53" fillId="5" borderId="7" xfId="0" applyNumberFormat="1" applyFont="1" applyFill="1" applyBorder="1" applyAlignment="1">
      <alignment vertical="center"/>
    </xf>
    <xf numFmtId="164" fontId="53" fillId="0" borderId="5" xfId="0" applyNumberFormat="1" applyFont="1" applyBorder="1" applyAlignment="1">
      <alignment vertical="center"/>
    </xf>
    <xf numFmtId="164" fontId="31" fillId="0" borderId="69" xfId="0" applyNumberFormat="1" applyFont="1" applyBorder="1" applyAlignment="1">
      <alignment vertical="center"/>
    </xf>
    <xf numFmtId="164" fontId="53" fillId="0" borderId="11" xfId="0" applyNumberFormat="1" applyFont="1" applyFill="1" applyBorder="1" applyAlignment="1">
      <alignment vertical="center"/>
    </xf>
    <xf numFmtId="164" fontId="31" fillId="0" borderId="22" xfId="0" applyNumberFormat="1" applyFont="1" applyBorder="1" applyAlignment="1">
      <alignment vertical="center"/>
    </xf>
    <xf numFmtId="167" fontId="53" fillId="5" borderId="23" xfId="0" applyNumberFormat="1" applyFont="1" applyFill="1" applyBorder="1" applyAlignment="1">
      <alignment vertical="center"/>
    </xf>
    <xf numFmtId="0" fontId="10" fillId="0" borderId="58" xfId="0" applyFont="1" applyBorder="1" applyAlignment="1">
      <alignment horizontal="left" wrapText="1"/>
    </xf>
    <xf numFmtId="164" fontId="36" fillId="0" borderId="58" xfId="0" applyNumberFormat="1" applyFont="1" applyBorder="1" applyAlignment="1">
      <alignment vertical="center"/>
    </xf>
    <xf numFmtId="164" fontId="36" fillId="0" borderId="32" xfId="0" applyNumberFormat="1" applyFont="1" applyFill="1" applyBorder="1" applyAlignment="1">
      <alignment vertical="center"/>
    </xf>
    <xf numFmtId="167" fontId="53" fillId="5" borderId="59" xfId="0" applyNumberFormat="1" applyFont="1" applyFill="1" applyBorder="1" applyAlignment="1">
      <alignment vertical="center"/>
    </xf>
    <xf numFmtId="164" fontId="53" fillId="0" borderId="51" xfId="0" applyNumberFormat="1" applyFont="1" applyBorder="1" applyAlignment="1">
      <alignment vertical="center"/>
    </xf>
    <xf numFmtId="164" fontId="31" fillId="0" borderId="50" xfId="0" applyNumberFormat="1" applyFont="1" applyBorder="1" applyAlignment="1">
      <alignment vertical="center"/>
    </xf>
    <xf numFmtId="167" fontId="53" fillId="5" borderId="37" xfId="0" applyNumberFormat="1" applyFont="1" applyFill="1" applyBorder="1" applyAlignment="1">
      <alignment vertical="center"/>
    </xf>
    <xf numFmtId="167" fontId="53" fillId="5" borderId="155" xfId="0" applyNumberFormat="1" applyFont="1" applyFill="1" applyBorder="1" applyAlignment="1">
      <alignment vertical="center"/>
    </xf>
    <xf numFmtId="164" fontId="53" fillId="0" borderId="33" xfId="0" applyNumberFormat="1" applyFont="1" applyFill="1" applyBorder="1" applyAlignment="1">
      <alignment vertical="center"/>
    </xf>
    <xf numFmtId="164" fontId="31" fillId="0" borderId="31" xfId="0" applyNumberFormat="1" applyFont="1" applyBorder="1" applyAlignment="1">
      <alignment vertical="center"/>
    </xf>
    <xf numFmtId="167" fontId="53" fillId="5" borderId="32" xfId="0" applyNumberFormat="1" applyFont="1" applyFill="1" applyBorder="1" applyAlignment="1">
      <alignment vertical="center"/>
    </xf>
    <xf numFmtId="0" fontId="10" fillId="0" borderId="12" xfId="0" applyFont="1" applyBorder="1" applyAlignment="1">
      <alignment horizontal="left" wrapText="1"/>
    </xf>
    <xf numFmtId="164" fontId="36" fillId="0" borderId="12" xfId="0" applyNumberFormat="1" applyFont="1" applyBorder="1" applyAlignment="1">
      <alignment vertical="center"/>
    </xf>
    <xf numFmtId="164" fontId="36" fillId="0" borderId="37" xfId="0" applyNumberFormat="1" applyFont="1" applyFill="1" applyBorder="1" applyAlignment="1">
      <alignment vertical="center"/>
    </xf>
    <xf numFmtId="167" fontId="53" fillId="5" borderId="15" xfId="0" applyNumberFormat="1" applyFont="1" applyFill="1" applyBorder="1" applyAlignment="1">
      <alignment vertical="center"/>
    </xf>
    <xf numFmtId="164" fontId="53" fillId="0" borderId="13" xfId="0" applyNumberFormat="1" applyFont="1" applyBorder="1" applyAlignment="1">
      <alignment vertical="center"/>
    </xf>
    <xf numFmtId="164" fontId="31" fillId="0" borderId="14" xfId="0" applyNumberFormat="1" applyFont="1" applyBorder="1" applyAlignment="1">
      <alignment vertical="center"/>
    </xf>
    <xf numFmtId="164" fontId="53" fillId="0" borderId="24" xfId="0" applyNumberFormat="1" applyFont="1" applyBorder="1" applyAlignment="1">
      <alignment vertical="center"/>
    </xf>
    <xf numFmtId="164" fontId="31" fillId="0" borderId="21" xfId="0" applyNumberFormat="1" applyFont="1" applyBorder="1" applyAlignment="1">
      <alignment vertical="center"/>
    </xf>
    <xf numFmtId="164" fontId="31" fillId="0" borderId="14" xfId="0" applyNumberFormat="1" applyFont="1" applyFill="1" applyBorder="1" applyAlignment="1">
      <alignment vertical="center"/>
    </xf>
    <xf numFmtId="0" fontId="10" fillId="0" borderId="70" xfId="0" applyFont="1" applyBorder="1" applyAlignment="1">
      <alignment horizontal="left"/>
    </xf>
    <xf numFmtId="164" fontId="36" fillId="0" borderId="70" xfId="0" applyNumberFormat="1" applyFont="1" applyBorder="1" applyAlignment="1">
      <alignment vertical="center"/>
    </xf>
    <xf numFmtId="164" fontId="36" fillId="0" borderId="36" xfId="0" applyNumberFormat="1" applyFont="1" applyFill="1" applyBorder="1" applyAlignment="1">
      <alignment vertical="center"/>
    </xf>
    <xf numFmtId="167" fontId="53" fillId="5" borderId="83" xfId="0" applyNumberFormat="1" applyFont="1" applyFill="1" applyBorder="1" applyAlignment="1">
      <alignment vertical="center"/>
    </xf>
    <xf numFmtId="164" fontId="53" fillId="0" borderId="46" xfId="0" applyNumberFormat="1" applyFont="1" applyBorder="1" applyAlignment="1">
      <alignment vertical="center"/>
    </xf>
    <xf numFmtId="164" fontId="31" fillId="0" borderId="68" xfId="0" applyNumberFormat="1" applyFont="1" applyBorder="1" applyAlignment="1">
      <alignment vertical="center"/>
    </xf>
    <xf numFmtId="164" fontId="31" fillId="0" borderId="68" xfId="0" applyNumberFormat="1" applyFont="1" applyFill="1" applyBorder="1" applyAlignment="1">
      <alignment vertical="center"/>
    </xf>
    <xf numFmtId="164" fontId="53" fillId="0" borderId="139" xfId="0" applyNumberFormat="1" applyFont="1" applyBorder="1" applyAlignment="1">
      <alignment vertical="center"/>
    </xf>
    <xf numFmtId="164" fontId="31" fillId="0" borderId="66" xfId="0" applyNumberFormat="1" applyFont="1" applyBorder="1" applyAlignment="1">
      <alignment vertical="center"/>
    </xf>
    <xf numFmtId="167" fontId="53" fillId="5" borderId="36" xfId="0" applyNumberFormat="1" applyFont="1" applyFill="1" applyBorder="1" applyAlignment="1">
      <alignment vertical="center"/>
    </xf>
    <xf numFmtId="0" fontId="10" fillId="0" borderId="42" xfId="0" applyFont="1" applyFill="1" applyBorder="1" applyAlignment="1">
      <alignment horizontal="left" vertical="center"/>
    </xf>
    <xf numFmtId="164" fontId="36" fillId="0" borderId="42" xfId="0" applyNumberFormat="1" applyFont="1" applyBorder="1" applyAlignment="1">
      <alignment vertical="center"/>
    </xf>
    <xf numFmtId="164" fontId="36" fillId="0" borderId="19" xfId="0" applyNumberFormat="1" applyFont="1" applyFill="1" applyBorder="1" applyAlignment="1">
      <alignment vertical="center"/>
    </xf>
    <xf numFmtId="167" fontId="53" fillId="5" borderId="45" xfId="0" applyNumberFormat="1" applyFont="1" applyFill="1" applyBorder="1" applyAlignment="1">
      <alignment vertical="center"/>
    </xf>
    <xf numFmtId="164" fontId="53" fillId="0" borderId="43" xfId="0" applyNumberFormat="1" applyFont="1" applyBorder="1" applyAlignment="1">
      <alignment vertical="center"/>
    </xf>
    <xf numFmtId="164" fontId="31" fillId="0" borderId="18" xfId="0" applyNumberFormat="1" applyFont="1" applyBorder="1" applyAlignment="1">
      <alignment vertical="center"/>
    </xf>
    <xf numFmtId="164" fontId="31" fillId="0" borderId="18" xfId="0" applyNumberFormat="1" applyFont="1" applyFill="1" applyBorder="1" applyAlignment="1">
      <alignment vertical="center"/>
    </xf>
    <xf numFmtId="164" fontId="53" fillId="0" borderId="140" xfId="0" applyNumberFormat="1" applyFont="1" applyBorder="1" applyAlignment="1">
      <alignment vertical="center"/>
    </xf>
    <xf numFmtId="164" fontId="31" fillId="0" borderId="65" xfId="0" applyNumberFormat="1" applyFont="1" applyBorder="1" applyAlignment="1">
      <alignment vertical="center"/>
    </xf>
    <xf numFmtId="167" fontId="53" fillId="5" borderId="19" xfId="0" applyNumberFormat="1" applyFont="1" applyFill="1" applyBorder="1" applyAlignment="1">
      <alignment vertical="center"/>
    </xf>
    <xf numFmtId="0" fontId="5" fillId="0" borderId="1" xfId="0" applyFont="1" applyBorder="1" applyAlignment="1">
      <alignment horizontal="left"/>
    </xf>
    <xf numFmtId="164" fontId="36" fillId="0" borderId="1" xfId="0" applyNumberFormat="1" applyFont="1" applyBorder="1" applyAlignment="1">
      <alignment vertical="center"/>
    </xf>
    <xf numFmtId="164" fontId="36" fillId="0" borderId="3" xfId="0" applyNumberFormat="1" applyFont="1" applyFill="1" applyBorder="1" applyAlignment="1">
      <alignment vertical="center"/>
    </xf>
    <xf numFmtId="167" fontId="31" fillId="5" borderId="49" xfId="0" applyNumberFormat="1" applyFont="1" applyFill="1" applyBorder="1" applyAlignment="1">
      <alignment vertical="center"/>
    </xf>
    <xf numFmtId="164" fontId="31" fillId="0" borderId="48" xfId="0" applyNumberFormat="1" applyFont="1" applyBorder="1" applyAlignment="1">
      <alignment vertical="center"/>
    </xf>
    <xf numFmtId="164" fontId="31" fillId="0" borderId="39" xfId="0" applyNumberFormat="1" applyFont="1" applyBorder="1" applyAlignment="1">
      <alignment vertical="center"/>
    </xf>
    <xf numFmtId="164" fontId="31" fillId="0" borderId="9" xfId="0" applyNumberFormat="1" applyFont="1" applyBorder="1" applyAlignment="1">
      <alignment vertical="center"/>
    </xf>
    <xf numFmtId="164" fontId="31" fillId="0" borderId="2" xfId="0" applyNumberFormat="1" applyFont="1" applyFill="1" applyBorder="1" applyAlignment="1">
      <alignment vertical="center"/>
    </xf>
    <xf numFmtId="167" fontId="31" fillId="5" borderId="3" xfId="0" applyNumberFormat="1" applyFont="1" applyFill="1" applyBorder="1" applyAlignment="1">
      <alignment vertical="center"/>
    </xf>
    <xf numFmtId="0" fontId="10" fillId="0" borderId="67" xfId="0" applyFont="1" applyBorder="1" applyAlignment="1">
      <alignment horizontal="left"/>
    </xf>
    <xf numFmtId="164" fontId="36" fillId="0" borderId="67" xfId="0" applyNumberFormat="1" applyFont="1" applyBorder="1" applyAlignment="1">
      <alignment vertical="center"/>
    </xf>
    <xf numFmtId="164" fontId="36" fillId="0" borderId="34" xfId="0" applyNumberFormat="1" applyFont="1" applyFill="1" applyBorder="1" applyAlignment="1">
      <alignment vertical="center"/>
    </xf>
    <xf numFmtId="164" fontId="53" fillId="0" borderId="60" xfId="0" applyNumberFormat="1" applyFont="1" applyBorder="1" applyAlignment="1">
      <alignment vertical="center"/>
    </xf>
    <xf numFmtId="164" fontId="31" fillId="0" borderId="79" xfId="0" applyNumberFormat="1" applyFont="1" applyBorder="1" applyAlignment="1">
      <alignment vertical="center"/>
    </xf>
    <xf numFmtId="164" fontId="53" fillId="0" borderId="0" xfId="0" applyNumberFormat="1" applyFont="1" applyBorder="1" applyAlignment="1">
      <alignment vertical="center"/>
    </xf>
    <xf numFmtId="164" fontId="31" fillId="0" borderId="57" xfId="0" applyNumberFormat="1" applyFont="1" applyBorder="1" applyAlignment="1">
      <alignment vertical="center"/>
    </xf>
    <xf numFmtId="167" fontId="53" fillId="5" borderId="34" xfId="0" applyNumberFormat="1" applyFont="1" applyFill="1" applyBorder="1" applyAlignment="1">
      <alignment vertical="center"/>
    </xf>
    <xf numFmtId="0" fontId="5" fillId="0" borderId="175" xfId="0" applyFont="1" applyBorder="1" applyAlignment="1">
      <alignment horizontal="left"/>
    </xf>
    <xf numFmtId="164" fontId="36" fillId="0" borderId="175" xfId="0" applyNumberFormat="1" applyFont="1" applyBorder="1" applyAlignment="1">
      <alignment vertical="center"/>
    </xf>
    <xf numFmtId="164" fontId="36" fillId="0" borderId="87" xfId="0" applyNumberFormat="1" applyFont="1" applyFill="1" applyBorder="1" applyAlignment="1">
      <alignment vertical="center"/>
    </xf>
    <xf numFmtId="167" fontId="31" fillId="5" borderId="176" xfId="0" applyNumberFormat="1" applyFont="1" applyFill="1" applyBorder="1" applyAlignment="1">
      <alignment vertical="center"/>
    </xf>
    <xf numFmtId="164" fontId="31" fillId="0" borderId="85" xfId="0" applyNumberFormat="1" applyFont="1" applyBorder="1" applyAlignment="1">
      <alignment vertical="center"/>
    </xf>
    <xf numFmtId="164" fontId="31" fillId="0" borderId="178" xfId="0" applyNumberFormat="1" applyFont="1" applyBorder="1" applyAlignment="1">
      <alignment vertical="center"/>
    </xf>
    <xf numFmtId="164" fontId="31" fillId="0" borderId="179" xfId="0" applyNumberFormat="1" applyFont="1" applyBorder="1" applyAlignment="1">
      <alignment vertical="center"/>
    </xf>
    <xf numFmtId="164" fontId="31" fillId="0" borderId="88" xfId="0" applyNumberFormat="1" applyFont="1" applyBorder="1" applyAlignment="1">
      <alignment vertical="center"/>
    </xf>
    <xf numFmtId="167" fontId="31" fillId="5" borderId="87" xfId="0" applyNumberFormat="1" applyFont="1" applyFill="1" applyBorder="1" applyAlignment="1">
      <alignment vertical="center"/>
    </xf>
    <xf numFmtId="0" fontId="10" fillId="4" borderId="47" xfId="0" applyFont="1" applyFill="1" applyBorder="1" applyAlignment="1">
      <alignment horizontal="left"/>
    </xf>
    <xf numFmtId="164" fontId="36" fillId="0" borderId="47" xfId="0" applyNumberFormat="1" applyFont="1" applyBorder="1" applyAlignment="1">
      <alignment vertical="center"/>
    </xf>
    <xf numFmtId="164" fontId="36" fillId="0" borderId="17" xfId="0" applyNumberFormat="1" applyFont="1" applyFill="1" applyBorder="1" applyAlignment="1">
      <alignment vertical="center"/>
    </xf>
    <xf numFmtId="167" fontId="53" fillId="5" borderId="92" xfId="0" applyNumberFormat="1" applyFont="1" applyFill="1" applyBorder="1" applyAlignment="1">
      <alignment vertical="center"/>
    </xf>
    <xf numFmtId="164" fontId="53" fillId="0" borderId="80" xfId="0" applyNumberFormat="1" applyFont="1" applyBorder="1" applyAlignment="1">
      <alignment vertical="center"/>
    </xf>
    <xf numFmtId="164" fontId="31" fillId="0" borderId="167" xfId="0" applyNumberFormat="1" applyFont="1" applyBorder="1" applyAlignment="1">
      <alignment vertical="center"/>
    </xf>
    <xf numFmtId="164" fontId="53" fillId="0" borderId="93" xfId="0" applyNumberFormat="1" applyFont="1" applyFill="1" applyBorder="1" applyAlignment="1">
      <alignment vertical="center"/>
    </xf>
    <xf numFmtId="164" fontId="31" fillId="0" borderId="82" xfId="0" applyNumberFormat="1" applyFont="1" applyBorder="1" applyAlignment="1">
      <alignment vertical="center"/>
    </xf>
    <xf numFmtId="167" fontId="53" fillId="5" borderId="17" xfId="0" applyNumberFormat="1" applyFont="1" applyFill="1" applyBorder="1" applyAlignment="1">
      <alignment vertical="center"/>
    </xf>
    <xf numFmtId="0" fontId="53" fillId="0" borderId="48" xfId="0" applyFont="1" applyBorder="1" applyAlignment="1">
      <alignment horizontal="center" vertical="center"/>
    </xf>
    <xf numFmtId="0" fontId="53" fillId="0" borderId="167" xfId="0" applyFont="1" applyBorder="1" applyAlignment="1">
      <alignment horizontal="center" vertical="center"/>
    </xf>
    <xf numFmtId="0" fontId="32" fillId="2" borderId="92" xfId="0" applyFont="1" applyFill="1" applyBorder="1" applyAlignment="1">
      <alignment horizontal="center"/>
    </xf>
    <xf numFmtId="0" fontId="53" fillId="0" borderId="93" xfId="0" applyFont="1" applyBorder="1" applyAlignment="1">
      <alignment horizontal="center" vertical="center"/>
    </xf>
    <xf numFmtId="0" fontId="32" fillId="2" borderId="3" xfId="0" applyFont="1" applyFill="1" applyBorder="1" applyAlignment="1">
      <alignment horizontal="center"/>
    </xf>
    <xf numFmtId="164" fontId="36" fillId="0" borderId="20" xfId="0" applyNumberFormat="1" applyFont="1" applyBorder="1"/>
    <xf numFmtId="164" fontId="53" fillId="0" borderId="5" xfId="0" applyNumberFormat="1" applyFont="1" applyFill="1" applyBorder="1"/>
    <xf numFmtId="164" fontId="31" fillId="0" borderId="6" xfId="0" applyNumberFormat="1" applyFont="1" applyBorder="1"/>
    <xf numFmtId="165" fontId="53" fillId="2" borderId="7" xfId="0" applyNumberFormat="1" applyFont="1" applyFill="1" applyBorder="1"/>
    <xf numFmtId="164" fontId="31" fillId="0" borderId="69" xfId="0" applyNumberFormat="1" applyFont="1" applyFill="1" applyBorder="1"/>
    <xf numFmtId="164" fontId="53" fillId="0" borderId="11" xfId="0" applyNumberFormat="1" applyFont="1" applyFill="1" applyBorder="1"/>
    <xf numFmtId="164" fontId="31" fillId="0" borderId="22" xfId="0" applyNumberFormat="1" applyFont="1" applyBorder="1"/>
    <xf numFmtId="165" fontId="53" fillId="2" borderId="23" xfId="0" applyNumberFormat="1" applyFont="1" applyFill="1" applyBorder="1"/>
    <xf numFmtId="164" fontId="36" fillId="0" borderId="30" xfId="0" applyNumberFormat="1" applyFont="1" applyBorder="1"/>
    <xf numFmtId="164" fontId="53" fillId="0" borderId="51" xfId="0" applyNumberFormat="1" applyFont="1" applyFill="1" applyBorder="1"/>
    <xf numFmtId="164" fontId="31" fillId="0" borderId="50" xfId="0" applyNumberFormat="1" applyFont="1" applyBorder="1"/>
    <xf numFmtId="165" fontId="53" fillId="2" borderId="59" xfId="0" applyNumberFormat="1" applyFont="1" applyFill="1" applyBorder="1"/>
    <xf numFmtId="164" fontId="31" fillId="0" borderId="62" xfId="0" applyNumberFormat="1" applyFont="1" applyFill="1" applyBorder="1"/>
    <xf numFmtId="164" fontId="53" fillId="0" borderId="33" xfId="0" applyNumberFormat="1" applyFont="1" applyFill="1" applyBorder="1"/>
    <xf numFmtId="164" fontId="31" fillId="0" borderId="31" xfId="0" applyNumberFormat="1" applyFont="1" applyBorder="1"/>
    <xf numFmtId="165" fontId="53" fillId="2" borderId="32" xfId="0" applyNumberFormat="1" applyFont="1" applyFill="1" applyBorder="1"/>
    <xf numFmtId="164" fontId="36" fillId="0" borderId="35" xfId="0" applyNumberFormat="1" applyFont="1" applyBorder="1"/>
    <xf numFmtId="164" fontId="53" fillId="0" borderId="13" xfId="0" applyNumberFormat="1" applyFont="1" applyFill="1" applyBorder="1"/>
    <xf numFmtId="164" fontId="31" fillId="0" borderId="14" xfId="0" applyNumberFormat="1" applyFont="1" applyBorder="1"/>
    <xf numFmtId="165" fontId="53" fillId="2" borderId="15" xfId="0" applyNumberFormat="1" applyFont="1" applyFill="1" applyBorder="1"/>
    <xf numFmtId="164" fontId="31" fillId="0" borderId="40" xfId="0" applyNumberFormat="1" applyFont="1" applyFill="1" applyBorder="1"/>
    <xf numFmtId="164" fontId="53" fillId="0" borderId="24" xfId="0" applyNumberFormat="1" applyFont="1" applyFill="1" applyBorder="1"/>
    <xf numFmtId="164" fontId="31" fillId="0" borderId="21" xfId="0" applyNumberFormat="1" applyFont="1" applyBorder="1"/>
    <xf numFmtId="165" fontId="53" fillId="2" borderId="37" xfId="0" applyNumberFormat="1" applyFont="1" applyFill="1" applyBorder="1"/>
    <xf numFmtId="164" fontId="31" fillId="0" borderId="21" xfId="0" applyNumberFormat="1" applyFont="1" applyFill="1" applyBorder="1"/>
    <xf numFmtId="164" fontId="36" fillId="0" borderId="63" xfId="0" applyNumberFormat="1" applyFont="1" applyBorder="1"/>
    <xf numFmtId="164" fontId="53" fillId="0" borderId="46" xfId="0" applyNumberFormat="1" applyFont="1" applyFill="1" applyBorder="1"/>
    <xf numFmtId="164" fontId="31" fillId="0" borderId="68" xfId="0" applyNumberFormat="1" applyFont="1" applyBorder="1"/>
    <xf numFmtId="165" fontId="53" fillId="2" borderId="83" xfId="0" applyNumberFormat="1" applyFont="1" applyFill="1" applyBorder="1"/>
    <xf numFmtId="164" fontId="31" fillId="0" borderId="52" xfId="0" applyNumberFormat="1" applyFont="1" applyFill="1" applyBorder="1"/>
    <xf numFmtId="164" fontId="53" fillId="0" borderId="139" xfId="0" applyNumberFormat="1" applyFont="1" applyFill="1" applyBorder="1"/>
    <xf numFmtId="164" fontId="31" fillId="0" borderId="66" xfId="0" applyNumberFormat="1" applyFont="1" applyFill="1" applyBorder="1"/>
    <xf numFmtId="165" fontId="53" fillId="2" borderId="36" xfId="0" applyNumberFormat="1" applyFont="1" applyFill="1" applyBorder="1"/>
    <xf numFmtId="0" fontId="10" fillId="0" borderId="70" xfId="0" applyFont="1" applyFill="1" applyBorder="1" applyAlignment="1">
      <alignment horizontal="left"/>
    </xf>
    <xf numFmtId="164" fontId="36" fillId="0" borderId="38" xfId="0" applyNumberFormat="1" applyFont="1" applyBorder="1"/>
    <xf numFmtId="164" fontId="31" fillId="0" borderId="48" xfId="0" applyNumberFormat="1" applyFont="1" applyFill="1" applyBorder="1"/>
    <xf numFmtId="164" fontId="31" fillId="0" borderId="39" xfId="0" applyNumberFormat="1" applyFont="1" applyBorder="1"/>
    <xf numFmtId="165" fontId="31" fillId="2" borderId="49" xfId="0" applyNumberFormat="1" applyFont="1" applyFill="1" applyBorder="1"/>
    <xf numFmtId="164" fontId="31" fillId="0" borderId="53" xfId="0" applyNumberFormat="1" applyFont="1" applyFill="1" applyBorder="1"/>
    <xf numFmtId="164" fontId="31" fillId="0" borderId="9" xfId="0" applyNumberFormat="1" applyFont="1" applyFill="1" applyBorder="1"/>
    <xf numFmtId="164" fontId="31" fillId="0" borderId="2" xfId="0" applyNumberFormat="1" applyFont="1" applyBorder="1"/>
    <xf numFmtId="165" fontId="31" fillId="2" borderId="3" xfId="0" applyNumberFormat="1" applyFont="1" applyFill="1" applyBorder="1"/>
    <xf numFmtId="164" fontId="36" fillId="0" borderId="41" xfId="0" applyNumberFormat="1" applyFont="1" applyBorder="1"/>
    <xf numFmtId="164" fontId="53" fillId="0" borderId="60" xfId="0" applyNumberFormat="1" applyFont="1" applyFill="1" applyBorder="1"/>
    <xf numFmtId="164" fontId="31" fillId="0" borderId="79" xfId="0" applyNumberFormat="1" applyFont="1" applyBorder="1"/>
    <xf numFmtId="165" fontId="53" fillId="2" borderId="155" xfId="0" applyNumberFormat="1" applyFont="1" applyFill="1" applyBorder="1"/>
    <xf numFmtId="164" fontId="31" fillId="0" borderId="61" xfId="0" applyNumberFormat="1" applyFont="1" applyFill="1" applyBorder="1"/>
    <xf numFmtId="164" fontId="53" fillId="0" borderId="0" xfId="0" applyNumberFormat="1" applyFont="1" applyFill="1" applyBorder="1"/>
    <xf numFmtId="164" fontId="31" fillId="0" borderId="57" xfId="0" applyNumberFormat="1" applyFont="1" applyBorder="1"/>
    <xf numFmtId="165" fontId="53" fillId="2" borderId="34" xfId="0" applyNumberFormat="1" applyFont="1" applyFill="1" applyBorder="1"/>
    <xf numFmtId="164" fontId="36" fillId="0" borderId="84" xfId="0" applyNumberFormat="1" applyFont="1" applyBorder="1"/>
    <xf numFmtId="164" fontId="31" fillId="0" borderId="85" xfId="0" applyNumberFormat="1" applyFont="1" applyFill="1" applyBorder="1"/>
    <xf numFmtId="164" fontId="31" fillId="0" borderId="178" xfId="0" applyNumberFormat="1" applyFont="1" applyBorder="1"/>
    <xf numFmtId="165" fontId="31" fillId="2" borderId="176" xfId="0" applyNumberFormat="1" applyFont="1" applyFill="1" applyBorder="1"/>
    <xf numFmtId="164" fontId="31" fillId="0" borderId="86" xfId="0" applyNumberFormat="1" applyFont="1" applyFill="1" applyBorder="1"/>
    <xf numFmtId="164" fontId="31" fillId="0" borderId="179" xfId="0" applyNumberFormat="1" applyFont="1" applyFill="1" applyBorder="1"/>
    <xf numFmtId="164" fontId="31" fillId="0" borderId="88" xfId="0" applyNumberFormat="1" applyFont="1" applyBorder="1"/>
    <xf numFmtId="165" fontId="31" fillId="2" borderId="87" xfId="0" applyNumberFormat="1" applyFont="1" applyFill="1" applyBorder="1"/>
    <xf numFmtId="164" fontId="36" fillId="0" borderId="16" xfId="0" applyNumberFormat="1" applyFont="1" applyBorder="1"/>
    <xf numFmtId="164" fontId="53" fillId="0" borderId="80" xfId="0" applyNumberFormat="1" applyFont="1" applyFill="1" applyBorder="1"/>
    <xf numFmtId="164" fontId="31" fillId="0" borderId="167" xfId="0" applyNumberFormat="1" applyFont="1" applyBorder="1"/>
    <xf numFmtId="165" fontId="53" fillId="2" borderId="92" xfId="0" applyNumberFormat="1" applyFont="1" applyFill="1" applyBorder="1"/>
    <xf numFmtId="164" fontId="31" fillId="0" borderId="81" xfId="0" applyNumberFormat="1" applyFont="1" applyFill="1" applyBorder="1"/>
    <xf numFmtId="164" fontId="53" fillId="0" borderId="93" xfId="0" applyNumberFormat="1" applyFont="1" applyFill="1" applyBorder="1"/>
    <xf numFmtId="164" fontId="31" fillId="0" borderId="82" xfId="0" applyNumberFormat="1" applyFont="1" applyBorder="1"/>
    <xf numFmtId="165" fontId="53" fillId="2" borderId="17" xfId="0" applyNumberFormat="1" applyFont="1" applyFill="1" applyBorder="1"/>
    <xf numFmtId="0" fontId="53" fillId="0" borderId="1" xfId="0" applyFont="1" applyBorder="1" applyAlignment="1">
      <alignment horizontal="center" vertical="center"/>
    </xf>
    <xf numFmtId="0" fontId="53" fillId="0" borderId="53" xfId="0" applyFont="1" applyBorder="1" applyAlignment="1">
      <alignment horizontal="center" vertical="center"/>
    </xf>
    <xf numFmtId="0" fontId="47" fillId="0" borderId="92" xfId="0" applyFont="1" applyFill="1" applyBorder="1" applyAlignment="1">
      <alignment horizontal="center" vertical="center" wrapText="1"/>
    </xf>
    <xf numFmtId="0" fontId="53" fillId="0" borderId="39" xfId="0" applyFont="1" applyBorder="1" applyAlignment="1">
      <alignment horizontal="center" vertical="center"/>
    </xf>
    <xf numFmtId="0" fontId="47" fillId="0" borderId="3" xfId="0" applyFont="1" applyFill="1" applyBorder="1" applyAlignment="1">
      <alignment horizontal="center" vertical="center" wrapText="1"/>
    </xf>
    <xf numFmtId="0" fontId="10" fillId="0" borderId="20" xfId="0" applyFont="1" applyBorder="1" applyAlignment="1">
      <alignment horizontal="left" wrapText="1"/>
    </xf>
    <xf numFmtId="177" fontId="36" fillId="18" borderId="11" xfId="0" applyNumberFormat="1" applyFont="1" applyFill="1" applyBorder="1"/>
    <xf numFmtId="177" fontId="35" fillId="18" borderId="4" xfId="0" applyNumberFormat="1" applyFont="1" applyFill="1" applyBorder="1"/>
    <xf numFmtId="177" fontId="36" fillId="18" borderId="69" xfId="0" applyNumberFormat="1" applyFont="1" applyFill="1" applyBorder="1"/>
    <xf numFmtId="167" fontId="35" fillId="0" borderId="7" xfId="0" applyNumberFormat="1" applyFont="1" applyFill="1" applyBorder="1"/>
    <xf numFmtId="177" fontId="35" fillId="18" borderId="6" xfId="0" applyNumberFormat="1" applyFont="1" applyFill="1" applyBorder="1"/>
    <xf numFmtId="177" fontId="35" fillId="18" borderId="22" xfId="0" applyNumberFormat="1" applyFont="1" applyFill="1" applyBorder="1"/>
    <xf numFmtId="177" fontId="36" fillId="18" borderId="22" xfId="0" applyNumberFormat="1" applyFont="1" applyFill="1" applyBorder="1"/>
    <xf numFmtId="167" fontId="35" fillId="0" borderId="23" xfId="0" applyNumberFormat="1" applyFont="1" applyFill="1" applyBorder="1"/>
    <xf numFmtId="0" fontId="10" fillId="0" borderId="30" xfId="0" applyFont="1" applyBorder="1" applyAlignment="1">
      <alignment horizontal="left" wrapText="1"/>
    </xf>
    <xf numFmtId="177" fontId="36" fillId="18" borderId="33" xfId="0" applyNumberFormat="1" applyFont="1" applyFill="1" applyBorder="1"/>
    <xf numFmtId="177" fontId="35" fillId="18" borderId="58" xfId="0" applyNumberFormat="1" applyFont="1" applyFill="1" applyBorder="1"/>
    <xf numFmtId="177" fontId="36" fillId="18" borderId="62" xfId="0" applyNumberFormat="1" applyFont="1" applyFill="1" applyBorder="1"/>
    <xf numFmtId="177" fontId="35" fillId="18" borderId="50" xfId="0" applyNumberFormat="1" applyFont="1" applyFill="1" applyBorder="1"/>
    <xf numFmtId="177" fontId="35" fillId="18" borderId="31" xfId="0" applyNumberFormat="1" applyFont="1" applyFill="1" applyBorder="1"/>
    <xf numFmtId="177" fontId="36" fillId="18" borderId="31" xfId="0" applyNumberFormat="1" applyFont="1" applyFill="1" applyBorder="1"/>
    <xf numFmtId="167" fontId="35" fillId="0" borderId="32" xfId="0" applyNumberFormat="1" applyFont="1" applyFill="1" applyBorder="1"/>
    <xf numFmtId="0" fontId="10" fillId="0" borderId="35" xfId="0" applyFont="1" applyBorder="1" applyAlignment="1">
      <alignment horizontal="left" wrapText="1"/>
    </xf>
    <xf numFmtId="177" fontId="36" fillId="18" borderId="24" xfId="0" applyNumberFormat="1" applyFont="1" applyFill="1" applyBorder="1"/>
    <xf numFmtId="177" fontId="35" fillId="18" borderId="12" xfId="0" applyNumberFormat="1" applyFont="1" applyFill="1" applyBorder="1"/>
    <xf numFmtId="177" fontId="36" fillId="18" borderId="40" xfId="0" applyNumberFormat="1" applyFont="1" applyFill="1" applyBorder="1"/>
    <xf numFmtId="177" fontId="35" fillId="18" borderId="14" xfId="0" applyNumberFormat="1" applyFont="1" applyFill="1" applyBorder="1"/>
    <xf numFmtId="177" fontId="35" fillId="18" borderId="21" xfId="0" applyNumberFormat="1" applyFont="1" applyFill="1" applyBorder="1"/>
    <xf numFmtId="177" fontId="36" fillId="18" borderId="21" xfId="0" applyNumberFormat="1" applyFont="1" applyFill="1" applyBorder="1"/>
    <xf numFmtId="167" fontId="35" fillId="0" borderId="37" xfId="0" applyNumberFormat="1" applyFont="1" applyFill="1" applyBorder="1"/>
    <xf numFmtId="0" fontId="10" fillId="0" borderId="35" xfId="0" applyFont="1" applyBorder="1" applyAlignment="1">
      <alignment horizontal="left"/>
    </xf>
    <xf numFmtId="0" fontId="10" fillId="0" borderId="41" xfId="0" applyFont="1" applyBorder="1" applyAlignment="1">
      <alignment horizontal="left"/>
    </xf>
    <xf numFmtId="177" fontId="36" fillId="18" borderId="0" xfId="0" applyNumberFormat="1" applyFont="1" applyFill="1" applyBorder="1"/>
    <xf numFmtId="177" fontId="35" fillId="18" borderId="67" xfId="0" applyNumberFormat="1" applyFont="1" applyFill="1" applyBorder="1"/>
    <xf numFmtId="177" fontId="36" fillId="18" borderId="61" xfId="0" applyNumberFormat="1" applyFont="1" applyFill="1" applyBorder="1"/>
    <xf numFmtId="167" fontId="35" fillId="0" borderId="155" xfId="0" applyNumberFormat="1" applyFont="1" applyFill="1" applyBorder="1"/>
    <xf numFmtId="177" fontId="35" fillId="18" borderId="79" xfId="0" applyNumberFormat="1" applyFont="1" applyFill="1" applyBorder="1"/>
    <xf numFmtId="177" fontId="35" fillId="18" borderId="57" xfId="0" applyNumberFormat="1" applyFont="1" applyFill="1" applyBorder="1"/>
    <xf numFmtId="177" fontId="36" fillId="18" borderId="57" xfId="0" applyNumberFormat="1" applyFont="1" applyFill="1" applyBorder="1"/>
    <xf numFmtId="167" fontId="35" fillId="0" borderId="34" xfId="0" applyNumberFormat="1" applyFont="1" applyFill="1" applyBorder="1"/>
    <xf numFmtId="0" fontId="5" fillId="0" borderId="38" xfId="0" applyFont="1" applyBorder="1" applyAlignment="1">
      <alignment horizontal="left"/>
    </xf>
    <xf numFmtId="177" fontId="36" fillId="18" borderId="9" xfId="0" applyNumberFormat="1" applyFont="1" applyFill="1" applyBorder="1"/>
    <xf numFmtId="177" fontId="36" fillId="18" borderId="1" xfId="0" applyNumberFormat="1" applyFont="1" applyFill="1" applyBorder="1"/>
    <xf numFmtId="177" fontId="36" fillId="18" borderId="53" xfId="0" applyNumberFormat="1" applyFont="1" applyFill="1" applyBorder="1"/>
    <xf numFmtId="167" fontId="36" fillId="0" borderId="49" xfId="0" applyNumberFormat="1" applyFont="1" applyFill="1" applyBorder="1"/>
    <xf numFmtId="177" fontId="36" fillId="18" borderId="39" xfId="0" applyNumberFormat="1" applyFont="1" applyFill="1" applyBorder="1"/>
    <xf numFmtId="177" fontId="36" fillId="18" borderId="2" xfId="0" applyNumberFormat="1" applyFont="1" applyFill="1" applyBorder="1"/>
    <xf numFmtId="167" fontId="79" fillId="0" borderId="155" xfId="0" applyNumberFormat="1" applyFont="1" applyFill="1" applyBorder="1"/>
    <xf numFmtId="0" fontId="5" fillId="0" borderId="84" xfId="0" applyFont="1" applyBorder="1" applyAlignment="1">
      <alignment horizontal="left"/>
    </xf>
    <xf numFmtId="168" fontId="36" fillId="18" borderId="179" xfId="0" applyNumberFormat="1" applyFont="1" applyFill="1" applyBorder="1"/>
    <xf numFmtId="168" fontId="36" fillId="18" borderId="175" xfId="0" applyNumberFormat="1" applyFont="1" applyFill="1" applyBorder="1"/>
    <xf numFmtId="168" fontId="36" fillId="18" borderId="86" xfId="0" applyNumberFormat="1" applyFont="1" applyFill="1" applyBorder="1"/>
    <xf numFmtId="167" fontId="36" fillId="0" borderId="176" xfId="0" applyNumberFormat="1" applyFont="1" applyFill="1" applyBorder="1"/>
    <xf numFmtId="168" fontId="36" fillId="18" borderId="178" xfId="0" applyNumberFormat="1" applyFont="1" applyFill="1" applyBorder="1"/>
    <xf numFmtId="167" fontId="36" fillId="18" borderId="86" xfId="0" applyNumberFormat="1" applyFont="1" applyFill="1" applyBorder="1"/>
    <xf numFmtId="169" fontId="36" fillId="18" borderId="88" xfId="0" applyNumberFormat="1" applyFont="1" applyFill="1" applyBorder="1"/>
    <xf numFmtId="167" fontId="36" fillId="0" borderId="87" xfId="0" applyNumberFormat="1" applyFont="1" applyFill="1" applyBorder="1"/>
    <xf numFmtId="0" fontId="10" fillId="4" borderId="16" xfId="0" applyFont="1" applyFill="1" applyBorder="1" applyAlignment="1">
      <alignment horizontal="left"/>
    </xf>
    <xf numFmtId="177" fontId="36" fillId="18" borderId="93" xfId="0" applyNumberFormat="1" applyFont="1" applyFill="1" applyBorder="1"/>
    <xf numFmtId="177" fontId="35" fillId="18" borderId="47" xfId="0" applyNumberFormat="1" applyFont="1" applyFill="1" applyBorder="1"/>
    <xf numFmtId="168" fontId="36" fillId="18" borderId="81" xfId="0" applyNumberFormat="1" applyFont="1" applyFill="1" applyBorder="1"/>
    <xf numFmtId="167" fontId="79" fillId="0" borderId="92" xfId="0" applyNumberFormat="1" applyFont="1" applyFill="1" applyBorder="1"/>
    <xf numFmtId="168" fontId="35" fillId="18" borderId="167" xfId="0" applyNumberFormat="1" applyFont="1" applyFill="1" applyBorder="1"/>
    <xf numFmtId="177" fontId="36" fillId="18" borderId="81" xfId="0" applyNumberFormat="1" applyFont="1" applyFill="1" applyBorder="1"/>
    <xf numFmtId="167" fontId="35" fillId="0" borderId="92" xfId="0" applyNumberFormat="1" applyFont="1" applyFill="1" applyBorder="1"/>
    <xf numFmtId="177" fontId="35" fillId="18" borderId="82" xfId="0" applyNumberFormat="1" applyFont="1" applyFill="1" applyBorder="1"/>
    <xf numFmtId="177" fontId="36" fillId="18" borderId="82" xfId="0" applyNumberFormat="1" applyFont="1" applyFill="1" applyBorder="1"/>
    <xf numFmtId="167" fontId="35" fillId="0" borderId="17" xfId="0" applyNumberFormat="1" applyFont="1" applyFill="1" applyBorder="1"/>
    <xf numFmtId="0" fontId="76" fillId="0" borderId="0" xfId="0" applyFont="1" applyAlignment="1">
      <alignment horizontal="center" vertical="center"/>
    </xf>
    <xf numFmtId="0" fontId="32" fillId="2" borderId="92" xfId="0" applyFont="1" applyFill="1" applyBorder="1" applyAlignment="1">
      <alignment horizontal="center" vertical="center"/>
    </xf>
    <xf numFmtId="0" fontId="32" fillId="2" borderId="3" xfId="0" applyFont="1" applyFill="1" applyBorder="1" applyAlignment="1">
      <alignment horizontal="center" vertical="center"/>
    </xf>
    <xf numFmtId="164" fontId="36" fillId="0" borderId="7" xfId="0" applyNumberFormat="1" applyFont="1" applyBorder="1"/>
    <xf numFmtId="164" fontId="31" fillId="0" borderId="69" xfId="0" applyNumberFormat="1" applyFont="1" applyBorder="1"/>
    <xf numFmtId="164" fontId="36" fillId="0" borderId="59" xfId="0" applyNumberFormat="1" applyFont="1" applyBorder="1"/>
    <xf numFmtId="164" fontId="31" fillId="0" borderId="62" xfId="0" applyNumberFormat="1" applyFont="1" applyBorder="1"/>
    <xf numFmtId="164" fontId="36" fillId="0" borderId="15" xfId="0" applyNumberFormat="1" applyFont="1" applyBorder="1"/>
    <xf numFmtId="164" fontId="31" fillId="0" borderId="40" xfId="0" applyNumberFormat="1" applyFont="1" applyBorder="1" applyAlignment="1"/>
    <xf numFmtId="164" fontId="31" fillId="0" borderId="40" xfId="0" applyNumberFormat="1" applyFont="1" applyBorder="1"/>
    <xf numFmtId="0" fontId="10" fillId="0" borderId="63" xfId="0" applyFont="1" applyBorder="1" applyAlignment="1">
      <alignment horizontal="left"/>
    </xf>
    <xf numFmtId="164" fontId="36" fillId="0" borderId="83" xfId="0" applyNumberFormat="1" applyFont="1" applyBorder="1"/>
    <xf numFmtId="164" fontId="31" fillId="0" borderId="52" xfId="0" applyNumberFormat="1" applyFont="1" applyBorder="1"/>
    <xf numFmtId="164" fontId="31" fillId="0" borderId="66" xfId="0" applyNumberFormat="1" applyFont="1" applyBorder="1"/>
    <xf numFmtId="0" fontId="10" fillId="0" borderId="64" xfId="0" applyFont="1" applyFill="1" applyBorder="1" applyAlignment="1">
      <alignment horizontal="left"/>
    </xf>
    <xf numFmtId="164" fontId="36" fillId="0" borderId="45" xfId="0" applyNumberFormat="1" applyFont="1" applyBorder="1"/>
    <xf numFmtId="164" fontId="53" fillId="0" borderId="43" xfId="0" applyNumberFormat="1" applyFont="1" applyFill="1" applyBorder="1"/>
    <xf numFmtId="164" fontId="31" fillId="0" borderId="18" xfId="0" applyNumberFormat="1" applyFont="1" applyBorder="1"/>
    <xf numFmtId="165" fontId="53" fillId="2" borderId="45" xfId="0" applyNumberFormat="1" applyFont="1" applyFill="1" applyBorder="1"/>
    <xf numFmtId="164" fontId="31" fillId="0" borderId="44" xfId="0" applyNumberFormat="1" applyFont="1" applyBorder="1"/>
    <xf numFmtId="164" fontId="53" fillId="0" borderId="140" xfId="0" applyNumberFormat="1" applyFont="1" applyFill="1" applyBorder="1"/>
    <xf numFmtId="164" fontId="31" fillId="0" borderId="65" xfId="0" applyNumberFormat="1" applyFont="1" applyBorder="1"/>
    <xf numFmtId="165" fontId="53" fillId="2" borderId="19" xfId="0" applyNumberFormat="1" applyFont="1" applyFill="1" applyBorder="1"/>
    <xf numFmtId="164" fontId="36" fillId="0" borderId="49" xfId="0" applyNumberFormat="1" applyFont="1" applyBorder="1"/>
    <xf numFmtId="164" fontId="31" fillId="0" borderId="53" xfId="0" applyNumberFormat="1" applyFont="1" applyBorder="1"/>
    <xf numFmtId="164" fontId="31" fillId="0" borderId="2" xfId="0" applyNumberFormat="1" applyFont="1" applyFill="1" applyBorder="1"/>
    <xf numFmtId="164" fontId="36" fillId="0" borderId="155" xfId="0" applyNumberFormat="1" applyFont="1" applyBorder="1"/>
    <xf numFmtId="164" fontId="31" fillId="0" borderId="61" xfId="0" applyNumberFormat="1" applyFont="1" applyBorder="1"/>
    <xf numFmtId="164" fontId="36" fillId="0" borderId="176" xfId="0" applyNumberFormat="1" applyFont="1" applyBorder="1"/>
    <xf numFmtId="164" fontId="31" fillId="0" borderId="86" xfId="0" applyNumberFormat="1" applyFont="1" applyBorder="1"/>
    <xf numFmtId="164" fontId="36" fillId="0" borderId="92" xfId="0" applyNumberFormat="1" applyFont="1" applyBorder="1"/>
    <xf numFmtId="164" fontId="31" fillId="0" borderId="81" xfId="0" applyNumberFormat="1" applyFont="1" applyBorder="1"/>
    <xf numFmtId="177" fontId="35" fillId="18" borderId="5" xfId="0" applyNumberFormat="1" applyFont="1" applyFill="1" applyBorder="1"/>
    <xf numFmtId="177" fontId="35" fillId="18" borderId="51" xfId="0" applyNumberFormat="1" applyFont="1" applyFill="1" applyBorder="1"/>
    <xf numFmtId="177" fontId="35" fillId="18" borderId="13" xfId="0" applyNumberFormat="1" applyFont="1" applyFill="1" applyBorder="1"/>
    <xf numFmtId="177" fontId="36" fillId="18" borderId="139" xfId="0" applyNumberFormat="1" applyFont="1" applyFill="1" applyBorder="1"/>
    <xf numFmtId="177" fontId="35" fillId="18" borderId="70" xfId="0" applyNumberFormat="1" applyFont="1" applyFill="1" applyBorder="1"/>
    <xf numFmtId="177" fontId="36" fillId="18" borderId="52" xfId="0" applyNumberFormat="1" applyFont="1" applyFill="1" applyBorder="1"/>
    <xf numFmtId="167" fontId="35" fillId="0" borderId="83" xfId="0" applyNumberFormat="1" applyFont="1" applyFill="1" applyBorder="1"/>
    <xf numFmtId="177" fontId="35" fillId="18" borderId="46" xfId="0" applyNumberFormat="1" applyFont="1" applyFill="1" applyBorder="1"/>
    <xf numFmtId="177" fontId="35" fillId="18" borderId="66" xfId="0" applyNumberFormat="1" applyFont="1" applyFill="1" applyBorder="1"/>
    <xf numFmtId="177" fontId="36" fillId="18" borderId="66" xfId="0" applyNumberFormat="1" applyFont="1" applyFill="1" applyBorder="1"/>
    <xf numFmtId="167" fontId="35" fillId="0" borderId="36" xfId="0" applyNumberFormat="1" applyFont="1" applyFill="1" applyBorder="1"/>
    <xf numFmtId="177" fontId="36" fillId="18" borderId="140" xfId="0" applyNumberFormat="1" applyFont="1" applyFill="1" applyBorder="1"/>
    <xf numFmtId="177" fontId="35" fillId="18" borderId="42" xfId="0" applyNumberFormat="1" applyFont="1" applyFill="1" applyBorder="1"/>
    <xf numFmtId="177" fontId="36" fillId="18" borderId="44" xfId="0" applyNumberFormat="1" applyFont="1" applyFill="1" applyBorder="1"/>
    <xf numFmtId="167" fontId="35" fillId="0" borderId="45" xfId="0" applyNumberFormat="1" applyFont="1" applyFill="1" applyBorder="1"/>
    <xf numFmtId="177" fontId="35" fillId="18" borderId="43" xfId="0" applyNumberFormat="1" applyFont="1" applyFill="1" applyBorder="1"/>
    <xf numFmtId="177" fontId="35" fillId="18" borderId="65" xfId="0" applyNumberFormat="1" applyFont="1" applyFill="1" applyBorder="1"/>
    <xf numFmtId="177" fontId="36" fillId="18" borderId="65" xfId="0" applyNumberFormat="1" applyFont="1" applyFill="1" applyBorder="1"/>
    <xf numFmtId="167" fontId="35" fillId="0" borderId="19" xfId="0" applyNumberFormat="1" applyFont="1" applyFill="1" applyBorder="1"/>
    <xf numFmtId="177" fontId="36" fillId="18" borderId="48" xfId="0" applyNumberFormat="1" applyFont="1" applyFill="1" applyBorder="1"/>
    <xf numFmtId="177" fontId="35" fillId="18" borderId="60" xfId="0" applyNumberFormat="1" applyFont="1" applyFill="1" applyBorder="1"/>
    <xf numFmtId="168" fontId="36" fillId="18" borderId="85" xfId="0" applyNumberFormat="1" applyFont="1" applyFill="1" applyBorder="1"/>
    <xf numFmtId="167" fontId="36" fillId="18" borderId="88" xfId="0" applyNumberFormat="1" applyFont="1" applyFill="1" applyBorder="1"/>
    <xf numFmtId="168" fontId="35" fillId="18" borderId="80" xfId="0" applyNumberFormat="1" applyFont="1" applyFill="1" applyBorder="1"/>
    <xf numFmtId="0" fontId="32" fillId="0" borderId="80" xfId="0" applyFont="1" applyBorder="1" applyAlignment="1">
      <alignment horizontal="center" vertical="center"/>
    </xf>
    <xf numFmtId="0" fontId="32" fillId="0" borderId="17" xfId="0" applyFont="1" applyBorder="1" applyAlignment="1">
      <alignment horizontal="center" vertical="center"/>
    </xf>
    <xf numFmtId="0" fontId="32" fillId="0" borderId="167" xfId="0" applyFont="1" applyBorder="1" applyAlignment="1">
      <alignment horizontal="center" vertical="center"/>
    </xf>
    <xf numFmtId="0" fontId="32" fillId="0" borderId="82" xfId="0" applyFont="1" applyBorder="1" applyAlignment="1">
      <alignment horizontal="center" vertical="center"/>
    </xf>
    <xf numFmtId="164" fontId="31" fillId="0" borderId="12" xfId="0" applyNumberFormat="1" applyFont="1" applyBorder="1"/>
    <xf numFmtId="164" fontId="53" fillId="0" borderId="58" xfId="0" applyNumberFormat="1" applyFont="1" applyBorder="1"/>
    <xf numFmtId="164" fontId="31" fillId="0" borderId="32" xfId="0" applyNumberFormat="1" applyFont="1" applyBorder="1"/>
    <xf numFmtId="164" fontId="53" fillId="0" borderId="50" xfId="0" applyNumberFormat="1" applyFont="1" applyBorder="1"/>
    <xf numFmtId="164" fontId="53" fillId="0" borderId="51" xfId="0" applyNumberFormat="1" applyFont="1" applyBorder="1"/>
    <xf numFmtId="164" fontId="36" fillId="0" borderId="12" xfId="0" applyNumberFormat="1" applyFont="1" applyBorder="1"/>
    <xf numFmtId="164" fontId="53" fillId="0" borderId="12" xfId="0" applyNumberFormat="1" applyFont="1" applyBorder="1"/>
    <xf numFmtId="164" fontId="31" fillId="0" borderId="37" xfId="0" applyNumberFormat="1" applyFont="1" applyBorder="1"/>
    <xf numFmtId="164" fontId="53" fillId="0" borderId="14" xfId="0" applyNumberFormat="1" applyFont="1" applyBorder="1"/>
    <xf numFmtId="164" fontId="53" fillId="0" borderId="13" xfId="0" applyNumberFormat="1" applyFont="1" applyBorder="1"/>
    <xf numFmtId="164" fontId="36" fillId="0" borderId="70" xfId="0" applyNumberFormat="1" applyFont="1" applyBorder="1"/>
    <xf numFmtId="164" fontId="53" fillId="0" borderId="70" xfId="0" applyNumberFormat="1" applyFont="1" applyBorder="1"/>
    <xf numFmtId="164" fontId="31" fillId="0" borderId="36" xfId="0" applyNumberFormat="1" applyFont="1" applyBorder="1"/>
    <xf numFmtId="164" fontId="53" fillId="0" borderId="68" xfId="0" applyNumberFormat="1" applyFont="1" applyBorder="1"/>
    <xf numFmtId="164" fontId="53" fillId="0" borderId="46" xfId="0" applyNumberFormat="1" applyFont="1" applyBorder="1"/>
    <xf numFmtId="164" fontId="36" fillId="0" borderId="42" xfId="0" applyNumberFormat="1" applyFont="1" applyBorder="1"/>
    <xf numFmtId="164" fontId="53" fillId="0" borderId="42" xfId="0" applyNumberFormat="1" applyFont="1" applyFill="1" applyBorder="1"/>
    <xf numFmtId="164" fontId="31" fillId="0" borderId="19" xfId="0" applyNumberFormat="1" applyFont="1" applyBorder="1"/>
    <xf numFmtId="164" fontId="53" fillId="0" borderId="18" xfId="0" applyNumberFormat="1" applyFont="1" applyFill="1" applyBorder="1"/>
    <xf numFmtId="164" fontId="36" fillId="0" borderId="1" xfId="0" applyNumberFormat="1" applyFont="1" applyBorder="1"/>
    <xf numFmtId="164" fontId="31" fillId="0" borderId="1" xfId="0" applyNumberFormat="1" applyFont="1" applyBorder="1"/>
    <xf numFmtId="164" fontId="31" fillId="0" borderId="3" xfId="0" applyNumberFormat="1" applyFont="1" applyBorder="1"/>
    <xf numFmtId="164" fontId="31" fillId="0" borderId="48" xfId="0" applyNumberFormat="1" applyFont="1" applyBorder="1"/>
    <xf numFmtId="164" fontId="36" fillId="0" borderId="47" xfId="0" applyNumberFormat="1" applyFont="1" applyBorder="1"/>
    <xf numFmtId="164" fontId="31" fillId="0" borderId="47" xfId="0" applyNumberFormat="1" applyFont="1" applyBorder="1"/>
    <xf numFmtId="164" fontId="31" fillId="0" borderId="17" xfId="0" applyNumberFormat="1" applyFont="1" applyBorder="1"/>
    <xf numFmtId="164" fontId="31" fillId="0" borderId="80" xfId="0" applyNumberFormat="1" applyFont="1" applyBorder="1"/>
    <xf numFmtId="164" fontId="36" fillId="0" borderId="175" xfId="0" applyNumberFormat="1" applyFont="1" applyBorder="1"/>
    <xf numFmtId="164" fontId="31" fillId="0" borderId="175" xfId="0" applyNumberFormat="1" applyFont="1" applyBorder="1"/>
    <xf numFmtId="164" fontId="31" fillId="0" borderId="87" xfId="0" applyNumberFormat="1" applyFont="1" applyBorder="1"/>
    <xf numFmtId="164" fontId="31" fillId="0" borderId="85" xfId="0" applyNumberFormat="1" applyFont="1" applyBorder="1"/>
    <xf numFmtId="164" fontId="53" fillId="0" borderId="47" xfId="0" applyNumberFormat="1" applyFont="1" applyBorder="1"/>
    <xf numFmtId="164" fontId="53" fillId="0" borderId="167" xfId="0" applyNumberFormat="1" applyFont="1" applyBorder="1"/>
    <xf numFmtId="164" fontId="53" fillId="0" borderId="80" xfId="0" applyNumberFormat="1" applyFont="1" applyBorder="1"/>
    <xf numFmtId="0" fontId="32" fillId="0" borderId="48" xfId="0" applyFont="1" applyBorder="1" applyAlignment="1">
      <alignment horizontal="center" vertical="center"/>
    </xf>
    <xf numFmtId="0" fontId="32" fillId="0" borderId="3" xfId="0" applyFont="1" applyBorder="1" applyAlignment="1">
      <alignment horizontal="center" vertical="center"/>
    </xf>
    <xf numFmtId="177" fontId="36" fillId="18" borderId="58" xfId="0" applyNumberFormat="1" applyFont="1" applyFill="1" applyBorder="1"/>
    <xf numFmtId="177" fontId="53" fillId="18" borderId="51" xfId="0" applyNumberFormat="1" applyFont="1" applyFill="1" applyBorder="1"/>
    <xf numFmtId="177" fontId="31" fillId="18" borderId="32" xfId="0" applyNumberFormat="1" applyFont="1" applyFill="1" applyBorder="1"/>
    <xf numFmtId="177" fontId="53" fillId="18" borderId="50" xfId="0" applyNumberFormat="1" applyFont="1" applyFill="1" applyBorder="1"/>
    <xf numFmtId="177" fontId="31" fillId="18" borderId="31" xfId="0" applyNumberFormat="1" applyFont="1" applyFill="1" applyBorder="1"/>
    <xf numFmtId="177" fontId="53" fillId="18" borderId="58" xfId="0" applyNumberFormat="1" applyFont="1" applyFill="1" applyBorder="1"/>
    <xf numFmtId="177" fontId="36" fillId="18" borderId="12" xfId="0" applyNumberFormat="1" applyFont="1" applyFill="1" applyBorder="1"/>
    <xf numFmtId="177" fontId="53" fillId="18" borderId="13" xfId="0" applyNumberFormat="1" applyFont="1" applyFill="1" applyBorder="1"/>
    <xf numFmtId="177" fontId="31" fillId="18" borderId="37" xfId="0" applyNumberFormat="1" applyFont="1" applyFill="1" applyBorder="1"/>
    <xf numFmtId="177" fontId="53" fillId="18" borderId="14" xfId="0" applyNumberFormat="1" applyFont="1" applyFill="1" applyBorder="1"/>
    <xf numFmtId="177" fontId="31" fillId="18" borderId="21" xfId="0" applyNumberFormat="1" applyFont="1" applyFill="1" applyBorder="1"/>
    <xf numFmtId="177" fontId="53" fillId="18" borderId="12" xfId="0" applyNumberFormat="1" applyFont="1" applyFill="1" applyBorder="1"/>
    <xf numFmtId="168" fontId="36" fillId="18" borderId="58" xfId="0" applyNumberFormat="1" applyFont="1" applyFill="1" applyBorder="1"/>
    <xf numFmtId="168" fontId="53" fillId="18" borderId="13" xfId="0" applyNumberFormat="1" applyFont="1" applyFill="1" applyBorder="1"/>
    <xf numFmtId="177" fontId="53" fillId="18" borderId="33" xfId="0" applyNumberFormat="1" applyFont="1" applyFill="1" applyBorder="1"/>
    <xf numFmtId="177" fontId="36" fillId="18" borderId="70" xfId="0" applyNumberFormat="1" applyFont="1" applyFill="1" applyBorder="1"/>
    <xf numFmtId="177" fontId="53" fillId="18" borderId="46" xfId="0" applyNumberFormat="1" applyFont="1" applyFill="1" applyBorder="1"/>
    <xf numFmtId="177" fontId="31" fillId="18" borderId="36" xfId="0" applyNumberFormat="1" applyFont="1" applyFill="1" applyBorder="1"/>
    <xf numFmtId="177" fontId="53" fillId="18" borderId="68" xfId="0" applyNumberFormat="1" applyFont="1" applyFill="1" applyBorder="1"/>
    <xf numFmtId="177" fontId="31" fillId="18" borderId="66" xfId="0" applyNumberFormat="1" applyFont="1" applyFill="1" applyBorder="1"/>
    <xf numFmtId="177" fontId="53" fillId="18" borderId="70" xfId="0" applyNumberFormat="1" applyFont="1" applyFill="1" applyBorder="1"/>
    <xf numFmtId="0" fontId="10" fillId="0" borderId="42" xfId="0" applyFont="1" applyFill="1" applyBorder="1" applyAlignment="1">
      <alignment horizontal="left"/>
    </xf>
    <xf numFmtId="177" fontId="36" fillId="18" borderId="42" xfId="0" applyNumberFormat="1" applyFont="1" applyFill="1" applyBorder="1"/>
    <xf numFmtId="177" fontId="53" fillId="18" borderId="43" xfId="0" applyNumberFormat="1" applyFont="1" applyFill="1" applyBorder="1"/>
    <xf numFmtId="177" fontId="31" fillId="18" borderId="19" xfId="0" applyNumberFormat="1" applyFont="1" applyFill="1" applyBorder="1"/>
    <xf numFmtId="177" fontId="53" fillId="18" borderId="18" xfId="0" applyNumberFormat="1" applyFont="1" applyFill="1" applyBorder="1"/>
    <xf numFmtId="177" fontId="31" fillId="18" borderId="65" xfId="0" applyNumberFormat="1" applyFont="1" applyFill="1" applyBorder="1"/>
    <xf numFmtId="177" fontId="53" fillId="18" borderId="42" xfId="0" applyNumberFormat="1" applyFont="1" applyFill="1" applyBorder="1"/>
    <xf numFmtId="0" fontId="5" fillId="0" borderId="180" xfId="0" applyFont="1" applyBorder="1" applyAlignment="1">
      <alignment horizontal="left"/>
    </xf>
    <xf numFmtId="177" fontId="36" fillId="18" borderId="180" xfId="0" applyNumberFormat="1" applyFont="1" applyFill="1" applyBorder="1"/>
    <xf numFmtId="177" fontId="53" fillId="18" borderId="181" xfId="0" applyNumberFormat="1" applyFont="1" applyFill="1" applyBorder="1"/>
    <xf numFmtId="177" fontId="31" fillId="18" borderId="182" xfId="0" applyNumberFormat="1" applyFont="1" applyFill="1" applyBorder="1"/>
    <xf numFmtId="177" fontId="53" fillId="18" borderId="183" xfId="0" applyNumberFormat="1" applyFont="1" applyFill="1" applyBorder="1"/>
    <xf numFmtId="177" fontId="31" fillId="18" borderId="184" xfId="0" applyNumberFormat="1" applyFont="1" applyFill="1" applyBorder="1"/>
    <xf numFmtId="177" fontId="53" fillId="18" borderId="180" xfId="0" applyNumberFormat="1" applyFont="1" applyFill="1" applyBorder="1"/>
    <xf numFmtId="177" fontId="53" fillId="18" borderId="47" xfId="0" applyNumberFormat="1" applyFont="1" applyFill="1" applyBorder="1"/>
    <xf numFmtId="177" fontId="53" fillId="18" borderId="80" xfId="0" applyNumberFormat="1" applyFont="1" applyFill="1" applyBorder="1"/>
    <xf numFmtId="177" fontId="31" fillId="18" borderId="17" xfId="0" applyNumberFormat="1" applyFont="1" applyFill="1" applyBorder="1"/>
    <xf numFmtId="177" fontId="53" fillId="18" borderId="167" xfId="0" applyNumberFormat="1" applyFont="1" applyFill="1" applyBorder="1"/>
    <xf numFmtId="177" fontId="31" fillId="18" borderId="82" xfId="0" applyNumberFormat="1" applyFont="1" applyFill="1" applyBorder="1"/>
    <xf numFmtId="164" fontId="36" fillId="0" borderId="64" xfId="0" applyNumberFormat="1" applyFont="1" applyBorder="1"/>
    <xf numFmtId="164" fontId="53" fillId="0" borderId="16" xfId="0" applyNumberFormat="1" applyFont="1" applyBorder="1"/>
    <xf numFmtId="0" fontId="10" fillId="0" borderId="0" xfId="0" applyFont="1" applyFill="1" applyBorder="1" applyAlignment="1">
      <alignment horizontal="left"/>
    </xf>
    <xf numFmtId="177" fontId="53" fillId="0" borderId="0" xfId="0" applyNumberFormat="1" applyFont="1" applyFill="1" applyBorder="1"/>
    <xf numFmtId="177" fontId="31" fillId="0" borderId="0" xfId="0" applyNumberFormat="1" applyFont="1" applyFill="1" applyBorder="1"/>
    <xf numFmtId="0" fontId="76" fillId="0" borderId="0" xfId="0" applyFont="1" applyAlignment="1">
      <alignment horizontal="left" vertical="center"/>
    </xf>
    <xf numFmtId="0" fontId="21" fillId="0" borderId="9" xfId="0" applyFont="1" applyBorder="1" applyAlignment="1">
      <alignment horizontal="center" vertical="center" wrapText="1"/>
    </xf>
    <xf numFmtId="0" fontId="32" fillId="8" borderId="17" xfId="0" applyFont="1" applyFill="1" applyBorder="1" applyAlignment="1">
      <alignment horizontal="center" vertical="center" wrapText="1"/>
    </xf>
    <xf numFmtId="0" fontId="81" fillId="0" borderId="80" xfId="0" applyFont="1" applyFill="1" applyBorder="1" applyAlignment="1">
      <alignment horizontal="center" vertical="center" wrapText="1"/>
    </xf>
    <xf numFmtId="0" fontId="81" fillId="0" borderId="81" xfId="0" applyFont="1" applyFill="1" applyBorder="1" applyAlignment="1">
      <alignment horizontal="center" vertical="center" wrapText="1"/>
    </xf>
    <xf numFmtId="0" fontId="81" fillId="0" borderId="17" xfId="0" applyFont="1" applyFill="1" applyBorder="1" applyAlignment="1">
      <alignment horizontal="center" vertical="center" wrapText="1"/>
    </xf>
    <xf numFmtId="0" fontId="81" fillId="0" borderId="92" xfId="0" applyFont="1" applyFill="1" applyBorder="1" applyAlignment="1">
      <alignment horizontal="center" vertical="center" wrapText="1"/>
    </xf>
    <xf numFmtId="0" fontId="10" fillId="0" borderId="4" xfId="0" applyFont="1" applyBorder="1" applyAlignment="1">
      <alignment horizontal="left" vertical="center" wrapText="1"/>
    </xf>
    <xf numFmtId="178" fontId="36" fillId="0" borderId="30" xfId="0" applyNumberFormat="1" applyFont="1" applyBorder="1" applyAlignment="1">
      <alignment vertical="center"/>
    </xf>
    <xf numFmtId="177" fontId="31" fillId="8" borderId="23" xfId="0" applyNumberFormat="1" applyFont="1" applyFill="1" applyBorder="1" applyAlignment="1">
      <alignment vertical="center"/>
    </xf>
    <xf numFmtId="177" fontId="31" fillId="8" borderId="32" xfId="0" applyNumberFormat="1" applyFont="1" applyFill="1" applyBorder="1" applyAlignment="1">
      <alignment vertical="center"/>
    </xf>
    <xf numFmtId="0" fontId="82" fillId="0" borderId="58" xfId="0" applyFont="1" applyBorder="1"/>
    <xf numFmtId="164" fontId="82" fillId="0" borderId="30" xfId="0" applyNumberFormat="1" applyFont="1" applyBorder="1"/>
    <xf numFmtId="164" fontId="82" fillId="0" borderId="31" xfId="0" applyNumberFormat="1" applyFont="1" applyBorder="1"/>
    <xf numFmtId="164" fontId="82" fillId="0" borderId="51" xfId="0" applyNumberFormat="1" applyFont="1" applyBorder="1"/>
    <xf numFmtId="164" fontId="82" fillId="0" borderId="62" xfId="0" applyNumberFormat="1" applyFont="1" applyBorder="1"/>
    <xf numFmtId="164" fontId="82" fillId="0" borderId="32" xfId="0" applyNumberFormat="1" applyFont="1" applyBorder="1"/>
    <xf numFmtId="0" fontId="10" fillId="0" borderId="12" xfId="0" applyFont="1" applyBorder="1" applyAlignment="1">
      <alignment horizontal="left" vertical="center" wrapText="1"/>
    </xf>
    <xf numFmtId="178" fontId="36" fillId="0" borderId="35" xfId="0" applyNumberFormat="1" applyFont="1" applyBorder="1" applyAlignment="1">
      <alignment vertical="center"/>
    </xf>
    <xf numFmtId="177" fontId="31" fillId="8" borderId="37" xfId="0" applyNumberFormat="1" applyFont="1" applyFill="1" applyBorder="1" applyAlignment="1">
      <alignment vertical="center"/>
    </xf>
    <xf numFmtId="0" fontId="82" fillId="0" borderId="12" xfId="0" applyFont="1" applyBorder="1"/>
    <xf numFmtId="164" fontId="82" fillId="0" borderId="35" xfId="0" applyNumberFormat="1" applyFont="1" applyBorder="1"/>
    <xf numFmtId="164" fontId="82" fillId="0" borderId="21" xfId="0" applyNumberFormat="1" applyFont="1" applyBorder="1"/>
    <xf numFmtId="164" fontId="82" fillId="0" borderId="13" xfId="0" applyNumberFormat="1" applyFont="1" applyBorder="1"/>
    <xf numFmtId="164" fontId="82" fillId="0" borderId="40" xfId="0" applyNumberFormat="1" applyFont="1" applyBorder="1"/>
    <xf numFmtId="164" fontId="82" fillId="0" borderId="37" xfId="0" applyNumberFormat="1" applyFont="1" applyBorder="1"/>
    <xf numFmtId="0" fontId="10" fillId="0" borderId="70" xfId="0" applyFont="1" applyBorder="1" applyAlignment="1">
      <alignment horizontal="left" vertical="center"/>
    </xf>
    <xf numFmtId="178" fontId="36" fillId="0" borderId="63" xfId="0" applyNumberFormat="1" applyFont="1" applyBorder="1" applyAlignment="1">
      <alignment vertical="center"/>
    </xf>
    <xf numFmtId="177" fontId="31" fillId="8" borderId="36" xfId="0" applyNumberFormat="1" applyFont="1" applyFill="1" applyBorder="1" applyAlignment="1">
      <alignment vertical="center"/>
    </xf>
    <xf numFmtId="178" fontId="36" fillId="0" borderId="64" xfId="0" applyNumberFormat="1" applyFont="1" applyBorder="1" applyAlignment="1">
      <alignment vertical="center"/>
    </xf>
    <xf numFmtId="177" fontId="31" fillId="8" borderId="19" xfId="0" applyNumberFormat="1" applyFont="1" applyFill="1" applyBorder="1" applyAlignment="1">
      <alignment vertical="center"/>
    </xf>
    <xf numFmtId="0" fontId="5" fillId="0" borderId="175" xfId="0" applyFont="1" applyBorder="1" applyAlignment="1">
      <alignment horizontal="left" vertical="center"/>
    </xf>
    <xf numFmtId="3" fontId="36" fillId="0" borderId="84" xfId="0" applyNumberFormat="1" applyFont="1" applyBorder="1" applyAlignment="1">
      <alignment vertical="center"/>
    </xf>
    <xf numFmtId="177" fontId="31" fillId="8" borderId="87" xfId="0" applyNumberFormat="1" applyFont="1" applyFill="1" applyBorder="1" applyAlignment="1">
      <alignment vertical="center"/>
    </xf>
    <xf numFmtId="0" fontId="10" fillId="4" borderId="47" xfId="0" applyFont="1" applyFill="1" applyBorder="1" applyAlignment="1">
      <alignment horizontal="left" vertical="center"/>
    </xf>
    <xf numFmtId="178" fontId="53" fillId="0" borderId="16" xfId="0" applyNumberFormat="1" applyFont="1" applyBorder="1" applyAlignment="1">
      <alignment vertical="center"/>
    </xf>
    <xf numFmtId="177" fontId="53" fillId="8" borderId="17" xfId="0" applyNumberFormat="1" applyFont="1" applyFill="1" applyBorder="1" applyAlignment="1">
      <alignment vertical="center"/>
    </xf>
    <xf numFmtId="0" fontId="82" fillId="0" borderId="70" xfId="0" applyFont="1" applyBorder="1"/>
    <xf numFmtId="164" fontId="82" fillId="0" borderId="63" xfId="0" applyNumberFormat="1" applyFont="1" applyBorder="1"/>
    <xf numFmtId="164" fontId="82" fillId="0" borderId="66" xfId="0" applyNumberFormat="1" applyFont="1" applyBorder="1"/>
    <xf numFmtId="164" fontId="82" fillId="0" borderId="46" xfId="0" applyNumberFormat="1" applyFont="1" applyBorder="1"/>
    <xf numFmtId="164" fontId="82" fillId="0" borderId="52" xfId="0" applyNumberFormat="1" applyFont="1" applyBorder="1"/>
    <xf numFmtId="164" fontId="82" fillId="0" borderId="36" xfId="0" applyNumberFormat="1" applyFont="1" applyBorder="1"/>
    <xf numFmtId="0" fontId="18" fillId="0" borderId="1" xfId="0" applyFont="1" applyBorder="1"/>
    <xf numFmtId="164" fontId="80" fillId="0" borderId="2" xfId="0" applyNumberFormat="1" applyFont="1" applyBorder="1"/>
    <xf numFmtId="164" fontId="80" fillId="0" borderId="48" xfId="0" applyNumberFormat="1" applyFont="1" applyBorder="1"/>
    <xf numFmtId="164" fontId="80" fillId="0" borderId="53" xfId="0" applyNumberFormat="1" applyFont="1" applyBorder="1"/>
    <xf numFmtId="164" fontId="80" fillId="0" borderId="3" xfId="0" applyNumberFormat="1" applyFont="1" applyBorder="1"/>
    <xf numFmtId="164" fontId="80" fillId="0" borderId="38" xfId="0" applyNumberFormat="1" applyFont="1" applyBorder="1"/>
    <xf numFmtId="0" fontId="80" fillId="0" borderId="38" xfId="0" applyFont="1" applyBorder="1"/>
    <xf numFmtId="164" fontId="80" fillId="0" borderId="30" xfId="0" applyNumberFormat="1" applyFont="1" applyBorder="1"/>
    <xf numFmtId="164" fontId="80" fillId="0" borderId="35" xfId="0" applyNumberFormat="1" applyFont="1" applyBorder="1"/>
    <xf numFmtId="164" fontId="80" fillId="0" borderId="63" xfId="0" applyNumberFormat="1" applyFont="1" applyBorder="1"/>
    <xf numFmtId="164" fontId="18" fillId="0" borderId="38" xfId="0" applyNumberFormat="1" applyFont="1" applyBorder="1"/>
    <xf numFmtId="0" fontId="19" fillId="0" borderId="1" xfId="0" applyFont="1" applyBorder="1" applyAlignment="1">
      <alignment horizontal="center" vertical="center" wrapText="1"/>
    </xf>
    <xf numFmtId="0" fontId="83" fillId="0" borderId="48" xfId="0" applyFont="1" applyBorder="1" applyAlignment="1">
      <alignment horizontal="center" vertical="center" wrapText="1"/>
    </xf>
    <xf numFmtId="0" fontId="83" fillId="0" borderId="53" xfId="0" applyFont="1" applyBorder="1" applyAlignment="1">
      <alignment horizontal="center" vertical="center" wrapText="1"/>
    </xf>
    <xf numFmtId="0" fontId="83" fillId="0" borderId="9" xfId="0" applyFont="1" applyBorder="1" applyAlignment="1">
      <alignment horizontal="center" vertical="center" wrapText="1"/>
    </xf>
    <xf numFmtId="0" fontId="67" fillId="0" borderId="38" xfId="0" applyFont="1" applyBorder="1" applyAlignment="1">
      <alignment horizontal="center" vertical="center" wrapText="1"/>
    </xf>
    <xf numFmtId="0" fontId="83" fillId="0" borderId="49" xfId="0" applyFont="1" applyBorder="1" applyAlignment="1">
      <alignment horizontal="center" vertical="center" wrapText="1"/>
    </xf>
    <xf numFmtId="164" fontId="35" fillId="0" borderId="40" xfId="0" applyNumberFormat="1" applyFont="1" applyBorder="1"/>
    <xf numFmtId="164" fontId="35" fillId="0" borderId="24" xfId="0" applyNumberFormat="1" applyFont="1" applyBorder="1"/>
    <xf numFmtId="164" fontId="35" fillId="0" borderId="15" xfId="0" applyNumberFormat="1" applyFont="1" applyBorder="1"/>
    <xf numFmtId="0" fontId="82" fillId="0" borderId="42" xfId="0" applyFont="1" applyBorder="1"/>
    <xf numFmtId="164" fontId="35" fillId="0" borderId="44" xfId="0" applyNumberFormat="1" applyFont="1" applyBorder="1"/>
    <xf numFmtId="164" fontId="35" fillId="0" borderId="140" xfId="0" applyNumberFormat="1" applyFont="1" applyBorder="1"/>
    <xf numFmtId="164" fontId="35" fillId="0" borderId="45" xfId="0" applyNumberFormat="1" applyFont="1" applyBorder="1"/>
    <xf numFmtId="0" fontId="67" fillId="0" borderId="42" xfId="0" applyFont="1" applyBorder="1"/>
    <xf numFmtId="164" fontId="36" fillId="0" borderId="43" xfId="0" applyNumberFormat="1" applyFont="1" applyBorder="1"/>
    <xf numFmtId="164" fontId="36" fillId="0" borderId="44" xfId="0" applyNumberFormat="1" applyFont="1" applyBorder="1"/>
    <xf numFmtId="0" fontId="19" fillId="0" borderId="48"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49" xfId="0" applyFont="1" applyBorder="1" applyAlignment="1">
      <alignment horizontal="center" vertical="center" wrapText="1"/>
    </xf>
    <xf numFmtId="177" fontId="35" fillId="6" borderId="13" xfId="0" applyNumberFormat="1" applyFont="1" applyFill="1" applyBorder="1"/>
    <xf numFmtId="177" fontId="35" fillId="6" borderId="40" xfId="0" applyNumberFormat="1" applyFont="1" applyFill="1" applyBorder="1"/>
    <xf numFmtId="177" fontId="35" fillId="6" borderId="24" xfId="0" applyNumberFormat="1" applyFont="1" applyFill="1" applyBorder="1"/>
    <xf numFmtId="177" fontId="36" fillId="6" borderId="35" xfId="0" applyNumberFormat="1" applyFont="1" applyFill="1" applyBorder="1"/>
    <xf numFmtId="177" fontId="35" fillId="6" borderId="15" xfId="0" applyNumberFormat="1" applyFont="1" applyFill="1" applyBorder="1"/>
    <xf numFmtId="177" fontId="35" fillId="6" borderId="43" xfId="0" applyNumberFormat="1" applyFont="1" applyFill="1" applyBorder="1"/>
    <xf numFmtId="177" fontId="35" fillId="6" borderId="44" xfId="0" applyNumberFormat="1" applyFont="1" applyFill="1" applyBorder="1"/>
    <xf numFmtId="177" fontId="35" fillId="6" borderId="140" xfId="0" applyNumberFormat="1" applyFont="1" applyFill="1" applyBorder="1"/>
    <xf numFmtId="177" fontId="36" fillId="6" borderId="64" xfId="0" applyNumberFormat="1" applyFont="1" applyFill="1" applyBorder="1"/>
    <xf numFmtId="177" fontId="35" fillId="6" borderId="45" xfId="0" applyNumberFormat="1" applyFont="1" applyFill="1" applyBorder="1"/>
    <xf numFmtId="177" fontId="36" fillId="6" borderId="43" xfId="0" applyNumberFormat="1" applyFont="1" applyFill="1" applyBorder="1"/>
    <xf numFmtId="177" fontId="36" fillId="6" borderId="44" xfId="0" applyNumberFormat="1" applyFont="1" applyFill="1" applyBorder="1"/>
    <xf numFmtId="177" fontId="36" fillId="6" borderId="140" xfId="0" applyNumberFormat="1" applyFont="1" applyFill="1" applyBorder="1"/>
    <xf numFmtId="177" fontId="36" fillId="6" borderId="45" xfId="0" applyNumberFormat="1" applyFont="1" applyFill="1" applyBorder="1"/>
    <xf numFmtId="0" fontId="32" fillId="0" borderId="43" xfId="0" applyFont="1" applyBorder="1" applyAlignment="1">
      <alignment horizontal="center" vertical="center"/>
    </xf>
    <xf numFmtId="0" fontId="50" fillId="0" borderId="44" xfId="0" applyFont="1" applyBorder="1" applyAlignment="1">
      <alignment horizontal="center" vertical="center"/>
    </xf>
    <xf numFmtId="0" fontId="32" fillId="10" borderId="19" xfId="0" applyFont="1" applyFill="1" applyBorder="1" applyAlignment="1">
      <alignment horizontal="center" vertical="center"/>
    </xf>
    <xf numFmtId="0" fontId="32" fillId="4" borderId="18" xfId="0" applyFont="1" applyFill="1" applyBorder="1" applyAlignment="1">
      <alignment horizontal="center" vertical="center"/>
    </xf>
    <xf numFmtId="0" fontId="32" fillId="18" borderId="44" xfId="0" applyFont="1" applyFill="1" applyBorder="1" applyAlignment="1">
      <alignment horizontal="center" vertical="center"/>
    </xf>
    <xf numFmtId="0" fontId="32" fillId="4" borderId="44" xfId="0" applyFont="1" applyFill="1" applyBorder="1" applyAlignment="1">
      <alignment horizontal="center" vertical="center"/>
    </xf>
    <xf numFmtId="0" fontId="32" fillId="18" borderId="19" xfId="0" applyFont="1" applyFill="1" applyBorder="1" applyAlignment="1">
      <alignment horizontal="center" vertical="center"/>
    </xf>
    <xf numFmtId="0" fontId="32" fillId="0" borderId="20" xfId="0" applyFont="1" applyBorder="1" applyAlignment="1">
      <alignment vertical="center"/>
    </xf>
    <xf numFmtId="3" fontId="2" fillId="0" borderId="69" xfId="15" applyNumberFormat="1" applyFont="1" applyBorder="1" applyAlignment="1">
      <alignment horizontal="right" vertical="center"/>
    </xf>
    <xf numFmtId="3" fontId="21" fillId="0" borderId="69" xfId="0" applyNumberFormat="1" applyFont="1" applyBorder="1" applyAlignment="1">
      <alignment horizontal="right" vertical="center"/>
    </xf>
    <xf numFmtId="167" fontId="2" fillId="10" borderId="23" xfId="0" applyNumberFormat="1" applyFont="1" applyFill="1" applyBorder="1" applyAlignment="1">
      <alignment horizontal="right" vertical="center"/>
    </xf>
    <xf numFmtId="3" fontId="2" fillId="4" borderId="6" xfId="0" applyNumberFormat="1" applyFont="1" applyFill="1" applyBorder="1" applyAlignment="1">
      <alignment vertical="center"/>
    </xf>
    <xf numFmtId="167" fontId="2" fillId="18" borderId="69" xfId="0" applyNumberFormat="1" applyFont="1" applyFill="1" applyBorder="1" applyAlignment="1">
      <alignment vertical="center"/>
    </xf>
    <xf numFmtId="0" fontId="2" fillId="4" borderId="69" xfId="0" applyFont="1" applyFill="1" applyBorder="1" applyAlignment="1">
      <alignment horizontal="right" vertical="center"/>
    </xf>
    <xf numFmtId="167" fontId="2" fillId="18" borderId="23" xfId="0" applyNumberFormat="1" applyFont="1" applyFill="1" applyBorder="1" applyAlignment="1">
      <alignment vertical="center"/>
    </xf>
    <xf numFmtId="164" fontId="2" fillId="0" borderId="6" xfId="0" applyNumberFormat="1" applyFont="1" applyFill="1" applyBorder="1" applyAlignment="1">
      <alignment horizontal="right" vertical="center"/>
    </xf>
    <xf numFmtId="0" fontId="32" fillId="0" borderId="35" xfId="0" applyFont="1" applyBorder="1" applyAlignment="1">
      <alignment vertical="center"/>
    </xf>
    <xf numFmtId="3" fontId="2" fillId="0" borderId="40" xfId="15" applyNumberFormat="1" applyFont="1" applyBorder="1" applyAlignment="1">
      <alignment horizontal="right" vertical="center"/>
    </xf>
    <xf numFmtId="3" fontId="21" fillId="0" borderId="40" xfId="0" applyNumberFormat="1" applyFont="1" applyBorder="1" applyAlignment="1">
      <alignment horizontal="right" vertical="center"/>
    </xf>
    <xf numFmtId="167" fontId="2" fillId="10" borderId="37" xfId="0" applyNumberFormat="1" applyFont="1" applyFill="1" applyBorder="1" applyAlignment="1">
      <alignment horizontal="right" vertical="center"/>
    </xf>
    <xf numFmtId="3" fontId="2" fillId="4" borderId="14" xfId="0" applyNumberFormat="1" applyFont="1" applyFill="1" applyBorder="1" applyAlignment="1">
      <alignment vertical="center"/>
    </xf>
    <xf numFmtId="167" fontId="2" fillId="18" borderId="40" xfId="0" applyNumberFormat="1" applyFont="1" applyFill="1" applyBorder="1" applyAlignment="1">
      <alignment vertical="center"/>
    </xf>
    <xf numFmtId="0" fontId="2" fillId="4" borderId="40" xfId="0" applyFont="1" applyFill="1" applyBorder="1" applyAlignment="1">
      <alignment horizontal="right" vertical="center"/>
    </xf>
    <xf numFmtId="167" fontId="2" fillId="18" borderId="37" xfId="0" applyNumberFormat="1" applyFont="1" applyFill="1" applyBorder="1" applyAlignment="1">
      <alignment vertical="center"/>
    </xf>
    <xf numFmtId="164" fontId="2" fillId="0" borderId="14" xfId="0" applyNumberFormat="1" applyFont="1" applyFill="1" applyBorder="1" applyAlignment="1">
      <alignment horizontal="right" vertical="center"/>
    </xf>
    <xf numFmtId="167" fontId="53" fillId="10" borderId="37" xfId="0" applyNumberFormat="1" applyFont="1" applyFill="1" applyBorder="1" applyAlignment="1">
      <alignment horizontal="right" vertical="center"/>
    </xf>
    <xf numFmtId="0" fontId="32" fillId="0" borderId="63" xfId="0" applyFont="1" applyBorder="1" applyAlignment="1">
      <alignment vertical="center"/>
    </xf>
    <xf numFmtId="3" fontId="2" fillId="0" borderId="52" xfId="15" applyNumberFormat="1" applyFont="1" applyBorder="1" applyAlignment="1">
      <alignment horizontal="right" vertical="center"/>
    </xf>
    <xf numFmtId="3" fontId="21" fillId="0" borderId="52" xfId="0" applyNumberFormat="1" applyFont="1" applyBorder="1" applyAlignment="1">
      <alignment horizontal="right" vertical="center"/>
    </xf>
    <xf numFmtId="167" fontId="2" fillId="10" borderId="36" xfId="0" applyNumberFormat="1" applyFont="1" applyFill="1" applyBorder="1" applyAlignment="1">
      <alignment horizontal="right" vertical="center"/>
    </xf>
    <xf numFmtId="3" fontId="2" fillId="4" borderId="68" xfId="0" applyNumberFormat="1" applyFont="1" applyFill="1" applyBorder="1" applyAlignment="1">
      <alignment vertical="center"/>
    </xf>
    <xf numFmtId="167" fontId="2" fillId="18" borderId="52" xfId="0" applyNumberFormat="1" applyFont="1" applyFill="1" applyBorder="1" applyAlignment="1">
      <alignment vertical="center"/>
    </xf>
    <xf numFmtId="0" fontId="2" fillId="4" borderId="52" xfId="0" applyFont="1" applyFill="1" applyBorder="1" applyAlignment="1">
      <alignment horizontal="right" vertical="center"/>
    </xf>
    <xf numFmtId="167" fontId="2" fillId="18" borderId="36" xfId="0" applyNumberFormat="1" applyFont="1" applyFill="1" applyBorder="1" applyAlignment="1">
      <alignment vertical="center"/>
    </xf>
    <xf numFmtId="164" fontId="2" fillId="0" borderId="68" xfId="0" applyNumberFormat="1" applyFont="1" applyFill="1" applyBorder="1" applyAlignment="1">
      <alignment horizontal="right" vertical="center"/>
    </xf>
    <xf numFmtId="0" fontId="67" fillId="0" borderId="38" xfId="0" applyFont="1" applyBorder="1" applyAlignment="1">
      <alignment vertical="center"/>
    </xf>
    <xf numFmtId="3" fontId="21" fillId="0" borderId="53" xfId="0" applyNumberFormat="1" applyFont="1" applyBorder="1" applyAlignment="1">
      <alignment horizontal="right" vertical="center"/>
    </xf>
    <xf numFmtId="167" fontId="2" fillId="10" borderId="3" xfId="0" applyNumberFormat="1" applyFont="1" applyFill="1" applyBorder="1" applyAlignment="1">
      <alignment horizontal="right" vertical="center"/>
    </xf>
    <xf numFmtId="3" fontId="21" fillId="4" borderId="39" xfId="0" applyNumberFormat="1" applyFont="1" applyFill="1" applyBorder="1" applyAlignment="1">
      <alignment vertical="center"/>
    </xf>
    <xf numFmtId="167" fontId="2" fillId="18" borderId="53" xfId="0" applyNumberFormat="1" applyFont="1" applyFill="1" applyBorder="1" applyAlignment="1">
      <alignment vertical="center"/>
    </xf>
    <xf numFmtId="3" fontId="21" fillId="4" borderId="53" xfId="0" applyNumberFormat="1" applyFont="1" applyFill="1" applyBorder="1" applyAlignment="1">
      <alignment horizontal="right" vertical="center"/>
    </xf>
    <xf numFmtId="167" fontId="2" fillId="18" borderId="3" xfId="0" applyNumberFormat="1" applyFont="1" applyFill="1" applyBorder="1" applyAlignment="1">
      <alignment vertical="center"/>
    </xf>
    <xf numFmtId="3" fontId="21" fillId="4" borderId="39" xfId="0" applyNumberFormat="1" applyFont="1" applyFill="1" applyBorder="1" applyAlignment="1">
      <alignment horizontal="right" vertical="center"/>
    </xf>
    <xf numFmtId="0" fontId="84" fillId="0" borderId="0" xfId="16" applyFont="1" applyFill="1" applyBorder="1"/>
    <xf numFmtId="0" fontId="19" fillId="0" borderId="167" xfId="16" applyFont="1" applyBorder="1" applyAlignment="1">
      <alignment horizontal="center" vertical="center"/>
    </xf>
    <xf numFmtId="0" fontId="67" fillId="0" borderId="82" xfId="16" applyFont="1" applyBorder="1" applyAlignment="1">
      <alignment horizontal="center" vertical="center"/>
    </xf>
    <xf numFmtId="0" fontId="19" fillId="0" borderId="80" xfId="16" applyFont="1" applyBorder="1" applyAlignment="1">
      <alignment horizontal="center" vertical="center"/>
    </xf>
    <xf numFmtId="0" fontId="67" fillId="0" borderId="17" xfId="16" applyFont="1" applyBorder="1" applyAlignment="1">
      <alignment horizontal="center" vertical="center"/>
    </xf>
    <xf numFmtId="0" fontId="84" fillId="0" borderId="58" xfId="16" applyFont="1" applyFill="1" applyBorder="1"/>
    <xf numFmtId="0" fontId="84" fillId="0" borderId="30" xfId="16" applyFont="1" applyFill="1" applyBorder="1"/>
    <xf numFmtId="164" fontId="85" fillId="0" borderId="30" xfId="16" applyNumberFormat="1" applyFont="1" applyFill="1" applyBorder="1"/>
    <xf numFmtId="164" fontId="84" fillId="0" borderId="50" xfId="16" applyNumberFormat="1" applyFont="1" applyFill="1" applyBorder="1"/>
    <xf numFmtId="164" fontId="85" fillId="0" borderId="31" xfId="16" applyNumberFormat="1" applyFont="1" applyFill="1" applyBorder="1"/>
    <xf numFmtId="164" fontId="84" fillId="0" borderId="51" xfId="16" applyNumberFormat="1" applyFont="1" applyFill="1" applyBorder="1"/>
    <xf numFmtId="164" fontId="85" fillId="0" borderId="32" xfId="16" applyNumberFormat="1" applyFont="1" applyFill="1" applyBorder="1"/>
    <xf numFmtId="164" fontId="84" fillId="0" borderId="0" xfId="16" applyNumberFormat="1" applyFont="1" applyFill="1" applyBorder="1"/>
    <xf numFmtId="0" fontId="84" fillId="0" borderId="12" xfId="16" applyFont="1" applyFill="1" applyBorder="1"/>
    <xf numFmtId="0" fontId="84" fillId="0" borderId="35" xfId="16" applyFont="1" applyFill="1" applyBorder="1"/>
    <xf numFmtId="164" fontId="85" fillId="0" borderId="35" xfId="16" applyNumberFormat="1" applyFont="1" applyFill="1" applyBorder="1"/>
    <xf numFmtId="164" fontId="84" fillId="0" borderId="14" xfId="16" applyNumberFormat="1" applyFont="1" applyFill="1" applyBorder="1"/>
    <xf numFmtId="164" fontId="85" fillId="0" borderId="21" xfId="16" applyNumberFormat="1" applyFont="1" applyFill="1" applyBorder="1"/>
    <xf numFmtId="164" fontId="84" fillId="0" borderId="13" xfId="16" applyNumberFormat="1" applyFont="1" applyFill="1" applyBorder="1"/>
    <xf numFmtId="164" fontId="85" fillId="0" borderId="37" xfId="16" applyNumberFormat="1" applyFont="1" applyFill="1" applyBorder="1"/>
    <xf numFmtId="0" fontId="84" fillId="0" borderId="12" xfId="16" applyFont="1" applyFill="1" applyBorder="1" applyAlignment="1">
      <alignment vertical="center"/>
    </xf>
    <xf numFmtId="0" fontId="84" fillId="0" borderId="35" xfId="16" applyFont="1" applyFill="1" applyBorder="1" applyAlignment="1">
      <alignment horizontal="left" vertical="center" wrapText="1"/>
    </xf>
    <xf numFmtId="164" fontId="84" fillId="3" borderId="14" xfId="16" applyNumberFormat="1" applyFont="1" applyFill="1" applyBorder="1"/>
    <xf numFmtId="164" fontId="84" fillId="3" borderId="13" xfId="16" applyNumberFormat="1" applyFont="1" applyFill="1" applyBorder="1"/>
    <xf numFmtId="0" fontId="84" fillId="3" borderId="35" xfId="16" applyFont="1" applyFill="1" applyBorder="1"/>
    <xf numFmtId="164" fontId="84" fillId="19" borderId="0" xfId="16" applyNumberFormat="1" applyFont="1" applyFill="1" applyBorder="1"/>
    <xf numFmtId="0" fontId="26" fillId="0" borderId="0" xfId="0" applyFont="1" applyAlignment="1"/>
    <xf numFmtId="0" fontId="19" fillId="0" borderId="167" xfId="0" applyFont="1" applyBorder="1" applyAlignment="1">
      <alignment horizontal="center" vertical="center"/>
    </xf>
    <xf numFmtId="0" fontId="67" fillId="0" borderId="82" xfId="0" applyFont="1" applyBorder="1" applyAlignment="1">
      <alignment horizontal="center" vertical="center"/>
    </xf>
    <xf numFmtId="0" fontId="19" fillId="0" borderId="80" xfId="0" applyFont="1" applyBorder="1" applyAlignment="1">
      <alignment horizontal="center" vertical="center"/>
    </xf>
    <xf numFmtId="0" fontId="67" fillId="0" borderId="17" xfId="0" applyFont="1" applyBorder="1" applyAlignment="1">
      <alignment horizontal="center" vertical="center"/>
    </xf>
    <xf numFmtId="0" fontId="84" fillId="0" borderId="12" xfId="0" applyFont="1" applyFill="1" applyBorder="1" applyAlignment="1">
      <alignment vertical="center"/>
    </xf>
    <xf numFmtId="0" fontId="84" fillId="0" borderId="35" xfId="0" applyFont="1" applyFill="1" applyBorder="1" applyAlignment="1">
      <alignment horizontal="left" vertical="center" wrapText="1"/>
    </xf>
    <xf numFmtId="177" fontId="85" fillId="11" borderId="35" xfId="0" applyNumberFormat="1" applyFont="1" applyFill="1" applyBorder="1"/>
    <xf numFmtId="177" fontId="84" fillId="11" borderId="14" xfId="0" applyNumberFormat="1" applyFont="1" applyFill="1" applyBorder="1"/>
    <xf numFmtId="177" fontId="85" fillId="11" borderId="21" xfId="0" applyNumberFormat="1" applyFont="1" applyFill="1" applyBorder="1"/>
    <xf numFmtId="177" fontId="84" fillId="11" borderId="13" xfId="0" applyNumberFormat="1" applyFont="1" applyFill="1" applyBorder="1"/>
    <xf numFmtId="177" fontId="85" fillId="11" borderId="37" xfId="0" applyNumberFormat="1" applyFont="1" applyFill="1" applyBorder="1"/>
    <xf numFmtId="0" fontId="84" fillId="0" borderId="12" xfId="0" applyFont="1" applyFill="1" applyBorder="1"/>
    <xf numFmtId="0" fontId="84" fillId="0" borderId="35" xfId="0" applyFont="1" applyFill="1" applyBorder="1"/>
    <xf numFmtId="177" fontId="85" fillId="11" borderId="38" xfId="0" applyNumberFormat="1" applyFont="1" applyFill="1" applyBorder="1"/>
    <xf numFmtId="177" fontId="85" fillId="11" borderId="2" xfId="0" applyNumberFormat="1" applyFont="1" applyFill="1" applyBorder="1"/>
    <xf numFmtId="177" fontId="85" fillId="11" borderId="3" xfId="0" applyNumberFormat="1" applyFont="1" applyFill="1" applyBorder="1"/>
    <xf numFmtId="164" fontId="85" fillId="0" borderId="35" xfId="0" applyNumberFormat="1" applyFont="1" applyFill="1" applyBorder="1"/>
    <xf numFmtId="164" fontId="84" fillId="0" borderId="14" xfId="0" applyNumberFormat="1" applyFont="1" applyFill="1" applyBorder="1"/>
    <xf numFmtId="164" fontId="85" fillId="0" borderId="21" xfId="0" applyNumberFormat="1" applyFont="1" applyFill="1" applyBorder="1"/>
    <xf numFmtId="164" fontId="84" fillId="0" borderId="13" xfId="0" applyNumberFormat="1" applyFont="1" applyFill="1" applyBorder="1"/>
    <xf numFmtId="164" fontId="85" fillId="0" borderId="37" xfId="0" applyNumberFormat="1" applyFont="1" applyFill="1" applyBorder="1"/>
    <xf numFmtId="164" fontId="85" fillId="0" borderId="38" xfId="0" applyNumberFormat="1" applyFont="1" applyFill="1" applyBorder="1"/>
    <xf numFmtId="164" fontId="85" fillId="0" borderId="2" xfId="0" applyNumberFormat="1" applyFont="1" applyFill="1" applyBorder="1"/>
    <xf numFmtId="164" fontId="85" fillId="0" borderId="3" xfId="0" applyNumberFormat="1" applyFont="1" applyFill="1" applyBorder="1"/>
    <xf numFmtId="164" fontId="36" fillId="0" borderId="174" xfId="0" applyNumberFormat="1" applyFont="1" applyBorder="1"/>
    <xf numFmtId="0" fontId="50" fillId="0" borderId="17" xfId="0" applyFont="1" applyBorder="1" applyAlignment="1">
      <alignment horizontal="center" vertical="center"/>
    </xf>
    <xf numFmtId="0" fontId="50" fillId="0" borderId="82" xfId="0" applyFont="1" applyBorder="1" applyAlignment="1">
      <alignment horizontal="center" vertical="center"/>
    </xf>
    <xf numFmtId="164" fontId="36" fillId="0" borderId="58" xfId="0" applyNumberFormat="1" applyFont="1" applyBorder="1"/>
    <xf numFmtId="168" fontId="36" fillId="0" borderId="30" xfId="0" applyNumberFormat="1" applyFont="1" applyBorder="1"/>
    <xf numFmtId="168" fontId="53" fillId="0" borderId="58" xfId="0" applyNumberFormat="1" applyFont="1" applyBorder="1"/>
    <xf numFmtId="168" fontId="31" fillId="0" borderId="32" xfId="0" applyNumberFormat="1" applyFont="1" applyBorder="1"/>
    <xf numFmtId="168" fontId="53" fillId="0" borderId="50" xfId="0" applyNumberFormat="1" applyFont="1" applyBorder="1"/>
    <xf numFmtId="168" fontId="31" fillId="0" borderId="31" xfId="0" applyNumberFormat="1" applyFont="1" applyBorder="1"/>
    <xf numFmtId="168" fontId="53" fillId="0" borderId="51" xfId="0" applyNumberFormat="1" applyFont="1" applyBorder="1"/>
    <xf numFmtId="168" fontId="36" fillId="0" borderId="35" xfId="0" applyNumberFormat="1" applyFont="1" applyBorder="1"/>
    <xf numFmtId="168" fontId="53" fillId="0" borderId="12" xfId="0" applyNumberFormat="1" applyFont="1" applyBorder="1"/>
    <xf numFmtId="168" fontId="31" fillId="0" borderId="37" xfId="0" applyNumberFormat="1" applyFont="1" applyBorder="1"/>
    <xf numFmtId="168" fontId="53" fillId="0" borderId="14" xfId="0" applyNumberFormat="1" applyFont="1" applyBorder="1"/>
    <xf numFmtId="168" fontId="31" fillId="0" borderId="21" xfId="0" applyNumberFormat="1" applyFont="1" applyBorder="1"/>
    <xf numFmtId="168" fontId="53" fillId="0" borderId="13" xfId="0" applyNumberFormat="1" applyFont="1" applyBorder="1"/>
    <xf numFmtId="168" fontId="36" fillId="0" borderId="63" xfId="0" applyNumberFormat="1" applyFont="1" applyBorder="1"/>
    <xf numFmtId="168" fontId="53" fillId="0" borderId="70" xfId="0" applyNumberFormat="1" applyFont="1" applyBorder="1"/>
    <xf numFmtId="168" fontId="31" fillId="0" borderId="36" xfId="0" applyNumberFormat="1" applyFont="1" applyBorder="1"/>
    <xf numFmtId="168" fontId="53" fillId="0" borderId="68" xfId="0" applyNumberFormat="1" applyFont="1" applyBorder="1"/>
    <xf numFmtId="168" fontId="31" fillId="0" borderId="66" xfId="0" applyNumberFormat="1" applyFont="1" applyBorder="1"/>
    <xf numFmtId="168" fontId="53" fillId="0" borderId="46" xfId="0" applyNumberFormat="1" applyFont="1" applyBorder="1"/>
    <xf numFmtId="168" fontId="36" fillId="0" borderId="64" xfId="0" applyNumberFormat="1" applyFont="1" applyBorder="1"/>
    <xf numFmtId="168" fontId="53" fillId="0" borderId="42" xfId="0" applyNumberFormat="1" applyFont="1" applyFill="1" applyBorder="1"/>
    <xf numFmtId="168" fontId="31" fillId="0" borderId="19" xfId="0" applyNumberFormat="1" applyFont="1" applyBorder="1"/>
    <xf numFmtId="168" fontId="53" fillId="0" borderId="18" xfId="0" applyNumberFormat="1" applyFont="1" applyFill="1" applyBorder="1"/>
    <xf numFmtId="168" fontId="31" fillId="0" borderId="65" xfId="0" applyNumberFormat="1" applyFont="1" applyBorder="1"/>
    <xf numFmtId="168" fontId="53" fillId="0" borderId="43" xfId="0" applyNumberFormat="1" applyFont="1" applyFill="1" applyBorder="1"/>
    <xf numFmtId="168" fontId="36" fillId="0" borderId="84" xfId="0" applyNumberFormat="1" applyFont="1" applyBorder="1"/>
    <xf numFmtId="168" fontId="31" fillId="0" borderId="175" xfId="0" applyNumberFormat="1" applyFont="1" applyBorder="1"/>
    <xf numFmtId="168" fontId="31" fillId="0" borderId="87" xfId="0" applyNumberFormat="1" applyFont="1" applyBorder="1"/>
    <xf numFmtId="168" fontId="31" fillId="0" borderId="178" xfId="0" applyNumberFormat="1" applyFont="1" applyBorder="1"/>
    <xf numFmtId="168" fontId="31" fillId="0" borderId="88" xfId="0" applyNumberFormat="1" applyFont="1" applyBorder="1"/>
    <xf numFmtId="168" fontId="31" fillId="0" borderId="85" xfId="0" applyNumberFormat="1" applyFont="1" applyBorder="1"/>
    <xf numFmtId="168" fontId="53" fillId="0" borderId="16" xfId="0" applyNumberFormat="1" applyFont="1" applyBorder="1"/>
    <xf numFmtId="168" fontId="53" fillId="0" borderId="47" xfId="0" applyNumberFormat="1" applyFont="1" applyBorder="1"/>
    <xf numFmtId="168" fontId="31" fillId="0" borderId="17" xfId="0" applyNumberFormat="1" applyFont="1" applyBorder="1"/>
    <xf numFmtId="168" fontId="53" fillId="0" borderId="167" xfId="0" applyNumberFormat="1" applyFont="1" applyBorder="1"/>
    <xf numFmtId="168" fontId="31" fillId="0" borderId="82" xfId="0" applyNumberFormat="1" applyFont="1" applyBorder="1"/>
    <xf numFmtId="168" fontId="53" fillId="0" borderId="80" xfId="0" applyNumberFormat="1" applyFont="1" applyBorder="1"/>
    <xf numFmtId="0" fontId="86" fillId="0" borderId="38" xfId="0" applyFont="1" applyBorder="1" applyAlignment="1">
      <alignment horizontal="center" vertical="center" wrapText="1"/>
    </xf>
    <xf numFmtId="177" fontId="88" fillId="0" borderId="13" xfId="0" applyNumberFormat="1" applyFont="1" applyBorder="1"/>
    <xf numFmtId="177" fontId="88" fillId="0" borderId="40" xfId="0" applyNumberFormat="1" applyFont="1" applyBorder="1"/>
    <xf numFmtId="177" fontId="88" fillId="0" borderId="24" xfId="0" applyNumberFormat="1" applyFont="1" applyBorder="1"/>
    <xf numFmtId="177" fontId="88" fillId="0" borderId="35" xfId="0" applyNumberFormat="1" applyFont="1" applyBorder="1"/>
    <xf numFmtId="177" fontId="88" fillId="0" borderId="15" xfId="0" applyNumberFormat="1" applyFont="1" applyBorder="1"/>
    <xf numFmtId="177" fontId="88" fillId="0" borderId="43" xfId="0" applyNumberFormat="1" applyFont="1" applyBorder="1"/>
    <xf numFmtId="177" fontId="88" fillId="0" borderId="44" xfId="0" applyNumberFormat="1" applyFont="1" applyBorder="1"/>
    <xf numFmtId="177" fontId="88" fillId="0" borderId="139" xfId="0" applyNumberFormat="1" applyFont="1" applyBorder="1"/>
    <xf numFmtId="177" fontId="88" fillId="0" borderId="64" xfId="0" applyNumberFormat="1" applyFont="1" applyBorder="1"/>
    <xf numFmtId="177" fontId="88" fillId="0" borderId="45" xfId="0" applyNumberFormat="1" applyFont="1" applyBorder="1"/>
    <xf numFmtId="177" fontId="36" fillId="0" borderId="48" xfId="0" applyNumberFormat="1" applyFont="1" applyBorder="1"/>
    <xf numFmtId="177" fontId="36" fillId="0" borderId="53" xfId="0" applyNumberFormat="1" applyFont="1" applyBorder="1"/>
    <xf numFmtId="177" fontId="89" fillId="0" borderId="3" xfId="0" applyNumberFormat="1" applyFont="1" applyBorder="1"/>
    <xf numFmtId="177" fontId="36" fillId="0" borderId="38" xfId="0" applyNumberFormat="1" applyFont="1" applyBorder="1"/>
    <xf numFmtId="177" fontId="36" fillId="0" borderId="49" xfId="0" applyNumberFormat="1" applyFont="1" applyBorder="1"/>
    <xf numFmtId="164" fontId="85" fillId="0" borderId="0" xfId="16" applyNumberFormat="1" applyFont="1" applyFill="1" applyBorder="1"/>
    <xf numFmtId="168" fontId="85" fillId="0" borderId="35" xfId="0" applyNumberFormat="1" applyFont="1" applyFill="1" applyBorder="1"/>
    <xf numFmtId="168" fontId="84" fillId="0" borderId="14" xfId="0" applyNumberFormat="1" applyFont="1" applyFill="1" applyBorder="1"/>
    <xf numFmtId="168" fontId="85" fillId="0" borderId="21" xfId="0" applyNumberFormat="1" applyFont="1" applyFill="1" applyBorder="1"/>
    <xf numFmtId="168" fontId="84" fillId="0" borderId="13" xfId="0" applyNumberFormat="1" applyFont="1" applyFill="1" applyBorder="1"/>
    <xf numFmtId="168" fontId="85" fillId="0" borderId="37" xfId="0" applyNumberFormat="1" applyFont="1" applyFill="1" applyBorder="1"/>
    <xf numFmtId="168" fontId="85" fillId="0" borderId="38" xfId="0" applyNumberFormat="1" applyFont="1" applyFill="1" applyBorder="1"/>
    <xf numFmtId="168" fontId="85" fillId="0" borderId="2" xfId="0" applyNumberFormat="1" applyFont="1" applyFill="1" applyBorder="1"/>
    <xf numFmtId="168" fontId="85" fillId="0" borderId="3" xfId="0" applyNumberFormat="1" applyFont="1" applyFill="1" applyBorder="1"/>
    <xf numFmtId="0" fontId="24" fillId="0" borderId="48" xfId="0" applyFont="1" applyBorder="1" applyAlignment="1">
      <alignment horizontal="center" vertical="center" textRotation="90" wrapText="1"/>
    </xf>
    <xf numFmtId="0" fontId="24" fillId="0" borderId="53" xfId="0" applyFont="1" applyBorder="1" applyAlignment="1">
      <alignment horizontal="center" vertical="center" textRotation="90" wrapText="1"/>
    </xf>
    <xf numFmtId="0" fontId="24" fillId="0" borderId="53" xfId="0" applyFont="1" applyFill="1" applyBorder="1" applyAlignment="1">
      <alignment horizontal="center" vertical="center" textRotation="90" wrapText="1"/>
    </xf>
    <xf numFmtId="0" fontId="24" fillId="0" borderId="53" xfId="0" applyFont="1" applyFill="1" applyBorder="1" applyAlignment="1">
      <alignment horizontal="center" vertical="center" textRotation="90" wrapText="1" shrinkToFit="1"/>
    </xf>
    <xf numFmtId="0" fontId="24" fillId="0" borderId="53" xfId="0" applyFont="1" applyFill="1" applyBorder="1" applyAlignment="1">
      <alignment horizontal="center" vertical="center" textRotation="90" shrinkToFit="1"/>
    </xf>
    <xf numFmtId="0" fontId="67" fillId="0" borderId="3" xfId="0" applyFont="1" applyFill="1" applyBorder="1" applyAlignment="1">
      <alignment horizontal="center" vertical="center" textRotation="255"/>
    </xf>
    <xf numFmtId="0" fontId="90" fillId="0" borderId="22" xfId="0" applyFont="1" applyFill="1" applyBorder="1" applyAlignment="1"/>
    <xf numFmtId="0" fontId="90" fillId="0" borderId="11" xfId="0" applyFont="1" applyFill="1" applyBorder="1" applyAlignment="1"/>
    <xf numFmtId="0" fontId="90" fillId="0" borderId="7" xfId="0" applyFont="1" applyFill="1" applyBorder="1" applyAlignment="1"/>
    <xf numFmtId="164" fontId="81" fillId="0" borderId="5" xfId="0" applyNumberFormat="1" applyFont="1" applyFill="1" applyBorder="1"/>
    <xf numFmtId="164" fontId="81" fillId="0" borderId="69" xfId="0" applyNumberFormat="1" applyFont="1" applyFill="1" applyBorder="1"/>
    <xf numFmtId="164" fontId="2" fillId="0" borderId="22" xfId="0" applyNumberFormat="1" applyFont="1" applyFill="1" applyBorder="1"/>
    <xf numFmtId="164" fontId="80" fillId="0" borderId="23" xfId="0" applyNumberFormat="1" applyFont="1" applyFill="1" applyBorder="1"/>
    <xf numFmtId="164" fontId="81" fillId="0" borderId="51" xfId="0" applyNumberFormat="1" applyFont="1" applyFill="1" applyBorder="1"/>
    <xf numFmtId="164" fontId="81" fillId="0" borderId="62" xfId="0" applyNumberFormat="1" applyFont="1" applyFill="1" applyBorder="1"/>
    <xf numFmtId="164" fontId="2" fillId="0" borderId="31" xfId="0" applyNumberFormat="1" applyFont="1" applyFill="1" applyBorder="1"/>
    <xf numFmtId="164" fontId="80" fillId="0" borderId="32" xfId="0" applyNumberFormat="1" applyFont="1" applyFill="1" applyBorder="1"/>
    <xf numFmtId="0" fontId="90" fillId="0" borderId="21" xfId="0" applyFont="1" applyFill="1" applyBorder="1" applyAlignment="1">
      <alignment vertical="center"/>
    </xf>
    <xf numFmtId="0" fontId="90" fillId="0" borderId="40" xfId="0" applyFont="1" applyFill="1" applyBorder="1"/>
    <xf numFmtId="0" fontId="90" fillId="0" borderId="37" xfId="0" applyFont="1" applyFill="1" applyBorder="1"/>
    <xf numFmtId="0" fontId="90" fillId="0" borderId="21" xfId="0" applyFont="1" applyFill="1" applyBorder="1" applyAlignment="1"/>
    <xf numFmtId="0" fontId="90" fillId="0" borderId="24" xfId="0" applyFont="1" applyFill="1" applyBorder="1" applyAlignment="1"/>
    <xf numFmtId="0" fontId="90" fillId="0" borderId="15" xfId="0" applyFont="1" applyFill="1" applyBorder="1" applyAlignment="1"/>
    <xf numFmtId="164" fontId="81" fillId="0" borderId="13" xfId="0" applyNumberFormat="1" applyFont="1" applyFill="1" applyBorder="1"/>
    <xf numFmtId="164" fontId="81" fillId="0" borderId="40" xfId="0" applyNumberFormat="1" applyFont="1" applyFill="1" applyBorder="1"/>
    <xf numFmtId="164" fontId="81" fillId="0" borderId="21" xfId="0" applyNumberFormat="1" applyFont="1" applyFill="1" applyBorder="1"/>
    <xf numFmtId="164" fontId="80" fillId="0" borderId="37" xfId="0" applyNumberFormat="1" applyFont="1" applyFill="1" applyBorder="1"/>
    <xf numFmtId="0" fontId="90" fillId="0" borderId="65" xfId="0" applyFont="1" applyFill="1" applyBorder="1" applyAlignment="1"/>
    <xf numFmtId="164" fontId="81" fillId="0" borderId="46" xfId="0" applyNumberFormat="1" applyFont="1" applyFill="1" applyBorder="1"/>
    <xf numFmtId="164" fontId="81" fillId="0" borderId="52" xfId="0" applyNumberFormat="1" applyFont="1" applyFill="1" applyBorder="1"/>
    <xf numFmtId="164" fontId="81" fillId="0" borderId="66" xfId="0" applyNumberFormat="1" applyFont="1" applyFill="1" applyBorder="1"/>
    <xf numFmtId="164" fontId="80" fillId="0" borderId="36" xfId="0" applyNumberFormat="1" applyFont="1" applyFill="1" applyBorder="1"/>
    <xf numFmtId="0" fontId="90" fillId="0" borderId="50" xfId="0" applyFont="1" applyBorder="1" applyAlignment="1">
      <alignment horizontal="left"/>
    </xf>
    <xf numFmtId="0" fontId="90" fillId="0" borderId="22" xfId="0" applyFont="1" applyFill="1" applyBorder="1"/>
    <xf numFmtId="0" fontId="90" fillId="0" borderId="11" xfId="0" applyFont="1" applyFill="1" applyBorder="1"/>
    <xf numFmtId="164" fontId="2" fillId="0" borderId="5" xfId="0" applyNumberFormat="1" applyFont="1" applyFill="1" applyBorder="1"/>
    <xf numFmtId="164" fontId="2" fillId="0" borderId="69" xfId="0" applyNumberFormat="1" applyFont="1" applyFill="1" applyBorder="1"/>
    <xf numFmtId="164" fontId="20" fillId="0" borderId="22" xfId="0" applyNumberFormat="1" applyFont="1" applyFill="1" applyBorder="1"/>
    <xf numFmtId="0" fontId="90" fillId="0" borderId="14" xfId="0" applyFont="1" applyBorder="1" applyAlignment="1">
      <alignment horizontal="left"/>
    </xf>
    <xf numFmtId="0" fontId="90" fillId="0" borderId="21" xfId="0" applyFont="1" applyFill="1" applyBorder="1"/>
    <xf numFmtId="0" fontId="90" fillId="0" borderId="24" xfId="0" applyFont="1" applyFill="1" applyBorder="1"/>
    <xf numFmtId="0" fontId="90" fillId="0" borderId="15" xfId="0" applyFont="1" applyFill="1" applyBorder="1"/>
    <xf numFmtId="0" fontId="91" fillId="0" borderId="82" xfId="0" applyFont="1" applyFill="1" applyBorder="1"/>
    <xf numFmtId="0" fontId="90" fillId="0" borderId="93" xfId="0" applyFont="1" applyFill="1" applyBorder="1"/>
    <xf numFmtId="164" fontId="81" fillId="0" borderId="43" xfId="0" applyNumberFormat="1" applyFont="1" applyFill="1" applyBorder="1"/>
    <xf numFmtId="164" fontId="81" fillId="0" borderId="44" xfId="0" applyNumberFormat="1" applyFont="1" applyFill="1" applyBorder="1"/>
    <xf numFmtId="164" fontId="80" fillId="0" borderId="19" xfId="0" applyNumberFormat="1" applyFont="1" applyFill="1" applyBorder="1"/>
    <xf numFmtId="0" fontId="90" fillId="0" borderId="65" xfId="0" applyFont="1" applyFill="1" applyBorder="1"/>
    <xf numFmtId="0" fontId="90" fillId="0" borderId="140" xfId="0" applyFont="1" applyFill="1" applyBorder="1"/>
    <xf numFmtId="0" fontId="90" fillId="0" borderId="142" xfId="0" applyFont="1" applyFill="1" applyBorder="1"/>
    <xf numFmtId="0" fontId="90" fillId="0" borderId="55" xfId="0" applyFont="1" applyFill="1" applyBorder="1"/>
    <xf numFmtId="0" fontId="90" fillId="0" borderId="56" xfId="0" applyFont="1" applyFill="1" applyBorder="1"/>
    <xf numFmtId="164" fontId="81" fillId="0" borderId="60" xfId="0" applyNumberFormat="1" applyFont="1" applyFill="1" applyBorder="1"/>
    <xf numFmtId="164" fontId="81" fillId="0" borderId="61" xfId="0" applyNumberFormat="1" applyFont="1" applyFill="1" applyBorder="1"/>
    <xf numFmtId="164" fontId="80" fillId="0" borderId="34" xfId="0" applyNumberFormat="1" applyFont="1" applyFill="1" applyBorder="1"/>
    <xf numFmtId="0" fontId="90" fillId="0" borderId="140" xfId="0" applyFont="1" applyFill="1" applyBorder="1" applyAlignment="1"/>
    <xf numFmtId="0" fontId="90" fillId="0" borderId="45" xfId="0" applyFont="1" applyFill="1" applyBorder="1" applyAlignment="1"/>
    <xf numFmtId="164" fontId="81" fillId="0" borderId="80" xfId="0" applyNumberFormat="1" applyFont="1" applyFill="1" applyBorder="1"/>
    <xf numFmtId="164" fontId="81" fillId="0" borderId="81" xfId="0" applyNumberFormat="1" applyFont="1" applyFill="1" applyBorder="1"/>
    <xf numFmtId="164" fontId="81" fillId="0" borderId="82" xfId="0" applyNumberFormat="1" applyFont="1" applyFill="1" applyBorder="1"/>
    <xf numFmtId="164" fontId="80" fillId="0" borderId="17" xfId="0" applyNumberFormat="1" applyFont="1" applyFill="1" applyBorder="1"/>
    <xf numFmtId="0" fontId="90" fillId="0" borderId="1" xfId="0" applyFont="1" applyBorder="1" applyAlignment="1"/>
    <xf numFmtId="0" fontId="90" fillId="0" borderId="9" xfId="0" applyFont="1" applyBorder="1" applyAlignment="1"/>
    <xf numFmtId="0" fontId="90" fillId="0" borderId="49" xfId="0" applyFont="1" applyBorder="1" applyAlignment="1"/>
    <xf numFmtId="164" fontId="81" fillId="0" borderId="48" xfId="0" applyNumberFormat="1" applyFont="1" applyFill="1" applyBorder="1"/>
    <xf numFmtId="164" fontId="81" fillId="0" borderId="53" xfId="0" applyNumberFormat="1" applyFont="1" applyFill="1" applyBorder="1"/>
    <xf numFmtId="164" fontId="81" fillId="0" borderId="2" xfId="0" applyNumberFormat="1" applyFont="1" applyFill="1" applyBorder="1"/>
    <xf numFmtId="164" fontId="80" fillId="0" borderId="3" xfId="0" applyNumberFormat="1" applyFont="1" applyFill="1" applyBorder="1"/>
    <xf numFmtId="0" fontId="90" fillId="0" borderId="11" xfId="0" applyFont="1" applyFill="1" applyBorder="1" applyAlignment="1">
      <alignment wrapText="1"/>
    </xf>
    <xf numFmtId="0" fontId="90" fillId="0" borderId="7" xfId="0" applyFont="1" applyFill="1" applyBorder="1" applyAlignment="1">
      <alignment wrapText="1"/>
    </xf>
    <xf numFmtId="164" fontId="81" fillId="0" borderId="22" xfId="0" applyNumberFormat="1" applyFont="1" applyFill="1" applyBorder="1"/>
    <xf numFmtId="0" fontId="90" fillId="0" borderId="140" xfId="0" applyFont="1" applyFill="1" applyBorder="1" applyAlignment="1">
      <alignment vertical="center"/>
    </xf>
    <xf numFmtId="164" fontId="81" fillId="0" borderId="65" xfId="0" applyNumberFormat="1" applyFont="1" applyFill="1" applyBorder="1"/>
    <xf numFmtId="164" fontId="81" fillId="0" borderId="31" xfId="0" applyNumberFormat="1" applyFont="1" applyFill="1" applyBorder="1"/>
    <xf numFmtId="0" fontId="90" fillId="0" borderId="40" xfId="0" applyFont="1" applyBorder="1" applyAlignment="1">
      <alignment vertical="center"/>
    </xf>
    <xf numFmtId="0" fontId="90" fillId="0" borderId="33" xfId="0" applyFont="1" applyFill="1" applyBorder="1" applyAlignment="1">
      <alignment vertical="center"/>
    </xf>
    <xf numFmtId="0" fontId="90" fillId="0" borderId="40" xfId="0" applyFont="1" applyFill="1" applyBorder="1" applyAlignment="1">
      <alignment vertical="center" wrapText="1"/>
    </xf>
    <xf numFmtId="0" fontId="90" fillId="0" borderId="24" xfId="0" applyFont="1" applyFill="1" applyBorder="1" applyAlignment="1">
      <alignment vertical="center"/>
    </xf>
    <xf numFmtId="0" fontId="90" fillId="0" borderId="15" xfId="0" applyFont="1" applyFill="1" applyBorder="1" applyAlignment="1">
      <alignment vertical="center"/>
    </xf>
    <xf numFmtId="0" fontId="90" fillId="0" borderId="65" xfId="0" applyFont="1" applyFill="1" applyBorder="1" applyAlignment="1">
      <alignment vertical="center"/>
    </xf>
    <xf numFmtId="164" fontId="21" fillId="0" borderId="48" xfId="0" applyNumberFormat="1" applyFont="1" applyFill="1" applyBorder="1"/>
    <xf numFmtId="164" fontId="21" fillId="0" borderId="53" xfId="0" applyNumberFormat="1" applyFont="1" applyFill="1" applyBorder="1"/>
    <xf numFmtId="164" fontId="21" fillId="0" borderId="2" xfId="0" applyNumberFormat="1" applyFont="1" applyFill="1" applyBorder="1"/>
    <xf numFmtId="164" fontId="21" fillId="0" borderId="3" xfId="0" applyNumberFormat="1" applyFont="1" applyFill="1" applyBorder="1"/>
    <xf numFmtId="0" fontId="67" fillId="0" borderId="48" xfId="5" applyFont="1" applyBorder="1" applyAlignment="1">
      <alignment horizontal="center" vertical="center" wrapText="1"/>
    </xf>
    <xf numFmtId="0" fontId="67" fillId="6" borderId="49" xfId="5" applyFont="1" applyFill="1" applyBorder="1" applyAlignment="1">
      <alignment horizontal="center" vertical="center" wrapText="1"/>
    </xf>
    <xf numFmtId="0" fontId="35" fillId="0" borderId="38" xfId="5" applyFont="1" applyBorder="1"/>
    <xf numFmtId="3" fontId="35" fillId="0" borderId="38" xfId="5" applyNumberFormat="1" applyFont="1" applyBorder="1"/>
    <xf numFmtId="3" fontId="35" fillId="0" borderId="48" xfId="5" applyNumberFormat="1" applyFont="1" applyBorder="1"/>
    <xf numFmtId="167" fontId="35" fillId="6" borderId="49" xfId="5" applyNumberFormat="1" applyFont="1" applyFill="1" applyBorder="1"/>
    <xf numFmtId="164" fontId="35" fillId="0" borderId="48" xfId="5" applyNumberFormat="1" applyFont="1" applyBorder="1"/>
    <xf numFmtId="0" fontId="35" fillId="0" borderId="20" xfId="5" applyFont="1" applyBorder="1"/>
    <xf numFmtId="3" fontId="35" fillId="0" borderId="20" xfId="5" applyNumberFormat="1" applyFont="1" applyFill="1" applyBorder="1"/>
    <xf numFmtId="3" fontId="35" fillId="0" borderId="5" xfId="5" applyNumberFormat="1" applyFont="1" applyBorder="1"/>
    <xf numFmtId="167" fontId="35" fillId="6" borderId="7" xfId="5" applyNumberFormat="1" applyFont="1" applyFill="1" applyBorder="1"/>
    <xf numFmtId="164" fontId="35" fillId="0" borderId="5" xfId="5" applyNumberFormat="1" applyFont="1" applyFill="1" applyBorder="1"/>
    <xf numFmtId="164" fontId="35" fillId="0" borderId="5" xfId="5" applyNumberFormat="1" applyFont="1" applyBorder="1"/>
    <xf numFmtId="0" fontId="35" fillId="0" borderId="35" xfId="5" applyFont="1" applyBorder="1"/>
    <xf numFmtId="3" fontId="35" fillId="0" borderId="35" xfId="5" applyNumberFormat="1" applyFont="1" applyFill="1" applyBorder="1"/>
    <xf numFmtId="3" fontId="35" fillId="0" borderId="13" xfId="5" applyNumberFormat="1" applyFont="1" applyBorder="1"/>
    <xf numFmtId="167" fontId="35" fillId="6" borderId="15" xfId="5" applyNumberFormat="1" applyFont="1" applyFill="1" applyBorder="1"/>
    <xf numFmtId="164" fontId="35" fillId="0" borderId="13" xfId="5" applyNumberFormat="1" applyFont="1" applyBorder="1"/>
    <xf numFmtId="0" fontId="35" fillId="0" borderId="64" xfId="5" applyFont="1" applyBorder="1"/>
    <xf numFmtId="3" fontId="35" fillId="0" borderId="64" xfId="5" applyNumberFormat="1" applyFont="1" applyFill="1" applyBorder="1"/>
    <xf numFmtId="3" fontId="35" fillId="0" borderId="43" xfId="5" applyNumberFormat="1" applyFont="1" applyBorder="1"/>
    <xf numFmtId="167" fontId="35" fillId="6" borderId="45" xfId="5" applyNumberFormat="1" applyFont="1" applyFill="1" applyBorder="1"/>
    <xf numFmtId="164" fontId="35" fillId="0" borderId="43" xfId="5" applyNumberFormat="1" applyFont="1" applyFill="1" applyBorder="1"/>
    <xf numFmtId="164" fontId="35" fillId="0" borderId="43" xfId="5" applyNumberFormat="1" applyFont="1" applyBorder="1"/>
    <xf numFmtId="3" fontId="35" fillId="0" borderId="5" xfId="5" applyNumberFormat="1" applyFont="1" applyFill="1" applyBorder="1"/>
    <xf numFmtId="3" fontId="35" fillId="0" borderId="13" xfId="5" applyNumberFormat="1" applyFont="1" applyFill="1" applyBorder="1"/>
    <xf numFmtId="3" fontId="35" fillId="0" borderId="35" xfId="5" applyNumberFormat="1" applyFont="1" applyBorder="1"/>
    <xf numFmtId="3" fontId="35" fillId="0" borderId="64" xfId="5" applyNumberFormat="1" applyFont="1" applyBorder="1"/>
    <xf numFmtId="0" fontId="35" fillId="0" borderId="30" xfId="5" applyFont="1" applyBorder="1"/>
    <xf numFmtId="3" fontId="35" fillId="0" borderId="30" xfId="5" applyNumberFormat="1" applyFont="1" applyBorder="1"/>
    <xf numFmtId="3" fontId="35" fillId="0" borderId="51" xfId="5" applyNumberFormat="1" applyFont="1" applyBorder="1"/>
    <xf numFmtId="167" fontId="35" fillId="6" borderId="59" xfId="5" applyNumberFormat="1" applyFont="1" applyFill="1" applyBorder="1"/>
    <xf numFmtId="164" fontId="35" fillId="0" borderId="51" xfId="5" applyNumberFormat="1" applyFont="1" applyBorder="1"/>
    <xf numFmtId="0" fontId="35" fillId="0" borderId="63" xfId="5" applyFont="1" applyBorder="1"/>
    <xf numFmtId="3" fontId="35" fillId="0" borderId="63" xfId="5" applyNumberFormat="1" applyFont="1" applyBorder="1"/>
    <xf numFmtId="3" fontId="35" fillId="0" borderId="46" xfId="5" applyNumberFormat="1" applyFont="1" applyBorder="1"/>
    <xf numFmtId="167" fontId="35" fillId="6" borderId="83" xfId="5" applyNumberFormat="1" applyFont="1" applyFill="1" applyBorder="1"/>
    <xf numFmtId="164" fontId="35" fillId="0" borderId="46" xfId="5" applyNumberFormat="1" applyFont="1" applyBorder="1"/>
    <xf numFmtId="0" fontId="18" fillId="0" borderId="38" xfId="5" applyFont="1" applyBorder="1" applyAlignment="1">
      <alignment horizontal="left" vertical="center"/>
    </xf>
    <xf numFmtId="3" fontId="36" fillId="0" borderId="38" xfId="5" applyNumberFormat="1" applyFont="1" applyBorder="1"/>
    <xf numFmtId="3" fontId="36" fillId="0" borderId="48" xfId="5" applyNumberFormat="1" applyFont="1" applyFill="1" applyBorder="1"/>
    <xf numFmtId="167" fontId="36" fillId="6" borderId="49" xfId="5" applyNumberFormat="1" applyFont="1" applyFill="1" applyBorder="1"/>
    <xf numFmtId="3" fontId="36" fillId="0" borderId="48" xfId="5" applyNumberFormat="1" applyFont="1" applyBorder="1"/>
    <xf numFmtId="164" fontId="36" fillId="0" borderId="48" xfId="5" applyNumberFormat="1" applyFont="1" applyBorder="1"/>
    <xf numFmtId="0" fontId="83" fillId="0" borderId="64" xfId="5" applyFont="1" applyBorder="1" applyAlignment="1">
      <alignment horizontal="center" vertical="center" wrapText="1"/>
    </xf>
    <xf numFmtId="0" fontId="19" fillId="0" borderId="64" xfId="5" applyFont="1" applyBorder="1" applyAlignment="1">
      <alignment horizontal="center" vertical="center"/>
    </xf>
    <xf numFmtId="0" fontId="19" fillId="6" borderId="64" xfId="5" applyFont="1" applyFill="1" applyBorder="1" applyAlignment="1">
      <alignment horizontal="center"/>
    </xf>
    <xf numFmtId="164" fontId="24" fillId="0" borderId="51" xfId="5" applyNumberFormat="1" applyFont="1" applyBorder="1" applyAlignment="1">
      <alignment vertical="center"/>
    </xf>
    <xf numFmtId="164" fontId="24" fillId="0" borderId="32" xfId="5" applyNumberFormat="1" applyFont="1" applyBorder="1" applyAlignment="1">
      <alignment vertical="center"/>
    </xf>
    <xf numFmtId="164" fontId="24" fillId="0" borderId="59" xfId="5" applyNumberFormat="1" applyFont="1" applyBorder="1" applyAlignment="1">
      <alignment vertical="center"/>
    </xf>
    <xf numFmtId="164" fontId="2" fillId="0" borderId="20" xfId="5" applyNumberFormat="1" applyBorder="1" applyAlignment="1">
      <alignment vertical="center"/>
    </xf>
    <xf numFmtId="167" fontId="2" fillId="6" borderId="20" xfId="5" applyNumberFormat="1" applyFill="1" applyBorder="1" applyAlignment="1">
      <alignment vertical="center"/>
    </xf>
    <xf numFmtId="164" fontId="24" fillId="0" borderId="13" xfId="5" applyNumberFormat="1" applyFont="1" applyBorder="1" applyAlignment="1">
      <alignment vertical="center"/>
    </xf>
    <xf numFmtId="164" fontId="24" fillId="0" borderId="37" xfId="5" applyNumberFormat="1" applyFont="1" applyBorder="1" applyAlignment="1">
      <alignment vertical="center"/>
    </xf>
    <xf numFmtId="164" fontId="24" fillId="0" borderId="15" xfId="5" applyNumberFormat="1" applyFont="1" applyBorder="1" applyAlignment="1">
      <alignment vertical="center"/>
    </xf>
    <xf numFmtId="164" fontId="2" fillId="0" borderId="35" xfId="5" applyNumberFormat="1" applyBorder="1" applyAlignment="1">
      <alignment vertical="center"/>
    </xf>
    <xf numFmtId="167" fontId="2" fillId="6" borderId="35" xfId="5" applyNumberFormat="1" applyFill="1" applyBorder="1" applyAlignment="1">
      <alignment vertical="center"/>
    </xf>
    <xf numFmtId="164" fontId="2" fillId="0" borderId="30" xfId="5" applyNumberFormat="1" applyBorder="1" applyAlignment="1">
      <alignment vertical="center"/>
    </xf>
    <xf numFmtId="164" fontId="2" fillId="0" borderId="35" xfId="5" applyNumberFormat="1" applyFill="1" applyBorder="1" applyAlignment="1">
      <alignment vertical="center"/>
    </xf>
    <xf numFmtId="164" fontId="24" fillId="0" borderId="46" xfId="5" applyNumberFormat="1" applyFont="1" applyBorder="1" applyAlignment="1">
      <alignment vertical="center"/>
    </xf>
    <xf numFmtId="164" fontId="24" fillId="0" borderId="36" xfId="5" applyNumberFormat="1" applyFont="1" applyBorder="1" applyAlignment="1">
      <alignment vertical="center"/>
    </xf>
    <xf numFmtId="164" fontId="24" fillId="0" borderId="83" xfId="5" applyNumberFormat="1" applyFont="1" applyBorder="1" applyAlignment="1">
      <alignment vertical="center"/>
    </xf>
    <xf numFmtId="164" fontId="2" fillId="0" borderId="63" xfId="5" applyNumberFormat="1" applyBorder="1" applyAlignment="1">
      <alignment vertical="center"/>
    </xf>
    <xf numFmtId="167" fontId="2" fillId="6" borderId="63" xfId="5" applyNumberFormat="1" applyFill="1" applyBorder="1" applyAlignment="1">
      <alignment vertical="center"/>
    </xf>
    <xf numFmtId="164" fontId="2" fillId="0" borderId="41" xfId="5" applyNumberFormat="1" applyBorder="1" applyAlignment="1">
      <alignment vertical="center"/>
    </xf>
    <xf numFmtId="0" fontId="18" fillId="0" borderId="38" xfId="5" applyFont="1" applyBorder="1"/>
    <xf numFmtId="3" fontId="18" fillId="0" borderId="48" xfId="5" applyNumberFormat="1" applyFont="1" applyBorder="1" applyAlignment="1">
      <alignment vertical="center"/>
    </xf>
    <xf numFmtId="3" fontId="18" fillId="0" borderId="3" xfId="5" applyNumberFormat="1" applyFont="1" applyBorder="1" applyAlignment="1">
      <alignment vertical="center"/>
    </xf>
    <xf numFmtId="3" fontId="18" fillId="0" borderId="49" xfId="5" applyNumberFormat="1" applyFont="1" applyBorder="1" applyAlignment="1">
      <alignment vertical="center"/>
    </xf>
    <xf numFmtId="3" fontId="18" fillId="0" borderId="38" xfId="5" applyNumberFormat="1" applyFont="1" applyBorder="1" applyAlignment="1">
      <alignment vertical="center"/>
    </xf>
    <xf numFmtId="167" fontId="18" fillId="6" borderId="38" xfId="5" applyNumberFormat="1" applyFont="1" applyFill="1" applyBorder="1" applyAlignment="1">
      <alignment vertical="center"/>
    </xf>
    <xf numFmtId="0" fontId="67" fillId="0" borderId="43" xfId="5" applyFont="1" applyBorder="1" applyAlignment="1">
      <alignment horizontal="center" vertical="center" wrapText="1"/>
    </xf>
    <xf numFmtId="0" fontId="50" fillId="0" borderId="65" xfId="5" applyFont="1" applyBorder="1" applyAlignment="1">
      <alignment horizontal="center" vertical="center" wrapText="1"/>
    </xf>
    <xf numFmtId="3" fontId="19" fillId="0" borderId="48" xfId="5" applyNumberFormat="1" applyFont="1" applyBorder="1" applyAlignment="1">
      <alignment vertical="center"/>
    </xf>
    <xf numFmtId="3" fontId="19" fillId="0" borderId="2" xfId="5" applyNumberFormat="1" applyFont="1" applyBorder="1" applyAlignment="1">
      <alignment vertical="center"/>
    </xf>
    <xf numFmtId="165" fontId="12" fillId="2" borderId="2" xfId="14" applyNumberFormat="1" applyFont="1" applyFill="1" applyBorder="1"/>
    <xf numFmtId="164" fontId="19" fillId="0" borderId="48" xfId="5" applyNumberFormat="1" applyFont="1" applyBorder="1" applyAlignment="1">
      <alignment vertical="center"/>
    </xf>
    <xf numFmtId="164" fontId="19" fillId="0" borderId="39" xfId="5" applyNumberFormat="1" applyFont="1" applyBorder="1" applyAlignment="1">
      <alignment vertical="center"/>
    </xf>
    <xf numFmtId="165" fontId="12" fillId="2" borderId="3" xfId="14" applyNumberFormat="1" applyFont="1" applyFill="1" applyBorder="1"/>
    <xf numFmtId="3" fontId="19" fillId="0" borderId="39" xfId="5" applyNumberFormat="1" applyFont="1" applyBorder="1" applyAlignment="1">
      <alignment vertical="center"/>
    </xf>
    <xf numFmtId="167" fontId="19" fillId="6" borderId="1" xfId="5" applyNumberFormat="1" applyFont="1" applyFill="1" applyBorder="1" applyAlignment="1">
      <alignment vertical="center"/>
    </xf>
    <xf numFmtId="167" fontId="19" fillId="6" borderId="2" xfId="5" applyNumberFormat="1" applyFont="1" applyFill="1" applyBorder="1" applyAlignment="1">
      <alignment vertical="center"/>
    </xf>
    <xf numFmtId="165" fontId="12" fillId="2" borderId="38" xfId="14" applyNumberFormat="1" applyFont="1" applyFill="1" applyBorder="1"/>
    <xf numFmtId="3" fontId="19" fillId="0" borderId="51" xfId="5" applyNumberFormat="1" applyFont="1" applyBorder="1" applyAlignment="1">
      <alignment vertical="center"/>
    </xf>
    <xf numFmtId="3" fontId="19" fillId="0" borderId="31" xfId="5" applyNumberFormat="1" applyFont="1" applyBorder="1" applyAlignment="1">
      <alignment vertical="center"/>
    </xf>
    <xf numFmtId="165" fontId="12" fillId="2" borderId="22" xfId="14" applyNumberFormat="1" applyFont="1" applyFill="1" applyBorder="1"/>
    <xf numFmtId="164" fontId="19" fillId="0" borderId="51" xfId="5" applyNumberFormat="1" applyFont="1" applyBorder="1" applyAlignment="1">
      <alignment vertical="center"/>
    </xf>
    <xf numFmtId="164" fontId="19" fillId="0" borderId="50" xfId="5" applyNumberFormat="1" applyFont="1" applyBorder="1" applyAlignment="1">
      <alignment vertical="center"/>
    </xf>
    <xf numFmtId="165" fontId="12" fillId="2" borderId="23" xfId="14" applyNumberFormat="1" applyFont="1" applyFill="1" applyBorder="1"/>
    <xf numFmtId="3" fontId="19" fillId="0" borderId="50" xfId="5" applyNumberFormat="1" applyFont="1" applyBorder="1" applyAlignment="1">
      <alignment vertical="center"/>
    </xf>
    <xf numFmtId="167" fontId="19" fillId="6" borderId="58" xfId="5" applyNumberFormat="1" applyFont="1" applyFill="1" applyBorder="1" applyAlignment="1">
      <alignment vertical="center"/>
    </xf>
    <xf numFmtId="167" fontId="19" fillId="6" borderId="31" xfId="5" applyNumberFormat="1" applyFont="1" applyFill="1" applyBorder="1" applyAlignment="1">
      <alignment vertical="center"/>
    </xf>
    <xf numFmtId="165" fontId="12" fillId="2" borderId="20" xfId="14" applyNumberFormat="1" applyFont="1" applyFill="1" applyBorder="1"/>
    <xf numFmtId="3" fontId="19" fillId="0" borderId="13" xfId="5" applyNumberFormat="1" applyFont="1" applyBorder="1" applyAlignment="1">
      <alignment vertical="center"/>
    </xf>
    <xf numFmtId="3" fontId="19" fillId="0" borderId="21" xfId="5" applyNumberFormat="1" applyFont="1" applyBorder="1" applyAlignment="1">
      <alignment vertical="center"/>
    </xf>
    <xf numFmtId="165" fontId="12" fillId="2" borderId="21" xfId="14" applyNumberFormat="1" applyFont="1" applyFill="1" applyBorder="1"/>
    <xf numFmtId="164" fontId="19" fillId="0" borderId="13" xfId="5" applyNumberFormat="1" applyFont="1" applyBorder="1" applyAlignment="1">
      <alignment vertical="center"/>
    </xf>
    <xf numFmtId="164" fontId="19" fillId="0" borderId="14" xfId="5" applyNumberFormat="1" applyFont="1" applyBorder="1" applyAlignment="1">
      <alignment vertical="center"/>
    </xf>
    <xf numFmtId="165" fontId="12" fillId="2" borderId="37" xfId="14" applyNumberFormat="1" applyFont="1" applyFill="1" applyBorder="1"/>
    <xf numFmtId="3" fontId="19" fillId="0" borderId="14" xfId="5" applyNumberFormat="1" applyFont="1" applyBorder="1" applyAlignment="1">
      <alignment vertical="center"/>
    </xf>
    <xf numFmtId="167" fontId="19" fillId="6" borderId="12" xfId="5" applyNumberFormat="1" applyFont="1" applyFill="1" applyBorder="1" applyAlignment="1">
      <alignment vertical="center"/>
    </xf>
    <xf numFmtId="167" fontId="19" fillId="6" borderId="21" xfId="5" applyNumberFormat="1" applyFont="1" applyFill="1" applyBorder="1" applyAlignment="1">
      <alignment vertical="center"/>
    </xf>
    <xf numFmtId="165" fontId="12" fillId="2" borderId="35" xfId="14" applyNumberFormat="1" applyFont="1" applyFill="1" applyBorder="1"/>
    <xf numFmtId="3" fontId="19" fillId="0" borderId="46" xfId="5" applyNumberFormat="1" applyFont="1" applyBorder="1" applyAlignment="1">
      <alignment vertical="center"/>
    </xf>
    <xf numFmtId="3" fontId="19" fillId="0" borderId="66" xfId="5" applyNumberFormat="1" applyFont="1" applyBorder="1" applyAlignment="1">
      <alignment vertical="center"/>
    </xf>
    <xf numFmtId="165" fontId="12" fillId="2" borderId="65" xfId="14" applyNumberFormat="1" applyFont="1" applyFill="1" applyBorder="1"/>
    <xf numFmtId="164" fontId="19" fillId="0" borderId="46" xfId="5" applyNumberFormat="1" applyFont="1" applyBorder="1" applyAlignment="1">
      <alignment vertical="center"/>
    </xf>
    <xf numFmtId="164" fontId="19" fillId="0" borderId="68" xfId="5" applyNumberFormat="1" applyFont="1" applyBorder="1" applyAlignment="1">
      <alignment vertical="center"/>
    </xf>
    <xf numFmtId="165" fontId="12" fillId="2" borderId="19" xfId="14" applyNumberFormat="1" applyFont="1" applyFill="1" applyBorder="1"/>
    <xf numFmtId="3" fontId="19" fillId="0" borderId="68" xfId="5" applyNumberFormat="1" applyFont="1" applyBorder="1" applyAlignment="1">
      <alignment vertical="center"/>
    </xf>
    <xf numFmtId="167" fontId="19" fillId="6" borderId="70" xfId="5" applyNumberFormat="1" applyFont="1" applyFill="1" applyBorder="1" applyAlignment="1">
      <alignment vertical="center"/>
    </xf>
    <xf numFmtId="167" fontId="19" fillId="6" borderId="66" xfId="5" applyNumberFormat="1" applyFont="1" applyFill="1" applyBorder="1" applyAlignment="1">
      <alignment vertical="center"/>
    </xf>
    <xf numFmtId="165" fontId="12" fillId="2" borderId="64" xfId="14" applyNumberFormat="1" applyFont="1" applyFill="1" applyBorder="1"/>
    <xf numFmtId="3" fontId="19" fillId="0" borderId="5" xfId="5" applyNumberFormat="1" applyFont="1" applyBorder="1" applyAlignment="1">
      <alignment vertical="center"/>
    </xf>
    <xf numFmtId="3" fontId="19" fillId="0" borderId="22" xfId="5" applyNumberFormat="1" applyFont="1" applyBorder="1" applyAlignment="1">
      <alignment vertical="center"/>
    </xf>
    <xf numFmtId="164" fontId="19" fillId="0" borderId="5" xfId="5" applyNumberFormat="1" applyFont="1" applyBorder="1" applyAlignment="1">
      <alignment vertical="center"/>
    </xf>
    <xf numFmtId="164" fontId="19" fillId="0" borderId="6" xfId="5" applyNumberFormat="1" applyFont="1" applyBorder="1" applyAlignment="1">
      <alignment vertical="center"/>
    </xf>
    <xf numFmtId="3" fontId="19" fillId="0" borderId="6" xfId="5" applyNumberFormat="1" applyFont="1" applyBorder="1" applyAlignment="1">
      <alignment vertical="center"/>
    </xf>
    <xf numFmtId="168" fontId="12" fillId="2" borderId="23" xfId="14" applyNumberFormat="1" applyFont="1" applyFill="1" applyBorder="1"/>
    <xf numFmtId="167" fontId="19" fillId="6" borderId="4" xfId="5" applyNumberFormat="1" applyFont="1" applyFill="1" applyBorder="1" applyAlignment="1">
      <alignment vertical="center"/>
    </xf>
    <xf numFmtId="167" fontId="19" fillId="6" borderId="22" xfId="5" applyNumberFormat="1" applyFont="1" applyFill="1" applyBorder="1" applyAlignment="1">
      <alignment vertical="center"/>
    </xf>
    <xf numFmtId="3" fontId="19" fillId="0" borderId="43" xfId="5" applyNumberFormat="1" applyFont="1" applyBorder="1" applyAlignment="1">
      <alignment vertical="center"/>
    </xf>
    <xf numFmtId="3" fontId="19" fillId="0" borderId="65" xfId="5" applyNumberFormat="1" applyFont="1" applyBorder="1" applyAlignment="1">
      <alignment vertical="center"/>
    </xf>
    <xf numFmtId="164" fontId="19" fillId="0" borderId="43" xfId="5" applyNumberFormat="1" applyFont="1" applyBorder="1" applyAlignment="1">
      <alignment vertical="center"/>
    </xf>
    <xf numFmtId="164" fontId="19" fillId="0" borderId="18" xfId="5" applyNumberFormat="1" applyFont="1" applyBorder="1" applyAlignment="1">
      <alignment vertical="center"/>
    </xf>
    <xf numFmtId="3" fontId="19" fillId="0" borderId="18" xfId="5" applyNumberFormat="1" applyFont="1" applyBorder="1" applyAlignment="1">
      <alignment vertical="center"/>
    </xf>
    <xf numFmtId="167" fontId="19" fillId="6" borderId="42" xfId="5" applyNumberFormat="1" applyFont="1" applyFill="1" applyBorder="1" applyAlignment="1">
      <alignment vertical="center"/>
    </xf>
    <xf numFmtId="167" fontId="19" fillId="6" borderId="65" xfId="5" applyNumberFormat="1" applyFont="1" applyFill="1" applyBorder="1" applyAlignment="1">
      <alignment vertical="center"/>
    </xf>
    <xf numFmtId="165" fontId="12" fillId="2" borderId="31" xfId="14" applyNumberFormat="1" applyFont="1" applyFill="1" applyBorder="1"/>
    <xf numFmtId="165" fontId="12" fillId="2" borderId="32" xfId="14" applyNumberFormat="1" applyFont="1" applyFill="1" applyBorder="1"/>
    <xf numFmtId="165" fontId="12" fillId="2" borderId="30" xfId="14" applyNumberFormat="1" applyFont="1" applyFill="1" applyBorder="1"/>
    <xf numFmtId="165" fontId="12" fillId="2" borderId="57" xfId="14" applyNumberFormat="1" applyFont="1" applyFill="1" applyBorder="1"/>
    <xf numFmtId="167" fontId="19" fillId="6" borderId="67" xfId="5" applyNumberFormat="1" applyFont="1" applyFill="1" applyBorder="1" applyAlignment="1">
      <alignment vertical="center"/>
    </xf>
    <xf numFmtId="167" fontId="19" fillId="6" borderId="57" xfId="5" applyNumberFormat="1" applyFont="1" applyFill="1" applyBorder="1" applyAlignment="1">
      <alignment vertical="center"/>
    </xf>
    <xf numFmtId="0" fontId="18" fillId="0" borderId="38" xfId="5" applyFont="1" applyBorder="1" applyAlignment="1">
      <alignment vertical="center"/>
    </xf>
    <xf numFmtId="3" fontId="67" fillId="0" borderId="48" xfId="5" applyNumberFormat="1" applyFont="1" applyBorder="1" applyAlignment="1">
      <alignment vertical="center"/>
    </xf>
    <xf numFmtId="3" fontId="67" fillId="0" borderId="2" xfId="5" applyNumberFormat="1" applyFont="1" applyBorder="1" applyAlignment="1">
      <alignment vertical="center"/>
    </xf>
    <xf numFmtId="165" fontId="13" fillId="2" borderId="3" xfId="14" applyNumberFormat="1" applyFont="1" applyFill="1" applyBorder="1"/>
    <xf numFmtId="3" fontId="67" fillId="0" borderId="39" xfId="5" applyNumberFormat="1" applyFont="1" applyBorder="1" applyAlignment="1">
      <alignment vertical="center"/>
    </xf>
    <xf numFmtId="167" fontId="67" fillId="6" borderId="1" xfId="5" applyNumberFormat="1" applyFont="1" applyFill="1" applyBorder="1" applyAlignment="1">
      <alignment vertical="center"/>
    </xf>
    <xf numFmtId="167" fontId="67" fillId="6" borderId="2" xfId="5" applyNumberFormat="1" applyFont="1" applyFill="1" applyBorder="1" applyAlignment="1">
      <alignment vertical="center"/>
    </xf>
    <xf numFmtId="165" fontId="13" fillId="2" borderId="38" xfId="14" applyNumberFormat="1" applyFont="1" applyFill="1" applyBorder="1"/>
    <xf numFmtId="0" fontId="66" fillId="0" borderId="1" xfId="18" applyFont="1" applyFill="1" applyBorder="1" applyAlignment="1">
      <alignment horizontal="center" vertical="center"/>
    </xf>
    <xf numFmtId="0" fontId="65" fillId="0" borderId="38" xfId="18" applyFont="1" applyFill="1" applyBorder="1" applyAlignment="1">
      <alignment horizontal="left" vertical="center" wrapText="1"/>
    </xf>
    <xf numFmtId="164" fontId="50" fillId="0" borderId="38" xfId="18" applyNumberFormat="1" applyFont="1" applyFill="1" applyBorder="1" applyAlignment="1">
      <alignment horizontal="right" vertical="center" wrapText="1"/>
    </xf>
    <xf numFmtId="164" fontId="67" fillId="0" borderId="38" xfId="5" applyNumberFormat="1" applyFont="1" applyBorder="1" applyAlignment="1">
      <alignment horizontal="right" vertical="center" wrapText="1"/>
    </xf>
    <xf numFmtId="167" fontId="67" fillId="11" borderId="38" xfId="5" applyNumberFormat="1" applyFont="1" applyFill="1" applyBorder="1" applyAlignment="1">
      <alignment horizontal="right" vertical="center" wrapText="1"/>
    </xf>
    <xf numFmtId="164" fontId="67" fillId="0" borderId="38" xfId="5" applyNumberFormat="1" applyFont="1" applyBorder="1" applyAlignment="1">
      <alignment horizontal="right" vertical="center"/>
    </xf>
    <xf numFmtId="167" fontId="67" fillId="11" borderId="38" xfId="5" applyNumberFormat="1" applyFont="1" applyFill="1" applyBorder="1" applyAlignment="1">
      <alignment horizontal="right" vertical="center"/>
    </xf>
    <xf numFmtId="0" fontId="15" fillId="0" borderId="12" xfId="18" applyFont="1" applyBorder="1" applyAlignment="1">
      <alignment horizontal="left"/>
    </xf>
    <xf numFmtId="0" fontId="15" fillId="0" borderId="35" xfId="18" applyFont="1" applyBorder="1" applyAlignment="1">
      <alignment wrapText="1"/>
    </xf>
    <xf numFmtId="164" fontId="12" fillId="0" borderId="35" xfId="18" applyNumberFormat="1" applyFont="1" applyBorder="1" applyAlignment="1">
      <alignment horizontal="right" vertical="center" wrapText="1"/>
    </xf>
    <xf numFmtId="164" fontId="19" fillId="0" borderId="35" xfId="5" applyNumberFormat="1" applyFont="1" applyBorder="1" applyAlignment="1">
      <alignment horizontal="right" vertical="center" wrapText="1"/>
    </xf>
    <xf numFmtId="167" fontId="19" fillId="11" borderId="35" xfId="5" applyNumberFormat="1" applyFont="1" applyFill="1" applyBorder="1" applyAlignment="1">
      <alignment horizontal="right" vertical="center" wrapText="1"/>
    </xf>
    <xf numFmtId="164" fontId="19" fillId="0" borderId="35" xfId="5" applyNumberFormat="1" applyFont="1" applyBorder="1" applyAlignment="1">
      <alignment horizontal="right" vertical="center"/>
    </xf>
    <xf numFmtId="168" fontId="19" fillId="11" borderId="35" xfId="5" applyNumberFormat="1" applyFont="1" applyFill="1" applyBorder="1" applyAlignment="1">
      <alignment horizontal="right" vertical="center"/>
    </xf>
    <xf numFmtId="0" fontId="15" fillId="0" borderId="12" xfId="18" applyFont="1" applyBorder="1"/>
    <xf numFmtId="3" fontId="12" fillId="0" borderId="35" xfId="18" applyNumberFormat="1" applyFont="1" applyBorder="1" applyAlignment="1">
      <alignment horizontal="right" vertical="center" wrapText="1"/>
    </xf>
    <xf numFmtId="0" fontId="19" fillId="11" borderId="35" xfId="5" applyFont="1" applyFill="1" applyBorder="1" applyAlignment="1">
      <alignment horizontal="right" vertical="center" wrapText="1"/>
    </xf>
    <xf numFmtId="164" fontId="19" fillId="0" borderId="63" xfId="5" applyNumberFormat="1" applyFont="1" applyBorder="1" applyAlignment="1">
      <alignment horizontal="right" vertical="center" wrapText="1"/>
    </xf>
    <xf numFmtId="0" fontId="19" fillId="11" borderId="63" xfId="5" applyFont="1" applyFill="1" applyBorder="1" applyAlignment="1">
      <alignment horizontal="right" vertical="center" wrapText="1"/>
    </xf>
    <xf numFmtId="164" fontId="19" fillId="0" borderId="63" xfId="5" applyNumberFormat="1" applyFont="1" applyBorder="1" applyAlignment="1">
      <alignment horizontal="right" vertical="center"/>
    </xf>
    <xf numFmtId="168" fontId="19" fillId="11" borderId="63" xfId="5" applyNumberFormat="1" applyFont="1" applyFill="1" applyBorder="1" applyAlignment="1">
      <alignment horizontal="right" vertical="center"/>
    </xf>
    <xf numFmtId="168" fontId="67" fillId="11" borderId="38" xfId="5" applyNumberFormat="1" applyFont="1" applyFill="1" applyBorder="1" applyAlignment="1">
      <alignment horizontal="right" vertical="center"/>
    </xf>
    <xf numFmtId="0" fontId="15" fillId="0" borderId="58" xfId="18" applyFont="1" applyBorder="1" applyAlignment="1">
      <alignment horizontal="left"/>
    </xf>
    <xf numFmtId="0" fontId="15" fillId="0" borderId="30" xfId="18" applyFont="1" applyFill="1" applyBorder="1" applyAlignment="1">
      <alignment wrapText="1"/>
    </xf>
    <xf numFmtId="164" fontId="12" fillId="0" borderId="35" xfId="18" applyNumberFormat="1" applyFont="1" applyBorder="1" applyAlignment="1">
      <alignment vertical="center" wrapText="1"/>
    </xf>
    <xf numFmtId="167" fontId="19" fillId="11" borderId="30" xfId="5" applyNumberFormat="1" applyFont="1" applyFill="1" applyBorder="1" applyAlignment="1">
      <alignment horizontal="right" vertical="center" wrapText="1"/>
    </xf>
    <xf numFmtId="164" fontId="19" fillId="0" borderId="30" xfId="5" applyNumberFormat="1" applyFont="1" applyBorder="1" applyAlignment="1">
      <alignment horizontal="right" vertical="center" wrapText="1"/>
    </xf>
    <xf numFmtId="164" fontId="19" fillId="0" borderId="30" xfId="5" applyNumberFormat="1" applyFont="1" applyBorder="1" applyAlignment="1">
      <alignment horizontal="right" vertical="center"/>
    </xf>
    <xf numFmtId="168" fontId="19" fillId="11" borderId="30" xfId="5" applyNumberFormat="1" applyFont="1" applyFill="1" applyBorder="1" applyAlignment="1">
      <alignment horizontal="right" vertical="center"/>
    </xf>
    <xf numFmtId="0" fontId="15" fillId="0" borderId="35" xfId="18" applyFont="1" applyFill="1" applyBorder="1" applyAlignment="1">
      <alignment wrapText="1"/>
    </xf>
    <xf numFmtId="0" fontId="15" fillId="0" borderId="63" xfId="18" applyFont="1" applyFill="1" applyBorder="1" applyAlignment="1">
      <alignment wrapText="1"/>
    </xf>
    <xf numFmtId="0" fontId="15" fillId="0" borderId="70" xfId="18" applyFont="1" applyBorder="1" applyAlignment="1">
      <alignment horizontal="left"/>
    </xf>
    <xf numFmtId="0" fontId="19" fillId="0" borderId="63" xfId="5" applyFont="1" applyBorder="1" applyAlignment="1">
      <alignment horizontal="right" vertical="center" wrapText="1"/>
    </xf>
    <xf numFmtId="168" fontId="19" fillId="11" borderId="63" xfId="5" applyNumberFormat="1" applyFont="1" applyFill="1" applyBorder="1" applyAlignment="1">
      <alignment horizontal="right" vertical="center" wrapText="1"/>
    </xf>
    <xf numFmtId="0" fontId="19" fillId="0" borderId="63" xfId="5" applyFont="1" applyBorder="1" applyAlignment="1">
      <alignment horizontal="right" vertical="center"/>
    </xf>
    <xf numFmtId="0" fontId="66" fillId="0" borderId="38" xfId="18" applyFont="1" applyFill="1" applyBorder="1" applyAlignment="1">
      <alignment wrapText="1"/>
    </xf>
    <xf numFmtId="164" fontId="13" fillId="0" borderId="38" xfId="18" applyNumberFormat="1" applyFont="1" applyFill="1" applyBorder="1" applyAlignment="1">
      <alignment vertical="center" wrapText="1"/>
    </xf>
    <xf numFmtId="164" fontId="12" fillId="0" borderId="63" xfId="18" applyNumberFormat="1" applyFont="1" applyFill="1" applyBorder="1" applyAlignment="1">
      <alignment vertical="center" wrapText="1"/>
    </xf>
    <xf numFmtId="164" fontId="12" fillId="0" borderId="35" xfId="18" applyNumberFormat="1" applyFont="1" applyFill="1" applyBorder="1" applyAlignment="1">
      <alignment vertical="center" wrapText="1"/>
    </xf>
    <xf numFmtId="0" fontId="15" fillId="0" borderId="12" xfId="18" applyFont="1" applyFill="1" applyBorder="1" applyAlignment="1">
      <alignment horizontal="left"/>
    </xf>
    <xf numFmtId="164" fontId="12" fillId="0" borderId="30" xfId="18" applyNumberFormat="1" applyFont="1" applyFill="1" applyBorder="1" applyAlignment="1">
      <alignment vertical="center" wrapText="1"/>
    </xf>
    <xf numFmtId="3" fontId="12" fillId="0" borderId="30" xfId="18" applyNumberFormat="1" applyFont="1" applyFill="1" applyBorder="1" applyAlignment="1">
      <alignment vertical="center" wrapText="1"/>
    </xf>
    <xf numFmtId="167" fontId="19" fillId="11" borderId="63" xfId="5" applyNumberFormat="1" applyFont="1" applyFill="1" applyBorder="1" applyAlignment="1">
      <alignment horizontal="right" vertical="center" wrapText="1"/>
    </xf>
    <xf numFmtId="164" fontId="19" fillId="0" borderId="64" xfId="5" applyNumberFormat="1" applyFont="1" applyBorder="1" applyAlignment="1">
      <alignment horizontal="right" vertical="center" wrapText="1"/>
    </xf>
    <xf numFmtId="167" fontId="19" fillId="11" borderId="64" xfId="5" applyNumberFormat="1" applyFont="1" applyFill="1" applyBorder="1" applyAlignment="1">
      <alignment horizontal="right" vertical="center" wrapText="1"/>
    </xf>
    <xf numFmtId="164" fontId="19" fillId="0" borderId="64" xfId="5" applyNumberFormat="1" applyFont="1" applyBorder="1" applyAlignment="1">
      <alignment horizontal="right" vertical="center"/>
    </xf>
    <xf numFmtId="168" fontId="19" fillId="11" borderId="64" xfId="5" applyNumberFormat="1" applyFont="1" applyFill="1" applyBorder="1" applyAlignment="1">
      <alignment horizontal="right" vertical="center"/>
    </xf>
    <xf numFmtId="164" fontId="12" fillId="0" borderId="30" xfId="18" applyNumberFormat="1" applyFont="1" applyFill="1" applyBorder="1" applyAlignment="1">
      <alignment horizontal="right" vertical="center" wrapText="1"/>
    </xf>
    <xf numFmtId="164" fontId="32" fillId="0" borderId="30" xfId="5" applyNumberFormat="1" applyFont="1" applyBorder="1" applyAlignment="1">
      <alignment horizontal="right" vertical="center"/>
    </xf>
    <xf numFmtId="167" fontId="32" fillId="11" borderId="30" xfId="5" applyNumberFormat="1" applyFont="1" applyFill="1" applyBorder="1" applyAlignment="1">
      <alignment horizontal="right" vertical="center"/>
    </xf>
    <xf numFmtId="168" fontId="32" fillId="11" borderId="30" xfId="5" applyNumberFormat="1" applyFont="1" applyFill="1" applyBorder="1" applyAlignment="1">
      <alignment horizontal="right" vertical="center"/>
    </xf>
    <xf numFmtId="164" fontId="32" fillId="0" borderId="35" xfId="5" applyNumberFormat="1" applyFont="1" applyBorder="1" applyAlignment="1">
      <alignment horizontal="right" vertical="center"/>
    </xf>
    <xf numFmtId="167" fontId="32" fillId="11" borderId="35" xfId="5" applyNumberFormat="1" applyFont="1" applyFill="1" applyBorder="1" applyAlignment="1">
      <alignment horizontal="right" vertical="center"/>
    </xf>
    <xf numFmtId="168" fontId="32" fillId="11" borderId="35" xfId="5" applyNumberFormat="1" applyFont="1" applyFill="1" applyBorder="1" applyAlignment="1">
      <alignment horizontal="right" vertical="center"/>
    </xf>
    <xf numFmtId="164" fontId="32" fillId="0" borderId="35" xfId="5" applyNumberFormat="1" applyFont="1" applyFill="1" applyBorder="1" applyAlignment="1">
      <alignment horizontal="right" vertical="center"/>
    </xf>
    <xf numFmtId="164" fontId="12" fillId="0" borderId="35" xfId="18" applyNumberFormat="1" applyFont="1" applyFill="1" applyBorder="1" applyAlignment="1">
      <alignment horizontal="right" vertical="center" wrapText="1"/>
    </xf>
    <xf numFmtId="0" fontId="15" fillId="0" borderId="67" xfId="18" applyFont="1" applyBorder="1" applyAlignment="1">
      <alignment horizontal="left"/>
    </xf>
    <xf numFmtId="0" fontId="15" fillId="0" borderId="41" xfId="18" applyFont="1" applyFill="1" applyBorder="1" applyAlignment="1">
      <alignment wrapText="1"/>
    </xf>
    <xf numFmtId="0" fontId="11" fillId="0" borderId="4" xfId="18" applyFont="1" applyFill="1" applyBorder="1" applyAlignment="1">
      <alignment horizontal="left" vertical="center"/>
    </xf>
    <xf numFmtId="0" fontId="47" fillId="0" borderId="20" xfId="18" applyFont="1" applyFill="1" applyBorder="1" applyAlignment="1">
      <alignment horizontal="left" vertical="center" wrapText="1"/>
    </xf>
    <xf numFmtId="0" fontId="32" fillId="0" borderId="30" xfId="18" applyFont="1" applyFill="1" applyBorder="1" applyAlignment="1">
      <alignment horizontal="right" vertical="center" wrapText="1"/>
    </xf>
    <xf numFmtId="0" fontId="15" fillId="0" borderId="12" xfId="18" applyFont="1" applyBorder="1" applyAlignment="1">
      <alignment horizontal="left" vertical="center"/>
    </xf>
    <xf numFmtId="0" fontId="15" fillId="0" borderId="35" xfId="18" applyFont="1" applyFill="1" applyBorder="1" applyAlignment="1">
      <alignment vertical="center" wrapText="1"/>
    </xf>
    <xf numFmtId="0" fontId="15" fillId="0" borderId="4" xfId="18" applyFont="1" applyBorder="1" applyAlignment="1">
      <alignment horizontal="left"/>
    </xf>
    <xf numFmtId="0" fontId="12" fillId="0" borderId="30" xfId="18" applyFont="1" applyFill="1" applyBorder="1" applyAlignment="1">
      <alignment vertical="center" wrapText="1"/>
    </xf>
    <xf numFmtId="164" fontId="6" fillId="0" borderId="20" xfId="18" applyNumberFormat="1" applyFont="1" applyBorder="1" applyAlignment="1">
      <alignment horizontal="right" vertical="center"/>
    </xf>
    <xf numFmtId="168" fontId="6" fillId="11" borderId="20" xfId="18" applyNumberFormat="1" applyFont="1" applyFill="1" applyBorder="1" applyAlignment="1">
      <alignment horizontal="right" vertical="center"/>
    </xf>
    <xf numFmtId="164" fontId="6" fillId="0" borderId="35" xfId="18" applyNumberFormat="1" applyFont="1" applyBorder="1" applyAlignment="1">
      <alignment horizontal="right" vertical="center"/>
    </xf>
    <xf numFmtId="167" fontId="6" fillId="11" borderId="35" xfId="18" applyNumberFormat="1" applyFont="1" applyFill="1" applyBorder="1" applyAlignment="1">
      <alignment horizontal="right" vertical="center"/>
    </xf>
    <xf numFmtId="0" fontId="6" fillId="0" borderId="30" xfId="18" applyFont="1" applyBorder="1" applyAlignment="1">
      <alignment horizontal="right" vertical="center"/>
    </xf>
    <xf numFmtId="168" fontId="6" fillId="11" borderId="35" xfId="18" applyNumberFormat="1" applyFont="1" applyFill="1" applyBorder="1" applyAlignment="1">
      <alignment horizontal="right" vertical="center"/>
    </xf>
    <xf numFmtId="0" fontId="15" fillId="0" borderId="35" xfId="18" applyFont="1" applyBorder="1" applyAlignment="1">
      <alignment horizontal="left"/>
    </xf>
    <xf numFmtId="164" fontId="13" fillId="0" borderId="38" xfId="18" applyNumberFormat="1" applyFont="1" applyFill="1" applyBorder="1" applyAlignment="1">
      <alignment horizontal="right" vertical="center"/>
    </xf>
    <xf numFmtId="167" fontId="13" fillId="11" borderId="38" xfId="18" applyNumberFormat="1" applyFont="1" applyFill="1" applyBorder="1" applyAlignment="1">
      <alignment horizontal="right" vertical="center"/>
    </xf>
    <xf numFmtId="164" fontId="13" fillId="0" borderId="38" xfId="18" applyNumberFormat="1" applyFont="1" applyBorder="1" applyAlignment="1">
      <alignment horizontal="right" vertical="center"/>
    </xf>
    <xf numFmtId="168" fontId="13" fillId="11" borderId="38" xfId="18" applyNumberFormat="1" applyFont="1" applyFill="1" applyBorder="1" applyAlignment="1">
      <alignment horizontal="right" vertical="center"/>
    </xf>
    <xf numFmtId="0" fontId="15" fillId="0" borderId="58" xfId="18" applyFont="1" applyBorder="1" applyAlignment="1">
      <alignment horizontal="left" vertical="center"/>
    </xf>
    <xf numFmtId="164" fontId="6" fillId="0" borderId="30" xfId="18" applyNumberFormat="1" applyFont="1" applyFill="1" applyBorder="1" applyAlignment="1">
      <alignment horizontal="right" vertical="center"/>
    </xf>
    <xf numFmtId="167" fontId="6" fillId="11" borderId="30" xfId="18" applyNumberFormat="1" applyFont="1" applyFill="1" applyBorder="1" applyAlignment="1">
      <alignment horizontal="right" vertical="center"/>
    </xf>
    <xf numFmtId="164" fontId="6" fillId="0" borderId="30" xfId="18" applyNumberFormat="1" applyFont="1" applyBorder="1" applyAlignment="1">
      <alignment vertical="center"/>
    </xf>
    <xf numFmtId="164" fontId="6" fillId="0" borderId="30" xfId="18" applyNumberFormat="1" applyFont="1" applyBorder="1" applyAlignment="1">
      <alignment horizontal="right" vertical="center"/>
    </xf>
    <xf numFmtId="168" fontId="6" fillId="11" borderId="30" xfId="18" applyNumberFormat="1" applyFont="1" applyFill="1" applyBorder="1" applyAlignment="1">
      <alignment horizontal="right" vertical="center"/>
    </xf>
    <xf numFmtId="164" fontId="6" fillId="0" borderId="35" xfId="18" applyNumberFormat="1" applyFont="1" applyBorder="1" applyAlignment="1">
      <alignment vertical="center"/>
    </xf>
    <xf numFmtId="164" fontId="13" fillId="0" borderId="38" xfId="18" applyNumberFormat="1" applyFont="1" applyBorder="1" applyAlignment="1">
      <alignment vertical="center"/>
    </xf>
    <xf numFmtId="0" fontId="15" fillId="0" borderId="30" xfId="18" applyFont="1" applyFill="1" applyBorder="1" applyAlignment="1">
      <alignment vertical="center" wrapText="1"/>
    </xf>
    <xf numFmtId="164" fontId="12" fillId="0" borderId="63" xfId="18" applyNumberFormat="1" applyFont="1" applyFill="1" applyBorder="1" applyAlignment="1">
      <alignment horizontal="right" vertical="center" wrapText="1"/>
    </xf>
    <xf numFmtId="164" fontId="6" fillId="0" borderId="63" xfId="18" applyNumberFormat="1" applyFont="1" applyBorder="1" applyAlignment="1">
      <alignment horizontal="right" vertical="center"/>
    </xf>
    <xf numFmtId="167" fontId="6" fillId="11" borderId="63" xfId="18" applyNumberFormat="1" applyFont="1" applyFill="1" applyBorder="1" applyAlignment="1">
      <alignment horizontal="right" vertical="center"/>
    </xf>
    <xf numFmtId="164" fontId="6" fillId="0" borderId="63" xfId="18" applyNumberFormat="1" applyFont="1" applyBorder="1" applyAlignment="1">
      <alignment vertical="center"/>
    </xf>
    <xf numFmtId="168" fontId="6" fillId="11" borderId="63" xfId="18" applyNumberFormat="1" applyFont="1" applyFill="1" applyBorder="1" applyAlignment="1">
      <alignment horizontal="right" vertical="center"/>
    </xf>
    <xf numFmtId="164" fontId="13" fillId="0" borderId="38" xfId="18" applyNumberFormat="1" applyFont="1" applyFill="1" applyBorder="1" applyAlignment="1">
      <alignment vertical="center"/>
    </xf>
    <xf numFmtId="0" fontId="15" fillId="0" borderId="58" xfId="18" applyFont="1" applyBorder="1" applyAlignment="1">
      <alignment horizontal="left" vertical="center" wrapText="1"/>
    </xf>
    <xf numFmtId="0" fontId="15" fillId="0" borderId="12" xfId="18" applyFont="1" applyBorder="1" applyAlignment="1">
      <alignment horizontal="left" wrapText="1"/>
    </xf>
    <xf numFmtId="0" fontId="15" fillId="0" borderId="12" xfId="18" applyFont="1" applyBorder="1" applyAlignment="1">
      <alignment horizontal="left" vertical="center" wrapText="1"/>
    </xf>
    <xf numFmtId="0" fontId="6" fillId="0" borderId="35" xfId="18" applyFont="1" applyBorder="1" applyAlignment="1">
      <alignment horizontal="right" vertical="center"/>
    </xf>
    <xf numFmtId="0" fontId="6" fillId="0" borderId="35" xfId="18" applyFont="1" applyBorder="1" applyAlignment="1">
      <alignment vertical="center"/>
    </xf>
    <xf numFmtId="164" fontId="12" fillId="0" borderId="41" xfId="18" applyNumberFormat="1" applyFont="1" applyFill="1" applyBorder="1" applyAlignment="1">
      <alignment vertical="center" wrapText="1"/>
    </xf>
    <xf numFmtId="0" fontId="12" fillId="0" borderId="63" xfId="18" applyFont="1" applyFill="1" applyBorder="1" applyAlignment="1">
      <alignment vertical="center" wrapText="1"/>
    </xf>
    <xf numFmtId="0" fontId="15" fillId="0" borderId="64" xfId="18" applyFont="1" applyFill="1" applyBorder="1" applyAlignment="1">
      <alignment wrapText="1"/>
    </xf>
    <xf numFmtId="164" fontId="12" fillId="0" borderId="64" xfId="18" applyNumberFormat="1" applyFont="1" applyFill="1" applyBorder="1" applyAlignment="1">
      <alignment vertical="center" wrapText="1"/>
    </xf>
    <xf numFmtId="0" fontId="66" fillId="0" borderId="1" xfId="18" applyFont="1" applyBorder="1" applyAlignment="1">
      <alignment horizontal="center"/>
    </xf>
    <xf numFmtId="0" fontId="15" fillId="0" borderId="58" xfId="18" applyFont="1" applyFill="1" applyBorder="1" applyAlignment="1">
      <alignment horizontal="left"/>
    </xf>
    <xf numFmtId="0" fontId="15" fillId="0" borderId="58" xfId="18" applyFont="1" applyFill="1" applyBorder="1" applyAlignment="1">
      <alignment horizontal="left" vertical="center"/>
    </xf>
    <xf numFmtId="0" fontId="15" fillId="0" borderId="70" xfId="18" applyFont="1" applyFill="1" applyBorder="1" applyAlignment="1">
      <alignment horizontal="left"/>
    </xf>
    <xf numFmtId="0" fontId="15" fillId="0" borderId="35" xfId="18" applyFont="1" applyBorder="1" applyAlignment="1">
      <alignment vertical="center" wrapText="1"/>
    </xf>
    <xf numFmtId="164" fontId="12" fillId="0" borderId="63" xfId="18" applyNumberFormat="1" applyFont="1" applyBorder="1" applyAlignment="1">
      <alignment vertical="center" wrapText="1"/>
    </xf>
    <xf numFmtId="0" fontId="66" fillId="0" borderId="1" xfId="18" applyFont="1" applyBorder="1" applyAlignment="1">
      <alignment horizontal="center" vertical="center"/>
    </xf>
    <xf numFmtId="0" fontId="66" fillId="0" borderId="38" xfId="18" applyFont="1" applyBorder="1" applyAlignment="1">
      <alignment wrapText="1"/>
    </xf>
    <xf numFmtId="164" fontId="13" fillId="0" borderId="38" xfId="18" applyNumberFormat="1" applyFont="1" applyBorder="1" applyAlignment="1">
      <alignment vertical="center" wrapText="1"/>
    </xf>
    <xf numFmtId="0" fontId="15" fillId="0" borderId="30" xfId="18" applyFont="1" applyBorder="1" applyAlignment="1">
      <alignment wrapText="1"/>
    </xf>
    <xf numFmtId="0" fontId="12" fillId="0" borderId="35" xfId="18" applyFont="1" applyBorder="1" applyAlignment="1">
      <alignment vertical="center" wrapText="1"/>
    </xf>
    <xf numFmtId="164" fontId="6" fillId="0" borderId="35" xfId="18" applyNumberFormat="1" applyFont="1" applyFill="1" applyBorder="1" applyAlignment="1">
      <alignment horizontal="right" vertical="center"/>
    </xf>
    <xf numFmtId="0" fontId="13" fillId="0" borderId="38" xfId="18" applyFont="1" applyBorder="1" applyAlignment="1">
      <alignment horizontal="right" vertical="center"/>
    </xf>
    <xf numFmtId="168" fontId="6" fillId="11" borderId="38" xfId="18" applyNumberFormat="1" applyFont="1" applyFill="1" applyBorder="1" applyAlignment="1">
      <alignment horizontal="right" vertical="center"/>
    </xf>
    <xf numFmtId="0" fontId="13" fillId="0" borderId="38" xfId="18" applyFont="1" applyBorder="1" applyAlignment="1">
      <alignment vertical="center"/>
    </xf>
    <xf numFmtId="0" fontId="66" fillId="0" borderId="47" xfId="18" applyFont="1" applyBorder="1" applyAlignment="1">
      <alignment horizontal="left"/>
    </xf>
    <xf numFmtId="0" fontId="66" fillId="0" borderId="92" xfId="18" applyFont="1" applyBorder="1" applyAlignment="1">
      <alignment horizontal="left"/>
    </xf>
    <xf numFmtId="164" fontId="13" fillId="0" borderId="92" xfId="18" applyNumberFormat="1" applyFont="1" applyBorder="1" applyAlignment="1">
      <alignment horizontal="right" vertical="center"/>
    </xf>
    <xf numFmtId="168" fontId="6" fillId="11" borderId="92" xfId="18" applyNumberFormat="1" applyFont="1" applyFill="1" applyBorder="1" applyAlignment="1">
      <alignment horizontal="right" vertical="center"/>
    </xf>
    <xf numFmtId="3" fontId="14" fillId="0" borderId="92" xfId="18" applyNumberFormat="1" applyFont="1" applyBorder="1" applyAlignment="1">
      <alignment horizontal="right" vertical="center"/>
    </xf>
    <xf numFmtId="168" fontId="14" fillId="11" borderId="92" xfId="18" applyNumberFormat="1" applyFont="1" applyFill="1" applyBorder="1" applyAlignment="1">
      <alignment horizontal="right" vertical="center"/>
    </xf>
    <xf numFmtId="3" fontId="13" fillId="0" borderId="49" xfId="18" applyNumberFormat="1" applyFont="1" applyBorder="1" applyAlignment="1">
      <alignment horizontal="right" vertical="center"/>
    </xf>
    <xf numFmtId="168" fontId="13" fillId="11" borderId="49" xfId="18" applyNumberFormat="1" applyFont="1" applyFill="1" applyBorder="1" applyAlignment="1">
      <alignment horizontal="right" vertical="center"/>
    </xf>
    <xf numFmtId="0" fontId="2" fillId="15" borderId="47"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15" fillId="2" borderId="19" xfId="0" applyFont="1" applyFill="1" applyBorder="1" applyAlignment="1">
      <alignment horizontal="center" vertical="center"/>
    </xf>
    <xf numFmtId="0" fontId="94" fillId="0" borderId="0" xfId="0" applyFont="1" applyAlignment="1">
      <alignment horizontal="center"/>
    </xf>
    <xf numFmtId="0" fontId="12" fillId="0" borderId="30" xfId="0" applyFont="1" applyFill="1" applyBorder="1" applyAlignment="1">
      <alignment horizontal="left" vertical="center" wrapText="1"/>
    </xf>
    <xf numFmtId="164" fontId="0" fillId="15" borderId="50" xfId="0" applyNumberFormat="1" applyFont="1" applyFill="1" applyBorder="1"/>
    <xf numFmtId="164" fontId="3" fillId="0" borderId="62" xfId="0" applyNumberFormat="1" applyFont="1" applyFill="1" applyBorder="1"/>
    <xf numFmtId="164" fontId="1" fillId="15" borderId="62" xfId="0" applyNumberFormat="1" applyFont="1" applyFill="1" applyBorder="1"/>
    <xf numFmtId="164" fontId="0" fillId="15" borderId="40" xfId="0" applyNumberFormat="1" applyFont="1" applyFill="1" applyBorder="1"/>
    <xf numFmtId="3" fontId="24" fillId="15" borderId="50" xfId="0" applyNumberFormat="1" applyFont="1" applyFill="1" applyBorder="1"/>
    <xf numFmtId="3" fontId="3" fillId="0" borderId="62" xfId="0" applyNumberFormat="1" applyFont="1" applyFill="1" applyBorder="1"/>
    <xf numFmtId="3" fontId="95" fillId="0" borderId="0" xfId="0" applyNumberFormat="1" applyFont="1"/>
    <xf numFmtId="0" fontId="12" fillId="0" borderId="35" xfId="0" applyFont="1" applyFill="1" applyBorder="1" applyAlignment="1">
      <alignment horizontal="left" vertical="center" wrapText="1"/>
    </xf>
    <xf numFmtId="0" fontId="96" fillId="0" borderId="0" xfId="0" applyFont="1"/>
    <xf numFmtId="0" fontId="94" fillId="0" borderId="0" xfId="0" applyFont="1" applyFill="1" applyBorder="1" applyAlignment="1">
      <alignment horizontal="center"/>
    </xf>
    <xf numFmtId="3" fontId="97" fillId="0" borderId="0" xfId="0" applyNumberFormat="1" applyFont="1" applyBorder="1"/>
    <xf numFmtId="164" fontId="3" fillId="15" borderId="40" xfId="0" applyNumberFormat="1" applyFont="1" applyFill="1" applyBorder="1"/>
    <xf numFmtId="0" fontId="98" fillId="0" borderId="0" xfId="0" applyFont="1" applyFill="1"/>
    <xf numFmtId="0" fontId="13" fillId="0" borderId="38" xfId="0" applyFont="1" applyBorder="1" applyAlignment="1">
      <alignment horizontal="left" vertical="center" wrapText="1"/>
    </xf>
    <xf numFmtId="164" fontId="21" fillId="15" borderId="39" xfId="0" applyNumberFormat="1" applyFont="1" applyFill="1" applyBorder="1"/>
    <xf numFmtId="164" fontId="18" fillId="0" borderId="53" xfId="0" applyNumberFormat="1" applyFont="1" applyFill="1" applyBorder="1"/>
    <xf numFmtId="164" fontId="18" fillId="15" borderId="39" xfId="0" applyNumberFormat="1" applyFont="1" applyFill="1" applyBorder="1"/>
    <xf numFmtId="164" fontId="18" fillId="15" borderId="48" xfId="0" applyNumberFormat="1" applyFont="1" applyFill="1" applyBorder="1"/>
    <xf numFmtId="0" fontId="21" fillId="0" borderId="82"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12" fillId="0" borderId="20" xfId="0" applyFont="1" applyFill="1" applyBorder="1" applyAlignment="1">
      <alignment horizontal="left" vertical="center" wrapText="1"/>
    </xf>
    <xf numFmtId="168" fontId="7" fillId="6" borderId="50" xfId="0" applyNumberFormat="1" applyFont="1" applyFill="1" applyBorder="1"/>
    <xf numFmtId="168" fontId="3" fillId="6" borderId="62" xfId="0" applyNumberFormat="1" applyFont="1" applyFill="1" applyBorder="1"/>
    <xf numFmtId="168" fontId="7" fillId="6" borderId="51" xfId="0" applyNumberFormat="1" applyFont="1" applyFill="1" applyBorder="1"/>
    <xf numFmtId="168" fontId="3" fillId="6" borderId="32" xfId="0" applyNumberFormat="1" applyFont="1" applyFill="1" applyBorder="1"/>
    <xf numFmtId="168" fontId="24" fillId="6" borderId="51" xfId="0" applyNumberFormat="1" applyFont="1" applyFill="1" applyBorder="1"/>
    <xf numFmtId="168" fontId="7" fillId="6" borderId="14" xfId="0" applyNumberFormat="1" applyFont="1" applyFill="1" applyBorder="1"/>
    <xf numFmtId="168" fontId="3" fillId="6" borderId="40" xfId="0" applyNumberFormat="1" applyFont="1" applyFill="1" applyBorder="1"/>
    <xf numFmtId="168" fontId="7" fillId="6" borderId="13" xfId="0" applyNumberFormat="1" applyFont="1" applyFill="1" applyBorder="1"/>
    <xf numFmtId="168" fontId="3" fillId="6" borderId="37" xfId="0" applyNumberFormat="1" applyFont="1" applyFill="1" applyBorder="1"/>
    <xf numFmtId="168" fontId="24" fillId="6" borderId="13" xfId="0" applyNumberFormat="1" applyFont="1" applyFill="1" applyBorder="1"/>
    <xf numFmtId="168" fontId="0" fillId="6" borderId="13" xfId="0" applyNumberFormat="1" applyFill="1" applyBorder="1"/>
    <xf numFmtId="168" fontId="7" fillId="6" borderId="68" xfId="0" applyNumberFormat="1" applyFont="1" applyFill="1" applyBorder="1"/>
    <xf numFmtId="168" fontId="3" fillId="6" borderId="52" xfId="0" applyNumberFormat="1" applyFont="1" applyFill="1" applyBorder="1"/>
    <xf numFmtId="168" fontId="0" fillId="6" borderId="46" xfId="0" applyNumberFormat="1" applyFill="1" applyBorder="1"/>
    <xf numFmtId="168" fontId="3" fillId="6" borderId="36" xfId="0" applyNumberFormat="1" applyFont="1" applyFill="1" applyBorder="1"/>
    <xf numFmtId="168" fontId="24" fillId="6" borderId="46" xfId="0" applyNumberFormat="1" applyFont="1" applyFill="1" applyBorder="1"/>
    <xf numFmtId="168" fontId="21" fillId="6" borderId="39" xfId="0" applyNumberFormat="1" applyFont="1" applyFill="1" applyBorder="1"/>
    <xf numFmtId="168" fontId="21" fillId="6" borderId="53" xfId="0" applyNumberFormat="1" applyFont="1" applyFill="1" applyBorder="1"/>
    <xf numFmtId="168" fontId="21" fillId="6" borderId="48" xfId="0" applyNumberFormat="1" applyFont="1" applyFill="1" applyBorder="1"/>
    <xf numFmtId="168" fontId="21" fillId="6" borderId="3" xfId="0" applyNumberFormat="1" applyFont="1" applyFill="1" applyBorder="1"/>
    <xf numFmtId="0" fontId="53" fillId="15" borderId="67"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53" fillId="15" borderId="54"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15" fillId="2" borderId="8" xfId="0" applyFont="1" applyFill="1" applyBorder="1" applyAlignment="1">
      <alignment horizontal="center" vertical="center"/>
    </xf>
    <xf numFmtId="0" fontId="12" fillId="0" borderId="1" xfId="1" applyFont="1" applyBorder="1"/>
    <xf numFmtId="164" fontId="10" fillId="15" borderId="48" xfId="0" applyNumberFormat="1" applyFont="1" applyFill="1" applyBorder="1"/>
    <xf numFmtId="164" fontId="31" fillId="0" borderId="49" xfId="19" applyNumberFormat="1" applyFont="1" applyFill="1" applyBorder="1"/>
    <xf numFmtId="164" fontId="10" fillId="15" borderId="141" xfId="20" applyNumberFormat="1" applyFont="1" applyFill="1" applyBorder="1"/>
    <xf numFmtId="164" fontId="31" fillId="0" borderId="56" xfId="19" applyNumberFormat="1" applyFont="1" applyFill="1" applyBorder="1"/>
    <xf numFmtId="164" fontId="10" fillId="15" borderId="94" xfId="0" applyNumberFormat="1" applyFont="1" applyFill="1" applyBorder="1"/>
    <xf numFmtId="164" fontId="31" fillId="0" borderId="10" xfId="19" applyNumberFormat="1" applyFont="1" applyFill="1" applyBorder="1"/>
    <xf numFmtId="164" fontId="89" fillId="0" borderId="2" xfId="0" applyNumberFormat="1" applyFont="1" applyBorder="1"/>
    <xf numFmtId="165" fontId="35" fillId="2" borderId="38" xfId="0" applyNumberFormat="1" applyFont="1" applyFill="1" applyBorder="1"/>
    <xf numFmtId="164" fontId="10" fillId="15" borderId="5" xfId="0" applyNumberFormat="1" applyFont="1" applyFill="1" applyBorder="1"/>
    <xf numFmtId="164" fontId="31" fillId="0" borderId="11" xfId="19" applyNumberFormat="1" applyFont="1" applyFill="1" applyBorder="1"/>
    <xf numFmtId="164" fontId="10" fillId="15" borderId="5" xfId="20" applyNumberFormat="1" applyFont="1" applyFill="1" applyBorder="1"/>
    <xf numFmtId="164" fontId="31" fillId="0" borderId="7" xfId="19" applyNumberFormat="1" applyFont="1" applyFill="1" applyBorder="1"/>
    <xf numFmtId="164" fontId="10" fillId="15" borderId="6" xfId="0" applyNumberFormat="1" applyFont="1" applyFill="1" applyBorder="1"/>
    <xf numFmtId="164" fontId="31" fillId="0" borderId="23" xfId="19" applyNumberFormat="1" applyFont="1" applyFill="1" applyBorder="1"/>
    <xf numFmtId="164" fontId="89" fillId="0" borderId="23" xfId="0" applyNumberFormat="1" applyFont="1" applyBorder="1"/>
    <xf numFmtId="165" fontId="35" fillId="2" borderId="7" xfId="0" applyNumberFormat="1" applyFont="1" applyFill="1" applyBorder="1"/>
    <xf numFmtId="164" fontId="10" fillId="15" borderId="13" xfId="0" applyNumberFormat="1" applyFont="1" applyFill="1" applyBorder="1"/>
    <xf numFmtId="164" fontId="31" fillId="0" borderId="24" xfId="19" applyNumberFormat="1" applyFont="1" applyFill="1" applyBorder="1"/>
    <xf numFmtId="164" fontId="10" fillId="15" borderId="13" xfId="20" applyNumberFormat="1" applyFont="1" applyFill="1" applyBorder="1"/>
    <xf numFmtId="164" fontId="31" fillId="0" borderId="15" xfId="19" applyNumberFormat="1" applyFont="1" applyFill="1" applyBorder="1"/>
    <xf numFmtId="164" fontId="10" fillId="15" borderId="14" xfId="0" applyNumberFormat="1" applyFont="1" applyFill="1" applyBorder="1"/>
    <xf numFmtId="164" fontId="31" fillId="0" borderId="37" xfId="19" applyNumberFormat="1" applyFont="1" applyFill="1" applyBorder="1"/>
    <xf numFmtId="164" fontId="89" fillId="0" borderId="37" xfId="0" applyNumberFormat="1" applyFont="1" applyBorder="1"/>
    <xf numFmtId="165" fontId="35" fillId="2" borderId="15" xfId="0" applyNumberFormat="1" applyFont="1" applyFill="1" applyBorder="1"/>
    <xf numFmtId="164" fontId="10" fillId="15" borderId="43" xfId="0" applyNumberFormat="1" applyFont="1" applyFill="1" applyBorder="1"/>
    <xf numFmtId="164" fontId="31" fillId="0" borderId="140" xfId="19" applyNumberFormat="1" applyFont="1" applyFill="1" applyBorder="1"/>
    <xf numFmtId="164" fontId="10" fillId="15" borderId="43" xfId="20" applyNumberFormat="1" applyFont="1" applyFill="1" applyBorder="1"/>
    <xf numFmtId="164" fontId="31" fillId="0" borderId="45" xfId="19" applyNumberFormat="1" applyFont="1" applyFill="1" applyBorder="1"/>
    <xf numFmtId="164" fontId="10" fillId="15" borderId="18" xfId="0" applyNumberFormat="1" applyFont="1" applyFill="1" applyBorder="1"/>
    <xf numFmtId="164" fontId="31" fillId="0" borderId="19" xfId="19" applyNumberFormat="1" applyFont="1" applyFill="1" applyBorder="1"/>
    <xf numFmtId="164" fontId="10" fillId="15" borderId="167" xfId="0" applyNumberFormat="1" applyFont="1" applyFill="1" applyBorder="1"/>
    <xf numFmtId="164" fontId="89" fillId="0" borderId="17" xfId="0" applyNumberFormat="1" applyFont="1" applyBorder="1"/>
    <xf numFmtId="165" fontId="35" fillId="2" borderId="45" xfId="0" applyNumberFormat="1" applyFont="1" applyFill="1" applyBorder="1"/>
    <xf numFmtId="164" fontId="31" fillId="0" borderId="33" xfId="19" applyNumberFormat="1" applyFont="1" applyFill="1" applyBorder="1"/>
    <xf numFmtId="164" fontId="10" fillId="15" borderId="50" xfId="0" applyNumberFormat="1" applyFont="1" applyFill="1" applyBorder="1"/>
    <xf numFmtId="164" fontId="31" fillId="0" borderId="32" xfId="19" applyNumberFormat="1" applyFont="1" applyFill="1" applyBorder="1"/>
    <xf numFmtId="165" fontId="35" fillId="2" borderId="59" xfId="0" applyNumberFormat="1" applyFont="1" applyFill="1" applyBorder="1"/>
    <xf numFmtId="164" fontId="10" fillId="15" borderId="80" xfId="0" applyNumberFormat="1" applyFont="1" applyFill="1" applyBorder="1"/>
    <xf numFmtId="165" fontId="35" fillId="2" borderId="83" xfId="0" applyNumberFormat="1" applyFont="1" applyFill="1" applyBorder="1"/>
    <xf numFmtId="164" fontId="10" fillId="15" borderId="51" xfId="0" applyNumberFormat="1" applyFont="1" applyFill="1" applyBorder="1"/>
    <xf numFmtId="164" fontId="10" fillId="15" borderId="51" xfId="20" applyNumberFormat="1" applyFont="1" applyFill="1" applyBorder="1"/>
    <xf numFmtId="164" fontId="31" fillId="0" borderId="59" xfId="19" applyNumberFormat="1" applyFont="1" applyFill="1" applyBorder="1"/>
    <xf numFmtId="164" fontId="89" fillId="0" borderId="32" xfId="0" applyNumberFormat="1" applyFont="1" applyBorder="1"/>
    <xf numFmtId="3" fontId="89" fillId="15" borderId="93" xfId="0" applyNumberFormat="1" applyFont="1" applyFill="1" applyBorder="1"/>
    <xf numFmtId="3" fontId="89" fillId="0" borderId="17" xfId="0" applyNumberFormat="1" applyFont="1" applyFill="1" applyBorder="1"/>
    <xf numFmtId="3" fontId="36" fillId="15" borderId="80" xfId="0" applyNumberFormat="1" applyFont="1" applyFill="1" applyBorder="1"/>
    <xf numFmtId="3" fontId="36" fillId="15" borderId="167" xfId="0" applyNumberFormat="1" applyFont="1" applyFill="1" applyBorder="1"/>
    <xf numFmtId="165" fontId="31" fillId="2" borderId="38" xfId="0" applyNumberFormat="1" applyFont="1" applyFill="1" applyBorder="1"/>
    <xf numFmtId="0" fontId="7" fillId="0" borderId="1" xfId="20" applyBorder="1" applyAlignment="1">
      <alignment horizontal="center" vertical="center" textRotation="90" wrapText="1"/>
    </xf>
    <xf numFmtId="0" fontId="7" fillId="0" borderId="2" xfId="20" applyBorder="1" applyAlignment="1">
      <alignment horizontal="center" vertical="center" textRotation="90" wrapText="1"/>
    </xf>
    <xf numFmtId="0" fontId="7" fillId="0" borderId="3" xfId="20" applyBorder="1" applyAlignment="1">
      <alignment horizontal="center" vertical="center" textRotation="90" wrapText="1"/>
    </xf>
    <xf numFmtId="0" fontId="12" fillId="0" borderId="47" xfId="1" applyFont="1" applyFill="1" applyBorder="1"/>
    <xf numFmtId="164" fontId="7" fillId="0" borderId="48" xfId="20" applyNumberFormat="1" applyFill="1" applyBorder="1"/>
    <xf numFmtId="164" fontId="7" fillId="0" borderId="53" xfId="20" applyNumberFormat="1" applyFill="1" applyBorder="1"/>
    <xf numFmtId="164" fontId="7" fillId="0" borderId="2" xfId="20" applyNumberFormat="1" applyFill="1" applyBorder="1"/>
    <xf numFmtId="164" fontId="7" fillId="0" borderId="1" xfId="20" applyNumberFormat="1" applyFill="1" applyBorder="1"/>
    <xf numFmtId="164" fontId="7" fillId="0" borderId="3" xfId="20" applyNumberFormat="1" applyFill="1" applyBorder="1"/>
    <xf numFmtId="164" fontId="7" fillId="0" borderId="49" xfId="20" applyNumberFormat="1" applyFill="1" applyBorder="1"/>
    <xf numFmtId="164" fontId="21" fillId="0" borderId="38" xfId="20" applyNumberFormat="1" applyFont="1" applyFill="1" applyBorder="1"/>
    <xf numFmtId="164" fontId="21" fillId="0" borderId="49" xfId="20" applyNumberFormat="1" applyFont="1" applyFill="1" applyBorder="1"/>
    <xf numFmtId="164" fontId="7" fillId="0" borderId="51" xfId="20" applyNumberFormat="1" applyFill="1" applyBorder="1"/>
    <xf numFmtId="164" fontId="7" fillId="0" borderId="62" xfId="20" applyNumberFormat="1" applyFill="1" applyBorder="1"/>
    <xf numFmtId="164" fontId="7" fillId="0" borderId="31" xfId="20" applyNumberFormat="1" applyFill="1" applyBorder="1"/>
    <xf numFmtId="164" fontId="7" fillId="0" borderId="58" xfId="20" applyNumberFormat="1" applyFill="1" applyBorder="1"/>
    <xf numFmtId="164" fontId="7" fillId="0" borderId="32" xfId="20" applyNumberFormat="1" applyFill="1" applyBorder="1"/>
    <xf numFmtId="164" fontId="7" fillId="0" borderId="59" xfId="20" applyNumberFormat="1" applyFill="1" applyBorder="1"/>
    <xf numFmtId="164" fontId="21" fillId="0" borderId="30" xfId="20" applyNumberFormat="1" applyFont="1" applyFill="1" applyBorder="1"/>
    <xf numFmtId="164" fontId="7" fillId="0" borderId="5" xfId="20" applyNumberFormat="1" applyFill="1" applyBorder="1"/>
    <xf numFmtId="164" fontId="7" fillId="0" borderId="69" xfId="20" applyNumberFormat="1" applyFill="1" applyBorder="1"/>
    <xf numFmtId="164" fontId="7" fillId="0" borderId="22" xfId="20" applyNumberFormat="1" applyFill="1" applyBorder="1"/>
    <xf numFmtId="164" fontId="7" fillId="0" borderId="4" xfId="20" applyNumberFormat="1" applyFill="1" applyBorder="1"/>
    <xf numFmtId="164" fontId="7" fillId="0" borderId="23" xfId="20" applyNumberFormat="1" applyFill="1" applyBorder="1"/>
    <xf numFmtId="164" fontId="7" fillId="0" borderId="7" xfId="20" applyNumberFormat="1" applyFill="1" applyBorder="1"/>
    <xf numFmtId="164" fontId="21" fillId="0" borderId="33" xfId="20" applyNumberFormat="1" applyFont="1" applyFill="1" applyBorder="1"/>
    <xf numFmtId="164" fontId="21" fillId="0" borderId="155" xfId="20" applyNumberFormat="1" applyFont="1" applyFill="1" applyBorder="1"/>
    <xf numFmtId="164" fontId="7" fillId="0" borderId="13" xfId="20" applyNumberFormat="1" applyFill="1" applyBorder="1"/>
    <xf numFmtId="164" fontId="7" fillId="0" borderId="40" xfId="20" applyNumberFormat="1" applyFill="1" applyBorder="1"/>
    <xf numFmtId="164" fontId="7" fillId="0" borderId="21" xfId="20" applyNumberFormat="1" applyFill="1" applyBorder="1"/>
    <xf numFmtId="164" fontId="7" fillId="0" borderId="12" xfId="20" applyNumberFormat="1" applyFill="1" applyBorder="1"/>
    <xf numFmtId="164" fontId="7" fillId="0" borderId="37" xfId="20" applyNumberFormat="1" applyFill="1" applyBorder="1"/>
    <xf numFmtId="164" fontId="7" fillId="0" borderId="15" xfId="20" applyNumberFormat="1" applyFill="1" applyBorder="1"/>
    <xf numFmtId="164" fontId="21" fillId="0" borderId="35" xfId="20" applyNumberFormat="1" applyFont="1" applyFill="1" applyBorder="1"/>
    <xf numFmtId="164" fontId="21" fillId="0" borderId="24" xfId="20" applyNumberFormat="1" applyFont="1" applyFill="1" applyBorder="1"/>
    <xf numFmtId="164" fontId="7" fillId="0" borderId="43" xfId="20" applyNumberFormat="1" applyFill="1" applyBorder="1"/>
    <xf numFmtId="164" fontId="7" fillId="0" borderId="44" xfId="20" applyNumberFormat="1" applyFill="1" applyBorder="1"/>
    <xf numFmtId="164" fontId="7" fillId="0" borderId="65" xfId="20" applyNumberFormat="1" applyFill="1" applyBorder="1"/>
    <xf numFmtId="164" fontId="7" fillId="0" borderId="42" xfId="20" applyNumberFormat="1" applyFill="1" applyBorder="1"/>
    <xf numFmtId="164" fontId="7" fillId="0" borderId="19" xfId="20" applyNumberFormat="1" applyFill="1" applyBorder="1"/>
    <xf numFmtId="164" fontId="7" fillId="0" borderId="45" xfId="20" applyNumberFormat="1" applyFill="1" applyBorder="1"/>
    <xf numFmtId="164" fontId="21" fillId="15" borderId="64" xfId="20" applyNumberFormat="1" applyFont="1" applyFill="1" applyBorder="1"/>
    <xf numFmtId="164" fontId="21" fillId="0" borderId="140" xfId="20" applyNumberFormat="1" applyFont="1" applyFill="1" applyBorder="1"/>
    <xf numFmtId="164" fontId="21" fillId="0" borderId="63" xfId="20" applyNumberFormat="1" applyFont="1" applyFill="1" applyBorder="1"/>
    <xf numFmtId="164" fontId="21" fillId="15" borderId="30" xfId="20" applyNumberFormat="1" applyFont="1" applyFill="1" applyBorder="1"/>
    <xf numFmtId="164" fontId="21" fillId="0" borderId="20" xfId="20" applyNumberFormat="1" applyFont="1" applyFill="1" applyBorder="1"/>
    <xf numFmtId="164" fontId="7" fillId="15" borderId="13" xfId="20" applyNumberFormat="1" applyFill="1" applyBorder="1"/>
    <xf numFmtId="164" fontId="7" fillId="15" borderId="40" xfId="20" applyNumberFormat="1" applyFill="1" applyBorder="1"/>
    <xf numFmtId="164" fontId="7" fillId="15" borderId="21" xfId="20" applyNumberFormat="1" applyFill="1" applyBorder="1"/>
    <xf numFmtId="164" fontId="7" fillId="15" borderId="12" xfId="20" applyNumberFormat="1" applyFill="1" applyBorder="1"/>
    <xf numFmtId="164" fontId="7" fillId="15" borderId="37" xfId="20" applyNumberFormat="1" applyFill="1" applyBorder="1"/>
    <xf numFmtId="164" fontId="7" fillId="15" borderId="15" xfId="20" applyNumberFormat="1" applyFill="1" applyBorder="1"/>
    <xf numFmtId="164" fontId="21" fillId="15" borderId="35" xfId="20" applyNumberFormat="1" applyFont="1" applyFill="1" applyBorder="1"/>
    <xf numFmtId="164" fontId="21" fillId="0" borderId="64" xfId="20" applyNumberFormat="1" applyFont="1" applyFill="1" applyBorder="1"/>
    <xf numFmtId="164" fontId="21" fillId="0" borderId="139" xfId="20" applyNumberFormat="1" applyFont="1" applyFill="1" applyBorder="1"/>
    <xf numFmtId="164" fontId="21" fillId="0" borderId="80" xfId="20" applyNumberFormat="1" applyFont="1" applyFill="1" applyBorder="1"/>
    <xf numFmtId="164" fontId="21" fillId="0" borderId="81" xfId="20" applyNumberFormat="1" applyFont="1" applyFill="1" applyBorder="1"/>
    <xf numFmtId="164" fontId="21" fillId="0" borderId="82" xfId="20" applyNumberFormat="1" applyFont="1" applyFill="1" applyBorder="1"/>
    <xf numFmtId="164" fontId="21" fillId="0" borderId="47" xfId="20" applyNumberFormat="1" applyFont="1" applyFill="1" applyBorder="1"/>
    <xf numFmtId="164" fontId="21" fillId="0" borderId="17" xfId="20" applyNumberFormat="1" applyFont="1" applyFill="1" applyBorder="1"/>
    <xf numFmtId="164" fontId="21" fillId="0" borderId="93" xfId="20" applyNumberFormat="1" applyFont="1" applyFill="1" applyBorder="1"/>
    <xf numFmtId="164" fontId="21" fillId="0" borderId="16" xfId="20" applyNumberFormat="1" applyFont="1" applyFill="1" applyBorder="1"/>
    <xf numFmtId="0" fontId="101" fillId="0" borderId="0" xfId="0" applyFont="1"/>
    <xf numFmtId="0" fontId="102" fillId="0" borderId="0" xfId="0" applyFont="1"/>
    <xf numFmtId="0" fontId="103" fillId="0" borderId="0" xfId="0" applyFont="1"/>
    <xf numFmtId="3" fontId="104" fillId="0" borderId="0" xfId="0" applyNumberFormat="1" applyFont="1"/>
    <xf numFmtId="3" fontId="104" fillId="15" borderId="0" xfId="0" applyNumberFormat="1" applyFont="1" applyFill="1"/>
    <xf numFmtId="0" fontId="47" fillId="0" borderId="44" xfId="0" applyFont="1" applyBorder="1" applyAlignment="1" applyProtection="1">
      <alignment horizontal="center" vertical="center" textRotation="90" wrapText="1"/>
    </xf>
    <xf numFmtId="0" fontId="47" fillId="0" borderId="39" xfId="0" applyFont="1" applyBorder="1" applyAlignment="1" applyProtection="1">
      <alignment horizontal="center" vertical="center" wrapText="1"/>
    </xf>
    <xf numFmtId="0" fontId="47" fillId="0" borderId="53"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38" xfId="0" applyFont="1" applyBorder="1" applyAlignment="1" applyProtection="1">
      <alignment horizontal="center" vertical="center" wrapText="1"/>
    </xf>
    <xf numFmtId="164" fontId="65" fillId="0" borderId="38" xfId="0" applyNumberFormat="1" applyFont="1" applyFill="1" applyBorder="1" applyAlignment="1" applyProtection="1">
      <alignment vertical="center" wrapText="1"/>
    </xf>
    <xf numFmtId="164" fontId="47" fillId="0" borderId="39" xfId="0" applyNumberFormat="1" applyFont="1" applyFill="1" applyBorder="1" applyAlignment="1" applyProtection="1">
      <alignment vertical="center" wrapText="1"/>
    </xf>
    <xf numFmtId="164" fontId="47" fillId="0" borderId="53" xfId="0" applyNumberFormat="1" applyFont="1" applyFill="1" applyBorder="1" applyAlignment="1" applyProtection="1">
      <alignment vertical="center" wrapText="1"/>
    </xf>
    <xf numFmtId="164" fontId="47" fillId="15" borderId="53" xfId="0" applyNumberFormat="1" applyFont="1" applyFill="1" applyBorder="1" applyAlignment="1" applyProtection="1">
      <alignment vertical="center" wrapText="1"/>
    </xf>
    <xf numFmtId="164" fontId="47" fillId="0" borderId="38" xfId="0" applyNumberFormat="1" applyFont="1" applyFill="1" applyBorder="1" applyAlignment="1" applyProtection="1">
      <alignment vertical="center" wrapText="1"/>
    </xf>
    <xf numFmtId="164" fontId="65" fillId="0" borderId="30" xfId="0" applyNumberFormat="1" applyFont="1" applyFill="1" applyBorder="1" applyAlignment="1" applyProtection="1">
      <alignment vertical="center" wrapText="1"/>
    </xf>
    <xf numFmtId="164" fontId="47" fillId="0" borderId="50" xfId="0" applyNumberFormat="1" applyFont="1" applyFill="1" applyBorder="1" applyAlignment="1" applyProtection="1">
      <alignment vertical="center" wrapText="1"/>
      <protection locked="0"/>
    </xf>
    <xf numFmtId="164" fontId="47" fillId="0" borderId="62" xfId="0" applyNumberFormat="1" applyFont="1" applyFill="1" applyBorder="1" applyAlignment="1" applyProtection="1">
      <alignment vertical="center" wrapText="1"/>
      <protection locked="0"/>
    </xf>
    <xf numFmtId="164" fontId="47" fillId="15" borderId="62" xfId="0" applyNumberFormat="1" applyFont="1" applyFill="1" applyBorder="1" applyAlignment="1" applyProtection="1">
      <alignment vertical="center" wrapText="1"/>
      <protection locked="0"/>
    </xf>
    <xf numFmtId="164" fontId="52" fillId="15" borderId="62" xfId="0" applyNumberFormat="1" applyFont="1" applyFill="1" applyBorder="1" applyAlignment="1" applyProtection="1">
      <alignment vertical="center" wrapText="1"/>
      <protection locked="0"/>
    </xf>
    <xf numFmtId="164" fontId="47" fillId="15" borderId="31" xfId="0" applyNumberFormat="1" applyFont="1" applyFill="1" applyBorder="1" applyAlignment="1" applyProtection="1">
      <alignment vertical="center" wrapText="1"/>
      <protection locked="0"/>
    </xf>
    <xf numFmtId="164" fontId="47" fillId="0" borderId="30" xfId="0" applyNumberFormat="1" applyFont="1" applyFill="1" applyBorder="1" applyAlignment="1" applyProtection="1">
      <alignment vertical="center" wrapText="1"/>
      <protection locked="0"/>
    </xf>
    <xf numFmtId="164" fontId="65" fillId="0" borderId="35" xfId="0" applyNumberFormat="1" applyFont="1" applyFill="1" applyBorder="1" applyAlignment="1" applyProtection="1">
      <alignment vertical="center" wrapText="1"/>
    </xf>
    <xf numFmtId="164" fontId="47" fillId="0" borderId="14" xfId="0" applyNumberFormat="1" applyFont="1" applyFill="1" applyBorder="1" applyAlignment="1" applyProtection="1">
      <alignment vertical="center" wrapText="1"/>
      <protection locked="0"/>
    </xf>
    <xf numFmtId="164" fontId="47" fillId="0" borderId="40" xfId="0" applyNumberFormat="1" applyFont="1" applyFill="1" applyBorder="1" applyAlignment="1" applyProtection="1">
      <alignment vertical="center" wrapText="1"/>
      <protection locked="0"/>
    </xf>
    <xf numFmtId="164" fontId="47" fillId="15" borderId="40" xfId="0" applyNumberFormat="1" applyFont="1" applyFill="1" applyBorder="1" applyAlignment="1" applyProtection="1">
      <alignment vertical="center" wrapText="1"/>
      <protection locked="0"/>
    </xf>
    <xf numFmtId="164" fontId="52" fillId="15" borderId="40" xfId="0" applyNumberFormat="1" applyFont="1" applyFill="1" applyBorder="1" applyAlignment="1" applyProtection="1">
      <alignment vertical="center" wrapText="1"/>
      <protection locked="0"/>
    </xf>
    <xf numFmtId="164" fontId="47" fillId="15" borderId="21" xfId="0" applyNumberFormat="1" applyFont="1" applyFill="1" applyBorder="1" applyAlignment="1" applyProtection="1">
      <alignment vertical="center" wrapText="1"/>
      <protection locked="0"/>
    </xf>
    <xf numFmtId="164" fontId="47" fillId="0" borderId="35" xfId="0" applyNumberFormat="1" applyFont="1" applyFill="1" applyBorder="1" applyAlignment="1" applyProtection="1">
      <alignment vertical="center" wrapText="1"/>
      <protection locked="0"/>
    </xf>
    <xf numFmtId="164" fontId="65" fillId="0" borderId="63" xfId="0" applyNumberFormat="1" applyFont="1" applyFill="1" applyBorder="1" applyAlignment="1" applyProtection="1">
      <alignment vertical="center" wrapText="1"/>
    </xf>
    <xf numFmtId="164" fontId="47" fillId="0" borderId="68" xfId="0" applyNumberFormat="1" applyFont="1" applyFill="1" applyBorder="1" applyAlignment="1" applyProtection="1">
      <alignment vertical="center" wrapText="1"/>
      <protection locked="0"/>
    </xf>
    <xf numFmtId="164" fontId="47" fillId="0" borderId="52" xfId="0" applyNumberFormat="1" applyFont="1" applyFill="1" applyBorder="1" applyAlignment="1" applyProtection="1">
      <alignment vertical="center" wrapText="1"/>
      <protection locked="0"/>
    </xf>
    <xf numFmtId="164" fontId="47" fillId="15" borderId="52" xfId="0" applyNumberFormat="1" applyFont="1" applyFill="1" applyBorder="1" applyAlignment="1" applyProtection="1">
      <alignment vertical="center" wrapText="1"/>
      <protection locked="0"/>
    </xf>
    <xf numFmtId="164" fontId="52" fillId="15" borderId="52" xfId="0" applyNumberFormat="1" applyFont="1" applyFill="1" applyBorder="1" applyAlignment="1" applyProtection="1">
      <alignment vertical="center" wrapText="1"/>
      <protection locked="0"/>
    </xf>
    <xf numFmtId="164" fontId="47" fillId="15" borderId="66" xfId="0" applyNumberFormat="1" applyFont="1" applyFill="1" applyBorder="1" applyAlignment="1" applyProtection="1">
      <alignment vertical="center" wrapText="1"/>
      <protection locked="0"/>
    </xf>
    <xf numFmtId="164" fontId="47" fillId="0" borderId="63" xfId="0" applyNumberFormat="1" applyFont="1" applyFill="1" applyBorder="1" applyAlignment="1" applyProtection="1">
      <alignment vertical="center" wrapText="1"/>
      <protection locked="0"/>
    </xf>
    <xf numFmtId="0" fontId="47" fillId="0" borderId="21" xfId="0" applyFont="1" applyBorder="1" applyAlignment="1" applyProtection="1">
      <alignment horizontal="left" vertical="center"/>
      <protection locked="0"/>
    </xf>
    <xf numFmtId="164" fontId="65" fillId="15" borderId="20" xfId="0" applyNumberFormat="1" applyFont="1" applyFill="1" applyBorder="1" applyAlignment="1" applyProtection="1">
      <alignment vertical="center" wrapText="1"/>
    </xf>
    <xf numFmtId="164" fontId="47" fillId="0" borderId="6" xfId="0" applyNumberFormat="1" applyFont="1" applyFill="1" applyBorder="1" applyAlignment="1" applyProtection="1">
      <alignment vertical="center" wrapText="1"/>
      <protection locked="0"/>
    </xf>
    <xf numFmtId="164" fontId="47" fillId="0" borderId="69" xfId="0" applyNumberFormat="1" applyFont="1" applyFill="1" applyBorder="1" applyAlignment="1" applyProtection="1">
      <alignment vertical="center" wrapText="1"/>
      <protection locked="0"/>
    </xf>
    <xf numFmtId="164" fontId="47" fillId="15" borderId="69" xfId="0" applyNumberFormat="1" applyFont="1" applyFill="1" applyBorder="1" applyAlignment="1" applyProtection="1">
      <alignment vertical="center" wrapText="1"/>
      <protection locked="0"/>
    </xf>
    <xf numFmtId="164" fontId="52" fillId="15" borderId="69" xfId="0" applyNumberFormat="1" applyFont="1" applyFill="1" applyBorder="1" applyAlignment="1" applyProtection="1">
      <alignment vertical="center" wrapText="1"/>
      <protection locked="0"/>
    </xf>
    <xf numFmtId="164" fontId="47" fillId="15" borderId="22" xfId="0" applyNumberFormat="1" applyFont="1" applyFill="1" applyBorder="1" applyAlignment="1" applyProtection="1">
      <alignment vertical="center" wrapText="1"/>
      <protection locked="0"/>
    </xf>
    <xf numFmtId="164" fontId="47" fillId="15" borderId="20" xfId="0" applyNumberFormat="1" applyFont="1" applyFill="1" applyBorder="1" applyAlignment="1" applyProtection="1">
      <alignment vertical="center" wrapText="1"/>
      <protection locked="0"/>
    </xf>
    <xf numFmtId="164" fontId="65" fillId="15" borderId="35" xfId="0" applyNumberFormat="1" applyFont="1" applyFill="1" applyBorder="1" applyAlignment="1" applyProtection="1">
      <alignment vertical="center" wrapText="1"/>
    </xf>
    <xf numFmtId="164" fontId="47" fillId="15" borderId="35" xfId="0" applyNumberFormat="1" applyFont="1" applyFill="1" applyBorder="1" applyAlignment="1" applyProtection="1">
      <alignment vertical="center" wrapText="1"/>
      <protection locked="0"/>
    </xf>
    <xf numFmtId="164" fontId="65" fillId="15" borderId="64" xfId="0" applyNumberFormat="1" applyFont="1" applyFill="1" applyBorder="1" applyAlignment="1" applyProtection="1">
      <alignment vertical="center" wrapText="1"/>
    </xf>
    <xf numFmtId="164" fontId="47" fillId="0" borderId="18" xfId="0" applyNumberFormat="1" applyFont="1" applyFill="1" applyBorder="1" applyAlignment="1" applyProtection="1">
      <alignment vertical="center" wrapText="1"/>
      <protection locked="0"/>
    </xf>
    <xf numFmtId="164" fontId="47" fillId="0" borderId="44" xfId="0" applyNumberFormat="1" applyFont="1" applyFill="1" applyBorder="1" applyAlignment="1" applyProtection="1">
      <alignment vertical="center" wrapText="1"/>
      <protection locked="0"/>
    </xf>
    <xf numFmtId="164" fontId="47" fillId="15" borderId="44" xfId="0" applyNumberFormat="1" applyFont="1" applyFill="1" applyBorder="1" applyAlignment="1" applyProtection="1">
      <alignment vertical="center" wrapText="1"/>
      <protection locked="0"/>
    </xf>
    <xf numFmtId="164" fontId="52" fillId="15" borderId="44" xfId="0" applyNumberFormat="1" applyFont="1" applyFill="1" applyBorder="1" applyAlignment="1" applyProtection="1">
      <alignment vertical="center" wrapText="1"/>
      <protection locked="0"/>
    </xf>
    <xf numFmtId="164" fontId="47" fillId="15" borderId="65" xfId="0" applyNumberFormat="1" applyFont="1" applyFill="1" applyBorder="1" applyAlignment="1" applyProtection="1">
      <alignment vertical="center" wrapText="1"/>
      <protection locked="0"/>
    </xf>
    <xf numFmtId="164" fontId="47" fillId="15" borderId="64" xfId="0" applyNumberFormat="1" applyFont="1" applyFill="1" applyBorder="1" applyAlignment="1" applyProtection="1">
      <alignment vertical="center" wrapText="1"/>
      <protection locked="0"/>
    </xf>
    <xf numFmtId="164" fontId="65" fillId="0" borderId="20" xfId="0" applyNumberFormat="1" applyFont="1" applyFill="1" applyBorder="1" applyAlignment="1" applyProtection="1">
      <alignment vertical="center" wrapText="1"/>
    </xf>
    <xf numFmtId="164" fontId="47" fillId="0" borderId="20" xfId="0" applyNumberFormat="1" applyFont="1" applyFill="1" applyBorder="1" applyAlignment="1" applyProtection="1">
      <alignment vertical="center" wrapText="1"/>
      <protection locked="0"/>
    </xf>
    <xf numFmtId="164" fontId="65" fillId="0" borderId="64" xfId="0" applyNumberFormat="1" applyFont="1" applyFill="1" applyBorder="1" applyAlignment="1" applyProtection="1">
      <alignment vertical="center" wrapText="1"/>
    </xf>
    <xf numFmtId="164" fontId="47" fillId="0" borderId="64" xfId="0" applyNumberFormat="1" applyFont="1" applyFill="1" applyBorder="1" applyAlignment="1" applyProtection="1">
      <alignment vertical="center" wrapText="1"/>
      <protection locked="0"/>
    </xf>
    <xf numFmtId="164" fontId="47" fillId="0" borderId="61" xfId="0" applyNumberFormat="1" applyFont="1" applyFill="1" applyBorder="1" applyAlignment="1" applyProtection="1">
      <alignment vertical="center" wrapText="1"/>
      <protection locked="0"/>
    </xf>
    <xf numFmtId="164" fontId="52" fillId="0" borderId="69" xfId="0" applyNumberFormat="1" applyFont="1" applyFill="1" applyBorder="1" applyAlignment="1" applyProtection="1">
      <alignment vertical="center" wrapText="1"/>
      <protection locked="0"/>
    </xf>
    <xf numFmtId="164" fontId="47" fillId="0" borderId="22" xfId="0" applyNumberFormat="1" applyFont="1" applyFill="1" applyBorder="1" applyAlignment="1" applyProtection="1">
      <alignment vertical="center" wrapText="1"/>
      <protection locked="0"/>
    </xf>
    <xf numFmtId="164" fontId="52" fillId="0" borderId="44" xfId="0" applyNumberFormat="1" applyFont="1" applyFill="1" applyBorder="1" applyAlignment="1" applyProtection="1">
      <alignment vertical="center" wrapText="1"/>
      <protection locked="0"/>
    </xf>
    <xf numFmtId="164" fontId="47" fillId="0" borderId="65" xfId="0" applyNumberFormat="1" applyFont="1" applyFill="1" applyBorder="1" applyAlignment="1" applyProtection="1">
      <alignment vertical="center" wrapText="1"/>
      <protection locked="0"/>
    </xf>
    <xf numFmtId="0" fontId="105" fillId="0" borderId="0" xfId="0" applyFont="1"/>
    <xf numFmtId="0" fontId="106" fillId="0" borderId="0" xfId="0" applyFont="1"/>
    <xf numFmtId="0" fontId="0" fillId="15" borderId="0" xfId="0" applyFill="1"/>
    <xf numFmtId="0" fontId="47" fillId="0" borderId="94" xfId="0" applyFont="1" applyBorder="1" applyAlignment="1" applyProtection="1">
      <alignment horizontal="center" vertical="center" wrapText="1"/>
    </xf>
    <xf numFmtId="0" fontId="47" fillId="0" borderId="91" xfId="0" applyFont="1" applyBorder="1" applyAlignment="1" applyProtection="1">
      <alignment horizontal="center" vertical="center" wrapText="1"/>
    </xf>
    <xf numFmtId="0" fontId="47" fillId="0" borderId="91" xfId="0" applyFont="1" applyFill="1" applyBorder="1" applyAlignment="1" applyProtection="1">
      <alignment horizontal="center" vertical="center" wrapText="1"/>
    </xf>
    <xf numFmtId="0" fontId="47" fillId="0" borderId="142" xfId="0" applyFont="1" applyBorder="1" applyAlignment="1" applyProtection="1">
      <alignment horizontal="center" vertical="center" wrapText="1"/>
    </xf>
    <xf numFmtId="0" fontId="47" fillId="0" borderId="8" xfId="0" applyFont="1" applyBorder="1" applyAlignment="1" applyProtection="1">
      <alignment horizontal="center" vertical="center" wrapText="1"/>
    </xf>
    <xf numFmtId="0" fontId="2" fillId="0" borderId="23" xfId="0" applyFont="1" applyBorder="1" applyProtection="1">
      <protection locked="0"/>
    </xf>
    <xf numFmtId="164" fontId="47" fillId="0" borderId="5" xfId="0" applyNumberFormat="1" applyFont="1" applyBorder="1" applyAlignment="1" applyProtection="1">
      <alignment vertical="center" wrapText="1"/>
    </xf>
    <xf numFmtId="164" fontId="47" fillId="0" borderId="6" xfId="0" applyNumberFormat="1" applyFont="1" applyBorder="1" applyAlignment="1" applyProtection="1">
      <alignment vertical="center" wrapText="1"/>
    </xf>
    <xf numFmtId="164" fontId="47" fillId="15" borderId="6" xfId="0" applyNumberFormat="1" applyFont="1" applyFill="1" applyBorder="1" applyAlignment="1" applyProtection="1">
      <alignment vertical="center" wrapText="1"/>
    </xf>
    <xf numFmtId="164" fontId="47" fillId="0" borderId="11" xfId="0" applyNumberFormat="1" applyFont="1" applyBorder="1" applyAlignment="1" applyProtection="1">
      <alignment vertical="center" wrapText="1"/>
    </xf>
    <xf numFmtId="164" fontId="47" fillId="0" borderId="20" xfId="0" applyNumberFormat="1" applyFont="1" applyBorder="1" applyAlignment="1" applyProtection="1">
      <alignment vertical="center" wrapText="1"/>
    </xf>
    <xf numFmtId="0" fontId="2" fillId="0" borderId="37" xfId="0" applyFont="1" applyBorder="1" applyProtection="1">
      <protection locked="0"/>
    </xf>
    <xf numFmtId="164" fontId="47" fillId="0" borderId="51" xfId="0" applyNumberFormat="1" applyFont="1" applyBorder="1" applyAlignment="1" applyProtection="1">
      <alignment vertical="center" wrapText="1"/>
    </xf>
    <xf numFmtId="164" fontId="47" fillId="0" borderId="50" xfId="0" applyNumberFormat="1" applyFont="1" applyBorder="1" applyAlignment="1" applyProtection="1">
      <alignment vertical="center" wrapText="1"/>
    </xf>
    <xf numFmtId="164" fontId="47" fillId="0" borderId="33" xfId="0" applyNumberFormat="1" applyFont="1" applyBorder="1" applyAlignment="1" applyProtection="1">
      <alignment vertical="center" wrapText="1"/>
    </xf>
    <xf numFmtId="164" fontId="47" fillId="0" borderId="35" xfId="0" applyNumberFormat="1" applyFont="1" applyBorder="1" applyAlignment="1" applyProtection="1">
      <alignment vertical="center" wrapText="1"/>
    </xf>
    <xf numFmtId="0" fontId="2" fillId="0" borderId="19" xfId="0" applyFont="1" applyBorder="1" applyProtection="1">
      <protection locked="0"/>
    </xf>
    <xf numFmtId="164" fontId="47" fillId="0" borderId="30" xfId="0" applyNumberFormat="1" applyFont="1" applyBorder="1" applyAlignment="1" applyProtection="1">
      <alignment vertical="center" wrapText="1"/>
    </xf>
    <xf numFmtId="164" fontId="47" fillId="15" borderId="5" xfId="0" applyNumberFormat="1" applyFont="1" applyFill="1" applyBorder="1" applyAlignment="1" applyProtection="1">
      <alignment vertical="center" wrapText="1"/>
    </xf>
    <xf numFmtId="164" fontId="47" fillId="15" borderId="13" xfId="0" applyNumberFormat="1" applyFont="1" applyFill="1" applyBorder="1" applyAlignment="1" applyProtection="1">
      <alignment vertical="center" wrapText="1"/>
    </xf>
    <xf numFmtId="164" fontId="47" fillId="15" borderId="14" xfId="0" applyNumberFormat="1" applyFont="1" applyFill="1" applyBorder="1" applyAlignment="1" applyProtection="1">
      <alignment vertical="center" wrapText="1"/>
    </xf>
    <xf numFmtId="164" fontId="47" fillId="0" borderId="14" xfId="0" applyNumberFormat="1" applyFont="1" applyBorder="1" applyAlignment="1" applyProtection="1">
      <alignment vertical="center" wrapText="1"/>
    </xf>
    <xf numFmtId="164" fontId="47" fillId="0" borderId="24" xfId="0" applyNumberFormat="1" applyFont="1" applyBorder="1" applyAlignment="1" applyProtection="1">
      <alignment vertical="center" wrapText="1"/>
    </xf>
    <xf numFmtId="164" fontId="47" fillId="15" borderId="50" xfId="0" applyNumberFormat="1" applyFont="1" applyFill="1" applyBorder="1" applyAlignment="1" applyProtection="1">
      <alignment vertical="center" wrapText="1"/>
    </xf>
    <xf numFmtId="164" fontId="47" fillId="0" borderId="13" xfId="0" applyNumberFormat="1" applyFont="1" applyBorder="1" applyAlignment="1" applyProtection="1">
      <alignment vertical="center" wrapText="1"/>
    </xf>
    <xf numFmtId="164" fontId="47" fillId="0" borderId="48" xfId="0" applyNumberFormat="1" applyFont="1" applyBorder="1" applyAlignment="1" applyProtection="1">
      <alignment vertical="center" wrapText="1"/>
    </xf>
    <xf numFmtId="164" fontId="47" fillId="0" borderId="39" xfId="0" applyNumberFormat="1" applyFont="1" applyBorder="1" applyAlignment="1" applyProtection="1">
      <alignment vertical="center" wrapText="1"/>
    </xf>
    <xf numFmtId="164" fontId="47" fillId="0" borderId="9" xfId="0" applyNumberFormat="1" applyFont="1" applyBorder="1" applyAlignment="1" applyProtection="1">
      <alignment vertical="center" wrapText="1"/>
    </xf>
    <xf numFmtId="164" fontId="47" fillId="0" borderId="38" xfId="0" applyNumberFormat="1" applyFont="1" applyBorder="1" applyAlignment="1" applyProtection="1">
      <alignment vertical="center" wrapText="1"/>
    </xf>
    <xf numFmtId="0" fontId="5" fillId="0" borderId="38" xfId="0" applyFont="1" applyFill="1" applyBorder="1" applyAlignment="1">
      <alignment horizontal="center" vertical="center"/>
    </xf>
    <xf numFmtId="0" fontId="5" fillId="0" borderId="39" xfId="0" applyFont="1" applyBorder="1" applyAlignment="1">
      <alignment horizontal="center" vertical="center"/>
    </xf>
    <xf numFmtId="0" fontId="5" fillId="0" borderId="53" xfId="0" applyFont="1" applyBorder="1" applyAlignment="1">
      <alignment horizontal="center" vertical="center"/>
    </xf>
    <xf numFmtId="0" fontId="10" fillId="0" borderId="58" xfId="0" applyFont="1" applyBorder="1"/>
    <xf numFmtId="164" fontId="2" fillId="15" borderId="5" xfId="0" applyNumberFormat="1" applyFont="1" applyFill="1" applyBorder="1" applyAlignment="1" applyProtection="1">
      <alignment vertical="center" wrapText="1"/>
    </xf>
    <xf numFmtId="164" fontId="21" fillId="15" borderId="69" xfId="0" applyNumberFormat="1" applyFont="1" applyFill="1" applyBorder="1" applyAlignment="1" applyProtection="1">
      <alignment vertical="center" wrapText="1"/>
    </xf>
    <xf numFmtId="164" fontId="0" fillId="15" borderId="20" xfId="0" applyNumberFormat="1" applyFont="1" applyFill="1" applyBorder="1"/>
    <xf numFmtId="164" fontId="9" fillId="0" borderId="50" xfId="0" applyNumberFormat="1" applyFont="1" applyBorder="1"/>
    <xf numFmtId="164" fontId="7" fillId="0" borderId="5" xfId="20" applyNumberFormat="1" applyFont="1" applyBorder="1"/>
    <xf numFmtId="164" fontId="1" fillId="0" borderId="6" xfId="20" applyNumberFormat="1" applyFont="1" applyBorder="1"/>
    <xf numFmtId="0" fontId="10" fillId="0" borderId="12" xfId="0" applyFont="1" applyBorder="1"/>
    <xf numFmtId="164" fontId="2" fillId="15" borderId="13" xfId="0" applyNumberFormat="1" applyFont="1" applyFill="1" applyBorder="1" applyAlignment="1" applyProtection="1">
      <alignment vertical="center" wrapText="1"/>
    </xf>
    <xf numFmtId="164" fontId="0" fillId="15" borderId="35" xfId="0" applyNumberFormat="1" applyFont="1" applyFill="1" applyBorder="1"/>
    <xf numFmtId="164" fontId="7" fillId="0" borderId="12" xfId="20" applyNumberFormat="1" applyFont="1" applyBorder="1"/>
    <xf numFmtId="164" fontId="1" fillId="0" borderId="40" xfId="20" applyNumberFormat="1" applyFont="1" applyBorder="1"/>
    <xf numFmtId="164" fontId="21" fillId="0" borderId="40" xfId="0" applyNumberFormat="1" applyFont="1" applyFill="1" applyBorder="1" applyAlignment="1" applyProtection="1">
      <alignment vertical="center" wrapText="1"/>
    </xf>
    <xf numFmtId="165" fontId="1" fillId="2" borderId="21" xfId="0" applyNumberFormat="1" applyFont="1" applyFill="1" applyBorder="1"/>
    <xf numFmtId="164" fontId="7" fillId="0" borderId="13" xfId="20" applyNumberFormat="1" applyFont="1" applyBorder="1"/>
    <xf numFmtId="164" fontId="7" fillId="0" borderId="24" xfId="20" applyNumberFormat="1" applyFont="1" applyBorder="1"/>
    <xf numFmtId="164" fontId="7" fillId="0" borderId="12" xfId="20" applyNumberFormat="1" applyFont="1" applyFill="1" applyBorder="1"/>
    <xf numFmtId="164" fontId="1" fillId="0" borderId="40" xfId="20" applyNumberFormat="1" applyFont="1" applyFill="1" applyBorder="1"/>
    <xf numFmtId="0" fontId="10" fillId="0" borderId="42" xfId="0" applyFont="1" applyBorder="1"/>
    <xf numFmtId="164" fontId="2" fillId="15" borderId="43" xfId="0" applyNumberFormat="1" applyFont="1" applyFill="1" applyBorder="1" applyAlignment="1" applyProtection="1">
      <alignment vertical="center" wrapText="1"/>
    </xf>
    <xf numFmtId="164" fontId="0" fillId="15" borderId="64" xfId="0" applyNumberFormat="1" applyFont="1" applyFill="1" applyBorder="1"/>
    <xf numFmtId="164" fontId="7" fillId="0" borderId="42" xfId="20" applyNumberFormat="1" applyFont="1" applyFill="1" applyBorder="1"/>
    <xf numFmtId="164" fontId="1" fillId="0" borderId="44" xfId="20" applyNumberFormat="1" applyFont="1" applyFill="1" applyBorder="1"/>
    <xf numFmtId="0" fontId="7" fillId="0" borderId="38" xfId="0" applyFont="1" applyBorder="1"/>
    <xf numFmtId="164" fontId="2" fillId="15" borderId="51" xfId="0" applyNumberFormat="1" applyFont="1" applyFill="1" applyBorder="1" applyAlignment="1" applyProtection="1">
      <alignment vertical="center" wrapText="1"/>
    </xf>
    <xf numFmtId="3" fontId="3" fillId="15" borderId="167" xfId="0" applyNumberFormat="1" applyFont="1" applyFill="1" applyBorder="1"/>
    <xf numFmtId="164" fontId="0" fillId="15" borderId="30" xfId="0" applyNumberFormat="1" applyFont="1" applyFill="1" applyBorder="1"/>
    <xf numFmtId="3" fontId="9" fillId="0" borderId="80" xfId="0" applyNumberFormat="1" applyFont="1" applyFill="1" applyBorder="1"/>
    <xf numFmtId="3" fontId="3" fillId="0" borderId="81" xfId="0" applyNumberFormat="1" applyFont="1" applyFill="1" applyBorder="1"/>
    <xf numFmtId="3" fontId="7" fillId="0" borderId="53" xfId="20" applyNumberFormat="1" applyFont="1" applyBorder="1"/>
    <xf numFmtId="3" fontId="9" fillId="0" borderId="48" xfId="0" applyNumberFormat="1" applyFont="1" applyBorder="1"/>
    <xf numFmtId="3" fontId="7" fillId="15" borderId="1" xfId="20" applyNumberFormat="1" applyFont="1" applyFill="1" applyBorder="1"/>
    <xf numFmtId="3" fontId="7" fillId="15" borderId="53" xfId="20" applyNumberFormat="1" applyFont="1" applyFill="1" applyBorder="1"/>
    <xf numFmtId="0" fontId="10" fillId="0" borderId="38" xfId="0" applyFont="1" applyFill="1" applyBorder="1"/>
    <xf numFmtId="3" fontId="3" fillId="15" borderId="48" xfId="0" applyNumberFormat="1" applyFont="1" applyFill="1" applyBorder="1"/>
    <xf numFmtId="3" fontId="3" fillId="15" borderId="1" xfId="0" applyNumberFormat="1" applyFont="1" applyFill="1" applyBorder="1"/>
    <xf numFmtId="3" fontId="9" fillId="0" borderId="48" xfId="0" applyNumberFormat="1" applyFont="1" applyFill="1" applyBorder="1"/>
    <xf numFmtId="0" fontId="31" fillId="15" borderId="38" xfId="0" applyFont="1" applyFill="1" applyBorder="1" applyAlignment="1">
      <alignment horizontal="center" vertical="center" wrapText="1"/>
    </xf>
    <xf numFmtId="0" fontId="24" fillId="0" borderId="44" xfId="0" applyFont="1" applyBorder="1" applyAlignment="1" applyProtection="1">
      <alignment horizontal="center" vertical="center" textRotation="90" wrapText="1"/>
      <protection locked="0"/>
    </xf>
    <xf numFmtId="0" fontId="19" fillId="0" borderId="35" xfId="0" applyFont="1" applyBorder="1" applyProtection="1"/>
    <xf numFmtId="164" fontId="2" fillId="0" borderId="13" xfId="21" applyNumberFormat="1" applyFont="1" applyFill="1" applyBorder="1" applyProtection="1">
      <protection locked="0"/>
    </xf>
    <xf numFmtId="164" fontId="2" fillId="0" borderId="62" xfId="21" applyNumberFormat="1" applyFont="1" applyFill="1" applyBorder="1" applyProtection="1">
      <protection locked="0"/>
    </xf>
    <xf numFmtId="164" fontId="45" fillId="0" borderId="31" xfId="21" applyNumberFormat="1" applyFont="1" applyFill="1" applyBorder="1" applyProtection="1">
      <protection locked="0"/>
    </xf>
    <xf numFmtId="164" fontId="45" fillId="0" borderId="69" xfId="21" applyNumberFormat="1" applyFont="1" applyFill="1" applyBorder="1" applyProtection="1">
      <protection locked="0"/>
    </xf>
    <xf numFmtId="164" fontId="45" fillId="0" borderId="23" xfId="21" applyNumberFormat="1" applyFont="1" applyFill="1" applyBorder="1" applyProtection="1">
      <protection locked="0"/>
    </xf>
    <xf numFmtId="164" fontId="9" fillId="0" borderId="30" xfId="0" applyNumberFormat="1" applyFont="1" applyBorder="1"/>
    <xf numFmtId="165" fontId="0" fillId="2" borderId="56" xfId="0" applyNumberFormat="1" applyFill="1" applyBorder="1"/>
    <xf numFmtId="0" fontId="19" fillId="0" borderId="58" xfId="0" applyFont="1" applyBorder="1"/>
    <xf numFmtId="164" fontId="2" fillId="0" borderId="40" xfId="21" applyNumberFormat="1" applyFont="1" applyFill="1" applyBorder="1" applyProtection="1">
      <protection locked="0"/>
    </xf>
    <xf numFmtId="164" fontId="45" fillId="0" borderId="21" xfId="21" applyNumberFormat="1" applyFont="1" applyFill="1" applyBorder="1" applyProtection="1">
      <protection locked="0"/>
    </xf>
    <xf numFmtId="164" fontId="45" fillId="0" borderId="40" xfId="21" applyNumberFormat="1" applyFont="1" applyFill="1" applyBorder="1" applyProtection="1">
      <protection locked="0"/>
    </xf>
    <xf numFmtId="164" fontId="45" fillId="0" borderId="37" xfId="21" applyNumberFormat="1" applyFont="1" applyFill="1" applyBorder="1" applyProtection="1">
      <protection locked="0"/>
    </xf>
    <xf numFmtId="165" fontId="0" fillId="2" borderId="35" xfId="0" applyNumberFormat="1" applyFill="1" applyBorder="1"/>
    <xf numFmtId="165" fontId="0" fillId="2" borderId="63" xfId="0" applyNumberFormat="1" applyFill="1" applyBorder="1"/>
    <xf numFmtId="0" fontId="19" fillId="0" borderId="12" xfId="0" applyFont="1" applyBorder="1"/>
    <xf numFmtId="164" fontId="2" fillId="0" borderId="46" xfId="21" applyNumberFormat="1" applyFont="1" applyFill="1" applyBorder="1" applyProtection="1">
      <protection locked="0"/>
    </xf>
    <xf numFmtId="164" fontId="2" fillId="0" borderId="52" xfId="21" applyNumberFormat="1" applyFont="1" applyFill="1" applyBorder="1" applyProtection="1">
      <protection locked="0"/>
    </xf>
    <xf numFmtId="164" fontId="2" fillId="0" borderId="51" xfId="21" applyNumberFormat="1" applyFont="1" applyFill="1" applyBorder="1" applyProtection="1">
      <protection locked="0"/>
    </xf>
    <xf numFmtId="0" fontId="19" fillId="0" borderId="12" xfId="0" applyFont="1" applyBorder="1" applyAlignment="1">
      <alignment horizontal="left"/>
    </xf>
    <xf numFmtId="164" fontId="45" fillId="0" borderId="66" xfId="21" applyNumberFormat="1" applyFont="1" applyFill="1" applyBorder="1" applyProtection="1">
      <protection locked="0"/>
    </xf>
    <xf numFmtId="165" fontId="7" fillId="2" borderId="35" xfId="0" applyNumberFormat="1" applyFont="1" applyFill="1" applyBorder="1"/>
    <xf numFmtId="0" fontId="19" fillId="0" borderId="63" xfId="0" applyFont="1" applyBorder="1" applyProtection="1">
      <protection locked="0"/>
    </xf>
    <xf numFmtId="165" fontId="12" fillId="2" borderId="35" xfId="0" applyNumberFormat="1" applyFont="1" applyFill="1" applyBorder="1"/>
    <xf numFmtId="0" fontId="19" fillId="0" borderId="63" xfId="0" applyFont="1" applyBorder="1" applyProtection="1"/>
    <xf numFmtId="0" fontId="19" fillId="0" borderId="70" xfId="0" applyFont="1" applyBorder="1"/>
    <xf numFmtId="164" fontId="45" fillId="0" borderId="44" xfId="21" applyNumberFormat="1" applyFont="1" applyFill="1" applyBorder="1" applyProtection="1">
      <protection locked="0"/>
    </xf>
    <xf numFmtId="164" fontId="45" fillId="0" borderId="19" xfId="21" applyNumberFormat="1" applyFont="1" applyFill="1" applyBorder="1" applyProtection="1">
      <protection locked="0"/>
    </xf>
    <xf numFmtId="164" fontId="3" fillId="15" borderId="38" xfId="0" applyNumberFormat="1" applyFont="1" applyFill="1" applyBorder="1"/>
    <xf numFmtId="164" fontId="3" fillId="0" borderId="48" xfId="0" applyNumberFormat="1" applyFont="1" applyFill="1" applyBorder="1"/>
    <xf numFmtId="164" fontId="3" fillId="0" borderId="49" xfId="0" applyNumberFormat="1" applyFont="1" applyFill="1" applyBorder="1"/>
    <xf numFmtId="165" fontId="3" fillId="2" borderId="38" xfId="0" applyNumberFormat="1" applyFont="1" applyFill="1" applyBorder="1"/>
    <xf numFmtId="0" fontId="13" fillId="0" borderId="16" xfId="0" applyFont="1" applyBorder="1" applyAlignment="1">
      <alignment horizontal="center"/>
    </xf>
    <xf numFmtId="0" fontId="13" fillId="0" borderId="167" xfId="0" applyFont="1" applyBorder="1" applyAlignment="1">
      <alignment horizontal="center"/>
    </xf>
    <xf numFmtId="0" fontId="13" fillId="0" borderId="82" xfId="0" applyFont="1" applyBorder="1" applyAlignment="1">
      <alignment horizontal="center"/>
    </xf>
    <xf numFmtId="0" fontId="13" fillId="0" borderId="8" xfId="0" applyFont="1" applyBorder="1" applyAlignment="1">
      <alignment horizontal="center"/>
    </xf>
    <xf numFmtId="0" fontId="13" fillId="0" borderId="93" xfId="0" applyFont="1" applyBorder="1" applyAlignment="1">
      <alignment horizontal="center"/>
    </xf>
    <xf numFmtId="0" fontId="13" fillId="0" borderId="3" xfId="0" applyFont="1" applyBorder="1" applyAlignment="1">
      <alignment horizontal="center"/>
    </xf>
    <xf numFmtId="164" fontId="4" fillId="15" borderId="30" xfId="0" applyNumberFormat="1" applyFont="1" applyFill="1" applyBorder="1"/>
    <xf numFmtId="164" fontId="4" fillId="15" borderId="41" xfId="0" applyNumberFormat="1" applyFont="1" applyFill="1" applyBorder="1"/>
    <xf numFmtId="164" fontId="34" fillId="15" borderId="38" xfId="0" applyNumberFormat="1" applyFont="1" applyFill="1" applyBorder="1"/>
    <xf numFmtId="165" fontId="9" fillId="2" borderId="38" xfId="0" applyNumberFormat="1" applyFont="1" applyFill="1" applyBorder="1"/>
    <xf numFmtId="0" fontId="2" fillId="15" borderId="67" xfId="0" applyFont="1" applyFill="1" applyBorder="1" applyAlignment="1">
      <alignment horizontal="center" vertical="center" wrapText="1"/>
    </xf>
    <xf numFmtId="3" fontId="21" fillId="0" borderId="23" xfId="0" applyNumberFormat="1" applyFont="1" applyFill="1" applyBorder="1"/>
    <xf numFmtId="165" fontId="0" fillId="2" borderId="30" xfId="0" applyNumberFormat="1" applyFill="1" applyBorder="1"/>
    <xf numFmtId="3" fontId="21" fillId="0" borderId="37" xfId="0" applyNumberFormat="1" applyFont="1" applyFill="1" applyBorder="1"/>
    <xf numFmtId="164" fontId="46" fillId="0" borderId="19" xfId="0" applyNumberFormat="1" applyFont="1" applyBorder="1" applyAlignment="1">
      <alignment wrapText="1"/>
    </xf>
    <xf numFmtId="0" fontId="36" fillId="0" borderId="38" xfId="0" applyFont="1" applyBorder="1"/>
    <xf numFmtId="3" fontId="2" fillId="15" borderId="47" xfId="0" applyNumberFormat="1" applyFont="1" applyFill="1" applyBorder="1"/>
    <xf numFmtId="3" fontId="21" fillId="0" borderId="3" xfId="0" applyNumberFormat="1" applyFont="1" applyFill="1" applyBorder="1"/>
    <xf numFmtId="165" fontId="18" fillId="2" borderId="38" xfId="0" applyNumberFormat="1" applyFont="1" applyFill="1" applyBorder="1"/>
    <xf numFmtId="164" fontId="0" fillId="15" borderId="43" xfId="0" applyNumberFormat="1" applyFont="1" applyFill="1" applyBorder="1" applyAlignment="1">
      <alignment horizontal="center" vertical="center"/>
    </xf>
    <xf numFmtId="0" fontId="18" fillId="15" borderId="19" xfId="0" applyFont="1" applyFill="1" applyBorder="1" applyAlignment="1">
      <alignment horizontal="center"/>
    </xf>
    <xf numFmtId="0" fontId="0" fillId="10" borderId="45" xfId="0" applyFill="1" applyBorder="1" applyAlignment="1">
      <alignment horizontal="center" vertical="center"/>
    </xf>
    <xf numFmtId="164" fontId="1" fillId="15" borderId="51" xfId="0" applyNumberFormat="1" applyFont="1" applyFill="1" applyBorder="1"/>
    <xf numFmtId="164" fontId="18" fillId="0" borderId="32" xfId="0" applyNumberFormat="1" applyFont="1" applyBorder="1"/>
    <xf numFmtId="165" fontId="0" fillId="2" borderId="33" xfId="0" applyNumberFormat="1" applyFill="1" applyBorder="1"/>
    <xf numFmtId="164" fontId="24" fillId="0" borderId="5" xfId="0" applyNumberFormat="1" applyFont="1" applyBorder="1"/>
    <xf numFmtId="164" fontId="24" fillId="0" borderId="6" xfId="0" applyNumberFormat="1" applyFont="1" applyBorder="1"/>
    <xf numFmtId="164" fontId="0" fillId="0" borderId="23" xfId="0" applyNumberFormat="1" applyBorder="1"/>
    <xf numFmtId="0" fontId="0" fillId="0" borderId="51" xfId="0" applyFill="1" applyBorder="1"/>
    <xf numFmtId="0" fontId="0" fillId="0" borderId="33" xfId="0" applyFill="1" applyBorder="1"/>
    <xf numFmtId="164" fontId="24" fillId="0" borderId="60" xfId="0" applyNumberFormat="1" applyFont="1" applyBorder="1"/>
    <xf numFmtId="164" fontId="24" fillId="0" borderId="79" xfId="0" applyNumberFormat="1" applyFont="1" applyBorder="1"/>
    <xf numFmtId="164" fontId="0" fillId="0" borderId="34" xfId="0" applyNumberFormat="1" applyBorder="1"/>
    <xf numFmtId="165" fontId="0" fillId="2" borderId="12" xfId="0" applyNumberFormat="1" applyFill="1" applyBorder="1"/>
    <xf numFmtId="164" fontId="24" fillId="0" borderId="13" xfId="0" applyNumberFormat="1" applyFont="1" applyBorder="1"/>
    <xf numFmtId="164" fontId="24" fillId="0" borderId="14" xfId="0" applyNumberFormat="1" applyFont="1" applyBorder="1"/>
    <xf numFmtId="0" fontId="0" fillId="15" borderId="51" xfId="0" applyFill="1" applyBorder="1"/>
    <xf numFmtId="0" fontId="0" fillId="15" borderId="33" xfId="0" applyFill="1" applyBorder="1"/>
    <xf numFmtId="164" fontId="24" fillId="0" borderId="50" xfId="0" applyNumberFormat="1" applyFont="1" applyBorder="1"/>
    <xf numFmtId="164" fontId="0" fillId="0" borderId="32" xfId="0" applyNumberFormat="1" applyBorder="1"/>
    <xf numFmtId="0" fontId="0" fillId="0" borderId="46" xfId="0" applyBorder="1"/>
    <xf numFmtId="0" fontId="0" fillId="0" borderId="139" xfId="0" applyBorder="1"/>
    <xf numFmtId="164" fontId="1" fillId="15" borderId="60" xfId="0" applyNumberFormat="1" applyFont="1" applyFill="1" applyBorder="1"/>
    <xf numFmtId="164" fontId="18" fillId="0" borderId="28" xfId="0" applyNumberFormat="1" applyFont="1" applyBorder="1"/>
    <xf numFmtId="165" fontId="0" fillId="2" borderId="29" xfId="0" applyNumberFormat="1" applyFill="1" applyBorder="1"/>
    <xf numFmtId="164" fontId="24" fillId="0" borderId="46" xfId="0" applyNumberFormat="1" applyFont="1" applyBorder="1"/>
    <xf numFmtId="0" fontId="19" fillId="0" borderId="74" xfId="0" applyFont="1" applyFill="1" applyBorder="1"/>
    <xf numFmtId="0" fontId="0" fillId="0" borderId="185" xfId="0" applyBorder="1"/>
    <xf numFmtId="164" fontId="1" fillId="15" borderId="74" xfId="0" applyNumberFormat="1" applyFont="1" applyFill="1" applyBorder="1"/>
    <xf numFmtId="164" fontId="24" fillId="0" borderId="144" xfId="0" applyNumberFormat="1" applyFont="1" applyBorder="1"/>
    <xf numFmtId="164" fontId="24" fillId="0" borderId="186" xfId="0" applyNumberFormat="1" applyFont="1" applyBorder="1"/>
    <xf numFmtId="164" fontId="0" fillId="0" borderId="145" xfId="0" applyNumberFormat="1" applyBorder="1"/>
    <xf numFmtId="164" fontId="0" fillId="0" borderId="76" xfId="0" applyNumberFormat="1" applyBorder="1"/>
    <xf numFmtId="0" fontId="19" fillId="0" borderId="13" xfId="0" applyFont="1" applyFill="1" applyBorder="1"/>
    <xf numFmtId="0" fontId="0" fillId="0" borderId="24" xfId="0" applyFill="1" applyBorder="1"/>
    <xf numFmtId="164" fontId="18" fillId="15" borderId="32" xfId="0" applyNumberFormat="1" applyFont="1" applyFill="1" applyBorder="1"/>
    <xf numFmtId="164" fontId="24" fillId="15" borderId="13" xfId="0" applyNumberFormat="1" applyFont="1" applyFill="1" applyBorder="1"/>
    <xf numFmtId="164" fontId="24" fillId="15" borderId="14" xfId="0" applyNumberFormat="1" applyFont="1" applyFill="1" applyBorder="1"/>
    <xf numFmtId="164" fontId="0" fillId="15" borderId="40" xfId="0" applyNumberFormat="1" applyFill="1" applyBorder="1"/>
    <xf numFmtId="164" fontId="0" fillId="15" borderId="37" xfId="0" applyNumberFormat="1" applyFill="1" applyBorder="1"/>
    <xf numFmtId="0" fontId="19" fillId="15" borderId="71" xfId="0" applyFont="1" applyFill="1" applyBorder="1"/>
    <xf numFmtId="0" fontId="0" fillId="15" borderId="29" xfId="0" applyFill="1" applyBorder="1"/>
    <xf numFmtId="164" fontId="1" fillId="15" borderId="71" xfId="0" applyNumberFormat="1" applyFont="1" applyFill="1" applyBorder="1"/>
    <xf numFmtId="164" fontId="18" fillId="15" borderId="28" xfId="0" applyNumberFormat="1" applyFont="1" applyFill="1" applyBorder="1"/>
    <xf numFmtId="165" fontId="0" fillId="10" borderId="26" xfId="0" applyNumberFormat="1" applyFill="1" applyBorder="1"/>
    <xf numFmtId="0" fontId="19" fillId="0" borderId="144" xfId="0" applyFont="1" applyFill="1" applyBorder="1"/>
    <xf numFmtId="0" fontId="0" fillId="0" borderId="187" xfId="0" applyBorder="1"/>
    <xf numFmtId="164" fontId="24" fillId="0" borderId="74" xfId="0" applyNumberFormat="1" applyFont="1" applyBorder="1"/>
    <xf numFmtId="164" fontId="0" fillId="0" borderId="75" xfId="0" applyNumberFormat="1" applyBorder="1"/>
    <xf numFmtId="0" fontId="19" fillId="0" borderId="21" xfId="0" applyFont="1" applyFill="1" applyBorder="1"/>
    <xf numFmtId="0" fontId="19" fillId="0" borderId="21" xfId="0" applyFont="1" applyBorder="1"/>
    <xf numFmtId="0" fontId="19" fillId="15" borderId="21" xfId="0" applyFont="1" applyFill="1" applyBorder="1"/>
    <xf numFmtId="165" fontId="0" fillId="10" borderId="33" xfId="0" applyNumberFormat="1" applyFill="1" applyBorder="1"/>
    <xf numFmtId="0" fontId="19" fillId="15" borderId="27" xfId="0" applyFont="1" applyFill="1" applyBorder="1"/>
    <xf numFmtId="164" fontId="18" fillId="15" borderId="34" xfId="0" applyNumberFormat="1" applyFont="1" applyFill="1" applyBorder="1"/>
    <xf numFmtId="165" fontId="0" fillId="10" borderId="0" xfId="0" applyNumberFormat="1" applyFill="1" applyBorder="1"/>
    <xf numFmtId="164" fontId="24" fillId="15" borderId="71" xfId="0" applyNumberFormat="1" applyFont="1" applyFill="1" applyBorder="1"/>
    <xf numFmtId="164" fontId="0" fillId="15" borderId="72" xfId="0" applyNumberFormat="1" applyFill="1" applyBorder="1"/>
    <xf numFmtId="164" fontId="0" fillId="15" borderId="28" xfId="0" applyNumberFormat="1" applyFill="1" applyBorder="1"/>
    <xf numFmtId="164" fontId="1" fillId="15" borderId="149" xfId="0" applyNumberFormat="1" applyFont="1" applyFill="1" applyBorder="1"/>
    <xf numFmtId="164" fontId="18" fillId="15" borderId="151" xfId="0" applyNumberFormat="1" applyFont="1" applyFill="1" applyBorder="1"/>
    <xf numFmtId="165" fontId="0" fillId="10" borderId="190" xfId="0" applyNumberFormat="1" applyFill="1" applyBorder="1"/>
    <xf numFmtId="164" fontId="24" fillId="15" borderId="149" xfId="0" applyNumberFormat="1" applyFont="1" applyFill="1" applyBorder="1"/>
    <xf numFmtId="164" fontId="24" fillId="15" borderId="170" xfId="0" applyNumberFormat="1" applyFont="1" applyFill="1" applyBorder="1"/>
    <xf numFmtId="164" fontId="0" fillId="15" borderId="150" xfId="0" applyNumberFormat="1" applyFill="1" applyBorder="1"/>
    <xf numFmtId="164" fontId="0" fillId="15" borderId="151" xfId="0" applyNumberFormat="1" applyFill="1" applyBorder="1"/>
    <xf numFmtId="0" fontId="19" fillId="15" borderId="78" xfId="0" applyFont="1" applyFill="1" applyBorder="1"/>
    <xf numFmtId="164" fontId="0" fillId="15" borderId="51" xfId="0" applyNumberFormat="1" applyFill="1" applyBorder="1"/>
    <xf numFmtId="164" fontId="0" fillId="15" borderId="62" xfId="0" applyNumberFormat="1" applyFill="1" applyBorder="1"/>
    <xf numFmtId="164" fontId="0" fillId="15" borderId="32" xfId="0" applyNumberFormat="1" applyFill="1" applyBorder="1"/>
    <xf numFmtId="164" fontId="18" fillId="15" borderId="76" xfId="0" applyNumberFormat="1" applyFont="1" applyFill="1" applyBorder="1"/>
    <xf numFmtId="165" fontId="0" fillId="10" borderId="185" xfId="0" applyNumberFormat="1" applyFill="1" applyBorder="1"/>
    <xf numFmtId="164" fontId="24" fillId="15" borderId="74" xfId="0" applyNumberFormat="1" applyFont="1" applyFill="1" applyBorder="1"/>
    <xf numFmtId="164" fontId="0" fillId="15" borderId="75" xfId="0" applyNumberFormat="1" applyFill="1" applyBorder="1"/>
    <xf numFmtId="164" fontId="0" fillId="15" borderId="76" xfId="0" applyNumberFormat="1" applyFill="1" applyBorder="1"/>
    <xf numFmtId="165" fontId="0" fillId="10" borderId="29" xfId="0" applyNumberFormat="1" applyFill="1" applyBorder="1"/>
    <xf numFmtId="0" fontId="19" fillId="15" borderId="65" xfId="0" applyFont="1" applyFill="1" applyBorder="1"/>
    <xf numFmtId="164" fontId="1" fillId="15" borderId="43" xfId="0" applyNumberFormat="1" applyFont="1" applyFill="1" applyBorder="1"/>
    <xf numFmtId="164" fontId="18" fillId="15" borderId="19" xfId="0" applyNumberFormat="1" applyFont="1" applyFill="1" applyBorder="1"/>
    <xf numFmtId="165" fontId="0" fillId="10" borderId="42" xfId="0" applyNumberFormat="1" applyFill="1" applyBorder="1"/>
    <xf numFmtId="164" fontId="24" fillId="15" borderId="43" xfId="0" applyNumberFormat="1" applyFont="1" applyFill="1" applyBorder="1"/>
    <xf numFmtId="164" fontId="0" fillId="15" borderId="44" xfId="0" applyNumberFormat="1" applyFill="1" applyBorder="1"/>
    <xf numFmtId="164" fontId="0" fillId="15" borderId="19" xfId="0" applyNumberFormat="1" applyFill="1" applyBorder="1"/>
    <xf numFmtId="0" fontId="53" fillId="0" borderId="47"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11" fillId="0" borderId="19" xfId="0" applyFont="1" applyBorder="1" applyAlignment="1">
      <alignment horizontal="center" vertical="center" wrapText="1"/>
    </xf>
    <xf numFmtId="3" fontId="53" fillId="15" borderId="141" xfId="0" applyNumberFormat="1" applyFont="1" applyFill="1" applyBorder="1"/>
    <xf numFmtId="3" fontId="31" fillId="0" borderId="2" xfId="0" applyNumberFormat="1" applyFont="1" applyFill="1" applyBorder="1"/>
    <xf numFmtId="165" fontId="35" fillId="2" borderId="3" xfId="0" applyNumberFormat="1" applyFont="1" applyFill="1" applyBorder="1"/>
    <xf numFmtId="164" fontId="35" fillId="15" borderId="53" xfId="0" applyNumberFormat="1" applyFont="1" applyFill="1" applyBorder="1"/>
    <xf numFmtId="164" fontId="10" fillId="15" borderId="53" xfId="0" applyNumberFormat="1" applyFont="1" applyFill="1" applyBorder="1"/>
    <xf numFmtId="164" fontId="53" fillId="15" borderId="3" xfId="0" applyNumberFormat="1" applyFont="1" applyFill="1" applyBorder="1"/>
    <xf numFmtId="3" fontId="53" fillId="15" borderId="5" xfId="0" applyNumberFormat="1" applyFont="1" applyFill="1" applyBorder="1"/>
    <xf numFmtId="3" fontId="31" fillId="0" borderId="31" xfId="0" applyNumberFormat="1" applyFont="1" applyFill="1" applyBorder="1"/>
    <xf numFmtId="165" fontId="35" fillId="2" borderId="32" xfId="0" applyNumberFormat="1" applyFont="1" applyFill="1" applyBorder="1"/>
    <xf numFmtId="164" fontId="10" fillId="15" borderId="62" xfId="0" applyNumberFormat="1" applyFont="1" applyFill="1" applyBorder="1"/>
    <xf numFmtId="164" fontId="35" fillId="15" borderId="40" xfId="0" applyNumberFormat="1" applyFont="1" applyFill="1" applyBorder="1"/>
    <xf numFmtId="164" fontId="10" fillId="15" borderId="40" xfId="0" applyNumberFormat="1" applyFont="1" applyFill="1" applyBorder="1"/>
    <xf numFmtId="164" fontId="53" fillId="15" borderId="23" xfId="0" applyNumberFormat="1" applyFont="1" applyFill="1" applyBorder="1"/>
    <xf numFmtId="0" fontId="12" fillId="15" borderId="35" xfId="1" applyFont="1" applyFill="1" applyBorder="1"/>
    <xf numFmtId="3" fontId="53" fillId="15" borderId="13" xfId="0" applyNumberFormat="1" applyFont="1" applyFill="1" applyBorder="1"/>
    <xf numFmtId="3" fontId="36" fillId="0" borderId="31" xfId="0" applyNumberFormat="1" applyFont="1" applyFill="1" applyBorder="1"/>
    <xf numFmtId="165" fontId="35" fillId="2" borderId="37" xfId="0" applyNumberFormat="1" applyFont="1" applyFill="1" applyBorder="1"/>
    <xf numFmtId="164" fontId="53" fillId="15" borderId="37" xfId="0" applyNumberFormat="1" applyFont="1" applyFill="1" applyBorder="1"/>
    <xf numFmtId="3" fontId="36" fillId="15" borderId="21" xfId="0" applyNumberFormat="1" applyFont="1" applyFill="1" applyBorder="1"/>
    <xf numFmtId="3" fontId="53" fillId="15" borderId="43" xfId="0" applyNumberFormat="1" applyFont="1" applyFill="1" applyBorder="1"/>
    <xf numFmtId="3" fontId="36" fillId="15" borderId="65" xfId="0" applyNumberFormat="1" applyFont="1" applyFill="1" applyBorder="1"/>
    <xf numFmtId="165" fontId="35" fillId="2" borderId="19" xfId="0" applyNumberFormat="1" applyFont="1" applyFill="1" applyBorder="1"/>
    <xf numFmtId="164" fontId="35" fillId="15" borderId="44" xfId="0" applyNumberFormat="1" applyFont="1" applyFill="1" applyBorder="1"/>
    <xf numFmtId="164" fontId="10" fillId="15" borderId="44" xfId="0" applyNumberFormat="1" applyFont="1" applyFill="1" applyBorder="1"/>
    <xf numFmtId="164" fontId="53" fillId="15" borderId="19" xfId="0" applyNumberFormat="1" applyFont="1" applyFill="1" applyBorder="1"/>
    <xf numFmtId="3" fontId="36" fillId="15" borderId="31" xfId="0" applyNumberFormat="1" applyFont="1" applyFill="1" applyBorder="1"/>
    <xf numFmtId="164" fontId="35" fillId="15" borderId="62" xfId="0" applyNumberFormat="1" applyFont="1" applyFill="1" applyBorder="1"/>
    <xf numFmtId="164" fontId="53" fillId="15" borderId="32" xfId="0" applyNumberFormat="1" applyFont="1" applyFill="1" applyBorder="1"/>
    <xf numFmtId="164" fontId="10" fillId="15" borderId="37" xfId="0" applyNumberFormat="1" applyFont="1" applyFill="1" applyBorder="1"/>
    <xf numFmtId="0" fontId="12" fillId="15" borderId="64" xfId="1" applyFont="1" applyFill="1" applyBorder="1"/>
    <xf numFmtId="3" fontId="36" fillId="15" borderId="66" xfId="0" applyNumberFormat="1" applyFont="1" applyFill="1" applyBorder="1"/>
    <xf numFmtId="165" fontId="35" fillId="2" borderId="36" xfId="0" applyNumberFormat="1" applyFont="1" applyFill="1" applyBorder="1"/>
    <xf numFmtId="164" fontId="35" fillId="15" borderId="52" xfId="0" applyNumberFormat="1" applyFont="1" applyFill="1" applyBorder="1"/>
    <xf numFmtId="164" fontId="10" fillId="15" borderId="52" xfId="0" applyNumberFormat="1" applyFont="1" applyFill="1" applyBorder="1"/>
    <xf numFmtId="164" fontId="10" fillId="15" borderId="36" xfId="0" applyNumberFormat="1" applyFont="1" applyFill="1" applyBorder="1"/>
    <xf numFmtId="3" fontId="36" fillId="15" borderId="22" xfId="0" applyNumberFormat="1" applyFont="1" applyFill="1" applyBorder="1"/>
    <xf numFmtId="165" fontId="35" fillId="2" borderId="23" xfId="0" applyNumberFormat="1" applyFont="1" applyFill="1" applyBorder="1"/>
    <xf numFmtId="164" fontId="35" fillId="15" borderId="69" xfId="0" applyNumberFormat="1" applyFont="1" applyFill="1" applyBorder="1"/>
    <xf numFmtId="164" fontId="10" fillId="15" borderId="69" xfId="0" applyNumberFormat="1" applyFont="1" applyFill="1" applyBorder="1"/>
    <xf numFmtId="164" fontId="35" fillId="0" borderId="44" xfId="0" applyNumberFormat="1" applyFont="1" applyFill="1" applyBorder="1"/>
    <xf numFmtId="164" fontId="10" fillId="0" borderId="44" xfId="0" applyNumberFormat="1" applyFont="1" applyFill="1" applyBorder="1"/>
    <xf numFmtId="164" fontId="53" fillId="0" borderId="19" xfId="0" applyNumberFormat="1" applyFont="1" applyFill="1" applyBorder="1"/>
    <xf numFmtId="165" fontId="31" fillId="2" borderId="17" xfId="0" applyNumberFormat="1" applyFont="1" applyFill="1" applyBorder="1"/>
    <xf numFmtId="3" fontId="31" fillId="0" borderId="80" xfId="0" applyNumberFormat="1" applyFont="1" applyFill="1" applyBorder="1"/>
    <xf numFmtId="3" fontId="31" fillId="0" borderId="81" xfId="0" applyNumberFormat="1" applyFont="1" applyFill="1" applyBorder="1"/>
    <xf numFmtId="3" fontId="31" fillId="15" borderId="81" xfId="0" applyNumberFormat="1" applyFont="1" applyFill="1" applyBorder="1"/>
    <xf numFmtId="164" fontId="31" fillId="15" borderId="81" xfId="0" applyNumberFormat="1" applyFont="1" applyFill="1" applyBorder="1"/>
    <xf numFmtId="3" fontId="31" fillId="0" borderId="17" xfId="0" applyNumberFormat="1" applyFont="1" applyFill="1" applyBorder="1"/>
    <xf numFmtId="0" fontId="0" fillId="2" borderId="34" xfId="22" applyFont="1" applyFill="1" applyBorder="1" applyAlignment="1">
      <alignment horizontal="center" wrapText="1"/>
    </xf>
    <xf numFmtId="0" fontId="7" fillId="2" borderId="57" xfId="22" applyFont="1" applyFill="1" applyBorder="1" applyAlignment="1">
      <alignment horizontal="center"/>
    </xf>
    <xf numFmtId="0" fontId="0" fillId="10" borderId="34" xfId="22" applyFont="1" applyFill="1" applyBorder="1" applyAlignment="1">
      <alignment horizontal="center" wrapText="1"/>
    </xf>
    <xf numFmtId="0" fontId="12" fillId="15" borderId="46" xfId="22" applyFont="1" applyFill="1" applyBorder="1" applyAlignment="1">
      <alignment horizontal="center" vertical="center"/>
    </xf>
    <xf numFmtId="0" fontId="13" fillId="0" borderId="65" xfId="22" applyFont="1" applyBorder="1" applyAlignment="1">
      <alignment horizontal="center" vertical="center"/>
    </xf>
    <xf numFmtId="0" fontId="7" fillId="2" borderId="17" xfId="22" applyFont="1" applyFill="1" applyBorder="1" applyAlignment="1">
      <alignment horizontal="center"/>
    </xf>
    <xf numFmtId="0" fontId="7" fillId="2" borderId="82" xfId="22" applyFont="1" applyFill="1" applyBorder="1" applyAlignment="1">
      <alignment horizontal="center"/>
    </xf>
    <xf numFmtId="0" fontId="7" fillId="10" borderId="34" xfId="22" applyFont="1" applyFill="1" applyBorder="1" applyAlignment="1">
      <alignment horizontal="center"/>
    </xf>
    <xf numFmtId="0" fontId="12" fillId="0" borderId="1" xfId="22" applyFont="1" applyBorder="1"/>
    <xf numFmtId="3" fontId="7" fillId="15" borderId="48" xfId="22" applyNumberFormat="1" applyFont="1" applyFill="1" applyBorder="1"/>
    <xf numFmtId="3" fontId="21" fillId="15" borderId="9" xfId="22" applyNumberFormat="1" applyFont="1" applyFill="1" applyBorder="1"/>
    <xf numFmtId="165" fontId="7" fillId="2" borderId="2" xfId="22" applyNumberFormat="1" applyFont="1" applyFill="1" applyBorder="1"/>
    <xf numFmtId="165" fontId="7" fillId="2" borderId="9" xfId="22" applyNumberFormat="1" applyFont="1" applyFill="1" applyBorder="1"/>
    <xf numFmtId="167" fontId="2" fillId="10" borderId="20" xfId="22" applyNumberFormat="1" applyFont="1" applyFill="1" applyBorder="1"/>
    <xf numFmtId="0" fontId="12" fillId="0" borderId="58" xfId="22" applyFont="1" applyBorder="1"/>
    <xf numFmtId="3" fontId="7" fillId="15" borderId="5" xfId="22" applyNumberFormat="1" applyFont="1" applyFill="1" applyBorder="1"/>
    <xf numFmtId="3" fontId="21" fillId="15" borderId="0" xfId="22" applyNumberFormat="1" applyFont="1" applyFill="1"/>
    <xf numFmtId="165" fontId="7" fillId="2" borderId="31" xfId="22" applyNumberFormat="1" applyFont="1" applyFill="1" applyBorder="1"/>
    <xf numFmtId="167" fontId="2" fillId="10" borderId="35" xfId="22" applyNumberFormat="1" applyFont="1" applyFill="1" applyBorder="1"/>
    <xf numFmtId="0" fontId="12" fillId="0" borderId="12" xfId="22" applyFont="1" applyBorder="1"/>
    <xf numFmtId="3" fontId="7" fillId="15" borderId="13" xfId="22" applyNumberFormat="1" applyFont="1" applyFill="1" applyBorder="1"/>
    <xf numFmtId="3" fontId="3" fillId="15" borderId="24" xfId="22" applyNumberFormat="1" applyFont="1" applyFill="1" applyBorder="1"/>
    <xf numFmtId="165" fontId="7" fillId="2" borderId="21" xfId="22" applyNumberFormat="1" applyFont="1" applyFill="1" applyBorder="1"/>
    <xf numFmtId="0" fontId="12" fillId="0" borderId="70" xfId="22" applyFont="1" applyBorder="1"/>
    <xf numFmtId="3" fontId="7" fillId="15" borderId="43" xfId="22" applyNumberFormat="1" applyFont="1" applyFill="1" applyBorder="1"/>
    <xf numFmtId="3" fontId="3" fillId="15" borderId="139" xfId="22" applyNumberFormat="1" applyFont="1" applyFill="1" applyBorder="1"/>
    <xf numFmtId="165" fontId="7" fillId="2" borderId="66" xfId="22" applyNumberFormat="1" applyFont="1" applyFill="1" applyBorder="1"/>
    <xf numFmtId="167" fontId="2" fillId="10" borderId="64" xfId="22" applyNumberFormat="1" applyFont="1" applyFill="1" applyBorder="1"/>
    <xf numFmtId="0" fontId="12" fillId="0" borderId="4" xfId="22" applyFont="1" applyBorder="1"/>
    <xf numFmtId="3" fontId="3" fillId="15" borderId="11" xfId="22" applyNumberFormat="1" applyFont="1" applyFill="1" applyBorder="1"/>
    <xf numFmtId="165" fontId="7" fillId="2" borderId="22" xfId="22" applyNumberFormat="1" applyFont="1" applyFill="1" applyBorder="1"/>
    <xf numFmtId="0" fontId="12" fillId="0" borderId="42" xfId="22" applyFont="1" applyBorder="1"/>
    <xf numFmtId="3" fontId="3" fillId="15" borderId="140" xfId="22" applyNumberFormat="1" applyFont="1" applyFill="1" applyBorder="1"/>
    <xf numFmtId="165" fontId="7" fillId="2" borderId="65" xfId="22" applyNumberFormat="1" applyFont="1" applyFill="1" applyBorder="1"/>
    <xf numFmtId="3" fontId="3" fillId="15" borderId="33" xfId="22" applyNumberFormat="1" applyFont="1" applyFill="1" applyBorder="1"/>
    <xf numFmtId="165" fontId="7" fillId="2" borderId="33" xfId="22" applyNumberFormat="1" applyFont="1" applyFill="1" applyBorder="1"/>
    <xf numFmtId="165" fontId="7" fillId="2" borderId="24" xfId="22" applyNumberFormat="1" applyFont="1" applyFill="1" applyBorder="1"/>
    <xf numFmtId="165" fontId="7" fillId="2" borderId="139" xfId="22" applyNumberFormat="1" applyFont="1" applyFill="1" applyBorder="1"/>
    <xf numFmtId="0" fontId="12" fillId="0" borderId="41" xfId="22" applyFont="1" applyBorder="1"/>
    <xf numFmtId="3" fontId="7" fillId="15" borderId="60" xfId="22" applyNumberFormat="1" applyFont="1" applyFill="1" applyBorder="1"/>
    <xf numFmtId="3" fontId="3" fillId="15" borderId="57" xfId="22" applyNumberFormat="1" applyFont="1" applyFill="1" applyBorder="1"/>
    <xf numFmtId="165" fontId="7" fillId="2" borderId="19" xfId="22" applyNumberFormat="1" applyFont="1" applyFill="1" applyBorder="1"/>
    <xf numFmtId="164" fontId="7" fillId="15" borderId="80" xfId="22" applyNumberFormat="1" applyFont="1" applyFill="1" applyBorder="1"/>
    <xf numFmtId="164" fontId="21" fillId="15" borderId="81" xfId="22" applyNumberFormat="1" applyFont="1" applyFill="1" applyBorder="1"/>
    <xf numFmtId="0" fontId="14" fillId="0" borderId="38" xfId="22" applyFont="1" applyBorder="1"/>
    <xf numFmtId="3" fontId="3" fillId="15" borderId="48" xfId="22" applyNumberFormat="1" applyFont="1" applyFill="1" applyBorder="1"/>
    <xf numFmtId="3" fontId="3" fillId="0" borderId="2" xfId="22" applyNumberFormat="1" applyFont="1" applyBorder="1"/>
    <xf numFmtId="165" fontId="3" fillId="2" borderId="3" xfId="22" applyNumberFormat="1" applyFont="1" applyFill="1" applyBorder="1"/>
    <xf numFmtId="3" fontId="3" fillId="15" borderId="80" xfId="22" applyNumberFormat="1" applyFont="1" applyFill="1" applyBorder="1"/>
    <xf numFmtId="3" fontId="21" fillId="0" borderId="93" xfId="22" applyNumberFormat="1" applyFont="1" applyBorder="1"/>
    <xf numFmtId="165" fontId="3" fillId="2" borderId="2" xfId="22" applyNumberFormat="1" applyFont="1" applyFill="1" applyBorder="1"/>
    <xf numFmtId="167" fontId="21" fillId="10" borderId="38" xfId="22" applyNumberFormat="1" applyFont="1" applyFill="1" applyBorder="1"/>
    <xf numFmtId="0" fontId="2" fillId="0" borderId="0" xfId="23"/>
    <xf numFmtId="17" fontId="2" fillId="0" borderId="0" xfId="23" applyNumberFormat="1"/>
    <xf numFmtId="0" fontId="2" fillId="0" borderId="91" xfId="23" applyFont="1" applyBorder="1" applyAlignment="1">
      <alignment horizontal="center" vertical="center"/>
    </xf>
    <xf numFmtId="0" fontId="18" fillId="0" borderId="91" xfId="23" applyFont="1" applyBorder="1" applyAlignment="1">
      <alignment horizontal="center" vertical="center"/>
    </xf>
    <xf numFmtId="0" fontId="24" fillId="2" borderId="3" xfId="23" applyFont="1" applyFill="1" applyBorder="1" applyAlignment="1">
      <alignment horizontal="center" vertical="center"/>
    </xf>
    <xf numFmtId="164" fontId="2" fillId="0" borderId="4" xfId="23" applyNumberFormat="1" applyFont="1" applyBorder="1" applyAlignment="1">
      <alignment horizontal="right" vertical="center"/>
    </xf>
    <xf numFmtId="164" fontId="9" fillId="0" borderId="20" xfId="23" applyNumberFormat="1" applyFont="1" applyBorder="1" applyAlignment="1">
      <alignment horizontal="right" vertical="center"/>
    </xf>
    <xf numFmtId="165" fontId="2" fillId="2" borderId="59" xfId="23" applyNumberFormat="1" applyFont="1" applyFill="1" applyBorder="1" applyAlignment="1">
      <alignment horizontal="right" vertical="center"/>
    </xf>
    <xf numFmtId="164" fontId="2" fillId="0" borderId="12" xfId="23" applyNumberFormat="1" applyFont="1" applyBorder="1" applyAlignment="1">
      <alignment horizontal="right" vertical="center"/>
    </xf>
    <xf numFmtId="164" fontId="9" fillId="0" borderId="35" xfId="23" applyNumberFormat="1" applyFont="1" applyBorder="1" applyAlignment="1">
      <alignment horizontal="right" vertical="center"/>
    </xf>
    <xf numFmtId="3" fontId="2" fillId="0" borderId="0" xfId="23" applyNumberFormat="1"/>
    <xf numFmtId="164" fontId="2" fillId="0" borderId="42" xfId="23" applyNumberFormat="1" applyFont="1" applyBorder="1" applyAlignment="1">
      <alignment horizontal="right" vertical="center"/>
    </xf>
    <xf numFmtId="164" fontId="9" fillId="0" borderId="64" xfId="23" applyNumberFormat="1" applyFont="1" applyBorder="1" applyAlignment="1">
      <alignment horizontal="right" vertical="center"/>
    </xf>
    <xf numFmtId="165" fontId="2" fillId="2" borderId="45" xfId="23" applyNumberFormat="1" applyFont="1" applyFill="1" applyBorder="1" applyAlignment="1">
      <alignment horizontal="right" vertical="center"/>
    </xf>
    <xf numFmtId="0" fontId="2" fillId="0" borderId="0" xfId="23" applyBorder="1"/>
    <xf numFmtId="167" fontId="2" fillId="0" borderId="0" xfId="23" applyNumberFormat="1" applyFill="1" applyBorder="1"/>
    <xf numFmtId="0" fontId="2" fillId="0" borderId="0" xfId="23" applyFont="1"/>
    <xf numFmtId="164" fontId="2" fillId="0" borderId="0" xfId="23" applyNumberFormat="1"/>
    <xf numFmtId="0" fontId="18" fillId="0" borderId="38" xfId="23" applyFont="1" applyBorder="1" applyAlignment="1">
      <alignment horizontal="center" vertical="center" wrapText="1"/>
    </xf>
    <xf numFmtId="0" fontId="2" fillId="0" borderId="53" xfId="23" applyFont="1" applyBorder="1" applyAlignment="1">
      <alignment horizontal="center" vertical="center"/>
    </xf>
    <xf numFmtId="0" fontId="21" fillId="4" borderId="141" xfId="23" applyFont="1" applyFill="1" applyBorder="1" applyAlignment="1">
      <alignment horizontal="center" vertical="center"/>
    </xf>
    <xf numFmtId="0" fontId="7" fillId="0" borderId="38" xfId="23" applyFont="1" applyBorder="1" applyAlignment="1">
      <alignment vertical="center"/>
    </xf>
    <xf numFmtId="164" fontId="1" fillId="0" borderId="142" xfId="23" applyNumberFormat="1" applyFont="1" applyBorder="1" applyAlignment="1">
      <alignment vertical="center"/>
    </xf>
    <xf numFmtId="164" fontId="3" fillId="0" borderId="8" xfId="23" applyNumberFormat="1" applyFont="1" applyBorder="1" applyAlignment="1">
      <alignment vertical="center"/>
    </xf>
    <xf numFmtId="165" fontId="2" fillId="2" borderId="49" xfId="23" applyNumberFormat="1" applyFont="1" applyFill="1" applyBorder="1" applyAlignment="1">
      <alignment vertical="center"/>
    </xf>
    <xf numFmtId="0" fontId="7" fillId="0" borderId="4" xfId="23" applyFont="1" applyBorder="1" applyAlignment="1">
      <alignment vertical="center"/>
    </xf>
    <xf numFmtId="164" fontId="1" fillId="0" borderId="4" xfId="23" applyNumberFormat="1" applyFont="1" applyBorder="1" applyAlignment="1">
      <alignment vertical="center"/>
    </xf>
    <xf numFmtId="164" fontId="3" fillId="0" borderId="20" xfId="23" applyNumberFormat="1" applyFont="1" applyBorder="1" applyAlignment="1">
      <alignment vertical="center"/>
    </xf>
    <xf numFmtId="165" fontId="2" fillId="2" borderId="56" xfId="23" applyNumberFormat="1" applyFont="1" applyFill="1" applyBorder="1" applyAlignment="1">
      <alignment vertical="center"/>
    </xf>
    <xf numFmtId="0" fontId="7" fillId="0" borderId="12" xfId="23" applyFont="1" applyBorder="1" applyAlignment="1">
      <alignment vertical="center"/>
    </xf>
    <xf numFmtId="164" fontId="1" fillId="0" borderId="12" xfId="23" applyNumberFormat="1" applyFont="1" applyBorder="1" applyAlignment="1">
      <alignment vertical="center"/>
    </xf>
    <xf numFmtId="164" fontId="3" fillId="0" borderId="35" xfId="23" applyNumberFormat="1" applyFont="1" applyBorder="1" applyAlignment="1">
      <alignment vertical="center"/>
    </xf>
    <xf numFmtId="165" fontId="2" fillId="2" borderId="15" xfId="23" applyNumberFormat="1" applyFont="1" applyFill="1" applyBorder="1" applyAlignment="1">
      <alignment vertical="center"/>
    </xf>
    <xf numFmtId="0" fontId="7" fillId="0" borderId="42" xfId="23" applyFont="1" applyBorder="1" applyAlignment="1">
      <alignment vertical="center" wrapText="1"/>
    </xf>
    <xf numFmtId="164" fontId="1" fillId="0" borderId="42" xfId="23" applyNumberFormat="1" applyFont="1" applyBorder="1" applyAlignment="1">
      <alignment vertical="center"/>
    </xf>
    <xf numFmtId="164" fontId="3" fillId="0" borderId="64" xfId="23" applyNumberFormat="1" applyFont="1" applyBorder="1" applyAlignment="1">
      <alignment vertical="center"/>
    </xf>
    <xf numFmtId="165" fontId="2" fillId="2" borderId="92" xfId="23" applyNumberFormat="1" applyFont="1" applyFill="1" applyBorder="1" applyAlignment="1">
      <alignment vertical="center"/>
    </xf>
    <xf numFmtId="0" fontId="50" fillId="0" borderId="44" xfId="0" applyFont="1" applyFill="1" applyBorder="1" applyAlignment="1">
      <alignment horizontal="center" vertical="center"/>
    </xf>
    <xf numFmtId="49" fontId="50" fillId="0" borderId="80" xfId="0" applyNumberFormat="1" applyFont="1" applyFill="1" applyBorder="1" applyAlignment="1">
      <alignment horizontal="center" vertical="center" wrapText="1"/>
    </xf>
    <xf numFmtId="49" fontId="65" fillId="6" borderId="82" xfId="0" applyNumberFormat="1" applyFont="1" applyFill="1" applyBorder="1" applyAlignment="1">
      <alignment horizontal="center" vertical="center" wrapText="1"/>
    </xf>
    <xf numFmtId="49" fontId="50" fillId="0" borderId="43" xfId="0" applyNumberFormat="1" applyFont="1" applyFill="1" applyBorder="1" applyAlignment="1">
      <alignment horizontal="center" vertical="center"/>
    </xf>
    <xf numFmtId="49" fontId="65" fillId="6" borderId="19" xfId="0" applyNumberFormat="1" applyFont="1" applyFill="1" applyBorder="1" applyAlignment="1">
      <alignment horizontal="center" vertical="center" wrapText="1"/>
    </xf>
    <xf numFmtId="3" fontId="19" fillId="0" borderId="8" xfId="0" applyNumberFormat="1" applyFont="1" applyFill="1" applyBorder="1" applyAlignment="1">
      <alignment vertical="center"/>
    </xf>
    <xf numFmtId="3" fontId="32" fillId="0" borderId="6" xfId="0" applyNumberFormat="1" applyFont="1" applyFill="1" applyBorder="1" applyAlignment="1">
      <alignment vertical="center"/>
    </xf>
    <xf numFmtId="3" fontId="67" fillId="0" borderId="69" xfId="0" applyNumberFormat="1" applyFont="1" applyFill="1" applyBorder="1" applyAlignment="1">
      <alignment vertical="center"/>
    </xf>
    <xf numFmtId="165" fontId="19" fillId="2" borderId="31" xfId="0" applyNumberFormat="1" applyFont="1" applyFill="1" applyBorder="1" applyAlignment="1">
      <alignment vertical="center"/>
    </xf>
    <xf numFmtId="167" fontId="19" fillId="6" borderId="31" xfId="0" applyNumberFormat="1" applyFont="1" applyFill="1" applyBorder="1" applyAlignment="1">
      <alignment vertical="center"/>
    </xf>
    <xf numFmtId="3" fontId="19" fillId="0" borderId="5" xfId="0" applyNumberFormat="1" applyFont="1" applyBorder="1" applyAlignment="1">
      <alignment vertical="center"/>
    </xf>
    <xf numFmtId="167" fontId="19" fillId="6" borderId="23" xfId="0" applyNumberFormat="1" applyFont="1" applyFill="1" applyBorder="1" applyAlignment="1">
      <alignment vertical="center"/>
    </xf>
    <xf numFmtId="3" fontId="19" fillId="0" borderId="40" xfId="0" applyNumberFormat="1" applyFont="1" applyFill="1" applyBorder="1" applyAlignment="1">
      <alignment vertical="center"/>
    </xf>
    <xf numFmtId="167" fontId="19" fillId="6" borderId="32" xfId="0" applyNumberFormat="1" applyFont="1" applyFill="1" applyBorder="1" applyAlignment="1">
      <alignment vertical="center"/>
    </xf>
    <xf numFmtId="3" fontId="19" fillId="0" borderId="69" xfId="0" applyNumberFormat="1" applyFont="1" applyBorder="1" applyAlignment="1">
      <alignment vertical="center"/>
    </xf>
    <xf numFmtId="3" fontId="19" fillId="0" borderId="35" xfId="0" applyNumberFormat="1" applyFont="1" applyFill="1" applyBorder="1" applyAlignment="1">
      <alignment vertical="center"/>
    </xf>
    <xf numFmtId="3" fontId="32" fillId="0" borderId="14" xfId="0" applyNumberFormat="1" applyFont="1" applyFill="1" applyBorder="1" applyAlignment="1">
      <alignment vertical="center"/>
    </xf>
    <xf numFmtId="3" fontId="67" fillId="0" borderId="40" xfId="0" applyNumberFormat="1" applyFont="1" applyFill="1" applyBorder="1" applyAlignment="1">
      <alignment vertical="center"/>
    </xf>
    <xf numFmtId="167" fontId="19" fillId="6" borderId="21" xfId="0" applyNumberFormat="1" applyFont="1" applyFill="1" applyBorder="1" applyAlignment="1">
      <alignment vertical="center"/>
    </xf>
    <xf numFmtId="3" fontId="19" fillId="0" borderId="13" xfId="0" applyNumberFormat="1" applyFont="1" applyBorder="1" applyAlignment="1">
      <alignment vertical="center"/>
    </xf>
    <xf numFmtId="3" fontId="19" fillId="0" borderId="40" xfId="0" applyNumberFormat="1" applyFont="1" applyBorder="1" applyAlignment="1">
      <alignment vertical="center"/>
    </xf>
    <xf numFmtId="3" fontId="19" fillId="0" borderId="25" xfId="0" applyNumberFormat="1" applyFont="1" applyFill="1" applyBorder="1" applyAlignment="1">
      <alignment vertical="center"/>
    </xf>
    <xf numFmtId="3" fontId="32" fillId="0" borderId="191" xfId="0" applyNumberFormat="1" applyFont="1" applyFill="1" applyBorder="1" applyAlignment="1">
      <alignment vertical="center"/>
    </xf>
    <xf numFmtId="3" fontId="67" fillId="0" borderId="72" xfId="0" applyNumberFormat="1" applyFont="1" applyFill="1" applyBorder="1" applyAlignment="1">
      <alignment vertical="center"/>
    </xf>
    <xf numFmtId="165" fontId="19" fillId="2" borderId="72" xfId="0" applyNumberFormat="1" applyFont="1" applyFill="1" applyBorder="1" applyAlignment="1">
      <alignment vertical="center"/>
    </xf>
    <xf numFmtId="167" fontId="19" fillId="6" borderId="27" xfId="0" applyNumberFormat="1" applyFont="1" applyFill="1" applyBorder="1" applyAlignment="1">
      <alignment vertical="center"/>
    </xf>
    <xf numFmtId="3" fontId="19" fillId="0" borderId="71" xfId="0" applyNumberFormat="1" applyFont="1" applyBorder="1" applyAlignment="1">
      <alignment vertical="center"/>
    </xf>
    <xf numFmtId="167" fontId="19" fillId="6" borderId="28" xfId="0" applyNumberFormat="1" applyFont="1" applyFill="1" applyBorder="1" applyAlignment="1">
      <alignment vertical="center"/>
    </xf>
    <xf numFmtId="3" fontId="19" fillId="0" borderId="72" xfId="0" applyNumberFormat="1" applyFont="1" applyBorder="1" applyAlignment="1">
      <alignment vertical="center"/>
    </xf>
    <xf numFmtId="3" fontId="19" fillId="0" borderId="30" xfId="0" applyNumberFormat="1" applyFont="1" applyFill="1" applyBorder="1" applyAlignment="1">
      <alignment vertical="center"/>
    </xf>
    <xf numFmtId="3" fontId="32" fillId="0" borderId="50" xfId="0" applyNumberFormat="1" applyFont="1" applyFill="1" applyBorder="1" applyAlignment="1">
      <alignment vertical="center"/>
    </xf>
    <xf numFmtId="3" fontId="67" fillId="0" borderId="62" xfId="0" applyNumberFormat="1" applyFont="1" applyFill="1" applyBorder="1" applyAlignment="1">
      <alignment vertical="center"/>
    </xf>
    <xf numFmtId="3" fontId="19" fillId="0" borderId="51" xfId="0" applyNumberFormat="1" applyFont="1" applyBorder="1" applyAlignment="1">
      <alignment vertical="center"/>
    </xf>
    <xf numFmtId="3" fontId="19" fillId="0" borderId="62" xfId="0" applyNumberFormat="1" applyFont="1" applyBorder="1" applyAlignment="1">
      <alignment vertical="center"/>
    </xf>
    <xf numFmtId="3" fontId="19" fillId="0" borderId="63" xfId="0" applyNumberFormat="1" applyFont="1" applyFill="1" applyBorder="1" applyAlignment="1">
      <alignment vertical="center"/>
    </xf>
    <xf numFmtId="167" fontId="19" fillId="6" borderId="66" xfId="0" applyNumberFormat="1" applyFont="1" applyFill="1" applyBorder="1" applyAlignment="1">
      <alignment vertical="center"/>
    </xf>
    <xf numFmtId="3" fontId="19" fillId="0" borderId="64" xfId="0" applyNumberFormat="1" applyFont="1" applyFill="1" applyBorder="1" applyAlignment="1">
      <alignment vertical="center"/>
    </xf>
    <xf numFmtId="164" fontId="67" fillId="0" borderId="40" xfId="0" applyNumberFormat="1" applyFont="1" applyFill="1" applyBorder="1" applyAlignment="1">
      <alignment vertical="center"/>
    </xf>
    <xf numFmtId="167" fontId="19" fillId="6" borderId="34" xfId="0" applyNumberFormat="1" applyFont="1" applyFill="1" applyBorder="1" applyAlignment="1">
      <alignment vertical="center"/>
    </xf>
    <xf numFmtId="3" fontId="50" fillId="0" borderId="1" xfId="0" applyNumberFormat="1" applyFont="1" applyFill="1" applyBorder="1" applyAlignment="1">
      <alignment vertical="center"/>
    </xf>
    <xf numFmtId="3" fontId="50" fillId="0" borderId="1" xfId="0" applyNumberFormat="1" applyFont="1" applyFill="1" applyBorder="1" applyAlignment="1">
      <alignment horizontal="right" vertical="center"/>
    </xf>
    <xf numFmtId="3" fontId="67" fillId="0" borderId="53" xfId="0" applyNumberFormat="1" applyFont="1" applyFill="1" applyBorder="1" applyAlignment="1">
      <alignment vertical="center"/>
    </xf>
    <xf numFmtId="165" fontId="19" fillId="2" borderId="53" xfId="0" applyNumberFormat="1" applyFont="1" applyFill="1" applyBorder="1" applyAlignment="1">
      <alignment vertical="center"/>
    </xf>
    <xf numFmtId="167" fontId="67" fillId="6" borderId="2" xfId="0" applyNumberFormat="1" applyFont="1" applyFill="1" applyBorder="1" applyAlignment="1">
      <alignment vertical="center"/>
    </xf>
    <xf numFmtId="3" fontId="67" fillId="0" borderId="1" xfId="0" applyNumberFormat="1" applyFont="1" applyFill="1" applyBorder="1" applyAlignment="1">
      <alignment vertical="center"/>
    </xf>
    <xf numFmtId="167" fontId="19" fillId="6" borderId="3" xfId="0" applyNumberFormat="1" applyFont="1" applyFill="1" applyBorder="1" applyAlignment="1">
      <alignment vertical="center"/>
    </xf>
    <xf numFmtId="3" fontId="50" fillId="0" borderId="48" xfId="0" applyNumberFormat="1" applyFont="1" applyFill="1" applyBorder="1" applyAlignment="1">
      <alignment vertical="center"/>
    </xf>
    <xf numFmtId="3" fontId="67" fillId="0" borderId="39" xfId="0" applyNumberFormat="1" applyFont="1" applyFill="1" applyBorder="1" applyAlignment="1">
      <alignment vertical="center"/>
    </xf>
    <xf numFmtId="0" fontId="53" fillId="0" borderId="12" xfId="4" applyFont="1" applyBorder="1"/>
    <xf numFmtId="0" fontId="53" fillId="0" borderId="67" xfId="0" applyFont="1" applyBorder="1"/>
    <xf numFmtId="0" fontId="53" fillId="0" borderId="12" xfId="0" applyFont="1" applyBorder="1"/>
    <xf numFmtId="0" fontId="2" fillId="0" borderId="42" xfId="4" applyNumberFormat="1" applyFont="1" applyFill="1" applyBorder="1" applyAlignment="1" applyProtection="1"/>
    <xf numFmtId="0" fontId="21" fillId="0" borderId="38" xfId="4" applyNumberFormat="1" applyFont="1" applyFill="1" applyBorder="1" applyAlignment="1" applyProtection="1"/>
    <xf numFmtId="49" fontId="50" fillId="0" borderId="48" xfId="0" applyNumberFormat="1" applyFont="1" applyFill="1" applyBorder="1" applyAlignment="1">
      <alignment horizontal="center" vertical="center" wrapText="1"/>
    </xf>
    <xf numFmtId="49" fontId="50" fillId="0" borderId="53" xfId="0" applyNumberFormat="1" applyFont="1" applyFill="1" applyBorder="1" applyAlignment="1">
      <alignment horizontal="center" vertical="center" wrapText="1"/>
    </xf>
    <xf numFmtId="49" fontId="50" fillId="0" borderId="49" xfId="0" applyNumberFormat="1" applyFont="1" applyFill="1" applyBorder="1" applyAlignment="1">
      <alignment horizontal="center" vertical="center" wrapText="1"/>
    </xf>
    <xf numFmtId="3" fontId="32" fillId="0" borderId="8" xfId="0" applyNumberFormat="1" applyFont="1" applyFill="1" applyBorder="1" applyAlignment="1">
      <alignment vertical="center" wrapText="1"/>
    </xf>
    <xf numFmtId="3" fontId="32" fillId="0" borderId="5" xfId="0" applyNumberFormat="1" applyFont="1" applyBorder="1" applyAlignment="1">
      <alignment vertical="center"/>
    </xf>
    <xf numFmtId="3" fontId="50" fillId="0" borderId="69" xfId="0" applyNumberFormat="1" applyFont="1" applyBorder="1" applyAlignment="1">
      <alignment vertical="center"/>
    </xf>
    <xf numFmtId="165" fontId="32" fillId="2" borderId="10" xfId="0" applyNumberFormat="1" applyFont="1" applyFill="1" applyBorder="1" applyAlignment="1">
      <alignment vertical="center"/>
    </xf>
    <xf numFmtId="3" fontId="32" fillId="0" borderId="40" xfId="0" applyNumberFormat="1" applyFont="1" applyBorder="1" applyAlignment="1">
      <alignment horizontal="right" vertical="center"/>
    </xf>
    <xf numFmtId="3" fontId="32" fillId="0" borderId="40" xfId="0" applyNumberFormat="1" applyFont="1" applyBorder="1" applyAlignment="1">
      <alignment vertical="center"/>
    </xf>
    <xf numFmtId="3" fontId="32" fillId="0" borderId="21" xfId="0" applyNumberFormat="1" applyFont="1" applyBorder="1" applyAlignment="1">
      <alignment horizontal="right" vertical="center"/>
    </xf>
    <xf numFmtId="3" fontId="32" fillId="0" borderId="69" xfId="0" applyNumberFormat="1" applyFont="1" applyBorder="1" applyAlignment="1">
      <alignment vertical="center"/>
    </xf>
    <xf numFmtId="3" fontId="32" fillId="0" borderId="23" xfId="0" applyNumberFormat="1" applyFont="1" applyBorder="1" applyAlignment="1">
      <alignment vertical="center"/>
    </xf>
    <xf numFmtId="3" fontId="32" fillId="0" borderId="63" xfId="0" applyNumberFormat="1" applyFont="1" applyFill="1" applyBorder="1" applyAlignment="1">
      <alignment vertical="center"/>
    </xf>
    <xf numFmtId="3" fontId="32" fillId="0" borderId="13" xfId="0" applyNumberFormat="1" applyFont="1" applyBorder="1" applyAlignment="1">
      <alignment vertical="center"/>
    </xf>
    <xf numFmtId="3" fontId="50" fillId="0" borderId="40" xfId="0" applyNumberFormat="1" applyFont="1" applyBorder="1" applyAlignment="1">
      <alignment vertical="center"/>
    </xf>
    <xf numFmtId="165" fontId="32" fillId="2" borderId="37" xfId="0" applyNumberFormat="1" applyFont="1" applyFill="1" applyBorder="1" applyAlignment="1">
      <alignment vertical="center"/>
    </xf>
    <xf numFmtId="3" fontId="32" fillId="0" borderId="37" xfId="0" applyNumberFormat="1" applyFont="1" applyBorder="1" applyAlignment="1">
      <alignment vertical="center"/>
    </xf>
    <xf numFmtId="3" fontId="32" fillId="0" borderId="35" xfId="0" applyNumberFormat="1" applyFont="1" applyFill="1" applyBorder="1" applyAlignment="1">
      <alignment vertical="center"/>
    </xf>
    <xf numFmtId="3" fontId="32" fillId="0" borderId="41" xfId="0" applyNumberFormat="1" applyFont="1" applyFill="1" applyBorder="1" applyAlignment="1">
      <alignment vertical="center"/>
    </xf>
    <xf numFmtId="3" fontId="32" fillId="0" borderId="64" xfId="0" applyNumberFormat="1" applyFont="1" applyFill="1" applyBorder="1" applyAlignment="1">
      <alignment vertical="center"/>
    </xf>
    <xf numFmtId="3" fontId="32" fillId="0" borderId="43" xfId="0" applyNumberFormat="1" applyFont="1" applyBorder="1" applyAlignment="1">
      <alignment vertical="center"/>
    </xf>
    <xf numFmtId="3" fontId="50" fillId="0" borderId="44" xfId="0" applyNumberFormat="1" applyFont="1" applyBorder="1" applyAlignment="1">
      <alignment vertical="center"/>
    </xf>
    <xf numFmtId="165" fontId="32" fillId="2" borderId="17" xfId="0" applyNumberFormat="1" applyFont="1" applyFill="1" applyBorder="1" applyAlignment="1">
      <alignment vertical="center"/>
    </xf>
    <xf numFmtId="3" fontId="32" fillId="0" borderId="44" xfId="0" applyNumberFormat="1" applyFont="1" applyBorder="1" applyAlignment="1">
      <alignment vertical="center"/>
    </xf>
    <xf numFmtId="3" fontId="32" fillId="0" borderId="19" xfId="0" applyNumberFormat="1" applyFont="1" applyBorder="1" applyAlignment="1">
      <alignment vertical="center"/>
    </xf>
    <xf numFmtId="3" fontId="50" fillId="0" borderId="38" xfId="0" applyNumberFormat="1" applyFont="1" applyFill="1" applyBorder="1" applyAlignment="1">
      <alignment vertical="center"/>
    </xf>
    <xf numFmtId="3" fontId="50" fillId="0" borderId="2" xfId="0" applyNumberFormat="1" applyFont="1" applyFill="1" applyBorder="1" applyAlignment="1">
      <alignment vertical="center"/>
    </xf>
    <xf numFmtId="165" fontId="32" fillId="2" borderId="3" xfId="0" applyNumberFormat="1" applyFont="1" applyFill="1" applyBorder="1" applyAlignment="1">
      <alignment vertical="center"/>
    </xf>
    <xf numFmtId="3" fontId="50" fillId="0" borderId="53" xfId="0" applyNumberFormat="1" applyFont="1" applyFill="1" applyBorder="1" applyAlignment="1">
      <alignment vertical="center"/>
    </xf>
    <xf numFmtId="3" fontId="50" fillId="0" borderId="49" xfId="0" applyNumberFormat="1" applyFont="1" applyFill="1" applyBorder="1" applyAlignment="1">
      <alignment vertical="center"/>
    </xf>
    <xf numFmtId="165" fontId="19" fillId="2" borderId="10" xfId="0" applyNumberFormat="1" applyFont="1" applyFill="1" applyBorder="1" applyAlignment="1">
      <alignment vertical="center"/>
    </xf>
    <xf numFmtId="165" fontId="19" fillId="2" borderId="23" xfId="0" applyNumberFormat="1" applyFont="1" applyFill="1" applyBorder="1" applyAlignment="1">
      <alignment vertical="center"/>
    </xf>
    <xf numFmtId="165" fontId="19" fillId="2" borderId="37" xfId="0" applyNumberFormat="1" applyFont="1" applyFill="1" applyBorder="1" applyAlignment="1">
      <alignment vertical="center"/>
    </xf>
    <xf numFmtId="165" fontId="19" fillId="2" borderId="32" xfId="0" applyNumberFormat="1" applyFont="1" applyFill="1" applyBorder="1" applyAlignment="1">
      <alignment vertical="center"/>
    </xf>
    <xf numFmtId="165" fontId="19" fillId="2" borderId="36" xfId="0" applyNumberFormat="1" applyFont="1" applyFill="1" applyBorder="1" applyAlignment="1">
      <alignment vertical="center"/>
    </xf>
    <xf numFmtId="3" fontId="32" fillId="0" borderId="72" xfId="0" applyNumberFormat="1" applyFont="1" applyBorder="1" applyAlignment="1">
      <alignment vertical="center"/>
    </xf>
    <xf numFmtId="3" fontId="50" fillId="0" borderId="72" xfId="0" applyNumberFormat="1" applyFont="1" applyBorder="1" applyAlignment="1">
      <alignment vertical="center"/>
    </xf>
    <xf numFmtId="165" fontId="19" fillId="2" borderId="28" xfId="0" applyNumberFormat="1" applyFont="1" applyFill="1" applyBorder="1" applyAlignment="1">
      <alignment vertical="center"/>
    </xf>
    <xf numFmtId="3" fontId="32" fillId="0" borderId="71" xfId="0" applyNumberFormat="1" applyFont="1" applyBorder="1" applyAlignment="1">
      <alignment vertical="center"/>
    </xf>
    <xf numFmtId="3" fontId="32" fillId="0" borderId="61" xfId="0" applyNumberFormat="1" applyFont="1" applyBorder="1" applyAlignment="1">
      <alignment vertical="center"/>
    </xf>
    <xf numFmtId="3" fontId="50" fillId="0" borderId="61" xfId="0" applyNumberFormat="1" applyFont="1" applyBorder="1" applyAlignment="1">
      <alignment vertical="center"/>
    </xf>
    <xf numFmtId="3" fontId="32" fillId="0" borderId="62" xfId="0" applyNumberFormat="1" applyFont="1" applyBorder="1" applyAlignment="1">
      <alignment vertical="center"/>
    </xf>
    <xf numFmtId="3" fontId="50" fillId="0" borderId="62" xfId="0" applyNumberFormat="1" applyFont="1" applyBorder="1" applyAlignment="1">
      <alignment vertical="center"/>
    </xf>
    <xf numFmtId="165" fontId="19" fillId="2" borderId="34" xfId="0" applyNumberFormat="1" applyFont="1" applyFill="1" applyBorder="1" applyAlignment="1">
      <alignment vertical="center"/>
    </xf>
    <xf numFmtId="3" fontId="50" fillId="0" borderId="52" xfId="0" applyNumberFormat="1" applyFont="1" applyBorder="1" applyAlignment="1">
      <alignment vertical="center"/>
    </xf>
    <xf numFmtId="165" fontId="50" fillId="2" borderId="3" xfId="0" applyNumberFormat="1" applyFont="1" applyFill="1" applyBorder="1" applyAlignment="1">
      <alignment vertical="center"/>
    </xf>
    <xf numFmtId="3" fontId="50" fillId="0" borderId="9" xfId="0" applyNumberFormat="1" applyFont="1" applyFill="1" applyBorder="1" applyAlignment="1">
      <alignment horizontal="right" vertical="center"/>
    </xf>
    <xf numFmtId="165" fontId="67" fillId="2" borderId="3" xfId="0" applyNumberFormat="1" applyFont="1" applyFill="1" applyBorder="1" applyAlignment="1">
      <alignment vertical="center"/>
    </xf>
    <xf numFmtId="0" fontId="50" fillId="0" borderId="53" xfId="0" applyFont="1" applyFill="1" applyBorder="1" applyAlignment="1">
      <alignment horizontal="center" vertical="center"/>
    </xf>
    <xf numFmtId="49" fontId="50" fillId="2" borderId="2"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3" fontId="32" fillId="0" borderId="8" xfId="0" applyNumberFormat="1" applyFont="1" applyBorder="1" applyAlignment="1">
      <alignment vertical="center"/>
    </xf>
    <xf numFmtId="3" fontId="50" fillId="0" borderId="40" xfId="0" applyNumberFormat="1" applyFont="1" applyBorder="1" applyAlignment="1">
      <alignment horizontal="right" vertical="center"/>
    </xf>
    <xf numFmtId="165" fontId="32" fillId="2" borderId="69" xfId="0" applyNumberFormat="1" applyFont="1" applyFill="1" applyBorder="1" applyAlignment="1">
      <alignment horizontal="right" vertical="center"/>
    </xf>
    <xf numFmtId="167" fontId="32" fillId="6" borderId="23" xfId="0" applyNumberFormat="1" applyFont="1" applyFill="1" applyBorder="1" applyAlignment="1">
      <alignment horizontal="right" vertical="center"/>
    </xf>
    <xf numFmtId="3" fontId="32" fillId="0" borderId="35" xfId="0" applyNumberFormat="1" applyFont="1" applyBorder="1" applyAlignment="1">
      <alignment vertical="center"/>
    </xf>
    <xf numFmtId="165" fontId="32" fillId="2" borderId="40" xfId="0" applyNumberFormat="1" applyFont="1" applyFill="1" applyBorder="1" applyAlignment="1">
      <alignment horizontal="right" vertical="center"/>
    </xf>
    <xf numFmtId="167" fontId="32" fillId="6" borderId="37" xfId="0" applyNumberFormat="1" applyFont="1" applyFill="1" applyBorder="1" applyAlignment="1">
      <alignment horizontal="right" vertical="center"/>
    </xf>
    <xf numFmtId="3" fontId="32" fillId="0" borderId="16" xfId="0" applyNumberFormat="1" applyFont="1" applyBorder="1" applyAlignment="1">
      <alignment vertical="center"/>
    </xf>
    <xf numFmtId="3" fontId="32" fillId="0" borderId="61" xfId="0" applyNumberFormat="1" applyFont="1" applyBorder="1" applyAlignment="1">
      <alignment horizontal="right" vertical="center"/>
    </xf>
    <xf numFmtId="3" fontId="50" fillId="0" borderId="52" xfId="0" applyNumberFormat="1" applyFont="1" applyBorder="1" applyAlignment="1">
      <alignment horizontal="right" vertical="center"/>
    </xf>
    <xf numFmtId="165" fontId="32" fillId="2" borderId="44" xfId="0" applyNumberFormat="1" applyFont="1" applyFill="1" applyBorder="1" applyAlignment="1">
      <alignment horizontal="right" vertical="center"/>
    </xf>
    <xf numFmtId="167" fontId="32" fillId="6" borderId="19" xfId="0" applyNumberFormat="1" applyFont="1" applyFill="1" applyBorder="1" applyAlignment="1">
      <alignment horizontal="right" vertical="center"/>
    </xf>
    <xf numFmtId="3" fontId="50" fillId="0" borderId="39" xfId="0" applyNumberFormat="1" applyFont="1" applyFill="1" applyBorder="1" applyAlignment="1">
      <alignment vertical="center"/>
    </xf>
    <xf numFmtId="165" fontId="67" fillId="2" borderId="2" xfId="0" applyNumberFormat="1" applyFont="1" applyFill="1" applyBorder="1" applyAlignment="1">
      <alignment horizontal="right" vertical="center"/>
    </xf>
    <xf numFmtId="167" fontId="67" fillId="6" borderId="3" xfId="0" applyNumberFormat="1" applyFont="1" applyFill="1" applyBorder="1" applyAlignment="1">
      <alignment horizontal="right" vertical="center"/>
    </xf>
    <xf numFmtId="0" fontId="50" fillId="2" borderId="19" xfId="0" applyFont="1" applyFill="1" applyBorder="1" applyAlignment="1">
      <alignment horizontal="center" vertical="center"/>
    </xf>
    <xf numFmtId="0" fontId="50" fillId="0" borderId="47" xfId="0" applyFont="1" applyBorder="1" applyAlignment="1">
      <alignment horizontal="center" vertical="center" wrapText="1"/>
    </xf>
    <xf numFmtId="0" fontId="50" fillId="0" borderId="82" xfId="0" applyFont="1" applyBorder="1" applyAlignment="1">
      <alignment horizontal="center" vertical="center" wrapText="1"/>
    </xf>
    <xf numFmtId="0" fontId="50" fillId="0" borderId="81" xfId="0" applyFont="1" applyBorder="1" applyAlignment="1">
      <alignment horizontal="center" vertical="center" wrapText="1"/>
    </xf>
    <xf numFmtId="0" fontId="50" fillId="0" borderId="17" xfId="0" applyFont="1" applyBorder="1" applyAlignment="1">
      <alignment horizontal="center" vertical="center" wrapText="1"/>
    </xf>
    <xf numFmtId="0" fontId="19" fillId="0" borderId="58" xfId="0" applyFont="1" applyBorder="1" applyAlignment="1">
      <alignment horizontal="left" vertical="center"/>
    </xf>
    <xf numFmtId="0" fontId="2" fillId="0" borderId="51" xfId="0" applyFont="1" applyBorder="1" applyAlignment="1">
      <alignment horizontal="right" vertical="center"/>
    </xf>
    <xf numFmtId="164" fontId="18" fillId="0" borderId="31" xfId="0" applyNumberFormat="1" applyFont="1" applyBorder="1" applyAlignment="1">
      <alignment horizontal="right" vertical="center"/>
    </xf>
    <xf numFmtId="167" fontId="24" fillId="2" borderId="32" xfId="0" applyNumberFormat="1" applyFont="1" applyFill="1" applyBorder="1" applyAlignment="1">
      <alignment horizontal="right" vertical="center"/>
    </xf>
    <xf numFmtId="0" fontId="0" fillId="0" borderId="69" xfId="0" applyBorder="1"/>
    <xf numFmtId="179" fontId="0" fillId="0" borderId="23" xfId="0" applyNumberFormat="1" applyBorder="1"/>
    <xf numFmtId="0" fontId="19" fillId="0" borderId="12" xfId="0" applyFont="1" applyBorder="1" applyAlignment="1">
      <alignment horizontal="left" vertical="center"/>
    </xf>
    <xf numFmtId="0" fontId="2" fillId="0" borderId="13" xfId="0" applyFont="1" applyBorder="1" applyAlignment="1">
      <alignment horizontal="right" vertical="center"/>
    </xf>
    <xf numFmtId="167" fontId="24" fillId="2" borderId="37" xfId="0" applyNumberFormat="1" applyFont="1" applyFill="1" applyBorder="1" applyAlignment="1">
      <alignment horizontal="right" vertical="center"/>
    </xf>
    <xf numFmtId="0" fontId="0" fillId="0" borderId="40" xfId="0" applyBorder="1"/>
    <xf numFmtId="179" fontId="0" fillId="0" borderId="37" xfId="0" applyNumberFormat="1" applyBorder="1"/>
    <xf numFmtId="0" fontId="2" fillId="0" borderId="13" xfId="0" applyFont="1" applyBorder="1" applyAlignment="1">
      <alignment horizontal="right" vertical="center" wrapText="1"/>
    </xf>
    <xf numFmtId="0" fontId="2" fillId="0" borderId="40" xfId="0" applyFont="1" applyBorder="1" applyAlignment="1">
      <alignment horizontal="right" vertical="center" wrapText="1"/>
    </xf>
    <xf numFmtId="0" fontId="2" fillId="0" borderId="37" xfId="0" applyFont="1" applyBorder="1" applyAlignment="1">
      <alignment horizontal="right" vertical="center" wrapText="1"/>
    </xf>
    <xf numFmtId="0" fontId="0" fillId="0" borderId="37" xfId="0" applyBorder="1"/>
    <xf numFmtId="164" fontId="2" fillId="0" borderId="13" xfId="0" applyNumberFormat="1" applyFont="1" applyBorder="1" applyAlignment="1">
      <alignment horizontal="right"/>
    </xf>
    <xf numFmtId="167" fontId="2" fillId="2" borderId="37" xfId="0" applyNumberFormat="1" applyFont="1" applyFill="1" applyBorder="1" applyAlignment="1">
      <alignment horizontal="right"/>
    </xf>
    <xf numFmtId="164" fontId="2" fillId="0" borderId="13" xfId="4" applyNumberFormat="1" applyFont="1" applyBorder="1" applyAlignment="1">
      <alignment horizontal="right"/>
    </xf>
    <xf numFmtId="0" fontId="19" fillId="0" borderId="42" xfId="0" applyFont="1" applyBorder="1" applyAlignment="1">
      <alignment horizontal="left"/>
    </xf>
    <xf numFmtId="164" fontId="2" fillId="0" borderId="43" xfId="4" applyNumberFormat="1" applyFont="1" applyBorder="1" applyAlignment="1">
      <alignment horizontal="right"/>
    </xf>
    <xf numFmtId="167" fontId="2" fillId="2" borderId="19" xfId="0" applyNumberFormat="1" applyFont="1" applyFill="1" applyBorder="1" applyAlignment="1">
      <alignment horizontal="right"/>
    </xf>
    <xf numFmtId="0" fontId="2" fillId="0" borderId="43" xfId="0" applyFont="1" applyBorder="1" applyAlignment="1">
      <alignment horizontal="right" vertical="center" wrapText="1"/>
    </xf>
    <xf numFmtId="0" fontId="2" fillId="0" borderId="44" xfId="0" applyFont="1" applyBorder="1" applyAlignment="1">
      <alignment horizontal="right" vertical="center" wrapText="1"/>
    </xf>
    <xf numFmtId="0" fontId="2" fillId="0" borderId="19" xfId="0" applyFont="1" applyBorder="1" applyAlignment="1">
      <alignment horizontal="right" vertical="center" wrapText="1"/>
    </xf>
    <xf numFmtId="0" fontId="67" fillId="0" borderId="47" xfId="0" applyFont="1" applyBorder="1"/>
    <xf numFmtId="3" fontId="21" fillId="0" borderId="48" xfId="0" applyNumberFormat="1" applyFont="1" applyBorder="1"/>
    <xf numFmtId="3" fontId="18" fillId="0" borderId="2" xfId="0" applyNumberFormat="1" applyFont="1" applyBorder="1"/>
    <xf numFmtId="167" fontId="18" fillId="2" borderId="3" xfId="0" applyNumberFormat="1" applyFont="1" applyFill="1" applyBorder="1" applyAlignment="1">
      <alignment horizontal="right"/>
    </xf>
    <xf numFmtId="3" fontId="18" fillId="0" borderId="1" xfId="0" applyNumberFormat="1" applyFont="1" applyBorder="1"/>
    <xf numFmtId="3" fontId="18" fillId="0" borderId="53" xfId="0" applyNumberFormat="1" applyFont="1" applyBorder="1"/>
    <xf numFmtId="3" fontId="18" fillId="0" borderId="3" xfId="0" applyNumberFormat="1" applyFont="1" applyBorder="1"/>
    <xf numFmtId="0" fontId="67" fillId="0" borderId="44" xfId="0" applyFont="1" applyBorder="1" applyAlignment="1">
      <alignment horizontal="center" vertical="center"/>
    </xf>
    <xf numFmtId="0" fontId="67" fillId="2" borderId="19" xfId="0" applyFont="1" applyFill="1" applyBorder="1" applyAlignment="1">
      <alignment horizontal="center" vertical="center"/>
    </xf>
    <xf numFmtId="0" fontId="67" fillId="0" borderId="18" xfId="0" applyFont="1" applyBorder="1" applyAlignment="1">
      <alignment horizontal="center" vertical="center" wrapText="1"/>
    </xf>
    <xf numFmtId="0" fontId="67" fillId="0" borderId="44" xfId="0" applyFont="1" applyBorder="1" applyAlignment="1">
      <alignment horizontal="center" vertical="center" wrapText="1"/>
    </xf>
    <xf numFmtId="0" fontId="67" fillId="0" borderId="19" xfId="0" applyFont="1" applyBorder="1" applyAlignment="1">
      <alignment horizontal="center" vertical="center" wrapText="1"/>
    </xf>
    <xf numFmtId="164" fontId="1" fillId="0" borderId="51" xfId="4" applyNumberFormat="1" applyFont="1" applyBorder="1"/>
    <xf numFmtId="165" fontId="2" fillId="2" borderId="32" xfId="0" applyNumberFormat="1" applyFont="1" applyFill="1" applyBorder="1"/>
    <xf numFmtId="164" fontId="2" fillId="0" borderId="50" xfId="0" applyNumberFormat="1" applyFont="1" applyBorder="1"/>
    <xf numFmtId="164" fontId="2" fillId="0" borderId="62" xfId="0" applyNumberFormat="1" applyFont="1" applyBorder="1"/>
    <xf numFmtId="164" fontId="1" fillId="0" borderId="13" xfId="4" applyNumberFormat="1" applyFont="1" applyBorder="1"/>
    <xf numFmtId="165" fontId="2" fillId="2" borderId="37" xfId="0" applyNumberFormat="1" applyFont="1" applyFill="1" applyBorder="1"/>
    <xf numFmtId="164" fontId="2" fillId="0" borderId="14" xfId="0" applyNumberFormat="1" applyFont="1" applyFill="1" applyBorder="1"/>
    <xf numFmtId="164" fontId="2" fillId="0" borderId="14" xfId="0" applyNumberFormat="1" applyFont="1" applyBorder="1"/>
    <xf numFmtId="164" fontId="1" fillId="0" borderId="46" xfId="4" applyNumberFormat="1" applyFont="1" applyBorder="1"/>
    <xf numFmtId="165" fontId="2" fillId="2" borderId="36" xfId="0" applyNumberFormat="1" applyFont="1" applyFill="1" applyBorder="1"/>
    <xf numFmtId="164" fontId="2" fillId="0" borderId="68" xfId="0" applyNumberFormat="1" applyFont="1" applyBorder="1"/>
    <xf numFmtId="164" fontId="2" fillId="0" borderId="52" xfId="0" applyNumberFormat="1" applyFont="1" applyBorder="1"/>
    <xf numFmtId="164" fontId="2" fillId="0" borderId="36" xfId="0" applyNumberFormat="1" applyFont="1" applyBorder="1"/>
    <xf numFmtId="165" fontId="2" fillId="2" borderId="3" xfId="0" applyNumberFormat="1" applyFont="1" applyFill="1" applyBorder="1"/>
    <xf numFmtId="3" fontId="18" fillId="0" borderId="39" xfId="0" applyNumberFormat="1" applyFont="1" applyBorder="1"/>
    <xf numFmtId="0" fontId="19" fillId="0" borderId="12" xfId="0" applyFont="1" applyFill="1" applyBorder="1" applyAlignment="1">
      <alignment vertical="center"/>
    </xf>
    <xf numFmtId="164" fontId="24" fillId="0" borderId="40" xfId="0" applyNumberFormat="1" applyFont="1" applyFill="1" applyBorder="1" applyAlignment="1">
      <alignment horizontal="right" vertical="center"/>
    </xf>
    <xf numFmtId="165" fontId="24" fillId="2" borderId="37" xfId="2" applyNumberFormat="1" applyFont="1" applyFill="1" applyBorder="1" applyAlignment="1">
      <alignment horizontal="right" vertical="center"/>
    </xf>
    <xf numFmtId="164" fontId="24" fillId="0" borderId="13" xfId="0" applyNumberFormat="1" applyFont="1" applyFill="1" applyBorder="1" applyAlignment="1">
      <alignment horizontal="right" vertical="center"/>
    </xf>
    <xf numFmtId="164" fontId="24" fillId="0" borderId="14" xfId="0" applyNumberFormat="1" applyFont="1" applyFill="1" applyBorder="1" applyAlignment="1">
      <alignment horizontal="right" vertical="center"/>
    </xf>
    <xf numFmtId="164" fontId="82" fillId="0" borderId="40" xfId="0" applyNumberFormat="1" applyFont="1" applyFill="1" applyBorder="1" applyAlignment="1">
      <alignment horizontal="right" vertical="center"/>
    </xf>
    <xf numFmtId="0" fontId="24" fillId="0" borderId="21" xfId="0" applyFont="1" applyBorder="1" applyAlignment="1">
      <alignment horizontal="left" vertical="center" shrinkToFit="1"/>
    </xf>
    <xf numFmtId="164" fontId="24" fillId="15" borderId="13" xfId="0" applyNumberFormat="1" applyFont="1" applyFill="1" applyBorder="1" applyAlignment="1">
      <alignment horizontal="right" vertical="center"/>
    </xf>
    <xf numFmtId="164" fontId="24" fillId="15" borderId="14" xfId="0" applyNumberFormat="1" applyFont="1" applyFill="1" applyBorder="1" applyAlignment="1">
      <alignment horizontal="right" vertical="center"/>
    </xf>
    <xf numFmtId="164" fontId="24" fillId="15" borderId="40" xfId="0" applyNumberFormat="1" applyFont="1" applyFill="1" applyBorder="1" applyAlignment="1">
      <alignment horizontal="right" vertical="center"/>
    </xf>
    <xf numFmtId="3" fontId="18" fillId="15" borderId="191" xfId="0" applyNumberFormat="1" applyFont="1" applyFill="1" applyBorder="1" applyAlignment="1">
      <alignment horizontal="right" vertical="center"/>
    </xf>
    <xf numFmtId="3" fontId="18" fillId="15" borderId="72" xfId="0" applyNumberFormat="1" applyFont="1" applyFill="1" applyBorder="1" applyAlignment="1">
      <alignment horizontal="right" vertical="center"/>
    </xf>
    <xf numFmtId="3" fontId="111" fillId="15" borderId="72" xfId="0" applyNumberFormat="1" applyFont="1" applyFill="1" applyBorder="1" applyAlignment="1">
      <alignment horizontal="right" vertical="center"/>
    </xf>
    <xf numFmtId="165" fontId="21" fillId="2" borderId="28" xfId="2" applyNumberFormat="1" applyFont="1" applyFill="1" applyBorder="1" applyAlignment="1">
      <alignment horizontal="right" vertical="center"/>
    </xf>
    <xf numFmtId="164" fontId="24" fillId="15" borderId="51" xfId="0" applyNumberFormat="1" applyFont="1" applyFill="1" applyBorder="1" applyAlignment="1">
      <alignment horizontal="right" vertical="center"/>
    </xf>
    <xf numFmtId="164" fontId="24" fillId="15" borderId="50" xfId="0" applyNumberFormat="1" applyFont="1" applyFill="1" applyBorder="1" applyAlignment="1">
      <alignment horizontal="right" vertical="center"/>
    </xf>
    <xf numFmtId="164" fontId="24" fillId="15" borderId="62" xfId="0" applyNumberFormat="1" applyFont="1" applyFill="1" applyBorder="1" applyAlignment="1">
      <alignment horizontal="right" vertical="center"/>
    </xf>
    <xf numFmtId="165" fontId="24" fillId="2" borderId="32" xfId="2" applyNumberFormat="1" applyFont="1" applyFill="1" applyBorder="1" applyAlignment="1">
      <alignment horizontal="right" vertical="center"/>
    </xf>
    <xf numFmtId="0" fontId="24" fillId="15" borderId="13" xfId="0" applyFont="1" applyFill="1" applyBorder="1" applyAlignment="1">
      <alignment horizontal="right" vertical="center"/>
    </xf>
    <xf numFmtId="0" fontId="24" fillId="15" borderId="14" xfId="0" applyFont="1" applyFill="1" applyBorder="1" applyAlignment="1">
      <alignment horizontal="right" vertical="center"/>
    </xf>
    <xf numFmtId="0" fontId="24" fillId="15" borderId="40" xfId="0" applyFont="1" applyFill="1" applyBorder="1" applyAlignment="1">
      <alignment horizontal="right" vertical="center"/>
    </xf>
    <xf numFmtId="0" fontId="24" fillId="0" borderId="21" xfId="0" applyFont="1" applyBorder="1" applyAlignment="1">
      <alignment horizontal="left" shrinkToFit="1"/>
    </xf>
    <xf numFmtId="164" fontId="18" fillId="15" borderId="18" xfId="0" applyNumberFormat="1" applyFont="1" applyFill="1" applyBorder="1" applyAlignment="1">
      <alignment horizontal="right" vertical="center"/>
    </xf>
    <xf numFmtId="164" fontId="18" fillId="15" borderId="44" xfId="0" applyNumberFormat="1" applyFont="1" applyFill="1" applyBorder="1" applyAlignment="1">
      <alignment horizontal="right" vertical="center"/>
    </xf>
    <xf numFmtId="164" fontId="111" fillId="15" borderId="44" xfId="0" applyNumberFormat="1" applyFont="1" applyFill="1" applyBorder="1" applyAlignment="1">
      <alignment horizontal="right" vertical="center"/>
    </xf>
    <xf numFmtId="165" fontId="24" fillId="2" borderId="19" xfId="2" applyNumberFormat="1" applyFont="1" applyFill="1" applyBorder="1" applyAlignment="1">
      <alignment horizontal="right" vertical="center"/>
    </xf>
    <xf numFmtId="0" fontId="12" fillId="0" borderId="46" xfId="0" applyFont="1" applyBorder="1" applyAlignment="1">
      <alignment horizontal="center"/>
    </xf>
    <xf numFmtId="0" fontId="14" fillId="0" borderId="52" xfId="0" applyFont="1" applyBorder="1" applyAlignment="1">
      <alignment horizontal="center"/>
    </xf>
    <xf numFmtId="0" fontId="15" fillId="2" borderId="66" xfId="0" applyFont="1" applyFill="1" applyBorder="1" applyAlignment="1">
      <alignment horizontal="center"/>
    </xf>
    <xf numFmtId="0" fontId="14" fillId="0" borderId="66" xfId="0" applyFont="1" applyBorder="1" applyAlignment="1">
      <alignment horizontal="center"/>
    </xf>
    <xf numFmtId="0" fontId="15" fillId="2" borderId="36" xfId="0" applyFont="1" applyFill="1" applyBorder="1" applyAlignment="1">
      <alignment horizontal="center"/>
    </xf>
    <xf numFmtId="0" fontId="2" fillId="0" borderId="46" xfId="0" applyFont="1" applyBorder="1" applyAlignment="1">
      <alignment horizontal="center" vertical="center"/>
    </xf>
    <xf numFmtId="0" fontId="2" fillId="0" borderId="36" xfId="0" applyFont="1" applyBorder="1" applyAlignment="1">
      <alignment horizontal="center" vertical="center"/>
    </xf>
    <xf numFmtId="0" fontId="12" fillId="0" borderId="68" xfId="0" applyFont="1" applyBorder="1" applyAlignment="1">
      <alignment horizontal="center"/>
    </xf>
    <xf numFmtId="0" fontId="12" fillId="0" borderId="1" xfId="0" applyFont="1" applyBorder="1"/>
    <xf numFmtId="165" fontId="7" fillId="2" borderId="142" xfId="0" applyNumberFormat="1" applyFont="1" applyFill="1" applyBorder="1"/>
    <xf numFmtId="164" fontId="7" fillId="0" borderId="141" xfId="0" applyNumberFormat="1" applyFont="1" applyBorder="1"/>
    <xf numFmtId="164" fontId="3" fillId="0" borderId="142" xfId="0" applyNumberFormat="1" applyFont="1" applyBorder="1"/>
    <xf numFmtId="165" fontId="7" fillId="2" borderId="10" xfId="0" applyNumberFormat="1" applyFont="1" applyFill="1" applyBorder="1"/>
    <xf numFmtId="164" fontId="2" fillId="0" borderId="94" xfId="0" applyNumberFormat="1" applyFont="1" applyBorder="1"/>
    <xf numFmtId="164" fontId="7" fillId="0" borderId="39" xfId="0" applyNumberFormat="1" applyFont="1" applyBorder="1"/>
    <xf numFmtId="164" fontId="7" fillId="0" borderId="2" xfId="0" applyNumberFormat="1" applyFont="1" applyBorder="1"/>
    <xf numFmtId="0" fontId="12" fillId="0" borderId="58" xfId="0" applyFont="1" applyBorder="1"/>
    <xf numFmtId="164" fontId="3" fillId="0" borderId="22" xfId="0" applyNumberFormat="1" applyFont="1" applyBorder="1"/>
    <xf numFmtId="164" fontId="2" fillId="0" borderId="6" xfId="0" applyNumberFormat="1" applyFont="1" applyBorder="1"/>
    <xf numFmtId="164" fontId="9" fillId="0" borderId="31" xfId="0" applyNumberFormat="1" applyFont="1" applyBorder="1"/>
    <xf numFmtId="164" fontId="9" fillId="0" borderId="58" xfId="0" applyNumberFormat="1" applyFont="1" applyBorder="1"/>
    <xf numFmtId="164" fontId="9" fillId="0" borderId="32" xfId="0" applyNumberFormat="1" applyFont="1" applyBorder="1"/>
    <xf numFmtId="164" fontId="7" fillId="0" borderId="31" xfId="0" applyNumberFormat="1" applyFont="1" applyBorder="1"/>
    <xf numFmtId="164" fontId="3" fillId="0" borderId="21" xfId="0" applyNumberFormat="1" applyFont="1" applyBorder="1"/>
    <xf numFmtId="164" fontId="9" fillId="0" borderId="21" xfId="0" applyNumberFormat="1" applyFont="1" applyBorder="1"/>
    <xf numFmtId="164" fontId="9" fillId="0" borderId="12" xfId="0" applyNumberFormat="1" applyFont="1" applyBorder="1"/>
    <xf numFmtId="164" fontId="9" fillId="0" borderId="37" xfId="0" applyNumberFormat="1" applyFont="1" applyBorder="1"/>
    <xf numFmtId="0" fontId="12" fillId="0" borderId="70" xfId="0" applyFont="1" applyBorder="1"/>
    <xf numFmtId="164" fontId="3" fillId="0" borderId="65" xfId="0" applyNumberFormat="1" applyFont="1" applyBorder="1"/>
    <xf numFmtId="164" fontId="2" fillId="0" borderId="18" xfId="0" applyNumberFormat="1" applyFont="1" applyBorder="1"/>
    <xf numFmtId="164" fontId="9" fillId="0" borderId="66" xfId="0" applyNumberFormat="1" applyFont="1" applyBorder="1"/>
    <xf numFmtId="164" fontId="9" fillId="0" borderId="70" xfId="0" applyNumberFormat="1" applyFont="1" applyBorder="1"/>
    <xf numFmtId="164" fontId="9" fillId="0" borderId="36" xfId="0" applyNumberFormat="1" applyFont="1" applyBorder="1"/>
    <xf numFmtId="164" fontId="7" fillId="0" borderId="68" xfId="0" applyNumberFormat="1" applyFont="1" applyBorder="1"/>
    <xf numFmtId="164" fontId="9" fillId="0" borderId="22" xfId="0" applyNumberFormat="1" applyFont="1" applyBorder="1"/>
    <xf numFmtId="164" fontId="9" fillId="0" borderId="4" xfId="0" applyNumberFormat="1" applyFont="1" applyBorder="1"/>
    <xf numFmtId="164" fontId="9" fillId="0" borderId="23" xfId="0" applyNumberFormat="1" applyFont="1" applyBorder="1"/>
    <xf numFmtId="164" fontId="7" fillId="0" borderId="22" xfId="0" applyNumberFormat="1" applyFont="1" applyBorder="1"/>
    <xf numFmtId="0" fontId="12" fillId="0" borderId="42" xfId="0" applyFont="1" applyBorder="1"/>
    <xf numFmtId="164" fontId="9" fillId="0" borderId="65" xfId="0" applyNumberFormat="1" applyFont="1" applyBorder="1"/>
    <xf numFmtId="164" fontId="9" fillId="0" borderId="42" xfId="0" applyNumberFormat="1" applyFont="1" applyBorder="1"/>
    <xf numFmtId="164" fontId="9" fillId="0" borderId="19" xfId="0" applyNumberFormat="1" applyFont="1" applyBorder="1"/>
    <xf numFmtId="164" fontId="7" fillId="0" borderId="18" xfId="0" applyNumberFormat="1" applyFont="1" applyBorder="1"/>
    <xf numFmtId="164" fontId="7" fillId="0" borderId="65" xfId="0" applyNumberFormat="1" applyFont="1" applyBorder="1"/>
    <xf numFmtId="164" fontId="3" fillId="0" borderId="31" xfId="0" applyNumberFormat="1" applyFont="1" applyBorder="1"/>
    <xf numFmtId="165" fontId="7" fillId="2" borderId="66" xfId="0" applyNumberFormat="1" applyFont="1" applyFill="1" applyBorder="1"/>
    <xf numFmtId="164" fontId="3" fillId="0" borderId="66" xfId="0" applyNumberFormat="1" applyFont="1" applyBorder="1"/>
    <xf numFmtId="0" fontId="1" fillId="0" borderId="43" xfId="1" applyFont="1" applyBorder="1" applyAlignment="1">
      <alignment horizontal="center"/>
    </xf>
    <xf numFmtId="0" fontId="3" fillId="0" borderId="19" xfId="1" applyFont="1" applyBorder="1" applyAlignment="1">
      <alignment horizontal="center"/>
    </xf>
    <xf numFmtId="164" fontId="1" fillId="15" borderId="14" xfId="1" applyNumberFormat="1" applyFont="1" applyFill="1" applyBorder="1"/>
    <xf numFmtId="164" fontId="9" fillId="0" borderId="21" xfId="1" applyNumberFormat="1" applyFont="1" applyBorder="1" applyAlignment="1">
      <alignment horizontal="right"/>
    </xf>
    <xf numFmtId="164" fontId="1" fillId="15" borderId="13" xfId="1" applyNumberFormat="1" applyFill="1" applyBorder="1"/>
    <xf numFmtId="164" fontId="7" fillId="15" borderId="13" xfId="1" applyNumberFormat="1" applyFont="1" applyFill="1" applyBorder="1"/>
    <xf numFmtId="164" fontId="1" fillId="15" borderId="13" xfId="1" applyNumberFormat="1" applyFont="1" applyFill="1" applyBorder="1"/>
    <xf numFmtId="164" fontId="9" fillId="0" borderId="37" xfId="1" applyNumberFormat="1" applyFont="1" applyBorder="1" applyAlignment="1">
      <alignment horizontal="right"/>
    </xf>
    <xf numFmtId="164" fontId="3" fillId="0" borderId="21" xfId="1" applyNumberFormat="1" applyFont="1" applyBorder="1" applyAlignment="1">
      <alignment horizontal="right"/>
    </xf>
    <xf numFmtId="164" fontId="3" fillId="0" borderId="37" xfId="1" applyNumberFormat="1" applyFont="1" applyBorder="1" applyAlignment="1">
      <alignment horizontal="right"/>
    </xf>
    <xf numFmtId="164" fontId="9" fillId="0" borderId="66" xfId="1" applyNumberFormat="1" applyFont="1" applyBorder="1" applyAlignment="1">
      <alignment horizontal="right"/>
    </xf>
    <xf numFmtId="168" fontId="7" fillId="2" borderId="37" xfId="1" applyNumberFormat="1" applyFont="1" applyFill="1" applyBorder="1"/>
    <xf numFmtId="164" fontId="9" fillId="0" borderId="36" xfId="1" applyNumberFormat="1" applyFont="1" applyBorder="1" applyAlignment="1">
      <alignment horizontal="right"/>
    </xf>
    <xf numFmtId="0" fontId="3" fillId="0" borderId="38" xfId="1" applyFont="1" applyBorder="1"/>
    <xf numFmtId="3" fontId="3" fillId="15" borderId="1" xfId="1" applyNumberFormat="1" applyFont="1" applyFill="1" applyBorder="1"/>
    <xf numFmtId="1" fontId="3" fillId="15" borderId="9" xfId="1" applyNumberFormat="1" applyFont="1" applyFill="1" applyBorder="1"/>
    <xf numFmtId="3" fontId="9" fillId="0" borderId="3" xfId="1" applyNumberFormat="1" applyFont="1" applyBorder="1"/>
    <xf numFmtId="3" fontId="3" fillId="0" borderId="3" xfId="1" applyNumberFormat="1" applyFont="1" applyBorder="1"/>
    <xf numFmtId="166" fontId="1" fillId="15" borderId="48" xfId="1" applyNumberFormat="1" applyFont="1" applyFill="1" applyBorder="1"/>
    <xf numFmtId="166" fontId="9" fillId="0" borderId="53" xfId="1" applyNumberFormat="1" applyFont="1" applyBorder="1"/>
    <xf numFmtId="166" fontId="1" fillId="15" borderId="1" xfId="1" applyNumberFormat="1" applyFill="1" applyBorder="1"/>
    <xf numFmtId="166" fontId="1" fillId="0" borderId="3" xfId="1" applyNumberFormat="1" applyBorder="1"/>
    <xf numFmtId="166" fontId="1" fillId="15" borderId="2" xfId="1" applyNumberFormat="1" applyFill="1" applyBorder="1"/>
    <xf numFmtId="166" fontId="1" fillId="15" borderId="51" xfId="1" applyNumberFormat="1" applyFont="1" applyFill="1" applyBorder="1"/>
    <xf numFmtId="166" fontId="9" fillId="0" borderId="22" xfId="1" applyNumberFormat="1" applyFont="1" applyBorder="1"/>
    <xf numFmtId="166" fontId="1" fillId="15" borderId="58" xfId="1" applyNumberFormat="1" applyFill="1" applyBorder="1"/>
    <xf numFmtId="166" fontId="1" fillId="0" borderId="32" xfId="1" applyNumberFormat="1" applyBorder="1"/>
    <xf numFmtId="166" fontId="1" fillId="15" borderId="31" xfId="1" applyNumberFormat="1" applyFill="1" applyBorder="1"/>
    <xf numFmtId="166" fontId="9" fillId="0" borderId="21" xfId="1" applyNumberFormat="1" applyFont="1" applyBorder="1"/>
    <xf numFmtId="166" fontId="1" fillId="0" borderId="37" xfId="1" applyNumberFormat="1" applyBorder="1"/>
    <xf numFmtId="166" fontId="1" fillId="15" borderId="60" xfId="1" applyNumberFormat="1" applyFont="1" applyFill="1" applyBorder="1"/>
    <xf numFmtId="166" fontId="9" fillId="0" borderId="66" xfId="1" applyNumberFormat="1" applyFont="1" applyBorder="1"/>
    <xf numFmtId="166" fontId="1" fillId="15" borderId="67" xfId="1" applyNumberFormat="1" applyFill="1" applyBorder="1"/>
    <xf numFmtId="166" fontId="1" fillId="0" borderId="36" xfId="1" applyNumberFormat="1" applyBorder="1"/>
    <xf numFmtId="166" fontId="1" fillId="15" borderId="57" xfId="1" applyNumberFormat="1" applyFill="1" applyBorder="1"/>
    <xf numFmtId="166" fontId="1" fillId="15" borderId="5" xfId="1" applyNumberFormat="1" applyFont="1" applyFill="1" applyBorder="1"/>
    <xf numFmtId="166" fontId="1" fillId="15" borderId="4" xfId="1" applyNumberFormat="1" applyFill="1" applyBorder="1"/>
    <xf numFmtId="166" fontId="1" fillId="0" borderId="23" xfId="1" applyNumberFormat="1" applyBorder="1"/>
    <xf numFmtId="166" fontId="1" fillId="15" borderId="22" xfId="1" applyNumberFormat="1" applyFill="1" applyBorder="1"/>
    <xf numFmtId="166" fontId="9" fillId="0" borderId="40" xfId="1" applyNumberFormat="1" applyFont="1" applyBorder="1"/>
    <xf numFmtId="165" fontId="7" fillId="2" borderId="15" xfId="1" applyNumberFormat="1" applyFont="1" applyFill="1" applyBorder="1"/>
    <xf numFmtId="166" fontId="7" fillId="0" borderId="37" xfId="1" applyNumberFormat="1" applyFont="1" applyBorder="1"/>
    <xf numFmtId="166" fontId="1" fillId="15" borderId="80" xfId="1" applyNumberFormat="1" applyFont="1" applyFill="1" applyBorder="1"/>
    <xf numFmtId="166" fontId="9" fillId="0" borderId="44" xfId="1" applyNumberFormat="1" applyFont="1" applyBorder="1"/>
    <xf numFmtId="166" fontId="1" fillId="15" borderId="47" xfId="1" applyNumberFormat="1" applyFill="1" applyBorder="1"/>
    <xf numFmtId="166" fontId="1" fillId="0" borderId="19" xfId="1" applyNumberFormat="1" applyBorder="1"/>
    <xf numFmtId="166" fontId="1" fillId="15" borderId="82" xfId="1" applyNumberFormat="1" applyFill="1" applyBorder="1"/>
    <xf numFmtId="166" fontId="9" fillId="0" borderId="69" xfId="1" applyNumberFormat="1" applyFont="1" applyBorder="1"/>
    <xf numFmtId="166" fontId="3" fillId="0" borderId="44" xfId="1" applyNumberFormat="1" applyFont="1" applyBorder="1"/>
    <xf numFmtId="165" fontId="7" fillId="2" borderId="45" xfId="1" applyNumberFormat="1" applyFont="1" applyFill="1" applyBorder="1"/>
    <xf numFmtId="0" fontId="12" fillId="0" borderId="67" xfId="1" applyFont="1" applyBorder="1"/>
    <xf numFmtId="166" fontId="3" fillId="0" borderId="81" xfId="1" applyNumberFormat="1" applyFont="1" applyBorder="1"/>
    <xf numFmtId="165" fontId="7" fillId="2" borderId="155" xfId="1" applyNumberFormat="1" applyFont="1" applyFill="1" applyBorder="1"/>
    <xf numFmtId="166" fontId="1" fillId="0" borderId="17" xfId="1" applyNumberFormat="1" applyBorder="1"/>
    <xf numFmtId="166" fontId="3" fillId="15" borderId="48" xfId="1" applyNumberFormat="1" applyFont="1" applyFill="1" applyBorder="1"/>
    <xf numFmtId="166" fontId="3" fillId="0" borderId="53" xfId="1" applyNumberFormat="1" applyFont="1" applyBorder="1"/>
    <xf numFmtId="166" fontId="3" fillId="0" borderId="2" xfId="1" applyNumberFormat="1" applyFont="1" applyBorder="1"/>
    <xf numFmtId="166" fontId="3" fillId="15" borderId="1" xfId="1" applyNumberFormat="1" applyFont="1" applyFill="1" applyBorder="1"/>
    <xf numFmtId="166" fontId="3" fillId="0" borderId="3" xfId="1" applyNumberFormat="1" applyFont="1" applyBorder="1"/>
    <xf numFmtId="166" fontId="3" fillId="15" borderId="53" xfId="1" applyNumberFormat="1" applyFont="1" applyFill="1" applyBorder="1"/>
    <xf numFmtId="0" fontId="21" fillId="0" borderId="2"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3" xfId="0" applyFont="1" applyBorder="1" applyAlignment="1">
      <alignment horizontal="center" vertical="center" wrapText="1"/>
    </xf>
    <xf numFmtId="0" fontId="2" fillId="0" borderId="9" xfId="0" applyFont="1" applyBorder="1" applyAlignment="1">
      <alignment horizontal="center" vertical="center" wrapText="1"/>
    </xf>
    <xf numFmtId="0" fontId="0" fillId="0" borderId="3" xfId="0" applyBorder="1" applyAlignment="1">
      <alignment horizontal="center"/>
    </xf>
    <xf numFmtId="0" fontId="0" fillId="0" borderId="38" xfId="0" applyBorder="1" applyAlignment="1">
      <alignment horizontal="center"/>
    </xf>
    <xf numFmtId="0" fontId="2" fillId="0" borderId="32" xfId="0" applyFont="1" applyBorder="1"/>
    <xf numFmtId="164" fontId="0" fillId="15" borderId="58" xfId="0" applyNumberFormat="1" applyFill="1" applyBorder="1"/>
    <xf numFmtId="164" fontId="0" fillId="0" borderId="69" xfId="0" applyNumberFormat="1" applyFill="1" applyBorder="1"/>
    <xf numFmtId="165" fontId="0" fillId="2" borderId="59" xfId="0" applyNumberFormat="1" applyFill="1" applyBorder="1"/>
    <xf numFmtId="164" fontId="0" fillId="0" borderId="30" xfId="0" applyNumberFormat="1" applyBorder="1"/>
    <xf numFmtId="0" fontId="2" fillId="0" borderId="37" xfId="0" applyFont="1" applyBorder="1"/>
    <xf numFmtId="0" fontId="2" fillId="0" borderId="36" xfId="0" applyFont="1" applyBorder="1"/>
    <xf numFmtId="165" fontId="0" fillId="2" borderId="24" xfId="0" applyNumberFormat="1" applyFill="1" applyBorder="1"/>
    <xf numFmtId="0" fontId="0" fillId="0" borderId="40" xfId="0" applyFill="1" applyBorder="1"/>
    <xf numFmtId="0" fontId="2" fillId="0" borderId="34" xfId="0" applyFont="1" applyBorder="1"/>
    <xf numFmtId="164" fontId="0" fillId="15" borderId="67" xfId="0" applyNumberFormat="1" applyFill="1" applyBorder="1"/>
    <xf numFmtId="164" fontId="0" fillId="0" borderId="61" xfId="0" applyNumberFormat="1" applyFill="1" applyBorder="1"/>
    <xf numFmtId="165" fontId="0" fillId="2" borderId="0" xfId="0" applyNumberFormat="1" applyFill="1" applyBorder="1"/>
    <xf numFmtId="164" fontId="0" fillId="0" borderId="34" xfId="0" applyNumberFormat="1" applyFill="1" applyBorder="1"/>
    <xf numFmtId="164" fontId="0" fillId="0" borderId="60" xfId="0" applyNumberFormat="1" applyFill="1" applyBorder="1"/>
    <xf numFmtId="164" fontId="0" fillId="0" borderId="41" xfId="0" applyNumberFormat="1" applyBorder="1"/>
    <xf numFmtId="0" fontId="18" fillId="0" borderId="3" xfId="0" applyFont="1" applyBorder="1"/>
    <xf numFmtId="3" fontId="21" fillId="15" borderId="48" xfId="0" applyNumberFormat="1" applyFont="1" applyFill="1" applyBorder="1"/>
    <xf numFmtId="3" fontId="21" fillId="0" borderId="53" xfId="0" applyNumberFormat="1" applyFont="1" applyFill="1" applyBorder="1"/>
    <xf numFmtId="165" fontId="21" fillId="2" borderId="2" xfId="0" applyNumberFormat="1" applyFont="1" applyFill="1" applyBorder="1"/>
    <xf numFmtId="164" fontId="21" fillId="15" borderId="1" xfId="0" applyNumberFormat="1" applyFont="1" applyFill="1" applyBorder="1"/>
    <xf numFmtId="165" fontId="21" fillId="2" borderId="3" xfId="0" applyNumberFormat="1" applyFont="1" applyFill="1" applyBorder="1"/>
    <xf numFmtId="164" fontId="18" fillId="0" borderId="48" xfId="0" applyNumberFormat="1" applyFont="1" applyFill="1" applyBorder="1"/>
    <xf numFmtId="164" fontId="18" fillId="0" borderId="3" xfId="0" applyNumberFormat="1" applyFont="1" applyBorder="1"/>
    <xf numFmtId="0" fontId="2" fillId="0" borderId="22" xfId="0" applyFont="1" applyBorder="1"/>
    <xf numFmtId="164" fontId="0" fillId="0" borderId="63" xfId="0" applyNumberFormat="1" applyBorder="1"/>
    <xf numFmtId="0" fontId="2" fillId="0" borderId="21" xfId="0" applyFont="1" applyBorder="1"/>
    <xf numFmtId="0" fontId="0" fillId="15" borderId="13" xfId="0" applyFill="1" applyBorder="1"/>
    <xf numFmtId="0" fontId="0" fillId="15" borderId="58" xfId="0" applyFill="1" applyBorder="1"/>
    <xf numFmtId="164" fontId="24" fillId="0" borderId="52" xfId="0" applyNumberFormat="1" applyFont="1" applyFill="1" applyBorder="1"/>
    <xf numFmtId="0" fontId="0" fillId="15" borderId="70" xfId="0" applyFill="1" applyBorder="1"/>
    <xf numFmtId="164" fontId="24" fillId="0" borderId="66" xfId="0" applyNumberFormat="1" applyFont="1" applyFill="1" applyBorder="1"/>
    <xf numFmtId="164" fontId="0" fillId="15" borderId="70" xfId="0" applyNumberFormat="1" applyFill="1" applyBorder="1"/>
    <xf numFmtId="3" fontId="18" fillId="15" borderId="48" xfId="0" applyNumberFormat="1" applyFont="1" applyFill="1" applyBorder="1"/>
    <xf numFmtId="3" fontId="18" fillId="0" borderId="2" xfId="0" applyNumberFormat="1" applyFont="1" applyFill="1" applyBorder="1"/>
    <xf numFmtId="165" fontId="18" fillId="2" borderId="2" xfId="0" applyNumberFormat="1" applyFont="1" applyFill="1" applyBorder="1"/>
    <xf numFmtId="1" fontId="18" fillId="15" borderId="1" xfId="0" applyNumberFormat="1" applyFont="1" applyFill="1" applyBorder="1"/>
    <xf numFmtId="1" fontId="18" fillId="0" borderId="53" xfId="0" applyNumberFormat="1" applyFont="1" applyFill="1" applyBorder="1"/>
    <xf numFmtId="165" fontId="18" fillId="2" borderId="3" xfId="0" applyNumberFormat="1" applyFont="1" applyFill="1" applyBorder="1"/>
    <xf numFmtId="1" fontId="18" fillId="0" borderId="3" xfId="0" applyNumberFormat="1" applyFont="1" applyFill="1" applyBorder="1"/>
    <xf numFmtId="3" fontId="18" fillId="0" borderId="48" xfId="0" applyNumberFormat="1" applyFont="1" applyFill="1" applyBorder="1"/>
    <xf numFmtId="3" fontId="18" fillId="0" borderId="3" xfId="0" applyNumberFormat="1" applyFont="1" applyFill="1" applyBorder="1"/>
    <xf numFmtId="3" fontId="18" fillId="0" borderId="38" xfId="0" applyNumberFormat="1" applyFont="1" applyFill="1" applyBorder="1"/>
    <xf numFmtId="0" fontId="53" fillId="0" borderId="43" xfId="0" applyFont="1" applyBorder="1" applyAlignment="1">
      <alignment horizontal="center" vertical="center" wrapText="1"/>
    </xf>
    <xf numFmtId="164" fontId="7" fillId="15" borderId="51" xfId="1" applyNumberFormat="1" applyFont="1" applyFill="1" applyBorder="1"/>
    <xf numFmtId="0" fontId="7" fillId="0" borderId="63" xfId="1" applyFont="1" applyBorder="1"/>
    <xf numFmtId="164" fontId="7" fillId="15" borderId="46" xfId="1" applyNumberFormat="1" applyFont="1" applyFill="1" applyBorder="1"/>
    <xf numFmtId="0" fontId="9" fillId="0" borderId="38" xfId="1" applyFont="1" applyBorder="1" applyAlignment="1">
      <alignment horizontal="left"/>
    </xf>
    <xf numFmtId="3" fontId="21" fillId="15" borderId="48" xfId="0" applyNumberFormat="1" applyFont="1" applyFill="1" applyBorder="1" applyAlignment="1">
      <alignment horizontal="right"/>
    </xf>
    <xf numFmtId="0" fontId="31" fillId="0" borderId="43" xfId="0" applyFont="1" applyBorder="1" applyAlignment="1">
      <alignment horizontal="center" vertical="center" wrapText="1"/>
    </xf>
    <xf numFmtId="3" fontId="21" fillId="0" borderId="48" xfId="0" applyNumberFormat="1" applyFont="1" applyBorder="1" applyAlignment="1">
      <alignment horizontal="right"/>
    </xf>
    <xf numFmtId="0" fontId="19" fillId="0" borderId="43" xfId="0" applyFont="1" applyBorder="1" applyAlignment="1">
      <alignment horizontal="center"/>
    </xf>
    <xf numFmtId="0" fontId="67" fillId="0" borderId="44" xfId="0" applyFont="1" applyBorder="1" applyAlignment="1">
      <alignment horizontal="center"/>
    </xf>
    <xf numFmtId="0" fontId="2" fillId="10" borderId="19" xfId="0" applyFont="1" applyFill="1" applyBorder="1" applyAlignment="1">
      <alignment horizontal="center" vertical="center" wrapText="1"/>
    </xf>
    <xf numFmtId="168" fontId="18" fillId="10" borderId="3" xfId="0" applyNumberFormat="1" applyFont="1" applyFill="1" applyBorder="1"/>
    <xf numFmtId="0" fontId="19" fillId="0" borderId="23" xfId="0" applyFont="1" applyBorder="1"/>
    <xf numFmtId="164" fontId="24" fillId="15" borderId="51" xfId="0" applyNumberFormat="1" applyFont="1" applyFill="1" applyBorder="1"/>
    <xf numFmtId="164" fontId="18" fillId="0" borderId="62" xfId="0" applyNumberFormat="1" applyFont="1" applyBorder="1"/>
    <xf numFmtId="168" fontId="24" fillId="10" borderId="32" xfId="0" applyNumberFormat="1" applyFont="1" applyFill="1" applyBorder="1"/>
    <xf numFmtId="0" fontId="19" fillId="0" borderId="37" xfId="0" applyFont="1" applyBorder="1"/>
    <xf numFmtId="164" fontId="18" fillId="0" borderId="52" xfId="0" applyNumberFormat="1" applyFont="1" applyBorder="1"/>
    <xf numFmtId="168" fontId="24" fillId="10" borderId="37" xfId="0" applyNumberFormat="1" applyFont="1" applyFill="1" applyBorder="1"/>
    <xf numFmtId="0" fontId="19" fillId="0" borderId="28" xfId="0" applyFont="1" applyBorder="1"/>
    <xf numFmtId="164" fontId="18" fillId="0" borderId="72" xfId="0" applyNumberFormat="1" applyFont="1" applyBorder="1"/>
    <xf numFmtId="168" fontId="24" fillId="10" borderId="28" xfId="0" applyNumberFormat="1" applyFont="1" applyFill="1" applyBorder="1"/>
    <xf numFmtId="0" fontId="19" fillId="0" borderId="76" xfId="0" applyFont="1" applyBorder="1"/>
    <xf numFmtId="164" fontId="18" fillId="0" borderId="75" xfId="0" applyNumberFormat="1" applyFont="1" applyBorder="1"/>
    <xf numFmtId="168" fontId="24" fillId="10" borderId="146" xfId="0" applyNumberFormat="1" applyFont="1" applyFill="1" applyBorder="1" applyAlignment="1"/>
    <xf numFmtId="0" fontId="19" fillId="0" borderId="37" xfId="0" applyFont="1" applyBorder="1" applyAlignment="1">
      <alignment vertical="center" shrinkToFit="1"/>
    </xf>
    <xf numFmtId="164" fontId="18" fillId="0" borderId="40" xfId="0" applyNumberFormat="1" applyFont="1" applyBorder="1"/>
    <xf numFmtId="168" fontId="0" fillId="10" borderId="37" xfId="0" applyNumberFormat="1" applyFill="1" applyBorder="1" applyAlignment="1"/>
    <xf numFmtId="168" fontId="0" fillId="10" borderId="182" xfId="0" applyNumberFormat="1" applyFill="1" applyBorder="1" applyAlignment="1"/>
    <xf numFmtId="1" fontId="18" fillId="0" borderId="40" xfId="0" applyNumberFormat="1" applyFont="1" applyBorder="1"/>
    <xf numFmtId="0" fontId="19" fillId="0" borderId="36" xfId="0" applyFont="1" applyBorder="1"/>
    <xf numFmtId="164" fontId="24" fillId="15" borderId="46" xfId="0" applyNumberFormat="1" applyFont="1" applyFill="1" applyBorder="1"/>
    <xf numFmtId="168" fontId="0" fillId="10" borderId="34" xfId="0" applyNumberFormat="1" applyFill="1" applyBorder="1" applyAlignment="1"/>
    <xf numFmtId="168" fontId="0" fillId="10" borderId="28" xfId="0" applyNumberFormat="1" applyFill="1" applyBorder="1" applyAlignment="1"/>
    <xf numFmtId="168" fontId="24" fillId="10" borderId="76" xfId="0" applyNumberFormat="1" applyFont="1" applyFill="1" applyBorder="1"/>
    <xf numFmtId="168" fontId="24" fillId="10" borderId="36" xfId="0" applyNumberFormat="1" applyFont="1" applyFill="1" applyBorder="1"/>
    <xf numFmtId="0" fontId="19" fillId="0" borderId="32" xfId="0" applyFont="1" applyBorder="1"/>
    <xf numFmtId="164" fontId="18" fillId="0" borderId="145" xfId="0" applyNumberFormat="1" applyFont="1" applyBorder="1"/>
    <xf numFmtId="0" fontId="19" fillId="0" borderId="19" xfId="0" applyFont="1" applyBorder="1"/>
    <xf numFmtId="164" fontId="18" fillId="0" borderId="44" xfId="0" applyNumberFormat="1" applyFont="1" applyBorder="1"/>
    <xf numFmtId="168" fontId="0" fillId="10" borderId="19" xfId="0" applyNumberFormat="1" applyFill="1" applyBorder="1" applyAlignment="1"/>
    <xf numFmtId="0" fontId="10" fillId="0" borderId="46" xfId="0" applyFont="1" applyBorder="1" applyAlignment="1">
      <alignment horizontal="center" vertical="center"/>
    </xf>
    <xf numFmtId="0" fontId="5" fillId="0" borderId="52" xfId="0" applyFont="1" applyBorder="1" applyAlignment="1">
      <alignment horizontal="center" vertical="center"/>
    </xf>
    <xf numFmtId="0" fontId="10" fillId="2" borderId="19" xfId="0" applyFont="1" applyFill="1" applyBorder="1" applyAlignment="1">
      <alignment horizontal="center" vertical="center" wrapText="1"/>
    </xf>
    <xf numFmtId="164" fontId="10" fillId="0" borderId="43" xfId="0" applyNumberFormat="1" applyFont="1" applyFill="1" applyBorder="1" applyAlignment="1">
      <alignment horizontal="center" vertical="center" textRotation="90"/>
    </xf>
    <xf numFmtId="0" fontId="12" fillId="0" borderId="18" xfId="0" applyFont="1" applyBorder="1" applyAlignment="1">
      <alignment horizontal="center" vertical="center" textRotation="90"/>
    </xf>
    <xf numFmtId="0" fontId="12" fillId="0" borderId="19" xfId="0" applyFont="1" applyBorder="1" applyAlignment="1">
      <alignment horizontal="center" vertical="center" textRotation="90"/>
    </xf>
    <xf numFmtId="0" fontId="7" fillId="0" borderId="80" xfId="0" applyFont="1" applyBorder="1" applyAlignment="1">
      <alignment horizontal="center" vertical="center" textRotation="90"/>
    </xf>
    <xf numFmtId="0" fontId="7" fillId="0" borderId="81" xfId="0" applyFont="1" applyBorder="1" applyAlignment="1">
      <alignment horizontal="center" vertical="center" textRotation="90"/>
    </xf>
    <xf numFmtId="0" fontId="7" fillId="0" borderId="17" xfId="0" applyFont="1" applyBorder="1" applyAlignment="1">
      <alignment horizontal="center" vertical="center" textRotation="90"/>
    </xf>
    <xf numFmtId="0" fontId="12" fillId="0" borderId="167" xfId="0" applyFont="1" applyBorder="1" applyAlignment="1">
      <alignment horizontal="center" vertical="center" textRotation="90" wrapText="1"/>
    </xf>
    <xf numFmtId="0" fontId="12" fillId="0" borderId="81" xfId="0" applyFont="1" applyBorder="1" applyAlignment="1">
      <alignment horizontal="center" vertical="center" textRotation="90" wrapText="1"/>
    </xf>
    <xf numFmtId="0" fontId="12" fillId="0" borderId="82" xfId="0" applyFont="1" applyBorder="1" applyAlignment="1">
      <alignment horizontal="center" vertical="center" textRotation="90" wrapText="1"/>
    </xf>
    <xf numFmtId="0" fontId="12" fillId="0" borderId="17" xfId="0" applyFont="1" applyBorder="1" applyAlignment="1">
      <alignment horizontal="center" vertical="center" textRotation="90" wrapText="1"/>
    </xf>
    <xf numFmtId="0" fontId="7" fillId="0" borderId="48" xfId="0" applyFont="1" applyBorder="1"/>
    <xf numFmtId="164" fontId="7" fillId="0" borderId="9" xfId="0" applyNumberFormat="1" applyFont="1" applyFill="1" applyBorder="1"/>
    <xf numFmtId="0" fontId="7" fillId="0" borderId="50" xfId="0" applyFont="1" applyBorder="1"/>
    <xf numFmtId="0" fontId="3" fillId="0" borderId="62" xfId="0" applyFont="1" applyBorder="1"/>
    <xf numFmtId="164" fontId="7" fillId="0" borderId="33" xfId="0" applyNumberFormat="1" applyFont="1" applyFill="1" applyBorder="1"/>
    <xf numFmtId="164" fontId="3" fillId="0" borderId="51" xfId="0" applyNumberFormat="1" applyFont="1" applyBorder="1"/>
    <xf numFmtId="164" fontId="3" fillId="0" borderId="32" xfId="0" applyNumberFormat="1" applyFont="1" applyBorder="1"/>
    <xf numFmtId="164" fontId="3" fillId="0" borderId="50" xfId="0" applyNumberFormat="1" applyFont="1" applyBorder="1"/>
    <xf numFmtId="0" fontId="7" fillId="0" borderId="14" xfId="0" applyFont="1" applyBorder="1"/>
    <xf numFmtId="0" fontId="3" fillId="0" borderId="40" xfId="0" applyFont="1" applyBorder="1"/>
    <xf numFmtId="164" fontId="7" fillId="0" borderId="24" xfId="0" applyNumberFormat="1" applyFont="1" applyFill="1" applyBorder="1"/>
    <xf numFmtId="164" fontId="3" fillId="0" borderId="13" xfId="0" applyNumberFormat="1" applyFont="1" applyBorder="1"/>
    <xf numFmtId="164" fontId="3" fillId="0" borderId="37" xfId="0" applyNumberFormat="1" applyFont="1" applyBorder="1"/>
    <xf numFmtId="164" fontId="3" fillId="0" borderId="14" xfId="0" applyNumberFormat="1" applyFont="1" applyBorder="1"/>
    <xf numFmtId="0" fontId="7" fillId="0" borderId="68" xfId="0" applyFont="1" applyBorder="1"/>
    <xf numFmtId="0" fontId="3" fillId="0" borderId="52" xfId="0" applyFont="1" applyBorder="1"/>
    <xf numFmtId="164" fontId="7" fillId="0" borderId="139" xfId="0" applyNumberFormat="1" applyFont="1" applyFill="1" applyBorder="1"/>
    <xf numFmtId="164" fontId="3" fillId="0" borderId="46" xfId="0" applyNumberFormat="1" applyFont="1" applyBorder="1"/>
    <xf numFmtId="164" fontId="3" fillId="0" borderId="36" xfId="0" applyNumberFormat="1" applyFont="1" applyBorder="1"/>
    <xf numFmtId="164" fontId="3" fillId="0" borderId="68" xfId="0" applyNumberFormat="1" applyFont="1" applyBorder="1"/>
    <xf numFmtId="0" fontId="7" fillId="0" borderId="5" xfId="0" applyFont="1" applyBorder="1"/>
    <xf numFmtId="0" fontId="3" fillId="0" borderId="69" xfId="0" applyFont="1" applyBorder="1"/>
    <xf numFmtId="164" fontId="7" fillId="0" borderId="11" xfId="0" applyNumberFormat="1" applyFont="1" applyFill="1" applyBorder="1"/>
    <xf numFmtId="164" fontId="3" fillId="0" borderId="5" xfId="0" applyNumberFormat="1" applyFont="1" applyBorder="1"/>
    <xf numFmtId="164" fontId="3" fillId="0" borderId="23" xfId="0" applyNumberFormat="1" applyFont="1" applyBorder="1"/>
    <xf numFmtId="164" fontId="3" fillId="0" borderId="6" xfId="0" applyNumberFormat="1" applyFont="1" applyBorder="1"/>
    <xf numFmtId="0" fontId="7" fillId="0" borderId="13" xfId="0" applyFont="1" applyBorder="1"/>
    <xf numFmtId="0" fontId="7" fillId="0" borderId="43" xfId="0" applyFont="1" applyBorder="1"/>
    <xf numFmtId="0" fontId="3" fillId="0" borderId="44" xfId="0" applyFont="1" applyBorder="1"/>
    <xf numFmtId="164" fontId="7" fillId="0" borderId="140" xfId="0" applyNumberFormat="1" applyFont="1" applyFill="1" applyBorder="1"/>
    <xf numFmtId="164" fontId="3" fillId="0" borderId="43" xfId="0" applyNumberFormat="1" applyFont="1" applyBorder="1"/>
    <xf numFmtId="164" fontId="3" fillId="0" borderId="19" xfId="0" applyNumberFormat="1" applyFont="1" applyBorder="1"/>
    <xf numFmtId="164" fontId="3" fillId="0" borderId="18" xfId="0" applyNumberFormat="1" applyFont="1" applyBorder="1"/>
    <xf numFmtId="0" fontId="3" fillId="0" borderId="38" xfId="0" applyFont="1" applyFill="1" applyBorder="1"/>
    <xf numFmtId="164" fontId="3" fillId="0" borderId="9" xfId="0" applyNumberFormat="1" applyFont="1" applyFill="1" applyBorder="1"/>
    <xf numFmtId="0" fontId="2" fillId="0" borderId="0" xfId="25"/>
    <xf numFmtId="0" fontId="2" fillId="0" borderId="0" xfId="25" applyFont="1"/>
    <xf numFmtId="0" fontId="21" fillId="0" borderId="18" xfId="25" applyFont="1" applyFill="1" applyBorder="1" applyAlignment="1">
      <alignment horizontal="center" vertical="center" textRotation="90" wrapText="1"/>
    </xf>
    <xf numFmtId="0" fontId="21" fillId="0" borderId="44" xfId="25" applyFont="1" applyFill="1" applyBorder="1" applyAlignment="1">
      <alignment horizontal="center" vertical="center" textRotation="90" wrapText="1"/>
    </xf>
    <xf numFmtId="0" fontId="21" fillId="0" borderId="19" xfId="25" applyFont="1" applyFill="1" applyBorder="1" applyAlignment="1">
      <alignment horizontal="center" vertical="center" textRotation="90" wrapText="1"/>
    </xf>
    <xf numFmtId="0" fontId="21" fillId="0" borderId="43" xfId="25" applyFont="1" applyFill="1" applyBorder="1" applyAlignment="1">
      <alignment horizontal="center" vertical="center" textRotation="90" wrapText="1"/>
    </xf>
    <xf numFmtId="0" fontId="21" fillId="0" borderId="43" xfId="25" applyFont="1" applyFill="1" applyBorder="1" applyAlignment="1">
      <alignment horizontal="center" vertical="center" textRotation="90"/>
    </xf>
    <xf numFmtId="0" fontId="21" fillId="0" borderId="44" xfId="25" applyFont="1" applyFill="1" applyBorder="1" applyAlignment="1">
      <alignment horizontal="center" vertical="center" textRotation="90"/>
    </xf>
    <xf numFmtId="0" fontId="21" fillId="0" borderId="19" xfId="25" applyFont="1" applyFill="1" applyBorder="1" applyAlignment="1">
      <alignment horizontal="center" vertical="center" textRotation="90"/>
    </xf>
    <xf numFmtId="0" fontId="21" fillId="0" borderId="18" xfId="25" applyFont="1" applyFill="1" applyBorder="1" applyAlignment="1">
      <alignment horizontal="center" vertical="center" textRotation="90"/>
    </xf>
    <xf numFmtId="0" fontId="53" fillId="0" borderId="41" xfId="25" applyFont="1" applyFill="1" applyBorder="1" applyAlignment="1">
      <alignment horizontal="left" vertical="center" shrinkToFit="1"/>
    </xf>
    <xf numFmtId="164" fontId="2" fillId="0" borderId="62" xfId="25" applyNumberFormat="1" applyFont="1" applyFill="1" applyBorder="1" applyAlignment="1">
      <alignment horizontal="center" vertical="center"/>
    </xf>
    <xf numFmtId="164" fontId="21" fillId="0" borderId="32" xfId="25" applyNumberFormat="1" applyFont="1" applyFill="1" applyBorder="1" applyAlignment="1">
      <alignment horizontal="center" vertical="center"/>
    </xf>
    <xf numFmtId="164" fontId="2" fillId="0" borderId="51" xfId="25" applyNumberFormat="1" applyFont="1" applyFill="1" applyBorder="1" applyAlignment="1">
      <alignment horizontal="center" vertical="center"/>
    </xf>
    <xf numFmtId="164" fontId="21" fillId="0" borderId="37" xfId="25" applyNumberFormat="1" applyFont="1" applyFill="1" applyBorder="1" applyAlignment="1">
      <alignment horizontal="center" vertical="center"/>
    </xf>
    <xf numFmtId="164" fontId="21" fillId="0" borderId="62" xfId="25" applyNumberFormat="1" applyFont="1" applyFill="1" applyBorder="1" applyAlignment="1">
      <alignment horizontal="center" vertical="center"/>
    </xf>
    <xf numFmtId="164" fontId="2" fillId="0" borderId="5" xfId="25" applyNumberFormat="1" applyFont="1" applyFill="1" applyBorder="1" applyAlignment="1">
      <alignment horizontal="center" vertical="center"/>
    </xf>
    <xf numFmtId="164" fontId="2" fillId="0" borderId="69" xfId="25" applyNumberFormat="1" applyFont="1" applyFill="1" applyBorder="1" applyAlignment="1">
      <alignment horizontal="center" vertical="center"/>
    </xf>
    <xf numFmtId="164" fontId="21" fillId="0" borderId="23" xfId="25" applyNumberFormat="1" applyFont="1" applyFill="1" applyBorder="1" applyAlignment="1">
      <alignment horizontal="center" vertical="center"/>
    </xf>
    <xf numFmtId="0" fontId="53" fillId="0" borderId="35" xfId="25" applyFont="1" applyFill="1" applyBorder="1" applyAlignment="1">
      <alignment horizontal="left" vertical="center" shrinkToFit="1"/>
    </xf>
    <xf numFmtId="164" fontId="2" fillId="0" borderId="40" xfId="25" applyNumberFormat="1" applyFont="1" applyFill="1" applyBorder="1" applyAlignment="1">
      <alignment horizontal="center" vertical="center"/>
    </xf>
    <xf numFmtId="164" fontId="2" fillId="0" borderId="13" xfId="25" applyNumberFormat="1" applyFont="1" applyFill="1" applyBorder="1" applyAlignment="1">
      <alignment horizontal="center" vertical="center"/>
    </xf>
    <xf numFmtId="164" fontId="21" fillId="0" borderId="40" xfId="25" applyNumberFormat="1" applyFont="1" applyFill="1" applyBorder="1" applyAlignment="1">
      <alignment horizontal="center" vertical="center"/>
    </xf>
    <xf numFmtId="164" fontId="21" fillId="0" borderId="37" xfId="25" quotePrefix="1" applyNumberFormat="1" applyFont="1" applyFill="1" applyBorder="1" applyAlignment="1">
      <alignment horizontal="center" vertical="center"/>
    </xf>
    <xf numFmtId="0" fontId="21" fillId="0" borderId="38" xfId="25" applyFont="1" applyFill="1" applyBorder="1" applyAlignment="1">
      <alignment horizontal="center" vertical="center"/>
    </xf>
    <xf numFmtId="164" fontId="21" fillId="0" borderId="48" xfId="25" applyNumberFormat="1" applyFont="1" applyFill="1" applyBorder="1" applyAlignment="1">
      <alignment horizontal="center" vertical="center"/>
    </xf>
    <xf numFmtId="164" fontId="21" fillId="0" borderId="53" xfId="25" applyNumberFormat="1" applyFont="1" applyFill="1" applyBorder="1" applyAlignment="1">
      <alignment horizontal="center" vertical="center"/>
    </xf>
    <xf numFmtId="164" fontId="21" fillId="0" borderId="3" xfId="25" applyNumberFormat="1" applyFont="1" applyFill="1" applyBorder="1" applyAlignment="1">
      <alignment horizontal="center" vertical="center"/>
    </xf>
    <xf numFmtId="164" fontId="21" fillId="0" borderId="39" xfId="25" applyNumberFormat="1" applyFont="1" applyFill="1" applyBorder="1" applyAlignment="1">
      <alignment horizontal="center" vertical="center"/>
    </xf>
    <xf numFmtId="0" fontId="83" fillId="10" borderId="19" xfId="0" applyFont="1" applyFill="1" applyBorder="1" applyAlignment="1">
      <alignment horizontal="center"/>
    </xf>
    <xf numFmtId="168" fontId="0" fillId="10" borderId="23" xfId="0" applyNumberFormat="1" applyFill="1" applyBorder="1"/>
    <xf numFmtId="164" fontId="18" fillId="0" borderId="69" xfId="0" applyNumberFormat="1" applyFont="1" applyBorder="1"/>
    <xf numFmtId="164" fontId="0" fillId="15" borderId="13" xfId="0" applyNumberFormat="1" applyFill="1" applyBorder="1"/>
    <xf numFmtId="168" fontId="0" fillId="10" borderId="37" xfId="0" applyNumberFormat="1" applyFill="1" applyBorder="1"/>
    <xf numFmtId="164" fontId="0" fillId="15" borderId="46" xfId="0" applyNumberFormat="1" applyFill="1" applyBorder="1"/>
    <xf numFmtId="168" fontId="0" fillId="10" borderId="28" xfId="0" applyNumberFormat="1" applyFill="1" applyBorder="1"/>
    <xf numFmtId="168" fontId="0" fillId="10" borderId="76" xfId="0" applyNumberFormat="1" applyFill="1" applyBorder="1"/>
    <xf numFmtId="0" fontId="19" fillId="0" borderId="34" xfId="0" applyFont="1" applyBorder="1" applyAlignment="1">
      <alignment wrapText="1"/>
    </xf>
    <xf numFmtId="164" fontId="0" fillId="15" borderId="71" xfId="0" applyNumberFormat="1" applyFill="1" applyBorder="1"/>
    <xf numFmtId="164" fontId="18" fillId="0" borderId="61" xfId="0" applyNumberFormat="1" applyFont="1" applyBorder="1"/>
    <xf numFmtId="168" fontId="0" fillId="10" borderId="34" xfId="0" applyNumberFormat="1" applyFill="1" applyBorder="1"/>
    <xf numFmtId="0" fontId="19" fillId="0" borderId="146" xfId="0" applyFont="1" applyBorder="1"/>
    <xf numFmtId="164" fontId="0" fillId="15" borderId="74" xfId="0" applyNumberFormat="1" applyFill="1" applyBorder="1"/>
    <xf numFmtId="168" fontId="0" fillId="10" borderId="146" xfId="0" applyNumberFormat="1" applyFill="1" applyBorder="1"/>
    <xf numFmtId="168" fontId="0" fillId="10" borderId="146" xfId="0" applyNumberFormat="1" applyFill="1" applyBorder="1" applyAlignment="1"/>
    <xf numFmtId="168" fontId="0" fillId="10" borderId="76" xfId="0" applyNumberFormat="1" applyFill="1" applyBorder="1" applyAlignment="1"/>
    <xf numFmtId="168" fontId="0" fillId="10" borderId="32" xfId="0" applyNumberFormat="1" applyFill="1" applyBorder="1"/>
    <xf numFmtId="164" fontId="0" fillId="15" borderId="43" xfId="0" applyNumberFormat="1" applyFill="1" applyBorder="1"/>
    <xf numFmtId="168" fontId="0" fillId="10" borderId="19" xfId="0" applyNumberFormat="1" applyFill="1" applyBorder="1"/>
    <xf numFmtId="0" fontId="12" fillId="2" borderId="36" xfId="0" applyFont="1" applyFill="1" applyBorder="1" applyAlignment="1">
      <alignment horizontal="center" vertical="center"/>
    </xf>
    <xf numFmtId="0" fontId="10" fillId="0" borderId="46"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36" xfId="0" applyFont="1" applyBorder="1" applyAlignment="1">
      <alignment horizontal="center" vertical="center" textRotation="90"/>
    </xf>
    <xf numFmtId="0" fontId="12" fillId="0" borderId="43" xfId="0" applyFont="1" applyBorder="1" applyAlignment="1">
      <alignment horizontal="center" vertical="center" textRotation="90" wrapText="1"/>
    </xf>
    <xf numFmtId="0" fontId="12" fillId="0" borderId="44" xfId="0" applyFont="1" applyBorder="1" applyAlignment="1">
      <alignment horizontal="center" vertical="center" textRotation="90" wrapText="1"/>
    </xf>
    <xf numFmtId="0" fontId="12" fillId="0" borderId="65" xfId="0" applyFont="1" applyFill="1" applyBorder="1" applyAlignment="1">
      <alignment horizontal="center" vertical="center" textRotation="90" wrapText="1"/>
    </xf>
    <xf numFmtId="0" fontId="12" fillId="0" borderId="19" xfId="0" applyFont="1" applyFill="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52" xfId="0" applyFont="1" applyBorder="1" applyAlignment="1">
      <alignment horizontal="center" vertical="center" textRotation="90" wrapText="1"/>
    </xf>
    <xf numFmtId="0" fontId="12" fillId="0" borderId="36" xfId="0" applyFont="1" applyBorder="1" applyAlignment="1">
      <alignment horizontal="center" vertical="center" textRotation="90" wrapText="1"/>
    </xf>
    <xf numFmtId="164" fontId="7" fillId="15" borderId="48" xfId="0" applyNumberFormat="1" applyFont="1" applyFill="1" applyBorder="1"/>
    <xf numFmtId="164" fontId="7" fillId="0" borderId="49" xfId="0" applyNumberFormat="1" applyFont="1" applyBorder="1"/>
    <xf numFmtId="164" fontId="7" fillId="15" borderId="51" xfId="0" applyNumberFormat="1" applyFont="1" applyFill="1" applyBorder="1"/>
    <xf numFmtId="164" fontId="7" fillId="15" borderId="13" xfId="0" applyNumberFormat="1" applyFont="1" applyFill="1" applyBorder="1"/>
    <xf numFmtId="164" fontId="7" fillId="15" borderId="43" xfId="0" applyNumberFormat="1" applyFont="1" applyFill="1" applyBorder="1"/>
    <xf numFmtId="164" fontId="7" fillId="15" borderId="46" xfId="0" applyNumberFormat="1" applyFont="1" applyFill="1" applyBorder="1"/>
    <xf numFmtId="164" fontId="7" fillId="0" borderId="44" xfId="0" applyNumberFormat="1" applyFont="1" applyBorder="1"/>
    <xf numFmtId="164" fontId="7" fillId="0" borderId="19" xfId="0" applyNumberFormat="1" applyFont="1" applyBorder="1"/>
    <xf numFmtId="164" fontId="7" fillId="15" borderId="5" xfId="0" applyNumberFormat="1" applyFont="1" applyFill="1" applyBorder="1"/>
    <xf numFmtId="164" fontId="3" fillId="15" borderId="53" xfId="0" applyNumberFormat="1" applyFont="1" applyFill="1" applyBorder="1"/>
    <xf numFmtId="0" fontId="112" fillId="0" borderId="0" xfId="27"/>
    <xf numFmtId="0" fontId="12" fillId="0" borderId="43" xfId="27" applyFont="1" applyBorder="1" applyAlignment="1">
      <alignment horizontal="center" vertical="center" wrapText="1" shrinkToFit="1"/>
    </xf>
    <xf numFmtId="0" fontId="61" fillId="0" borderId="44" xfId="27" applyFont="1" applyBorder="1" applyAlignment="1">
      <alignment horizontal="center" vertical="center" wrapText="1"/>
    </xf>
    <xf numFmtId="0" fontId="61" fillId="0" borderId="44" xfId="27" applyFont="1" applyBorder="1" applyAlignment="1">
      <alignment horizontal="center" vertical="center" wrapText="1" shrinkToFit="1"/>
    </xf>
    <xf numFmtId="0" fontId="61" fillId="0" borderId="19" xfId="27" applyFont="1" applyBorder="1" applyAlignment="1">
      <alignment horizontal="center" vertical="center" wrapText="1" shrinkToFit="1"/>
    </xf>
    <xf numFmtId="0" fontId="61" fillId="0" borderId="43" xfId="27" applyFont="1" applyBorder="1" applyAlignment="1">
      <alignment horizontal="center" vertical="center" wrapText="1" shrinkToFit="1"/>
    </xf>
    <xf numFmtId="0" fontId="61" fillId="0" borderId="18" xfId="27" applyFont="1" applyBorder="1" applyAlignment="1">
      <alignment horizontal="center" vertical="center" wrapText="1" shrinkToFit="1"/>
    </xf>
    <xf numFmtId="16" fontId="93" fillId="0" borderId="20" xfId="27" applyNumberFormat="1" applyFont="1" applyFill="1" applyBorder="1" applyAlignment="1">
      <alignment vertical="center" wrapText="1"/>
    </xf>
    <xf numFmtId="3" fontId="3" fillId="0" borderId="48" xfId="27" applyNumberFormat="1" applyFont="1" applyFill="1" applyBorder="1" applyAlignment="1">
      <alignment vertical="top"/>
    </xf>
    <xf numFmtId="3" fontId="3" fillId="0" borderId="53" xfId="27" applyNumberFormat="1" applyFont="1" applyFill="1" applyBorder="1" applyAlignment="1">
      <alignment vertical="top"/>
    </xf>
    <xf numFmtId="164" fontId="3" fillId="0" borderId="3" xfId="27" applyNumberFormat="1" applyFont="1" applyFill="1" applyBorder="1" applyAlignment="1">
      <alignment vertical="top"/>
    </xf>
    <xf numFmtId="164" fontId="3" fillId="0" borderId="48" xfId="27" applyNumberFormat="1" applyFont="1" applyFill="1" applyBorder="1" applyAlignment="1">
      <alignment vertical="top"/>
    </xf>
    <xf numFmtId="164" fontId="3" fillId="0" borderId="39" xfId="27" applyNumberFormat="1" applyFont="1" applyFill="1" applyBorder="1" applyAlignment="1">
      <alignment vertical="top"/>
    </xf>
    <xf numFmtId="16" fontId="61" fillId="0" borderId="20" xfId="27" applyNumberFormat="1" applyFont="1" applyFill="1" applyBorder="1" applyAlignment="1">
      <alignment vertical="center" wrapText="1"/>
    </xf>
    <xf numFmtId="3" fontId="7" fillId="0" borderId="5" xfId="27" applyNumberFormat="1" applyFont="1" applyFill="1" applyBorder="1" applyAlignment="1">
      <alignment vertical="center"/>
    </xf>
    <xf numFmtId="3" fontId="7" fillId="0" borderId="69" xfId="27" applyNumberFormat="1" applyFont="1" applyFill="1" applyBorder="1" applyAlignment="1">
      <alignment vertical="center"/>
    </xf>
    <xf numFmtId="164" fontId="7" fillId="0" borderId="23" xfId="27" applyNumberFormat="1" applyFont="1" applyFill="1" applyBorder="1" applyAlignment="1">
      <alignment vertical="center"/>
    </xf>
    <xf numFmtId="164" fontId="7" fillId="0" borderId="5" xfId="27" applyNumberFormat="1" applyFont="1" applyFill="1" applyBorder="1" applyAlignment="1">
      <alignment vertical="center"/>
    </xf>
    <xf numFmtId="164" fontId="7" fillId="0" borderId="6" xfId="27" applyNumberFormat="1" applyFont="1" applyFill="1" applyBorder="1" applyAlignment="1">
      <alignment vertical="center"/>
    </xf>
    <xf numFmtId="16" fontId="61" fillId="0" borderId="35" xfId="27" applyNumberFormat="1" applyFont="1" applyFill="1" applyBorder="1" applyAlignment="1">
      <alignment vertical="center" wrapText="1"/>
    </xf>
    <xf numFmtId="3" fontId="7" fillId="0" borderId="13" xfId="27" applyNumberFormat="1" applyFont="1" applyFill="1" applyBorder="1" applyAlignment="1">
      <alignment vertical="center"/>
    </xf>
    <xf numFmtId="3" fontId="7" fillId="0" borderId="40" xfId="27" applyNumberFormat="1" applyFont="1" applyFill="1" applyBorder="1" applyAlignment="1">
      <alignment vertical="center"/>
    </xf>
    <xf numFmtId="164" fontId="7" fillId="0" borderId="37" xfId="27" applyNumberFormat="1" applyFont="1" applyFill="1" applyBorder="1" applyAlignment="1">
      <alignment vertical="center"/>
    </xf>
    <xf numFmtId="164" fontId="7" fillId="0" borderId="13" xfId="27" applyNumberFormat="1" applyFont="1" applyFill="1" applyBorder="1" applyAlignment="1">
      <alignment vertical="center"/>
    </xf>
    <xf numFmtId="164" fontId="7" fillId="0" borderId="14" xfId="27" applyNumberFormat="1" applyFont="1" applyFill="1" applyBorder="1" applyAlignment="1">
      <alignment vertical="center"/>
    </xf>
    <xf numFmtId="16" fontId="61" fillId="0" borderId="64" xfId="27" applyNumberFormat="1" applyFont="1" applyFill="1" applyBorder="1" applyAlignment="1">
      <alignment vertical="center" wrapText="1"/>
    </xf>
    <xf numFmtId="3" fontId="7" fillId="0" borderId="43" xfId="27" applyNumberFormat="1" applyFont="1" applyFill="1" applyBorder="1" applyAlignment="1">
      <alignment vertical="center"/>
    </xf>
    <xf numFmtId="3" fontId="7" fillId="0" borderId="44" xfId="27" applyNumberFormat="1" applyFont="1" applyFill="1" applyBorder="1" applyAlignment="1">
      <alignment vertical="center"/>
    </xf>
    <xf numFmtId="164" fontId="7" fillId="0" borderId="19" xfId="27" applyNumberFormat="1" applyFont="1" applyFill="1" applyBorder="1" applyAlignment="1">
      <alignment vertical="center"/>
    </xf>
    <xf numFmtId="164" fontId="7" fillId="0" borderId="43" xfId="27" applyNumberFormat="1" applyFont="1" applyFill="1" applyBorder="1" applyAlignment="1">
      <alignment vertical="center"/>
    </xf>
    <xf numFmtId="164" fontId="7" fillId="0" borderId="18" xfId="27" applyNumberFormat="1" applyFont="1" applyFill="1" applyBorder="1" applyAlignment="1">
      <alignment vertical="center"/>
    </xf>
    <xf numFmtId="16" fontId="93" fillId="0" borderId="41" xfId="27" applyNumberFormat="1" applyFont="1" applyFill="1" applyBorder="1" applyAlignment="1">
      <alignment vertical="center" wrapText="1"/>
    </xf>
    <xf numFmtId="3" fontId="3" fillId="0" borderId="60" xfId="27" applyNumberFormat="1" applyFont="1" applyFill="1" applyBorder="1" applyAlignment="1">
      <alignment vertical="top"/>
    </xf>
    <xf numFmtId="3" fontId="3" fillId="0" borderId="61" xfId="27" applyNumberFormat="1" applyFont="1" applyFill="1" applyBorder="1" applyAlignment="1">
      <alignment vertical="top"/>
    </xf>
    <xf numFmtId="164" fontId="3" fillId="0" borderId="34" xfId="27" applyNumberFormat="1" applyFont="1" applyFill="1" applyBorder="1" applyAlignment="1">
      <alignment vertical="top"/>
    </xf>
    <xf numFmtId="164" fontId="3" fillId="0" borderId="60" xfId="27" applyNumberFormat="1" applyFont="1" applyFill="1" applyBorder="1" applyAlignment="1">
      <alignment vertical="top"/>
    </xf>
    <xf numFmtId="164" fontId="3" fillId="0" borderId="79" xfId="27" applyNumberFormat="1" applyFont="1" applyFill="1" applyBorder="1" applyAlignment="1">
      <alignment vertical="top"/>
    </xf>
    <xf numFmtId="16" fontId="61" fillId="0" borderId="41" xfId="27" applyNumberFormat="1" applyFont="1" applyFill="1" applyBorder="1" applyAlignment="1">
      <alignment vertical="center" wrapText="1"/>
    </xf>
    <xf numFmtId="3" fontId="7" fillId="0" borderId="46" xfId="27" applyNumberFormat="1" applyFont="1" applyFill="1" applyBorder="1" applyAlignment="1">
      <alignment vertical="center"/>
    </xf>
    <xf numFmtId="3" fontId="7" fillId="0" borderId="52" xfId="27" applyNumberFormat="1" applyFont="1" applyFill="1" applyBorder="1" applyAlignment="1">
      <alignment vertical="center"/>
    </xf>
    <xf numFmtId="164" fontId="7" fillId="0" borderId="36" xfId="27" applyNumberFormat="1" applyFont="1" applyFill="1" applyBorder="1" applyAlignment="1">
      <alignment vertical="center"/>
    </xf>
    <xf numFmtId="164" fontId="7" fillId="0" borderId="46" xfId="27" applyNumberFormat="1" applyFont="1" applyFill="1" applyBorder="1" applyAlignment="1">
      <alignment vertical="center"/>
    </xf>
    <xf numFmtId="164" fontId="7" fillId="0" borderId="68" xfId="27" applyNumberFormat="1" applyFont="1" applyFill="1" applyBorder="1" applyAlignment="1">
      <alignment vertical="center"/>
    </xf>
    <xf numFmtId="16" fontId="93" fillId="0" borderId="38" xfId="27" applyNumberFormat="1" applyFont="1" applyFill="1" applyBorder="1" applyAlignment="1">
      <alignment vertical="center" wrapText="1"/>
    </xf>
    <xf numFmtId="16" fontId="61" fillId="0" borderId="30" xfId="27" applyNumberFormat="1" applyFont="1" applyFill="1" applyBorder="1" applyAlignment="1">
      <alignment vertical="center" wrapText="1"/>
    </xf>
    <xf numFmtId="3" fontId="7" fillId="0" borderId="51" xfId="27" applyNumberFormat="1" applyFont="1" applyFill="1" applyBorder="1" applyAlignment="1">
      <alignment vertical="center"/>
    </xf>
    <xf numFmtId="3" fontId="7" fillId="0" borderId="62" xfId="27" applyNumberFormat="1" applyFont="1" applyFill="1" applyBorder="1" applyAlignment="1">
      <alignment vertical="center"/>
    </xf>
    <xf numFmtId="164" fontId="7" fillId="0" borderId="32" xfId="27" applyNumberFormat="1" applyFont="1" applyFill="1" applyBorder="1" applyAlignment="1">
      <alignment vertical="center"/>
    </xf>
    <xf numFmtId="164" fontId="7" fillId="0" borderId="51" xfId="27" applyNumberFormat="1" applyFont="1" applyFill="1" applyBorder="1" applyAlignment="1">
      <alignment vertical="center"/>
    </xf>
    <xf numFmtId="164" fontId="7" fillId="0" borderId="50" xfId="27" applyNumberFormat="1" applyFont="1" applyFill="1" applyBorder="1" applyAlignment="1">
      <alignment vertical="center"/>
    </xf>
    <xf numFmtId="16" fontId="61" fillId="0" borderId="63" xfId="27" applyNumberFormat="1" applyFont="1" applyFill="1" applyBorder="1" applyAlignment="1">
      <alignment vertical="center" wrapText="1"/>
    </xf>
    <xf numFmtId="16" fontId="3" fillId="0" borderId="38" xfId="27" applyNumberFormat="1" applyFont="1" applyFill="1" applyBorder="1" applyAlignment="1">
      <alignment vertical="center"/>
    </xf>
    <xf numFmtId="16" fontId="7" fillId="0" borderId="0" xfId="27" applyNumberFormat="1" applyFont="1" applyFill="1" applyBorder="1"/>
    <xf numFmtId="171" fontId="7" fillId="0" borderId="0" xfId="27" applyNumberFormat="1" applyFont="1" applyFill="1" applyBorder="1"/>
    <xf numFmtId="16" fontId="9" fillId="0" borderId="0" xfId="27" applyNumberFormat="1" applyFont="1" applyFill="1" applyBorder="1"/>
    <xf numFmtId="167" fontId="5" fillId="6" borderId="48" xfId="27" applyNumberFormat="1" applyFont="1" applyFill="1" applyBorder="1"/>
    <xf numFmtId="167" fontId="5" fillId="6" borderId="53" xfId="27" applyNumberFormat="1" applyFont="1" applyFill="1" applyBorder="1"/>
    <xf numFmtId="167" fontId="5" fillId="6" borderId="3" xfId="27" applyNumberFormat="1" applyFont="1" applyFill="1" applyBorder="1"/>
    <xf numFmtId="167" fontId="5" fillId="6" borderId="39" xfId="27" applyNumberFormat="1" applyFont="1" applyFill="1" applyBorder="1"/>
    <xf numFmtId="167" fontId="7" fillId="6" borderId="5" xfId="27" applyNumberFormat="1" applyFont="1" applyFill="1" applyBorder="1"/>
    <xf numFmtId="167" fontId="7" fillId="6" borderId="69" xfId="27" applyNumberFormat="1" applyFont="1" applyFill="1" applyBorder="1"/>
    <xf numFmtId="167" fontId="7" fillId="6" borderId="23" xfId="27" applyNumberFormat="1" applyFont="1" applyFill="1" applyBorder="1"/>
    <xf numFmtId="167" fontId="7" fillId="6" borderId="6" xfId="27" applyNumberFormat="1" applyFont="1" applyFill="1" applyBorder="1"/>
    <xf numFmtId="167" fontId="7" fillId="6" borderId="13" xfId="27" applyNumberFormat="1" applyFont="1" applyFill="1" applyBorder="1"/>
    <xf numFmtId="167" fontId="7" fillId="6" borderId="40" xfId="27" applyNumberFormat="1" applyFont="1" applyFill="1" applyBorder="1"/>
    <xf numFmtId="167" fontId="7" fillId="6" borderId="37" xfId="27" applyNumberFormat="1" applyFont="1" applyFill="1" applyBorder="1"/>
    <xf numFmtId="167" fontId="7" fillId="6" borderId="14" xfId="27" applyNumberFormat="1" applyFont="1" applyFill="1" applyBorder="1"/>
    <xf numFmtId="167" fontId="7" fillId="6" borderId="43" xfId="27" applyNumberFormat="1" applyFont="1" applyFill="1" applyBorder="1"/>
    <xf numFmtId="167" fontId="7" fillId="6" borderId="44" xfId="27" applyNumberFormat="1" applyFont="1" applyFill="1" applyBorder="1"/>
    <xf numFmtId="167" fontId="7" fillId="6" borderId="19" xfId="27" applyNumberFormat="1" applyFont="1" applyFill="1" applyBorder="1"/>
    <xf numFmtId="167" fontId="7" fillId="6" borderId="18" xfId="27" applyNumberFormat="1" applyFont="1" applyFill="1" applyBorder="1"/>
    <xf numFmtId="167" fontId="5" fillId="6" borderId="60" xfId="27" applyNumberFormat="1" applyFont="1" applyFill="1" applyBorder="1"/>
    <xf numFmtId="167" fontId="5" fillId="6" borderId="61" xfId="27" applyNumberFormat="1" applyFont="1" applyFill="1" applyBorder="1"/>
    <xf numFmtId="167" fontId="5" fillId="6" borderId="34" xfId="27" applyNumberFormat="1" applyFont="1" applyFill="1" applyBorder="1"/>
    <xf numFmtId="167" fontId="5" fillId="6" borderId="79" xfId="27" applyNumberFormat="1" applyFont="1" applyFill="1" applyBorder="1"/>
    <xf numFmtId="167" fontId="7" fillId="6" borderId="46" xfId="27" applyNumberFormat="1" applyFont="1" applyFill="1" applyBorder="1"/>
    <xf numFmtId="167" fontId="7" fillId="6" borderId="52" xfId="27" applyNumberFormat="1" applyFont="1" applyFill="1" applyBorder="1"/>
    <xf numFmtId="167" fontId="7" fillId="6" borderId="36" xfId="27" applyNumberFormat="1" applyFont="1" applyFill="1" applyBorder="1"/>
    <xf numFmtId="167" fontId="7" fillId="6" borderId="68" xfId="27" applyNumberFormat="1" applyFont="1" applyFill="1" applyBorder="1"/>
    <xf numFmtId="167" fontId="7" fillId="6" borderId="51" xfId="27" applyNumberFormat="1" applyFont="1" applyFill="1" applyBorder="1"/>
    <xf numFmtId="167" fontId="7" fillId="6" borderId="62" xfId="27" applyNumberFormat="1" applyFont="1" applyFill="1" applyBorder="1"/>
    <xf numFmtId="167" fontId="7" fillId="6" borderId="32" xfId="27" applyNumberFormat="1" applyFont="1" applyFill="1" applyBorder="1"/>
    <xf numFmtId="167" fontId="7" fillId="6" borderId="50" xfId="27" applyNumberFormat="1" applyFont="1" applyFill="1" applyBorder="1"/>
    <xf numFmtId="167" fontId="5" fillId="6" borderId="48" xfId="27" applyNumberFormat="1" applyFont="1" applyFill="1" applyBorder="1" applyAlignment="1">
      <alignment vertical="center"/>
    </xf>
    <xf numFmtId="167" fontId="5" fillId="6" borderId="53" xfId="27" applyNumberFormat="1" applyFont="1" applyFill="1" applyBorder="1" applyAlignment="1">
      <alignment vertical="center"/>
    </xf>
    <xf numFmtId="167" fontId="5" fillId="6" borderId="3" xfId="27" applyNumberFormat="1" applyFont="1" applyFill="1" applyBorder="1" applyAlignment="1">
      <alignment vertical="center"/>
    </xf>
    <xf numFmtId="167" fontId="5" fillId="6" borderId="39" xfId="27" applyNumberFormat="1" applyFont="1" applyFill="1" applyBorder="1" applyAlignment="1">
      <alignment vertical="center"/>
    </xf>
    <xf numFmtId="0" fontId="7" fillId="0" borderId="0" xfId="27" applyFont="1" applyFill="1"/>
    <xf numFmtId="0" fontId="112" fillId="0" borderId="0" xfId="27" applyFill="1"/>
    <xf numFmtId="0" fontId="12" fillId="0" borderId="167" xfId="27" applyFont="1" applyFill="1" applyBorder="1" applyAlignment="1">
      <alignment horizontal="center" vertical="center" wrapText="1" shrinkToFit="1"/>
    </xf>
    <xf numFmtId="0" fontId="14" fillId="0" borderId="81" xfId="27" applyFont="1" applyBorder="1" applyAlignment="1">
      <alignment horizontal="center" vertical="center" wrapText="1"/>
    </xf>
    <xf numFmtId="0" fontId="15" fillId="2" borderId="17" xfId="27" applyFont="1" applyFill="1" applyBorder="1" applyAlignment="1">
      <alignment horizontal="center" vertical="center" wrapText="1" shrinkToFit="1"/>
    </xf>
    <xf numFmtId="16" fontId="12" fillId="0" borderId="38" xfId="27" applyNumberFormat="1" applyFont="1" applyFill="1" applyBorder="1" applyAlignment="1">
      <alignment vertical="center"/>
    </xf>
    <xf numFmtId="3" fontId="1" fillId="0" borderId="53" xfId="27" applyNumberFormat="1" applyFont="1" applyFill="1" applyBorder="1" applyAlignment="1">
      <alignment vertical="center"/>
    </xf>
    <xf numFmtId="3" fontId="3" fillId="0" borderId="53" xfId="27" applyNumberFormat="1" applyFont="1" applyFill="1" applyBorder="1" applyAlignment="1">
      <alignment vertical="center"/>
    </xf>
    <xf numFmtId="165" fontId="7" fillId="2" borderId="3" xfId="27" applyNumberFormat="1" applyFont="1" applyFill="1" applyBorder="1" applyAlignment="1">
      <alignment vertical="center"/>
    </xf>
    <xf numFmtId="3" fontId="7" fillId="0" borderId="53" xfId="27" applyNumberFormat="1" applyFont="1" applyFill="1" applyBorder="1" applyAlignment="1">
      <alignment vertical="center"/>
    </xf>
    <xf numFmtId="3" fontId="3" fillId="0" borderId="69" xfId="27" applyNumberFormat="1" applyFont="1" applyFill="1" applyBorder="1" applyAlignment="1">
      <alignment vertical="center"/>
    </xf>
    <xf numFmtId="171" fontId="7" fillId="0" borderId="53" xfId="27" applyNumberFormat="1" applyFont="1" applyFill="1" applyBorder="1" applyAlignment="1">
      <alignment vertical="center"/>
    </xf>
    <xf numFmtId="171" fontId="3" fillId="0" borderId="69" xfId="27" applyNumberFormat="1" applyFont="1" applyFill="1" applyBorder="1" applyAlignment="1">
      <alignment vertical="center"/>
    </xf>
    <xf numFmtId="16" fontId="12" fillId="0" borderId="20" xfId="27" applyNumberFormat="1" applyFont="1" applyFill="1" applyBorder="1" applyAlignment="1">
      <alignment vertical="center"/>
    </xf>
    <xf numFmtId="3" fontId="1" fillId="0" borderId="69" xfId="27" applyNumberFormat="1" applyFont="1" applyFill="1" applyBorder="1" applyAlignment="1">
      <alignment vertical="center"/>
    </xf>
    <xf numFmtId="165" fontId="7" fillId="2" borderId="23" xfId="27" applyNumberFormat="1" applyFont="1" applyFill="1" applyBorder="1" applyAlignment="1">
      <alignment vertical="center"/>
    </xf>
    <xf numFmtId="171" fontId="7" fillId="0" borderId="69" xfId="27" applyNumberFormat="1" applyFont="1" applyFill="1" applyBorder="1" applyAlignment="1">
      <alignment vertical="center"/>
    </xf>
    <xf numFmtId="16" fontId="12" fillId="0" borderId="35" xfId="27" applyNumberFormat="1" applyFont="1" applyFill="1" applyBorder="1" applyAlignment="1">
      <alignment vertical="center"/>
    </xf>
    <xf numFmtId="3" fontId="1" fillId="0" borderId="40" xfId="27" applyNumberFormat="1" applyFont="1" applyFill="1" applyBorder="1" applyAlignment="1">
      <alignment vertical="center"/>
    </xf>
    <xf numFmtId="3" fontId="3" fillId="0" borderId="40" xfId="27" applyNumberFormat="1" applyFont="1" applyFill="1" applyBorder="1" applyAlignment="1">
      <alignment vertical="center"/>
    </xf>
    <xf numFmtId="165" fontId="7" fillId="2" borderId="37" xfId="27" applyNumberFormat="1" applyFont="1" applyFill="1" applyBorder="1" applyAlignment="1">
      <alignment vertical="center"/>
    </xf>
    <xf numFmtId="171" fontId="7" fillId="0" borderId="40" xfId="27" applyNumberFormat="1" applyFont="1" applyFill="1" applyBorder="1" applyAlignment="1">
      <alignment vertical="center"/>
    </xf>
    <xf numFmtId="171" fontId="3" fillId="0" borderId="40" xfId="27" applyNumberFormat="1" applyFont="1" applyFill="1" applyBorder="1" applyAlignment="1">
      <alignment vertical="center"/>
    </xf>
    <xf numFmtId="16" fontId="12" fillId="0" borderId="64" xfId="27" applyNumberFormat="1" applyFont="1" applyFill="1" applyBorder="1" applyAlignment="1">
      <alignment vertical="center"/>
    </xf>
    <xf numFmtId="3" fontId="1" fillId="0" borderId="44" xfId="27" applyNumberFormat="1" applyFont="1" applyFill="1" applyBorder="1" applyAlignment="1">
      <alignment vertical="center"/>
    </xf>
    <xf numFmtId="3" fontId="3" fillId="0" borderId="44" xfId="27" applyNumberFormat="1" applyFont="1" applyFill="1" applyBorder="1" applyAlignment="1">
      <alignment vertical="center"/>
    </xf>
    <xf numFmtId="165" fontId="7" fillId="2" borderId="19" xfId="27" applyNumberFormat="1" applyFont="1" applyFill="1" applyBorder="1" applyAlignment="1">
      <alignment vertical="center"/>
    </xf>
    <xf numFmtId="171" fontId="7" fillId="0" borderId="44" xfId="27" applyNumberFormat="1" applyFont="1" applyFill="1" applyBorder="1" applyAlignment="1">
      <alignment vertical="center"/>
    </xf>
    <xf numFmtId="171" fontId="3" fillId="0" borderId="44" xfId="27" applyNumberFormat="1" applyFont="1" applyFill="1" applyBorder="1" applyAlignment="1">
      <alignment vertical="center"/>
    </xf>
    <xf numFmtId="165" fontId="12" fillId="2" borderId="37" xfId="27" applyNumberFormat="1" applyFont="1" applyFill="1" applyBorder="1" applyAlignment="1">
      <alignment vertical="center"/>
    </xf>
    <xf numFmtId="16" fontId="12" fillId="0" borderId="30" xfId="27" applyNumberFormat="1" applyFont="1" applyFill="1" applyBorder="1" applyAlignment="1">
      <alignment vertical="center"/>
    </xf>
    <xf numFmtId="3" fontId="1" fillId="0" borderId="62" xfId="27" applyNumberFormat="1" applyFont="1" applyFill="1" applyBorder="1" applyAlignment="1">
      <alignment vertical="center"/>
    </xf>
    <xf numFmtId="3" fontId="3" fillId="0" borderId="62" xfId="27" applyNumberFormat="1" applyFont="1" applyFill="1" applyBorder="1" applyAlignment="1">
      <alignment vertical="center"/>
    </xf>
    <xf numFmtId="165" fontId="7" fillId="2" borderId="32" xfId="27" applyNumberFormat="1" applyFont="1" applyFill="1" applyBorder="1" applyAlignment="1">
      <alignment vertical="center"/>
    </xf>
    <xf numFmtId="171" fontId="7" fillId="0" borderId="62" xfId="27" applyNumberFormat="1" applyFont="1" applyFill="1" applyBorder="1" applyAlignment="1">
      <alignment vertical="center"/>
    </xf>
    <xf numFmtId="171" fontId="3" fillId="0" borderId="62" xfId="27" applyNumberFormat="1" applyFont="1" applyFill="1" applyBorder="1" applyAlignment="1">
      <alignment vertical="center"/>
    </xf>
    <xf numFmtId="16" fontId="12" fillId="0" borderId="63" xfId="27" applyNumberFormat="1" applyFont="1" applyFill="1" applyBorder="1" applyAlignment="1">
      <alignment vertical="center"/>
    </xf>
    <xf numFmtId="3" fontId="3" fillId="0" borderId="52" xfId="27" applyNumberFormat="1" applyFont="1" applyFill="1" applyBorder="1" applyAlignment="1">
      <alignment vertical="center"/>
    </xf>
    <xf numFmtId="165" fontId="7" fillId="2" borderId="36" xfId="27" applyNumberFormat="1" applyFont="1" applyFill="1" applyBorder="1" applyAlignment="1">
      <alignment vertical="center"/>
    </xf>
    <xf numFmtId="171" fontId="7" fillId="0" borderId="52" xfId="27" applyNumberFormat="1" applyFont="1" applyFill="1" applyBorder="1" applyAlignment="1">
      <alignment vertical="center"/>
    </xf>
    <xf numFmtId="171" fontId="3" fillId="0" borderId="52" xfId="27" applyNumberFormat="1" applyFont="1" applyFill="1" applyBorder="1" applyAlignment="1">
      <alignment vertical="center"/>
    </xf>
    <xf numFmtId="3" fontId="3" fillId="0" borderId="39" xfId="27" applyNumberFormat="1" applyFont="1" applyFill="1" applyBorder="1" applyAlignment="1">
      <alignment vertical="center"/>
    </xf>
    <xf numFmtId="165" fontId="3" fillId="2" borderId="3" xfId="27" applyNumberFormat="1" applyFont="1" applyFill="1" applyBorder="1" applyAlignment="1">
      <alignment vertical="center"/>
    </xf>
    <xf numFmtId="3" fontId="3" fillId="0" borderId="48" xfId="27" applyNumberFormat="1" applyFont="1" applyFill="1" applyBorder="1" applyAlignment="1">
      <alignment vertical="center"/>
    </xf>
    <xf numFmtId="0" fontId="7" fillId="0" borderId="0" xfId="27" applyFont="1"/>
    <xf numFmtId="3" fontId="7" fillId="0" borderId="0" xfId="27" applyNumberFormat="1" applyFont="1"/>
    <xf numFmtId="16" fontId="12" fillId="0" borderId="38" xfId="27" applyNumberFormat="1" applyFont="1" applyFill="1" applyBorder="1"/>
    <xf numFmtId="171" fontId="3" fillId="0" borderId="53" xfId="27" applyNumberFormat="1" applyFont="1" applyFill="1" applyBorder="1" applyAlignment="1">
      <alignment vertical="center"/>
    </xf>
    <xf numFmtId="165" fontId="7" fillId="2" borderId="3" xfId="27" applyNumberFormat="1" applyFont="1" applyFill="1" applyBorder="1"/>
    <xf numFmtId="171" fontId="7" fillId="0" borderId="53" xfId="27" applyNumberFormat="1" applyFont="1" applyFill="1" applyBorder="1"/>
    <xf numFmtId="171" fontId="3" fillId="0" borderId="53" xfId="27" applyNumberFormat="1" applyFont="1" applyFill="1" applyBorder="1"/>
    <xf numFmtId="3" fontId="1" fillId="0" borderId="69" xfId="27" applyNumberFormat="1" applyFont="1" applyFill="1" applyBorder="1"/>
    <xf numFmtId="3" fontId="3" fillId="0" borderId="69" xfId="27" applyNumberFormat="1" applyFont="1" applyFill="1" applyBorder="1"/>
    <xf numFmtId="16" fontId="12" fillId="0" borderId="20" xfId="27" applyNumberFormat="1" applyFont="1" applyFill="1" applyBorder="1"/>
    <xf numFmtId="165" fontId="7" fillId="2" borderId="23" xfId="27" applyNumberFormat="1" applyFont="1" applyFill="1" applyBorder="1"/>
    <xf numFmtId="171" fontId="7" fillId="0" borderId="69" xfId="27" applyNumberFormat="1" applyFont="1" applyFill="1" applyBorder="1"/>
    <xf numFmtId="171" fontId="3" fillId="0" borderId="69" xfId="27" applyNumberFormat="1" applyFont="1" applyFill="1" applyBorder="1"/>
    <xf numFmtId="16" fontId="12" fillId="0" borderId="35" xfId="27" applyNumberFormat="1" applyFont="1" applyFill="1" applyBorder="1"/>
    <xf numFmtId="165" fontId="7" fillId="2" borderId="37" xfId="27" applyNumberFormat="1" applyFont="1" applyFill="1" applyBorder="1"/>
    <xf numFmtId="171" fontId="7" fillId="0" borderId="40" xfId="27" applyNumberFormat="1" applyFont="1" applyFill="1" applyBorder="1"/>
    <xf numFmtId="171" fontId="3" fillId="0" borderId="40" xfId="27" applyNumberFormat="1" applyFont="1" applyFill="1" applyBorder="1"/>
    <xf numFmtId="3" fontId="1" fillId="0" borderId="40" xfId="27" applyNumberFormat="1" applyFont="1" applyFill="1" applyBorder="1"/>
    <xf numFmtId="3" fontId="3" fillId="0" borderId="40" xfId="27" applyNumberFormat="1" applyFont="1" applyFill="1" applyBorder="1"/>
    <xf numFmtId="16" fontId="12" fillId="0" borderId="64" xfId="27" applyNumberFormat="1" applyFont="1" applyFill="1" applyBorder="1"/>
    <xf numFmtId="165" fontId="7" fillId="2" borderId="19" xfId="27" applyNumberFormat="1" applyFont="1" applyFill="1" applyBorder="1"/>
    <xf numFmtId="171" fontId="7" fillId="0" borderId="44" xfId="27" applyNumberFormat="1" applyFont="1" applyFill="1" applyBorder="1"/>
    <xf numFmtId="3" fontId="1" fillId="0" borderId="44" xfId="27" applyNumberFormat="1" applyFont="1" applyFill="1" applyBorder="1"/>
    <xf numFmtId="3" fontId="3" fillId="0" borderId="44" xfId="27" applyNumberFormat="1" applyFont="1" applyFill="1" applyBorder="1"/>
    <xf numFmtId="171" fontId="3" fillId="0" borderId="91" xfId="27" applyNumberFormat="1" applyFont="1" applyFill="1" applyBorder="1" applyAlignment="1">
      <alignment vertical="center"/>
    </xf>
    <xf numFmtId="171" fontId="1" fillId="0" borderId="69" xfId="27" applyNumberFormat="1" applyFont="1" applyFill="1" applyBorder="1"/>
    <xf numFmtId="171" fontId="1" fillId="0" borderId="40" xfId="27" applyNumberFormat="1" applyFont="1" applyFill="1" applyBorder="1"/>
    <xf numFmtId="171" fontId="3" fillId="0" borderId="44" xfId="27" applyNumberFormat="1" applyFont="1" applyFill="1" applyBorder="1"/>
    <xf numFmtId="16" fontId="12" fillId="0" borderId="30" xfId="27" applyNumberFormat="1" applyFont="1" applyFill="1" applyBorder="1"/>
    <xf numFmtId="165" fontId="7" fillId="2" borderId="32" xfId="27" applyNumberFormat="1" applyFont="1" applyFill="1" applyBorder="1"/>
    <xf numFmtId="171" fontId="7" fillId="0" borderId="62" xfId="27" applyNumberFormat="1" applyFont="1" applyFill="1" applyBorder="1"/>
    <xf numFmtId="171" fontId="3" fillId="0" borderId="62" xfId="27" applyNumberFormat="1" applyFont="1" applyFill="1" applyBorder="1"/>
    <xf numFmtId="171" fontId="1" fillId="0" borderId="62" xfId="27" applyNumberFormat="1" applyFont="1" applyFill="1" applyBorder="1"/>
    <xf numFmtId="165" fontId="12" fillId="2" borderId="37" xfId="27" applyNumberFormat="1" applyFont="1" applyFill="1" applyBorder="1"/>
    <xf numFmtId="16" fontId="12" fillId="0" borderId="63" xfId="27" applyNumberFormat="1" applyFont="1" applyFill="1" applyBorder="1"/>
    <xf numFmtId="165" fontId="7" fillId="2" borderId="36" xfId="27" applyNumberFormat="1" applyFont="1" applyFill="1" applyBorder="1"/>
    <xf numFmtId="171" fontId="7" fillId="0" borderId="52" xfId="27" applyNumberFormat="1" applyFont="1" applyFill="1" applyBorder="1"/>
    <xf numFmtId="171" fontId="3" fillId="0" borderId="52" xfId="27" applyNumberFormat="1" applyFont="1" applyFill="1" applyBorder="1"/>
    <xf numFmtId="171" fontId="1" fillId="0" borderId="52" xfId="27" applyNumberFormat="1" applyFont="1" applyFill="1" applyBorder="1"/>
    <xf numFmtId="3" fontId="3" fillId="0" borderId="9" xfId="27" applyNumberFormat="1" applyFont="1" applyFill="1" applyBorder="1" applyAlignment="1">
      <alignment vertical="center"/>
    </xf>
    <xf numFmtId="1" fontId="3" fillId="0" borderId="53" xfId="27" applyNumberFormat="1" applyFont="1" applyFill="1" applyBorder="1" applyAlignment="1">
      <alignment vertical="center"/>
    </xf>
    <xf numFmtId="3" fontId="3" fillId="0" borderId="2" xfId="27" applyNumberFormat="1" applyFont="1" applyFill="1" applyBorder="1" applyAlignment="1">
      <alignment vertical="center"/>
    </xf>
    <xf numFmtId="3" fontId="9" fillId="0" borderId="53" xfId="27" applyNumberFormat="1" applyFont="1" applyFill="1" applyBorder="1" applyAlignment="1">
      <alignment vertical="center"/>
    </xf>
    <xf numFmtId="0" fontId="7" fillId="0" borderId="43" xfId="27" applyFont="1" applyBorder="1" applyAlignment="1">
      <alignment horizontal="center"/>
    </xf>
    <xf numFmtId="0" fontId="3" fillId="0" borderId="44" xfId="27" applyFont="1" applyBorder="1" applyAlignment="1">
      <alignment horizontal="center"/>
    </xf>
    <xf numFmtId="0" fontId="12" fillId="2" borderId="19" xfId="27" applyFont="1" applyFill="1" applyBorder="1" applyAlignment="1">
      <alignment horizontal="center"/>
    </xf>
    <xf numFmtId="0" fontId="3" fillId="0" borderId="19" xfId="27" applyFont="1" applyBorder="1" applyAlignment="1">
      <alignment horizontal="center"/>
    </xf>
    <xf numFmtId="0" fontId="12" fillId="0" borderId="30" xfId="27" applyFont="1" applyBorder="1"/>
    <xf numFmtId="164" fontId="7" fillId="0" borderId="58" xfId="27" applyNumberFormat="1" applyFont="1" applyBorder="1"/>
    <xf numFmtId="164" fontId="3" fillId="0" borderId="69" xfId="27" applyNumberFormat="1" applyFont="1" applyBorder="1"/>
    <xf numFmtId="164" fontId="7" fillId="0" borderId="5" xfId="27" applyNumberFormat="1" applyFont="1" applyBorder="1"/>
    <xf numFmtId="164" fontId="3" fillId="0" borderId="59" xfId="27" applyNumberFormat="1" applyFont="1" applyBorder="1"/>
    <xf numFmtId="164" fontId="3" fillId="0" borderId="7" xfId="27" applyNumberFormat="1" applyFont="1" applyBorder="1"/>
    <xf numFmtId="0" fontId="12" fillId="0" borderId="35" xfId="27" applyFont="1" applyBorder="1"/>
    <xf numFmtId="164" fontId="7" fillId="0" borderId="40" xfId="27" applyNumberFormat="1" applyFont="1" applyBorder="1"/>
    <xf numFmtId="3" fontId="18" fillId="0" borderId="40" xfId="27" applyNumberFormat="1" applyFont="1" applyBorder="1"/>
    <xf numFmtId="164" fontId="7" fillId="0" borderId="13" xfId="27" applyNumberFormat="1" applyFont="1" applyBorder="1"/>
    <xf numFmtId="164" fontId="3" fillId="0" borderId="15" xfId="27" applyNumberFormat="1" applyFont="1" applyBorder="1"/>
    <xf numFmtId="164" fontId="7" fillId="0" borderId="12" xfId="27" applyNumberFormat="1" applyFont="1" applyBorder="1"/>
    <xf numFmtId="164" fontId="3" fillId="0" borderId="32" xfId="27" applyNumberFormat="1" applyFont="1" applyBorder="1"/>
    <xf numFmtId="164" fontId="3" fillId="0" borderId="15" xfId="27" applyNumberFormat="1" applyFont="1" applyFill="1" applyBorder="1"/>
    <xf numFmtId="164" fontId="18" fillId="0" borderId="40" xfId="27" applyNumberFormat="1" applyFont="1" applyBorder="1"/>
    <xf numFmtId="0" fontId="12" fillId="0" borderId="35" xfId="27" applyFont="1" applyFill="1" applyBorder="1"/>
    <xf numFmtId="164" fontId="7" fillId="0" borderId="52" xfId="27" applyNumberFormat="1" applyFont="1" applyBorder="1"/>
    <xf numFmtId="164" fontId="3" fillId="0" borderId="40" xfId="27" applyNumberFormat="1" applyFont="1" applyBorder="1"/>
    <xf numFmtId="164" fontId="7" fillId="0" borderId="46" xfId="27" applyNumberFormat="1" applyFont="1" applyBorder="1"/>
    <xf numFmtId="164" fontId="3" fillId="0" borderId="83" xfId="27" applyNumberFormat="1" applyFont="1" applyBorder="1"/>
    <xf numFmtId="164" fontId="7" fillId="0" borderId="70" xfId="27" applyNumberFormat="1" applyFont="1" applyBorder="1"/>
    <xf numFmtId="164" fontId="3" fillId="0" borderId="37" xfId="27" applyNumberFormat="1" applyFont="1" applyBorder="1"/>
    <xf numFmtId="3" fontId="1" fillId="0" borderId="13" xfId="27" applyNumberFormat="1" applyFont="1" applyFill="1" applyBorder="1" applyAlignment="1">
      <alignment horizontal="right"/>
    </xf>
    <xf numFmtId="164" fontId="1" fillId="0" borderId="13" xfId="27" applyNumberFormat="1" applyFont="1" applyFill="1" applyBorder="1" applyAlignment="1">
      <alignment horizontal="right"/>
    </xf>
    <xf numFmtId="164" fontId="7" fillId="0" borderId="14" xfId="27" applyNumberFormat="1" applyFont="1" applyBorder="1"/>
    <xf numFmtId="0" fontId="12" fillId="0" borderId="41" xfId="27" applyFont="1" applyBorder="1"/>
    <xf numFmtId="164" fontId="7" fillId="0" borderId="62" xfId="27" applyNumberFormat="1" applyFont="1" applyBorder="1"/>
    <xf numFmtId="164" fontId="3" fillId="0" borderId="62" xfId="27" applyNumberFormat="1" applyFont="1" applyBorder="1"/>
    <xf numFmtId="164" fontId="7" fillId="0" borderId="51" xfId="27" applyNumberFormat="1" applyFont="1" applyBorder="1"/>
    <xf numFmtId="0" fontId="3" fillId="0" borderId="38" xfId="27" applyFont="1" applyBorder="1" applyAlignment="1">
      <alignment vertical="center"/>
    </xf>
    <xf numFmtId="3" fontId="3" fillId="0" borderId="48" xfId="27" applyNumberFormat="1" applyFont="1" applyBorder="1" applyAlignment="1">
      <alignment vertical="center"/>
    </xf>
    <xf numFmtId="3" fontId="3" fillId="0" borderId="53" xfId="27" applyNumberFormat="1" applyFont="1" applyBorder="1" applyAlignment="1">
      <alignment vertical="center"/>
    </xf>
    <xf numFmtId="3" fontId="3" fillId="0" borderId="49" xfId="27" applyNumberFormat="1" applyFont="1" applyFill="1" applyBorder="1" applyAlignment="1">
      <alignment vertical="center"/>
    </xf>
    <xf numFmtId="3" fontId="3" fillId="0" borderId="49" xfId="27" applyNumberFormat="1" applyFont="1" applyBorder="1" applyAlignment="1">
      <alignment vertical="center"/>
    </xf>
    <xf numFmtId="3" fontId="7" fillId="0" borderId="62" xfId="27" applyNumberFormat="1" applyFont="1" applyBorder="1"/>
    <xf numFmtId="3" fontId="18" fillId="0" borderId="69" xfId="27" applyNumberFormat="1" applyFont="1" applyBorder="1"/>
    <xf numFmtId="164" fontId="1" fillId="0" borderId="5" xfId="27" applyNumberFormat="1" applyFont="1" applyBorder="1"/>
    <xf numFmtId="3" fontId="7" fillId="0" borderId="40" xfId="27" applyNumberFormat="1" applyFont="1" applyBorder="1"/>
    <xf numFmtId="3" fontId="18" fillId="0" borderId="62" xfId="27" applyNumberFormat="1" applyFont="1" applyBorder="1"/>
    <xf numFmtId="164" fontId="1" fillId="0" borderId="51" xfId="27" applyNumberFormat="1" applyFont="1" applyBorder="1"/>
    <xf numFmtId="0" fontId="12" fillId="0" borderId="63" xfId="27" applyFont="1" applyBorder="1"/>
    <xf numFmtId="3" fontId="7" fillId="0" borderId="52" xfId="27" applyNumberFormat="1" applyFont="1" applyBorder="1"/>
    <xf numFmtId="164" fontId="18" fillId="0" borderId="61" xfId="27" applyNumberFormat="1" applyFont="1" applyBorder="1"/>
    <xf numFmtId="164" fontId="1" fillId="0" borderId="80" xfId="27" applyNumberFormat="1" applyFont="1" applyBorder="1"/>
    <xf numFmtId="0" fontId="3" fillId="0" borderId="48" xfId="27" applyFont="1" applyBorder="1" applyAlignment="1">
      <alignment vertical="center"/>
    </xf>
    <xf numFmtId="0" fontId="3" fillId="0" borderId="49" xfId="27" applyFont="1" applyBorder="1" applyAlignment="1">
      <alignment vertical="center"/>
    </xf>
    <xf numFmtId="3" fontId="3" fillId="0" borderId="3" xfId="27" applyNumberFormat="1" applyFont="1" applyBorder="1" applyAlignment="1">
      <alignment vertical="center"/>
    </xf>
    <xf numFmtId="164" fontId="1" fillId="0" borderId="141" xfId="27" applyNumberFormat="1" applyFont="1" applyBorder="1"/>
    <xf numFmtId="164" fontId="3" fillId="0" borderId="56" xfId="27" applyNumberFormat="1" applyFont="1" applyBorder="1"/>
    <xf numFmtId="164" fontId="1" fillId="0" borderId="46" xfId="27" applyNumberFormat="1" applyFont="1" applyBorder="1"/>
    <xf numFmtId="164" fontId="1" fillId="0" borderId="13" xfId="27" applyNumberFormat="1" applyFont="1" applyBorder="1"/>
    <xf numFmtId="0" fontId="12" fillId="0" borderId="41" xfId="27" applyFont="1" applyFill="1" applyBorder="1"/>
    <xf numFmtId="164" fontId="3" fillId="0" borderId="61" xfId="27" applyNumberFormat="1" applyFont="1" applyBorder="1"/>
    <xf numFmtId="165" fontId="7" fillId="2" borderId="34" xfId="27" applyNumberFormat="1" applyFont="1" applyFill="1" applyBorder="1"/>
    <xf numFmtId="164" fontId="3" fillId="0" borderId="92" xfId="27" applyNumberFormat="1" applyFont="1" applyBorder="1"/>
    <xf numFmtId="164" fontId="3" fillId="0" borderId="155" xfId="27" applyNumberFormat="1" applyFont="1" applyBorder="1"/>
    <xf numFmtId="3" fontId="3" fillId="0" borderId="2" xfId="27" applyNumberFormat="1" applyFont="1" applyBorder="1" applyAlignment="1">
      <alignment vertical="center"/>
    </xf>
    <xf numFmtId="0" fontId="12" fillId="10" borderId="19" xfId="27" applyFont="1" applyFill="1" applyBorder="1" applyAlignment="1">
      <alignment horizontal="center"/>
    </xf>
    <xf numFmtId="0" fontId="24" fillId="0" borderId="69" xfId="27" applyFont="1" applyBorder="1"/>
    <xf numFmtId="164" fontId="21" fillId="0" borderId="69" xfId="27" applyNumberFormat="1" applyFont="1" applyBorder="1"/>
    <xf numFmtId="164" fontId="3" fillId="0" borderId="7" xfId="27" applyNumberFormat="1" applyFont="1" applyFill="1" applyBorder="1"/>
    <xf numFmtId="0" fontId="24" fillId="0" borderId="40" xfId="27" applyFont="1" applyBorder="1"/>
    <xf numFmtId="164" fontId="21" fillId="0" borderId="40" xfId="27" applyNumberFormat="1" applyFont="1" applyBorder="1"/>
    <xf numFmtId="164" fontId="24" fillId="0" borderId="40" xfId="27" applyNumberFormat="1" applyFont="1" applyBorder="1"/>
    <xf numFmtId="0" fontId="24" fillId="0" borderId="43" xfId="27" applyFont="1" applyBorder="1"/>
    <xf numFmtId="164" fontId="21" fillId="0" borderId="0" xfId="27" applyNumberFormat="1" applyFont="1" applyFill="1" applyBorder="1"/>
    <xf numFmtId="164" fontId="7" fillId="0" borderId="43" xfId="27" applyNumberFormat="1" applyFont="1" applyBorder="1"/>
    <xf numFmtId="164" fontId="3" fillId="0" borderId="45" xfId="27" applyNumberFormat="1" applyFont="1" applyFill="1" applyBorder="1"/>
    <xf numFmtId="0" fontId="3" fillId="0" borderId="53" xfId="27" applyFont="1" applyBorder="1" applyAlignment="1">
      <alignment vertical="center"/>
    </xf>
    <xf numFmtId="164" fontId="3" fillId="0" borderId="48" xfId="27" applyNumberFormat="1" applyFont="1" applyBorder="1" applyAlignment="1">
      <alignment vertical="center"/>
    </xf>
    <xf numFmtId="164" fontId="3" fillId="0" borderId="49" xfId="27" applyNumberFormat="1" applyFont="1" applyBorder="1" applyAlignment="1">
      <alignment vertical="center"/>
    </xf>
    <xf numFmtId="0" fontId="3" fillId="0" borderId="39" xfId="27" applyFont="1" applyBorder="1" applyAlignment="1">
      <alignment vertical="center"/>
    </xf>
    <xf numFmtId="164" fontId="7" fillId="0" borderId="5" xfId="27" applyNumberFormat="1" applyFont="1" applyFill="1" applyBorder="1"/>
    <xf numFmtId="164" fontId="18" fillId="0" borderId="69" xfId="27" applyNumberFormat="1" applyFont="1" applyFill="1" applyBorder="1"/>
    <xf numFmtId="164" fontId="7" fillId="0" borderId="13" xfId="27" applyNumberFormat="1" applyFont="1" applyFill="1" applyBorder="1"/>
    <xf numFmtId="164" fontId="18" fillId="0" borderId="0" xfId="27" applyNumberFormat="1" applyFont="1" applyFill="1" applyBorder="1"/>
    <xf numFmtId="164" fontId="3" fillId="0" borderId="2" xfId="27" applyNumberFormat="1" applyFont="1" applyBorder="1" applyAlignment="1">
      <alignment vertical="center"/>
    </xf>
    <xf numFmtId="0" fontId="3" fillId="0" borderId="49" xfId="27" applyNumberFormat="1" applyFont="1" applyBorder="1" applyAlignment="1">
      <alignment vertical="center"/>
    </xf>
    <xf numFmtId="3" fontId="3" fillId="0" borderId="0" xfId="27" applyNumberFormat="1" applyFont="1" applyFill="1" applyBorder="1"/>
    <xf numFmtId="165" fontId="7" fillId="0" borderId="0" xfId="27" applyNumberFormat="1" applyFont="1" applyFill="1" applyBorder="1"/>
    <xf numFmtId="3" fontId="1" fillId="0" borderId="0" xfId="27" applyNumberFormat="1" applyFont="1" applyFill="1" applyBorder="1"/>
    <xf numFmtId="3" fontId="18" fillId="0" borderId="0" xfId="27" applyNumberFormat="1" applyFont="1" applyFill="1" applyBorder="1"/>
    <xf numFmtId="3" fontId="3" fillId="0" borderId="0" xfId="27" applyNumberFormat="1" applyFont="1" applyFill="1" applyBorder="1" applyAlignment="1">
      <alignment vertical="center"/>
    </xf>
    <xf numFmtId="165" fontId="7" fillId="0" borderId="0" xfId="27" applyNumberFormat="1" applyFont="1" applyFill="1" applyBorder="1" applyAlignment="1">
      <alignment vertical="center"/>
    </xf>
    <xf numFmtId="3" fontId="1" fillId="0" borderId="0" xfId="27" applyNumberFormat="1" applyFont="1" applyFill="1" applyBorder="1" applyAlignment="1">
      <alignment vertical="center"/>
    </xf>
    <xf numFmtId="0" fontId="21" fillId="0" borderId="0" xfId="27" applyFont="1"/>
    <xf numFmtId="0" fontId="112" fillId="0" borderId="0" xfId="27" quotePrefix="1"/>
    <xf numFmtId="0" fontId="24" fillId="0" borderId="80" xfId="27" applyFont="1" applyFill="1" applyBorder="1" applyAlignment="1">
      <alignment horizontal="center" vertical="center" wrapText="1"/>
    </xf>
    <xf numFmtId="0" fontId="18" fillId="0" borderId="81" xfId="27" applyFont="1" applyFill="1" applyBorder="1" applyAlignment="1">
      <alignment horizontal="center" vertical="center" wrapText="1"/>
    </xf>
    <xf numFmtId="0" fontId="32" fillId="2" borderId="17" xfId="27" applyFont="1" applyFill="1" applyBorder="1" applyAlignment="1">
      <alignment horizontal="center" vertical="center" wrapText="1"/>
    </xf>
    <xf numFmtId="0" fontId="18" fillId="0" borderId="17" xfId="27" applyFont="1" applyFill="1" applyBorder="1" applyAlignment="1">
      <alignment horizontal="center" vertical="center" wrapText="1"/>
    </xf>
    <xf numFmtId="0" fontId="24" fillId="0" borderId="141" xfId="27" applyFont="1" applyFill="1" applyBorder="1" applyAlignment="1">
      <alignment horizontal="center" vertical="center" wrapText="1"/>
    </xf>
    <xf numFmtId="0" fontId="18" fillId="0" borderId="155" xfId="27" applyFont="1" applyFill="1" applyBorder="1" applyAlignment="1">
      <alignment horizontal="center" vertical="center" wrapText="1"/>
    </xf>
    <xf numFmtId="0" fontId="32" fillId="0" borderId="20" xfId="27" applyFont="1" applyBorder="1" applyAlignment="1">
      <alignment horizontal="left"/>
    </xf>
    <xf numFmtId="164" fontId="2" fillId="0" borderId="69" xfId="27" applyNumberFormat="1" applyFont="1" applyBorder="1"/>
    <xf numFmtId="165" fontId="2" fillId="2" borderId="23" xfId="27" applyNumberFormat="1" applyFont="1" applyFill="1" applyBorder="1"/>
    <xf numFmtId="164" fontId="2" fillId="0" borderId="4" xfId="27" applyNumberFormat="1" applyFont="1" applyBorder="1"/>
    <xf numFmtId="164" fontId="2" fillId="0" borderId="23" xfId="27" applyNumberFormat="1" applyFont="1" applyBorder="1"/>
    <xf numFmtId="164" fontId="24" fillId="0" borderId="5" xfId="27" applyNumberFormat="1" applyFont="1" applyBorder="1"/>
    <xf numFmtId="164" fontId="112" fillId="0" borderId="23" xfId="27" applyNumberFormat="1" applyBorder="1"/>
    <xf numFmtId="0" fontId="32" fillId="0" borderId="35" xfId="27" applyFont="1" applyBorder="1" applyAlignment="1">
      <alignment horizontal="left"/>
    </xf>
    <xf numFmtId="164" fontId="2" fillId="0" borderId="40" xfId="27" applyNumberFormat="1" applyFont="1" applyBorder="1"/>
    <xf numFmtId="165" fontId="2" fillId="2" borderId="37" xfId="27" applyNumberFormat="1" applyFont="1" applyFill="1" applyBorder="1"/>
    <xf numFmtId="164" fontId="2" fillId="0" borderId="12" xfId="27" applyNumberFormat="1" applyFont="1" applyBorder="1"/>
    <xf numFmtId="164" fontId="2" fillId="0" borderId="37" xfId="27" applyNumberFormat="1" applyFont="1" applyBorder="1"/>
    <xf numFmtId="164" fontId="24" fillId="0" borderId="13" xfId="27" applyNumberFormat="1" applyFont="1" applyBorder="1"/>
    <xf numFmtId="164" fontId="112" fillId="0" borderId="37" xfId="27" applyNumberFormat="1" applyBorder="1"/>
    <xf numFmtId="0" fontId="32" fillId="0" borderId="63" xfId="27" applyFont="1" applyBorder="1" applyAlignment="1">
      <alignment horizontal="left"/>
    </xf>
    <xf numFmtId="164" fontId="2" fillId="0" borderId="52" xfId="27" applyNumberFormat="1" applyFont="1" applyBorder="1"/>
    <xf numFmtId="164" fontId="2" fillId="0" borderId="70" xfId="27" applyNumberFormat="1" applyFont="1" applyBorder="1"/>
    <xf numFmtId="164" fontId="2" fillId="0" borderId="36" xfId="27" applyNumberFormat="1" applyFont="1" applyBorder="1"/>
    <xf numFmtId="164" fontId="24" fillId="0" borderId="43" xfId="27" applyNumberFormat="1" applyFont="1" applyBorder="1"/>
    <xf numFmtId="164" fontId="112" fillId="0" borderId="19" xfId="27" applyNumberFormat="1" applyBorder="1"/>
    <xf numFmtId="0" fontId="67" fillId="0" borderId="38" xfId="27" applyFont="1" applyFill="1" applyBorder="1" applyAlignment="1">
      <alignment horizontal="left"/>
    </xf>
    <xf numFmtId="164" fontId="21" fillId="0" borderId="53" xfId="27" applyNumberFormat="1" applyFont="1" applyBorder="1"/>
    <xf numFmtId="165" fontId="21" fillId="2" borderId="3" xfId="27" applyNumberFormat="1" applyFont="1" applyFill="1" applyBorder="1"/>
    <xf numFmtId="164" fontId="21" fillId="0" borderId="48" xfId="27" applyNumberFormat="1" applyFont="1" applyBorder="1"/>
    <xf numFmtId="164" fontId="21" fillId="0" borderId="3" xfId="27" applyNumberFormat="1" applyFont="1" applyBorder="1"/>
    <xf numFmtId="164" fontId="18" fillId="0" borderId="80" xfId="27" applyNumberFormat="1" applyFont="1" applyBorder="1"/>
    <xf numFmtId="164" fontId="18" fillId="0" borderId="92" xfId="27" applyNumberFormat="1" applyFont="1" applyBorder="1"/>
    <xf numFmtId="0" fontId="32" fillId="0" borderId="30" xfId="27" applyFont="1" applyBorder="1" applyAlignment="1">
      <alignment horizontal="left"/>
    </xf>
    <xf numFmtId="164" fontId="2" fillId="0" borderId="62" xfId="27" applyNumberFormat="1" applyFont="1" applyBorder="1"/>
    <xf numFmtId="165" fontId="2" fillId="2" borderId="32" xfId="27" applyNumberFormat="1" applyFont="1" applyFill="1" applyBorder="1"/>
    <xf numFmtId="164" fontId="2" fillId="0" borderId="31" xfId="27" applyNumberFormat="1" applyFont="1" applyBorder="1"/>
    <xf numFmtId="164" fontId="2" fillId="0" borderId="32" xfId="27" applyNumberFormat="1" applyFont="1" applyBorder="1"/>
    <xf numFmtId="164" fontId="24" fillId="0" borderId="51" xfId="27" applyNumberFormat="1" applyFont="1" applyBorder="1"/>
    <xf numFmtId="164" fontId="24" fillId="0" borderId="59" xfId="27" applyNumberFormat="1" applyFont="1" applyBorder="1"/>
    <xf numFmtId="164" fontId="2" fillId="0" borderId="21" xfId="27" applyNumberFormat="1" applyFont="1" applyBorder="1"/>
    <xf numFmtId="164" fontId="24" fillId="0" borderId="15" xfId="27" applyNumberFormat="1" applyFont="1" applyBorder="1"/>
    <xf numFmtId="165" fontId="2" fillId="2" borderId="36" xfId="27" applyNumberFormat="1" applyFont="1" applyFill="1" applyBorder="1"/>
    <xf numFmtId="164" fontId="2" fillId="0" borderId="66" xfId="27" applyNumberFormat="1" applyFont="1" applyBorder="1"/>
    <xf numFmtId="164" fontId="24" fillId="0" borderId="46" xfId="27" applyNumberFormat="1" applyFont="1" applyBorder="1"/>
    <xf numFmtId="164" fontId="24" fillId="0" borderId="83" xfId="27" applyNumberFormat="1" applyFont="1" applyBorder="1"/>
    <xf numFmtId="164" fontId="18" fillId="0" borderId="48" xfId="27" applyNumberFormat="1" applyFont="1" applyBorder="1"/>
    <xf numFmtId="164" fontId="18" fillId="0" borderId="49" xfId="27" applyNumberFormat="1" applyFont="1" applyBorder="1"/>
    <xf numFmtId="165" fontId="7" fillId="2" borderId="10" xfId="27" applyNumberFormat="1" applyFont="1" applyFill="1" applyBorder="1"/>
    <xf numFmtId="164" fontId="24" fillId="0" borderId="7" xfId="27" applyNumberFormat="1" applyFont="1" applyBorder="1"/>
    <xf numFmtId="0" fontId="32" fillId="0" borderId="12" xfId="27" applyFont="1" applyBorder="1"/>
    <xf numFmtId="0" fontId="112" fillId="0" borderId="15" xfId="27" applyBorder="1"/>
    <xf numFmtId="164" fontId="2" fillId="0" borderId="13" xfId="27" applyNumberFormat="1" applyFont="1" applyBorder="1"/>
    <xf numFmtId="164" fontId="2" fillId="0" borderId="82" xfId="27" applyNumberFormat="1" applyFont="1" applyBorder="1"/>
    <xf numFmtId="165" fontId="7" fillId="2" borderId="17" xfId="27" applyNumberFormat="1" applyFont="1" applyFill="1" applyBorder="1"/>
    <xf numFmtId="164" fontId="3" fillId="0" borderId="13" xfId="27" applyNumberFormat="1" applyFont="1" applyFill="1" applyBorder="1" applyAlignment="1">
      <alignment horizontal="center"/>
    </xf>
    <xf numFmtId="164" fontId="2" fillId="0" borderId="17" xfId="27" applyNumberFormat="1" applyFont="1" applyBorder="1"/>
    <xf numFmtId="164" fontId="24" fillId="0" borderId="155" xfId="27" applyNumberFormat="1" applyFont="1" applyBorder="1"/>
    <xf numFmtId="0" fontId="21" fillId="0" borderId="48" xfId="27" applyFont="1" applyBorder="1"/>
    <xf numFmtId="0" fontId="112" fillId="0" borderId="2" xfId="27" applyBorder="1"/>
    <xf numFmtId="3" fontId="21" fillId="0" borderId="1" xfId="27" applyNumberFormat="1" applyFont="1" applyBorder="1"/>
    <xf numFmtId="3" fontId="21" fillId="0" borderId="2" xfId="27" applyNumberFormat="1" applyFont="1" applyBorder="1"/>
    <xf numFmtId="3" fontId="21" fillId="0" borderId="48" xfId="27" applyNumberFormat="1" applyFont="1" applyBorder="1"/>
    <xf numFmtId="3" fontId="21" fillId="0" borderId="49" xfId="27" applyNumberFormat="1" applyFont="1" applyFill="1" applyBorder="1"/>
    <xf numFmtId="3" fontId="21" fillId="0" borderId="49" xfId="27" applyNumberFormat="1" applyFont="1" applyBorder="1"/>
    <xf numFmtId="0" fontId="24" fillId="0" borderId="167" xfId="27" applyFont="1" applyFill="1" applyBorder="1" applyAlignment="1">
      <alignment horizontal="center" vertical="center" wrapText="1"/>
    </xf>
    <xf numFmtId="0" fontId="24" fillId="0" borderId="43" xfId="27" applyFont="1" applyFill="1" applyBorder="1" applyAlignment="1">
      <alignment horizontal="center" vertical="center" wrapText="1"/>
    </xf>
    <xf numFmtId="0" fontId="18" fillId="0" borderId="19" xfId="27" applyFont="1" applyFill="1" applyBorder="1" applyAlignment="1">
      <alignment horizontal="center" vertical="center" wrapText="1"/>
    </xf>
    <xf numFmtId="0" fontId="32" fillId="0" borderId="30" xfId="27" applyFont="1" applyBorder="1"/>
    <xf numFmtId="164" fontId="24" fillId="0" borderId="6" xfId="27" applyNumberFormat="1" applyFont="1" applyFill="1" applyBorder="1"/>
    <xf numFmtId="164" fontId="24" fillId="0" borderId="23" xfId="27" applyNumberFormat="1" applyFont="1" applyFill="1" applyBorder="1"/>
    <xf numFmtId="164" fontId="24" fillId="0" borderId="32" xfId="27" applyNumberFormat="1" applyFont="1" applyFill="1" applyBorder="1"/>
    <xf numFmtId="0" fontId="32" fillId="0" borderId="35" xfId="27" applyFont="1" applyBorder="1"/>
    <xf numFmtId="164" fontId="24" fillId="0" borderId="14" xfId="27" applyNumberFormat="1" applyFont="1" applyFill="1" applyBorder="1"/>
    <xf numFmtId="164" fontId="24" fillId="0" borderId="37" xfId="27" applyNumberFormat="1" applyFont="1" applyFill="1" applyBorder="1"/>
    <xf numFmtId="164" fontId="24" fillId="0" borderId="40" xfId="27" applyNumberFormat="1" applyFont="1" applyFill="1" applyBorder="1"/>
    <xf numFmtId="164" fontId="24" fillId="0" borderId="68" xfId="27" applyNumberFormat="1" applyFont="1" applyFill="1" applyBorder="1"/>
    <xf numFmtId="164" fontId="24" fillId="0" borderId="52" xfId="27" applyNumberFormat="1" applyFont="1" applyFill="1" applyBorder="1"/>
    <xf numFmtId="164" fontId="24" fillId="0" borderId="36" xfId="27" applyNumberFormat="1" applyFont="1" applyFill="1" applyBorder="1"/>
    <xf numFmtId="0" fontId="32" fillId="0" borderId="63" xfId="27" applyFont="1" applyBorder="1"/>
    <xf numFmtId="164" fontId="24" fillId="0" borderId="46" xfId="27" applyNumberFormat="1" applyFont="1" applyFill="1" applyBorder="1"/>
    <xf numFmtId="0" fontId="32" fillId="0" borderId="64" xfId="27" applyFont="1" applyBorder="1"/>
    <xf numFmtId="0" fontId="50" fillId="0" borderId="1" xfId="27" applyFont="1" applyFill="1" applyBorder="1"/>
    <xf numFmtId="3" fontId="18" fillId="0" borderId="48" xfId="27" applyNumberFormat="1" applyFont="1" applyBorder="1"/>
    <xf numFmtId="3" fontId="21" fillId="0" borderId="9" xfId="27" applyNumberFormat="1" applyFont="1" applyBorder="1"/>
    <xf numFmtId="3" fontId="18" fillId="0" borderId="48" xfId="27" applyNumberFormat="1" applyFont="1" applyFill="1" applyBorder="1"/>
    <xf numFmtId="3" fontId="18" fillId="0" borderId="49" xfId="27" applyNumberFormat="1" applyFont="1" applyFill="1" applyBorder="1"/>
    <xf numFmtId="3" fontId="18" fillId="0" borderId="1" xfId="27" applyNumberFormat="1" applyFont="1" applyBorder="1"/>
    <xf numFmtId="3" fontId="18" fillId="0" borderId="3" xfId="27" applyNumberFormat="1" applyFont="1" applyBorder="1"/>
    <xf numFmtId="0" fontId="21" fillId="0" borderId="0" xfId="27" applyFont="1" applyAlignment="1">
      <alignment horizontal="left" vertical="center"/>
    </xf>
    <xf numFmtId="0" fontId="112" fillId="0" borderId="0" xfId="27" applyAlignment="1">
      <alignment horizontal="left" indent="1"/>
    </xf>
    <xf numFmtId="3" fontId="24" fillId="0" borderId="0" xfId="27" applyNumberFormat="1" applyFont="1" applyBorder="1" applyAlignment="1">
      <alignment horizontal="right"/>
    </xf>
    <xf numFmtId="0" fontId="7" fillId="0" borderId="42" xfId="27" applyFont="1" applyFill="1" applyBorder="1" applyAlignment="1">
      <alignment horizontal="center"/>
    </xf>
    <xf numFmtId="0" fontId="3" fillId="0" borderId="19" xfId="27" applyFont="1" applyFill="1" applyBorder="1" applyAlignment="1">
      <alignment horizontal="center"/>
    </xf>
    <xf numFmtId="0" fontId="3" fillId="0" borderId="65" xfId="27" applyFont="1" applyFill="1" applyBorder="1" applyAlignment="1">
      <alignment horizontal="center"/>
    </xf>
    <xf numFmtId="0" fontId="112" fillId="0" borderId="0" xfId="27" applyFill="1" applyAlignment="1">
      <alignment horizontal="right"/>
    </xf>
    <xf numFmtId="0" fontId="7" fillId="0" borderId="30" xfId="27" applyFont="1" applyFill="1" applyBorder="1"/>
    <xf numFmtId="0" fontId="7" fillId="0" borderId="5" xfId="27" applyFont="1" applyFill="1" applyBorder="1"/>
    <xf numFmtId="0" fontId="3" fillId="0" borderId="7" xfId="27" applyFont="1" applyFill="1" applyBorder="1"/>
    <xf numFmtId="3" fontId="7" fillId="0" borderId="5" xfId="27" applyNumberFormat="1" applyFont="1" applyFill="1" applyBorder="1"/>
    <xf numFmtId="3" fontId="21" fillId="0" borderId="0" xfId="27" applyNumberFormat="1" applyFont="1" applyFill="1"/>
    <xf numFmtId="165" fontId="7" fillId="2" borderId="30" xfId="27" applyNumberFormat="1" applyFont="1" applyFill="1" applyBorder="1"/>
    <xf numFmtId="3" fontId="112" fillId="0" borderId="0" xfId="27" applyNumberFormat="1" applyFill="1"/>
    <xf numFmtId="0" fontId="7" fillId="0" borderId="30" xfId="27" applyFont="1" applyBorder="1"/>
    <xf numFmtId="164" fontId="7" fillId="0" borderId="22" xfId="27" applyNumberFormat="1" applyFont="1" applyBorder="1"/>
    <xf numFmtId="164" fontId="3" fillId="0" borderId="23" xfId="27" applyNumberFormat="1" applyFont="1" applyFill="1" applyBorder="1"/>
    <xf numFmtId="0" fontId="7" fillId="0" borderId="35" xfId="27" applyFont="1" applyFill="1" applyBorder="1"/>
    <xf numFmtId="0" fontId="7" fillId="0" borderId="13" xfId="27" applyFont="1" applyFill="1" applyBorder="1"/>
    <xf numFmtId="3" fontId="7" fillId="0" borderId="13" xfId="27" applyNumberFormat="1" applyFont="1" applyFill="1" applyBorder="1"/>
    <xf numFmtId="3" fontId="21" fillId="0" borderId="21" xfId="27" applyNumberFormat="1" applyFont="1" applyFill="1" applyBorder="1"/>
    <xf numFmtId="0" fontId="7" fillId="0" borderId="35" xfId="27" applyFont="1" applyBorder="1"/>
    <xf numFmtId="164" fontId="7" fillId="0" borderId="21" xfId="27" applyNumberFormat="1" applyFont="1" applyBorder="1"/>
    <xf numFmtId="164" fontId="3" fillId="0" borderId="37" xfId="27" applyNumberFormat="1" applyFont="1" applyFill="1" applyBorder="1"/>
    <xf numFmtId="0" fontId="112" fillId="0" borderId="0" xfId="27" applyFill="1" applyBorder="1"/>
    <xf numFmtId="0" fontId="7" fillId="0" borderId="63" xfId="27" applyFont="1" applyFill="1" applyBorder="1"/>
    <xf numFmtId="0" fontId="7" fillId="0" borderId="46" xfId="27" applyFont="1" applyFill="1" applyBorder="1"/>
    <xf numFmtId="0" fontId="3" fillId="0" borderId="83" xfId="27" applyFont="1" applyFill="1" applyBorder="1"/>
    <xf numFmtId="3" fontId="7" fillId="0" borderId="46" xfId="27" applyNumberFormat="1" applyFont="1" applyFill="1" applyBorder="1"/>
    <xf numFmtId="0" fontId="7" fillId="0" borderId="63" xfId="27" applyFont="1" applyBorder="1"/>
    <xf numFmtId="164" fontId="7" fillId="0" borderId="66" xfId="27" applyNumberFormat="1" applyFont="1" applyBorder="1"/>
    <xf numFmtId="164" fontId="3" fillId="0" borderId="36" xfId="27" applyNumberFormat="1" applyFont="1" applyFill="1" applyBorder="1"/>
    <xf numFmtId="0" fontId="7" fillId="0" borderId="64" xfId="27" applyFont="1" applyFill="1" applyBorder="1"/>
    <xf numFmtId="164" fontId="7" fillId="0" borderId="43" xfId="27" applyNumberFormat="1" applyFont="1" applyFill="1" applyBorder="1"/>
    <xf numFmtId="164" fontId="3" fillId="0" borderId="83" xfId="27" applyNumberFormat="1" applyFont="1" applyFill="1" applyBorder="1"/>
    <xf numFmtId="164" fontId="9" fillId="0" borderId="140" xfId="27" applyNumberFormat="1" applyFont="1" applyFill="1" applyBorder="1"/>
    <xf numFmtId="165" fontId="7" fillId="2" borderId="41" xfId="27" applyNumberFormat="1" applyFont="1" applyFill="1" applyBorder="1"/>
    <xf numFmtId="0" fontId="7" fillId="0" borderId="64" xfId="27" applyFont="1" applyBorder="1"/>
    <xf numFmtId="164" fontId="7" fillId="0" borderId="65" xfId="27" applyNumberFormat="1" applyFont="1" applyBorder="1"/>
    <xf numFmtId="164" fontId="3" fillId="0" borderId="19" xfId="27" applyNumberFormat="1" applyFont="1" applyFill="1" applyBorder="1"/>
    <xf numFmtId="0" fontId="3" fillId="0" borderId="38" xfId="27" applyFont="1" applyFill="1" applyBorder="1"/>
    <xf numFmtId="0" fontId="3" fillId="0" borderId="1" xfId="27" applyFont="1" applyFill="1" applyBorder="1"/>
    <xf numFmtId="0" fontId="3" fillId="0" borderId="3" xfId="27" applyFont="1" applyFill="1" applyBorder="1"/>
    <xf numFmtId="165" fontId="7" fillId="2" borderId="38" xfId="27" applyNumberFormat="1" applyFont="1" applyFill="1" applyBorder="1"/>
    <xf numFmtId="3" fontId="3" fillId="0" borderId="48" xfId="27" applyNumberFormat="1" applyFont="1" applyFill="1" applyBorder="1"/>
    <xf numFmtId="3" fontId="3" fillId="0" borderId="9" xfId="27" applyNumberFormat="1" applyFont="1" applyFill="1" applyBorder="1"/>
    <xf numFmtId="0" fontId="3" fillId="0" borderId="38" xfId="27" applyFont="1" applyBorder="1"/>
    <xf numFmtId="0" fontId="3" fillId="0" borderId="17" xfId="27" applyFont="1" applyFill="1" applyBorder="1"/>
    <xf numFmtId="3" fontId="3" fillId="0" borderId="1" xfId="27" applyNumberFormat="1" applyFont="1" applyFill="1" applyBorder="1"/>
    <xf numFmtId="164" fontId="3" fillId="0" borderId="3" xfId="27" applyNumberFormat="1" applyFont="1" applyFill="1" applyBorder="1"/>
    <xf numFmtId="164" fontId="3" fillId="0" borderId="34" xfId="27" applyNumberFormat="1" applyFont="1" applyFill="1" applyBorder="1"/>
    <xf numFmtId="164" fontId="3" fillId="0" borderId="0" xfId="27" applyNumberFormat="1" applyFont="1" applyFill="1" applyBorder="1"/>
    <xf numFmtId="0" fontId="21" fillId="0" borderId="0" xfId="27" applyFont="1" applyFill="1"/>
    <xf numFmtId="0" fontId="112" fillId="0" borderId="80" xfId="27" applyBorder="1" applyAlignment="1">
      <alignment horizontal="center"/>
    </xf>
    <xf numFmtId="0" fontId="112" fillId="0" borderId="81" xfId="27" applyBorder="1" applyAlignment="1">
      <alignment horizontal="center"/>
    </xf>
    <xf numFmtId="0" fontId="112" fillId="0" borderId="17" xfId="27" applyBorder="1" applyAlignment="1">
      <alignment horizontal="center"/>
    </xf>
    <xf numFmtId="0" fontId="112" fillId="0" borderId="167" xfId="27" applyBorder="1" applyAlignment="1">
      <alignment horizontal="center"/>
    </xf>
    <xf numFmtId="0" fontId="112" fillId="0" borderId="30" xfId="27" applyBorder="1"/>
    <xf numFmtId="164" fontId="112" fillId="0" borderId="51" xfId="27" applyNumberFormat="1" applyFill="1" applyBorder="1"/>
    <xf numFmtId="164" fontId="112" fillId="0" borderId="62" xfId="27" applyNumberFormat="1" applyFill="1" applyBorder="1"/>
    <xf numFmtId="164" fontId="21" fillId="0" borderId="62" xfId="27" applyNumberFormat="1" applyFont="1" applyBorder="1"/>
    <xf numFmtId="164" fontId="21" fillId="0" borderId="32" xfId="27" applyNumberFormat="1" applyFont="1" applyBorder="1"/>
    <xf numFmtId="164" fontId="112" fillId="0" borderId="50" xfId="27" applyNumberFormat="1" applyBorder="1"/>
    <xf numFmtId="164" fontId="112" fillId="0" borderId="62" xfId="27" applyNumberFormat="1" applyBorder="1"/>
    <xf numFmtId="3" fontId="21" fillId="0" borderId="40" xfId="27" applyNumberFormat="1" applyFont="1" applyBorder="1"/>
    <xf numFmtId="3" fontId="21" fillId="0" borderId="32" xfId="27" applyNumberFormat="1" applyFont="1" applyBorder="1"/>
    <xf numFmtId="0" fontId="112" fillId="0" borderId="35" xfId="27" applyBorder="1"/>
    <xf numFmtId="164" fontId="112" fillId="0" borderId="13" xfId="27" applyNumberFormat="1" applyFill="1" applyBorder="1"/>
    <xf numFmtId="164" fontId="112" fillId="0" borderId="40" xfId="27" applyNumberFormat="1" applyFill="1" applyBorder="1"/>
    <xf numFmtId="164" fontId="21" fillId="0" borderId="37" xfId="27" applyNumberFormat="1" applyFont="1" applyBorder="1"/>
    <xf numFmtId="164" fontId="112" fillId="0" borderId="14" xfId="27" applyNumberFormat="1" applyBorder="1"/>
    <xf numFmtId="164" fontId="112" fillId="0" borderId="40" xfId="27" applyNumberFormat="1" applyBorder="1"/>
    <xf numFmtId="3" fontId="21" fillId="0" borderId="37" xfId="27" applyNumberFormat="1" applyFont="1" applyBorder="1"/>
    <xf numFmtId="0" fontId="112" fillId="0" borderId="63" xfId="27" applyBorder="1"/>
    <xf numFmtId="164" fontId="112" fillId="0" borderId="46" xfId="27" applyNumberFormat="1" applyFill="1" applyBorder="1"/>
    <xf numFmtId="164" fontId="112" fillId="0" borderId="52" xfId="27" applyNumberFormat="1" applyFill="1" applyBorder="1"/>
    <xf numFmtId="164" fontId="21" fillId="0" borderId="52" xfId="27" applyNumberFormat="1" applyFont="1" applyBorder="1"/>
    <xf numFmtId="164" fontId="21" fillId="0" borderId="36" xfId="27" applyNumberFormat="1" applyFont="1" applyBorder="1"/>
    <xf numFmtId="164" fontId="112" fillId="0" borderId="68" xfId="27" applyNumberFormat="1" applyBorder="1"/>
    <xf numFmtId="164" fontId="112" fillId="0" borderId="52" xfId="27" applyNumberFormat="1" applyBorder="1"/>
    <xf numFmtId="0" fontId="18" fillId="0" borderId="38" xfId="27" applyFont="1" applyBorder="1"/>
    <xf numFmtId="164" fontId="21" fillId="0" borderId="48" xfId="27" applyNumberFormat="1" applyFont="1" applyFill="1" applyBorder="1"/>
    <xf numFmtId="164" fontId="21" fillId="0" borderId="53" xfId="27" applyNumberFormat="1" applyFont="1" applyFill="1" applyBorder="1"/>
    <xf numFmtId="164" fontId="21" fillId="0" borderId="39" xfId="27" applyNumberFormat="1" applyFont="1" applyFill="1" applyBorder="1"/>
    <xf numFmtId="3" fontId="21" fillId="0" borderId="53" xfId="27" applyNumberFormat="1" applyFont="1" applyBorder="1"/>
    <xf numFmtId="3" fontId="21" fillId="0" borderId="3" xfId="27" applyNumberFormat="1" applyFont="1" applyBorder="1"/>
    <xf numFmtId="0" fontId="3" fillId="0" borderId="44" xfId="27" applyFont="1" applyFill="1" applyBorder="1" applyAlignment="1">
      <alignment horizontal="center"/>
    </xf>
    <xf numFmtId="0" fontId="19" fillId="2" borderId="45" xfId="27" applyFont="1" applyFill="1" applyBorder="1" applyAlignment="1">
      <alignment horizontal="center"/>
    </xf>
    <xf numFmtId="0" fontId="24" fillId="2" borderId="45" xfId="27" applyFont="1" applyFill="1" applyBorder="1" applyAlignment="1">
      <alignment horizontal="center"/>
    </xf>
    <xf numFmtId="0" fontId="24" fillId="0" borderId="30" xfId="27" applyFont="1" applyBorder="1"/>
    <xf numFmtId="164" fontId="18" fillId="0" borderId="62" xfId="27" applyNumberFormat="1" applyFont="1" applyBorder="1"/>
    <xf numFmtId="164" fontId="24" fillId="0" borderId="50" xfId="27" applyNumberFormat="1" applyFont="1" applyBorder="1"/>
    <xf numFmtId="164" fontId="24" fillId="0" borderId="62" xfId="27" applyNumberFormat="1" applyFont="1" applyBorder="1"/>
    <xf numFmtId="0" fontId="24" fillId="0" borderId="35" xfId="27" applyFont="1" applyBorder="1"/>
    <xf numFmtId="164" fontId="24" fillId="0" borderId="14" xfId="27" applyNumberFormat="1" applyFont="1" applyBorder="1"/>
    <xf numFmtId="0" fontId="24" fillId="0" borderId="63" xfId="27" applyFont="1" applyBorder="1"/>
    <xf numFmtId="164" fontId="18" fillId="0" borderId="52" xfId="27" applyNumberFormat="1" applyFont="1" applyBorder="1"/>
    <xf numFmtId="164" fontId="24" fillId="0" borderId="68" xfId="27" applyNumberFormat="1" applyFont="1" applyBorder="1"/>
    <xf numFmtId="164" fontId="24" fillId="0" borderId="52" xfId="27" applyNumberFormat="1" applyFont="1" applyBorder="1"/>
    <xf numFmtId="0" fontId="18" fillId="0" borderId="38" xfId="27" applyFont="1" applyFill="1" applyBorder="1"/>
    <xf numFmtId="164" fontId="18" fillId="0" borderId="39" xfId="27" applyNumberFormat="1" applyFont="1" applyFill="1" applyBorder="1"/>
    <xf numFmtId="164" fontId="18" fillId="0" borderId="2" xfId="27" applyNumberFormat="1" applyFont="1" applyFill="1" applyBorder="1"/>
    <xf numFmtId="0" fontId="18" fillId="0" borderId="2" xfId="27" applyFont="1" applyBorder="1"/>
    <xf numFmtId="3" fontId="18" fillId="0" borderId="2" xfId="27" applyNumberFormat="1" applyFont="1" applyBorder="1"/>
    <xf numFmtId="0" fontId="18" fillId="0" borderId="48" xfId="27" applyFont="1" applyBorder="1"/>
    <xf numFmtId="3" fontId="18" fillId="0" borderId="39" xfId="27" applyNumberFormat="1" applyFont="1" applyBorder="1"/>
    <xf numFmtId="0" fontId="49" fillId="0" borderId="0" xfId="27" applyFont="1"/>
    <xf numFmtId="0" fontId="21" fillId="0" borderId="0" xfId="27" applyFont="1" applyFill="1" applyBorder="1"/>
    <xf numFmtId="0" fontId="24" fillId="0" borderId="0" xfId="27" applyFont="1" applyFill="1" applyBorder="1"/>
    <xf numFmtId="0" fontId="7" fillId="0" borderId="140" xfId="27" applyFont="1" applyFill="1" applyBorder="1" applyAlignment="1">
      <alignment horizontal="center"/>
    </xf>
    <xf numFmtId="0" fontId="24" fillId="2" borderId="140" xfId="27" applyFont="1" applyFill="1" applyBorder="1" applyAlignment="1">
      <alignment horizontal="center"/>
    </xf>
    <xf numFmtId="164" fontId="3" fillId="0" borderId="31" xfId="27" applyNumberFormat="1" applyFont="1" applyFill="1" applyBorder="1" applyAlignment="1">
      <alignment horizontal="right"/>
    </xf>
    <xf numFmtId="164" fontId="7" fillId="0" borderId="58" xfId="27" applyNumberFormat="1" applyFont="1" applyFill="1" applyBorder="1" applyAlignment="1">
      <alignment horizontal="right"/>
    </xf>
    <xf numFmtId="0" fontId="2" fillId="0" borderId="20" xfId="27" applyFont="1" applyBorder="1" applyAlignment="1">
      <alignment horizontal="left" vertical="center"/>
    </xf>
    <xf numFmtId="164" fontId="7" fillId="0" borderId="5" xfId="27" applyNumberFormat="1" applyFont="1" applyFill="1" applyBorder="1" applyAlignment="1">
      <alignment horizontal="right"/>
    </xf>
    <xf numFmtId="164" fontId="3" fillId="0" borderId="69" xfId="27" applyNumberFormat="1" applyFont="1" applyFill="1" applyBorder="1" applyAlignment="1">
      <alignment horizontal="right"/>
    </xf>
    <xf numFmtId="0" fontId="24" fillId="2" borderId="11" xfId="27" applyFont="1" applyFill="1" applyBorder="1" applyAlignment="1">
      <alignment horizontal="right"/>
    </xf>
    <xf numFmtId="164" fontId="7" fillId="0" borderId="4" xfId="27" applyNumberFormat="1" applyFont="1" applyFill="1" applyBorder="1" applyAlignment="1">
      <alignment horizontal="right"/>
    </xf>
    <xf numFmtId="0" fontId="24" fillId="2" borderId="7" xfId="27" applyFont="1" applyFill="1" applyBorder="1" applyAlignment="1">
      <alignment horizontal="right"/>
    </xf>
    <xf numFmtId="164" fontId="3" fillId="0" borderId="22" xfId="27" applyNumberFormat="1" applyFont="1" applyFill="1" applyBorder="1" applyAlignment="1">
      <alignment horizontal="right"/>
    </xf>
    <xf numFmtId="165" fontId="24" fillId="2" borderId="23" xfId="27" applyNumberFormat="1" applyFont="1" applyFill="1" applyBorder="1" applyAlignment="1">
      <alignment horizontal="right"/>
    </xf>
    <xf numFmtId="0" fontId="2" fillId="0" borderId="30" xfId="27" applyFont="1" applyBorder="1" applyAlignment="1">
      <alignment horizontal="left" vertical="center"/>
    </xf>
    <xf numFmtId="164" fontId="7" fillId="0" borderId="50" xfId="27" applyNumberFormat="1" applyFont="1" applyFill="1" applyBorder="1" applyAlignment="1">
      <alignment horizontal="right"/>
    </xf>
    <xf numFmtId="164" fontId="3" fillId="0" borderId="50" xfId="27" applyNumberFormat="1" applyFont="1" applyFill="1" applyBorder="1" applyAlignment="1">
      <alignment horizontal="right"/>
    </xf>
    <xf numFmtId="0" fontId="24" fillId="2" borderId="33" xfId="27" applyFont="1" applyFill="1" applyBorder="1" applyAlignment="1">
      <alignment horizontal="right"/>
    </xf>
    <xf numFmtId="164" fontId="3" fillId="0" borderId="62" xfId="27" applyNumberFormat="1" applyFont="1" applyFill="1" applyBorder="1" applyAlignment="1">
      <alignment horizontal="right"/>
    </xf>
    <xf numFmtId="0" fontId="24" fillId="2" borderId="59" xfId="27" applyFont="1" applyFill="1" applyBorder="1" applyAlignment="1">
      <alignment horizontal="right"/>
    </xf>
    <xf numFmtId="165" fontId="24" fillId="2" borderId="32" xfId="27" applyNumberFormat="1" applyFont="1" applyFill="1" applyBorder="1" applyAlignment="1">
      <alignment horizontal="right"/>
    </xf>
    <xf numFmtId="164" fontId="18" fillId="0" borderId="50" xfId="27" applyNumberFormat="1" applyFont="1" applyBorder="1"/>
    <xf numFmtId="164" fontId="112" fillId="0" borderId="51" xfId="27" applyNumberFormat="1" applyBorder="1"/>
    <xf numFmtId="164" fontId="112" fillId="0" borderId="58" xfId="27" applyNumberFormat="1" applyBorder="1"/>
    <xf numFmtId="0" fontId="24" fillId="0" borderId="30" xfId="27" applyFont="1" applyFill="1" applyBorder="1"/>
    <xf numFmtId="164" fontId="18" fillId="0" borderId="62" xfId="27" applyNumberFormat="1" applyFont="1" applyFill="1" applyBorder="1"/>
    <xf numFmtId="164" fontId="112" fillId="0" borderId="0" xfId="27" applyNumberFormat="1"/>
    <xf numFmtId="164" fontId="112" fillId="0" borderId="50" xfId="27" applyNumberFormat="1" applyFill="1" applyBorder="1"/>
    <xf numFmtId="164" fontId="18" fillId="0" borderId="50" xfId="27" applyNumberFormat="1" applyFont="1" applyFill="1" applyBorder="1"/>
    <xf numFmtId="164" fontId="112" fillId="0" borderId="58" xfId="27" applyNumberFormat="1" applyFill="1" applyBorder="1"/>
    <xf numFmtId="0" fontId="24" fillId="0" borderId="35" xfId="27" applyFont="1" applyFill="1" applyBorder="1"/>
    <xf numFmtId="164" fontId="18" fillId="0" borderId="14" xfId="27" applyNumberFormat="1" applyFont="1" applyBorder="1"/>
    <xf numFmtId="164" fontId="112" fillId="0" borderId="13" xfId="27" applyNumberFormat="1" applyBorder="1"/>
    <xf numFmtId="164" fontId="112" fillId="0" borderId="12" xfId="27" applyNumberFormat="1" applyBorder="1"/>
    <xf numFmtId="164" fontId="18" fillId="0" borderId="13" xfId="27" applyNumberFormat="1" applyFont="1" applyBorder="1"/>
    <xf numFmtId="164" fontId="18" fillId="0" borderId="12" xfId="27" applyNumberFormat="1" applyFont="1" applyBorder="1"/>
    <xf numFmtId="0" fontId="24" fillId="0" borderId="16" xfId="27" applyFont="1" applyBorder="1"/>
    <xf numFmtId="164" fontId="112" fillId="0" borderId="167" xfId="27" applyNumberFormat="1" applyBorder="1"/>
    <xf numFmtId="164" fontId="18" fillId="0" borderId="167" xfId="27" applyNumberFormat="1" applyFont="1" applyBorder="1"/>
    <xf numFmtId="164" fontId="112" fillId="0" borderId="80" xfId="27" applyNumberFormat="1" applyBorder="1"/>
    <xf numFmtId="164" fontId="18" fillId="0" borderId="81" xfId="27" applyNumberFormat="1" applyFont="1" applyBorder="1"/>
    <xf numFmtId="164" fontId="112" fillId="0" borderId="67" xfId="27" applyNumberFormat="1" applyBorder="1"/>
    <xf numFmtId="164" fontId="18" fillId="0" borderId="53" xfId="27" applyNumberFormat="1" applyFont="1" applyBorder="1"/>
    <xf numFmtId="3" fontId="18" fillId="0" borderId="53" xfId="27" applyNumberFormat="1" applyFont="1" applyBorder="1"/>
    <xf numFmtId="0" fontId="3" fillId="0" borderId="0" xfId="27" applyFont="1" applyBorder="1" applyAlignment="1">
      <alignment vertical="center"/>
    </xf>
    <xf numFmtId="3" fontId="3" fillId="0" borderId="0" xfId="27" applyNumberFormat="1" applyFont="1" applyBorder="1" applyAlignment="1">
      <alignment vertical="center"/>
    </xf>
    <xf numFmtId="165" fontId="3" fillId="0" borderId="0" xfId="27" applyNumberFormat="1" applyFont="1" applyFill="1" applyBorder="1" applyAlignment="1">
      <alignment vertical="center"/>
    </xf>
    <xf numFmtId="164" fontId="3" fillId="0" borderId="0" xfId="27" applyNumberFormat="1" applyFont="1" applyFill="1" applyBorder="1" applyAlignment="1">
      <alignment vertical="center"/>
    </xf>
    <xf numFmtId="0" fontId="3" fillId="0" borderId="0" xfId="27" applyFont="1" applyFill="1" applyBorder="1" applyAlignment="1">
      <alignment vertical="center"/>
    </xf>
    <xf numFmtId="180" fontId="7" fillId="0" borderId="31" xfId="27" applyNumberFormat="1" applyFont="1" applyFill="1" applyBorder="1"/>
    <xf numFmtId="180" fontId="3" fillId="0" borderId="31" xfId="27" applyNumberFormat="1" applyFont="1" applyFill="1" applyBorder="1"/>
    <xf numFmtId="164" fontId="1" fillId="0" borderId="33" xfId="27" applyNumberFormat="1" applyFont="1" applyBorder="1"/>
    <xf numFmtId="164" fontId="3" fillId="0" borderId="23" xfId="27" applyNumberFormat="1" applyFont="1" applyBorder="1"/>
    <xf numFmtId="3" fontId="1" fillId="0" borderId="5" xfId="27" applyNumberFormat="1" applyFont="1" applyBorder="1"/>
    <xf numFmtId="3" fontId="3" fillId="0" borderId="59" xfId="27" applyNumberFormat="1" applyFont="1" applyBorder="1"/>
    <xf numFmtId="3" fontId="7" fillId="0" borderId="21" xfId="27" applyNumberFormat="1" applyFont="1" applyFill="1" applyBorder="1"/>
    <xf numFmtId="3" fontId="3" fillId="0" borderId="21" xfId="27" applyNumberFormat="1" applyFont="1" applyFill="1" applyBorder="1"/>
    <xf numFmtId="164" fontId="1" fillId="0" borderId="13" xfId="27" applyNumberFormat="1" applyFont="1" applyFill="1" applyBorder="1"/>
    <xf numFmtId="3" fontId="1" fillId="0" borderId="13" xfId="27" applyNumberFormat="1" applyFont="1" applyBorder="1"/>
    <xf numFmtId="3" fontId="18" fillId="0" borderId="155" xfId="27" applyNumberFormat="1" applyFont="1" applyBorder="1"/>
    <xf numFmtId="3" fontId="7" fillId="0" borderId="66" xfId="27" applyNumberFormat="1" applyFont="1" applyFill="1" applyBorder="1"/>
    <xf numFmtId="3" fontId="3" fillId="0" borderId="66" xfId="27" applyNumberFormat="1" applyFont="1" applyFill="1" applyBorder="1"/>
    <xf numFmtId="3" fontId="1" fillId="0" borderId="46" xfId="27" applyNumberFormat="1" applyFont="1" applyBorder="1"/>
    <xf numFmtId="3" fontId="3" fillId="0" borderId="83" xfId="27" applyNumberFormat="1" applyFont="1" applyBorder="1"/>
    <xf numFmtId="0" fontId="12" fillId="0" borderId="64" xfId="27" applyFont="1" applyBorder="1"/>
    <xf numFmtId="3" fontId="7" fillId="0" borderId="65" xfId="27" applyNumberFormat="1" applyFont="1" applyFill="1" applyBorder="1" applyAlignment="1">
      <alignment vertical="center"/>
    </xf>
    <xf numFmtId="3" fontId="3" fillId="0" borderId="65" xfId="27" applyNumberFormat="1" applyFont="1" applyFill="1" applyBorder="1" applyAlignment="1">
      <alignment vertical="center"/>
    </xf>
    <xf numFmtId="164" fontId="1" fillId="0" borderId="43" xfId="27" applyNumberFormat="1" applyFont="1" applyBorder="1" applyAlignment="1">
      <alignment vertical="center"/>
    </xf>
    <xf numFmtId="164" fontId="3" fillId="0" borderId="45" xfId="27" applyNumberFormat="1" applyFont="1" applyBorder="1" applyAlignment="1">
      <alignment vertical="center"/>
    </xf>
    <xf numFmtId="3" fontId="1" fillId="0" borderId="43" xfId="27" applyNumberFormat="1" applyFont="1" applyBorder="1" applyAlignment="1">
      <alignment vertical="center"/>
    </xf>
    <xf numFmtId="3" fontId="3" fillId="0" borderId="45" xfId="27" applyNumberFormat="1" applyFont="1" applyBorder="1" applyAlignment="1">
      <alignment vertical="center"/>
    </xf>
    <xf numFmtId="0" fontId="45" fillId="0" borderId="0" xfId="28" applyFont="1"/>
    <xf numFmtId="0" fontId="21" fillId="0" borderId="54" xfId="29" applyFont="1" applyBorder="1" applyAlignment="1">
      <alignment horizontal="center"/>
    </xf>
    <xf numFmtId="0" fontId="2" fillId="0" borderId="11" xfId="29" applyFont="1" applyBorder="1" applyAlignment="1">
      <alignment horizontal="center"/>
    </xf>
    <xf numFmtId="0" fontId="21" fillId="0" borderId="67" xfId="29" applyFont="1" applyBorder="1" applyAlignment="1">
      <alignment horizontal="center" vertical="top" wrapText="1"/>
    </xf>
    <xf numFmtId="0" fontId="2" fillId="0" borderId="47" xfId="29" applyFont="1" applyBorder="1"/>
    <xf numFmtId="0" fontId="2" fillId="0" borderId="80" xfId="29" applyFont="1" applyBorder="1" applyAlignment="1">
      <alignment horizontal="center"/>
    </xf>
    <xf numFmtId="0" fontId="21" fillId="0" borderId="81" xfId="29" applyFont="1" applyBorder="1" applyAlignment="1">
      <alignment horizontal="center"/>
    </xf>
    <xf numFmtId="0" fontId="2" fillId="0" borderId="167" xfId="29" applyFont="1" applyBorder="1" applyAlignment="1">
      <alignment horizontal="center"/>
    </xf>
    <xf numFmtId="0" fontId="12" fillId="0" borderId="4" xfId="29" applyFont="1" applyBorder="1" applyAlignment="1">
      <alignment horizontal="left" wrapText="1"/>
    </xf>
    <xf numFmtId="164" fontId="45" fillId="0" borderId="51" xfId="29" applyNumberFormat="1" applyFont="1" applyFill="1" applyBorder="1"/>
    <xf numFmtId="164" fontId="46" fillId="0" borderId="62" xfId="29" applyNumberFormat="1" applyFont="1" applyBorder="1"/>
    <xf numFmtId="165" fontId="45" fillId="2" borderId="32" xfId="29" applyNumberFormat="1" applyFont="1" applyFill="1" applyBorder="1"/>
    <xf numFmtId="164" fontId="45" fillId="0" borderId="50" xfId="29" applyNumberFormat="1" applyFont="1" applyFill="1" applyBorder="1"/>
    <xf numFmtId="167" fontId="45" fillId="6" borderId="30" xfId="29" applyNumberFormat="1" applyFont="1" applyFill="1" applyBorder="1"/>
    <xf numFmtId="0" fontId="42" fillId="0" borderId="12" xfId="29" applyFont="1" applyBorder="1" applyAlignment="1">
      <alignment vertical="center"/>
    </xf>
    <xf numFmtId="164" fontId="45" fillId="0" borderId="13" xfId="29" applyNumberFormat="1" applyFont="1" applyFill="1" applyBorder="1"/>
    <xf numFmtId="164" fontId="46" fillId="0" borderId="40" xfId="29" applyNumberFormat="1" applyFont="1" applyBorder="1"/>
    <xf numFmtId="165" fontId="45" fillId="2" borderId="37" xfId="29" applyNumberFormat="1" applyFont="1" applyFill="1" applyBorder="1"/>
    <xf numFmtId="164" fontId="45" fillId="0" borderId="14" xfId="29" applyNumberFormat="1" applyFont="1" applyFill="1" applyBorder="1"/>
    <xf numFmtId="167" fontId="45" fillId="6" borderId="35" xfId="29" applyNumberFormat="1" applyFont="1" applyFill="1" applyBorder="1"/>
    <xf numFmtId="0" fontId="43" fillId="0" borderId="1" xfId="29" applyFont="1" applyBorder="1" applyAlignment="1">
      <alignment vertical="center"/>
    </xf>
    <xf numFmtId="164" fontId="46" fillId="0" borderId="53" xfId="29" applyNumberFormat="1" applyFont="1" applyBorder="1"/>
    <xf numFmtId="165" fontId="45" fillId="2" borderId="3" xfId="29" applyNumberFormat="1" applyFont="1" applyFill="1" applyBorder="1"/>
    <xf numFmtId="167" fontId="45" fillId="6" borderId="38" xfId="29" applyNumberFormat="1" applyFont="1" applyFill="1" applyBorder="1"/>
    <xf numFmtId="164" fontId="46" fillId="0" borderId="48" xfId="29" applyNumberFormat="1" applyFont="1" applyBorder="1"/>
    <xf numFmtId="0" fontId="14" fillId="0" borderId="8" xfId="1" applyFont="1" applyBorder="1" applyAlignment="1">
      <alignment horizontal="center"/>
    </xf>
    <xf numFmtId="0" fontId="12" fillId="0" borderId="11" xfId="1" applyFont="1" applyBorder="1"/>
    <xf numFmtId="0" fontId="15" fillId="0" borderId="11" xfId="1" applyFont="1" applyBorder="1" applyAlignment="1">
      <alignment horizontal="center"/>
    </xf>
    <xf numFmtId="0" fontId="12" fillId="0" borderId="7" xfId="1" applyFont="1" applyBorder="1"/>
    <xf numFmtId="0" fontId="14" fillId="0" borderId="41" xfId="1" applyFont="1" applyBorder="1" applyAlignment="1">
      <alignment horizontal="center" vertical="top" wrapText="1"/>
    </xf>
    <xf numFmtId="0" fontId="12" fillId="0" borderId="51" xfId="1" applyFont="1" applyBorder="1" applyAlignment="1">
      <alignment horizontal="center"/>
    </xf>
    <xf numFmtId="0" fontId="13" fillId="0" borderId="62" xfId="1" applyFont="1" applyBorder="1" applyAlignment="1">
      <alignment horizontal="center"/>
    </xf>
    <xf numFmtId="3" fontId="1" fillId="0" borderId="53" xfId="1" applyNumberFormat="1" applyFont="1" applyBorder="1"/>
    <xf numFmtId="164" fontId="9" fillId="0" borderId="53" xfId="27" applyNumberFormat="1" applyFont="1" applyBorder="1"/>
    <xf numFmtId="3" fontId="1" fillId="0" borderId="69" xfId="1" applyNumberFormat="1" applyFont="1" applyBorder="1"/>
    <xf numFmtId="164" fontId="9" fillId="0" borderId="69" xfId="27" applyNumberFormat="1" applyFont="1" applyBorder="1"/>
    <xf numFmtId="164" fontId="7" fillId="0" borderId="69" xfId="1" applyNumberFormat="1" applyFont="1" applyBorder="1"/>
    <xf numFmtId="3" fontId="1" fillId="0" borderId="40" xfId="1" applyNumberFormat="1" applyFont="1" applyBorder="1"/>
    <xf numFmtId="164" fontId="9" fillId="0" borderId="40" xfId="27" applyNumberFormat="1" applyFont="1" applyBorder="1"/>
    <xf numFmtId="164" fontId="7" fillId="0" borderId="40" xfId="1" applyNumberFormat="1" applyFont="1" applyBorder="1"/>
    <xf numFmtId="3" fontId="1" fillId="0" borderId="44" xfId="1" applyNumberFormat="1" applyFont="1" applyBorder="1"/>
    <xf numFmtId="164" fontId="9" fillId="0" borderId="44" xfId="27" applyNumberFormat="1" applyFont="1" applyBorder="1"/>
    <xf numFmtId="164" fontId="7" fillId="0" borderId="44" xfId="1" applyNumberFormat="1" applyFont="1" applyBorder="1"/>
    <xf numFmtId="3" fontId="1" fillId="0" borderId="62" xfId="1" applyNumberFormat="1" applyFont="1" applyBorder="1"/>
    <xf numFmtId="164" fontId="9" fillId="0" borderId="62" xfId="27" applyNumberFormat="1" applyFont="1" applyBorder="1"/>
    <xf numFmtId="164" fontId="7" fillId="0" borderId="62" xfId="1" applyNumberFormat="1" applyFont="1" applyBorder="1"/>
    <xf numFmtId="0" fontId="2" fillId="0" borderId="40" xfId="27" applyFont="1" applyBorder="1"/>
    <xf numFmtId="0" fontId="2" fillId="0" borderId="44" xfId="27" applyFont="1" applyBorder="1"/>
    <xf numFmtId="164" fontId="9" fillId="0" borderId="61" xfId="27" applyNumberFormat="1" applyFont="1" applyBorder="1"/>
    <xf numFmtId="164" fontId="7" fillId="0" borderId="61" xfId="1" applyNumberFormat="1" applyFont="1" applyBorder="1"/>
    <xf numFmtId="0" fontId="13" fillId="0" borderId="38" xfId="27" applyFont="1" applyBorder="1" applyAlignment="1">
      <alignment vertical="center"/>
    </xf>
    <xf numFmtId="0" fontId="21" fillId="0" borderId="0" xfId="27" applyFont="1" applyAlignment="1"/>
    <xf numFmtId="0" fontId="7" fillId="0" borderId="18" xfId="27" applyFont="1" applyBorder="1" applyAlignment="1">
      <alignment horizontal="center"/>
    </xf>
    <xf numFmtId="0" fontId="15" fillId="2" borderId="19" xfId="27" applyFont="1" applyFill="1" applyBorder="1" applyAlignment="1">
      <alignment horizontal="center"/>
    </xf>
    <xf numFmtId="0" fontId="7" fillId="2" borderId="19" xfId="27" applyFont="1" applyFill="1" applyBorder="1" applyAlignment="1">
      <alignment horizontal="center"/>
    </xf>
    <xf numFmtId="0" fontId="12" fillId="0" borderId="20" xfId="27" applyFont="1" applyBorder="1"/>
    <xf numFmtId="3" fontId="1" fillId="0" borderId="69" xfId="27" applyNumberFormat="1" applyFont="1" applyBorder="1"/>
    <xf numFmtId="3" fontId="3" fillId="0" borderId="69" xfId="27" applyNumberFormat="1" applyFont="1" applyBorder="1"/>
    <xf numFmtId="165" fontId="7" fillId="2" borderId="59" xfId="27" applyNumberFormat="1" applyFont="1" applyFill="1" applyBorder="1"/>
    <xf numFmtId="3" fontId="1" fillId="0" borderId="39" xfId="27" applyNumberFormat="1" applyFont="1" applyBorder="1"/>
    <xf numFmtId="3" fontId="3" fillId="0" borderId="39" xfId="27" applyNumberFormat="1" applyFont="1" applyBorder="1"/>
    <xf numFmtId="3" fontId="3" fillId="0" borderId="40" xfId="27" applyNumberFormat="1" applyFont="1" applyBorder="1"/>
    <xf numFmtId="3" fontId="1" fillId="0" borderId="50" xfId="27" applyNumberFormat="1" applyFont="1" applyBorder="1"/>
    <xf numFmtId="3" fontId="3" fillId="0" borderId="50" xfId="27" applyNumberFormat="1" applyFont="1" applyBorder="1"/>
    <xf numFmtId="3" fontId="1" fillId="0" borderId="13" xfId="27" applyNumberFormat="1" applyFont="1" applyFill="1" applyBorder="1"/>
    <xf numFmtId="3" fontId="1" fillId="0" borderId="14" xfId="27" applyNumberFormat="1" applyFont="1" applyBorder="1"/>
    <xf numFmtId="3" fontId="3" fillId="0" borderId="14" xfId="27" applyNumberFormat="1" applyFont="1" applyBorder="1"/>
    <xf numFmtId="3" fontId="1" fillId="0" borderId="68" xfId="27" applyNumberFormat="1" applyFont="1" applyBorder="1"/>
    <xf numFmtId="3" fontId="3" fillId="0" borderId="68" xfId="27" applyNumberFormat="1" applyFont="1" applyBorder="1"/>
    <xf numFmtId="3" fontId="1" fillId="0" borderId="51" xfId="27" applyNumberFormat="1" applyFont="1" applyFill="1" applyBorder="1"/>
    <xf numFmtId="3" fontId="1" fillId="0" borderId="40" xfId="27" applyNumberFormat="1" applyFont="1" applyBorder="1"/>
    <xf numFmtId="3" fontId="1" fillId="0" borderId="43" xfId="27" applyNumberFormat="1" applyFont="1" applyBorder="1"/>
    <xf numFmtId="3" fontId="3" fillId="0" borderId="44" xfId="27" applyNumberFormat="1" applyFont="1" applyBorder="1"/>
    <xf numFmtId="165" fontId="7" fillId="2" borderId="155" xfId="27" applyNumberFormat="1" applyFont="1" applyFill="1" applyBorder="1"/>
    <xf numFmtId="3" fontId="3" fillId="0" borderId="62" xfId="27" applyNumberFormat="1" applyFont="1" applyBorder="1"/>
    <xf numFmtId="3" fontId="1" fillId="0" borderId="44" xfId="27" applyNumberFormat="1" applyFont="1" applyBorder="1"/>
    <xf numFmtId="3" fontId="3" fillId="0" borderId="52" xfId="27" applyNumberFormat="1" applyFont="1" applyFill="1" applyBorder="1"/>
    <xf numFmtId="3" fontId="3" fillId="0" borderId="14" xfId="27" applyNumberFormat="1" applyFont="1" applyFill="1" applyBorder="1"/>
    <xf numFmtId="3" fontId="1" fillId="0" borderId="13" xfId="27" applyNumberFormat="1" applyFont="1" applyFill="1" applyBorder="1" applyAlignment="1">
      <alignment horizontal="right" vertical="center"/>
    </xf>
    <xf numFmtId="0" fontId="12" fillId="0" borderId="63" xfId="1" applyFont="1" applyFill="1" applyBorder="1"/>
    <xf numFmtId="3" fontId="3" fillId="0" borderId="68" xfId="27" applyNumberFormat="1" applyFont="1" applyFill="1" applyBorder="1"/>
    <xf numFmtId="3" fontId="1" fillId="0" borderId="51" xfId="27" applyNumberFormat="1" applyFont="1" applyFill="1" applyBorder="1" applyAlignment="1">
      <alignment horizontal="right" vertical="center"/>
    </xf>
    <xf numFmtId="164" fontId="3" fillId="0" borderId="52" xfId="27" applyNumberFormat="1" applyFont="1" applyFill="1" applyBorder="1"/>
    <xf numFmtId="0" fontId="12" fillId="0" borderId="38" xfId="27" applyFont="1" applyFill="1" applyBorder="1" applyAlignment="1"/>
    <xf numFmtId="3" fontId="1" fillId="0" borderId="53" xfId="27" applyNumberFormat="1" applyFont="1" applyFill="1" applyBorder="1"/>
    <xf numFmtId="3" fontId="3" fillId="0" borderId="53" xfId="27" applyNumberFormat="1" applyFont="1" applyFill="1" applyBorder="1"/>
    <xf numFmtId="3" fontId="1" fillId="0" borderId="52" xfId="27" applyNumberFormat="1" applyFont="1" applyBorder="1"/>
    <xf numFmtId="3" fontId="3" fillId="0" borderId="52" xfId="27" applyNumberFormat="1" applyFont="1" applyBorder="1"/>
    <xf numFmtId="0" fontId="12" fillId="0" borderId="38" xfId="27" applyFont="1" applyFill="1" applyBorder="1"/>
    <xf numFmtId="0" fontId="12" fillId="0" borderId="58" xfId="27" applyFont="1" applyBorder="1"/>
    <xf numFmtId="0" fontId="12" fillId="0" borderId="12" xfId="27" applyFont="1" applyBorder="1"/>
    <xf numFmtId="3" fontId="7" fillId="0" borderId="51" xfId="27" applyNumberFormat="1" applyFont="1" applyBorder="1"/>
    <xf numFmtId="3" fontId="7" fillId="0" borderId="13" xfId="27" applyNumberFormat="1" applyFont="1" applyBorder="1"/>
    <xf numFmtId="0" fontId="12" fillId="0" borderId="12" xfId="27" applyFont="1" applyFill="1" applyBorder="1"/>
    <xf numFmtId="0" fontId="12" fillId="0" borderId="70" xfId="27" applyFont="1" applyBorder="1"/>
    <xf numFmtId="0" fontId="12" fillId="0" borderId="70" xfId="27" applyFont="1" applyFill="1" applyBorder="1"/>
    <xf numFmtId="3" fontId="7" fillId="0" borderId="46" xfId="27" applyNumberFormat="1" applyFont="1" applyBorder="1"/>
    <xf numFmtId="0" fontId="12" fillId="0" borderId="42" xfId="27" applyFont="1" applyBorder="1"/>
    <xf numFmtId="3" fontId="7" fillId="0" borderId="43" xfId="27" applyNumberFormat="1" applyFont="1" applyBorder="1"/>
    <xf numFmtId="0" fontId="112" fillId="0" borderId="0" xfId="27" applyBorder="1"/>
    <xf numFmtId="0" fontId="14" fillId="0" borderId="38" xfId="27" applyFont="1" applyBorder="1"/>
    <xf numFmtId="3" fontId="3" fillId="0" borderId="53" xfId="27" applyNumberFormat="1" applyFont="1" applyBorder="1"/>
    <xf numFmtId="0" fontId="7" fillId="0" borderId="54" xfId="27" applyFont="1" applyBorder="1"/>
    <xf numFmtId="0" fontId="5" fillId="0" borderId="4" xfId="27" applyFont="1" applyBorder="1" applyAlignment="1">
      <alignment horizontal="centerContinuous"/>
    </xf>
    <xf numFmtId="0" fontId="7" fillId="0" borderId="11" xfId="27" applyFont="1" applyBorder="1" applyAlignment="1">
      <alignment horizontal="centerContinuous"/>
    </xf>
    <xf numFmtId="0" fontId="7" fillId="0" borderId="7" xfId="27" applyFont="1" applyBorder="1" applyAlignment="1">
      <alignment horizontal="centerContinuous"/>
    </xf>
    <xf numFmtId="0" fontId="7" fillId="0" borderId="8" xfId="27" applyFont="1" applyBorder="1"/>
    <xf numFmtId="0" fontId="7" fillId="0" borderId="41" xfId="27" applyFont="1" applyBorder="1"/>
    <xf numFmtId="0" fontId="7" fillId="0" borderId="58" xfId="27" applyFont="1" applyBorder="1" applyAlignment="1">
      <alignment horizontal="centerContinuous"/>
    </xf>
    <xf numFmtId="0" fontId="7" fillId="0" borderId="59" xfId="27" applyFont="1" applyBorder="1" applyAlignment="1">
      <alignment horizontal="centerContinuous"/>
    </xf>
    <xf numFmtId="0" fontId="7" fillId="0" borderId="67" xfId="27" applyFont="1" applyBorder="1"/>
    <xf numFmtId="0" fontId="10" fillId="0" borderId="43" xfId="27" applyFont="1" applyBorder="1" applyAlignment="1">
      <alignment horizontal="center"/>
    </xf>
    <xf numFmtId="0" fontId="5" fillId="0" borderId="19" xfId="27" applyFont="1" applyBorder="1" applyAlignment="1">
      <alignment horizontal="center"/>
    </xf>
    <xf numFmtId="0" fontId="7" fillId="0" borderId="16" xfId="27" applyFont="1" applyBorder="1"/>
    <xf numFmtId="0" fontId="7" fillId="0" borderId="20" xfId="27" applyFont="1" applyBorder="1"/>
    <xf numFmtId="164" fontId="7" fillId="0" borderId="11" xfId="27" applyNumberFormat="1" applyFont="1" applyBorder="1" applyProtection="1">
      <protection locked="0"/>
    </xf>
    <xf numFmtId="164" fontId="7" fillId="0" borderId="23" xfId="27" applyNumberFormat="1" applyFont="1" applyBorder="1" applyProtection="1">
      <protection locked="0"/>
    </xf>
    <xf numFmtId="164" fontId="7" fillId="0" borderId="23" xfId="27" applyNumberFormat="1" applyFont="1" applyBorder="1" applyAlignment="1">
      <alignment vertical="center"/>
    </xf>
    <xf numFmtId="164" fontId="7" fillId="0" borderId="5" xfId="27" applyNumberFormat="1" applyFont="1" applyBorder="1" applyProtection="1">
      <protection locked="0"/>
    </xf>
    <xf numFmtId="164" fontId="7" fillId="0" borderId="56" xfId="27" applyNumberFormat="1" applyFont="1" applyBorder="1" applyProtection="1">
      <protection locked="0"/>
    </xf>
    <xf numFmtId="164" fontId="7" fillId="0" borderId="24" xfId="27" applyNumberFormat="1" applyFont="1" applyFill="1" applyBorder="1" applyProtection="1">
      <protection locked="0"/>
    </xf>
    <xf numFmtId="164" fontId="7" fillId="0" borderId="37" xfId="27" applyNumberFormat="1" applyFont="1" applyFill="1" applyBorder="1" applyProtection="1">
      <protection locked="0"/>
    </xf>
    <xf numFmtId="164" fontId="7" fillId="0" borderId="37" xfId="27" applyNumberFormat="1" applyFont="1" applyFill="1" applyBorder="1"/>
    <xf numFmtId="164" fontId="7" fillId="0" borderId="13" xfId="27" applyNumberFormat="1" applyFont="1" applyFill="1" applyBorder="1" applyProtection="1">
      <protection locked="0"/>
    </xf>
    <xf numFmtId="164" fontId="7" fillId="0" borderId="37" xfId="27" applyNumberFormat="1" applyFont="1" applyBorder="1" applyProtection="1">
      <protection locked="0"/>
    </xf>
    <xf numFmtId="164" fontId="7" fillId="0" borderId="15" xfId="27" applyNumberFormat="1" applyFont="1" applyFill="1" applyBorder="1" applyProtection="1">
      <protection locked="0"/>
    </xf>
    <xf numFmtId="164" fontId="9" fillId="0" borderId="13" xfId="27" applyNumberFormat="1" applyFont="1" applyFill="1" applyBorder="1"/>
    <xf numFmtId="164" fontId="9" fillId="0" borderId="37" xfId="27" applyNumberFormat="1" applyFont="1" applyFill="1" applyBorder="1"/>
    <xf numFmtId="0" fontId="3" fillId="0" borderId="0" xfId="27" applyFont="1"/>
    <xf numFmtId="164" fontId="7" fillId="0" borderId="24" xfId="27" applyNumberFormat="1" applyFont="1" applyBorder="1" applyProtection="1">
      <protection locked="0"/>
    </xf>
    <xf numFmtId="164" fontId="1" fillId="0" borderId="37" xfId="27" applyNumberFormat="1" applyFont="1" applyBorder="1"/>
    <xf numFmtId="164" fontId="7" fillId="0" borderId="13" xfId="27" applyNumberFormat="1" applyFont="1" applyBorder="1" applyProtection="1">
      <protection locked="0"/>
    </xf>
    <xf numFmtId="164" fontId="7" fillId="0" borderId="15" xfId="27" applyNumberFormat="1" applyFont="1" applyBorder="1" applyProtection="1">
      <protection locked="0"/>
    </xf>
    <xf numFmtId="0" fontId="7" fillId="4" borderId="35" xfId="27" applyFont="1" applyFill="1" applyBorder="1"/>
    <xf numFmtId="164" fontId="7" fillId="4" borderId="24" xfId="27" applyNumberFormat="1" applyFont="1" applyFill="1" applyBorder="1" applyProtection="1">
      <protection locked="0"/>
    </xf>
    <xf numFmtId="164" fontId="7" fillId="4" borderId="37" xfId="27" applyNumberFormat="1" applyFont="1" applyFill="1" applyBorder="1" applyProtection="1">
      <protection locked="0"/>
    </xf>
    <xf numFmtId="164" fontId="7" fillId="4" borderId="37" xfId="27" applyNumberFormat="1" applyFont="1" applyFill="1" applyBorder="1"/>
    <xf numFmtId="164" fontId="7" fillId="4" borderId="13" xfId="27" applyNumberFormat="1" applyFont="1" applyFill="1" applyBorder="1" applyProtection="1">
      <protection locked="0"/>
    </xf>
    <xf numFmtId="164" fontId="7" fillId="4" borderId="15" xfId="27" applyNumberFormat="1" applyFont="1" applyFill="1" applyBorder="1" applyProtection="1">
      <protection locked="0"/>
    </xf>
    <xf numFmtId="164" fontId="7" fillId="4" borderId="13" xfId="27" applyNumberFormat="1" applyFont="1" applyFill="1" applyBorder="1"/>
    <xf numFmtId="0" fontId="113" fillId="0" borderId="0" xfId="27" applyFont="1" applyFill="1"/>
    <xf numFmtId="164" fontId="7" fillId="0" borderId="37" xfId="27" applyNumberFormat="1" applyFont="1" applyBorder="1"/>
    <xf numFmtId="164" fontId="7" fillId="0" borderId="140" xfId="27" applyNumberFormat="1" applyFont="1" applyBorder="1" applyProtection="1">
      <protection locked="0"/>
    </xf>
    <xf numFmtId="164" fontId="7" fillId="0" borderId="19" xfId="27" applyNumberFormat="1" applyFont="1" applyBorder="1" applyProtection="1">
      <protection locked="0"/>
    </xf>
    <xf numFmtId="164" fontId="3" fillId="0" borderId="43" xfId="27" applyNumberFormat="1" applyFont="1" applyFill="1" applyBorder="1"/>
    <xf numFmtId="164" fontId="3" fillId="0" borderId="19" xfId="27" applyNumberFormat="1" applyFont="1" applyBorder="1"/>
    <xf numFmtId="164" fontId="7" fillId="0" borderId="43" xfId="27" applyNumberFormat="1" applyFont="1" applyBorder="1" applyProtection="1">
      <protection locked="0"/>
    </xf>
    <xf numFmtId="164" fontId="7" fillId="0" borderId="45" xfId="27" applyNumberFormat="1" applyFont="1" applyBorder="1" applyProtection="1">
      <protection locked="0"/>
    </xf>
    <xf numFmtId="164" fontId="3" fillId="0" borderId="43" xfId="27" applyNumberFormat="1" applyFont="1" applyBorder="1"/>
    <xf numFmtId="164" fontId="7" fillId="0" borderId="0" xfId="27" applyNumberFormat="1" applyFont="1"/>
    <xf numFmtId="3" fontId="10" fillId="0" borderId="0" xfId="27" applyNumberFormat="1" applyFont="1"/>
    <xf numFmtId="164" fontId="7" fillId="0" borderId="7" xfId="27" applyNumberFormat="1" applyFont="1" applyBorder="1" applyProtection="1">
      <protection locked="0"/>
    </xf>
    <xf numFmtId="164" fontId="7" fillId="0" borderId="15" xfId="27" applyNumberFormat="1" applyFont="1" applyFill="1" applyBorder="1"/>
    <xf numFmtId="0" fontId="3" fillId="0" borderId="0" xfId="27" applyFont="1" applyFill="1"/>
    <xf numFmtId="0" fontId="3" fillId="4" borderId="0" xfId="27" applyFont="1" applyFill="1"/>
    <xf numFmtId="0" fontId="10" fillId="0" borderId="0" xfId="27" applyFont="1"/>
    <xf numFmtId="0" fontId="2" fillId="0" borderId="0" xfId="30"/>
    <xf numFmtId="3" fontId="2" fillId="0" borderId="40" xfId="30" applyNumberFormat="1" applyBorder="1"/>
    <xf numFmtId="3" fontId="2" fillId="0" borderId="0" xfId="30" applyNumberFormat="1"/>
    <xf numFmtId="0" fontId="2" fillId="0" borderId="0" xfId="30" applyBorder="1"/>
    <xf numFmtId="0" fontId="19" fillId="20" borderId="18" xfId="30" applyFont="1" applyFill="1" applyBorder="1" applyAlignment="1">
      <alignment horizontal="center" vertical="center" textRotation="90" wrapText="1"/>
    </xf>
    <xf numFmtId="0" fontId="19" fillId="0" borderId="18" xfId="30" applyFont="1" applyBorder="1" applyAlignment="1">
      <alignment horizontal="center" vertical="center" textRotation="90" wrapText="1"/>
    </xf>
    <xf numFmtId="0" fontId="19" fillId="0" borderId="140" xfId="30" applyFont="1" applyBorder="1" applyAlignment="1">
      <alignment horizontal="center" vertical="center" textRotation="90" wrapText="1"/>
    </xf>
    <xf numFmtId="0" fontId="19" fillId="0" borderId="43" xfId="30" applyFont="1" applyBorder="1" applyAlignment="1">
      <alignment horizontal="center" vertical="center" textRotation="90" wrapText="1"/>
    </xf>
    <xf numFmtId="0" fontId="19" fillId="0" borderId="45" xfId="30" applyFont="1" applyBorder="1" applyAlignment="1">
      <alignment horizontal="center" vertical="center" textRotation="90" wrapText="1"/>
    </xf>
    <xf numFmtId="0" fontId="12" fillId="0" borderId="38" xfId="30" applyFont="1" applyBorder="1"/>
    <xf numFmtId="164" fontId="2" fillId="0" borderId="48" xfId="30" applyNumberFormat="1" applyBorder="1"/>
    <xf numFmtId="164" fontId="2" fillId="0" borderId="53" xfId="30" applyNumberFormat="1" applyBorder="1"/>
    <xf numFmtId="164" fontId="2" fillId="0" borderId="2" xfId="30" applyNumberFormat="1" applyBorder="1"/>
    <xf numFmtId="164" fontId="2" fillId="0" borderId="3" xfId="30" applyNumberFormat="1" applyBorder="1"/>
    <xf numFmtId="164" fontId="2" fillId="0" borderId="38" xfId="30" applyNumberFormat="1" applyBorder="1"/>
    <xf numFmtId="164" fontId="2" fillId="0" borderId="49" xfId="30" applyNumberFormat="1" applyBorder="1"/>
    <xf numFmtId="0" fontId="12" fillId="0" borderId="30" xfId="30" applyFont="1" applyBorder="1"/>
    <xf numFmtId="164" fontId="2" fillId="0" borderId="51" xfId="30" applyNumberFormat="1" applyBorder="1"/>
    <xf numFmtId="164" fontId="2" fillId="0" borderId="62" xfId="30" applyNumberFormat="1" applyBorder="1"/>
    <xf numFmtId="164" fontId="2" fillId="0" borderId="31" xfId="30" applyNumberFormat="1" applyBorder="1"/>
    <xf numFmtId="164" fontId="2" fillId="0" borderId="32" xfId="30" applyNumberFormat="1" applyBorder="1"/>
    <xf numFmtId="164" fontId="2" fillId="0" borderId="30" xfId="30" applyNumberFormat="1" applyBorder="1"/>
    <xf numFmtId="164" fontId="2" fillId="0" borderId="20" xfId="30" applyNumberFormat="1" applyFill="1" applyBorder="1"/>
    <xf numFmtId="0" fontId="12" fillId="0" borderId="35" xfId="30" applyFont="1" applyBorder="1"/>
    <xf numFmtId="164" fontId="2" fillId="0" borderId="13" xfId="30" applyNumberFormat="1" applyBorder="1"/>
    <xf numFmtId="164" fontId="2" fillId="0" borderId="40" xfId="30" applyNumberFormat="1" applyBorder="1"/>
    <xf numFmtId="164" fontId="2" fillId="0" borderId="21" xfId="30" applyNumberFormat="1" applyBorder="1"/>
    <xf numFmtId="164" fontId="2" fillId="0" borderId="37" xfId="30" applyNumberFormat="1" applyBorder="1"/>
    <xf numFmtId="164" fontId="2" fillId="0" borderId="35" xfId="30" applyNumberFormat="1" applyBorder="1"/>
    <xf numFmtId="0" fontId="12" fillId="0" borderId="64" xfId="30" applyFont="1" applyBorder="1"/>
    <xf numFmtId="164" fontId="2" fillId="0" borderId="43" xfId="30" applyNumberFormat="1" applyBorder="1"/>
    <xf numFmtId="164" fontId="2" fillId="0" borderId="44" xfId="30" applyNumberFormat="1" applyBorder="1"/>
    <xf numFmtId="164" fontId="2" fillId="0" borderId="65" xfId="30" applyNumberFormat="1" applyBorder="1"/>
    <xf numFmtId="164" fontId="2" fillId="0" borderId="19" xfId="30" applyNumberFormat="1" applyBorder="1"/>
    <xf numFmtId="164" fontId="2" fillId="0" borderId="64" xfId="30" applyNumberFormat="1" applyBorder="1"/>
    <xf numFmtId="164" fontId="2" fillId="0" borderId="64" xfId="30" applyNumberFormat="1" applyFill="1" applyBorder="1"/>
    <xf numFmtId="164" fontId="2" fillId="0" borderId="20" xfId="30" applyNumberFormat="1" applyBorder="1"/>
    <xf numFmtId="164" fontId="2" fillId="0" borderId="35" xfId="30" applyNumberFormat="1" applyFill="1" applyBorder="1"/>
    <xf numFmtId="164" fontId="2" fillId="0" borderId="52" xfId="30" applyNumberFormat="1" applyBorder="1"/>
    <xf numFmtId="164" fontId="2" fillId="0" borderId="66" xfId="30" applyNumberFormat="1" applyBorder="1"/>
    <xf numFmtId="164" fontId="2" fillId="0" borderId="46" xfId="30" applyNumberFormat="1" applyBorder="1"/>
    <xf numFmtId="164" fontId="2" fillId="0" borderId="36" xfId="30" applyNumberFormat="1" applyBorder="1"/>
    <xf numFmtId="0" fontId="12" fillId="0" borderId="63" xfId="30" applyFont="1" applyBorder="1"/>
    <xf numFmtId="164" fontId="2" fillId="0" borderId="63" xfId="30" applyNumberFormat="1" applyBorder="1"/>
    <xf numFmtId="164" fontId="2" fillId="0" borderId="63" xfId="30" applyNumberFormat="1" applyFill="1" applyBorder="1"/>
    <xf numFmtId="0" fontId="18" fillId="0" borderId="38" xfId="30" applyFont="1" applyBorder="1"/>
    <xf numFmtId="3" fontId="18" fillId="0" borderId="48" xfId="30" applyNumberFormat="1" applyFont="1" applyBorder="1"/>
    <xf numFmtId="3" fontId="18" fillId="0" borderId="53" xfId="30" applyNumberFormat="1" applyFont="1" applyBorder="1"/>
    <xf numFmtId="3" fontId="18" fillId="0" borderId="2" xfId="30" applyNumberFormat="1" applyFont="1" applyBorder="1"/>
    <xf numFmtId="3" fontId="18" fillId="0" borderId="3" xfId="30" applyNumberFormat="1" applyFont="1" applyBorder="1"/>
    <xf numFmtId="3" fontId="18" fillId="0" borderId="38" xfId="30" applyNumberFormat="1" applyFont="1" applyBorder="1"/>
    <xf numFmtId="3" fontId="18" fillId="0" borderId="49" xfId="30" applyNumberFormat="1" applyFont="1" applyBorder="1"/>
    <xf numFmtId="0" fontId="18" fillId="0" borderId="0" xfId="30" applyFont="1" applyAlignment="1"/>
    <xf numFmtId="0" fontId="112" fillId="0" borderId="43" xfId="27" applyFill="1" applyBorder="1" applyAlignment="1">
      <alignment horizontal="center"/>
    </xf>
    <xf numFmtId="0" fontId="18" fillId="0" borderId="44" xfId="27" applyFont="1" applyBorder="1" applyAlignment="1">
      <alignment horizontal="center"/>
    </xf>
    <xf numFmtId="0" fontId="47" fillId="2" borderId="19" xfId="27" applyFont="1" applyFill="1" applyBorder="1" applyAlignment="1">
      <alignment horizontal="center"/>
    </xf>
    <xf numFmtId="0" fontId="112" fillId="0" borderId="18" xfId="27" applyFill="1" applyBorder="1" applyAlignment="1">
      <alignment horizontal="center"/>
    </xf>
    <xf numFmtId="0" fontId="32" fillId="5" borderId="19" xfId="27" applyFont="1" applyFill="1" applyBorder="1" applyAlignment="1">
      <alignment horizontal="center"/>
    </xf>
    <xf numFmtId="0" fontId="12" fillId="0" borderId="38" xfId="27" applyFont="1" applyBorder="1"/>
    <xf numFmtId="3" fontId="112" fillId="0" borderId="48" xfId="27" applyNumberFormat="1" applyBorder="1"/>
    <xf numFmtId="167" fontId="112" fillId="2" borderId="3" xfId="27" applyNumberFormat="1" applyFill="1" applyBorder="1"/>
    <xf numFmtId="3" fontId="2" fillId="0" borderId="39" xfId="27" applyNumberFormat="1" applyFont="1" applyBorder="1"/>
    <xf numFmtId="167" fontId="112" fillId="5" borderId="48" xfId="27" applyNumberFormat="1" applyFill="1" applyBorder="1"/>
    <xf numFmtId="167" fontId="18" fillId="5" borderId="53" xfId="27" applyNumberFormat="1" applyFont="1" applyFill="1" applyBorder="1"/>
    <xf numFmtId="167" fontId="112" fillId="5" borderId="3" xfId="27" applyNumberFormat="1" applyFill="1" applyBorder="1"/>
    <xf numFmtId="0" fontId="112" fillId="0" borderId="38" xfId="27" applyFill="1" applyBorder="1"/>
    <xf numFmtId="3" fontId="112" fillId="0" borderId="51" xfId="27" applyNumberFormat="1" applyBorder="1"/>
    <xf numFmtId="167" fontId="112" fillId="2" borderId="32" xfId="27" applyNumberFormat="1" applyFill="1" applyBorder="1"/>
    <xf numFmtId="3" fontId="2" fillId="0" borderId="50" xfId="27" applyNumberFormat="1" applyFont="1" applyBorder="1"/>
    <xf numFmtId="167" fontId="112" fillId="5" borderId="50" xfId="27" applyNumberFormat="1" applyFill="1" applyBorder="1"/>
    <xf numFmtId="167" fontId="18" fillId="5" borderId="62" xfId="27" applyNumberFormat="1" applyFont="1" applyFill="1" applyBorder="1"/>
    <xf numFmtId="167" fontId="112" fillId="5" borderId="32" xfId="27" applyNumberFormat="1" applyFill="1" applyBorder="1"/>
    <xf numFmtId="0" fontId="112" fillId="0" borderId="30" xfId="27" applyFill="1" applyBorder="1"/>
    <xf numFmtId="3" fontId="112" fillId="0" borderId="13" xfId="27" applyNumberFormat="1" applyBorder="1"/>
    <xf numFmtId="167" fontId="112" fillId="2" borderId="37" xfId="27" applyNumberFormat="1" applyFill="1" applyBorder="1"/>
    <xf numFmtId="3" fontId="2" fillId="0" borderId="14" xfId="27" applyNumberFormat="1" applyFont="1" applyBorder="1"/>
    <xf numFmtId="167" fontId="112" fillId="5" borderId="14" xfId="27" applyNumberFormat="1" applyFill="1" applyBorder="1"/>
    <xf numFmtId="167" fontId="18" fillId="5" borderId="40" xfId="27" applyNumberFormat="1" applyFont="1" applyFill="1" applyBorder="1"/>
    <xf numFmtId="167" fontId="112" fillId="5" borderId="37" xfId="27" applyNumberFormat="1" applyFill="1" applyBorder="1"/>
    <xf numFmtId="0" fontId="112" fillId="0" borderId="35" xfId="27" applyFill="1" applyBorder="1"/>
    <xf numFmtId="3" fontId="112" fillId="0" borderId="43" xfId="27" applyNumberFormat="1" applyBorder="1"/>
    <xf numFmtId="3" fontId="18" fillId="0" borderId="44" xfId="27" applyNumberFormat="1" applyFont="1" applyBorder="1"/>
    <xf numFmtId="167" fontId="112" fillId="2" borderId="19" xfId="27" applyNumberFormat="1" applyFill="1" applyBorder="1"/>
    <xf numFmtId="3" fontId="2" fillId="0" borderId="18" xfId="27" applyNumberFormat="1" applyFont="1" applyBorder="1"/>
    <xf numFmtId="167" fontId="112" fillId="5" borderId="68" xfId="27" applyNumberFormat="1" applyFill="1" applyBorder="1"/>
    <xf numFmtId="167" fontId="18" fillId="5" borderId="52" xfId="27" applyNumberFormat="1" applyFont="1" applyFill="1" applyBorder="1"/>
    <xf numFmtId="167" fontId="112" fillId="5" borderId="36" xfId="27" applyNumberFormat="1" applyFill="1" applyBorder="1"/>
    <xf numFmtId="0" fontId="112" fillId="0" borderId="63" xfId="27" applyFill="1" applyBorder="1"/>
    <xf numFmtId="167" fontId="112" fillId="5" borderId="5" xfId="27" applyNumberFormat="1" applyFill="1" applyBorder="1"/>
    <xf numFmtId="167" fontId="18" fillId="5" borderId="69" xfId="27" applyNumberFormat="1" applyFont="1" applyFill="1" applyBorder="1"/>
    <xf numFmtId="167" fontId="112" fillId="5" borderId="23" xfId="27" applyNumberFormat="1" applyFill="1" applyBorder="1"/>
    <xf numFmtId="0" fontId="112" fillId="0" borderId="20" xfId="27" applyFill="1" applyBorder="1"/>
    <xf numFmtId="167" fontId="112" fillId="5" borderId="13" xfId="27" applyNumberFormat="1" applyFill="1" applyBorder="1"/>
    <xf numFmtId="167" fontId="112" fillId="5" borderId="43" xfId="27" applyNumberFormat="1" applyFill="1" applyBorder="1"/>
    <xf numFmtId="167" fontId="18" fillId="5" borderId="44" xfId="27" applyNumberFormat="1" applyFont="1" applyFill="1" applyBorder="1"/>
    <xf numFmtId="167" fontId="112" fillId="5" borderId="19" xfId="27" applyNumberFormat="1" applyFill="1" applyBorder="1"/>
    <xf numFmtId="0" fontId="112" fillId="0" borderId="64" xfId="27" applyFill="1" applyBorder="1"/>
    <xf numFmtId="3" fontId="112" fillId="0" borderId="5" xfId="27" applyNumberFormat="1" applyBorder="1"/>
    <xf numFmtId="167" fontId="112" fillId="2" borderId="23" xfId="27" applyNumberFormat="1" applyFill="1" applyBorder="1"/>
    <xf numFmtId="3" fontId="2" fillId="0" borderId="6" xfId="27" applyNumberFormat="1" applyFont="1" applyBorder="1"/>
    <xf numFmtId="167" fontId="112" fillId="5" borderId="31" xfId="27" applyNumberFormat="1" applyFill="1" applyBorder="1"/>
    <xf numFmtId="167" fontId="112" fillId="5" borderId="21" xfId="27" applyNumberFormat="1" applyFill="1" applyBorder="1"/>
    <xf numFmtId="3" fontId="112" fillId="0" borderId="46" xfId="27" applyNumberFormat="1" applyBorder="1"/>
    <xf numFmtId="3" fontId="18" fillId="0" borderId="52" xfId="27" applyNumberFormat="1" applyFont="1" applyBorder="1"/>
    <xf numFmtId="167" fontId="112" fillId="2" borderId="36" xfId="27" applyNumberFormat="1" applyFill="1" applyBorder="1"/>
    <xf numFmtId="3" fontId="2" fillId="0" borderId="68" xfId="27" applyNumberFormat="1" applyFont="1" applyBorder="1"/>
    <xf numFmtId="3" fontId="18" fillId="0" borderId="52" xfId="27" applyNumberFormat="1" applyFont="1" applyFill="1" applyBorder="1"/>
    <xf numFmtId="167" fontId="112" fillId="5" borderId="66" xfId="27" applyNumberFormat="1" applyFill="1" applyBorder="1"/>
    <xf numFmtId="164" fontId="112" fillId="0" borderId="43" xfId="27" applyNumberFormat="1" applyBorder="1"/>
    <xf numFmtId="164" fontId="18" fillId="0" borderId="44" xfId="27" applyNumberFormat="1" applyFont="1" applyBorder="1"/>
    <xf numFmtId="3" fontId="18" fillId="0" borderId="44" xfId="27" applyNumberFormat="1" applyFont="1" applyFill="1" applyBorder="1"/>
    <xf numFmtId="181" fontId="112" fillId="5" borderId="18" xfId="27" applyNumberFormat="1" applyFill="1" applyBorder="1"/>
    <xf numFmtId="167" fontId="112" fillId="5" borderId="65" xfId="27" applyNumberFormat="1" applyFill="1" applyBorder="1"/>
    <xf numFmtId="164" fontId="112" fillId="0" borderId="64" xfId="27" applyNumberFormat="1" applyFill="1" applyBorder="1"/>
    <xf numFmtId="0" fontId="13" fillId="0" borderId="16" xfId="27" applyFont="1" applyFill="1" applyBorder="1"/>
    <xf numFmtId="3" fontId="18" fillId="0" borderId="80" xfId="27" applyNumberFormat="1" applyFont="1" applyBorder="1"/>
    <xf numFmtId="3" fontId="18" fillId="0" borderId="81" xfId="27" applyNumberFormat="1" applyFont="1" applyBorder="1"/>
    <xf numFmtId="167" fontId="18" fillId="2" borderId="82" xfId="27" applyNumberFormat="1" applyFont="1" applyFill="1" applyBorder="1"/>
    <xf numFmtId="3" fontId="18" fillId="0" borderId="81" xfId="27" applyNumberFormat="1" applyFont="1" applyFill="1" applyBorder="1"/>
    <xf numFmtId="167" fontId="18" fillId="2" borderId="17" xfId="27" applyNumberFormat="1" applyFont="1" applyFill="1" applyBorder="1"/>
    <xf numFmtId="167" fontId="18" fillId="5" borderId="167" xfId="27" applyNumberFormat="1" applyFont="1" applyFill="1" applyBorder="1"/>
    <xf numFmtId="167" fontId="18" fillId="5" borderId="81" xfId="27" applyNumberFormat="1" applyFont="1" applyFill="1" applyBorder="1"/>
    <xf numFmtId="167" fontId="18" fillId="5" borderId="82" xfId="27" applyNumberFormat="1" applyFont="1" applyFill="1" applyBorder="1"/>
    <xf numFmtId="0" fontId="18" fillId="0" borderId="16" xfId="27" applyFont="1" applyBorder="1"/>
    <xf numFmtId="0" fontId="18" fillId="0" borderId="0" xfId="30" applyFont="1" applyAlignment="1">
      <alignment vertical="center"/>
    </xf>
    <xf numFmtId="0" fontId="18" fillId="0" borderId="44" xfId="27" applyFont="1" applyFill="1" applyBorder="1" applyAlignment="1">
      <alignment horizontal="center"/>
    </xf>
    <xf numFmtId="167" fontId="21" fillId="5" borderId="3" xfId="27" applyNumberFormat="1" applyFont="1" applyFill="1" applyBorder="1"/>
    <xf numFmtId="0" fontId="18" fillId="0" borderId="0" xfId="30" applyFont="1" applyAlignment="1">
      <alignment horizontal="left" vertical="center"/>
    </xf>
    <xf numFmtId="0" fontId="2" fillId="0" borderId="43" xfId="30" applyFill="1" applyBorder="1" applyAlignment="1">
      <alignment horizontal="center"/>
    </xf>
    <xf numFmtId="0" fontId="18" fillId="0" borderId="44" xfId="30" applyFont="1" applyBorder="1" applyAlignment="1">
      <alignment horizontal="center"/>
    </xf>
    <xf numFmtId="0" fontId="47" fillId="2" borderId="19" xfId="30" applyFont="1" applyFill="1" applyBorder="1" applyAlignment="1">
      <alignment horizontal="center"/>
    </xf>
    <xf numFmtId="0" fontId="32" fillId="5" borderId="19" xfId="30" applyFont="1" applyFill="1" applyBorder="1" applyAlignment="1">
      <alignment horizontal="center"/>
    </xf>
    <xf numFmtId="3" fontId="2" fillId="0" borderId="48" xfId="30" applyNumberFormat="1" applyBorder="1"/>
    <xf numFmtId="167" fontId="2" fillId="2" borderId="3" xfId="30" applyNumberFormat="1" applyFill="1" applyBorder="1"/>
    <xf numFmtId="167" fontId="2" fillId="5" borderId="48" xfId="30" applyNumberFormat="1" applyFill="1" applyBorder="1"/>
    <xf numFmtId="167" fontId="18" fillId="5" borderId="53" xfId="30" applyNumberFormat="1" applyFont="1" applyFill="1" applyBorder="1"/>
    <xf numFmtId="167" fontId="2" fillId="5" borderId="3" xfId="30" applyNumberFormat="1" applyFill="1" applyBorder="1"/>
    <xf numFmtId="3" fontId="2" fillId="0" borderId="51" xfId="30" applyNumberFormat="1" applyBorder="1"/>
    <xf numFmtId="3" fontId="18" fillId="0" borderId="62" xfId="30" applyNumberFormat="1" applyFont="1" applyBorder="1"/>
    <xf numFmtId="167" fontId="2" fillId="2" borderId="32" xfId="30" applyNumberFormat="1" applyFill="1" applyBorder="1"/>
    <xf numFmtId="167" fontId="2" fillId="5" borderId="51" xfId="30" applyNumberFormat="1" applyFill="1" applyBorder="1"/>
    <xf numFmtId="167" fontId="18" fillId="5" borderId="62" xfId="30" applyNumberFormat="1" applyFont="1" applyFill="1" applyBorder="1"/>
    <xf numFmtId="167" fontId="2" fillId="5" borderId="32" xfId="30" applyNumberFormat="1" applyFill="1" applyBorder="1"/>
    <xf numFmtId="3" fontId="2" fillId="0" borderId="13" xfId="30" applyNumberFormat="1" applyBorder="1"/>
    <xf numFmtId="3" fontId="18" fillId="0" borderId="40" xfId="30" applyNumberFormat="1" applyFont="1" applyBorder="1"/>
    <xf numFmtId="167" fontId="2" fillId="2" borderId="37" xfId="30" applyNumberFormat="1" applyFill="1" applyBorder="1"/>
    <xf numFmtId="167" fontId="2" fillId="5" borderId="13" xfId="30" applyNumberFormat="1" applyFill="1" applyBorder="1"/>
    <xf numFmtId="167" fontId="18" fillId="5" borderId="40" xfId="30" applyNumberFormat="1" applyFont="1" applyFill="1" applyBorder="1"/>
    <xf numFmtId="167" fontId="2" fillId="5" borderId="37" xfId="30" applyNumberFormat="1" applyFill="1" applyBorder="1"/>
    <xf numFmtId="3" fontId="2" fillId="0" borderId="43" xfId="30" applyNumberFormat="1" applyBorder="1"/>
    <xf numFmtId="3" fontId="18" fillId="0" borderId="44" xfId="30" applyNumberFormat="1" applyFont="1" applyBorder="1"/>
    <xf numFmtId="167" fontId="2" fillId="2" borderId="19" xfId="30" applyNumberFormat="1" applyFill="1" applyBorder="1"/>
    <xf numFmtId="3" fontId="18" fillId="0" borderId="44" xfId="30" applyNumberFormat="1" applyFont="1" applyFill="1" applyBorder="1"/>
    <xf numFmtId="167" fontId="2" fillId="5" borderId="43" xfId="30" applyNumberFormat="1" applyFill="1" applyBorder="1"/>
    <xf numFmtId="167" fontId="18" fillId="5" borderId="44" xfId="30" applyNumberFormat="1" applyFont="1" applyFill="1" applyBorder="1"/>
    <xf numFmtId="167" fontId="2" fillId="5" borderId="19" xfId="30" applyNumberFormat="1" applyFill="1" applyBorder="1"/>
    <xf numFmtId="3" fontId="18" fillId="0" borderId="40" xfId="30" applyNumberFormat="1" applyFont="1" applyFill="1" applyBorder="1"/>
    <xf numFmtId="3" fontId="2" fillId="0" borderId="46" xfId="30" applyNumberFormat="1" applyBorder="1"/>
    <xf numFmtId="3" fontId="18" fillId="0" borderId="52" xfId="30" applyNumberFormat="1" applyFont="1" applyBorder="1"/>
    <xf numFmtId="167" fontId="2" fillId="2" borderId="36" xfId="30" applyNumberFormat="1" applyFill="1" applyBorder="1"/>
    <xf numFmtId="167" fontId="2" fillId="5" borderId="46" xfId="30" applyNumberFormat="1" applyFill="1" applyBorder="1"/>
    <xf numFmtId="167" fontId="18" fillId="5" borderId="52" xfId="30" applyNumberFormat="1" applyFont="1" applyFill="1" applyBorder="1"/>
    <xf numFmtId="167" fontId="2" fillId="5" borderId="36" xfId="30" applyNumberFormat="1" applyFill="1" applyBorder="1"/>
    <xf numFmtId="167" fontId="2" fillId="2" borderId="65" xfId="30" applyNumberFormat="1" applyFill="1" applyBorder="1"/>
    <xf numFmtId="3" fontId="2" fillId="0" borderId="43" xfId="30" applyNumberFormat="1" applyFont="1" applyBorder="1"/>
    <xf numFmtId="182" fontId="2" fillId="5" borderId="18" xfId="30" applyNumberFormat="1" applyFill="1" applyBorder="1"/>
    <xf numFmtId="0" fontId="13" fillId="0" borderId="38" xfId="30" applyFont="1" applyFill="1" applyBorder="1"/>
    <xf numFmtId="167" fontId="18" fillId="2" borderId="3" xfId="30" applyNumberFormat="1" applyFont="1" applyFill="1" applyBorder="1"/>
    <xf numFmtId="167" fontId="18" fillId="5" borderId="48" xfId="30" applyNumberFormat="1" applyFont="1" applyFill="1" applyBorder="1"/>
    <xf numFmtId="167" fontId="18" fillId="5" borderId="3" xfId="30" applyNumberFormat="1" applyFont="1" applyFill="1" applyBorder="1"/>
    <xf numFmtId="3" fontId="21" fillId="0" borderId="0" xfId="30" applyNumberFormat="1" applyFont="1"/>
    <xf numFmtId="0" fontId="18" fillId="0" borderId="44" xfId="30" applyFont="1" applyFill="1" applyBorder="1" applyAlignment="1">
      <alignment horizontal="center"/>
    </xf>
    <xf numFmtId="0" fontId="12" fillId="0" borderId="20" xfId="30" applyFont="1" applyBorder="1"/>
    <xf numFmtId="3" fontId="2" fillId="0" borderId="5" xfId="30" applyNumberFormat="1" applyBorder="1"/>
    <xf numFmtId="167" fontId="2" fillId="5" borderId="23" xfId="30" applyNumberFormat="1" applyFill="1" applyBorder="1"/>
    <xf numFmtId="0" fontId="2" fillId="0" borderId="13" xfId="30" applyBorder="1"/>
    <xf numFmtId="0" fontId="14" fillId="0" borderId="38" xfId="30" applyFont="1" applyFill="1" applyBorder="1"/>
    <xf numFmtId="0" fontId="21" fillId="0" borderId="0" xfId="30" applyFont="1" applyFill="1" applyBorder="1" applyAlignment="1">
      <alignment horizontal="center" vertical="center" wrapText="1"/>
    </xf>
    <xf numFmtId="0" fontId="2" fillId="0" borderId="0" xfId="30" applyFill="1" applyBorder="1"/>
    <xf numFmtId="0" fontId="2" fillId="0" borderId="0" xfId="30" applyFill="1" applyBorder="1" applyAlignment="1">
      <alignment horizontal="center"/>
    </xf>
    <xf numFmtId="0" fontId="18" fillId="0" borderId="0" xfId="30" applyFont="1" applyFill="1" applyBorder="1" applyAlignment="1">
      <alignment horizontal="center"/>
    </xf>
    <xf numFmtId="0" fontId="12" fillId="0" borderId="0" xfId="30" applyFont="1" applyFill="1" applyBorder="1"/>
    <xf numFmtId="3" fontId="2" fillId="0" borderId="0" xfId="30" applyNumberFormat="1" applyFill="1" applyBorder="1"/>
    <xf numFmtId="3" fontId="18" fillId="0" borderId="0" xfId="30" applyNumberFormat="1" applyFont="1" applyFill="1" applyBorder="1"/>
    <xf numFmtId="167" fontId="2" fillId="0" borderId="0" xfId="30" applyNumberFormat="1" applyFill="1" applyBorder="1"/>
    <xf numFmtId="167" fontId="18" fillId="0" borderId="0" xfId="30" applyNumberFormat="1" applyFont="1" applyFill="1" applyBorder="1"/>
    <xf numFmtId="0" fontId="21" fillId="0" borderId="55" xfId="30" applyFont="1" applyBorder="1" applyAlignment="1">
      <alignment vertical="center" wrapText="1"/>
    </xf>
    <xf numFmtId="0" fontId="21" fillId="0" borderId="93" xfId="30" applyFont="1" applyBorder="1" applyAlignment="1">
      <alignment vertical="center" wrapText="1"/>
    </xf>
    <xf numFmtId="0" fontId="12" fillId="0" borderId="8" xfId="30" applyFont="1" applyBorder="1"/>
    <xf numFmtId="3" fontId="2" fillId="0" borderId="141" xfId="30" applyNumberFormat="1" applyBorder="1"/>
    <xf numFmtId="0" fontId="2" fillId="0" borderId="1" xfId="30" applyFont="1" applyBorder="1" applyAlignment="1">
      <alignment horizontal="center" vertical="center"/>
    </xf>
    <xf numFmtId="0" fontId="21" fillId="0" borderId="3" xfId="30" applyFont="1" applyBorder="1" applyAlignment="1">
      <alignment horizontal="center" vertical="center"/>
    </xf>
    <xf numFmtId="0" fontId="12" fillId="0" borderId="1" xfId="30" applyFont="1" applyBorder="1"/>
    <xf numFmtId="164" fontId="2" fillId="0" borderId="1" xfId="30" applyNumberFormat="1" applyBorder="1"/>
    <xf numFmtId="164" fontId="21" fillId="0" borderId="3" xfId="30" applyNumberFormat="1" applyFont="1" applyBorder="1"/>
    <xf numFmtId="167" fontId="2" fillId="2" borderId="49" xfId="30" applyNumberFormat="1" applyFill="1" applyBorder="1"/>
    <xf numFmtId="0" fontId="12" fillId="0" borderId="31" xfId="30" applyFont="1" applyBorder="1"/>
    <xf numFmtId="164" fontId="2" fillId="0" borderId="58" xfId="30" applyNumberFormat="1" applyBorder="1"/>
    <xf numFmtId="164" fontId="21" fillId="0" borderId="32" xfId="30" applyNumberFormat="1" applyFont="1" applyBorder="1"/>
    <xf numFmtId="167" fontId="2" fillId="2" borderId="59" xfId="30" applyNumberFormat="1" applyFill="1" applyBorder="1"/>
    <xf numFmtId="0" fontId="12" fillId="0" borderId="21" xfId="30" applyFont="1" applyBorder="1"/>
    <xf numFmtId="164" fontId="2" fillId="0" borderId="12" xfId="30" applyNumberFormat="1" applyBorder="1"/>
    <xf numFmtId="164" fontId="21" fillId="0" borderId="37" xfId="30" applyNumberFormat="1" applyFont="1" applyBorder="1"/>
    <xf numFmtId="167" fontId="2" fillId="2" borderId="15" xfId="30" applyNumberFormat="1" applyFill="1" applyBorder="1"/>
    <xf numFmtId="0" fontId="12" fillId="0" borderId="65" xfId="30" applyFont="1" applyBorder="1"/>
    <xf numFmtId="164" fontId="2" fillId="0" borderId="42" xfId="30" applyNumberFormat="1" applyBorder="1"/>
    <xf numFmtId="164" fontId="21" fillId="0" borderId="19" xfId="30" applyNumberFormat="1" applyFont="1" applyBorder="1"/>
    <xf numFmtId="167" fontId="2" fillId="2" borderId="45" xfId="30" applyNumberFormat="1" applyFill="1" applyBorder="1"/>
    <xf numFmtId="0" fontId="12" fillId="0" borderId="66" xfId="30" applyFont="1" applyBorder="1"/>
    <xf numFmtId="164" fontId="2" fillId="0" borderId="70" xfId="30" applyNumberFormat="1" applyBorder="1"/>
    <xf numFmtId="164" fontId="21" fillId="0" borderId="36" xfId="30" applyNumberFormat="1" applyFont="1" applyBorder="1"/>
    <xf numFmtId="167" fontId="2" fillId="2" borderId="83" xfId="30" applyNumberFormat="1" applyFill="1" applyBorder="1"/>
    <xf numFmtId="0" fontId="14" fillId="0" borderId="1" xfId="30" applyFont="1" applyFill="1" applyBorder="1"/>
    <xf numFmtId="3" fontId="21" fillId="0" borderId="48" xfId="30" applyNumberFormat="1" applyFont="1" applyBorder="1"/>
    <xf numFmtId="3" fontId="21" fillId="0" borderId="53" xfId="30" applyNumberFormat="1" applyFont="1" applyBorder="1"/>
    <xf numFmtId="3" fontId="21" fillId="0" borderId="2" xfId="30" applyNumberFormat="1" applyFont="1" applyBorder="1"/>
    <xf numFmtId="3" fontId="21" fillId="0" borderId="1" xfId="30" applyNumberFormat="1" applyFont="1" applyBorder="1"/>
    <xf numFmtId="3" fontId="21" fillId="0" borderId="3" xfId="30" applyNumberFormat="1" applyFont="1" applyBorder="1"/>
    <xf numFmtId="164" fontId="114" fillId="0" borderId="0" xfId="30" applyNumberFormat="1" applyFont="1" applyFill="1" applyBorder="1"/>
    <xf numFmtId="0" fontId="114" fillId="0" borderId="0" xfId="30" applyFont="1"/>
    <xf numFmtId="0" fontId="21" fillId="0" borderId="0" xfId="27" applyFont="1" applyBorder="1" applyAlignment="1">
      <alignment vertical="center"/>
    </xf>
    <xf numFmtId="0" fontId="21" fillId="0" borderId="0" xfId="27" applyFont="1" applyBorder="1" applyAlignment="1">
      <alignment vertical="center" wrapText="1"/>
    </xf>
    <xf numFmtId="0" fontId="53" fillId="0" borderId="40" xfId="27" applyFont="1" applyBorder="1"/>
    <xf numFmtId="0" fontId="112" fillId="0" borderId="40" xfId="27" applyBorder="1"/>
    <xf numFmtId="0" fontId="112" fillId="0" borderId="37" xfId="27" applyBorder="1"/>
    <xf numFmtId="0" fontId="19" fillId="0" borderId="44" xfId="27" applyFont="1" applyBorder="1" applyAlignment="1">
      <alignment horizontal="center" vertical="center" wrapText="1"/>
    </xf>
    <xf numFmtId="0" fontId="19" fillId="0" borderId="44" xfId="27" applyFont="1" applyFill="1" applyBorder="1" applyAlignment="1">
      <alignment horizontal="center" vertical="center" wrapText="1"/>
    </xf>
    <xf numFmtId="0" fontId="19" fillId="0" borderId="19" xfId="27" applyFont="1" applyFill="1" applyBorder="1" applyAlignment="1">
      <alignment horizontal="center" vertical="center" wrapText="1"/>
    </xf>
    <xf numFmtId="3" fontId="112" fillId="0" borderId="67" xfId="27" applyNumberFormat="1" applyBorder="1"/>
    <xf numFmtId="3" fontId="112" fillId="0" borderId="53" xfId="27" applyNumberFormat="1" applyBorder="1"/>
    <xf numFmtId="167" fontId="112" fillId="6" borderId="53" xfId="27" applyNumberFormat="1" applyFill="1" applyBorder="1"/>
    <xf numFmtId="167" fontId="112" fillId="6" borderId="3" xfId="27" applyNumberFormat="1" applyFill="1" applyBorder="1"/>
    <xf numFmtId="3" fontId="21" fillId="0" borderId="1" xfId="27" applyNumberFormat="1" applyFont="1" applyFill="1" applyBorder="1"/>
    <xf numFmtId="3" fontId="112" fillId="0" borderId="4" xfId="27" applyNumberFormat="1" applyBorder="1"/>
    <xf numFmtId="3" fontId="112" fillId="0" borderId="62" xfId="27" applyNumberFormat="1" applyBorder="1"/>
    <xf numFmtId="167" fontId="112" fillId="6" borderId="62" xfId="27" applyNumberFormat="1" applyFill="1" applyBorder="1"/>
    <xf numFmtId="167" fontId="112" fillId="6" borderId="32" xfId="27" applyNumberFormat="1" applyFill="1" applyBorder="1"/>
    <xf numFmtId="3" fontId="21" fillId="0" borderId="58" xfId="27" applyNumberFormat="1" applyFont="1" applyFill="1" applyBorder="1"/>
    <xf numFmtId="3" fontId="112" fillId="0" borderId="12" xfId="27" applyNumberFormat="1" applyBorder="1"/>
    <xf numFmtId="3" fontId="112" fillId="0" borderId="40" xfId="27" applyNumberFormat="1" applyBorder="1"/>
    <xf numFmtId="167" fontId="112" fillId="6" borderId="40" xfId="27" applyNumberFormat="1" applyFill="1" applyBorder="1"/>
    <xf numFmtId="167" fontId="112" fillId="6" borderId="37" xfId="27" applyNumberFormat="1" applyFill="1" applyBorder="1"/>
    <xf numFmtId="3" fontId="21" fillId="0" borderId="12" xfId="27" applyNumberFormat="1" applyFont="1" applyFill="1" applyBorder="1"/>
    <xf numFmtId="3" fontId="112" fillId="0" borderId="42" xfId="27" applyNumberFormat="1" applyBorder="1"/>
    <xf numFmtId="3" fontId="112" fillId="0" borderId="44" xfId="27" applyNumberFormat="1" applyBorder="1"/>
    <xf numFmtId="167" fontId="112" fillId="6" borderId="44" xfId="27" applyNumberFormat="1" applyFill="1" applyBorder="1"/>
    <xf numFmtId="167" fontId="112" fillId="6" borderId="19" xfId="27" applyNumberFormat="1" applyFill="1" applyBorder="1"/>
    <xf numFmtId="3" fontId="21" fillId="0" borderId="42" xfId="27" applyNumberFormat="1" applyFont="1" applyFill="1" applyBorder="1"/>
    <xf numFmtId="3" fontId="21" fillId="0" borderId="58" xfId="27" applyNumberFormat="1" applyFont="1" applyBorder="1"/>
    <xf numFmtId="3" fontId="21" fillId="0" borderId="12" xfId="27" applyNumberFormat="1" applyFont="1" applyBorder="1"/>
    <xf numFmtId="3" fontId="21" fillId="0" borderId="42" xfId="27" applyNumberFormat="1" applyFont="1" applyBorder="1"/>
    <xf numFmtId="3" fontId="112" fillId="0" borderId="58" xfId="27" applyNumberFormat="1" applyBorder="1"/>
    <xf numFmtId="3" fontId="112" fillId="0" borderId="70" xfId="27" applyNumberFormat="1" applyBorder="1"/>
    <xf numFmtId="3" fontId="112" fillId="0" borderId="52" xfId="27" applyNumberFormat="1" applyBorder="1"/>
    <xf numFmtId="167" fontId="112" fillId="6" borderId="52" xfId="27" applyNumberFormat="1" applyFill="1" applyBorder="1"/>
    <xf numFmtId="167" fontId="112" fillId="6" borderId="36" xfId="27" applyNumberFormat="1" applyFill="1" applyBorder="1"/>
    <xf numFmtId="3" fontId="21" fillId="0" borderId="70" xfId="27" applyNumberFormat="1" applyFont="1" applyBorder="1"/>
    <xf numFmtId="164" fontId="21" fillId="0" borderId="70" xfId="27" applyNumberFormat="1" applyFont="1" applyBorder="1"/>
    <xf numFmtId="167" fontId="21" fillId="6" borderId="53" xfId="27" applyNumberFormat="1" applyFont="1" applyFill="1" applyBorder="1"/>
    <xf numFmtId="167" fontId="21" fillId="6" borderId="3" xfId="27" applyNumberFormat="1" applyFont="1" applyFill="1" applyBorder="1"/>
    <xf numFmtId="3" fontId="21" fillId="0" borderId="39" xfId="27" applyNumberFormat="1" applyFont="1" applyFill="1" applyBorder="1"/>
    <xf numFmtId="0" fontId="21" fillId="0" borderId="0" xfId="30" applyFont="1" applyFill="1" applyBorder="1" applyAlignment="1">
      <alignment vertical="center"/>
    </xf>
    <xf numFmtId="0" fontId="53" fillId="0" borderId="40" xfId="27" applyFont="1" applyFill="1" applyBorder="1"/>
    <xf numFmtId="0" fontId="112" fillId="0" borderId="40" xfId="27" applyFill="1" applyBorder="1"/>
    <xf numFmtId="0" fontId="112" fillId="0" borderId="37" xfId="27" applyFill="1" applyBorder="1"/>
    <xf numFmtId="3" fontId="112" fillId="0" borderId="69" xfId="27" applyNumberFormat="1" applyBorder="1"/>
    <xf numFmtId="167" fontId="112" fillId="6" borderId="69" xfId="27" applyNumberFormat="1" applyFill="1" applyBorder="1"/>
    <xf numFmtId="167" fontId="112" fillId="6" borderId="23" xfId="27" applyNumberFormat="1" applyFill="1" applyBorder="1"/>
    <xf numFmtId="3" fontId="21" fillId="0" borderId="4" xfId="27" applyNumberFormat="1" applyFont="1" applyBorder="1"/>
    <xf numFmtId="3" fontId="21" fillId="0" borderId="140" xfId="27" applyNumberFormat="1" applyFont="1" applyBorder="1"/>
    <xf numFmtId="0" fontId="13" fillId="0" borderId="38" xfId="27" applyFont="1" applyFill="1" applyBorder="1"/>
    <xf numFmtId="0" fontId="3" fillId="0" borderId="0" xfId="30" applyFont="1" applyFill="1" applyBorder="1" applyAlignment="1">
      <alignment horizontal="left" vertical="top"/>
    </xf>
    <xf numFmtId="0" fontId="2" fillId="0" borderId="48" xfId="30" applyBorder="1" applyAlignment="1">
      <alignment horizontal="center" vertical="center" textRotation="90" wrapText="1"/>
    </xf>
    <xf numFmtId="0" fontId="2" fillId="0" borderId="53" xfId="30" applyBorder="1" applyAlignment="1">
      <alignment horizontal="center" vertical="center" textRotation="90" wrapText="1"/>
    </xf>
    <xf numFmtId="0" fontId="2" fillId="6" borderId="2" xfId="30" applyFill="1" applyBorder="1" applyAlignment="1">
      <alignment horizontal="center" vertical="center" textRotation="90" wrapText="1"/>
    </xf>
    <xf numFmtId="0" fontId="2" fillId="6" borderId="3" xfId="30" applyFill="1" applyBorder="1" applyAlignment="1">
      <alignment horizontal="center" vertical="center" textRotation="90" wrapText="1"/>
    </xf>
    <xf numFmtId="0" fontId="19" fillId="0" borderId="80" xfId="30" applyFont="1" applyBorder="1" applyAlignment="1">
      <alignment horizontal="center" vertical="center" wrapText="1"/>
    </xf>
    <xf numFmtId="0" fontId="19" fillId="0" borderId="81" xfId="30" applyFont="1" applyBorder="1" applyAlignment="1">
      <alignment horizontal="center" vertical="center" wrapText="1"/>
    </xf>
    <xf numFmtId="0" fontId="19" fillId="5" borderId="17" xfId="30" applyFont="1" applyFill="1" applyBorder="1" applyAlignment="1">
      <alignment horizontal="center" vertical="center" wrapText="1"/>
    </xf>
    <xf numFmtId="167" fontId="2" fillId="6" borderId="2" xfId="30" applyNumberFormat="1" applyFill="1" applyBorder="1"/>
    <xf numFmtId="167" fontId="2" fillId="6" borderId="3" xfId="30" applyNumberFormat="1" applyFill="1" applyBorder="1"/>
    <xf numFmtId="167" fontId="24" fillId="5" borderId="3" xfId="30" applyNumberFormat="1" applyFont="1" applyFill="1" applyBorder="1"/>
    <xf numFmtId="167" fontId="2" fillId="6" borderId="31" xfId="30" applyNumberFormat="1" applyFill="1" applyBorder="1"/>
    <xf numFmtId="167" fontId="2" fillId="6" borderId="32" xfId="30" applyNumberFormat="1" applyFill="1" applyBorder="1"/>
    <xf numFmtId="167" fontId="24" fillId="5" borderId="32" xfId="30" applyNumberFormat="1" applyFont="1" applyFill="1" applyBorder="1"/>
    <xf numFmtId="167" fontId="2" fillId="6" borderId="21" xfId="30" applyNumberFormat="1" applyFill="1" applyBorder="1"/>
    <xf numFmtId="167" fontId="2" fillId="6" borderId="37" xfId="30" applyNumberFormat="1" applyFill="1" applyBorder="1"/>
    <xf numFmtId="167" fontId="24" fillId="5" borderId="37" xfId="30" applyNumberFormat="1" applyFont="1" applyFill="1" applyBorder="1"/>
    <xf numFmtId="167" fontId="2" fillId="6" borderId="65" xfId="30" applyNumberFormat="1" applyFill="1" applyBorder="1"/>
    <xf numFmtId="167" fontId="2" fillId="6" borderId="19" xfId="30" applyNumberFormat="1" applyFill="1" applyBorder="1"/>
    <xf numFmtId="167" fontId="24" fillId="5" borderId="19" xfId="30" applyNumberFormat="1" applyFont="1" applyFill="1" applyBorder="1"/>
    <xf numFmtId="0" fontId="12" fillId="0" borderId="35" xfId="30" applyFont="1" applyFill="1" applyBorder="1"/>
    <xf numFmtId="0" fontId="6" fillId="0" borderId="63" xfId="30" applyFont="1" applyBorder="1"/>
    <xf numFmtId="164" fontId="2" fillId="0" borderId="46" xfId="30" applyNumberFormat="1" applyFont="1" applyBorder="1"/>
    <xf numFmtId="164" fontId="2" fillId="0" borderId="52" xfId="30" applyNumberFormat="1" applyFont="1" applyBorder="1"/>
    <xf numFmtId="167" fontId="2" fillId="6" borderId="66" xfId="30" applyNumberFormat="1" applyFont="1" applyFill="1" applyBorder="1"/>
    <xf numFmtId="167" fontId="2" fillId="6" borderId="36" xfId="30" applyNumberFormat="1" applyFont="1" applyFill="1" applyBorder="1"/>
    <xf numFmtId="167" fontId="2" fillId="5" borderId="36" xfId="30" applyNumberFormat="1" applyFont="1" applyFill="1" applyBorder="1"/>
    <xf numFmtId="0" fontId="6" fillId="0" borderId="64" xfId="30" applyFont="1" applyBorder="1"/>
    <xf numFmtId="164" fontId="2" fillId="0" borderId="43" xfId="30" applyNumberFormat="1" applyFont="1" applyBorder="1"/>
    <xf numFmtId="164" fontId="2" fillId="0" borderId="44" xfId="30" applyNumberFormat="1" applyFont="1" applyBorder="1"/>
    <xf numFmtId="167" fontId="2" fillId="6" borderId="65" xfId="30" applyNumberFormat="1" applyFont="1" applyFill="1" applyBorder="1"/>
    <xf numFmtId="167" fontId="2" fillId="6" borderId="19" xfId="30" applyNumberFormat="1" applyFont="1" applyFill="1" applyBorder="1"/>
    <xf numFmtId="167" fontId="2" fillId="5" borderId="19" xfId="30" applyNumberFormat="1" applyFont="1" applyFill="1" applyBorder="1"/>
    <xf numFmtId="0" fontId="18" fillId="0" borderId="48" xfId="30" applyFont="1" applyBorder="1"/>
    <xf numFmtId="0" fontId="18" fillId="0" borderId="53" xfId="30" applyFont="1" applyFill="1" applyBorder="1"/>
    <xf numFmtId="167" fontId="18" fillId="6" borderId="2" xfId="30" applyNumberFormat="1" applyFont="1" applyFill="1" applyBorder="1"/>
    <xf numFmtId="3" fontId="18" fillId="0" borderId="48" xfId="30" applyNumberFormat="1" applyFont="1" applyFill="1" applyBorder="1"/>
    <xf numFmtId="167" fontId="18" fillId="6" borderId="3" xfId="30" applyNumberFormat="1" applyFont="1" applyFill="1" applyBorder="1"/>
    <xf numFmtId="0" fontId="2" fillId="0" borderId="48" xfId="30" applyFill="1" applyBorder="1" applyAlignment="1">
      <alignment horizontal="center" vertical="center" textRotation="90" wrapText="1"/>
    </xf>
    <xf numFmtId="0" fontId="2" fillId="0" borderId="53" xfId="30" applyFill="1" applyBorder="1" applyAlignment="1">
      <alignment horizontal="center" vertical="center" textRotation="90" wrapText="1"/>
    </xf>
    <xf numFmtId="0" fontId="2" fillId="0" borderId="2" xfId="30" applyFill="1" applyBorder="1" applyAlignment="1">
      <alignment horizontal="center" vertical="center" textRotation="90" wrapText="1"/>
    </xf>
    <xf numFmtId="0" fontId="2" fillId="0" borderId="3" xfId="30" applyFill="1" applyBorder="1" applyAlignment="1">
      <alignment horizontal="center" vertical="center" textRotation="90" wrapText="1"/>
    </xf>
    <xf numFmtId="0" fontId="19" fillId="0" borderId="80" xfId="30" applyFont="1" applyFill="1" applyBorder="1" applyAlignment="1">
      <alignment horizontal="center" vertical="center" wrapText="1"/>
    </xf>
    <xf numFmtId="0" fontId="19" fillId="0" borderId="81" xfId="30" applyFont="1" applyFill="1" applyBorder="1" applyAlignment="1">
      <alignment horizontal="center" vertical="center" wrapText="1"/>
    </xf>
    <xf numFmtId="0" fontId="19" fillId="0" borderId="17" xfId="30" applyFont="1" applyFill="1" applyBorder="1" applyAlignment="1">
      <alignment horizontal="center" vertical="center" wrapText="1"/>
    </xf>
    <xf numFmtId="0" fontId="2" fillId="0" borderId="141" xfId="30" applyBorder="1"/>
    <xf numFmtId="164" fontId="2" fillId="0" borderId="91" xfId="30" applyNumberFormat="1" applyBorder="1"/>
    <xf numFmtId="167" fontId="2" fillId="6" borderId="142" xfId="30" applyNumberFormat="1" applyFill="1" applyBorder="1"/>
    <xf numFmtId="0" fontId="2" fillId="0" borderId="91" xfId="30" applyBorder="1"/>
    <xf numFmtId="167" fontId="2" fillId="6" borderId="10" xfId="30" applyNumberFormat="1" applyFill="1" applyBorder="1"/>
    <xf numFmtId="3" fontId="2" fillId="0" borderId="91" xfId="30" applyNumberFormat="1" applyBorder="1"/>
    <xf numFmtId="167" fontId="24" fillId="5" borderId="10" xfId="30" applyNumberFormat="1" applyFont="1" applyFill="1" applyBorder="1"/>
    <xf numFmtId="0" fontId="2" fillId="0" borderId="40" xfId="30" applyBorder="1"/>
    <xf numFmtId="0" fontId="2" fillId="0" borderId="51" xfId="30" applyBorder="1"/>
    <xf numFmtId="0" fontId="2" fillId="0" borderId="62" xfId="30" applyBorder="1"/>
    <xf numFmtId="3" fontId="2" fillId="0" borderId="62" xfId="30" applyNumberFormat="1" applyBorder="1"/>
    <xf numFmtId="0" fontId="2" fillId="0" borderId="46" xfId="30" applyBorder="1"/>
    <xf numFmtId="167" fontId="2" fillId="6" borderId="66" xfId="30" applyNumberFormat="1" applyFill="1" applyBorder="1"/>
    <xf numFmtId="0" fontId="2" fillId="0" borderId="52" xfId="30" applyBorder="1"/>
    <xf numFmtId="167" fontId="2" fillId="6" borderId="36" xfId="30" applyNumberFormat="1" applyFill="1" applyBorder="1"/>
    <xf numFmtId="3" fontId="2" fillId="0" borderId="52" xfId="30" applyNumberFormat="1" applyBorder="1"/>
    <xf numFmtId="167" fontId="24" fillId="5" borderId="36" xfId="30" applyNumberFormat="1" applyFont="1" applyFill="1" applyBorder="1"/>
    <xf numFmtId="0" fontId="12" fillId="0" borderId="38" xfId="30" applyFont="1" applyFill="1" applyBorder="1"/>
    <xf numFmtId="0" fontId="18" fillId="0" borderId="53" xfId="30" applyFont="1" applyBorder="1"/>
    <xf numFmtId="0" fontId="2" fillId="0" borderId="80" xfId="30" applyBorder="1" applyAlignment="1">
      <alignment horizontal="center" vertical="center" textRotation="90" wrapText="1"/>
    </xf>
    <xf numFmtId="0" fontId="2" fillId="0" borderId="81" xfId="30" applyBorder="1" applyAlignment="1">
      <alignment horizontal="center" vertical="center" textRotation="90" wrapText="1"/>
    </xf>
    <xf numFmtId="0" fontId="2" fillId="6" borderId="82" xfId="30" applyFill="1" applyBorder="1" applyAlignment="1">
      <alignment horizontal="center" vertical="center" textRotation="90" wrapText="1"/>
    </xf>
    <xf numFmtId="0" fontId="2" fillId="6" borderId="17" xfId="30" applyFill="1" applyBorder="1" applyAlignment="1">
      <alignment horizontal="center" vertical="center" textRotation="90" wrapText="1"/>
    </xf>
    <xf numFmtId="164" fontId="2" fillId="0" borderId="48" xfId="30" applyNumberFormat="1" applyFill="1" applyBorder="1"/>
    <xf numFmtId="3" fontId="2" fillId="0" borderId="53" xfId="30" applyNumberFormat="1" applyBorder="1"/>
    <xf numFmtId="164" fontId="2" fillId="0" borderId="51" xfId="30" applyNumberFormat="1" applyFill="1" applyBorder="1"/>
    <xf numFmtId="3" fontId="24" fillId="0" borderId="62" xfId="30" applyNumberFormat="1" applyFont="1" applyFill="1" applyBorder="1"/>
    <xf numFmtId="164" fontId="2" fillId="0" borderId="13" xfId="30" applyNumberFormat="1" applyFill="1" applyBorder="1"/>
    <xf numFmtId="164" fontId="2" fillId="0" borderId="43" xfId="30" applyNumberFormat="1" applyFill="1" applyBorder="1"/>
    <xf numFmtId="3" fontId="2" fillId="0" borderId="44" xfId="30" applyNumberFormat="1" applyBorder="1"/>
    <xf numFmtId="164" fontId="2" fillId="0" borderId="46" xfId="30" applyNumberFormat="1" applyFill="1" applyBorder="1"/>
    <xf numFmtId="0" fontId="2" fillId="0" borderId="0" xfId="30" applyFont="1"/>
    <xf numFmtId="1" fontId="2" fillId="0" borderId="34" xfId="30" applyNumberFormat="1" applyFill="1" applyBorder="1"/>
    <xf numFmtId="0" fontId="2" fillId="0" borderId="80" xfId="30" applyFill="1" applyBorder="1" applyAlignment="1">
      <alignment horizontal="center" vertical="center" textRotation="90" wrapText="1"/>
    </xf>
    <xf numFmtId="0" fontId="2" fillId="0" borderId="81" xfId="30" applyFill="1" applyBorder="1" applyAlignment="1">
      <alignment horizontal="center" vertical="center" textRotation="90" wrapText="1"/>
    </xf>
    <xf numFmtId="0" fontId="2" fillId="0" borderId="82" xfId="30" applyFill="1" applyBorder="1" applyAlignment="1">
      <alignment horizontal="center" vertical="center" textRotation="90" wrapText="1"/>
    </xf>
    <xf numFmtId="0" fontId="2" fillId="0" borderId="17" xfId="30" applyFill="1" applyBorder="1" applyAlignment="1">
      <alignment horizontal="center" vertical="center" textRotation="90" wrapText="1"/>
    </xf>
    <xf numFmtId="164" fontId="2" fillId="0" borderId="5" xfId="30" applyNumberFormat="1" applyBorder="1"/>
    <xf numFmtId="164" fontId="2" fillId="0" borderId="69" xfId="30" applyNumberFormat="1" applyBorder="1"/>
    <xf numFmtId="167" fontId="2" fillId="6" borderId="22" xfId="30" applyNumberFormat="1" applyFill="1" applyBorder="1"/>
    <xf numFmtId="0" fontId="2" fillId="0" borderId="69" xfId="30" applyBorder="1"/>
    <xf numFmtId="167" fontId="2" fillId="6" borderId="23" xfId="30" applyNumberFormat="1" applyFill="1" applyBorder="1"/>
    <xf numFmtId="3" fontId="2" fillId="0" borderId="69" xfId="30" applyNumberFormat="1" applyBorder="1"/>
    <xf numFmtId="0" fontId="2" fillId="0" borderId="44" xfId="30" applyBorder="1"/>
    <xf numFmtId="0" fontId="115" fillId="0" borderId="0" xfId="0" applyFont="1"/>
    <xf numFmtId="0" fontId="2" fillId="0" borderId="0" xfId="0" applyFont="1" applyBorder="1"/>
    <xf numFmtId="0" fontId="116" fillId="0" borderId="0" xfId="6" applyFont="1" applyBorder="1" applyAlignment="1">
      <alignment horizontal="center" vertical="center" wrapText="1"/>
    </xf>
    <xf numFmtId="0" fontId="115" fillId="0" borderId="0" xfId="0" applyFont="1" applyBorder="1"/>
    <xf numFmtId="0" fontId="21" fillId="0" borderId="0" xfId="27" applyFont="1" applyAlignment="1">
      <alignment horizontal="left"/>
    </xf>
    <xf numFmtId="0" fontId="21" fillId="0" borderId="0" xfId="30" applyFont="1" applyBorder="1" applyAlignment="1">
      <alignment vertical="center" wrapText="1"/>
    </xf>
    <xf numFmtId="0" fontId="0" fillId="0" borderId="0" xfId="0" applyAlignment="1">
      <alignment wrapText="1"/>
    </xf>
    <xf numFmtId="165" fontId="1" fillId="2" borderId="17" xfId="1" applyNumberFormat="1" applyFont="1" applyFill="1" applyBorder="1"/>
    <xf numFmtId="0" fontId="26" fillId="0" borderId="0" xfId="0" applyFont="1" applyAlignment="1">
      <alignment horizontal="left" vertical="center"/>
    </xf>
    <xf numFmtId="0" fontId="46" fillId="0" borderId="0" xfId="12" applyFont="1" applyFill="1" applyAlignment="1">
      <alignment horizontal="left" vertical="center" wrapText="1"/>
    </xf>
    <xf numFmtId="0" fontId="46" fillId="0" borderId="2" xfId="12" applyFont="1" applyFill="1" applyBorder="1" applyAlignment="1">
      <alignment wrapText="1"/>
    </xf>
    <xf numFmtId="0" fontId="76" fillId="0" borderId="0" xfId="0" applyFont="1" applyAlignment="1">
      <alignment horizontal="justify" wrapText="1"/>
    </xf>
    <xf numFmtId="0" fontId="75" fillId="0" borderId="0" xfId="0" applyFont="1" applyAlignment="1">
      <alignment horizontal="justify" wrapText="1"/>
    </xf>
    <xf numFmtId="0" fontId="30" fillId="0" borderId="0" xfId="0" applyFont="1" applyAlignment="1">
      <alignment horizontal="justify" wrapText="1"/>
    </xf>
    <xf numFmtId="0" fontId="30" fillId="0" borderId="0" xfId="0" applyFont="1" applyAlignment="1">
      <alignment horizontal="justify" vertical="center"/>
    </xf>
    <xf numFmtId="0" fontId="6" fillId="0" borderId="67" xfId="1" applyFont="1" applyFill="1" applyBorder="1"/>
    <xf numFmtId="0" fontId="30" fillId="0" borderId="0" xfId="0" applyFont="1" applyAlignment="1">
      <alignment wrapText="1"/>
    </xf>
    <xf numFmtId="0" fontId="117" fillId="0" borderId="0" xfId="0" applyFont="1" applyAlignment="1">
      <alignment vertical="center" wrapText="1"/>
    </xf>
    <xf numFmtId="0" fontId="50" fillId="0" borderId="38" xfId="3" applyFont="1" applyFill="1" applyBorder="1" applyAlignment="1">
      <alignment horizontal="left" vertical="center" wrapText="1"/>
    </xf>
    <xf numFmtId="164" fontId="3" fillId="0" borderId="39" xfId="1" applyNumberFormat="1" applyFont="1" applyBorder="1"/>
    <xf numFmtId="0" fontId="80" fillId="0" borderId="0" xfId="0" applyFont="1" applyAlignment="1">
      <alignment horizontal="left" vertical="center"/>
    </xf>
    <xf numFmtId="0" fontId="12" fillId="0" borderId="0" xfId="3" applyFont="1" applyAlignment="1">
      <alignment horizontal="center" vertical="center"/>
    </xf>
    <xf numFmtId="0" fontId="12" fillId="0" borderId="0" xfId="3" applyFont="1" applyAlignment="1">
      <alignment wrapText="1"/>
    </xf>
    <xf numFmtId="167" fontId="1" fillId="0" borderId="0" xfId="3" applyNumberFormat="1"/>
    <xf numFmtId="0" fontId="14" fillId="0" borderId="67" xfId="3" applyFont="1" applyBorder="1" applyAlignment="1">
      <alignment shrinkToFit="1"/>
    </xf>
    <xf numFmtId="0" fontId="120" fillId="0" borderId="41" xfId="0" applyFont="1" applyBorder="1" applyAlignment="1">
      <alignment horizontal="center"/>
    </xf>
    <xf numFmtId="0" fontId="120" fillId="0" borderId="0" xfId="0" applyFont="1" applyBorder="1" applyAlignment="1">
      <alignment horizontal="center"/>
    </xf>
    <xf numFmtId="0" fontId="120" fillId="0" borderId="3" xfId="0" applyFont="1" applyBorder="1" applyAlignment="1">
      <alignment horizontal="center"/>
    </xf>
    <xf numFmtId="0" fontId="47" fillId="0" borderId="54" xfId="0" applyFont="1" applyBorder="1" applyAlignment="1">
      <alignment horizontal="center" vertical="center"/>
    </xf>
    <xf numFmtId="0" fontId="47" fillId="4" borderId="3" xfId="0" applyFont="1" applyFill="1" applyBorder="1" applyAlignment="1">
      <alignment horizontal="center" vertical="center"/>
    </xf>
    <xf numFmtId="0" fontId="47" fillId="0" borderId="67" xfId="0" applyFont="1" applyBorder="1" applyAlignment="1">
      <alignment horizontal="center" vertical="center"/>
    </xf>
    <xf numFmtId="165" fontId="45" fillId="2" borderId="38" xfId="0" applyNumberFormat="1" applyFont="1" applyFill="1" applyBorder="1" applyAlignment="1"/>
    <xf numFmtId="168" fontId="31" fillId="11" borderId="1" xfId="0" applyNumberFormat="1" applyFont="1" applyFill="1" applyBorder="1"/>
    <xf numFmtId="0" fontId="12" fillId="0" borderId="57" xfId="3" applyFont="1" applyBorder="1"/>
    <xf numFmtId="164" fontId="12" fillId="0" borderId="58" xfId="0" applyNumberFormat="1" applyFont="1" applyFill="1" applyBorder="1"/>
    <xf numFmtId="165" fontId="45" fillId="2" borderId="32" xfId="0" applyNumberFormat="1" applyFont="1" applyFill="1" applyBorder="1" applyAlignment="1"/>
    <xf numFmtId="168" fontId="53" fillId="11" borderId="58" xfId="0" applyNumberFormat="1" applyFont="1" applyFill="1" applyBorder="1"/>
    <xf numFmtId="164" fontId="12" fillId="0" borderId="12" xfId="0" applyNumberFormat="1" applyFont="1" applyFill="1" applyBorder="1"/>
    <xf numFmtId="165" fontId="45" fillId="2" borderId="37" xfId="0" applyNumberFormat="1" applyFont="1" applyFill="1" applyBorder="1" applyAlignment="1"/>
    <xf numFmtId="168" fontId="53" fillId="11" borderId="12" xfId="0" applyNumberFormat="1" applyFont="1" applyFill="1" applyBorder="1"/>
    <xf numFmtId="164" fontId="6" fillId="0" borderId="12" xfId="0" applyNumberFormat="1" applyFont="1" applyFill="1" applyBorder="1"/>
    <xf numFmtId="165" fontId="45" fillId="2" borderId="35" xfId="0" applyNumberFormat="1" applyFont="1" applyFill="1" applyBorder="1" applyAlignment="1"/>
    <xf numFmtId="168" fontId="53" fillId="11" borderId="70" xfId="0" applyNumberFormat="1" applyFont="1" applyFill="1" applyBorder="1"/>
    <xf numFmtId="164" fontId="6" fillId="0" borderId="58" xfId="0" applyNumberFormat="1" applyFont="1" applyFill="1" applyBorder="1"/>
    <xf numFmtId="0" fontId="5" fillId="0" borderId="67" xfId="3" applyFont="1" applyFill="1" applyBorder="1" applyAlignment="1">
      <alignment horizontal="center"/>
    </xf>
    <xf numFmtId="164" fontId="12" fillId="0" borderId="0" xfId="0" applyNumberFormat="1" applyFont="1" applyFill="1" applyBorder="1"/>
    <xf numFmtId="164" fontId="6" fillId="0" borderId="11" xfId="0" applyNumberFormat="1" applyFont="1" applyFill="1" applyBorder="1"/>
    <xf numFmtId="168" fontId="53" fillId="11" borderId="4" xfId="0" applyNumberFormat="1" applyFont="1" applyFill="1" applyBorder="1"/>
    <xf numFmtId="164" fontId="6" fillId="0" borderId="20" xfId="0" applyNumberFormat="1" applyFont="1" applyFill="1" applyBorder="1"/>
    <xf numFmtId="164" fontId="6" fillId="0" borderId="70" xfId="0" applyNumberFormat="1" applyFont="1" applyFill="1" applyBorder="1"/>
    <xf numFmtId="164" fontId="6" fillId="0" borderId="33" xfId="0" applyNumberFormat="1" applyFont="1" applyFill="1" applyBorder="1" applyAlignment="1">
      <alignment horizontal="right"/>
    </xf>
    <xf numFmtId="164" fontId="6" fillId="0" borderId="139" xfId="0" applyNumberFormat="1" applyFont="1" applyFill="1" applyBorder="1" applyAlignment="1">
      <alignment horizontal="right"/>
    </xf>
    <xf numFmtId="164" fontId="6" fillId="0" borderId="140" xfId="0" applyNumberFormat="1" applyFont="1" applyFill="1" applyBorder="1"/>
    <xf numFmtId="164" fontId="6" fillId="0" borderId="0" xfId="0" applyNumberFormat="1" applyFont="1" applyFill="1" applyBorder="1"/>
    <xf numFmtId="167" fontId="12" fillId="0" borderId="0" xfId="3" applyNumberFormat="1" applyFont="1"/>
    <xf numFmtId="0" fontId="12" fillId="0" borderId="12" xfId="3" applyFont="1" applyBorder="1" applyAlignment="1">
      <alignment horizontal="center" vertical="center"/>
    </xf>
    <xf numFmtId="0" fontId="12" fillId="0" borderId="35" xfId="3" applyFont="1" applyBorder="1" applyAlignment="1">
      <alignment wrapText="1"/>
    </xf>
    <xf numFmtId="0" fontId="12" fillId="0" borderId="58" xfId="3" applyFont="1" applyBorder="1" applyAlignment="1">
      <alignment horizontal="center" vertical="center"/>
    </xf>
    <xf numFmtId="0" fontId="12" fillId="0" borderId="30" xfId="3" applyFont="1" applyBorder="1" applyAlignment="1">
      <alignment wrapText="1"/>
    </xf>
    <xf numFmtId="0" fontId="12" fillId="0" borderId="63" xfId="3" applyFont="1" applyBorder="1" applyAlignment="1">
      <alignment wrapText="1"/>
    </xf>
    <xf numFmtId="0" fontId="12" fillId="0" borderId="70" xfId="3" applyFont="1" applyBorder="1" applyAlignment="1">
      <alignment horizontal="center" vertical="center"/>
    </xf>
    <xf numFmtId="0" fontId="12" fillId="0" borderId="64" xfId="3" applyFont="1" applyBorder="1" applyAlignment="1">
      <alignment wrapText="1"/>
    </xf>
    <xf numFmtId="0" fontId="12" fillId="0" borderId="58" xfId="3" applyFont="1" applyBorder="1" applyAlignment="1">
      <alignment horizontal="center" vertical="center" wrapText="1"/>
    </xf>
    <xf numFmtId="0" fontId="12" fillId="0" borderId="12" xfId="3" applyFont="1" applyBorder="1" applyAlignment="1">
      <alignment horizontal="center" vertical="center" wrapText="1"/>
    </xf>
    <xf numFmtId="0" fontId="13" fillId="0" borderId="1" xfId="3" applyFont="1" applyBorder="1" applyAlignment="1">
      <alignment horizontal="center" vertical="center"/>
    </xf>
    <xf numFmtId="0" fontId="13" fillId="0" borderId="38" xfId="3" applyFont="1" applyBorder="1" applyAlignment="1">
      <alignment wrapText="1"/>
    </xf>
    <xf numFmtId="0" fontId="13" fillId="0" borderId="47" xfId="3" applyFont="1" applyBorder="1" applyAlignment="1">
      <alignment horizontal="center" vertical="center"/>
    </xf>
    <xf numFmtId="0" fontId="13" fillId="0" borderId="16" xfId="3" applyFont="1" applyBorder="1" applyAlignment="1">
      <alignment wrapText="1"/>
    </xf>
    <xf numFmtId="0" fontId="32" fillId="0" borderId="0" xfId="3" applyFont="1" applyAlignment="1">
      <alignment horizontal="left" vertical="center"/>
    </xf>
    <xf numFmtId="0" fontId="128" fillId="0" borderId="0" xfId="0" applyFont="1"/>
    <xf numFmtId="0" fontId="67" fillId="0" borderId="55" xfId="0" applyFont="1" applyBorder="1"/>
    <xf numFmtId="177" fontId="36" fillId="0" borderId="0" xfId="0" applyNumberFormat="1" applyFont="1" applyBorder="1"/>
    <xf numFmtId="177" fontId="89" fillId="0" borderId="0" xfId="0" applyNumberFormat="1" applyFont="1" applyBorder="1"/>
    <xf numFmtId="164" fontId="36" fillId="0" borderId="0" xfId="0" applyNumberFormat="1" applyFont="1" applyBorder="1"/>
    <xf numFmtId="0" fontId="30" fillId="0" borderId="0" xfId="0" applyFont="1" applyAlignment="1">
      <alignment vertical="center"/>
    </xf>
    <xf numFmtId="0" fontId="129" fillId="0" borderId="0" xfId="25" applyFont="1" applyBorder="1"/>
    <xf numFmtId="0" fontId="0" fillId="0" borderId="55" xfId="0" applyBorder="1" applyAlignment="1">
      <alignment horizontal="left"/>
    </xf>
    <xf numFmtId="164" fontId="4" fillId="0" borderId="0" xfId="0" applyNumberFormat="1" applyFont="1" applyFill="1" applyBorder="1" applyAlignment="1">
      <alignment horizontal="left"/>
    </xf>
    <xf numFmtId="0" fontId="0" fillId="0" borderId="0" xfId="0" applyFont="1" applyFill="1" applyBorder="1"/>
    <xf numFmtId="0" fontId="117" fillId="0" borderId="0" xfId="0" applyFont="1" applyBorder="1" applyAlignment="1">
      <alignment horizontal="justify" vertical="center" wrapText="1"/>
    </xf>
    <xf numFmtId="0" fontId="53" fillId="0" borderId="63" xfId="3" applyFont="1" applyFill="1" applyBorder="1" applyAlignment="1">
      <alignment horizontal="left" vertical="center"/>
    </xf>
    <xf numFmtId="0" fontId="53" fillId="0" borderId="15" xfId="3" applyFont="1" applyFill="1" applyBorder="1" applyAlignment="1">
      <alignment horizontal="left" vertical="center" wrapText="1"/>
    </xf>
    <xf numFmtId="0" fontId="53" fillId="0" borderId="35" xfId="3" applyFont="1" applyFill="1" applyBorder="1" applyAlignment="1">
      <alignment horizontal="left" vertical="center"/>
    </xf>
    <xf numFmtId="1" fontId="2" fillId="0" borderId="0" xfId="5" applyNumberFormat="1" applyFill="1"/>
    <xf numFmtId="3" fontId="2" fillId="0" borderId="0" xfId="5" applyNumberFormat="1"/>
    <xf numFmtId="0" fontId="2" fillId="0" borderId="0" xfId="5" applyFill="1"/>
    <xf numFmtId="164" fontId="6" fillId="0" borderId="5" xfId="0" applyNumberFormat="1" applyFont="1" applyFill="1" applyBorder="1"/>
    <xf numFmtId="164" fontId="6" fillId="0" borderId="43" xfId="0" applyNumberFormat="1" applyFont="1" applyFill="1" applyBorder="1"/>
    <xf numFmtId="3" fontId="53" fillId="15" borderId="1" xfId="0" applyNumberFormat="1" applyFont="1" applyFill="1" applyBorder="1"/>
    <xf numFmtId="3" fontId="31" fillId="15" borderId="53" xfId="0" applyNumberFormat="1" applyFont="1" applyFill="1" applyBorder="1"/>
    <xf numFmtId="0" fontId="18" fillId="0" borderId="53" xfId="30" applyFont="1" applyFill="1" applyBorder="1" applyAlignment="1">
      <alignment horizontal="center" vertical="center" wrapText="1"/>
    </xf>
    <xf numFmtId="0" fontId="18" fillId="10" borderId="3" xfId="30" applyFont="1" applyFill="1" applyBorder="1" applyAlignment="1">
      <alignment horizontal="center" vertical="center" wrapText="1"/>
    </xf>
    <xf numFmtId="0" fontId="18" fillId="0" borderId="39" xfId="30" applyFont="1" applyFill="1" applyBorder="1" applyAlignment="1">
      <alignment horizontal="center" vertical="center" wrapText="1"/>
    </xf>
    <xf numFmtId="0" fontId="36" fillId="0" borderId="38" xfId="30" applyFont="1" applyFill="1" applyBorder="1" applyAlignment="1">
      <alignment horizontal="center" vertical="justify" wrapText="1"/>
    </xf>
    <xf numFmtId="0" fontId="21" fillId="0" borderId="0" xfId="23" applyFont="1"/>
    <xf numFmtId="164" fontId="18" fillId="15" borderId="42" xfId="0" applyNumberFormat="1" applyFont="1" applyFill="1" applyBorder="1" applyAlignment="1">
      <alignment horizontal="right" vertical="center"/>
    </xf>
    <xf numFmtId="165" fontId="2" fillId="2" borderId="59" xfId="0" applyNumberFormat="1" applyFont="1" applyFill="1" applyBorder="1" applyAlignment="1">
      <alignment horizontal="right"/>
    </xf>
    <xf numFmtId="165" fontId="2" fillId="2" borderId="155" xfId="0" applyNumberFormat="1" applyFont="1" applyFill="1" applyBorder="1" applyAlignment="1">
      <alignment horizontal="right"/>
    </xf>
    <xf numFmtId="165" fontId="2" fillId="2" borderId="83" xfId="0" applyNumberFormat="1" applyFont="1" applyFill="1" applyBorder="1" applyAlignment="1">
      <alignment horizontal="right"/>
    </xf>
    <xf numFmtId="0" fontId="31" fillId="0" borderId="45" xfId="0" applyFont="1" applyBorder="1" applyAlignment="1">
      <alignment horizontal="center" vertical="center" wrapText="1"/>
    </xf>
    <xf numFmtId="164" fontId="9" fillId="0" borderId="59" xfId="1" applyNumberFormat="1" applyFont="1" applyBorder="1"/>
    <xf numFmtId="164" fontId="9" fillId="0" borderId="15" xfId="1" applyNumberFormat="1" applyFont="1" applyBorder="1"/>
    <xf numFmtId="164" fontId="9" fillId="0" borderId="83" xfId="1" applyNumberFormat="1" applyFont="1" applyBorder="1"/>
    <xf numFmtId="3" fontId="21" fillId="0" borderId="49" xfId="0" applyNumberFormat="1" applyFont="1" applyBorder="1" applyAlignment="1">
      <alignment horizontal="right"/>
    </xf>
    <xf numFmtId="165" fontId="2" fillId="2" borderId="139" xfId="0" applyNumberFormat="1" applyFont="1" applyFill="1" applyBorder="1" applyAlignment="1">
      <alignment horizontal="right"/>
    </xf>
    <xf numFmtId="0" fontId="31" fillId="0" borderId="19" xfId="0" applyFont="1" applyBorder="1" applyAlignment="1">
      <alignment horizontal="center" vertical="center" wrapText="1"/>
    </xf>
    <xf numFmtId="164" fontId="7" fillId="15" borderId="58" xfId="1" applyNumberFormat="1" applyFont="1" applyFill="1" applyBorder="1"/>
    <xf numFmtId="164" fontId="3" fillId="0" borderId="32" xfId="1" applyNumberFormat="1" applyFont="1" applyBorder="1"/>
    <xf numFmtId="164" fontId="3" fillId="0" borderId="37" xfId="1" applyNumberFormat="1" applyFont="1" applyBorder="1"/>
    <xf numFmtId="164" fontId="3" fillId="0" borderId="36" xfId="1" applyNumberFormat="1" applyFont="1" applyBorder="1"/>
    <xf numFmtId="3" fontId="21" fillId="15" borderId="1" xfId="0" applyNumberFormat="1" applyFont="1" applyFill="1" applyBorder="1" applyAlignment="1">
      <alignment horizontal="right"/>
    </xf>
    <xf numFmtId="3" fontId="21" fillId="0" borderId="3" xfId="0" applyNumberFormat="1" applyFont="1" applyBorder="1" applyAlignment="1">
      <alignment horizontal="right"/>
    </xf>
    <xf numFmtId="167" fontId="2" fillId="11" borderId="59" xfId="0" applyNumberFormat="1" applyFont="1" applyFill="1" applyBorder="1" applyAlignment="1">
      <alignment horizontal="right"/>
    </xf>
    <xf numFmtId="167" fontId="2" fillId="11" borderId="155" xfId="0" applyNumberFormat="1" applyFont="1" applyFill="1" applyBorder="1" applyAlignment="1">
      <alignment horizontal="right"/>
    </xf>
    <xf numFmtId="164" fontId="3" fillId="0" borderId="58" xfId="1" applyNumberFormat="1" applyFont="1" applyBorder="1"/>
    <xf numFmtId="164" fontId="3" fillId="0" borderId="12" xfId="1" applyNumberFormat="1" applyFont="1" applyBorder="1"/>
    <xf numFmtId="164" fontId="3" fillId="0" borderId="70" xfId="1" applyNumberFormat="1" applyFont="1" applyBorder="1"/>
    <xf numFmtId="3" fontId="21" fillId="0" borderId="1" xfId="0" applyNumberFormat="1" applyFont="1" applyBorder="1" applyAlignment="1">
      <alignment horizontal="right"/>
    </xf>
    <xf numFmtId="0" fontId="53" fillId="0" borderId="45" xfId="0" applyFont="1" applyBorder="1" applyAlignment="1">
      <alignment horizontal="center" vertical="center" wrapText="1"/>
    </xf>
    <xf numFmtId="164" fontId="1" fillId="0" borderId="59" xfId="1" applyNumberFormat="1" applyFont="1" applyBorder="1"/>
    <xf numFmtId="164" fontId="1" fillId="0" borderId="15" xfId="1" applyNumberFormat="1" applyFont="1" applyBorder="1"/>
    <xf numFmtId="164" fontId="1" fillId="0" borderId="83" xfId="1" applyNumberFormat="1" applyFont="1" applyBorder="1"/>
    <xf numFmtId="167" fontId="21" fillId="11" borderId="49" xfId="0" applyNumberFormat="1" applyFont="1" applyFill="1" applyBorder="1" applyAlignment="1">
      <alignment horizontal="right"/>
    </xf>
    <xf numFmtId="165" fontId="21" fillId="2" borderId="49" xfId="0" applyNumberFormat="1" applyFont="1" applyFill="1" applyBorder="1" applyAlignment="1">
      <alignment horizontal="right"/>
    </xf>
    <xf numFmtId="0" fontId="132" fillId="0" borderId="0" xfId="31"/>
    <xf numFmtId="0" fontId="134" fillId="0" borderId="0" xfId="31" applyFont="1"/>
    <xf numFmtId="0" fontId="133" fillId="0" borderId="16" xfId="31" applyFont="1" applyBorder="1" applyAlignment="1">
      <alignment horizontal="center" vertical="center" textRotation="90"/>
    </xf>
    <xf numFmtId="0" fontId="134" fillId="0" borderId="167" xfId="31" applyFont="1" applyBorder="1" applyAlignment="1">
      <alignment horizontal="center" vertical="center" textRotation="90"/>
    </xf>
    <xf numFmtId="0" fontId="134" fillId="0" borderId="82" xfId="31" applyFont="1" applyBorder="1" applyAlignment="1">
      <alignment horizontal="center" vertical="center" textRotation="90"/>
    </xf>
    <xf numFmtId="0" fontId="134" fillId="0" borderId="80" xfId="31" applyFont="1" applyBorder="1" applyAlignment="1">
      <alignment horizontal="center" vertical="center" textRotation="90"/>
    </xf>
    <xf numFmtId="0" fontId="134" fillId="0" borderId="17" xfId="31" applyFont="1" applyBorder="1" applyAlignment="1">
      <alignment horizontal="center" vertical="center" textRotation="90"/>
    </xf>
    <xf numFmtId="0" fontId="134" fillId="0" borderId="93" xfId="31" applyFont="1" applyBorder="1" applyAlignment="1">
      <alignment horizontal="center" vertical="center" textRotation="90" wrapText="1"/>
    </xf>
    <xf numFmtId="0" fontId="134" fillId="0" borderId="82" xfId="31" applyFont="1" applyBorder="1" applyAlignment="1">
      <alignment horizontal="center" vertical="center" textRotation="90" wrapText="1"/>
    </xf>
    <xf numFmtId="0" fontId="134" fillId="0" borderId="81" xfId="31" applyFont="1" applyBorder="1" applyAlignment="1">
      <alignment horizontal="center" vertical="center" textRotation="90"/>
    </xf>
    <xf numFmtId="0" fontId="134" fillId="0" borderId="167" xfId="31" applyFont="1" applyBorder="1" applyAlignment="1">
      <alignment horizontal="center" vertical="center" textRotation="90" wrapText="1"/>
    </xf>
    <xf numFmtId="0" fontId="134" fillId="0" borderId="81" xfId="31" applyFont="1" applyBorder="1" applyAlignment="1">
      <alignment horizontal="center" vertical="center" textRotation="90" wrapText="1"/>
    </xf>
    <xf numFmtId="0" fontId="134" fillId="0" borderId="17" xfId="31" applyFont="1" applyBorder="1" applyAlignment="1">
      <alignment horizontal="center" vertical="center" textRotation="90" wrapText="1"/>
    </xf>
    <xf numFmtId="0" fontId="135" fillId="0" borderId="20" xfId="31" applyFont="1" applyBorder="1" applyAlignment="1">
      <alignment horizontal="center"/>
    </xf>
    <xf numFmtId="0" fontId="18" fillId="0" borderId="20" xfId="31" applyFont="1" applyBorder="1" applyAlignment="1">
      <alignment horizontal="right"/>
    </xf>
    <xf numFmtId="0" fontId="24" fillId="0" borderId="6" xfId="31" applyFont="1" applyBorder="1" applyAlignment="1">
      <alignment horizontal="right"/>
    </xf>
    <xf numFmtId="0" fontId="18" fillId="0" borderId="22" xfId="31" applyFont="1" applyBorder="1" applyAlignment="1">
      <alignment horizontal="right"/>
    </xf>
    <xf numFmtId="0" fontId="24" fillId="0" borderId="5" xfId="31" applyFont="1" applyBorder="1" applyAlignment="1">
      <alignment horizontal="right"/>
    </xf>
    <xf numFmtId="0" fontId="24" fillId="0" borderId="23" xfId="31" applyFont="1" applyBorder="1" applyAlignment="1">
      <alignment horizontal="right"/>
    </xf>
    <xf numFmtId="0" fontId="24" fillId="0" borderId="69" xfId="31" applyFont="1" applyBorder="1" applyAlignment="1">
      <alignment horizontal="right"/>
    </xf>
    <xf numFmtId="0" fontId="24" fillId="0" borderId="22" xfId="31" applyFont="1" applyBorder="1" applyAlignment="1">
      <alignment horizontal="right"/>
    </xf>
    <xf numFmtId="0" fontId="21" fillId="0" borderId="22" xfId="31" applyFont="1" applyBorder="1" applyAlignment="1">
      <alignment horizontal="right"/>
    </xf>
    <xf numFmtId="0" fontId="135" fillId="0" borderId="58" xfId="31" applyFont="1" applyBorder="1" applyAlignment="1">
      <alignment horizontal="center"/>
    </xf>
    <xf numFmtId="3" fontId="18" fillId="0" borderId="30" xfId="31" applyNumberFormat="1" applyFont="1" applyBorder="1" applyAlignment="1">
      <alignment horizontal="right"/>
    </xf>
    <xf numFmtId="3" fontId="24" fillId="0" borderId="50" xfId="31" applyNumberFormat="1" applyFont="1" applyBorder="1" applyAlignment="1">
      <alignment horizontal="right"/>
    </xf>
    <xf numFmtId="3" fontId="18" fillId="0" borderId="32" xfId="31" applyNumberFormat="1" applyFont="1" applyBorder="1" applyAlignment="1">
      <alignment horizontal="right"/>
    </xf>
    <xf numFmtId="3" fontId="24" fillId="0" borderId="51" xfId="31" applyNumberFormat="1" applyFont="1" applyBorder="1" applyAlignment="1">
      <alignment horizontal="right"/>
    </xf>
    <xf numFmtId="3" fontId="24" fillId="0" borderId="32" xfId="31" applyNumberFormat="1" applyFont="1" applyBorder="1" applyAlignment="1">
      <alignment horizontal="right"/>
    </xf>
    <xf numFmtId="3" fontId="24" fillId="0" borderId="31" xfId="31" applyNumberFormat="1" applyFont="1" applyBorder="1" applyAlignment="1">
      <alignment horizontal="right"/>
    </xf>
    <xf numFmtId="3" fontId="24" fillId="0" borderId="21" xfId="31" applyNumberFormat="1" applyFont="1" applyBorder="1" applyAlignment="1">
      <alignment horizontal="right"/>
    </xf>
    <xf numFmtId="3" fontId="24" fillId="0" borderId="62" xfId="31" applyNumberFormat="1" applyFont="1" applyBorder="1" applyAlignment="1">
      <alignment horizontal="right"/>
    </xf>
    <xf numFmtId="0" fontId="24" fillId="0" borderId="58" xfId="31" applyFont="1" applyBorder="1" applyAlignment="1">
      <alignment horizontal="center"/>
    </xf>
    <xf numFmtId="0" fontId="24" fillId="0" borderId="12" xfId="31" applyFont="1" applyBorder="1" applyAlignment="1">
      <alignment horizontal="center"/>
    </xf>
    <xf numFmtId="3" fontId="18" fillId="0" borderId="35" xfId="31" applyNumberFormat="1" applyFont="1" applyBorder="1" applyAlignment="1">
      <alignment horizontal="right"/>
    </xf>
    <xf numFmtId="3" fontId="24" fillId="0" borderId="14" xfId="31" applyNumberFormat="1" applyFont="1" applyBorder="1" applyAlignment="1">
      <alignment horizontal="right"/>
    </xf>
    <xf numFmtId="3" fontId="18" fillId="0" borderId="37" xfId="31" applyNumberFormat="1" applyFont="1" applyBorder="1" applyAlignment="1">
      <alignment horizontal="right"/>
    </xf>
    <xf numFmtId="3" fontId="24" fillId="0" borderId="13" xfId="31" applyNumberFormat="1" applyFont="1" applyBorder="1" applyAlignment="1">
      <alignment horizontal="right"/>
    </xf>
    <xf numFmtId="3" fontId="24" fillId="0" borderId="37" xfId="31" applyNumberFormat="1" applyFont="1" applyBorder="1" applyAlignment="1">
      <alignment horizontal="right"/>
    </xf>
    <xf numFmtId="3" fontId="24" fillId="0" borderId="40" xfId="31" applyNumberFormat="1" applyFont="1" applyBorder="1" applyAlignment="1">
      <alignment horizontal="right"/>
    </xf>
    <xf numFmtId="0" fontId="24" fillId="0" borderId="70" xfId="31" applyFont="1" applyBorder="1" applyAlignment="1">
      <alignment horizontal="center"/>
    </xf>
    <xf numFmtId="3" fontId="18" fillId="0" borderId="63" xfId="31" applyNumberFormat="1" applyFont="1" applyBorder="1" applyAlignment="1">
      <alignment horizontal="right"/>
    </xf>
    <xf numFmtId="3" fontId="24" fillId="0" borderId="68" xfId="31" applyNumberFormat="1" applyFont="1" applyBorder="1" applyAlignment="1">
      <alignment horizontal="right"/>
    </xf>
    <xf numFmtId="3" fontId="24" fillId="0" borderId="36" xfId="31" applyNumberFormat="1" applyFont="1" applyBorder="1" applyAlignment="1">
      <alignment horizontal="right"/>
    </xf>
    <xf numFmtId="3" fontId="24" fillId="0" borderId="46" xfId="31" applyNumberFormat="1" applyFont="1" applyBorder="1" applyAlignment="1">
      <alignment horizontal="right"/>
    </xf>
    <xf numFmtId="3" fontId="24" fillId="0" borderId="66" xfId="31" applyNumberFormat="1" applyFont="1" applyBorder="1" applyAlignment="1">
      <alignment horizontal="right"/>
    </xf>
    <xf numFmtId="3" fontId="24" fillId="0" borderId="52" xfId="31" applyNumberFormat="1" applyFont="1" applyBorder="1" applyAlignment="1">
      <alignment horizontal="right"/>
    </xf>
    <xf numFmtId="0" fontId="24" fillId="0" borderId="12" xfId="31" applyFont="1" applyFill="1" applyBorder="1" applyAlignment="1">
      <alignment horizontal="center"/>
    </xf>
    <xf numFmtId="3" fontId="24" fillId="0" borderId="13" xfId="31" applyNumberFormat="1" applyFont="1" applyFill="1" applyBorder="1" applyAlignment="1">
      <alignment horizontal="right"/>
    </xf>
    <xf numFmtId="3" fontId="24" fillId="0" borderId="37" xfId="31" applyNumberFormat="1" applyFont="1" applyFill="1" applyBorder="1" applyAlignment="1">
      <alignment horizontal="right"/>
    </xf>
    <xf numFmtId="0" fontId="24" fillId="0" borderId="70" xfId="31" applyFont="1" applyFill="1" applyBorder="1" applyAlignment="1">
      <alignment horizontal="center"/>
    </xf>
    <xf numFmtId="0" fontId="24" fillId="0" borderId="67" xfId="31" applyFont="1" applyFill="1" applyBorder="1" applyAlignment="1">
      <alignment horizontal="center"/>
    </xf>
    <xf numFmtId="3" fontId="18" fillId="0" borderId="41" xfId="31" applyNumberFormat="1" applyFont="1" applyBorder="1" applyAlignment="1">
      <alignment horizontal="right"/>
    </xf>
    <xf numFmtId="3" fontId="24" fillId="0" borderId="79" xfId="31" applyNumberFormat="1" applyFont="1" applyBorder="1" applyAlignment="1">
      <alignment horizontal="right"/>
    </xf>
    <xf numFmtId="3" fontId="24" fillId="0" borderId="34" xfId="31" applyNumberFormat="1" applyFont="1" applyBorder="1" applyAlignment="1">
      <alignment horizontal="right"/>
    </xf>
    <xf numFmtId="3" fontId="24" fillId="0" borderId="60" xfId="31" applyNumberFormat="1" applyFont="1" applyBorder="1" applyAlignment="1">
      <alignment horizontal="right"/>
    </xf>
    <xf numFmtId="3" fontId="24" fillId="0" borderId="57" xfId="31" applyNumberFormat="1" applyFont="1" applyBorder="1" applyAlignment="1">
      <alignment horizontal="right"/>
    </xf>
    <xf numFmtId="3" fontId="24" fillId="0" borderId="61" xfId="31" applyNumberFormat="1" applyFont="1" applyBorder="1" applyAlignment="1">
      <alignment horizontal="right"/>
    </xf>
    <xf numFmtId="0" fontId="24" fillId="0" borderId="70" xfId="31" applyFont="1" applyFill="1" applyBorder="1" applyAlignment="1">
      <alignment horizontal="center" wrapText="1"/>
    </xf>
    <xf numFmtId="0" fontId="24" fillId="0" borderId="12" xfId="31" applyFont="1" applyFill="1" applyBorder="1" applyAlignment="1">
      <alignment horizontal="center" wrapText="1"/>
    </xf>
    <xf numFmtId="0" fontId="24" fillId="0" borderId="67" xfId="31" applyFont="1" applyFill="1" applyBorder="1" applyAlignment="1">
      <alignment horizontal="center" wrapText="1"/>
    </xf>
    <xf numFmtId="3" fontId="18" fillId="0" borderId="41" xfId="31" applyNumberFormat="1" applyFont="1" applyFill="1" applyBorder="1" applyAlignment="1">
      <alignment horizontal="right"/>
    </xf>
    <xf numFmtId="3" fontId="18" fillId="0" borderId="63" xfId="31" applyNumberFormat="1" applyFont="1" applyFill="1" applyBorder="1" applyAlignment="1">
      <alignment horizontal="right"/>
    </xf>
    <xf numFmtId="0" fontId="2" fillId="0" borderId="70" xfId="31" applyFont="1" applyFill="1" applyBorder="1" applyAlignment="1">
      <alignment horizontal="center" wrapText="1"/>
    </xf>
    <xf numFmtId="0" fontId="1" fillId="0" borderId="0" xfId="3"/>
    <xf numFmtId="167" fontId="2" fillId="0" borderId="0" xfId="5" applyNumberFormat="1"/>
    <xf numFmtId="183" fontId="2" fillId="0" borderId="40" xfId="5" applyNumberFormat="1" applyFill="1" applyBorder="1"/>
    <xf numFmtId="3" fontId="4" fillId="0" borderId="0" xfId="5" applyNumberFormat="1" applyFont="1" applyFill="1" applyBorder="1" applyAlignment="1"/>
    <xf numFmtId="0" fontId="68" fillId="0" borderId="0" xfId="5" applyFont="1" applyFill="1"/>
    <xf numFmtId="0" fontId="136" fillId="0" borderId="0" xfId="5" applyFont="1" applyFill="1"/>
    <xf numFmtId="0" fontId="21" fillId="0" borderId="38" xfId="5" applyFont="1" applyFill="1" applyBorder="1" applyAlignment="1">
      <alignment horizontal="left"/>
    </xf>
    <xf numFmtId="0" fontId="21" fillId="0" borderId="9" xfId="5" applyFont="1" applyFill="1" applyBorder="1" applyAlignment="1">
      <alignment horizontal="center" vertical="center"/>
    </xf>
    <xf numFmtId="0" fontId="21" fillId="0" borderId="38" xfId="5" applyFont="1" applyFill="1" applyBorder="1" applyAlignment="1">
      <alignment horizontal="center" vertical="center"/>
    </xf>
    <xf numFmtId="3" fontId="137" fillId="0" borderId="0" xfId="5" applyNumberFormat="1" applyFont="1" applyFill="1"/>
    <xf numFmtId="0" fontId="2" fillId="0" borderId="30" xfId="5" applyFill="1" applyBorder="1" applyAlignment="1">
      <alignment horizontal="left"/>
    </xf>
    <xf numFmtId="3" fontId="2" fillId="0" borderId="33" xfId="5" applyNumberFormat="1" applyFill="1" applyBorder="1" applyAlignment="1">
      <alignment horizontal="right"/>
    </xf>
    <xf numFmtId="3" fontId="2" fillId="0" borderId="30" xfId="5" applyNumberFormat="1" applyFill="1" applyBorder="1" applyAlignment="1">
      <alignment horizontal="right"/>
    </xf>
    <xf numFmtId="165" fontId="137" fillId="0" borderId="0" xfId="5" applyNumberFormat="1" applyFont="1" applyFill="1"/>
    <xf numFmtId="0" fontId="2" fillId="0" borderId="35" xfId="5" applyFill="1" applyBorder="1" applyAlignment="1">
      <alignment horizontal="left"/>
    </xf>
    <xf numFmtId="3" fontId="2" fillId="0" borderId="24" xfId="5" applyNumberFormat="1" applyFill="1" applyBorder="1" applyAlignment="1">
      <alignment horizontal="right"/>
    </xf>
    <xf numFmtId="3" fontId="2" fillId="0" borderId="35" xfId="5" applyNumberFormat="1" applyFill="1" applyBorder="1" applyAlignment="1">
      <alignment horizontal="right"/>
    </xf>
    <xf numFmtId="3" fontId="2" fillId="0" borderId="35" xfId="5" applyNumberFormat="1" applyFont="1" applyFill="1" applyBorder="1" applyAlignment="1">
      <alignment horizontal="right"/>
    </xf>
    <xf numFmtId="168" fontId="137" fillId="0" borderId="0" xfId="5" applyNumberFormat="1" applyFont="1" applyFill="1"/>
    <xf numFmtId="0" fontId="2" fillId="0" borderId="0" xfId="5" applyFont="1" applyFill="1"/>
    <xf numFmtId="0" fontId="2" fillId="0" borderId="64" xfId="5" applyFill="1" applyBorder="1" applyAlignment="1">
      <alignment horizontal="left"/>
    </xf>
    <xf numFmtId="3" fontId="2" fillId="0" borderId="140" xfId="5" applyNumberFormat="1" applyFill="1" applyBorder="1" applyAlignment="1">
      <alignment horizontal="right"/>
    </xf>
    <xf numFmtId="3" fontId="2" fillId="0" borderId="64" xfId="5" applyNumberFormat="1" applyFill="1" applyBorder="1" applyAlignment="1">
      <alignment horizontal="right"/>
    </xf>
    <xf numFmtId="3" fontId="2" fillId="0" borderId="0" xfId="5" applyNumberFormat="1" applyFill="1"/>
    <xf numFmtId="3" fontId="21" fillId="0" borderId="1" xfId="5" applyNumberFormat="1" applyFont="1" applyFill="1" applyBorder="1" applyAlignment="1">
      <alignment horizontal="center"/>
    </xf>
    <xf numFmtId="3" fontId="21" fillId="0" borderId="38" xfId="5" applyNumberFormat="1" applyFont="1" applyFill="1" applyBorder="1" applyAlignment="1">
      <alignment horizontal="center"/>
    </xf>
    <xf numFmtId="167" fontId="138" fillId="0" borderId="0" xfId="5" applyNumberFormat="1" applyFont="1" applyFill="1" applyAlignment="1">
      <alignment horizontal="right"/>
    </xf>
    <xf numFmtId="167" fontId="2" fillId="0" borderId="0" xfId="5" applyNumberFormat="1" applyFill="1" applyAlignment="1">
      <alignment horizontal="left"/>
    </xf>
    <xf numFmtId="0" fontId="20" fillId="0" borderId="0" xfId="5" applyFont="1" applyFill="1"/>
    <xf numFmtId="167" fontId="20" fillId="0" borderId="0" xfId="5" applyNumberFormat="1" applyFont="1" applyFill="1"/>
    <xf numFmtId="1" fontId="20" fillId="0" borderId="0" xfId="5" applyNumberFormat="1" applyFont="1" applyFill="1"/>
    <xf numFmtId="167" fontId="2" fillId="0" borderId="0" xfId="5" applyNumberFormat="1" applyFill="1"/>
    <xf numFmtId="0" fontId="139" fillId="0" borderId="0" xfId="5" applyFont="1" applyFill="1" applyAlignment="1"/>
    <xf numFmtId="0" fontId="2" fillId="0" borderId="0" xfId="5" applyFill="1" applyAlignment="1"/>
    <xf numFmtId="0" fontId="18" fillId="0" borderId="0" xfId="5" applyFont="1" applyFill="1" applyBorder="1" applyAlignment="1"/>
    <xf numFmtId="0" fontId="18" fillId="0" borderId="0" xfId="5" applyFont="1" applyFill="1" applyBorder="1" applyAlignment="1">
      <alignment horizontal="center" vertical="center"/>
    </xf>
    <xf numFmtId="0" fontId="2" fillId="0" borderId="0" xfId="5" applyFill="1" applyBorder="1" applyAlignment="1"/>
    <xf numFmtId="0" fontId="2" fillId="0" borderId="0" xfId="5" applyFill="1" applyBorder="1"/>
    <xf numFmtId="0" fontId="10" fillId="0" borderId="48" xfId="1" applyFont="1" applyFill="1" applyBorder="1" applyAlignment="1">
      <alignment horizontal="center"/>
    </xf>
    <xf numFmtId="0" fontId="5" fillId="0" borderId="2" xfId="1" applyFont="1" applyFill="1" applyBorder="1" applyAlignment="1">
      <alignment horizontal="center"/>
    </xf>
    <xf numFmtId="0" fontId="10" fillId="21" borderId="38" xfId="1" applyFont="1" applyFill="1" applyBorder="1" applyAlignment="1">
      <alignment horizontal="center"/>
    </xf>
    <xf numFmtId="3" fontId="2" fillId="0" borderId="0" xfId="5" applyNumberFormat="1" applyFill="1" applyBorder="1" applyAlignment="1"/>
    <xf numFmtId="0" fontId="2" fillId="0" borderId="20" xfId="1" applyFont="1" applyFill="1" applyBorder="1"/>
    <xf numFmtId="164" fontId="7" fillId="0" borderId="11" xfId="1" applyNumberFormat="1" applyFont="1" applyFill="1" applyBorder="1" applyProtection="1">
      <protection locked="0"/>
    </xf>
    <xf numFmtId="164" fontId="7" fillId="0" borderId="22" xfId="1" applyNumberFormat="1" applyFont="1" applyFill="1" applyBorder="1" applyProtection="1">
      <protection locked="0"/>
    </xf>
    <xf numFmtId="164" fontId="7" fillId="21" borderId="20" xfId="1" applyNumberFormat="1" applyFont="1" applyFill="1" applyBorder="1" applyAlignment="1">
      <alignment vertical="center"/>
    </xf>
    <xf numFmtId="0" fontId="18" fillId="0" borderId="0" xfId="5" applyFont="1" applyFill="1" applyBorder="1"/>
    <xf numFmtId="3" fontId="2" fillId="0" borderId="0" xfId="5" applyNumberFormat="1" applyFill="1" applyBorder="1"/>
    <xf numFmtId="0" fontId="2" fillId="0" borderId="35" xfId="1" applyFont="1" applyFill="1" applyBorder="1"/>
    <xf numFmtId="164" fontId="7" fillId="0" borderId="24" xfId="1" applyNumberFormat="1" applyFont="1" applyFill="1" applyBorder="1" applyProtection="1">
      <protection locked="0"/>
    </xf>
    <xf numFmtId="164" fontId="7" fillId="21" borderId="35" xfId="1" applyNumberFormat="1" applyFont="1" applyFill="1" applyBorder="1"/>
    <xf numFmtId="168" fontId="2" fillId="0" borderId="0" xfId="5" applyNumberFormat="1" applyFill="1" applyBorder="1"/>
    <xf numFmtId="164" fontId="3" fillId="21" borderId="35" xfId="1" applyNumberFormat="1" applyFont="1" applyFill="1" applyBorder="1"/>
    <xf numFmtId="0" fontId="140" fillId="0" borderId="0" xfId="5" applyFont="1" applyFill="1" applyBorder="1"/>
    <xf numFmtId="168" fontId="18" fillId="0" borderId="0" xfId="5" applyNumberFormat="1" applyFont="1" applyFill="1" applyBorder="1"/>
    <xf numFmtId="3" fontId="18" fillId="0" borderId="0" xfId="5" applyNumberFormat="1" applyFont="1" applyFill="1" applyBorder="1"/>
    <xf numFmtId="0" fontId="2" fillId="0" borderId="63" xfId="1" applyFont="1" applyFill="1" applyBorder="1"/>
    <xf numFmtId="164" fontId="7" fillId="0" borderId="139" xfId="1" applyNumberFormat="1" applyFont="1" applyFill="1" applyBorder="1" applyProtection="1">
      <protection locked="0"/>
    </xf>
    <xf numFmtId="164" fontId="7" fillId="0" borderId="66" xfId="1" applyNumberFormat="1" applyFont="1" applyFill="1" applyBorder="1" applyProtection="1">
      <protection locked="0"/>
    </xf>
    <xf numFmtId="164" fontId="3" fillId="21" borderId="63" xfId="1" applyNumberFormat="1" applyFont="1" applyFill="1" applyBorder="1"/>
    <xf numFmtId="0" fontId="0" fillId="0" borderId="38" xfId="1" applyFont="1" applyFill="1" applyBorder="1"/>
    <xf numFmtId="0" fontId="1" fillId="21" borderId="39" xfId="1" applyFill="1" applyBorder="1"/>
    <xf numFmtId="0" fontId="1" fillId="21" borderId="2" xfId="1" applyFill="1" applyBorder="1"/>
    <xf numFmtId="164" fontId="7" fillId="0" borderId="38" xfId="1" applyNumberFormat="1" applyFont="1" applyFill="1" applyBorder="1"/>
    <xf numFmtId="0" fontId="0" fillId="0" borderId="16" xfId="1" applyFont="1" applyFill="1" applyBorder="1"/>
    <xf numFmtId="0" fontId="2" fillId="21" borderId="167" xfId="5" applyFill="1" applyBorder="1"/>
    <xf numFmtId="0" fontId="2" fillId="21" borderId="82" xfId="5" applyFill="1" applyBorder="1"/>
    <xf numFmtId="164" fontId="7" fillId="0" borderId="16" xfId="1" applyNumberFormat="1" applyFont="1" applyFill="1" applyBorder="1"/>
    <xf numFmtId="164" fontId="2" fillId="0" borderId="0" xfId="5" applyNumberFormat="1" applyFill="1"/>
    <xf numFmtId="0" fontId="1" fillId="0" borderId="0" xfId="1" applyFill="1" applyBorder="1"/>
    <xf numFmtId="0" fontId="141" fillId="0" borderId="0" xfId="5" applyFont="1" applyFill="1"/>
    <xf numFmtId="0" fontId="17" fillId="0" borderId="0" xfId="5" applyFont="1" applyFill="1"/>
    <xf numFmtId="0" fontId="71" fillId="0" borderId="0" xfId="1" applyFont="1" applyFill="1" applyBorder="1" applyAlignment="1">
      <alignment horizontal="centerContinuous"/>
    </xf>
    <xf numFmtId="0" fontId="2" fillId="0" borderId="155" xfId="5" applyFill="1" applyBorder="1" applyAlignment="1">
      <alignment vertical="center" wrapText="1"/>
    </xf>
    <xf numFmtId="0" fontId="114" fillId="0" borderId="0" xfId="5" applyFont="1" applyFill="1"/>
    <xf numFmtId="3" fontId="141" fillId="0" borderId="0" xfId="5" applyNumberFormat="1" applyFont="1" applyFill="1"/>
    <xf numFmtId="164" fontId="141" fillId="0" borderId="0" xfId="5" applyNumberFormat="1" applyFont="1" applyFill="1"/>
    <xf numFmtId="164" fontId="9" fillId="0" borderId="38" xfId="1" applyNumberFormat="1" applyFont="1" applyFill="1" applyBorder="1"/>
    <xf numFmtId="164" fontId="9" fillId="0" borderId="16" xfId="1" applyNumberFormat="1" applyFont="1" applyFill="1" applyBorder="1"/>
    <xf numFmtId="0" fontId="0" fillId="0" borderId="0" xfId="1" applyFont="1" applyFill="1" applyBorder="1"/>
    <xf numFmtId="0" fontId="1" fillId="0" borderId="0" xfId="1" applyFill="1"/>
    <xf numFmtId="3" fontId="1" fillId="0" borderId="0" xfId="1" applyNumberFormat="1" applyFill="1"/>
    <xf numFmtId="164" fontId="1" fillId="0" borderId="0" xfId="1" applyNumberFormat="1" applyFill="1"/>
    <xf numFmtId="0" fontId="2" fillId="21" borderId="0" xfId="5" applyFill="1" applyBorder="1"/>
    <xf numFmtId="164" fontId="9" fillId="0" borderId="0" xfId="1" applyNumberFormat="1" applyFont="1" applyFill="1" applyBorder="1"/>
    <xf numFmtId="164" fontId="7" fillId="0" borderId="0" xfId="1" applyNumberFormat="1" applyFont="1" applyFill="1" applyBorder="1"/>
    <xf numFmtId="3" fontId="24" fillId="0" borderId="0" xfId="5" applyNumberFormat="1" applyFont="1" applyFill="1"/>
    <xf numFmtId="164" fontId="7" fillId="0" borderId="0" xfId="1" applyNumberFormat="1" applyFont="1" applyFill="1" applyBorder="1" applyAlignment="1">
      <alignment vertical="center"/>
    </xf>
    <xf numFmtId="164" fontId="3" fillId="0" borderId="0" xfId="1" applyNumberFormat="1" applyFont="1" applyFill="1" applyBorder="1"/>
    <xf numFmtId="0" fontId="115" fillId="0" borderId="0" xfId="5" applyFont="1" applyFill="1"/>
    <xf numFmtId="0" fontId="1" fillId="0" borderId="0" xfId="1" applyFont="1" applyFill="1" applyBorder="1"/>
    <xf numFmtId="0" fontId="49" fillId="0" borderId="0" xfId="5" applyFont="1" applyFill="1"/>
    <xf numFmtId="0" fontId="49" fillId="0" borderId="0" xfId="5" applyFont="1" applyFill="1" applyAlignment="1">
      <alignment horizontal="right"/>
    </xf>
    <xf numFmtId="3" fontId="114" fillId="0" borderId="0" xfId="5" applyNumberFormat="1" applyFont="1" applyFill="1"/>
    <xf numFmtId="167" fontId="114" fillId="0" borderId="0" xfId="5" applyNumberFormat="1" applyFont="1" applyFill="1"/>
    <xf numFmtId="165" fontId="20" fillId="0" borderId="0" xfId="5" applyNumberFormat="1" applyFont="1" applyFill="1"/>
    <xf numFmtId="0" fontId="20" fillId="0" borderId="0" xfId="5" applyFont="1" applyFill="1" applyAlignment="1">
      <alignment horizontal="right"/>
    </xf>
    <xf numFmtId="176" fontId="20" fillId="0" borderId="0" xfId="5" applyNumberFormat="1" applyFont="1" applyFill="1"/>
    <xf numFmtId="3" fontId="2" fillId="0" borderId="40" xfId="5" applyNumberFormat="1" applyFill="1" applyBorder="1"/>
    <xf numFmtId="167" fontId="2" fillId="0" borderId="40" xfId="5" applyNumberFormat="1" applyFill="1" applyBorder="1"/>
    <xf numFmtId="167" fontId="2" fillId="0" borderId="44" xfId="5" applyNumberFormat="1" applyFill="1" applyBorder="1"/>
    <xf numFmtId="0" fontId="2" fillId="0" borderId="44" xfId="5" applyFill="1" applyBorder="1"/>
    <xf numFmtId="0" fontId="2" fillId="0" borderId="19" xfId="5" applyFill="1" applyBorder="1"/>
    <xf numFmtId="3" fontId="2" fillId="0" borderId="62" xfId="5" applyNumberFormat="1" applyFill="1" applyBorder="1"/>
    <xf numFmtId="3" fontId="2" fillId="0" borderId="50" xfId="5" applyNumberFormat="1" applyFill="1" applyBorder="1"/>
    <xf numFmtId="3" fontId="2" fillId="0" borderId="14" xfId="5" applyNumberFormat="1" applyFill="1" applyBorder="1"/>
    <xf numFmtId="167" fontId="2" fillId="0" borderId="18" xfId="5" applyNumberFormat="1" applyFill="1" applyBorder="1"/>
    <xf numFmtId="0" fontId="2" fillId="0" borderId="53" xfId="5" applyFill="1" applyBorder="1" applyAlignment="1">
      <alignment horizontal="center"/>
    </xf>
    <xf numFmtId="0" fontId="2" fillId="0" borderId="3" xfId="5" applyFill="1" applyBorder="1" applyAlignment="1">
      <alignment horizontal="center"/>
    </xf>
    <xf numFmtId="0" fontId="26" fillId="0" borderId="38" xfId="0" applyFont="1" applyBorder="1" applyAlignment="1">
      <alignment horizontal="center"/>
    </xf>
    <xf numFmtId="0" fontId="21" fillId="0" borderId="39" xfId="5" applyFont="1" applyFill="1" applyBorder="1" applyAlignment="1">
      <alignment horizontal="center"/>
    </xf>
    <xf numFmtId="0" fontId="21" fillId="0" borderId="53" xfId="5" applyFont="1" applyFill="1" applyBorder="1" applyAlignment="1">
      <alignment horizontal="center"/>
    </xf>
    <xf numFmtId="0" fontId="21" fillId="0" borderId="3" xfId="5" applyFont="1" applyFill="1" applyBorder="1" applyAlignment="1">
      <alignment horizontal="center"/>
    </xf>
    <xf numFmtId="0" fontId="30" fillId="0" borderId="30" xfId="0" applyFont="1" applyBorder="1"/>
    <xf numFmtId="0" fontId="30" fillId="0" borderId="35" xfId="0" applyFont="1" applyBorder="1"/>
    <xf numFmtId="0" fontId="30" fillId="0" borderId="64" xfId="0" applyFont="1" applyBorder="1"/>
    <xf numFmtId="0" fontId="0" fillId="0" borderId="48" xfId="0" applyBorder="1" applyAlignment="1">
      <alignment horizontal="center"/>
    </xf>
    <xf numFmtId="0" fontId="30" fillId="0" borderId="20" xfId="0" applyFont="1" applyBorder="1"/>
    <xf numFmtId="0" fontId="2" fillId="0" borderId="69" xfId="5" applyFill="1" applyBorder="1"/>
    <xf numFmtId="3" fontId="2" fillId="0" borderId="69" xfId="5" applyNumberFormat="1" applyFill="1" applyBorder="1"/>
    <xf numFmtId="1" fontId="2" fillId="0" borderId="69" xfId="5" applyNumberFormat="1" applyFill="1" applyBorder="1"/>
    <xf numFmtId="0" fontId="2" fillId="0" borderId="23" xfId="5" applyFill="1" applyBorder="1"/>
    <xf numFmtId="167" fontId="2" fillId="0" borderId="37" xfId="5" applyNumberFormat="1" applyFill="1" applyBorder="1"/>
    <xf numFmtId="183" fontId="2" fillId="0" borderId="44" xfId="5" applyNumberFormat="1" applyFill="1" applyBorder="1"/>
    <xf numFmtId="167" fontId="2" fillId="0" borderId="19" xfId="5" applyNumberFormat="1" applyFill="1" applyBorder="1"/>
    <xf numFmtId="3" fontId="4" fillId="0" borderId="80" xfId="5" applyNumberFormat="1" applyFont="1" applyFill="1" applyBorder="1" applyAlignment="1">
      <alignment horizontal="right"/>
    </xf>
    <xf numFmtId="3" fontId="4" fillId="0" borderId="81" xfId="5" applyNumberFormat="1" applyFont="1" applyFill="1" applyBorder="1" applyAlignment="1">
      <alignment horizontal="right"/>
    </xf>
    <xf numFmtId="0" fontId="2" fillId="0" borderId="81" xfId="5" applyFill="1" applyBorder="1" applyAlignment="1">
      <alignment horizontal="right"/>
    </xf>
    <xf numFmtId="0" fontId="21" fillId="0" borderId="48" xfId="5" applyFont="1" applyFill="1" applyBorder="1" applyAlignment="1">
      <alignment horizontal="center"/>
    </xf>
    <xf numFmtId="3" fontId="2" fillId="0" borderId="32" xfId="5" applyNumberFormat="1" applyFill="1" applyBorder="1"/>
    <xf numFmtId="3" fontId="2" fillId="0" borderId="37" xfId="5" applyNumberFormat="1" applyFill="1" applyBorder="1"/>
    <xf numFmtId="3" fontId="2" fillId="0" borderId="48" xfId="5" applyNumberFormat="1" applyFill="1" applyBorder="1"/>
    <xf numFmtId="3" fontId="2" fillId="0" borderId="53" xfId="5" applyNumberFormat="1" applyFill="1" applyBorder="1"/>
    <xf numFmtId="3" fontId="2" fillId="0" borderId="3" xfId="5" applyNumberFormat="1" applyFill="1" applyBorder="1"/>
    <xf numFmtId="0" fontId="30" fillId="0" borderId="0" xfId="0" applyFont="1" applyBorder="1"/>
    <xf numFmtId="167" fontId="2" fillId="0" borderId="0" xfId="5" applyNumberFormat="1" applyFill="1" applyBorder="1"/>
    <xf numFmtId="3" fontId="2" fillId="0" borderId="80" xfId="5" applyNumberFormat="1" applyFill="1" applyBorder="1"/>
    <xf numFmtId="3" fontId="2" fillId="0" borderId="81" xfId="5" applyNumberFormat="1" applyFill="1" applyBorder="1"/>
    <xf numFmtId="3" fontId="2" fillId="0" borderId="17" xfId="5" applyNumberFormat="1" applyFill="1" applyBorder="1"/>
    <xf numFmtId="0" fontId="24" fillId="0" borderId="35" xfId="31" applyFont="1" applyFill="1" applyBorder="1" applyAlignment="1">
      <alignment horizontal="center" wrapText="1"/>
    </xf>
    <xf numFmtId="0" fontId="12" fillId="0" borderId="35" xfId="18" applyFont="1" applyFill="1" applyBorder="1" applyAlignment="1">
      <alignment vertical="center" wrapText="1"/>
    </xf>
    <xf numFmtId="0" fontId="66" fillId="0" borderId="38" xfId="18" applyFont="1" applyBorder="1" applyAlignment="1">
      <alignment vertical="center" wrapText="1"/>
    </xf>
    <xf numFmtId="0" fontId="13" fillId="0" borderId="38" xfId="18" applyFont="1" applyBorder="1" applyAlignment="1">
      <alignment vertical="center" wrapText="1"/>
    </xf>
    <xf numFmtId="0" fontId="13" fillId="0" borderId="38" xfId="18" applyFont="1" applyFill="1" applyBorder="1" applyAlignment="1">
      <alignment horizontal="right" vertical="center"/>
    </xf>
    <xf numFmtId="0" fontId="11" fillId="0" borderId="12" xfId="18" applyFont="1" applyFill="1" applyBorder="1" applyAlignment="1">
      <alignment horizontal="left" vertical="center"/>
    </xf>
    <xf numFmtId="0" fontId="11" fillId="0" borderId="35" xfId="18" applyFont="1" applyBorder="1" applyAlignment="1">
      <alignment vertical="center" wrapText="1"/>
    </xf>
    <xf numFmtId="0" fontId="6" fillId="0" borderId="35" xfId="18" applyFont="1" applyBorder="1" applyAlignment="1">
      <alignment vertical="center" wrapText="1"/>
    </xf>
    <xf numFmtId="0" fontId="6" fillId="0" borderId="35" xfId="18" applyFont="1" applyFill="1" applyBorder="1" applyAlignment="1">
      <alignment horizontal="right" vertical="center"/>
    </xf>
    <xf numFmtId="0" fontId="66" fillId="0" borderId="38" xfId="18" applyFont="1" applyBorder="1" applyAlignment="1">
      <alignment horizontal="center" vertical="center"/>
    </xf>
    <xf numFmtId="0" fontId="66" fillId="0" borderId="49" xfId="18" applyFont="1" applyBorder="1" applyAlignment="1">
      <alignment vertical="center" wrapText="1"/>
    </xf>
    <xf numFmtId="0" fontId="13" fillId="0" borderId="49" xfId="18" applyFont="1" applyBorder="1" applyAlignment="1">
      <alignment vertical="center" wrapText="1"/>
    </xf>
    <xf numFmtId="0" fontId="15" fillId="0" borderId="35" xfId="18" applyFont="1" applyBorder="1" applyAlignment="1">
      <alignment vertical="center"/>
    </xf>
    <xf numFmtId="0" fontId="15" fillId="0" borderId="15" xfId="18" applyFont="1" applyBorder="1" applyAlignment="1">
      <alignment vertical="center" wrapText="1"/>
    </xf>
    <xf numFmtId="0" fontId="12" fillId="0" borderId="15" xfId="18" applyFont="1" applyBorder="1" applyAlignment="1">
      <alignment vertical="center" wrapText="1"/>
    </xf>
    <xf numFmtId="164" fontId="6" fillId="0" borderId="38" xfId="18" applyNumberFormat="1" applyFont="1" applyBorder="1" applyAlignment="1">
      <alignment horizontal="right" vertical="center"/>
    </xf>
    <xf numFmtId="168" fontId="14" fillId="11" borderId="38" xfId="18" applyNumberFormat="1" applyFont="1" applyFill="1" applyBorder="1" applyAlignment="1">
      <alignment horizontal="right" vertical="center"/>
    </xf>
    <xf numFmtId="0" fontId="11" fillId="0" borderId="67" xfId="18" applyFont="1" applyFill="1" applyBorder="1" applyAlignment="1">
      <alignment horizontal="left" vertical="center"/>
    </xf>
    <xf numFmtId="0" fontId="47" fillId="0" borderId="41" xfId="18" applyFont="1" applyFill="1" applyBorder="1" applyAlignment="1">
      <alignment horizontal="left" vertical="center" wrapText="1"/>
    </xf>
    <xf numFmtId="164" fontId="32" fillId="0" borderId="41" xfId="18" applyNumberFormat="1" applyFont="1" applyFill="1" applyBorder="1" applyAlignment="1">
      <alignment horizontal="right" vertical="center" wrapText="1"/>
    </xf>
    <xf numFmtId="0" fontId="19" fillId="0" borderId="30" xfId="5" applyFont="1" applyBorder="1" applyAlignment="1">
      <alignment horizontal="right" vertical="center" wrapText="1"/>
    </xf>
    <xf numFmtId="168" fontId="19" fillId="11" borderId="30" xfId="5" applyNumberFormat="1" applyFont="1" applyFill="1" applyBorder="1" applyAlignment="1">
      <alignment horizontal="right" vertical="center" wrapText="1"/>
    </xf>
    <xf numFmtId="0" fontId="19" fillId="0" borderId="30" xfId="5" applyFont="1" applyBorder="1" applyAlignment="1">
      <alignment horizontal="right" vertical="center"/>
    </xf>
    <xf numFmtId="0" fontId="12" fillId="0" borderId="35" xfId="18" applyFont="1" applyFill="1" applyBorder="1" applyAlignment="1">
      <alignment horizontal="right" vertical="center" wrapText="1"/>
    </xf>
    <xf numFmtId="0" fontId="142" fillId="0" borderId="21" xfId="15" applyFont="1" applyBorder="1" applyAlignment="1">
      <alignment vertical="center" wrapText="1"/>
    </xf>
    <xf numFmtId="0" fontId="142" fillId="0" borderId="66" xfId="15" applyFont="1" applyBorder="1" applyAlignment="1">
      <alignment vertical="center" wrapText="1"/>
    </xf>
    <xf numFmtId="49" fontId="32" fillId="0" borderId="42" xfId="0" applyNumberFormat="1" applyFont="1" applyFill="1" applyBorder="1" applyAlignment="1">
      <alignment horizontal="center" vertical="center"/>
    </xf>
    <xf numFmtId="0" fontId="54" fillId="0" borderId="0" xfId="0" applyFont="1"/>
    <xf numFmtId="0" fontId="32" fillId="4" borderId="80" xfId="0" applyFont="1" applyFill="1" applyBorder="1" applyAlignment="1">
      <alignment horizontal="center" vertical="center"/>
    </xf>
    <xf numFmtId="0" fontId="32" fillId="4" borderId="43" xfId="0" applyFont="1" applyFill="1" applyBorder="1" applyAlignment="1">
      <alignment horizontal="center" vertical="center"/>
    </xf>
    <xf numFmtId="0" fontId="35" fillId="0" borderId="1" xfId="0" applyFont="1" applyBorder="1" applyAlignment="1">
      <alignment horizontal="center" vertical="center"/>
    </xf>
    <xf numFmtId="0" fontId="36" fillId="0" borderId="1" xfId="0" applyFont="1" applyBorder="1" applyAlignment="1">
      <alignment horizontal="center" vertical="center"/>
    </xf>
    <xf numFmtId="0" fontId="36" fillId="0" borderId="47" xfId="0" applyFont="1" applyBorder="1" applyAlignment="1">
      <alignment horizontal="center" vertical="center"/>
    </xf>
    <xf numFmtId="0" fontId="13" fillId="0" borderId="1" xfId="17" applyFont="1" applyFill="1" applyBorder="1" applyAlignment="1">
      <alignment horizontal="center" vertical="center"/>
    </xf>
    <xf numFmtId="0" fontId="13" fillId="0" borderId="38" xfId="17" applyFont="1" applyFill="1" applyBorder="1" applyAlignment="1">
      <alignment horizontal="left" vertical="center" wrapText="1"/>
    </xf>
    <xf numFmtId="0" fontId="69" fillId="0" borderId="38" xfId="0" applyFont="1" applyFill="1" applyBorder="1" applyAlignment="1">
      <alignment horizontal="right" wrapText="1"/>
    </xf>
    <xf numFmtId="0" fontId="69" fillId="0" borderId="53" xfId="0" applyFont="1" applyFill="1" applyBorder="1" applyAlignment="1">
      <alignment horizontal="right"/>
    </xf>
    <xf numFmtId="0" fontId="69" fillId="0" borderId="48" xfId="0" applyFont="1" applyFill="1" applyBorder="1" applyAlignment="1">
      <alignment horizontal="right"/>
    </xf>
    <xf numFmtId="0" fontId="69" fillId="0" borderId="3" xfId="0" applyFont="1" applyFill="1" applyBorder="1" applyAlignment="1">
      <alignment horizontal="right"/>
    </xf>
    <xf numFmtId="0" fontId="69" fillId="0" borderId="9" xfId="0" applyFont="1" applyFill="1" applyBorder="1" applyAlignment="1">
      <alignment horizontal="right"/>
    </xf>
    <xf numFmtId="0" fontId="6" fillId="0" borderId="12" xfId="17" applyFont="1" applyFill="1" applyBorder="1" applyAlignment="1">
      <alignment horizontal="center" vertical="center"/>
    </xf>
    <xf numFmtId="0" fontId="6" fillId="0" borderId="35" xfId="17" applyFont="1" applyFill="1" applyBorder="1" applyAlignment="1">
      <alignment horizontal="left" vertical="center" wrapText="1"/>
    </xf>
    <xf numFmtId="0" fontId="57" fillId="0" borderId="35" xfId="0" applyFont="1" applyFill="1" applyBorder="1" applyAlignment="1">
      <alignment horizontal="right" vertical="center" wrapText="1"/>
    </xf>
    <xf numFmtId="0" fontId="57" fillId="0" borderId="40" xfId="0" applyFont="1" applyFill="1" applyBorder="1" applyAlignment="1">
      <alignment horizontal="right"/>
    </xf>
    <xf numFmtId="169" fontId="53" fillId="11" borderId="32" xfId="0" applyNumberFormat="1" applyFont="1" applyFill="1" applyBorder="1" applyAlignment="1"/>
    <xf numFmtId="0" fontId="57" fillId="0" borderId="13" xfId="0" applyFont="1" applyFill="1" applyBorder="1" applyAlignment="1">
      <alignment horizontal="right"/>
    </xf>
    <xf numFmtId="0" fontId="57" fillId="0" borderId="37" xfId="0" applyFont="1" applyFill="1" applyBorder="1" applyAlignment="1">
      <alignment horizontal="right"/>
    </xf>
    <xf numFmtId="0" fontId="57" fillId="0" borderId="24" xfId="0" applyFont="1" applyFill="1" applyBorder="1" applyAlignment="1">
      <alignment horizontal="right"/>
    </xf>
    <xf numFmtId="164" fontId="69" fillId="0" borderId="38" xfId="0" applyNumberFormat="1" applyFont="1" applyFill="1" applyBorder="1" applyAlignment="1">
      <alignment horizontal="right"/>
    </xf>
    <xf numFmtId="164" fontId="69" fillId="0" borderId="53" xfId="0" applyNumberFormat="1" applyFont="1" applyFill="1" applyBorder="1" applyAlignment="1">
      <alignment horizontal="right"/>
    </xf>
    <xf numFmtId="169" fontId="69" fillId="11" borderId="3" xfId="0" applyNumberFormat="1" applyFont="1" applyFill="1" applyBorder="1" applyAlignment="1"/>
    <xf numFmtId="164" fontId="69" fillId="0" borderId="48" xfId="0" applyNumberFormat="1" applyFont="1" applyFill="1" applyBorder="1" applyAlignment="1">
      <alignment horizontal="right"/>
    </xf>
    <xf numFmtId="164" fontId="69" fillId="0" borderId="3" xfId="0" applyNumberFormat="1" applyFont="1" applyFill="1" applyBorder="1" applyAlignment="1">
      <alignment horizontal="right"/>
    </xf>
    <xf numFmtId="164" fontId="69" fillId="0" borderId="9" xfId="0" applyNumberFormat="1" applyFont="1" applyFill="1" applyBorder="1" applyAlignment="1">
      <alignment horizontal="right"/>
    </xf>
    <xf numFmtId="0" fontId="6" fillId="0" borderId="58" xfId="17" applyFont="1" applyFill="1" applyBorder="1" applyAlignment="1">
      <alignment horizontal="center" vertical="center"/>
    </xf>
    <xf numFmtId="0" fontId="6" fillId="0" borderId="30" xfId="17" applyFont="1" applyFill="1" applyBorder="1" applyAlignment="1">
      <alignment horizontal="left" vertical="center" wrapText="1"/>
    </xf>
    <xf numFmtId="164" fontId="53" fillId="0" borderId="20" xfId="0" applyNumberFormat="1" applyFont="1" applyFill="1" applyBorder="1" applyAlignment="1">
      <alignment horizontal="right"/>
    </xf>
    <xf numFmtId="164" fontId="53" fillId="0" borderId="69" xfId="0" applyNumberFormat="1" applyFont="1" applyFill="1" applyBorder="1" applyAlignment="1">
      <alignment horizontal="right"/>
    </xf>
    <xf numFmtId="169" fontId="53" fillId="11" borderId="23" xfId="0" applyNumberFormat="1" applyFont="1" applyFill="1" applyBorder="1" applyAlignment="1"/>
    <xf numFmtId="164" fontId="53" fillId="0" borderId="4" xfId="0" applyNumberFormat="1" applyFont="1" applyFill="1" applyBorder="1" applyAlignment="1">
      <alignment horizontal="right"/>
    </xf>
    <xf numFmtId="164" fontId="53" fillId="0" borderId="23" xfId="0" applyNumberFormat="1" applyFont="1" applyFill="1" applyBorder="1" applyAlignment="1">
      <alignment horizontal="right"/>
    </xf>
    <xf numFmtId="164" fontId="53" fillId="0" borderId="11" xfId="0" applyNumberFormat="1" applyFont="1" applyFill="1" applyBorder="1" applyAlignment="1">
      <alignment horizontal="right"/>
    </xf>
    <xf numFmtId="164" fontId="53" fillId="0" borderId="30" xfId="0" applyNumberFormat="1" applyFont="1" applyFill="1" applyBorder="1" applyAlignment="1">
      <alignment horizontal="right"/>
    </xf>
    <xf numFmtId="164" fontId="53" fillId="0" borderId="62" xfId="0" applyNumberFormat="1" applyFont="1" applyFill="1" applyBorder="1" applyAlignment="1">
      <alignment horizontal="right"/>
    </xf>
    <xf numFmtId="164" fontId="53" fillId="0" borderId="51" xfId="0" applyNumberFormat="1" applyFont="1" applyFill="1" applyBorder="1" applyAlignment="1">
      <alignment horizontal="right"/>
    </xf>
    <xf numFmtId="164" fontId="53" fillId="0" borderId="32" xfId="0" applyNumberFormat="1" applyFont="1" applyFill="1" applyBorder="1" applyAlignment="1">
      <alignment horizontal="right"/>
    </xf>
    <xf numFmtId="164" fontId="53" fillId="0" borderId="33" xfId="0" applyNumberFormat="1" applyFont="1" applyFill="1" applyBorder="1" applyAlignment="1">
      <alignment horizontal="right"/>
    </xf>
    <xf numFmtId="164" fontId="53" fillId="0" borderId="35" xfId="0" applyNumberFormat="1" applyFont="1" applyFill="1" applyBorder="1" applyAlignment="1">
      <alignment horizontal="right"/>
    </xf>
    <xf numFmtId="164" fontId="53" fillId="0" borderId="40" xfId="0" applyNumberFormat="1" applyFont="1" applyFill="1" applyBorder="1" applyAlignment="1">
      <alignment horizontal="right"/>
    </xf>
    <xf numFmtId="169" fontId="53" fillId="11" borderId="37" xfId="0" applyNumberFormat="1" applyFont="1" applyFill="1" applyBorder="1" applyAlignment="1"/>
    <xf numFmtId="164" fontId="53" fillId="0" borderId="12" xfId="0" applyNumberFormat="1" applyFont="1" applyFill="1" applyBorder="1" applyAlignment="1">
      <alignment horizontal="right"/>
    </xf>
    <xf numFmtId="164" fontId="53" fillId="0" borderId="37" xfId="0" applyNumberFormat="1" applyFont="1" applyFill="1" applyBorder="1" applyAlignment="1">
      <alignment horizontal="right"/>
    </xf>
    <xf numFmtId="164" fontId="53" fillId="0" borderId="24" xfId="0" applyNumberFormat="1" applyFont="1" applyFill="1" applyBorder="1" applyAlignment="1">
      <alignment horizontal="right"/>
    </xf>
    <xf numFmtId="0" fontId="12" fillId="0" borderId="12" xfId="17" applyFont="1" applyFill="1" applyBorder="1" applyAlignment="1">
      <alignment horizontal="center"/>
    </xf>
    <xf numFmtId="0" fontId="12" fillId="0" borderId="35" xfId="17" applyFont="1" applyFill="1" applyBorder="1" applyAlignment="1">
      <alignment wrapText="1"/>
    </xf>
    <xf numFmtId="164" fontId="53" fillId="0" borderId="13" xfId="0" applyNumberFormat="1" applyFont="1" applyFill="1" applyBorder="1" applyAlignment="1">
      <alignment horizontal="right"/>
    </xf>
    <xf numFmtId="0" fontId="12" fillId="0" borderId="58" xfId="17" applyFont="1" applyFill="1" applyBorder="1" applyAlignment="1">
      <alignment horizontal="center" vertical="center"/>
    </xf>
    <xf numFmtId="0" fontId="12" fillId="0" borderId="30" xfId="17" applyFont="1" applyFill="1" applyBorder="1" applyAlignment="1">
      <alignment wrapText="1"/>
    </xf>
    <xf numFmtId="0" fontId="12" fillId="0" borderId="67" xfId="17" applyFont="1" applyFill="1" applyBorder="1" applyAlignment="1">
      <alignment horizontal="center"/>
    </xf>
    <xf numFmtId="0" fontId="12" fillId="0" borderId="41" xfId="17" applyFont="1" applyFill="1" applyBorder="1" applyAlignment="1">
      <alignment wrapText="1"/>
    </xf>
    <xf numFmtId="164" fontId="53" fillId="0" borderId="63" xfId="0" applyNumberFormat="1" applyFont="1" applyFill="1" applyBorder="1" applyAlignment="1">
      <alignment horizontal="right"/>
    </xf>
    <xf numFmtId="164" fontId="53" fillId="0" borderId="52" xfId="0" applyNumberFormat="1" applyFont="1" applyFill="1" applyBorder="1" applyAlignment="1">
      <alignment horizontal="right"/>
    </xf>
    <xf numFmtId="169" fontId="53" fillId="11" borderId="36" xfId="0" applyNumberFormat="1" applyFont="1" applyFill="1" applyBorder="1" applyAlignment="1"/>
    <xf numFmtId="164" fontId="53" fillId="0" borderId="46" xfId="0" applyNumberFormat="1" applyFont="1" applyFill="1" applyBorder="1" applyAlignment="1">
      <alignment horizontal="right"/>
    </xf>
    <xf numFmtId="164" fontId="53" fillId="0" borderId="36" xfId="0" applyNumberFormat="1" applyFont="1" applyFill="1" applyBorder="1" applyAlignment="1">
      <alignment horizontal="right"/>
    </xf>
    <xf numFmtId="164" fontId="53" fillId="0" borderId="139" xfId="0" applyNumberFormat="1" applyFont="1" applyFill="1" applyBorder="1" applyAlignment="1">
      <alignment horizontal="right"/>
    </xf>
    <xf numFmtId="164" fontId="31" fillId="0" borderId="38" xfId="0" applyNumberFormat="1" applyFont="1" applyFill="1" applyBorder="1" applyAlignment="1">
      <alignment horizontal="right"/>
    </xf>
    <xf numFmtId="164" fontId="31" fillId="0" borderId="53" xfId="0" applyNumberFormat="1" applyFont="1" applyFill="1" applyBorder="1" applyAlignment="1">
      <alignment horizontal="right"/>
    </xf>
    <xf numFmtId="169" fontId="31" fillId="11" borderId="3" xfId="0" applyNumberFormat="1" applyFont="1" applyFill="1" applyBorder="1" applyAlignment="1"/>
    <xf numFmtId="164" fontId="31" fillId="0" borderId="48" xfId="0" applyNumberFormat="1" applyFont="1" applyFill="1" applyBorder="1" applyAlignment="1">
      <alignment horizontal="right"/>
    </xf>
    <xf numFmtId="164" fontId="31" fillId="0" borderId="3" xfId="0" applyNumberFormat="1" applyFont="1" applyFill="1" applyBorder="1" applyAlignment="1">
      <alignment horizontal="right"/>
    </xf>
    <xf numFmtId="164" fontId="31" fillId="0" borderId="9" xfId="0" applyNumberFormat="1" applyFont="1" applyFill="1" applyBorder="1" applyAlignment="1">
      <alignment horizontal="right"/>
    </xf>
    <xf numFmtId="0" fontId="6" fillId="0" borderId="4" xfId="17" applyFont="1" applyFill="1" applyBorder="1" applyAlignment="1">
      <alignment horizontal="center" vertical="center"/>
    </xf>
    <xf numFmtId="0" fontId="6" fillId="0" borderId="20" xfId="17" applyFont="1" applyFill="1" applyBorder="1" applyAlignment="1">
      <alignment horizontal="left" vertical="center" wrapText="1"/>
    </xf>
    <xf numFmtId="0" fontId="12" fillId="0" borderId="30" xfId="17" applyFont="1" applyFill="1" applyBorder="1" applyAlignment="1">
      <alignment horizontal="left" vertical="center" wrapText="1"/>
    </xf>
    <xf numFmtId="0" fontId="6" fillId="0" borderId="70" xfId="17" applyFont="1" applyFill="1" applyBorder="1" applyAlignment="1">
      <alignment horizontal="center" vertical="center"/>
    </xf>
    <xf numFmtId="0" fontId="6" fillId="0" borderId="63" xfId="17" applyFont="1" applyFill="1" applyBorder="1" applyAlignment="1">
      <alignment horizontal="left" vertical="center" wrapText="1"/>
    </xf>
    <xf numFmtId="164" fontId="53" fillId="0" borderId="5" xfId="0" applyNumberFormat="1" applyFont="1" applyFill="1" applyBorder="1" applyAlignment="1">
      <alignment horizontal="right"/>
    </xf>
    <xf numFmtId="0" fontId="6" fillId="0" borderId="64" xfId="17" applyFont="1" applyFill="1" applyBorder="1" applyAlignment="1">
      <alignment horizontal="left" vertical="center" wrapText="1"/>
    </xf>
    <xf numFmtId="164" fontId="53" fillId="0" borderId="64" xfId="0" applyNumberFormat="1" applyFont="1" applyFill="1" applyBorder="1" applyAlignment="1">
      <alignment horizontal="right"/>
    </xf>
    <xf numFmtId="164" fontId="53" fillId="0" borderId="44" xfId="0" applyNumberFormat="1" applyFont="1" applyFill="1" applyBorder="1" applyAlignment="1">
      <alignment horizontal="right"/>
    </xf>
    <xf numFmtId="169" fontId="53" fillId="11" borderId="19" xfId="0" applyNumberFormat="1" applyFont="1" applyFill="1" applyBorder="1" applyAlignment="1"/>
    <xf numFmtId="164" fontId="0" fillId="0" borderId="33" xfId="0" applyNumberFormat="1" applyFill="1" applyBorder="1" applyAlignment="1"/>
    <xf numFmtId="164" fontId="53" fillId="0" borderId="24" xfId="0" applyNumberFormat="1" applyFont="1" applyFill="1" applyBorder="1" applyAlignment="1">
      <alignment vertical="center"/>
    </xf>
    <xf numFmtId="0" fontId="12" fillId="0" borderId="12" xfId="17" applyFont="1" applyFill="1" applyBorder="1" applyAlignment="1">
      <alignment horizontal="center" vertical="center"/>
    </xf>
    <xf numFmtId="164" fontId="53" fillId="0" borderId="41" xfId="0" applyNumberFormat="1" applyFont="1" applyFill="1" applyBorder="1" applyAlignment="1">
      <alignment horizontal="right"/>
    </xf>
    <xf numFmtId="164" fontId="53" fillId="0" borderId="61" xfId="0" applyNumberFormat="1" applyFont="1" applyFill="1" applyBorder="1" applyAlignment="1">
      <alignment horizontal="right"/>
    </xf>
    <xf numFmtId="169" fontId="53" fillId="11" borderId="34" xfId="0" applyNumberFormat="1" applyFont="1" applyFill="1" applyBorder="1" applyAlignment="1"/>
    <xf numFmtId="164" fontId="53" fillId="0" borderId="60" xfId="0" applyNumberFormat="1" applyFont="1" applyFill="1" applyBorder="1" applyAlignment="1">
      <alignment horizontal="right"/>
    </xf>
    <xf numFmtId="164" fontId="53" fillId="0" borderId="34" xfId="0" applyNumberFormat="1" applyFont="1" applyFill="1" applyBorder="1" applyAlignment="1">
      <alignment horizontal="right"/>
    </xf>
    <xf numFmtId="164" fontId="53" fillId="0" borderId="0" xfId="0" applyNumberFormat="1" applyFont="1" applyFill="1" applyBorder="1" applyAlignment="1">
      <alignment horizontal="right"/>
    </xf>
    <xf numFmtId="184" fontId="31" fillId="11" borderId="3" xfId="9" applyNumberFormat="1" applyFont="1" applyFill="1" applyBorder="1" applyAlignment="1"/>
    <xf numFmtId="164" fontId="53" fillId="0" borderId="23" xfId="0" applyNumberFormat="1" applyFont="1" applyFill="1" applyBorder="1"/>
    <xf numFmtId="184" fontId="53" fillId="11" borderId="37" xfId="9" applyNumberFormat="1" applyFont="1" applyFill="1" applyBorder="1" applyAlignment="1">
      <alignment horizontal="right"/>
    </xf>
    <xf numFmtId="164" fontId="53" fillId="0" borderId="37" xfId="0" applyNumberFormat="1" applyFont="1" applyFill="1" applyBorder="1"/>
    <xf numFmtId="164" fontId="31" fillId="0" borderId="3" xfId="0" applyNumberFormat="1" applyFont="1" applyFill="1" applyBorder="1"/>
    <xf numFmtId="164" fontId="53" fillId="0" borderId="30" xfId="0" applyNumberFormat="1" applyFont="1" applyBorder="1" applyAlignment="1">
      <alignment horizontal="right"/>
    </xf>
    <xf numFmtId="164" fontId="53" fillId="0" borderId="62" xfId="0" applyNumberFormat="1" applyFont="1" applyBorder="1" applyAlignment="1">
      <alignment horizontal="right"/>
    </xf>
    <xf numFmtId="164" fontId="53" fillId="0" borderId="33" xfId="0" applyNumberFormat="1" applyFont="1" applyFill="1" applyBorder="1" applyAlignment="1"/>
    <xf numFmtId="164" fontId="53" fillId="0" borderId="35" xfId="0" applyNumberFormat="1" applyFont="1" applyBorder="1" applyAlignment="1">
      <alignment horizontal="right"/>
    </xf>
    <xf numFmtId="164" fontId="53" fillId="0" borderId="40" xfId="0" applyNumberFormat="1" applyFont="1" applyBorder="1" applyAlignment="1">
      <alignment horizontal="right"/>
    </xf>
    <xf numFmtId="164" fontId="53" fillId="0" borderId="24" xfId="0" applyNumberFormat="1" applyFont="1" applyFill="1" applyBorder="1" applyAlignment="1"/>
    <xf numFmtId="164" fontId="31" fillId="0" borderId="38" xfId="0" applyNumberFormat="1" applyFont="1" applyBorder="1" applyAlignment="1">
      <alignment horizontal="right"/>
    </xf>
    <xf numFmtId="164" fontId="31" fillId="0" borderId="53" xfId="0" applyNumberFormat="1" applyFont="1" applyBorder="1" applyAlignment="1">
      <alignment horizontal="right"/>
    </xf>
    <xf numFmtId="164" fontId="31" fillId="0" borderId="9" xfId="0" applyNumberFormat="1" applyFont="1" applyFill="1" applyBorder="1" applyAlignment="1"/>
    <xf numFmtId="164" fontId="53" fillId="0" borderId="63" xfId="0" applyNumberFormat="1" applyFont="1" applyBorder="1" applyAlignment="1">
      <alignment horizontal="right"/>
    </xf>
    <xf numFmtId="164" fontId="53" fillId="0" borderId="52" xfId="0" applyNumberFormat="1" applyFont="1" applyBorder="1" applyAlignment="1">
      <alignment horizontal="right"/>
    </xf>
    <xf numFmtId="184" fontId="53" fillId="11" borderId="32" xfId="9" applyNumberFormat="1" applyFont="1" applyFill="1" applyBorder="1" applyAlignment="1"/>
    <xf numFmtId="184" fontId="53" fillId="11" borderId="37" xfId="9" applyNumberFormat="1" applyFont="1" applyFill="1" applyBorder="1" applyAlignment="1"/>
    <xf numFmtId="0" fontId="6" fillId="0" borderId="12" xfId="17" applyFont="1" applyFill="1" applyBorder="1" applyAlignment="1">
      <alignment horizontal="center" vertical="center" wrapText="1"/>
    </xf>
    <xf numFmtId="0" fontId="66" fillId="0" borderId="1" xfId="0" applyFont="1" applyFill="1" applyBorder="1" applyAlignment="1">
      <alignment horizontal="center" vertical="center" wrapText="1" shrinkToFit="1"/>
    </xf>
    <xf numFmtId="0" fontId="66" fillId="0" borderId="9" xfId="0" applyFont="1" applyFill="1" applyBorder="1" applyAlignment="1">
      <alignment horizontal="center" vertical="center" wrapText="1"/>
    </xf>
    <xf numFmtId="0" fontId="13" fillId="0" borderId="48" xfId="0" applyFont="1" applyFill="1" applyBorder="1" applyAlignment="1">
      <alignment horizontal="center" vertical="center" wrapText="1" shrinkToFit="1"/>
    </xf>
    <xf numFmtId="0" fontId="13" fillId="0" borderId="3" xfId="0" applyFont="1" applyFill="1" applyBorder="1" applyAlignment="1">
      <alignment horizontal="center" vertical="center" wrapText="1" shrinkToFit="1"/>
    </xf>
    <xf numFmtId="167" fontId="66" fillId="0" borderId="38" xfId="0" applyNumberFormat="1" applyFont="1" applyFill="1" applyBorder="1" applyAlignment="1">
      <alignment horizontal="center" vertical="center" wrapText="1"/>
    </xf>
    <xf numFmtId="164" fontId="13" fillId="0" borderId="13" xfId="0" applyNumberFormat="1" applyFont="1" applyFill="1" applyBorder="1"/>
    <xf numFmtId="164" fontId="13" fillId="0" borderId="14" xfId="0" applyNumberFormat="1" applyFont="1" applyFill="1" applyBorder="1"/>
    <xf numFmtId="0" fontId="6" fillId="0" borderId="64" xfId="3" applyFont="1" applyFill="1" applyBorder="1" applyAlignment="1">
      <alignment horizontal="center" vertical="center"/>
    </xf>
    <xf numFmtId="0" fontId="50" fillId="0" borderId="1" xfId="0" applyFont="1" applyBorder="1" applyAlignment="1">
      <alignment horizontal="center" vertical="center" wrapText="1" shrinkToFit="1"/>
    </xf>
    <xf numFmtId="0" fontId="50" fillId="0" borderId="38" xfId="0" applyFont="1" applyBorder="1" applyAlignment="1">
      <alignment horizontal="center" vertical="center"/>
    </xf>
    <xf numFmtId="0" fontId="93" fillId="0" borderId="1" xfId="0" applyFont="1" applyFill="1" applyBorder="1" applyAlignment="1">
      <alignment horizontal="center" vertical="center" wrapText="1"/>
    </xf>
    <xf numFmtId="167" fontId="40" fillId="0" borderId="38" xfId="0" applyNumberFormat="1" applyFont="1" applyFill="1" applyBorder="1" applyAlignment="1">
      <alignment horizontal="center" vertical="center" wrapText="1"/>
    </xf>
    <xf numFmtId="0" fontId="24" fillId="0" borderId="64" xfId="31" applyFont="1" applyFill="1" applyBorder="1" applyAlignment="1">
      <alignment horizontal="center" wrapText="1"/>
    </xf>
    <xf numFmtId="3" fontId="18" fillId="0" borderId="64" xfId="31" applyNumberFormat="1" applyFont="1" applyBorder="1" applyAlignment="1">
      <alignment horizontal="right"/>
    </xf>
    <xf numFmtId="3" fontId="24" fillId="0" borderId="43" xfId="31" applyNumberFormat="1" applyFont="1" applyBorder="1" applyAlignment="1">
      <alignment horizontal="right"/>
    </xf>
    <xf numFmtId="3" fontId="24" fillId="0" borderId="19" xfId="31" applyNumberFormat="1" applyFont="1" applyBorder="1" applyAlignment="1">
      <alignment horizontal="right"/>
    </xf>
    <xf numFmtId="3" fontId="24" fillId="0" borderId="44" xfId="31" applyNumberFormat="1" applyFont="1" applyBorder="1" applyAlignment="1">
      <alignment horizontal="right"/>
    </xf>
    <xf numFmtId="3" fontId="18" fillId="15" borderId="85" xfId="0" applyNumberFormat="1" applyFont="1" applyFill="1" applyBorder="1"/>
    <xf numFmtId="0" fontId="21" fillId="0" borderId="2" xfId="5" applyFont="1" applyFill="1" applyBorder="1" applyAlignment="1">
      <alignment horizontal="center"/>
    </xf>
    <xf numFmtId="0" fontId="2" fillId="0" borderId="82" xfId="5" applyFill="1" applyBorder="1" applyAlignment="1">
      <alignment horizontal="right"/>
    </xf>
    <xf numFmtId="0" fontId="2" fillId="0" borderId="3" xfId="5" applyBorder="1"/>
    <xf numFmtId="0" fontId="12" fillId="0" borderId="48" xfId="0" applyFont="1" applyBorder="1" applyAlignment="1">
      <alignment horizontal="center" vertical="center"/>
    </xf>
    <xf numFmtId="0" fontId="47" fillId="6" borderId="41" xfId="6" applyFont="1" applyFill="1" applyBorder="1" applyAlignment="1">
      <alignment horizontal="center" vertical="center" wrapText="1"/>
    </xf>
    <xf numFmtId="0" fontId="2" fillId="0" borderId="34" xfId="6" applyFont="1" applyBorder="1" applyAlignment="1">
      <alignment horizontal="center" vertical="center"/>
    </xf>
    <xf numFmtId="0" fontId="21" fillId="0" borderId="35" xfId="7" applyNumberFormat="1" applyFont="1" applyFill="1" applyBorder="1" applyAlignment="1">
      <alignment vertical="top" wrapText="1"/>
    </xf>
    <xf numFmtId="0" fontId="21" fillId="0" borderId="63" xfId="7" applyNumberFormat="1" applyFont="1" applyFill="1" applyBorder="1" applyAlignment="1">
      <alignment vertical="top" wrapText="1"/>
    </xf>
    <xf numFmtId="0" fontId="19" fillId="0" borderId="38" xfId="0" applyFont="1" applyBorder="1" applyAlignment="1">
      <alignment horizontal="center" vertical="center" wrapText="1"/>
    </xf>
    <xf numFmtId="0" fontId="19" fillId="0" borderId="20" xfId="0" applyFont="1" applyBorder="1" applyAlignment="1">
      <alignment wrapText="1"/>
    </xf>
    <xf numFmtId="0" fontId="19" fillId="0" borderId="16" xfId="0" applyFont="1" applyBorder="1" applyAlignment="1">
      <alignment wrapText="1"/>
    </xf>
    <xf numFmtId="0" fontId="19" fillId="0" borderId="30" xfId="0" applyFont="1" applyFill="1" applyBorder="1" applyAlignment="1">
      <alignment wrapText="1"/>
    </xf>
    <xf numFmtId="0" fontId="19" fillId="0" borderId="64" xfId="0" applyFont="1" applyFill="1" applyBorder="1" applyAlignment="1">
      <alignment wrapText="1"/>
    </xf>
    <xf numFmtId="0" fontId="19" fillId="0" borderId="20" xfId="0" applyFont="1" applyFill="1" applyBorder="1" applyAlignment="1">
      <alignment wrapText="1"/>
    </xf>
    <xf numFmtId="0" fontId="19" fillId="0" borderId="35" xfId="0" applyFont="1" applyFill="1" applyBorder="1" applyAlignment="1">
      <alignment wrapText="1"/>
    </xf>
    <xf numFmtId="0" fontId="19" fillId="0" borderId="16" xfId="0" applyFont="1" applyFill="1" applyBorder="1" applyAlignment="1">
      <alignment wrapText="1"/>
    </xf>
    <xf numFmtId="0" fontId="50" fillId="0" borderId="41" xfId="0" applyFont="1" applyFill="1" applyBorder="1" applyAlignment="1">
      <alignment vertical="center"/>
    </xf>
    <xf numFmtId="0" fontId="137" fillId="0" borderId="35" xfId="0" applyFont="1" applyBorder="1"/>
    <xf numFmtId="0" fontId="137" fillId="0" borderId="30" xfId="0" applyFont="1" applyBorder="1"/>
    <xf numFmtId="0" fontId="35" fillId="0" borderId="1" xfId="0" applyFont="1" applyBorder="1"/>
    <xf numFmtId="0" fontId="35" fillId="0" borderId="58" xfId="0" applyFont="1" applyBorder="1"/>
    <xf numFmtId="0" fontId="35" fillId="0" borderId="12" xfId="0" applyFont="1" applyBorder="1"/>
    <xf numFmtId="0" fontId="35" fillId="0" borderId="70" xfId="0" applyFont="1" applyBorder="1"/>
    <xf numFmtId="0" fontId="35" fillId="0" borderId="4" xfId="0" applyFont="1" applyBorder="1"/>
    <xf numFmtId="0" fontId="35" fillId="0" borderId="42" xfId="0" applyFont="1" applyBorder="1"/>
    <xf numFmtId="164" fontId="9" fillId="0" borderId="91" xfId="0" applyNumberFormat="1" applyFont="1" applyBorder="1"/>
    <xf numFmtId="164" fontId="1" fillId="0" borderId="62" xfId="0" applyNumberFormat="1" applyFont="1" applyBorder="1"/>
    <xf numFmtId="0" fontId="36" fillId="0" borderId="38" xfId="0" applyFont="1" applyFill="1" applyBorder="1" applyAlignment="1">
      <alignment horizontal="center" vertical="center" textRotation="90" wrapText="1"/>
    </xf>
    <xf numFmtId="0" fontId="145" fillId="0" borderId="38" xfId="0" applyFont="1" applyFill="1" applyBorder="1" applyAlignment="1">
      <alignment horizontal="center" vertical="center" textRotation="90"/>
    </xf>
    <xf numFmtId="0" fontId="32" fillId="0" borderId="58" xfId="0" applyFont="1" applyFill="1" applyBorder="1" applyAlignment="1">
      <alignment horizontal="left" vertical="center"/>
    </xf>
    <xf numFmtId="164" fontId="2" fillId="0" borderId="35" xfId="0" applyNumberFormat="1" applyFont="1" applyFill="1" applyBorder="1" applyAlignment="1">
      <alignment horizontal="center" vertical="center" wrapText="1"/>
    </xf>
    <xf numFmtId="164" fontId="2" fillId="0" borderId="14" xfId="0" applyNumberFormat="1" applyFont="1" applyFill="1" applyBorder="1" applyAlignment="1">
      <alignment horizontal="center"/>
    </xf>
    <xf numFmtId="164" fontId="2" fillId="0" borderId="40" xfId="0" applyNumberFormat="1" applyFont="1" applyFill="1" applyBorder="1" applyAlignment="1">
      <alignment horizontal="center"/>
    </xf>
    <xf numFmtId="164" fontId="2" fillId="0" borderId="21" xfId="0" applyNumberFormat="1" applyFont="1" applyFill="1" applyBorder="1" applyAlignment="1">
      <alignment horizontal="center"/>
    </xf>
    <xf numFmtId="164" fontId="2" fillId="0" borderId="51" xfId="0" applyNumberFormat="1" applyFont="1" applyFill="1" applyBorder="1" applyAlignment="1">
      <alignment horizontal="center"/>
    </xf>
    <xf numFmtId="164" fontId="2" fillId="0" borderId="50" xfId="0" applyNumberFormat="1" applyFont="1" applyFill="1" applyBorder="1" applyAlignment="1">
      <alignment horizontal="center"/>
    </xf>
    <xf numFmtId="164" fontId="2" fillId="0" borderId="62" xfId="0" applyNumberFormat="1" applyFont="1" applyFill="1" applyBorder="1" applyAlignment="1">
      <alignment horizontal="center"/>
    </xf>
    <xf numFmtId="164" fontId="2" fillId="0" borderId="31" xfId="0" applyNumberFormat="1" applyFont="1" applyFill="1" applyBorder="1" applyAlignment="1">
      <alignment horizontal="center"/>
    </xf>
    <xf numFmtId="164" fontId="2" fillId="0" borderId="69" xfId="0" applyNumberFormat="1" applyFont="1" applyFill="1" applyBorder="1" applyAlignment="1">
      <alignment horizontal="center"/>
    </xf>
    <xf numFmtId="164" fontId="2" fillId="0" borderId="155" xfId="0" applyNumberFormat="1" applyFont="1" applyFill="1" applyBorder="1" applyAlignment="1">
      <alignment horizontal="center"/>
    </xf>
    <xf numFmtId="164" fontId="2" fillId="0" borderId="14" xfId="0" applyNumberFormat="1" applyFont="1" applyFill="1" applyBorder="1" applyAlignment="1">
      <alignment horizontal="center" vertical="center"/>
    </xf>
    <xf numFmtId="164" fontId="2" fillId="0" borderId="37" xfId="0" applyNumberFormat="1" applyFont="1" applyFill="1" applyBorder="1" applyAlignment="1">
      <alignment horizontal="center"/>
    </xf>
    <xf numFmtId="0" fontId="32" fillId="0" borderId="12" xfId="0" applyFont="1" applyFill="1" applyBorder="1" applyAlignment="1">
      <alignment vertical="center"/>
    </xf>
    <xf numFmtId="164" fontId="2" fillId="0" borderId="35" xfId="0" applyNumberFormat="1" applyFont="1" applyFill="1" applyBorder="1" applyAlignment="1">
      <alignment horizontal="center" vertical="center"/>
    </xf>
    <xf numFmtId="0" fontId="2" fillId="0" borderId="35" xfId="0" applyFont="1" applyFill="1" applyBorder="1" applyAlignment="1">
      <alignment horizontal="center"/>
    </xf>
    <xf numFmtId="0" fontId="2" fillId="0" borderId="14" xfId="0" applyFont="1" applyFill="1" applyBorder="1" applyAlignment="1">
      <alignment horizontal="center"/>
    </xf>
    <xf numFmtId="0" fontId="2" fillId="0" borderId="40" xfId="0" applyFont="1" applyFill="1" applyBorder="1" applyAlignment="1">
      <alignment horizontal="center"/>
    </xf>
    <xf numFmtId="164" fontId="2" fillId="0" borderId="14" xfId="0" applyNumberFormat="1" applyFont="1" applyFill="1" applyBorder="1" applyAlignment="1">
      <alignment horizontal="center" vertical="center" wrapText="1"/>
    </xf>
    <xf numFmtId="164" fontId="2" fillId="0" borderId="13" xfId="0" applyNumberFormat="1" applyFont="1" applyFill="1" applyBorder="1" applyAlignment="1">
      <alignment horizontal="center"/>
    </xf>
    <xf numFmtId="164" fontId="2" fillId="0" borderId="40" xfId="0" applyNumberFormat="1" applyFont="1" applyFill="1" applyBorder="1" applyAlignment="1">
      <alignment horizontal="center" vertical="center"/>
    </xf>
    <xf numFmtId="0" fontId="2" fillId="0" borderId="21" xfId="0" applyNumberFormat="1" applyFont="1" applyFill="1" applyBorder="1" applyAlignment="1">
      <alignment horizontal="center"/>
    </xf>
    <xf numFmtId="0" fontId="19" fillId="0" borderId="70" xfId="0" applyFont="1" applyFill="1" applyBorder="1" applyAlignment="1">
      <alignment vertical="center"/>
    </xf>
    <xf numFmtId="164" fontId="110" fillId="0" borderId="35" xfId="0" applyNumberFormat="1" applyFont="1" applyFill="1" applyBorder="1" applyAlignment="1">
      <alignment horizontal="center" vertical="center" wrapText="1"/>
    </xf>
    <xf numFmtId="164" fontId="110" fillId="0" borderId="14" xfId="0" applyNumberFormat="1" applyFont="1" applyFill="1" applyBorder="1" applyAlignment="1">
      <alignment horizontal="center"/>
    </xf>
    <xf numFmtId="164" fontId="110" fillId="0" borderId="40" xfId="0" applyNumberFormat="1" applyFont="1" applyFill="1" applyBorder="1" applyAlignment="1">
      <alignment horizontal="center"/>
    </xf>
    <xf numFmtId="164" fontId="110" fillId="0" borderId="21" xfId="0" applyNumberFormat="1" applyFont="1" applyFill="1" applyBorder="1" applyAlignment="1">
      <alignment horizontal="center"/>
    </xf>
    <xf numFmtId="164" fontId="110" fillId="0" borderId="51" xfId="0" applyNumberFormat="1" applyFont="1" applyFill="1" applyBorder="1" applyAlignment="1">
      <alignment horizontal="center"/>
    </xf>
    <xf numFmtId="164" fontId="110" fillId="0" borderId="50" xfId="0" applyNumberFormat="1" applyFont="1" applyFill="1" applyBorder="1" applyAlignment="1">
      <alignment horizontal="center"/>
    </xf>
    <xf numFmtId="164" fontId="110" fillId="0" borderId="62" xfId="0" applyNumberFormat="1" applyFont="1" applyFill="1" applyBorder="1" applyAlignment="1">
      <alignment horizontal="center"/>
    </xf>
    <xf numFmtId="164" fontId="110" fillId="0" borderId="31" xfId="0" applyNumberFormat="1" applyFont="1" applyFill="1" applyBorder="1" applyAlignment="1">
      <alignment horizontal="center"/>
    </xf>
    <xf numFmtId="164" fontId="110" fillId="0" borderId="37" xfId="0" applyNumberFormat="1" applyFont="1" applyFill="1" applyBorder="1" applyAlignment="1">
      <alignment horizontal="center"/>
    </xf>
    <xf numFmtId="164" fontId="110" fillId="0" borderId="57" xfId="0" applyNumberFormat="1" applyFont="1" applyFill="1" applyBorder="1" applyAlignment="1">
      <alignment horizontal="center"/>
    </xf>
    <xf numFmtId="164" fontId="110" fillId="0" borderId="52" xfId="0" applyNumberFormat="1" applyFont="1" applyFill="1" applyBorder="1" applyAlignment="1">
      <alignment horizontal="center"/>
    </xf>
    <xf numFmtId="164" fontId="110" fillId="0" borderId="36" xfId="0" applyNumberFormat="1" applyFont="1" applyFill="1" applyBorder="1" applyAlignment="1">
      <alignment horizontal="center"/>
    </xf>
    <xf numFmtId="0" fontId="148" fillId="0" borderId="1" xfId="0" applyFont="1" applyFill="1" applyBorder="1" applyAlignment="1">
      <alignment vertical="center"/>
    </xf>
    <xf numFmtId="164" fontId="148" fillId="0" borderId="38" xfId="0" applyNumberFormat="1" applyFont="1" applyFill="1" applyBorder="1" applyAlignment="1">
      <alignment horizontal="center" vertical="center"/>
    </xf>
    <xf numFmtId="164" fontId="148" fillId="0" borderId="49" xfId="0" applyNumberFormat="1" applyFont="1" applyFill="1" applyBorder="1" applyAlignment="1">
      <alignment horizontal="center" vertical="center"/>
    </xf>
    <xf numFmtId="164" fontId="148" fillId="0" borderId="48" xfId="0" applyNumberFormat="1" applyFont="1" applyFill="1" applyBorder="1" applyAlignment="1">
      <alignment horizontal="center" vertical="center"/>
    </xf>
    <xf numFmtId="164" fontId="148" fillId="0" borderId="2" xfId="0" applyNumberFormat="1" applyFont="1" applyFill="1" applyBorder="1" applyAlignment="1">
      <alignment horizontal="center" vertical="center"/>
    </xf>
    <xf numFmtId="164" fontId="148" fillId="0" borderId="39" xfId="0" applyNumberFormat="1" applyFont="1" applyFill="1" applyBorder="1" applyAlignment="1">
      <alignment horizontal="center" vertical="center"/>
    </xf>
    <xf numFmtId="164" fontId="148" fillId="0" borderId="53" xfId="0" applyNumberFormat="1" applyFont="1" applyFill="1" applyBorder="1" applyAlignment="1">
      <alignment horizontal="center" vertical="center"/>
    </xf>
    <xf numFmtId="164" fontId="2" fillId="0" borderId="15" xfId="0" applyNumberFormat="1" applyFont="1" applyFill="1" applyBorder="1" applyAlignment="1">
      <alignment horizontal="center" vertical="center" wrapText="1"/>
    </xf>
    <xf numFmtId="0" fontId="19" fillId="0" borderId="58" xfId="0" applyFont="1" applyFill="1" applyBorder="1" applyAlignment="1">
      <alignment vertical="center"/>
    </xf>
    <xf numFmtId="0" fontId="19" fillId="0" borderId="38" xfId="0" applyFont="1" applyFill="1" applyBorder="1" applyAlignment="1">
      <alignment vertical="center"/>
    </xf>
    <xf numFmtId="0" fontId="36" fillId="15" borderId="47" xfId="2" applyFont="1" applyFill="1" applyBorder="1" applyAlignment="1">
      <alignment horizontal="center" vertical="center" wrapText="1"/>
    </xf>
    <xf numFmtId="0" fontId="36" fillId="15" borderId="17" xfId="2" applyFont="1" applyFill="1" applyBorder="1" applyAlignment="1">
      <alignment horizontal="center" vertical="center" wrapText="1"/>
    </xf>
    <xf numFmtId="0" fontId="35" fillId="0" borderId="12" xfId="2" applyFont="1" applyFill="1" applyBorder="1" applyAlignment="1">
      <alignment horizontal="left" vertical="center"/>
    </xf>
    <xf numFmtId="0" fontId="35" fillId="0" borderId="13" xfId="2" applyFont="1" applyFill="1" applyBorder="1" applyAlignment="1">
      <alignment wrapText="1"/>
    </xf>
    <xf numFmtId="0" fontId="35" fillId="0" borderId="37" xfId="2" applyFont="1" applyFill="1" applyBorder="1" applyAlignment="1">
      <alignment wrapText="1"/>
    </xf>
    <xf numFmtId="165" fontId="35" fillId="2" borderId="15" xfId="2" applyNumberFormat="1" applyFont="1" applyFill="1" applyBorder="1" applyAlignment="1">
      <alignment horizontal="right" vertical="center"/>
    </xf>
    <xf numFmtId="0" fontId="35" fillId="0" borderId="12" xfId="2" applyFont="1" applyBorder="1" applyAlignment="1">
      <alignment horizontal="left" vertical="center"/>
    </xf>
    <xf numFmtId="0" fontId="35" fillId="0" borderId="13" xfId="2" applyFont="1" applyBorder="1" applyAlignment="1">
      <alignment wrapText="1"/>
    </xf>
    <xf numFmtId="0" fontId="35" fillId="0" borderId="37" xfId="2" applyFont="1" applyBorder="1" applyAlignment="1">
      <alignment wrapText="1"/>
    </xf>
    <xf numFmtId="0" fontId="35" fillId="0" borderId="12" xfId="2" applyFont="1" applyBorder="1" applyAlignment="1">
      <alignment horizontal="left" vertical="center" wrapText="1"/>
    </xf>
    <xf numFmtId="0" fontId="35" fillId="0" borderId="12" xfId="2" applyFont="1" applyBorder="1" applyAlignment="1"/>
    <xf numFmtId="164" fontId="35" fillId="0" borderId="13" xfId="2" applyNumberFormat="1" applyFont="1" applyBorder="1" applyAlignment="1"/>
    <xf numFmtId="164" fontId="35" fillId="0" borderId="37" xfId="2" applyNumberFormat="1" applyFont="1" applyBorder="1" applyAlignment="1"/>
    <xf numFmtId="164" fontId="35" fillId="15" borderId="37" xfId="2" applyNumberFormat="1" applyFont="1" applyFill="1" applyBorder="1" applyAlignment="1"/>
    <xf numFmtId="0" fontId="35" fillId="0" borderId="70" xfId="2" applyFont="1" applyBorder="1" applyAlignment="1"/>
    <xf numFmtId="164" fontId="35" fillId="0" borderId="46" xfId="2" applyNumberFormat="1" applyFont="1" applyBorder="1" applyAlignment="1"/>
    <xf numFmtId="164" fontId="35" fillId="0" borderId="36" xfId="2" applyNumberFormat="1" applyFont="1" applyBorder="1" applyAlignment="1"/>
    <xf numFmtId="165" fontId="35" fillId="2" borderId="83" xfId="2" applyNumberFormat="1" applyFont="1" applyFill="1" applyBorder="1" applyAlignment="1">
      <alignment horizontal="right" vertical="center"/>
    </xf>
    <xf numFmtId="0" fontId="36" fillId="0" borderId="1" xfId="2" applyFont="1" applyBorder="1" applyAlignment="1"/>
    <xf numFmtId="164" fontId="36" fillId="15" borderId="48" xfId="2" applyNumberFormat="1" applyFont="1" applyFill="1" applyBorder="1" applyAlignment="1"/>
    <xf numFmtId="164" fontId="36" fillId="15" borderId="3" xfId="2" applyNumberFormat="1" applyFont="1" applyFill="1" applyBorder="1" applyAlignment="1"/>
    <xf numFmtId="165" fontId="35" fillId="2" borderId="49" xfId="2" applyNumberFormat="1" applyFont="1" applyFill="1" applyBorder="1" applyAlignment="1">
      <alignment horizontal="right" vertical="center"/>
    </xf>
    <xf numFmtId="49" fontId="50" fillId="0" borderId="93" xfId="0" applyNumberFormat="1" applyFont="1" applyFill="1" applyBorder="1" applyAlignment="1">
      <alignment horizontal="center" vertical="center" wrapText="1"/>
    </xf>
    <xf numFmtId="0" fontId="53" fillId="0" borderId="54" xfId="4" applyFont="1" applyBorder="1"/>
    <xf numFmtId="3" fontId="32" fillId="0" borderId="4" xfId="0" applyNumberFormat="1" applyFont="1" applyBorder="1"/>
    <xf numFmtId="3" fontId="32" fillId="0" borderId="20" xfId="0" applyNumberFormat="1" applyFont="1" applyBorder="1"/>
    <xf numFmtId="165" fontId="32" fillId="2" borderId="11" xfId="4" applyNumberFormat="1" applyFont="1" applyFill="1" applyBorder="1" applyAlignment="1" applyProtection="1">
      <alignment vertical="center"/>
      <protection hidden="1"/>
    </xf>
    <xf numFmtId="165" fontId="32" fillId="6" borderId="23" xfId="4" applyNumberFormat="1" applyFont="1" applyFill="1" applyBorder="1" applyAlignment="1" applyProtection="1">
      <alignment vertical="center"/>
      <protection hidden="1"/>
    </xf>
    <xf numFmtId="3" fontId="32" fillId="0" borderId="12" xfId="0" applyNumberFormat="1" applyFont="1" applyBorder="1"/>
    <xf numFmtId="3" fontId="32" fillId="0" borderId="35" xfId="0" applyNumberFormat="1" applyFont="1" applyBorder="1"/>
    <xf numFmtId="165" fontId="32" fillId="2" borderId="33" xfId="4" applyNumberFormat="1" applyFont="1" applyFill="1" applyBorder="1" applyAlignment="1" applyProtection="1">
      <alignment vertical="center"/>
      <protection hidden="1"/>
    </xf>
    <xf numFmtId="165" fontId="32" fillId="6" borderId="32" xfId="4" applyNumberFormat="1" applyFont="1" applyFill="1" applyBorder="1" applyAlignment="1" applyProtection="1">
      <alignment vertical="center"/>
      <protection hidden="1"/>
    </xf>
    <xf numFmtId="0" fontId="53" fillId="0" borderId="67" xfId="4" applyFont="1" applyFill="1" applyBorder="1"/>
    <xf numFmtId="3" fontId="32" fillId="0" borderId="42" xfId="0" applyNumberFormat="1" applyFont="1" applyBorder="1"/>
    <xf numFmtId="3" fontId="32" fillId="0" borderId="64" xfId="0" applyNumberFormat="1" applyFont="1" applyBorder="1"/>
    <xf numFmtId="165" fontId="32" fillId="2" borderId="0" xfId="4" applyNumberFormat="1" applyFont="1" applyFill="1" applyBorder="1" applyAlignment="1" applyProtection="1">
      <alignment vertical="center"/>
      <protection hidden="1"/>
    </xf>
    <xf numFmtId="165" fontId="32" fillId="6" borderId="34" xfId="4" applyNumberFormat="1" applyFont="1" applyFill="1" applyBorder="1" applyAlignment="1" applyProtection="1">
      <alignment vertical="center"/>
      <protection hidden="1"/>
    </xf>
    <xf numFmtId="164" fontId="50" fillId="0" borderId="16" xfId="4" applyNumberFormat="1" applyFont="1" applyFill="1" applyBorder="1" applyAlignment="1" applyProtection="1">
      <alignment horizontal="right" vertical="center"/>
    </xf>
    <xf numFmtId="164" fontId="50" fillId="0" borderId="92" xfId="4" applyNumberFormat="1" applyFont="1" applyFill="1" applyBorder="1" applyAlignment="1" applyProtection="1">
      <alignment horizontal="right" vertical="center"/>
    </xf>
    <xf numFmtId="165" fontId="50" fillId="2" borderId="1" xfId="4" applyNumberFormat="1" applyFont="1" applyFill="1" applyBorder="1" applyAlignment="1" applyProtection="1">
      <alignment vertical="center"/>
      <protection hidden="1"/>
    </xf>
    <xf numFmtId="165" fontId="50" fillId="6" borderId="3" xfId="4" applyNumberFormat="1" applyFont="1" applyFill="1" applyBorder="1" applyAlignment="1" applyProtection="1">
      <alignment vertical="center"/>
      <protection hidden="1"/>
    </xf>
    <xf numFmtId="49" fontId="32" fillId="0" borderId="9" xfId="0" applyNumberFormat="1" applyFont="1" applyFill="1" applyBorder="1" applyAlignment="1">
      <alignment horizontal="center" vertical="center"/>
    </xf>
    <xf numFmtId="0" fontId="15" fillId="2" borderId="19" xfId="0" applyFont="1" applyFill="1" applyBorder="1" applyAlignment="1">
      <alignment horizontal="center" vertical="center" wrapText="1"/>
    </xf>
    <xf numFmtId="167" fontId="12" fillId="5" borderId="18" xfId="0" applyNumberFormat="1" applyFont="1" applyFill="1" applyBorder="1" applyAlignment="1">
      <alignment horizontal="center" vertical="center"/>
    </xf>
    <xf numFmtId="167" fontId="14" fillId="5" borderId="44" xfId="0" applyNumberFormat="1" applyFont="1" applyFill="1" applyBorder="1" applyAlignment="1">
      <alignment horizontal="center" vertical="center"/>
    </xf>
    <xf numFmtId="167" fontId="12" fillId="0" borderId="65" xfId="0" applyNumberFormat="1" applyFont="1" applyBorder="1" applyAlignment="1">
      <alignment horizontal="center" vertical="center" wrapText="1"/>
    </xf>
    <xf numFmtId="167" fontId="12" fillId="6" borderId="43" xfId="1" applyNumberFormat="1" applyFont="1" applyFill="1" applyBorder="1" applyAlignment="1">
      <alignment horizontal="center" vertical="center"/>
    </xf>
    <xf numFmtId="167" fontId="14" fillId="6" borderId="44" xfId="1" applyNumberFormat="1" applyFont="1" applyFill="1" applyBorder="1" applyAlignment="1">
      <alignment horizontal="center" vertical="center"/>
    </xf>
    <xf numFmtId="167" fontId="12" fillId="0" borderId="19" xfId="0" applyNumberFormat="1" applyFont="1" applyBorder="1" applyAlignment="1">
      <alignment horizontal="center" vertical="center" wrapText="1"/>
    </xf>
    <xf numFmtId="0" fontId="3" fillId="0" borderId="58" xfId="0" applyFont="1" applyBorder="1" applyAlignment="1">
      <alignment vertical="center" wrapText="1"/>
    </xf>
    <xf numFmtId="3" fontId="3" fillId="0" borderId="51" xfId="0" applyNumberFormat="1" applyFont="1" applyBorder="1" applyAlignment="1">
      <alignment vertical="center"/>
    </xf>
    <xf numFmtId="3" fontId="3" fillId="0" borderId="62" xfId="0" applyNumberFormat="1" applyFont="1" applyFill="1" applyBorder="1" applyAlignment="1">
      <alignment vertical="center"/>
    </xf>
    <xf numFmtId="165" fontId="3" fillId="2" borderId="37" xfId="0" applyNumberFormat="1" applyFont="1" applyFill="1" applyBorder="1" applyAlignment="1">
      <alignment vertical="center"/>
    </xf>
    <xf numFmtId="167" fontId="3" fillId="5" borderId="50" xfId="0" applyNumberFormat="1" applyFont="1" applyFill="1" applyBorder="1" applyAlignment="1">
      <alignment vertical="center"/>
    </xf>
    <xf numFmtId="167" fontId="3" fillId="5" borderId="62" xfId="0" applyNumberFormat="1" applyFont="1" applyFill="1" applyBorder="1" applyAlignment="1">
      <alignment vertical="center"/>
    </xf>
    <xf numFmtId="167" fontId="3" fillId="0" borderId="31" xfId="0" applyNumberFormat="1" applyFont="1" applyBorder="1" applyAlignment="1">
      <alignment vertical="center"/>
    </xf>
    <xf numFmtId="167" fontId="3" fillId="0" borderId="23" xfId="0" applyNumberFormat="1" applyFont="1" applyBorder="1" applyAlignment="1">
      <alignment vertical="center"/>
    </xf>
    <xf numFmtId="0" fontId="10" fillId="0" borderId="58" xfId="0" applyFont="1" applyBorder="1" applyAlignment="1">
      <alignment vertical="center" wrapText="1"/>
    </xf>
    <xf numFmtId="164" fontId="7" fillId="0" borderId="51" xfId="0" applyNumberFormat="1" applyFont="1" applyBorder="1" applyAlignment="1">
      <alignment vertical="center"/>
    </xf>
    <xf numFmtId="164" fontId="3" fillId="0" borderId="62" xfId="0" applyNumberFormat="1" applyFont="1" applyBorder="1" applyAlignment="1">
      <alignment vertical="center"/>
    </xf>
    <xf numFmtId="165" fontId="7" fillId="2" borderId="37" xfId="0" applyNumberFormat="1" applyFont="1" applyFill="1" applyBorder="1" applyAlignment="1">
      <alignment vertical="center"/>
    </xf>
    <xf numFmtId="167" fontId="7" fillId="5" borderId="50" xfId="0" applyNumberFormat="1" applyFont="1" applyFill="1" applyBorder="1" applyAlignment="1">
      <alignment vertical="center"/>
    </xf>
    <xf numFmtId="167" fontId="7" fillId="0" borderId="37" xfId="0" applyNumberFormat="1" applyFont="1" applyBorder="1" applyAlignment="1">
      <alignment vertical="center"/>
    </xf>
    <xf numFmtId="167" fontId="7" fillId="0" borderId="32" xfId="0" applyNumberFormat="1" applyFont="1" applyBorder="1" applyAlignment="1">
      <alignment vertical="center"/>
    </xf>
    <xf numFmtId="0" fontId="10" fillId="0" borderId="70" xfId="0" applyFont="1" applyBorder="1" applyAlignment="1">
      <alignment vertical="center" wrapText="1"/>
    </xf>
    <xf numFmtId="3" fontId="3" fillId="0" borderId="52" xfId="0" applyNumberFormat="1" applyFont="1" applyBorder="1" applyAlignment="1">
      <alignment vertical="center"/>
    </xf>
    <xf numFmtId="167" fontId="7" fillId="5" borderId="68" xfId="0" applyNumberFormat="1" applyFont="1" applyFill="1" applyBorder="1" applyAlignment="1">
      <alignment vertical="center"/>
    </xf>
    <xf numFmtId="167" fontId="7" fillId="0" borderId="31" xfId="0" applyNumberFormat="1" applyFont="1" applyBorder="1" applyAlignment="1">
      <alignment vertical="center"/>
    </xf>
    <xf numFmtId="0" fontId="10" fillId="0" borderId="12" xfId="0" applyFont="1" applyBorder="1" applyAlignment="1">
      <alignment vertical="center" wrapText="1"/>
    </xf>
    <xf numFmtId="164" fontId="7" fillId="0" borderId="13" xfId="0" applyNumberFormat="1" applyFont="1" applyBorder="1" applyAlignment="1">
      <alignment vertical="center"/>
    </xf>
    <xf numFmtId="3" fontId="3" fillId="0" borderId="40" xfId="0" applyNumberFormat="1" applyFont="1" applyBorder="1" applyAlignment="1">
      <alignment vertical="center"/>
    </xf>
    <xf numFmtId="167" fontId="7" fillId="5" borderId="14" xfId="0" applyNumberFormat="1" applyFont="1" applyFill="1" applyBorder="1" applyAlignment="1">
      <alignment vertical="center"/>
    </xf>
    <xf numFmtId="167" fontId="3" fillId="5" borderId="40" xfId="0" applyNumberFormat="1" applyFont="1" applyFill="1" applyBorder="1" applyAlignment="1">
      <alignment vertical="center"/>
    </xf>
    <xf numFmtId="3" fontId="3" fillId="0" borderId="62" xfId="0" applyNumberFormat="1" applyFont="1" applyBorder="1" applyAlignment="1">
      <alignment vertical="center"/>
    </xf>
    <xf numFmtId="3" fontId="7" fillId="0" borderId="13" xfId="0" applyNumberFormat="1" applyFont="1" applyBorder="1" applyAlignment="1">
      <alignment vertical="center"/>
    </xf>
    <xf numFmtId="3" fontId="3" fillId="0" borderId="40" xfId="0" applyNumberFormat="1" applyFont="1" applyFill="1" applyBorder="1" applyAlignment="1">
      <alignment vertical="center"/>
    </xf>
    <xf numFmtId="0" fontId="27" fillId="0" borderId="70" xfId="0" applyFont="1" applyBorder="1" applyAlignment="1">
      <alignment vertical="center" wrapText="1"/>
    </xf>
    <xf numFmtId="3" fontId="28" fillId="0" borderId="46" xfId="0" applyNumberFormat="1" applyFont="1" applyFill="1" applyBorder="1" applyAlignment="1">
      <alignment vertical="center"/>
    </xf>
    <xf numFmtId="3" fontId="29" fillId="0" borderId="52" xfId="0" applyNumberFormat="1" applyFont="1" applyFill="1" applyBorder="1" applyAlignment="1">
      <alignment vertical="center"/>
    </xf>
    <xf numFmtId="167" fontId="7" fillId="7" borderId="71" xfId="0" applyNumberFormat="1" applyFont="1" applyFill="1" applyBorder="1" applyAlignment="1">
      <alignment vertical="center"/>
    </xf>
    <xf numFmtId="167" fontId="3" fillId="7" borderId="72" xfId="0" applyNumberFormat="1" applyFont="1" applyFill="1" applyBorder="1" applyAlignment="1">
      <alignment vertical="center"/>
    </xf>
    <xf numFmtId="167" fontId="7" fillId="7" borderId="28" xfId="0" applyNumberFormat="1" applyFont="1" applyFill="1" applyBorder="1" applyAlignment="1">
      <alignment vertical="center"/>
    </xf>
    <xf numFmtId="0" fontId="10" fillId="0" borderId="73" xfId="0" applyFont="1" applyFill="1" applyBorder="1" applyAlignment="1">
      <alignment vertical="center" wrapText="1"/>
    </xf>
    <xf numFmtId="3" fontId="3" fillId="0" borderId="74" xfId="0" applyNumberFormat="1" applyFont="1" applyFill="1" applyBorder="1" applyAlignment="1">
      <alignment vertical="center"/>
    </xf>
    <xf numFmtId="3" fontId="3" fillId="0" borderId="75" xfId="0" applyNumberFormat="1" applyFont="1" applyFill="1" applyBorder="1" applyAlignment="1">
      <alignment vertical="center"/>
    </xf>
    <xf numFmtId="165" fontId="7" fillId="2" borderId="76" xfId="0" applyNumberFormat="1" applyFont="1" applyFill="1" applyBorder="1" applyAlignment="1">
      <alignment vertical="center"/>
    </xf>
    <xf numFmtId="167" fontId="7" fillId="5" borderId="77" xfId="0" applyNumberFormat="1" applyFont="1" applyFill="1" applyBorder="1" applyAlignment="1">
      <alignment vertical="center"/>
    </xf>
    <xf numFmtId="167" fontId="3" fillId="5" borderId="75" xfId="0" applyNumberFormat="1" applyFont="1" applyFill="1" applyBorder="1" applyAlignment="1">
      <alignment vertical="center"/>
    </xf>
    <xf numFmtId="167" fontId="7" fillId="0" borderId="78" xfId="0" applyNumberFormat="1" applyFont="1" applyBorder="1" applyAlignment="1">
      <alignment vertical="center"/>
    </xf>
    <xf numFmtId="0" fontId="10" fillId="0" borderId="26" xfId="0" applyFont="1" applyBorder="1" applyAlignment="1">
      <alignment vertical="center" wrapText="1"/>
    </xf>
    <xf numFmtId="3" fontId="7" fillId="0" borderId="71" xfId="0" applyNumberFormat="1" applyFont="1" applyBorder="1" applyAlignment="1">
      <alignment vertical="center"/>
    </xf>
    <xf numFmtId="3" fontId="3" fillId="0" borderId="72" xfId="0" applyNumberFormat="1" applyFont="1" applyFill="1" applyBorder="1" applyAlignment="1">
      <alignment vertical="center"/>
    </xf>
    <xf numFmtId="165" fontId="7" fillId="2" borderId="28" xfId="0" applyNumberFormat="1" applyFont="1" applyFill="1" applyBorder="1" applyAlignment="1">
      <alignment vertical="center"/>
    </xf>
    <xf numFmtId="0" fontId="5" fillId="0" borderId="58" xfId="0" applyFont="1" applyBorder="1" applyAlignment="1">
      <alignment vertical="center" wrapText="1"/>
    </xf>
    <xf numFmtId="165" fontId="3" fillId="2" borderId="32" xfId="0" applyNumberFormat="1" applyFont="1" applyFill="1" applyBorder="1" applyAlignment="1">
      <alignment vertical="center"/>
    </xf>
    <xf numFmtId="167" fontId="3" fillId="0" borderId="37" xfId="0" applyNumberFormat="1" applyFont="1" applyBorder="1" applyAlignment="1">
      <alignment vertical="center"/>
    </xf>
    <xf numFmtId="167" fontId="3" fillId="0" borderId="32" xfId="0" applyNumberFormat="1" applyFont="1" applyBorder="1" applyAlignment="1">
      <alignment vertical="center"/>
    </xf>
    <xf numFmtId="0" fontId="5" fillId="0" borderId="35" xfId="0" applyFont="1" applyBorder="1" applyAlignment="1">
      <alignment vertical="center" wrapText="1"/>
    </xf>
    <xf numFmtId="164" fontId="3" fillId="0" borderId="60" xfId="0" applyNumberFormat="1" applyFont="1" applyBorder="1" applyAlignment="1">
      <alignment vertical="center"/>
    </xf>
    <xf numFmtId="164" fontId="3" fillId="0" borderId="61" xfId="0" applyNumberFormat="1" applyFont="1" applyBorder="1" applyAlignment="1">
      <alignment vertical="center"/>
    </xf>
    <xf numFmtId="167" fontId="3" fillId="5" borderId="79" xfId="0" applyNumberFormat="1" applyFont="1" applyFill="1" applyBorder="1" applyAlignment="1">
      <alignment vertical="center"/>
    </xf>
    <xf numFmtId="167" fontId="3" fillId="5" borderId="61" xfId="0" applyNumberFormat="1" applyFont="1" applyFill="1" applyBorder="1" applyAlignment="1">
      <alignment vertical="center"/>
    </xf>
    <xf numFmtId="0" fontId="5" fillId="0" borderId="67" xfId="0" applyFont="1" applyBorder="1" applyAlignment="1">
      <alignment vertical="center" wrapText="1"/>
    </xf>
    <xf numFmtId="3" fontId="3" fillId="0" borderId="46" xfId="0" applyNumberFormat="1" applyFont="1" applyBorder="1" applyAlignment="1">
      <alignment vertical="center"/>
    </xf>
    <xf numFmtId="3" fontId="3" fillId="0" borderId="52" xfId="0" applyNumberFormat="1" applyFont="1" applyFill="1" applyBorder="1" applyAlignment="1">
      <alignment vertical="center"/>
    </xf>
    <xf numFmtId="165" fontId="3" fillId="2" borderId="36" xfId="0" applyNumberFormat="1" applyFont="1" applyFill="1" applyBorder="1" applyAlignment="1">
      <alignment vertical="center"/>
    </xf>
    <xf numFmtId="167" fontId="3" fillId="5" borderId="68" xfId="0" applyNumberFormat="1" applyFont="1" applyFill="1" applyBorder="1" applyAlignment="1">
      <alignment vertical="center"/>
    </xf>
    <xf numFmtId="167" fontId="3" fillId="5" borderId="52" xfId="0" applyNumberFormat="1" applyFont="1" applyFill="1" applyBorder="1" applyAlignment="1">
      <alignment vertical="center"/>
    </xf>
    <xf numFmtId="0" fontId="12" fillId="0" borderId="12" xfId="0" applyFont="1" applyBorder="1" applyAlignment="1">
      <alignment vertical="center" wrapText="1"/>
    </xf>
    <xf numFmtId="167" fontId="9" fillId="5" borderId="13" xfId="0" applyNumberFormat="1" applyFont="1" applyFill="1" applyBorder="1" applyAlignment="1">
      <alignment vertical="center"/>
    </xf>
    <xf numFmtId="3" fontId="3" fillId="0" borderId="60" xfId="0" applyNumberFormat="1" applyFont="1" applyBorder="1" applyAlignment="1">
      <alignment vertical="center"/>
    </xf>
    <xf numFmtId="3" fontId="3" fillId="0" borderId="61" xfId="0" applyNumberFormat="1" applyFont="1" applyBorder="1" applyAlignment="1">
      <alignment vertical="center"/>
    </xf>
    <xf numFmtId="165" fontId="3" fillId="2" borderId="34" xfId="0" applyNumberFormat="1" applyFont="1" applyFill="1" applyBorder="1" applyAlignment="1">
      <alignment vertical="center"/>
    </xf>
    <xf numFmtId="167" fontId="9" fillId="5" borderId="40" xfId="0" applyNumberFormat="1" applyFont="1" applyFill="1" applyBorder="1" applyAlignment="1">
      <alignment vertical="center"/>
    </xf>
    <xf numFmtId="0" fontId="5" fillId="0" borderId="12" xfId="0" applyFont="1" applyBorder="1" applyAlignment="1">
      <alignment vertical="center" wrapText="1"/>
    </xf>
    <xf numFmtId="3" fontId="3" fillId="0" borderId="13" xfId="0" applyNumberFormat="1" applyFont="1" applyBorder="1" applyAlignment="1">
      <alignment vertical="center"/>
    </xf>
    <xf numFmtId="165" fontId="3" fillId="2" borderId="21" xfId="0" applyNumberFormat="1" applyFont="1" applyFill="1" applyBorder="1" applyAlignment="1">
      <alignment vertical="center"/>
    </xf>
    <xf numFmtId="167" fontId="3" fillId="5" borderId="13" xfId="0" applyNumberFormat="1" applyFont="1" applyFill="1" applyBorder="1" applyAlignment="1">
      <alignment vertical="center"/>
    </xf>
    <xf numFmtId="3" fontId="3" fillId="0" borderId="13" xfId="0" applyNumberFormat="1" applyFont="1" applyFill="1" applyBorder="1" applyAlignment="1">
      <alignment vertical="center"/>
    </xf>
    <xf numFmtId="165" fontId="3" fillId="2" borderId="31" xfId="0" applyNumberFormat="1" applyFont="1" applyFill="1" applyBorder="1" applyAlignment="1">
      <alignment vertical="center"/>
    </xf>
    <xf numFmtId="0" fontId="3" fillId="0" borderId="12" xfId="0" applyFont="1" applyBorder="1" applyAlignment="1">
      <alignment vertical="center" wrapText="1"/>
    </xf>
    <xf numFmtId="3" fontId="23" fillId="0" borderId="13" xfId="0" applyNumberFormat="1" applyFont="1" applyBorder="1" applyAlignment="1">
      <alignment vertical="center"/>
    </xf>
    <xf numFmtId="3" fontId="23" fillId="0" borderId="40" xfId="0" applyNumberFormat="1" applyFont="1" applyBorder="1" applyAlignment="1">
      <alignment vertical="center"/>
    </xf>
    <xf numFmtId="165" fontId="23" fillId="2" borderId="32" xfId="0" applyNumberFormat="1" applyFont="1" applyFill="1" applyBorder="1" applyAlignment="1">
      <alignment vertical="center"/>
    </xf>
    <xf numFmtId="167" fontId="23" fillId="5" borderId="62" xfId="0" applyNumberFormat="1" applyFont="1" applyFill="1" applyBorder="1" applyAlignment="1">
      <alignment vertical="center"/>
    </xf>
    <xf numFmtId="0" fontId="5" fillId="0" borderId="12" xfId="0" applyFont="1" applyFill="1" applyBorder="1" applyAlignment="1">
      <alignment vertical="center" wrapText="1"/>
    </xf>
    <xf numFmtId="3" fontId="3" fillId="4" borderId="13" xfId="0" applyNumberFormat="1" applyFont="1" applyFill="1" applyBorder="1" applyAlignment="1">
      <alignment vertical="center"/>
    </xf>
    <xf numFmtId="0" fontId="3" fillId="0" borderId="42" xfId="0" applyFont="1" applyBorder="1" applyAlignment="1">
      <alignment vertical="center" wrapText="1"/>
    </xf>
    <xf numFmtId="3" fontId="22" fillId="0" borderId="43" xfId="0" applyNumberFormat="1" applyFont="1" applyBorder="1" applyAlignment="1">
      <alignment vertical="center"/>
    </xf>
    <xf numFmtId="3" fontId="22" fillId="0" borderId="44" xfId="0" applyNumberFormat="1" applyFont="1" applyBorder="1" applyAlignment="1">
      <alignment vertical="center"/>
    </xf>
    <xf numFmtId="165" fontId="22" fillId="2" borderId="19" xfId="0" applyNumberFormat="1" applyFont="1" applyFill="1" applyBorder="1" applyAlignment="1">
      <alignment vertical="center"/>
    </xf>
    <xf numFmtId="167" fontId="22" fillId="5" borderId="44" xfId="0" applyNumberFormat="1" applyFont="1" applyFill="1" applyBorder="1" applyAlignment="1">
      <alignment vertical="center"/>
    </xf>
    <xf numFmtId="167" fontId="22" fillId="0" borderId="65" xfId="0" applyNumberFormat="1" applyFont="1" applyBorder="1" applyAlignment="1">
      <alignment vertical="center"/>
    </xf>
    <xf numFmtId="167" fontId="22" fillId="0" borderId="19" xfId="0" applyNumberFormat="1" applyFont="1" applyBorder="1" applyAlignment="1">
      <alignment vertical="center"/>
    </xf>
    <xf numFmtId="0" fontId="10" fillId="0" borderId="4" xfId="0" applyFont="1" applyBorder="1" applyAlignment="1">
      <alignment vertical="center" wrapText="1"/>
    </xf>
    <xf numFmtId="3" fontId="7" fillId="0" borderId="5" xfId="0" applyNumberFormat="1" applyFont="1" applyFill="1" applyBorder="1" applyAlignment="1">
      <alignment vertical="center"/>
    </xf>
    <xf numFmtId="3" fontId="3" fillId="0" borderId="69" xfId="0" applyNumberFormat="1" applyFont="1" applyFill="1" applyBorder="1" applyAlignment="1">
      <alignment vertical="center"/>
    </xf>
    <xf numFmtId="165" fontId="7" fillId="2" borderId="23" xfId="0" applyNumberFormat="1" applyFont="1" applyFill="1" applyBorder="1" applyAlignment="1">
      <alignment vertical="center"/>
    </xf>
    <xf numFmtId="167" fontId="3" fillId="7" borderId="22" xfId="0" applyNumberFormat="1" applyFont="1" applyFill="1" applyBorder="1" applyAlignment="1">
      <alignment vertical="center"/>
    </xf>
    <xf numFmtId="0" fontId="5" fillId="0" borderId="26" xfId="0" applyFont="1" applyBorder="1" applyAlignment="1">
      <alignment vertical="center" wrapText="1"/>
    </xf>
    <xf numFmtId="3" fontId="3" fillId="0" borderId="71" xfId="0" applyNumberFormat="1" applyFont="1" applyFill="1" applyBorder="1" applyAlignment="1">
      <alignment vertical="center"/>
    </xf>
    <xf numFmtId="165" fontId="3" fillId="2" borderId="28" xfId="0" applyNumberFormat="1" applyFont="1" applyFill="1" applyBorder="1" applyAlignment="1">
      <alignment vertical="center"/>
    </xf>
    <xf numFmtId="167" fontId="3" fillId="7" borderId="28" xfId="0" applyNumberFormat="1" applyFont="1" applyFill="1" applyBorder="1" applyAlignment="1">
      <alignment vertical="center"/>
    </xf>
    <xf numFmtId="0" fontId="10" fillId="0" borderId="47" xfId="0" applyFont="1" applyFill="1" applyBorder="1" applyAlignment="1">
      <alignment vertical="center" wrapText="1"/>
    </xf>
    <xf numFmtId="3" fontId="7" fillId="0" borderId="80" xfId="0" applyNumberFormat="1" applyFont="1" applyBorder="1" applyAlignment="1">
      <alignment vertical="center"/>
    </xf>
    <xf numFmtId="3" fontId="3" fillId="0" borderId="81" xfId="0" applyNumberFormat="1" applyFont="1" applyFill="1" applyBorder="1" applyAlignment="1">
      <alignment vertical="center"/>
    </xf>
    <xf numFmtId="165" fontId="7" fillId="2" borderId="17" xfId="0" applyNumberFormat="1" applyFont="1" applyFill="1" applyBorder="1" applyAlignment="1">
      <alignment vertical="center"/>
    </xf>
    <xf numFmtId="167" fontId="7" fillId="7" borderId="80" xfId="1" applyNumberFormat="1" applyFont="1" applyFill="1" applyBorder="1" applyAlignment="1">
      <alignment vertical="center"/>
    </xf>
    <xf numFmtId="167" fontId="7" fillId="7" borderId="81" xfId="1" applyNumberFormat="1" applyFont="1" applyFill="1" applyBorder="1" applyAlignment="1">
      <alignment vertical="center"/>
    </xf>
    <xf numFmtId="167" fontId="3" fillId="7" borderId="17" xfId="0" applyNumberFormat="1" applyFont="1" applyFill="1" applyBorder="1" applyAlignment="1">
      <alignment vertical="center"/>
    </xf>
    <xf numFmtId="164" fontId="3" fillId="15" borderId="14" xfId="1" applyNumberFormat="1" applyFont="1" applyFill="1" applyBorder="1" applyAlignment="1">
      <alignment vertical="center"/>
    </xf>
    <xf numFmtId="164" fontId="7" fillId="15" borderId="37" xfId="1" applyNumberFormat="1" applyFont="1" applyFill="1" applyBorder="1" applyProtection="1">
      <protection locked="0"/>
    </xf>
    <xf numFmtId="164" fontId="7" fillId="15" borderId="37" xfId="1" applyNumberFormat="1" applyFont="1" applyFill="1" applyBorder="1"/>
    <xf numFmtId="0" fontId="7" fillId="15" borderId="35" xfId="1" applyFont="1" applyFill="1" applyBorder="1"/>
    <xf numFmtId="164" fontId="7" fillId="15" borderId="21" xfId="1" applyNumberFormat="1" applyFont="1" applyFill="1" applyBorder="1" applyProtection="1">
      <protection locked="0"/>
    </xf>
    <xf numFmtId="164" fontId="7" fillId="15" borderId="21" xfId="1" applyNumberFormat="1" applyFont="1" applyFill="1" applyBorder="1"/>
    <xf numFmtId="0" fontId="1" fillId="15" borderId="0" xfId="1" applyFill="1"/>
    <xf numFmtId="0" fontId="12" fillId="5" borderId="82" xfId="0" applyFont="1" applyFill="1" applyBorder="1" applyAlignment="1">
      <alignment vertical="center" wrapText="1"/>
    </xf>
    <xf numFmtId="0" fontId="15" fillId="0" borderId="54" xfId="0" applyFont="1" applyFill="1" applyBorder="1"/>
    <xf numFmtId="169" fontId="3" fillId="0" borderId="62" xfId="0" applyNumberFormat="1" applyFont="1" applyFill="1" applyBorder="1"/>
    <xf numFmtId="165" fontId="0" fillId="2" borderId="82" xfId="0" applyNumberFormat="1" applyFont="1" applyFill="1" applyBorder="1"/>
    <xf numFmtId="165" fontId="3" fillId="0" borderId="3" xfId="0" applyNumberFormat="1" applyFont="1" applyFill="1" applyBorder="1"/>
    <xf numFmtId="0" fontId="42" fillId="15" borderId="58" xfId="6" applyFont="1" applyFill="1" applyBorder="1" applyAlignment="1">
      <alignment vertical="center" wrapText="1"/>
    </xf>
    <xf numFmtId="3" fontId="0" fillId="0" borderId="4" xfId="0" applyNumberFormat="1" applyFill="1" applyBorder="1" applyAlignment="1">
      <alignment horizontal="right"/>
    </xf>
    <xf numFmtId="164" fontId="0" fillId="0" borderId="32" xfId="0" applyNumberFormat="1" applyFill="1" applyBorder="1" applyAlignment="1">
      <alignment horizontal="right"/>
    </xf>
    <xf numFmtId="0" fontId="0" fillId="0" borderId="58" xfId="0" applyFill="1" applyBorder="1" applyAlignment="1">
      <alignment horizontal="right"/>
    </xf>
    <xf numFmtId="0" fontId="0" fillId="0" borderId="32" xfId="0" applyFont="1" applyFill="1" applyBorder="1" applyAlignment="1">
      <alignment horizontal="right"/>
    </xf>
    <xf numFmtId="164" fontId="0" fillId="0" borderId="58" xfId="0" applyNumberFormat="1" applyFill="1" applyBorder="1" applyAlignment="1">
      <alignment horizontal="right"/>
    </xf>
    <xf numFmtId="164" fontId="0" fillId="0" borderId="12" xfId="0" applyNumberFormat="1" applyFill="1" applyBorder="1" applyAlignment="1">
      <alignment horizontal="right"/>
    </xf>
    <xf numFmtId="164" fontId="0" fillId="0" borderId="37" xfId="0" applyNumberFormat="1" applyFill="1" applyBorder="1" applyAlignment="1">
      <alignment horizontal="right"/>
    </xf>
    <xf numFmtId="164" fontId="21" fillId="0" borderId="1" xfId="0" applyNumberFormat="1" applyFont="1" applyFill="1" applyBorder="1"/>
    <xf numFmtId="0" fontId="21" fillId="0" borderId="47" xfId="6" applyFont="1" applyBorder="1" applyAlignment="1">
      <alignment horizontal="center" vertical="center" wrapText="1"/>
    </xf>
    <xf numFmtId="0" fontId="21" fillId="0" borderId="3" xfId="6" applyFont="1" applyBorder="1" applyAlignment="1">
      <alignment horizontal="center" vertical="center" wrapText="1"/>
    </xf>
    <xf numFmtId="165" fontId="46" fillId="2" borderId="15" xfId="6" applyNumberFormat="1" applyFont="1" applyFill="1" applyBorder="1" applyAlignment="1">
      <alignment horizontal="right" vertical="center"/>
    </xf>
    <xf numFmtId="0" fontId="58" fillId="0" borderId="64" xfId="7" applyNumberFormat="1" applyFont="1" applyFill="1" applyBorder="1" applyAlignment="1">
      <alignment vertical="top" wrapText="1" readingOrder="1"/>
    </xf>
    <xf numFmtId="173" fontId="58" fillId="0" borderId="8" xfId="7" applyNumberFormat="1" applyFont="1" applyFill="1" applyBorder="1" applyAlignment="1">
      <alignment horizontal="right" vertical="center" wrapText="1" readingOrder="1"/>
    </xf>
    <xf numFmtId="173" fontId="58" fillId="0" borderId="64" xfId="7" applyNumberFormat="1" applyFont="1" applyFill="1" applyBorder="1" applyAlignment="1">
      <alignment horizontal="right" vertical="center" wrapText="1" readingOrder="1"/>
    </xf>
    <xf numFmtId="173" fontId="58" fillId="0" borderId="12" xfId="7" applyNumberFormat="1" applyFont="1" applyFill="1" applyBorder="1" applyAlignment="1">
      <alignment horizontal="right" vertical="center" wrapText="1" readingOrder="1"/>
    </xf>
    <xf numFmtId="173" fontId="59" fillId="0" borderId="30" xfId="7" applyNumberFormat="1" applyFont="1" applyFill="1" applyBorder="1" applyAlignment="1">
      <alignment horizontal="right" vertical="center" wrapText="1" readingOrder="1"/>
    </xf>
    <xf numFmtId="0" fontId="14" fillId="0" borderId="56" xfId="5" applyFont="1" applyFill="1" applyBorder="1" applyAlignment="1">
      <alignment vertical="center" wrapText="1"/>
    </xf>
    <xf numFmtId="0" fontId="14" fillId="0" borderId="169" xfId="5" applyFont="1" applyFill="1" applyBorder="1" applyAlignment="1">
      <alignment vertical="center" wrapText="1"/>
    </xf>
    <xf numFmtId="0" fontId="14" fillId="0" borderId="92" xfId="5" applyFont="1" applyFill="1" applyBorder="1" applyAlignment="1">
      <alignment vertical="center" wrapText="1"/>
    </xf>
    <xf numFmtId="0" fontId="2" fillId="0" borderId="23" xfId="6" applyFont="1" applyBorder="1" applyAlignment="1">
      <alignment horizontal="center"/>
    </xf>
    <xf numFmtId="0" fontId="56" fillId="0" borderId="58" xfId="6" applyFont="1" applyBorder="1" applyAlignment="1">
      <alignment vertical="center" wrapText="1"/>
    </xf>
    <xf numFmtId="164" fontId="2" fillId="0" borderId="51" xfId="6" applyNumberFormat="1" applyFont="1" applyBorder="1"/>
    <xf numFmtId="164" fontId="2" fillId="0" borderId="62" xfId="6" applyNumberFormat="1" applyFont="1" applyBorder="1"/>
    <xf numFmtId="168" fontId="2" fillId="0" borderId="58" xfId="6" applyNumberFormat="1" applyFont="1" applyBorder="1"/>
    <xf numFmtId="168" fontId="2" fillId="0" borderId="62" xfId="6" applyNumberFormat="1" applyFont="1" applyBorder="1"/>
    <xf numFmtId="164" fontId="2" fillId="0" borderId="13" xfId="6" applyNumberFormat="1" applyFont="1" applyBorder="1"/>
    <xf numFmtId="168" fontId="2" fillId="0" borderId="13" xfId="6" applyNumberFormat="1" applyFont="1" applyBorder="1"/>
    <xf numFmtId="168" fontId="2" fillId="0" borderId="40" xfId="6" applyNumberFormat="1" applyFont="1" applyBorder="1"/>
    <xf numFmtId="164" fontId="1" fillId="0" borderId="40" xfId="0" applyNumberFormat="1" applyFont="1" applyFill="1" applyBorder="1"/>
    <xf numFmtId="168" fontId="2" fillId="0" borderId="21" xfId="6" applyNumberFormat="1" applyFont="1" applyBorder="1"/>
    <xf numFmtId="168" fontId="149" fillId="2" borderId="37" xfId="6" applyNumberFormat="1" applyFont="1" applyFill="1" applyBorder="1"/>
    <xf numFmtId="0" fontId="32" fillId="0" borderId="12" xfId="6" applyFont="1" applyBorder="1" applyAlignment="1">
      <alignment vertical="center" wrapText="1"/>
    </xf>
    <xf numFmtId="0" fontId="56" fillId="0" borderId="70" xfId="6" applyFont="1" applyBorder="1" applyAlignment="1">
      <alignment vertical="center" wrapText="1"/>
    </xf>
    <xf numFmtId="165" fontId="2" fillId="2" borderId="36" xfId="6" applyNumberFormat="1" applyFont="1" applyFill="1" applyBorder="1"/>
    <xf numFmtId="168" fontId="2" fillId="0" borderId="46" xfId="6" applyNumberFormat="1" applyFont="1" applyBorder="1"/>
    <xf numFmtId="168" fontId="2" fillId="0" borderId="52" xfId="6" applyNumberFormat="1" applyFont="1" applyBorder="1"/>
    <xf numFmtId="164" fontId="2" fillId="0" borderId="13" xfId="6" applyNumberFormat="1" applyFont="1" applyFill="1" applyBorder="1"/>
    <xf numFmtId="168" fontId="2" fillId="0" borderId="68" xfId="6" applyNumberFormat="1" applyFont="1" applyFill="1" applyBorder="1"/>
    <xf numFmtId="168" fontId="2" fillId="0" borderId="68" xfId="6" applyNumberFormat="1" applyFont="1" applyBorder="1"/>
    <xf numFmtId="0" fontId="56" fillId="0" borderId="64" xfId="6" applyFont="1" applyBorder="1" applyAlignment="1">
      <alignment vertical="center" wrapText="1"/>
    </xf>
    <xf numFmtId="164" fontId="2" fillId="0" borderId="46" xfId="6" applyNumberFormat="1" applyFont="1" applyBorder="1"/>
    <xf numFmtId="168" fontId="2" fillId="0" borderId="18" xfId="6" applyNumberFormat="1" applyFont="1" applyBorder="1"/>
    <xf numFmtId="168" fontId="2" fillId="0" borderId="44" xfId="6" applyNumberFormat="1" applyFont="1" applyBorder="1"/>
    <xf numFmtId="165" fontId="2" fillId="2" borderId="19" xfId="6" applyNumberFormat="1" applyFont="1" applyFill="1" applyBorder="1"/>
    <xf numFmtId="0" fontId="21" fillId="0" borderId="38" xfId="6" applyFont="1" applyBorder="1" applyAlignment="1">
      <alignment vertical="center" wrapText="1"/>
    </xf>
    <xf numFmtId="165" fontId="2" fillId="2" borderId="3" xfId="6" applyNumberFormat="1" applyFont="1" applyFill="1" applyBorder="1"/>
    <xf numFmtId="168" fontId="21" fillId="0" borderId="53" xfId="6" applyNumberFormat="1" applyFont="1" applyBorder="1" applyAlignment="1">
      <alignment vertical="center"/>
    </xf>
    <xf numFmtId="164" fontId="12" fillId="0" borderId="51" xfId="0" applyNumberFormat="1" applyFont="1" applyBorder="1"/>
    <xf numFmtId="0" fontId="0" fillId="0" borderId="0" xfId="0" applyAlignment="1">
      <alignment horizontal="left" vertical="center" wrapText="1"/>
    </xf>
    <xf numFmtId="0" fontId="6" fillId="0" borderId="30" xfId="0" applyFont="1" applyFill="1" applyBorder="1" applyAlignment="1">
      <alignment horizontal="center"/>
    </xf>
    <xf numFmtId="0" fontId="15" fillId="0" borderId="59" xfId="3" applyFont="1" applyFill="1" applyBorder="1" applyAlignment="1">
      <alignment wrapText="1"/>
    </xf>
    <xf numFmtId="164" fontId="34" fillId="0" borderId="30" xfId="0" applyNumberFormat="1" applyFont="1" applyFill="1" applyBorder="1"/>
    <xf numFmtId="164" fontId="4" fillId="0" borderId="33" xfId="0" applyNumberFormat="1" applyFont="1" applyFill="1" applyBorder="1"/>
    <xf numFmtId="164" fontId="4" fillId="0" borderId="51" xfId="0" applyNumberFormat="1" applyFont="1" applyFill="1" applyBorder="1" applyAlignment="1">
      <alignment horizontal="right"/>
    </xf>
    <xf numFmtId="164" fontId="4" fillId="0" borderId="62" xfId="0" applyNumberFormat="1" applyFont="1" applyFill="1" applyBorder="1" applyAlignment="1">
      <alignment horizontal="right"/>
    </xf>
    <xf numFmtId="164" fontId="4" fillId="0" borderId="31" xfId="0" applyNumberFormat="1" applyFont="1" applyFill="1" applyBorder="1" applyAlignment="1">
      <alignment horizontal="right"/>
    </xf>
    <xf numFmtId="164" fontId="4" fillId="0" borderId="32" xfId="0" applyNumberFormat="1" applyFont="1" applyFill="1" applyBorder="1" applyAlignment="1">
      <alignment horizontal="right"/>
    </xf>
    <xf numFmtId="0" fontId="6" fillId="0" borderId="63" xfId="0" applyFont="1" applyFill="1" applyBorder="1" applyAlignment="1">
      <alignment horizontal="center"/>
    </xf>
    <xf numFmtId="0" fontId="15" fillId="0" borderId="83" xfId="3" applyFont="1" applyFill="1" applyBorder="1" applyAlignment="1">
      <alignment wrapText="1"/>
    </xf>
    <xf numFmtId="164" fontId="34" fillId="0" borderId="63" xfId="0" applyNumberFormat="1" applyFont="1" applyFill="1" applyBorder="1"/>
    <xf numFmtId="164" fontId="4" fillId="0" borderId="139" xfId="0" applyNumberFormat="1" applyFont="1" applyFill="1" applyBorder="1"/>
    <xf numFmtId="164" fontId="4" fillId="0" borderId="52" xfId="0" applyNumberFormat="1" applyFont="1" applyFill="1" applyBorder="1"/>
    <xf numFmtId="164" fontId="4" fillId="0" borderId="66" xfId="0" applyNumberFormat="1" applyFont="1" applyFill="1" applyBorder="1"/>
    <xf numFmtId="164" fontId="4" fillId="0" borderId="36" xfId="0" applyNumberFormat="1" applyFont="1" applyFill="1" applyBorder="1"/>
    <xf numFmtId="0" fontId="15" fillId="0" borderId="59" xfId="3" applyFont="1" applyFill="1" applyBorder="1" applyAlignment="1">
      <alignment vertical="center" wrapText="1"/>
    </xf>
    <xf numFmtId="164" fontId="4" fillId="0" borderId="62" xfId="0" applyNumberFormat="1" applyFont="1" applyFill="1" applyBorder="1"/>
    <xf numFmtId="164" fontId="4" fillId="0" borderId="31" xfId="0" applyNumberFormat="1" applyFont="1" applyFill="1" applyBorder="1"/>
    <xf numFmtId="164" fontId="4" fillId="0" borderId="32" xfId="0" applyNumberFormat="1" applyFont="1" applyFill="1" applyBorder="1"/>
    <xf numFmtId="0" fontId="150" fillId="0" borderId="35" xfId="0" applyFont="1" applyFill="1" applyBorder="1" applyAlignment="1">
      <alignment horizontal="center"/>
    </xf>
    <xf numFmtId="0" fontId="151" fillId="0" borderId="15" xfId="3" applyFont="1" applyFill="1" applyBorder="1" applyAlignment="1">
      <alignment wrapText="1"/>
    </xf>
    <xf numFmtId="164" fontId="152" fillId="0" borderId="35" xfId="0" applyNumberFormat="1" applyFont="1" applyFill="1" applyBorder="1"/>
    <xf numFmtId="164" fontId="153" fillId="0" borderId="24" xfId="0" applyNumberFormat="1" applyFont="1" applyFill="1" applyBorder="1"/>
    <xf numFmtId="164" fontId="153" fillId="0" borderId="13" xfId="0" applyNumberFormat="1" applyFont="1" applyFill="1" applyBorder="1"/>
    <xf numFmtId="164" fontId="153" fillId="0" borderId="40" xfId="0" applyNumberFormat="1" applyFont="1" applyFill="1" applyBorder="1"/>
    <xf numFmtId="164" fontId="153" fillId="0" borderId="21" xfId="0" applyNumberFormat="1" applyFont="1" applyFill="1" applyBorder="1"/>
    <xf numFmtId="164" fontId="153" fillId="0" borderId="37" xfId="0" applyNumberFormat="1" applyFont="1" applyFill="1" applyBorder="1"/>
    <xf numFmtId="0" fontId="151" fillId="0" borderId="15" xfId="3" applyFont="1" applyFill="1" applyBorder="1" applyAlignment="1">
      <alignment vertical="center" wrapText="1"/>
    </xf>
    <xf numFmtId="0" fontId="15" fillId="0" borderId="83" xfId="3" applyFont="1" applyFill="1" applyBorder="1" applyAlignment="1">
      <alignment vertical="center" wrapText="1"/>
    </xf>
    <xf numFmtId="0" fontId="15" fillId="0" borderId="15" xfId="3" applyFont="1" applyFill="1" applyBorder="1" applyAlignment="1">
      <alignment horizontal="left" wrapText="1"/>
    </xf>
    <xf numFmtId="0" fontId="11" fillId="0" borderId="15" xfId="3" applyFont="1" applyFill="1" applyBorder="1" applyAlignment="1">
      <alignment wrapText="1"/>
    </xf>
    <xf numFmtId="0" fontId="6" fillId="0" borderId="64" xfId="0" applyFont="1" applyFill="1" applyBorder="1" applyAlignment="1">
      <alignment horizontal="center"/>
    </xf>
    <xf numFmtId="0" fontId="11" fillId="0" borderId="45" xfId="3" applyFont="1" applyFill="1" applyBorder="1" applyAlignment="1">
      <alignment wrapText="1"/>
    </xf>
    <xf numFmtId="164" fontId="34" fillId="0" borderId="64" xfId="0" applyNumberFormat="1" applyFont="1" applyFill="1" applyBorder="1"/>
    <xf numFmtId="164" fontId="4" fillId="0" borderId="140" xfId="0" applyNumberFormat="1" applyFont="1" applyFill="1" applyBorder="1"/>
    <xf numFmtId="164" fontId="4" fillId="0" borderId="44" xfId="0" applyNumberFormat="1" applyFont="1" applyFill="1" applyBorder="1"/>
    <xf numFmtId="164" fontId="4" fillId="0" borderId="65" xfId="0" applyNumberFormat="1" applyFont="1" applyFill="1" applyBorder="1"/>
    <xf numFmtId="164" fontId="4" fillId="0" borderId="19" xfId="0" applyNumberFormat="1" applyFont="1" applyFill="1" applyBorder="1"/>
    <xf numFmtId="164" fontId="34" fillId="0" borderId="41" xfId="0" applyNumberFormat="1" applyFont="1" applyFill="1" applyBorder="1"/>
    <xf numFmtId="164" fontId="4" fillId="0" borderId="0" xfId="0" applyNumberFormat="1" applyFont="1" applyFill="1" applyBorder="1"/>
    <xf numFmtId="164" fontId="4" fillId="0" borderId="60" xfId="0" applyNumberFormat="1" applyFont="1" applyFill="1" applyBorder="1"/>
    <xf numFmtId="164" fontId="4" fillId="0" borderId="61" xfId="0" applyNumberFormat="1" applyFont="1" applyFill="1" applyBorder="1"/>
    <xf numFmtId="164" fontId="4" fillId="0" borderId="57" xfId="0" applyNumberFormat="1" applyFont="1" applyFill="1" applyBorder="1"/>
    <xf numFmtId="164" fontId="4" fillId="0" borderId="34" xfId="0" applyNumberFormat="1" applyFont="1" applyFill="1" applyBorder="1"/>
    <xf numFmtId="0" fontId="14" fillId="0" borderId="81" xfId="0" applyFont="1" applyBorder="1" applyAlignment="1">
      <alignment horizontal="center"/>
    </xf>
    <xf numFmtId="0" fontId="32" fillId="2" borderId="92" xfId="0" quotePrefix="1" applyFont="1" applyFill="1" applyBorder="1" applyAlignment="1">
      <alignment horizontal="center" vertical="top"/>
    </xf>
    <xf numFmtId="0" fontId="19" fillId="0" borderId="20" xfId="0" applyFont="1" applyBorder="1"/>
    <xf numFmtId="4" fontId="18" fillId="0" borderId="69" xfId="0" applyNumberFormat="1" applyFont="1" applyBorder="1"/>
    <xf numFmtId="165" fontId="24" fillId="2" borderId="23" xfId="0" applyNumberFormat="1" applyFont="1" applyFill="1" applyBorder="1"/>
    <xf numFmtId="0" fontId="19" fillId="0" borderId="35" xfId="0" applyFont="1" applyBorder="1"/>
    <xf numFmtId="4" fontId="18" fillId="0" borderId="40" xfId="0" applyNumberFormat="1" applyFont="1" applyBorder="1"/>
    <xf numFmtId="165" fontId="24" fillId="2" borderId="37" xfId="0" applyNumberFormat="1" applyFont="1" applyFill="1" applyBorder="1"/>
    <xf numFmtId="0" fontId="19" fillId="0" borderId="35" xfId="0" applyFont="1" applyFill="1" applyBorder="1"/>
    <xf numFmtId="3" fontId="18" fillId="0" borderId="40" xfId="0" applyNumberFormat="1" applyFont="1" applyBorder="1"/>
    <xf numFmtId="0" fontId="19" fillId="0" borderId="30" xfId="0" applyFont="1" applyBorder="1"/>
    <xf numFmtId="0" fontId="19" fillId="0" borderId="64" xfId="0" applyFont="1" applyBorder="1"/>
    <xf numFmtId="3" fontId="18" fillId="0" borderId="44" xfId="0" applyNumberFormat="1" applyFont="1" applyBorder="1"/>
    <xf numFmtId="165" fontId="24" fillId="2" borderId="19" xfId="0" applyNumberFormat="1" applyFont="1" applyFill="1" applyBorder="1"/>
    <xf numFmtId="0" fontId="67" fillId="0" borderId="9" xfId="0" applyFont="1" applyFill="1" applyBorder="1" applyAlignment="1">
      <alignment horizontal="center" vertical="center" wrapText="1"/>
    </xf>
    <xf numFmtId="0" fontId="67" fillId="0" borderId="53" xfId="0" applyFont="1" applyFill="1" applyBorder="1" applyAlignment="1">
      <alignment horizontal="center" vertical="center" wrapText="1"/>
    </xf>
    <xf numFmtId="1" fontId="67" fillId="0" borderId="53" xfId="0" applyNumberFormat="1" applyFont="1" applyFill="1" applyBorder="1" applyAlignment="1">
      <alignment horizontal="center" vertical="center" wrapText="1"/>
    </xf>
    <xf numFmtId="0" fontId="67" fillId="0" borderId="53" xfId="0" applyNumberFormat="1" applyFont="1" applyFill="1" applyBorder="1" applyAlignment="1">
      <alignment horizontal="center" vertical="center" wrapText="1"/>
    </xf>
    <xf numFmtId="0" fontId="67" fillId="0" borderId="3" xfId="0" applyFont="1" applyFill="1" applyBorder="1" applyAlignment="1">
      <alignment horizontal="center" vertical="center" wrapText="1"/>
    </xf>
    <xf numFmtId="0" fontId="19" fillId="0" borderId="12" xfId="0" applyFont="1" applyFill="1" applyBorder="1"/>
    <xf numFmtId="164" fontId="31" fillId="0" borderId="35" xfId="0" applyNumberFormat="1" applyFont="1" applyFill="1" applyBorder="1"/>
    <xf numFmtId="175" fontId="53" fillId="0" borderId="14" xfId="0" applyNumberFormat="1" applyFont="1" applyFill="1" applyBorder="1"/>
    <xf numFmtId="175" fontId="53" fillId="0" borderId="40" xfId="0" applyNumberFormat="1" applyFont="1" applyFill="1" applyBorder="1"/>
    <xf numFmtId="1" fontId="53" fillId="0" borderId="40" xfId="0" applyNumberFormat="1" applyFont="1" applyFill="1" applyBorder="1"/>
    <xf numFmtId="175" fontId="53" fillId="0" borderId="37" xfId="0" applyNumberFormat="1" applyFont="1" applyFill="1" applyBorder="1"/>
    <xf numFmtId="0" fontId="19" fillId="0" borderId="42" xfId="0" applyFont="1" applyFill="1" applyBorder="1"/>
    <xf numFmtId="164" fontId="31" fillId="0" borderId="64" xfId="0" applyNumberFormat="1" applyFont="1" applyFill="1" applyBorder="1"/>
    <xf numFmtId="175" fontId="53" fillId="0" borderId="18" xfId="0" applyNumberFormat="1" applyFont="1" applyFill="1" applyBorder="1"/>
    <xf numFmtId="175" fontId="53" fillId="0" borderId="44" xfId="0" applyNumberFormat="1" applyFont="1" applyFill="1" applyBorder="1"/>
    <xf numFmtId="1" fontId="53" fillId="0" borderId="44" xfId="0" applyNumberFormat="1" applyFont="1" applyFill="1" applyBorder="1"/>
    <xf numFmtId="175" fontId="53" fillId="0" borderId="19" xfId="0" applyNumberFormat="1" applyFont="1" applyFill="1" applyBorder="1"/>
    <xf numFmtId="0" fontId="19" fillId="0" borderId="47" xfId="0" applyFont="1" applyFill="1" applyBorder="1"/>
    <xf numFmtId="0" fontId="19" fillId="0" borderId="58" xfId="0" applyFont="1" applyFill="1" applyBorder="1"/>
    <xf numFmtId="0" fontId="19" fillId="0" borderId="70" xfId="0" applyFont="1" applyFill="1" applyBorder="1"/>
    <xf numFmtId="164" fontId="31" fillId="0" borderId="63" xfId="0" applyNumberFormat="1" applyFont="1" applyFill="1" applyBorder="1"/>
    <xf numFmtId="175" fontId="53" fillId="0" borderId="68" xfId="0" applyNumberFormat="1" applyFont="1" applyFill="1" applyBorder="1"/>
    <xf numFmtId="175" fontId="53" fillId="0" borderId="52" xfId="0" applyNumberFormat="1" applyFont="1" applyFill="1" applyBorder="1"/>
    <xf numFmtId="1" fontId="53" fillId="0" borderId="52" xfId="0" applyNumberFormat="1" applyFont="1" applyFill="1" applyBorder="1"/>
    <xf numFmtId="175" fontId="53" fillId="0" borderId="36" xfId="0" applyNumberFormat="1" applyFont="1" applyFill="1" applyBorder="1"/>
    <xf numFmtId="0" fontId="19" fillId="0" borderId="20" xfId="0" applyFont="1" applyFill="1" applyBorder="1"/>
    <xf numFmtId="164" fontId="31" fillId="0" borderId="20" xfId="0" applyNumberFormat="1" applyFont="1" applyFill="1" applyBorder="1"/>
    <xf numFmtId="175" fontId="53" fillId="0" borderId="6" xfId="0" applyNumberFormat="1" applyFont="1" applyFill="1" applyBorder="1"/>
    <xf numFmtId="175" fontId="53" fillId="0" borderId="69" xfId="0" applyNumberFormat="1" applyFont="1" applyFill="1" applyBorder="1"/>
    <xf numFmtId="1" fontId="53" fillId="0" borderId="69" xfId="0" applyNumberFormat="1" applyFont="1" applyFill="1" applyBorder="1"/>
    <xf numFmtId="175" fontId="53" fillId="0" borderId="23" xfId="0" applyNumberFormat="1" applyFont="1" applyFill="1" applyBorder="1"/>
    <xf numFmtId="0" fontId="19" fillId="0" borderId="64" xfId="0" applyFont="1" applyFill="1" applyBorder="1"/>
    <xf numFmtId="164" fontId="31" fillId="0" borderId="30" xfId="0" applyNumberFormat="1" applyFont="1" applyFill="1" applyBorder="1"/>
    <xf numFmtId="175" fontId="53" fillId="0" borderId="50" xfId="0" applyNumberFormat="1" applyFont="1" applyFill="1" applyBorder="1"/>
    <xf numFmtId="175" fontId="53" fillId="0" borderId="62" xfId="0" applyNumberFormat="1" applyFont="1" applyFill="1" applyBorder="1"/>
    <xf numFmtId="1" fontId="53" fillId="0" borderId="62" xfId="0" applyNumberFormat="1" applyFont="1" applyFill="1" applyBorder="1"/>
    <xf numFmtId="175" fontId="53" fillId="0" borderId="32" xfId="0" applyNumberFormat="1" applyFont="1" applyFill="1" applyBorder="1"/>
    <xf numFmtId="0" fontId="19" fillId="0" borderId="63" xfId="0" applyFont="1" applyBorder="1"/>
    <xf numFmtId="0" fontId="18" fillId="0" borderId="38" xfId="0" applyFont="1" applyFill="1" applyBorder="1" applyAlignment="1">
      <alignment horizontal="center"/>
    </xf>
    <xf numFmtId="164" fontId="36" fillId="0" borderId="38" xfId="0" applyNumberFormat="1" applyFont="1" applyFill="1" applyBorder="1"/>
    <xf numFmtId="0" fontId="32" fillId="0" borderId="47" xfId="29" applyFont="1" applyBorder="1" applyAlignment="1">
      <alignment horizontal="center" vertical="center"/>
    </xf>
    <xf numFmtId="0" fontId="50" fillId="0" borderId="65" xfId="29" applyFont="1" applyBorder="1" applyAlignment="1">
      <alignment horizontal="center" vertical="center"/>
    </xf>
    <xf numFmtId="0" fontId="50" fillId="0" borderId="38" xfId="0" applyFont="1" applyBorder="1" applyAlignment="1">
      <alignment horizontal="left" vertical="center" wrapText="1"/>
    </xf>
    <xf numFmtId="164" fontId="45" fillId="0" borderId="1" xfId="0" applyNumberFormat="1" applyFont="1" applyFill="1" applyBorder="1" applyAlignment="1"/>
    <xf numFmtId="164" fontId="45" fillId="0" borderId="3" xfId="0" applyNumberFormat="1" applyFont="1" applyFill="1" applyBorder="1" applyAlignment="1"/>
    <xf numFmtId="165" fontId="2" fillId="2" borderId="49" xfId="0" quotePrefix="1" applyNumberFormat="1" applyFont="1" applyFill="1" applyBorder="1" applyAlignment="1">
      <alignment vertical="top"/>
    </xf>
    <xf numFmtId="167" fontId="2" fillId="6" borderId="38" xfId="0" applyNumberFormat="1" applyFont="1" applyFill="1" applyBorder="1" applyAlignment="1">
      <alignment horizontal="right" wrapText="1"/>
    </xf>
    <xf numFmtId="0" fontId="32" fillId="0" borderId="41" xfId="0" applyFont="1" applyBorder="1" applyAlignment="1">
      <alignment vertical="center" wrapText="1"/>
    </xf>
    <xf numFmtId="164" fontId="45" fillId="0" borderId="33" xfId="0" applyNumberFormat="1" applyFont="1" applyFill="1" applyBorder="1" applyAlignment="1"/>
    <xf numFmtId="164" fontId="45" fillId="0" borderId="34" xfId="0" applyNumberFormat="1" applyFont="1" applyFill="1" applyBorder="1" applyAlignment="1"/>
    <xf numFmtId="165" fontId="2" fillId="2" borderId="155" xfId="0" quotePrefix="1" applyNumberFormat="1" applyFont="1" applyFill="1" applyBorder="1" applyAlignment="1"/>
    <xf numFmtId="167" fontId="2" fillId="6" borderId="41" xfId="0" applyNumberFormat="1" applyFont="1" applyFill="1" applyBorder="1" applyAlignment="1">
      <alignment horizontal="right" wrapText="1"/>
    </xf>
    <xf numFmtId="164" fontId="0" fillId="0" borderId="9" xfId="0" applyNumberFormat="1" applyBorder="1"/>
    <xf numFmtId="164" fontId="0" fillId="0" borderId="3" xfId="0" applyNumberFormat="1" applyBorder="1"/>
    <xf numFmtId="165" fontId="2" fillId="2" borderId="3" xfId="0" quotePrefix="1" applyNumberFormat="1" applyFont="1" applyFill="1" applyBorder="1" applyAlignment="1"/>
    <xf numFmtId="167" fontId="45" fillId="6" borderId="38" xfId="0" applyNumberFormat="1" applyFont="1" applyFill="1" applyBorder="1"/>
    <xf numFmtId="0" fontId="42" fillId="0" borderId="30" xfId="0" applyFont="1" applyFill="1" applyBorder="1" applyAlignment="1">
      <alignment horizontal="left" vertical="center" wrapText="1"/>
    </xf>
    <xf numFmtId="167" fontId="45" fillId="6" borderId="30" xfId="0" applyNumberFormat="1" applyFont="1" applyFill="1" applyBorder="1" applyAlignment="1">
      <alignment horizontal="right"/>
    </xf>
    <xf numFmtId="0" fontId="42" fillId="0" borderId="35" xfId="0" applyFont="1" applyFill="1" applyBorder="1" applyAlignment="1">
      <alignment horizontal="left" vertical="center" wrapText="1"/>
    </xf>
    <xf numFmtId="164" fontId="45" fillId="0" borderId="24" xfId="0" applyNumberFormat="1" applyFont="1" applyBorder="1" applyAlignment="1"/>
    <xf numFmtId="164" fontId="45" fillId="0" borderId="37" xfId="0" applyNumberFormat="1" applyFont="1" applyBorder="1" applyAlignment="1"/>
    <xf numFmtId="164" fontId="45" fillId="0" borderId="24" xfId="0" applyNumberFormat="1" applyFont="1" applyFill="1" applyBorder="1" applyAlignment="1"/>
    <xf numFmtId="164" fontId="45" fillId="0" borderId="37" xfId="0" applyNumberFormat="1" applyFont="1" applyFill="1" applyBorder="1" applyAlignment="1"/>
    <xf numFmtId="0" fontId="42" fillId="0" borderId="63" xfId="0" applyFont="1" applyFill="1" applyBorder="1" applyAlignment="1">
      <alignment horizontal="left" vertical="center" wrapText="1"/>
    </xf>
    <xf numFmtId="164" fontId="0" fillId="0" borderId="0" xfId="0" applyNumberFormat="1" applyFill="1"/>
    <xf numFmtId="165" fontId="45" fillId="2" borderId="36" xfId="0" applyNumberFormat="1" applyFont="1" applyFill="1" applyBorder="1" applyAlignment="1"/>
    <xf numFmtId="167" fontId="45" fillId="6" borderId="63" xfId="0" applyNumberFormat="1" applyFont="1" applyFill="1" applyBorder="1"/>
    <xf numFmtId="0" fontId="50" fillId="0" borderId="38" xfId="0" applyFont="1" applyFill="1" applyBorder="1" applyAlignment="1">
      <alignment horizontal="left" vertical="center" wrapText="1"/>
    </xf>
    <xf numFmtId="164" fontId="45" fillId="0" borderId="9" xfId="0" applyNumberFormat="1" applyFont="1" applyBorder="1" applyAlignment="1"/>
    <xf numFmtId="164" fontId="45" fillId="0" borderId="3" xfId="0" applyNumberFormat="1" applyFont="1" applyBorder="1" applyAlignment="1"/>
    <xf numFmtId="165" fontId="45" fillId="2" borderId="3" xfId="0" applyNumberFormat="1" applyFont="1" applyFill="1" applyBorder="1" applyAlignment="1"/>
    <xf numFmtId="164" fontId="45" fillId="0" borderId="33" xfId="0" applyNumberFormat="1" applyFont="1" applyBorder="1" applyAlignment="1"/>
    <xf numFmtId="164" fontId="45" fillId="0" borderId="32" xfId="0" applyNumberFormat="1" applyFont="1" applyBorder="1" applyAlignment="1"/>
    <xf numFmtId="0" fontId="42" fillId="0" borderId="41" xfId="0" applyFont="1" applyFill="1" applyBorder="1" applyAlignment="1">
      <alignment horizontal="left" vertical="center" wrapText="1"/>
    </xf>
    <xf numFmtId="164" fontId="45" fillId="0" borderId="0" xfId="0" applyNumberFormat="1" applyFont="1" applyBorder="1" applyAlignment="1"/>
    <xf numFmtId="164" fontId="45" fillId="0" borderId="34" xfId="0" applyNumberFormat="1" applyFont="1" applyBorder="1" applyAlignment="1"/>
    <xf numFmtId="165" fontId="45" fillId="2" borderId="34" xfId="0" applyNumberFormat="1" applyFont="1" applyFill="1" applyBorder="1" applyAlignment="1"/>
    <xf numFmtId="167" fontId="45" fillId="6" borderId="41" xfId="0" applyNumberFormat="1" applyFont="1" applyFill="1" applyBorder="1"/>
    <xf numFmtId="164" fontId="45" fillId="0" borderId="139" xfId="0" applyNumberFormat="1" applyFont="1" applyBorder="1" applyAlignment="1"/>
    <xf numFmtId="164" fontId="45" fillId="0" borderId="36" xfId="0" applyNumberFormat="1" applyFont="1" applyBorder="1" applyAlignment="1"/>
    <xf numFmtId="164" fontId="2" fillId="0" borderId="33" xfId="0" applyNumberFormat="1" applyFont="1" applyBorder="1" applyAlignment="1"/>
    <xf numFmtId="164" fontId="2" fillId="0" borderId="32" xfId="0" applyNumberFormat="1" applyFont="1" applyBorder="1" applyAlignment="1"/>
    <xf numFmtId="165" fontId="42" fillId="2" borderId="37" xfId="0" applyNumberFormat="1" applyFont="1" applyFill="1" applyBorder="1" applyAlignment="1"/>
    <xf numFmtId="164" fontId="2" fillId="4" borderId="33" xfId="0" applyNumberFormat="1" applyFont="1" applyFill="1" applyBorder="1" applyAlignment="1"/>
    <xf numFmtId="164" fontId="2" fillId="4" borderId="32" xfId="0" applyNumberFormat="1" applyFont="1" applyFill="1" applyBorder="1" applyAlignment="1"/>
    <xf numFmtId="164" fontId="2" fillId="0" borderId="24" xfId="0" applyNumberFormat="1" applyFont="1" applyBorder="1" applyAlignment="1"/>
    <xf numFmtId="164" fontId="2" fillId="0" borderId="37" xfId="0" applyNumberFormat="1" applyFont="1" applyBorder="1" applyAlignment="1"/>
    <xf numFmtId="164" fontId="45" fillId="0" borderId="12" xfId="0" applyNumberFormat="1" applyFont="1" applyBorder="1" applyAlignment="1"/>
    <xf numFmtId="164" fontId="45" fillId="0" borderId="67" xfId="0" applyNumberFormat="1" applyFont="1" applyFill="1" applyBorder="1" applyAlignment="1"/>
    <xf numFmtId="0" fontId="21" fillId="0" borderId="38" xfId="0" applyFont="1" applyBorder="1" applyAlignment="1">
      <alignment horizontal="left" vertical="center" wrapText="1"/>
    </xf>
    <xf numFmtId="164" fontId="21" fillId="0" borderId="9" xfId="0" applyNumberFormat="1" applyFont="1" applyBorder="1" applyAlignment="1">
      <alignment vertical="center"/>
    </xf>
    <xf numFmtId="164" fontId="21" fillId="0" borderId="2" xfId="0" applyNumberFormat="1" applyFont="1" applyBorder="1" applyAlignment="1">
      <alignment vertical="center"/>
    </xf>
    <xf numFmtId="0" fontId="42" fillId="0" borderId="38" xfId="0" applyFont="1" applyFill="1" applyBorder="1" applyAlignment="1">
      <alignment horizontal="left" vertical="center" wrapText="1"/>
    </xf>
    <xf numFmtId="169" fontId="1" fillId="11" borderId="38" xfId="1" applyNumberFormat="1" applyFont="1" applyFill="1" applyBorder="1"/>
    <xf numFmtId="169" fontId="1" fillId="11" borderId="63" xfId="1" applyNumberFormat="1" applyFont="1" applyFill="1" applyBorder="1"/>
    <xf numFmtId="169" fontId="1" fillId="11" borderId="64" xfId="1" applyNumberFormat="1" applyFont="1" applyFill="1" applyBorder="1"/>
    <xf numFmtId="169" fontId="1" fillId="11" borderId="20" xfId="1" applyNumberFormat="1" applyFont="1" applyFill="1" applyBorder="1"/>
    <xf numFmtId="164" fontId="45" fillId="0" borderId="51" xfId="12" applyNumberFormat="1" applyFont="1" applyFill="1" applyBorder="1"/>
    <xf numFmtId="0" fontId="90" fillId="0" borderId="18" xfId="0" applyFont="1" applyBorder="1" applyAlignment="1">
      <alignment horizontal="left"/>
    </xf>
    <xf numFmtId="0" fontId="90" fillId="0" borderId="6" xfId="0" applyFont="1" applyBorder="1" applyAlignment="1">
      <alignment horizontal="left"/>
    </xf>
    <xf numFmtId="0" fontId="90" fillId="0" borderId="142" xfId="0" applyFont="1" applyFill="1" applyBorder="1" applyAlignment="1">
      <alignment vertical="center"/>
    </xf>
    <xf numFmtId="0" fontId="90" fillId="0" borderId="94" xfId="0" applyFont="1" applyFill="1" applyBorder="1" applyAlignment="1">
      <alignment vertical="center"/>
    </xf>
    <xf numFmtId="0" fontId="91" fillId="0" borderId="21" xfId="0" applyFont="1" applyFill="1" applyBorder="1" applyAlignment="1">
      <alignment vertical="center"/>
    </xf>
    <xf numFmtId="0" fontId="90" fillId="0" borderId="14" xfId="0" applyFont="1" applyFill="1" applyBorder="1" applyAlignment="1">
      <alignment vertical="center"/>
    </xf>
    <xf numFmtId="0" fontId="90" fillId="0" borderId="21" xfId="0" applyFont="1" applyFill="1" applyBorder="1" applyAlignment="1">
      <alignment horizontal="left"/>
    </xf>
    <xf numFmtId="0" fontId="90" fillId="0" borderId="14" xfId="0" applyFont="1" applyFill="1" applyBorder="1" applyAlignment="1">
      <alignment horizontal="left"/>
    </xf>
    <xf numFmtId="0" fontId="91" fillId="0" borderId="21" xfId="0" applyFont="1" applyFill="1" applyBorder="1" applyAlignment="1">
      <alignment horizontal="left"/>
    </xf>
    <xf numFmtId="0" fontId="155" fillId="0" borderId="14" xfId="0" applyFont="1" applyFill="1" applyBorder="1" applyAlignment="1">
      <alignment horizontal="left"/>
    </xf>
    <xf numFmtId="0" fontId="90" fillId="0" borderId="18" xfId="0" applyFont="1" applyFill="1" applyBorder="1" applyAlignment="1"/>
    <xf numFmtId="0" fontId="90" fillId="0" borderId="31" xfId="0" applyFont="1" applyBorder="1" applyAlignment="1">
      <alignment horizontal="left"/>
    </xf>
    <xf numFmtId="0" fontId="90" fillId="0" borderId="21" xfId="0" applyFont="1" applyBorder="1" applyAlignment="1">
      <alignment horizontal="left"/>
    </xf>
    <xf numFmtId="0" fontId="90" fillId="0" borderId="82" xfId="0" applyFont="1" applyBorder="1" applyAlignment="1">
      <alignment horizontal="left"/>
    </xf>
    <xf numFmtId="0" fontId="90" fillId="0" borderId="167" xfId="0" applyFont="1" applyBorder="1" applyAlignment="1">
      <alignment horizontal="left"/>
    </xf>
    <xf numFmtId="0" fontId="90" fillId="0" borderId="22" xfId="0" applyFont="1" applyBorder="1" applyAlignment="1">
      <alignment horizontal="left"/>
    </xf>
    <xf numFmtId="0" fontId="90" fillId="0" borderId="65" xfId="0" applyFont="1" applyBorder="1" applyAlignment="1">
      <alignment horizontal="left"/>
    </xf>
    <xf numFmtId="0" fontId="90" fillId="0" borderId="6" xfId="0" applyFont="1" applyFill="1" applyBorder="1" applyAlignment="1"/>
    <xf numFmtId="0" fontId="90" fillId="0" borderId="82" xfId="0" applyFont="1" applyFill="1" applyBorder="1" applyAlignment="1">
      <alignment horizontal="left"/>
    </xf>
    <xf numFmtId="0" fontId="90" fillId="0" borderId="50" xfId="0" applyFont="1" applyFill="1" applyBorder="1" applyAlignment="1">
      <alignment horizontal="left"/>
    </xf>
    <xf numFmtId="0" fontId="90" fillId="0" borderId="69" xfId="0" applyFont="1" applyBorder="1" applyAlignment="1">
      <alignment horizontal="center"/>
    </xf>
    <xf numFmtId="0" fontId="90" fillId="0" borderId="65" xfId="0" applyFont="1" applyBorder="1" applyAlignment="1">
      <alignment vertical="center"/>
    </xf>
    <xf numFmtId="0" fontId="90" fillId="0" borderId="91" xfId="0" applyFont="1" applyBorder="1" applyAlignment="1">
      <alignment vertical="center"/>
    </xf>
    <xf numFmtId="0" fontId="90" fillId="0" borderId="31" xfId="0" applyFont="1" applyFill="1" applyBorder="1" applyAlignment="1">
      <alignment vertical="center"/>
    </xf>
    <xf numFmtId="0" fontId="90" fillId="0" borderId="40" xfId="0" applyFont="1" applyFill="1" applyBorder="1" applyAlignment="1">
      <alignment vertical="center"/>
    </xf>
    <xf numFmtId="0" fontId="91" fillId="0" borderId="40" xfId="0" applyFont="1" applyFill="1" applyBorder="1" applyAlignment="1">
      <alignment vertical="center"/>
    </xf>
    <xf numFmtId="0" fontId="91" fillId="0" borderId="40" xfId="0" applyFont="1" applyFill="1" applyBorder="1"/>
    <xf numFmtId="0" fontId="90" fillId="0" borderId="40" xfId="0" applyFont="1" applyBorder="1"/>
    <xf numFmtId="0" fontId="90" fillId="0" borderId="44" xfId="0" applyFont="1" applyBorder="1"/>
    <xf numFmtId="0" fontId="90" fillId="0" borderId="22" xfId="0" applyFont="1" applyBorder="1" applyAlignment="1"/>
    <xf numFmtId="0" fontId="90" fillId="0" borderId="69" xfId="0" applyFont="1" applyBorder="1" applyAlignment="1"/>
    <xf numFmtId="0" fontId="90" fillId="0" borderId="21" xfId="0" applyFont="1" applyBorder="1" applyAlignment="1"/>
    <xf numFmtId="0" fontId="90" fillId="0" borderId="40" xfId="0" applyFont="1" applyBorder="1" applyAlignment="1"/>
    <xf numFmtId="0" fontId="90" fillId="0" borderId="65" xfId="0" applyFont="1" applyBorder="1" applyAlignment="1"/>
    <xf numFmtId="0" fontId="90" fillId="0" borderId="44" xfId="0" applyFont="1" applyBorder="1" applyAlignment="1"/>
    <xf numFmtId="0" fontId="47" fillId="6" borderId="41" xfId="6" applyFont="1" applyFill="1" applyBorder="1" applyAlignment="1">
      <alignment horizontal="center" vertical="center" wrapText="1"/>
    </xf>
    <xf numFmtId="0" fontId="35" fillId="0" borderId="1" xfId="0" applyFont="1" applyBorder="1" applyAlignment="1">
      <alignment horizontal="center" vertical="center"/>
    </xf>
    <xf numFmtId="0" fontId="76" fillId="0" borderId="0" xfId="0" applyFont="1" applyAlignment="1">
      <alignment horizontal="left"/>
    </xf>
    <xf numFmtId="0" fontId="76" fillId="0" borderId="0" xfId="0" applyFont="1" applyAlignment="1">
      <alignment horizontal="justify"/>
    </xf>
    <xf numFmtId="0" fontId="26" fillId="0" borderId="0" xfId="0" applyFont="1" applyFill="1"/>
    <xf numFmtId="3" fontId="3" fillId="0" borderId="40" xfId="0" applyNumberFormat="1" applyFont="1" applyFill="1" applyBorder="1"/>
    <xf numFmtId="0" fontId="46" fillId="0" borderId="2" xfId="12" applyFont="1" applyBorder="1" applyAlignment="1">
      <alignment wrapText="1"/>
    </xf>
    <xf numFmtId="0" fontId="1" fillId="0" borderId="0" xfId="3"/>
    <xf numFmtId="3" fontId="18" fillId="0" borderId="38" xfId="0" applyNumberFormat="1" applyFont="1" applyBorder="1"/>
    <xf numFmtId="3" fontId="21" fillId="0" borderId="53" xfId="15" applyNumberFormat="1" applyFont="1" applyBorder="1" applyAlignment="1">
      <alignment horizontal="right" vertical="center"/>
    </xf>
    <xf numFmtId="164" fontId="85" fillId="0" borderId="39" xfId="0" applyNumberFormat="1" applyFont="1" applyFill="1" applyBorder="1"/>
    <xf numFmtId="164" fontId="85" fillId="0" borderId="48" xfId="0" applyNumberFormat="1" applyFont="1" applyFill="1" applyBorder="1"/>
    <xf numFmtId="177" fontId="85" fillId="11" borderId="39" xfId="0" applyNumberFormat="1" applyFont="1" applyFill="1" applyBorder="1"/>
    <xf numFmtId="177" fontId="85" fillId="11" borderId="48" xfId="0" applyNumberFormat="1" applyFont="1" applyFill="1" applyBorder="1"/>
    <xf numFmtId="0" fontId="91" fillId="0" borderId="62" xfId="0" applyFont="1" applyFill="1" applyBorder="1" applyAlignment="1">
      <alignment vertical="center"/>
    </xf>
    <xf numFmtId="4" fontId="36" fillId="0" borderId="48" xfId="0" applyNumberFormat="1" applyFont="1" applyFill="1" applyBorder="1"/>
    <xf numFmtId="4" fontId="36" fillId="0" borderId="53" xfId="0" applyNumberFormat="1" applyFont="1" applyFill="1" applyBorder="1"/>
    <xf numFmtId="4" fontId="36" fillId="0" borderId="3" xfId="0" applyNumberFormat="1" applyFont="1" applyFill="1" applyBorder="1"/>
    <xf numFmtId="0" fontId="2" fillId="0" borderId="43" xfId="12" applyFont="1" applyFill="1" applyBorder="1" applyAlignment="1">
      <alignment horizontal="center" vertical="center"/>
    </xf>
    <xf numFmtId="164" fontId="45" fillId="0" borderId="58" xfId="12" applyNumberFormat="1" applyFont="1" applyFill="1" applyBorder="1"/>
    <xf numFmtId="164" fontId="45" fillId="0" borderId="70" xfId="12" applyNumberFormat="1" applyFont="1" applyFill="1" applyBorder="1"/>
    <xf numFmtId="164" fontId="45" fillId="0" borderId="47" xfId="12" applyNumberFormat="1" applyFont="1" applyFill="1" applyBorder="1"/>
    <xf numFmtId="164" fontId="45" fillId="0" borderId="43" xfId="12" applyNumberFormat="1" applyFont="1" applyFill="1" applyBorder="1"/>
    <xf numFmtId="3" fontId="21" fillId="0" borderId="1" xfId="5" applyNumberFormat="1" applyFont="1" applyFill="1" applyBorder="1"/>
    <xf numFmtId="0" fontId="131" fillId="0" borderId="0" xfId="32" applyFont="1" applyFill="1" applyAlignment="1">
      <alignment horizontal="left"/>
    </xf>
    <xf numFmtId="0" fontId="130" fillId="0" borderId="0" xfId="32" applyFont="1" applyFill="1" applyAlignment="1">
      <alignment horizontal="left" vertical="center" wrapText="1"/>
    </xf>
    <xf numFmtId="1" fontId="46" fillId="0" borderId="0" xfId="32" applyNumberFormat="1" applyFont="1" applyFill="1" applyAlignment="1">
      <alignment vertical="center"/>
    </xf>
    <xf numFmtId="1" fontId="45" fillId="0" borderId="0" xfId="32" applyNumberFormat="1" applyFont="1"/>
    <xf numFmtId="0" fontId="45" fillId="0" borderId="0" xfId="32" applyFont="1"/>
    <xf numFmtId="0" fontId="46" fillId="0" borderId="0" xfId="32" applyFont="1" applyAlignment="1">
      <alignment vertical="center"/>
    </xf>
    <xf numFmtId="0" fontId="46" fillId="0" borderId="0" xfId="32" applyFont="1" applyFill="1" applyAlignment="1">
      <alignment vertical="center"/>
    </xf>
    <xf numFmtId="1" fontId="68" fillId="0" borderId="0" xfId="32" applyNumberFormat="1" applyFont="1" applyFill="1" applyAlignment="1">
      <alignment vertical="center"/>
    </xf>
    <xf numFmtId="0" fontId="68" fillId="0" borderId="0" xfId="32" applyFont="1" applyAlignment="1">
      <alignment vertical="center"/>
    </xf>
    <xf numFmtId="0" fontId="68" fillId="0" borderId="0" xfId="32" applyFont="1" applyFill="1" applyAlignment="1">
      <alignment vertical="center"/>
    </xf>
    <xf numFmtId="0" fontId="12" fillId="0" borderId="80" xfId="3" applyFont="1" applyFill="1" applyBorder="1" applyAlignment="1">
      <alignment horizontal="center" vertical="center"/>
    </xf>
    <xf numFmtId="0" fontId="13" fillId="0" borderId="81" xfId="3" applyFont="1" applyFill="1" applyBorder="1" applyAlignment="1">
      <alignment horizontal="center" vertical="center"/>
    </xf>
    <xf numFmtId="0" fontId="53" fillId="2" borderId="17" xfId="32" quotePrefix="1" applyFont="1" applyFill="1" applyBorder="1" applyAlignment="1">
      <alignment horizontal="center" vertical="top" wrapText="1"/>
    </xf>
    <xf numFmtId="1" fontId="45" fillId="0" borderId="2" xfId="32" applyNumberFormat="1" applyFont="1" applyFill="1" applyBorder="1"/>
    <xf numFmtId="1" fontId="46" fillId="0" borderId="53" xfId="32" applyNumberFormat="1" applyFont="1" applyFill="1" applyBorder="1"/>
    <xf numFmtId="165" fontId="45" fillId="2" borderId="3" xfId="32" applyNumberFormat="1" applyFont="1" applyFill="1" applyBorder="1"/>
    <xf numFmtId="164" fontId="45" fillId="0" borderId="48" xfId="32" applyNumberFormat="1" applyFont="1" applyBorder="1"/>
    <xf numFmtId="164" fontId="46" fillId="0" borderId="53" xfId="32" applyNumberFormat="1" applyFont="1" applyBorder="1"/>
    <xf numFmtId="164" fontId="45" fillId="0" borderId="1" xfId="32" applyNumberFormat="1" applyFont="1" applyBorder="1"/>
    <xf numFmtId="164" fontId="46" fillId="0" borderId="53" xfId="32" applyNumberFormat="1" applyFont="1" applyFill="1" applyBorder="1"/>
    <xf numFmtId="0" fontId="131" fillId="0" borderId="30" xfId="32" applyFont="1" applyFill="1" applyBorder="1" applyAlignment="1">
      <alignment horizontal="left"/>
    </xf>
    <xf numFmtId="0" fontId="131" fillId="0" borderId="33" xfId="32" applyFont="1" applyFill="1" applyBorder="1" applyAlignment="1">
      <alignment horizontal="left" wrapText="1"/>
    </xf>
    <xf numFmtId="164" fontId="45" fillId="0" borderId="58" xfId="32" applyNumberFormat="1" applyFont="1" applyBorder="1"/>
    <xf numFmtId="164" fontId="46" fillId="0" borderId="62" xfId="32" applyNumberFormat="1" applyFont="1" applyFill="1" applyBorder="1"/>
    <xf numFmtId="165" fontId="45" fillId="2" borderId="32" xfId="32" applyNumberFormat="1" applyFont="1" applyFill="1" applyBorder="1"/>
    <xf numFmtId="164" fontId="45" fillId="0" borderId="51" xfId="32" applyNumberFormat="1" applyFont="1" applyBorder="1"/>
    <xf numFmtId="164" fontId="46" fillId="0" borderId="62" xfId="32" applyNumberFormat="1" applyFont="1" applyBorder="1"/>
    <xf numFmtId="0" fontId="131" fillId="0" borderId="35" xfId="32" applyFont="1" applyFill="1" applyBorder="1" applyAlignment="1">
      <alignment horizontal="left"/>
    </xf>
    <xf numFmtId="0" fontId="131" fillId="0" borderId="24" xfId="32" applyFont="1" applyFill="1" applyBorder="1" applyAlignment="1">
      <alignment horizontal="left" wrapText="1"/>
    </xf>
    <xf numFmtId="164" fontId="45" fillId="0" borderId="12" xfId="32" applyNumberFormat="1" applyFont="1" applyBorder="1"/>
    <xf numFmtId="165" fontId="45" fillId="2" borderId="37" xfId="32" applyNumberFormat="1" applyFont="1" applyFill="1" applyBorder="1"/>
    <xf numFmtId="164" fontId="45" fillId="0" borderId="13" xfId="32" applyNumberFormat="1" applyFont="1" applyBorder="1"/>
    <xf numFmtId="0" fontId="131" fillId="0" borderId="63" xfId="32" applyFont="1" applyFill="1" applyBorder="1" applyAlignment="1">
      <alignment horizontal="left"/>
    </xf>
    <xf numFmtId="0" fontId="131" fillId="0" borderId="139" xfId="32" applyFont="1" applyFill="1" applyBorder="1" applyAlignment="1">
      <alignment horizontal="left" wrapText="1"/>
    </xf>
    <xf numFmtId="164" fontId="45" fillId="0" borderId="70" xfId="32" applyNumberFormat="1" applyFont="1" applyBorder="1"/>
    <xf numFmtId="164" fontId="46" fillId="0" borderId="52" xfId="32" applyNumberFormat="1" applyFont="1" applyFill="1" applyBorder="1"/>
    <xf numFmtId="165" fontId="45" fillId="2" borderId="36" xfId="32" applyNumberFormat="1" applyFont="1" applyFill="1" applyBorder="1"/>
    <xf numFmtId="164" fontId="45" fillId="0" borderId="46" xfId="32" applyNumberFormat="1" applyFont="1" applyBorder="1"/>
    <xf numFmtId="164" fontId="46" fillId="0" borderId="52" xfId="32" applyNumberFormat="1" applyFont="1" applyBorder="1"/>
    <xf numFmtId="0" fontId="130" fillId="0" borderId="38" xfId="32" applyFont="1" applyFill="1" applyBorder="1" applyAlignment="1">
      <alignment horizontal="left" vertical="center"/>
    </xf>
    <xf numFmtId="0" fontId="130" fillId="0" borderId="9" xfId="32" applyFont="1" applyFill="1" applyBorder="1" applyAlignment="1">
      <alignment horizontal="left" wrapText="1"/>
    </xf>
    <xf numFmtId="164" fontId="45" fillId="15" borderId="1" xfId="32" applyNumberFormat="1" applyFont="1" applyFill="1" applyBorder="1"/>
    <xf numFmtId="164" fontId="46" fillId="0" borderId="40" xfId="32" applyNumberFormat="1" applyFont="1" applyFill="1" applyBorder="1"/>
    <xf numFmtId="164" fontId="46" fillId="0" borderId="40" xfId="32" applyNumberFormat="1" applyFont="1" applyBorder="1"/>
    <xf numFmtId="164" fontId="45" fillId="0" borderId="1" xfId="32" applyNumberFormat="1" applyFont="1" applyBorder="1" applyAlignment="1">
      <alignment horizontal="left"/>
    </xf>
    <xf numFmtId="164" fontId="46" fillId="0" borderId="53" xfId="32" applyNumberFormat="1" applyFont="1" applyFill="1" applyBorder="1" applyAlignment="1">
      <alignment horizontal="left"/>
    </xf>
    <xf numFmtId="165" fontId="45" fillId="2" borderId="3" xfId="32" applyNumberFormat="1" applyFont="1" applyFill="1" applyBorder="1" applyAlignment="1">
      <alignment horizontal="left"/>
    </xf>
    <xf numFmtId="164" fontId="45" fillId="0" borderId="48" xfId="32" applyNumberFormat="1" applyFont="1" applyBorder="1" applyAlignment="1">
      <alignment horizontal="left"/>
    </xf>
    <xf numFmtId="164" fontId="46" fillId="0" borderId="53" xfId="32" applyNumberFormat="1" applyFont="1" applyBorder="1" applyAlignment="1">
      <alignment horizontal="left"/>
    </xf>
    <xf numFmtId="0" fontId="131" fillId="0" borderId="15" xfId="33" applyFont="1" applyFill="1" applyBorder="1" applyAlignment="1">
      <alignment horizontal="left" vertical="center" wrapText="1"/>
    </xf>
    <xf numFmtId="164" fontId="45" fillId="15" borderId="13" xfId="32" applyNumberFormat="1" applyFont="1" applyFill="1" applyBorder="1"/>
    <xf numFmtId="164" fontId="45" fillId="0" borderId="12" xfId="32" applyNumberFormat="1" applyFont="1" applyFill="1" applyBorder="1"/>
    <xf numFmtId="0" fontId="131" fillId="0" borderId="41" xfId="32" applyFont="1" applyFill="1" applyBorder="1" applyAlignment="1">
      <alignment horizontal="left"/>
    </xf>
    <xf numFmtId="0" fontId="131" fillId="0" borderId="0" xfId="32" applyFont="1" applyFill="1" applyBorder="1" applyAlignment="1">
      <alignment horizontal="left" wrapText="1"/>
    </xf>
    <xf numFmtId="164" fontId="45" fillId="0" borderId="67" xfId="32" applyNumberFormat="1" applyFont="1" applyFill="1" applyBorder="1"/>
    <xf numFmtId="164" fontId="46" fillId="0" borderId="61" xfId="32" applyNumberFormat="1" applyFont="1" applyFill="1" applyBorder="1"/>
    <xf numFmtId="165" fontId="45" fillId="2" borderId="34" xfId="32" applyNumberFormat="1" applyFont="1" applyFill="1" applyBorder="1"/>
    <xf numFmtId="164" fontId="45" fillId="0" borderId="60" xfId="32" applyNumberFormat="1" applyFont="1" applyFill="1" applyBorder="1"/>
    <xf numFmtId="164" fontId="46" fillId="0" borderId="61" xfId="32" applyNumberFormat="1" applyFont="1" applyBorder="1"/>
    <xf numFmtId="164" fontId="2" fillId="0" borderId="12" xfId="32" applyNumberFormat="1" applyFont="1" applyFill="1" applyBorder="1"/>
    <xf numFmtId="164" fontId="45" fillId="0" borderId="47" xfId="32" applyNumberFormat="1" applyFont="1" applyBorder="1"/>
    <xf numFmtId="0" fontId="45" fillId="0" borderId="0" xfId="32" applyFont="1" applyFill="1" applyAlignment="1">
      <alignment horizontal="left"/>
    </xf>
    <xf numFmtId="0" fontId="45" fillId="3" borderId="0" xfId="32" applyFont="1" applyFill="1" applyAlignment="1">
      <alignment horizontal="left"/>
    </xf>
    <xf numFmtId="0" fontId="45" fillId="3" borderId="0" xfId="32" applyFont="1" applyFill="1"/>
    <xf numFmtId="164" fontId="45" fillId="0" borderId="13" xfId="32" applyNumberFormat="1" applyFont="1" applyFill="1" applyBorder="1"/>
    <xf numFmtId="164" fontId="45" fillId="0" borderId="1" xfId="32" applyNumberFormat="1" applyFont="1" applyFill="1" applyBorder="1"/>
    <xf numFmtId="164" fontId="45" fillId="12" borderId="13" xfId="32" applyNumberFormat="1" applyFont="1" applyFill="1" applyBorder="1"/>
    <xf numFmtId="164" fontId="45" fillId="0" borderId="67" xfId="32" applyNumberFormat="1" applyFont="1" applyBorder="1"/>
    <xf numFmtId="164" fontId="45" fillId="0" borderId="42" xfId="32" applyNumberFormat="1" applyFont="1" applyFill="1" applyBorder="1"/>
    <xf numFmtId="164" fontId="21" fillId="0" borderId="1" xfId="32" applyNumberFormat="1" applyFont="1" applyFill="1" applyBorder="1"/>
    <xf numFmtId="164" fontId="2" fillId="0" borderId="48" xfId="32" applyNumberFormat="1" applyFont="1" applyBorder="1"/>
    <xf numFmtId="164" fontId="46" fillId="0" borderId="48" xfId="32" applyNumberFormat="1" applyFont="1" applyBorder="1"/>
    <xf numFmtId="0" fontId="131" fillId="0" borderId="0" xfId="32" applyFont="1" applyFill="1" applyAlignment="1">
      <alignment horizontal="left" wrapText="1"/>
    </xf>
    <xf numFmtId="0" fontId="17" fillId="0" borderId="0" xfId="32" applyFont="1"/>
    <xf numFmtId="164" fontId="45" fillId="0" borderId="0" xfId="32" applyNumberFormat="1" applyFont="1"/>
    <xf numFmtId="0" fontId="46" fillId="0" borderId="0" xfId="12" applyFont="1" applyFill="1" applyAlignment="1"/>
    <xf numFmtId="0" fontId="1" fillId="0" borderId="0" xfId="3" applyAlignment="1">
      <alignment horizontal="center" vertical="center"/>
    </xf>
    <xf numFmtId="0" fontId="6" fillId="0" borderId="0" xfId="3" applyFont="1" applyAlignment="1">
      <alignment horizontal="left" vertical="center" wrapText="1"/>
    </xf>
    <xf numFmtId="169" fontId="13" fillId="14" borderId="19" xfId="3" applyNumberFormat="1" applyFont="1" applyFill="1" applyBorder="1" applyAlignment="1">
      <alignment horizontal="center" vertical="center"/>
    </xf>
    <xf numFmtId="164" fontId="13" fillId="0" borderId="9" xfId="3" applyNumberFormat="1" applyFont="1" applyFill="1" applyBorder="1"/>
    <xf numFmtId="164" fontId="13" fillId="0" borderId="48" xfId="3" applyNumberFormat="1" applyFont="1" applyFill="1" applyBorder="1"/>
    <xf numFmtId="164" fontId="13" fillId="0" borderId="3" xfId="3" applyNumberFormat="1" applyFont="1" applyFill="1" applyBorder="1"/>
    <xf numFmtId="164" fontId="13" fillId="0" borderId="1" xfId="3" applyNumberFormat="1" applyFont="1" applyFill="1" applyBorder="1"/>
    <xf numFmtId="169" fontId="13" fillId="14" borderId="3" xfId="3" applyNumberFormat="1" applyFont="1" applyFill="1" applyBorder="1"/>
    <xf numFmtId="169" fontId="13" fillId="14" borderId="2" xfId="3" applyNumberFormat="1" applyFont="1" applyFill="1" applyBorder="1"/>
    <xf numFmtId="2" fontId="13" fillId="11" borderId="38" xfId="3" applyNumberFormat="1" applyFont="1" applyFill="1" applyBorder="1"/>
    <xf numFmtId="164" fontId="6" fillId="0" borderId="24" xfId="3" applyNumberFormat="1" applyFont="1" applyFill="1" applyBorder="1"/>
    <xf numFmtId="164" fontId="6" fillId="0" borderId="13" xfId="3" applyNumberFormat="1" applyFont="1" applyFill="1" applyBorder="1"/>
    <xf numFmtId="164" fontId="6" fillId="0" borderId="37" xfId="3" applyNumberFormat="1" applyFont="1" applyFill="1" applyBorder="1"/>
    <xf numFmtId="169" fontId="6" fillId="14" borderId="37" xfId="3" applyNumberFormat="1" applyFont="1" applyFill="1" applyBorder="1"/>
    <xf numFmtId="164" fontId="6" fillId="0" borderId="14" xfId="3" applyNumberFormat="1" applyFont="1" applyFill="1" applyBorder="1"/>
    <xf numFmtId="169" fontId="6" fillId="14" borderId="21" xfId="3" applyNumberFormat="1" applyFont="1" applyFill="1" applyBorder="1"/>
    <xf numFmtId="2" fontId="12" fillId="11" borderId="35" xfId="3" applyNumberFormat="1" applyFont="1" applyFill="1" applyBorder="1"/>
    <xf numFmtId="164" fontId="12" fillId="0" borderId="24" xfId="3" applyNumberFormat="1" applyFont="1" applyFill="1" applyBorder="1"/>
    <xf numFmtId="164" fontId="12" fillId="0" borderId="13" xfId="3" applyNumberFormat="1" applyFont="1" applyFill="1" applyBorder="1"/>
    <xf numFmtId="164" fontId="12" fillId="0" borderId="37" xfId="3" applyNumberFormat="1" applyFont="1" applyFill="1" applyBorder="1"/>
    <xf numFmtId="169" fontId="12" fillId="14" borderId="37" xfId="3" applyNumberFormat="1" applyFont="1" applyFill="1" applyBorder="1"/>
    <xf numFmtId="164" fontId="12" fillId="0" borderId="14" xfId="3" applyNumberFormat="1" applyFont="1" applyFill="1" applyBorder="1"/>
    <xf numFmtId="169" fontId="12" fillId="14" borderId="21" xfId="3" applyNumberFormat="1" applyFont="1" applyFill="1" applyBorder="1"/>
    <xf numFmtId="2" fontId="12" fillId="11" borderId="38" xfId="3" applyNumberFormat="1" applyFont="1" applyFill="1" applyBorder="1"/>
    <xf numFmtId="164" fontId="6" fillId="0" borderId="33" xfId="3" applyNumberFormat="1" applyFont="1" applyFill="1" applyBorder="1"/>
    <xf numFmtId="164" fontId="6" fillId="0" borderId="51" xfId="3" applyNumberFormat="1" applyFont="1" applyFill="1" applyBorder="1"/>
    <xf numFmtId="164" fontId="6" fillId="0" borderId="32" xfId="3" applyNumberFormat="1" applyFont="1" applyFill="1" applyBorder="1"/>
    <xf numFmtId="164" fontId="6" fillId="0" borderId="4" xfId="3" applyNumberFormat="1" applyFont="1" applyFill="1" applyBorder="1"/>
    <xf numFmtId="169" fontId="6" fillId="14" borderId="23" xfId="3" applyNumberFormat="1" applyFont="1" applyFill="1" applyBorder="1"/>
    <xf numFmtId="164" fontId="6" fillId="0" borderId="50" xfId="3" applyNumberFormat="1" applyFont="1" applyFill="1" applyBorder="1"/>
    <xf numFmtId="169" fontId="6" fillId="14" borderId="31" xfId="3" applyNumberFormat="1" applyFont="1" applyFill="1" applyBorder="1"/>
    <xf numFmtId="2" fontId="12" fillId="11" borderId="30" xfId="3" applyNumberFormat="1" applyFont="1" applyFill="1" applyBorder="1"/>
    <xf numFmtId="164" fontId="6" fillId="0" borderId="58" xfId="3" applyNumberFormat="1" applyFont="1" applyFill="1" applyBorder="1"/>
    <xf numFmtId="169" fontId="6" fillId="14" borderId="32" xfId="3" applyNumberFormat="1" applyFont="1" applyFill="1" applyBorder="1"/>
    <xf numFmtId="164" fontId="12" fillId="0" borderId="33" xfId="3" applyNumberFormat="1" applyFont="1" applyFill="1" applyBorder="1"/>
    <xf numFmtId="164" fontId="12" fillId="0" borderId="51" xfId="3" applyNumberFormat="1" applyFont="1" applyFill="1" applyBorder="1"/>
    <xf numFmtId="164" fontId="12" fillId="0" borderId="32" xfId="3" applyNumberFormat="1" applyFont="1" applyFill="1" applyBorder="1"/>
    <xf numFmtId="169" fontId="12" fillId="14" borderId="32" xfId="3" applyNumberFormat="1" applyFont="1" applyFill="1" applyBorder="1"/>
    <xf numFmtId="164" fontId="12" fillId="0" borderId="50" xfId="3" applyNumberFormat="1" applyFont="1" applyFill="1" applyBorder="1"/>
    <xf numFmtId="164" fontId="12" fillId="0" borderId="0" xfId="3" applyNumberFormat="1" applyFont="1" applyFill="1" applyBorder="1"/>
    <xf numFmtId="164" fontId="12" fillId="0" borderId="60" xfId="3" applyNumberFormat="1" applyFont="1" applyFill="1" applyBorder="1"/>
    <xf numFmtId="164" fontId="12" fillId="0" borderId="34" xfId="3" applyNumberFormat="1" applyFont="1" applyFill="1" applyBorder="1"/>
    <xf numFmtId="169" fontId="12" fillId="14" borderId="34" xfId="3" applyNumberFormat="1" applyFont="1" applyFill="1" applyBorder="1"/>
    <xf numFmtId="164" fontId="12" fillId="0" borderId="79" xfId="3" applyNumberFormat="1" applyFont="1" applyFill="1" applyBorder="1"/>
    <xf numFmtId="169" fontId="12" fillId="14" borderId="57" xfId="3" applyNumberFormat="1" applyFont="1" applyFill="1" applyBorder="1"/>
    <xf numFmtId="2" fontId="12" fillId="11" borderId="63" xfId="3" applyNumberFormat="1" applyFont="1" applyFill="1" applyBorder="1"/>
    <xf numFmtId="164" fontId="13" fillId="0" borderId="39" xfId="3" applyNumberFormat="1" applyFont="1" applyFill="1" applyBorder="1"/>
    <xf numFmtId="164" fontId="6" fillId="0" borderId="11" xfId="3" applyNumberFormat="1" applyFont="1" applyFill="1" applyBorder="1"/>
    <xf numFmtId="164" fontId="6" fillId="0" borderId="5" xfId="3" applyNumberFormat="1" applyFont="1" applyFill="1" applyBorder="1"/>
    <xf numFmtId="164" fontId="6" fillId="0" borderId="23" xfId="3" applyNumberFormat="1" applyFont="1" applyFill="1" applyBorder="1"/>
    <xf numFmtId="164" fontId="6" fillId="0" borderId="6" xfId="3" applyNumberFormat="1" applyFont="1" applyFill="1" applyBorder="1"/>
    <xf numFmtId="169" fontId="6" fillId="14" borderId="22" xfId="3" applyNumberFormat="1" applyFont="1" applyFill="1" applyBorder="1"/>
    <xf numFmtId="169" fontId="12" fillId="14" borderId="31" xfId="3" applyNumberFormat="1" applyFont="1" applyFill="1" applyBorder="1"/>
    <xf numFmtId="0" fontId="1" fillId="0" borderId="0" xfId="3" applyFont="1"/>
    <xf numFmtId="164" fontId="6" fillId="0" borderId="46" xfId="3" applyNumberFormat="1" applyFont="1" applyFill="1" applyBorder="1"/>
    <xf numFmtId="164" fontId="6" fillId="0" borderId="36" xfId="3" applyNumberFormat="1" applyFont="1" applyFill="1" applyBorder="1"/>
    <xf numFmtId="169" fontId="6" fillId="14" borderId="36" xfId="3" applyNumberFormat="1" applyFont="1" applyFill="1" applyBorder="1"/>
    <xf numFmtId="164" fontId="6" fillId="0" borderId="68" xfId="3" applyNumberFormat="1" applyFont="1" applyFill="1" applyBorder="1"/>
    <xf numFmtId="169" fontId="6" fillId="14" borderId="66" xfId="3" applyNumberFormat="1" applyFont="1" applyFill="1" applyBorder="1"/>
    <xf numFmtId="164" fontId="6" fillId="0" borderId="35" xfId="3" applyNumberFormat="1" applyFont="1" applyFill="1" applyBorder="1"/>
    <xf numFmtId="0" fontId="1" fillId="3" borderId="0" xfId="3" applyFill="1"/>
    <xf numFmtId="164" fontId="6" fillId="0" borderId="139" xfId="3" applyNumberFormat="1" applyFont="1" applyFill="1" applyBorder="1"/>
    <xf numFmtId="164" fontId="6" fillId="0" borderId="24" xfId="3" applyNumberFormat="1" applyFont="1" applyFill="1" applyBorder="1" applyAlignment="1">
      <alignment horizontal="right"/>
    </xf>
    <xf numFmtId="164" fontId="13" fillId="0" borderId="13" xfId="3" applyNumberFormat="1" applyFont="1" applyFill="1" applyBorder="1"/>
    <xf numFmtId="164" fontId="13" fillId="0" borderId="37" xfId="3" applyNumberFormat="1" applyFont="1" applyFill="1" applyBorder="1"/>
    <xf numFmtId="164" fontId="13" fillId="0" borderId="14" xfId="3" applyNumberFormat="1" applyFont="1" applyFill="1" applyBorder="1"/>
    <xf numFmtId="169" fontId="13" fillId="14" borderId="21" xfId="3" applyNumberFormat="1" applyFont="1" applyFill="1" applyBorder="1"/>
    <xf numFmtId="164" fontId="6" fillId="0" borderId="33" xfId="3" applyNumberFormat="1" applyFont="1" applyFill="1" applyBorder="1" applyAlignment="1">
      <alignment horizontal="right"/>
    </xf>
    <xf numFmtId="164" fontId="12" fillId="0" borderId="24" xfId="3" applyNumberFormat="1" applyFont="1" applyFill="1" applyBorder="1" applyAlignment="1">
      <alignment horizontal="right"/>
    </xf>
    <xf numFmtId="164" fontId="6" fillId="0" borderId="139" xfId="3" applyNumberFormat="1" applyFont="1" applyFill="1" applyBorder="1" applyAlignment="1">
      <alignment horizontal="right"/>
    </xf>
    <xf numFmtId="0" fontId="6" fillId="0" borderId="0" xfId="3" applyFont="1"/>
    <xf numFmtId="164" fontId="12" fillId="0" borderId="33" xfId="3" applyNumberFormat="1" applyFont="1" applyFill="1" applyBorder="1" applyAlignment="1">
      <alignment horizontal="right"/>
    </xf>
    <xf numFmtId="164" fontId="6" fillId="0" borderId="140" xfId="3" applyNumberFormat="1" applyFont="1" applyFill="1" applyBorder="1"/>
    <xf numFmtId="164" fontId="6" fillId="0" borderId="43" xfId="3" applyNumberFormat="1" applyFont="1" applyFill="1" applyBorder="1"/>
    <xf numFmtId="164" fontId="6" fillId="0" borderId="19" xfId="3" applyNumberFormat="1" applyFont="1" applyFill="1" applyBorder="1"/>
    <xf numFmtId="169" fontId="6" fillId="14" borderId="19" xfId="3" applyNumberFormat="1" applyFont="1" applyFill="1" applyBorder="1"/>
    <xf numFmtId="164" fontId="6" fillId="0" borderId="18" xfId="3" applyNumberFormat="1" applyFont="1" applyFill="1" applyBorder="1"/>
    <xf numFmtId="169" fontId="6" fillId="14" borderId="65" xfId="3" applyNumberFormat="1" applyFont="1" applyFill="1" applyBorder="1"/>
    <xf numFmtId="0" fontId="13" fillId="0" borderId="47" xfId="3" applyFont="1" applyFill="1" applyBorder="1" applyAlignment="1">
      <alignment horizontal="center" vertical="center"/>
    </xf>
    <xf numFmtId="0" fontId="13" fillId="0" borderId="16" xfId="3" applyFont="1" applyFill="1" applyBorder="1" applyAlignment="1">
      <alignment horizontal="left" vertical="center" wrapText="1"/>
    </xf>
    <xf numFmtId="164" fontId="13" fillId="0" borderId="93" xfId="3" applyNumberFormat="1" applyFont="1" applyFill="1" applyBorder="1"/>
    <xf numFmtId="164" fontId="13" fillId="0" borderId="80" xfId="3" applyNumberFormat="1" applyFont="1" applyFill="1" applyBorder="1"/>
    <xf numFmtId="164" fontId="13" fillId="0" borderId="17" xfId="3" applyNumberFormat="1" applyFont="1" applyFill="1" applyBorder="1"/>
    <xf numFmtId="169" fontId="13" fillId="14" borderId="17" xfId="3" applyNumberFormat="1" applyFont="1" applyFill="1" applyBorder="1"/>
    <xf numFmtId="164" fontId="13" fillId="0" borderId="167" xfId="3" applyNumberFormat="1" applyFont="1" applyFill="1" applyBorder="1"/>
    <xf numFmtId="169" fontId="13" fillId="14" borderId="82" xfId="3" applyNumberFormat="1" applyFont="1" applyFill="1" applyBorder="1"/>
    <xf numFmtId="0" fontId="6" fillId="0" borderId="35" xfId="3" applyFont="1" applyFill="1" applyBorder="1" applyAlignment="1">
      <alignment wrapText="1"/>
    </xf>
    <xf numFmtId="164" fontId="14" fillId="0" borderId="9" xfId="3" applyNumberFormat="1" applyFont="1" applyFill="1" applyBorder="1"/>
    <xf numFmtId="164" fontId="14" fillId="0" borderId="48" xfId="3" applyNumberFormat="1" applyFont="1" applyFill="1" applyBorder="1"/>
    <xf numFmtId="164" fontId="14" fillId="0" borderId="3" xfId="3" applyNumberFormat="1" applyFont="1" applyFill="1" applyBorder="1"/>
    <xf numFmtId="169" fontId="14" fillId="14" borderId="3" xfId="3" applyNumberFormat="1" applyFont="1" applyFill="1" applyBorder="1"/>
    <xf numFmtId="164" fontId="14" fillId="0" borderId="39" xfId="3" applyNumberFormat="1" applyFont="1" applyFill="1" applyBorder="1"/>
    <xf numFmtId="169" fontId="14" fillId="14" borderId="2" xfId="3" applyNumberFormat="1" applyFont="1" applyFill="1" applyBorder="1"/>
    <xf numFmtId="164" fontId="9" fillId="0" borderId="9" xfId="3" applyNumberFormat="1" applyFont="1" applyFill="1" applyBorder="1"/>
    <xf numFmtId="164" fontId="9" fillId="0" borderId="48" xfId="3" applyNumberFormat="1" applyFont="1" applyFill="1" applyBorder="1"/>
    <xf numFmtId="164" fontId="9" fillId="0" borderId="3" xfId="3" applyNumberFormat="1" applyFont="1" applyFill="1" applyBorder="1"/>
    <xf numFmtId="169" fontId="9" fillId="14" borderId="3" xfId="3" applyNumberFormat="1" applyFont="1" applyFill="1" applyBorder="1"/>
    <xf numFmtId="164" fontId="9" fillId="0" borderId="39" xfId="3" applyNumberFormat="1" applyFont="1" applyFill="1" applyBorder="1"/>
    <xf numFmtId="169" fontId="9" fillId="14" borderId="2" xfId="3" applyNumberFormat="1" applyFont="1" applyFill="1" applyBorder="1"/>
    <xf numFmtId="2" fontId="1" fillId="11" borderId="38" xfId="3" applyNumberFormat="1" applyFont="1" applyFill="1" applyBorder="1"/>
    <xf numFmtId="164" fontId="1" fillId="0" borderId="24" xfId="3" applyNumberFormat="1" applyFont="1" applyFill="1" applyBorder="1"/>
    <xf numFmtId="164" fontId="1" fillId="0" borderId="13" xfId="3" applyNumberFormat="1" applyFont="1" applyFill="1" applyBorder="1"/>
    <xf numFmtId="164" fontId="1" fillId="0" borderId="37" xfId="3" applyNumberFormat="1" applyFont="1" applyFill="1" applyBorder="1"/>
    <xf numFmtId="169" fontId="1" fillId="14" borderId="37" xfId="3" applyNumberFormat="1" applyFont="1" applyFill="1" applyBorder="1"/>
    <xf numFmtId="164" fontId="1" fillId="0" borderId="14" xfId="3" applyNumberFormat="1" applyFont="1" applyFill="1" applyBorder="1"/>
    <xf numFmtId="169" fontId="1" fillId="14" borderId="21" xfId="3" applyNumberFormat="1" applyFont="1" applyFill="1" applyBorder="1"/>
    <xf numFmtId="2" fontId="1" fillId="11" borderId="35" xfId="3" applyNumberFormat="1" applyFont="1" applyFill="1" applyBorder="1"/>
    <xf numFmtId="164" fontId="1" fillId="0" borderId="38" xfId="3" applyNumberFormat="1" applyFont="1" applyFill="1" applyBorder="1"/>
    <xf numFmtId="164" fontId="1" fillId="0" borderId="48" xfId="3" applyNumberFormat="1" applyFont="1" applyFill="1" applyBorder="1"/>
    <xf numFmtId="164" fontId="1" fillId="0" borderId="3" xfId="3" applyNumberFormat="1" applyFont="1" applyFill="1" applyBorder="1"/>
    <xf numFmtId="169" fontId="1" fillId="14" borderId="3" xfId="3" applyNumberFormat="1" applyFont="1" applyFill="1" applyBorder="1"/>
    <xf numFmtId="164" fontId="1" fillId="0" borderId="39" xfId="3" applyNumberFormat="1" applyFont="1" applyFill="1" applyBorder="1"/>
    <xf numFmtId="169" fontId="1" fillId="14" borderId="2" xfId="3" applyNumberFormat="1" applyFont="1" applyFill="1" applyBorder="1"/>
    <xf numFmtId="0" fontId="1" fillId="0" borderId="0" xfId="3" applyAlignment="1">
      <alignment horizontal="left" vertical="center"/>
    </xf>
    <xf numFmtId="0" fontId="6" fillId="0" borderId="0" xfId="3" applyFont="1" applyAlignment="1">
      <alignment horizontal="left" vertical="center"/>
    </xf>
    <xf numFmtId="164" fontId="14" fillId="0" borderId="39" xfId="3" applyNumberFormat="1" applyFont="1" applyBorder="1"/>
    <xf numFmtId="164" fontId="14" fillId="0" borderId="53" xfId="3" applyNumberFormat="1" applyFont="1" applyBorder="1"/>
    <xf numFmtId="164" fontId="14" fillId="0" borderId="2" xfId="3" applyNumberFormat="1" applyFont="1" applyBorder="1"/>
    <xf numFmtId="167" fontId="14" fillId="5" borderId="38" xfId="3" applyNumberFormat="1" applyFont="1" applyFill="1" applyBorder="1"/>
    <xf numFmtId="2" fontId="14" fillId="6" borderId="38" xfId="3" applyNumberFormat="1" applyFont="1" applyFill="1" applyBorder="1"/>
    <xf numFmtId="0" fontId="6" fillId="0" borderId="35" xfId="3" applyFont="1" applyBorder="1" applyAlignment="1">
      <alignment horizontal="left" vertical="center" wrapText="1"/>
    </xf>
    <xf numFmtId="164" fontId="12" fillId="0" borderId="50" xfId="3" applyNumberFormat="1" applyFont="1" applyBorder="1"/>
    <xf numFmtId="164" fontId="12" fillId="0" borderId="40" xfId="3" applyNumberFormat="1" applyFont="1" applyBorder="1"/>
    <xf numFmtId="164" fontId="12" fillId="0" borderId="21" xfId="3" applyNumberFormat="1" applyFont="1" applyBorder="1"/>
    <xf numFmtId="167" fontId="12" fillId="5" borderId="30" xfId="3" applyNumberFormat="1" applyFont="1" applyFill="1" applyBorder="1"/>
    <xf numFmtId="164" fontId="12" fillId="0" borderId="24" xfId="3" applyNumberFormat="1" applyFont="1" applyBorder="1"/>
    <xf numFmtId="167" fontId="12" fillId="5" borderId="35" xfId="3" applyNumberFormat="1" applyFont="1" applyFill="1" applyBorder="1"/>
    <xf numFmtId="2" fontId="12" fillId="6" borderId="30" xfId="3" applyNumberFormat="1" applyFont="1" applyFill="1" applyBorder="1"/>
    <xf numFmtId="164" fontId="14" fillId="0" borderId="53" xfId="3" applyNumberFormat="1" applyFont="1" applyFill="1" applyBorder="1"/>
    <xf numFmtId="164" fontId="14" fillId="0" borderId="2" xfId="3" applyNumberFormat="1" applyFont="1" applyFill="1" applyBorder="1"/>
    <xf numFmtId="167" fontId="13" fillId="5" borderId="38" xfId="3" applyNumberFormat="1" applyFont="1" applyFill="1" applyBorder="1"/>
    <xf numFmtId="164" fontId="14" fillId="0" borderId="1" xfId="3" applyNumberFormat="1" applyFont="1" applyFill="1" applyBorder="1"/>
    <xf numFmtId="0" fontId="6" fillId="0" borderId="30" xfId="3" applyFont="1" applyBorder="1" applyAlignment="1">
      <alignment horizontal="left" vertical="center" wrapText="1"/>
    </xf>
    <xf numFmtId="164" fontId="12" fillId="0" borderId="62" xfId="3" applyNumberFormat="1" applyFont="1" applyBorder="1"/>
    <xf numFmtId="164" fontId="12" fillId="0" borderId="31" xfId="3" applyNumberFormat="1" applyFont="1" applyBorder="1"/>
    <xf numFmtId="164" fontId="12" fillId="0" borderId="33" xfId="3" applyNumberFormat="1" applyFont="1" applyBorder="1"/>
    <xf numFmtId="164" fontId="12" fillId="0" borderId="14" xfId="3" applyNumberFormat="1" applyFont="1" applyBorder="1"/>
    <xf numFmtId="164" fontId="12" fillId="0" borderId="40" xfId="3" applyNumberFormat="1" applyFont="1" applyFill="1" applyBorder="1"/>
    <xf numFmtId="0" fontId="6" fillId="0" borderId="63" xfId="3" applyFont="1" applyBorder="1" applyAlignment="1">
      <alignment horizontal="left" vertical="center" wrapText="1"/>
    </xf>
    <xf numFmtId="2" fontId="14" fillId="6" borderId="49" xfId="3" applyNumberFormat="1" applyFont="1" applyFill="1" applyBorder="1"/>
    <xf numFmtId="164" fontId="14" fillId="0" borderId="39" xfId="3" applyNumberFormat="1" applyFont="1" applyFill="1" applyBorder="1" applyAlignment="1">
      <alignment horizontal="right" shrinkToFit="1"/>
    </xf>
    <xf numFmtId="164" fontId="14" fillId="0" borderId="53" xfId="3" applyNumberFormat="1" applyFont="1" applyFill="1" applyBorder="1" applyAlignment="1">
      <alignment horizontal="right" shrinkToFit="1"/>
    </xf>
    <xf numFmtId="164" fontId="14" fillId="0" borderId="2" xfId="3" applyNumberFormat="1" applyFont="1" applyFill="1" applyBorder="1" applyAlignment="1">
      <alignment horizontal="right" shrinkToFit="1"/>
    </xf>
    <xf numFmtId="167" fontId="14" fillId="5" borderId="38" xfId="3" applyNumberFormat="1" applyFont="1" applyFill="1" applyBorder="1" applyAlignment="1">
      <alignment horizontal="right" shrinkToFit="1"/>
    </xf>
    <xf numFmtId="167" fontId="12" fillId="5" borderId="38" xfId="3" applyNumberFormat="1" applyFont="1" applyFill="1" applyBorder="1" applyAlignment="1">
      <alignment horizontal="right"/>
    </xf>
    <xf numFmtId="2" fontId="12" fillId="6" borderId="38" xfId="3" applyNumberFormat="1" applyFont="1" applyFill="1" applyBorder="1" applyAlignment="1">
      <alignment horizontal="right"/>
    </xf>
    <xf numFmtId="164" fontId="12" fillId="0" borderId="68" xfId="3" applyNumberFormat="1" applyFont="1" applyBorder="1"/>
    <xf numFmtId="164" fontId="12" fillId="0" borderId="52" xfId="3" applyNumberFormat="1" applyFont="1" applyBorder="1"/>
    <xf numFmtId="164" fontId="12" fillId="0" borderId="66" xfId="3" applyNumberFormat="1" applyFont="1" applyBorder="1"/>
    <xf numFmtId="167" fontId="12" fillId="5" borderId="63" xfId="3" applyNumberFormat="1" applyFont="1" applyFill="1" applyBorder="1"/>
    <xf numFmtId="164" fontId="12" fillId="0" borderId="139" xfId="3" applyNumberFormat="1" applyFont="1" applyBorder="1"/>
    <xf numFmtId="2" fontId="12" fillId="6" borderId="41" xfId="3" applyNumberFormat="1" applyFont="1" applyFill="1" applyBorder="1"/>
    <xf numFmtId="0" fontId="6" fillId="0" borderId="64" xfId="3" applyFont="1" applyBorder="1" applyAlignment="1">
      <alignment horizontal="left" vertical="center" wrapText="1"/>
    </xf>
    <xf numFmtId="2" fontId="12" fillId="6" borderId="35" xfId="3" applyNumberFormat="1" applyFont="1" applyFill="1" applyBorder="1"/>
    <xf numFmtId="164" fontId="14" fillId="0" borderId="9" xfId="3" applyNumberFormat="1" applyFont="1" applyBorder="1"/>
    <xf numFmtId="2" fontId="14" fillId="6" borderId="3" xfId="3" applyNumberFormat="1" applyFont="1" applyFill="1" applyBorder="1"/>
    <xf numFmtId="164" fontId="12" fillId="0" borderId="68" xfId="3" applyNumberFormat="1" applyFont="1" applyFill="1" applyBorder="1"/>
    <xf numFmtId="2" fontId="12" fillId="6" borderId="63" xfId="3" applyNumberFormat="1" applyFont="1" applyFill="1" applyBorder="1"/>
    <xf numFmtId="0" fontId="13" fillId="0" borderId="38" xfId="3" applyFont="1" applyBorder="1" applyAlignment="1">
      <alignment horizontal="left" vertical="center" wrapText="1"/>
    </xf>
    <xf numFmtId="164" fontId="13" fillId="0" borderId="39" xfId="3" applyNumberFormat="1" applyFont="1" applyBorder="1"/>
    <xf numFmtId="164" fontId="13" fillId="0" borderId="53" xfId="3" applyNumberFormat="1" applyFont="1" applyBorder="1"/>
    <xf numFmtId="164" fontId="13" fillId="0" borderId="2" xfId="3" applyNumberFormat="1" applyFont="1" applyBorder="1"/>
    <xf numFmtId="2" fontId="13" fillId="6" borderId="38" xfId="3" applyNumberFormat="1" applyFont="1" applyFill="1" applyBorder="1"/>
    <xf numFmtId="0" fontId="13" fillId="0" borderId="16" xfId="3" applyFont="1" applyBorder="1" applyAlignment="1">
      <alignment horizontal="left" vertical="center" wrapText="1"/>
    </xf>
    <xf numFmtId="164" fontId="13" fillId="0" borderId="167" xfId="3" applyNumberFormat="1" applyFont="1" applyBorder="1"/>
    <xf numFmtId="164" fontId="13" fillId="0" borderId="81" xfId="3" applyNumberFormat="1" applyFont="1" applyBorder="1"/>
    <xf numFmtId="164" fontId="13" fillId="0" borderId="82" xfId="3" applyNumberFormat="1" applyFont="1" applyBorder="1"/>
    <xf numFmtId="167" fontId="13" fillId="5" borderId="16" xfId="3" applyNumberFormat="1" applyFont="1" applyFill="1" applyBorder="1"/>
    <xf numFmtId="2" fontId="13" fillId="6" borderId="16" xfId="3" applyNumberFormat="1" applyFont="1" applyFill="1" applyBorder="1"/>
    <xf numFmtId="164" fontId="12" fillId="0" borderId="39" xfId="3" applyNumberFormat="1" applyFont="1" applyBorder="1"/>
    <xf numFmtId="164" fontId="12" fillId="0" borderId="53" xfId="3" applyNumberFormat="1" applyFont="1" applyBorder="1"/>
    <xf numFmtId="164" fontId="12" fillId="0" borderId="2" xfId="3" applyNumberFormat="1" applyFont="1" applyBorder="1"/>
    <xf numFmtId="167" fontId="12" fillId="5" borderId="38" xfId="3" applyNumberFormat="1" applyFont="1" applyFill="1" applyBorder="1"/>
    <xf numFmtId="164" fontId="12" fillId="0" borderId="9" xfId="3" applyNumberFormat="1" applyFont="1" applyBorder="1"/>
    <xf numFmtId="2" fontId="12" fillId="6" borderId="38" xfId="3" applyNumberFormat="1" applyFont="1" applyFill="1" applyBorder="1"/>
    <xf numFmtId="0" fontId="13" fillId="0" borderId="0" xfId="3" applyFont="1" applyAlignment="1">
      <alignment horizontal="left" vertical="center" wrapText="1"/>
    </xf>
    <xf numFmtId="0" fontId="54" fillId="0" borderId="0" xfId="0" applyFont="1" applyFill="1"/>
    <xf numFmtId="0" fontId="120" fillId="0" borderId="41" xfId="0" applyFont="1" applyBorder="1" applyAlignment="1">
      <alignment horizontal="center" vertical="center"/>
    </xf>
    <xf numFmtId="0" fontId="120" fillId="0" borderId="141" xfId="0" applyFont="1" applyBorder="1" applyAlignment="1">
      <alignment horizontal="center" vertical="center"/>
    </xf>
    <xf numFmtId="0" fontId="120" fillId="0" borderId="10" xfId="0" applyFont="1" applyBorder="1" applyAlignment="1">
      <alignment horizontal="center" vertical="center"/>
    </xf>
    <xf numFmtId="0" fontId="120" fillId="0" borderId="142" xfId="0" applyFont="1" applyBorder="1" applyAlignment="1">
      <alignment horizontal="center" vertical="center"/>
    </xf>
    <xf numFmtId="0" fontId="13" fillId="0" borderId="67" xfId="0" applyFont="1" applyFill="1" applyBorder="1" applyAlignment="1">
      <alignment horizontal="center" vertical="center"/>
    </xf>
    <xf numFmtId="0" fontId="13" fillId="21" borderId="41" xfId="0" applyFont="1" applyFill="1" applyBorder="1" applyAlignment="1">
      <alignment horizontal="left" vertical="center" wrapText="1"/>
    </xf>
    <xf numFmtId="164" fontId="13" fillId="21" borderId="0" xfId="0" applyNumberFormat="1" applyFont="1" applyFill="1" applyBorder="1" applyAlignment="1">
      <alignment horizontal="center"/>
    </xf>
    <xf numFmtId="167" fontId="50" fillId="0" borderId="155" xfId="0" applyNumberFormat="1" applyFont="1" applyFill="1" applyBorder="1" applyAlignment="1">
      <alignment horizontal="center" vertical="center"/>
    </xf>
    <xf numFmtId="0" fontId="13" fillId="21" borderId="38" xfId="0" applyFont="1" applyFill="1" applyBorder="1" applyAlignment="1">
      <alignment horizontal="left" vertical="center" wrapText="1"/>
    </xf>
    <xf numFmtId="164" fontId="159" fillId="21" borderId="1" xfId="0" applyNumberFormat="1" applyFont="1" applyFill="1" applyBorder="1" applyAlignment="1"/>
    <xf numFmtId="164" fontId="13" fillId="21" borderId="9" xfId="0" applyNumberFormat="1" applyFont="1" applyFill="1" applyBorder="1" applyAlignment="1"/>
    <xf numFmtId="164" fontId="159" fillId="21" borderId="9" xfId="0" applyNumberFormat="1" applyFont="1" applyFill="1" applyBorder="1" applyAlignment="1"/>
    <xf numFmtId="164" fontId="13" fillId="21" borderId="49" xfId="0" applyNumberFormat="1" applyFont="1" applyFill="1" applyBorder="1" applyAlignment="1"/>
    <xf numFmtId="164" fontId="0" fillId="0" borderId="0" xfId="0" applyNumberFormat="1"/>
    <xf numFmtId="0" fontId="12" fillId="0" borderId="58" xfId="18" applyFont="1" applyFill="1" applyBorder="1" applyAlignment="1">
      <alignment horizontal="center"/>
    </xf>
    <xf numFmtId="0" fontId="12" fillId="0" borderId="30" xfId="18" applyFont="1" applyFill="1" applyBorder="1" applyAlignment="1">
      <alignment wrapText="1"/>
    </xf>
    <xf numFmtId="165" fontId="45" fillId="2" borderId="30" xfId="0" applyNumberFormat="1" applyFont="1" applyFill="1" applyBorder="1" applyAlignment="1"/>
    <xf numFmtId="1" fontId="46" fillId="0" borderId="30" xfId="0" applyNumberFormat="1" applyFont="1" applyFill="1" applyBorder="1" applyAlignment="1"/>
    <xf numFmtId="0" fontId="12" fillId="0" borderId="12" xfId="18" applyFont="1" applyFill="1" applyBorder="1" applyAlignment="1">
      <alignment horizontal="center"/>
    </xf>
    <xf numFmtId="0" fontId="12" fillId="0" borderId="35" xfId="18" applyFont="1" applyFill="1" applyBorder="1" applyAlignment="1">
      <alignment wrapText="1"/>
    </xf>
    <xf numFmtId="1" fontId="46" fillId="0" borderId="35" xfId="0" applyNumberFormat="1" applyFont="1" applyFill="1" applyBorder="1" applyAlignment="1"/>
    <xf numFmtId="0" fontId="6" fillId="0" borderId="12" xfId="18" applyFont="1" applyFill="1" applyBorder="1" applyAlignment="1">
      <alignment horizontal="center" vertical="center"/>
    </xf>
    <xf numFmtId="0" fontId="6" fillId="0" borderId="35" xfId="18" applyFont="1" applyFill="1" applyBorder="1" applyAlignment="1">
      <alignment horizontal="left" vertical="center" wrapText="1"/>
    </xf>
    <xf numFmtId="0" fontId="12" fillId="0" borderId="12" xfId="18" applyFont="1" applyFill="1" applyBorder="1" applyAlignment="1">
      <alignment horizontal="center" vertical="center"/>
    </xf>
    <xf numFmtId="0" fontId="12" fillId="0" borderId="70" xfId="18" applyFont="1" applyFill="1" applyBorder="1" applyAlignment="1">
      <alignment horizontal="center"/>
    </xf>
    <xf numFmtId="0" fontId="12" fillId="0" borderId="63" xfId="18" applyFont="1" applyFill="1" applyBorder="1" applyAlignment="1">
      <alignment wrapText="1"/>
    </xf>
    <xf numFmtId="164" fontId="13" fillId="21" borderId="1" xfId="0" applyNumberFormat="1" applyFont="1" applyFill="1" applyBorder="1" applyAlignment="1"/>
    <xf numFmtId="0" fontId="6" fillId="0" borderId="58" xfId="18" applyFont="1" applyFill="1" applyBorder="1" applyAlignment="1">
      <alignment horizontal="center" vertical="center"/>
    </xf>
    <xf numFmtId="0" fontId="6" fillId="0" borderId="30" xfId="18" applyFont="1" applyFill="1" applyBorder="1" applyAlignment="1">
      <alignment horizontal="left" vertical="center" wrapText="1"/>
    </xf>
    <xf numFmtId="164" fontId="6" fillId="0" borderId="31" xfId="0" applyNumberFormat="1" applyFont="1" applyFill="1" applyBorder="1"/>
    <xf numFmtId="0" fontId="12" fillId="0" borderId="58" xfId="18" applyFont="1" applyFill="1" applyBorder="1" applyAlignment="1">
      <alignment horizontal="center" vertical="center"/>
    </xf>
    <xf numFmtId="0" fontId="12" fillId="0" borderId="67" xfId="18" applyFont="1" applyFill="1" applyBorder="1" applyAlignment="1">
      <alignment horizontal="center"/>
    </xf>
    <xf numFmtId="0" fontId="12" fillId="0" borderId="41" xfId="18" applyFont="1" applyFill="1" applyBorder="1" applyAlignment="1">
      <alignment wrapText="1"/>
    </xf>
    <xf numFmtId="168" fontId="53" fillId="11" borderId="67" xfId="0" applyNumberFormat="1" applyFont="1" applyFill="1" applyBorder="1"/>
    <xf numFmtId="0" fontId="12" fillId="0" borderId="35" xfId="18" applyFont="1" applyFill="1" applyBorder="1" applyAlignment="1">
      <alignment horizontal="left" vertical="center" wrapText="1"/>
    </xf>
    <xf numFmtId="0" fontId="6" fillId="0" borderId="4" xfId="18" applyFont="1" applyFill="1" applyBorder="1" applyAlignment="1">
      <alignment horizontal="center" vertical="center"/>
    </xf>
    <xf numFmtId="0" fontId="6" fillId="0" borderId="20" xfId="18" applyFont="1" applyFill="1" applyBorder="1" applyAlignment="1">
      <alignment horizontal="left" vertical="center" wrapText="1"/>
    </xf>
    <xf numFmtId="164" fontId="6" fillId="0" borderId="22" xfId="0" applyNumberFormat="1" applyFont="1" applyFill="1" applyBorder="1"/>
    <xf numFmtId="0" fontId="12" fillId="0" borderId="30" xfId="18" applyFont="1" applyFill="1" applyBorder="1" applyAlignment="1">
      <alignment horizontal="left" vertical="center" wrapText="1"/>
    </xf>
    <xf numFmtId="0" fontId="6" fillId="0" borderId="70" xfId="18" applyFont="1" applyFill="1" applyBorder="1" applyAlignment="1">
      <alignment horizontal="center" vertical="center"/>
    </xf>
    <xf numFmtId="0" fontId="6" fillId="0" borderId="63" xfId="18" applyFont="1" applyFill="1" applyBorder="1" applyAlignment="1">
      <alignment horizontal="left" vertical="center" wrapText="1"/>
    </xf>
    <xf numFmtId="164" fontId="6" fillId="0" borderId="66" xfId="0" applyNumberFormat="1" applyFont="1" applyFill="1" applyBorder="1"/>
    <xf numFmtId="0" fontId="12" fillId="0" borderId="67" xfId="18" applyFont="1" applyFill="1" applyBorder="1" applyAlignment="1">
      <alignment horizontal="center" wrapText="1"/>
    </xf>
    <xf numFmtId="168" fontId="31" fillId="11" borderId="12" xfId="0" applyNumberFormat="1" applyFont="1" applyFill="1" applyBorder="1"/>
    <xf numFmtId="164" fontId="6" fillId="0" borderId="13" xfId="0" applyNumberFormat="1" applyFont="1" applyFill="1" applyBorder="1" applyAlignment="1">
      <alignment horizontal="right"/>
    </xf>
    <xf numFmtId="164" fontId="6" fillId="0" borderId="21" xfId="0" applyNumberFormat="1" applyFont="1" applyFill="1" applyBorder="1" applyAlignment="1">
      <alignment horizontal="right"/>
    </xf>
    <xf numFmtId="164" fontId="6" fillId="0" borderId="51" xfId="0" applyNumberFormat="1" applyFont="1" applyFill="1" applyBorder="1" applyAlignment="1">
      <alignment horizontal="right"/>
    </xf>
    <xf numFmtId="164" fontId="6" fillId="0" borderId="31" xfId="0" applyNumberFormat="1" applyFont="1" applyFill="1" applyBorder="1" applyAlignment="1">
      <alignment horizontal="right"/>
    </xf>
    <xf numFmtId="164" fontId="12" fillId="0" borderId="51" xfId="0" applyNumberFormat="1" applyFont="1" applyFill="1" applyBorder="1" applyAlignment="1">
      <alignment horizontal="right"/>
    </xf>
    <xf numFmtId="164" fontId="12" fillId="0" borderId="31" xfId="0" applyNumberFormat="1" applyFont="1" applyFill="1" applyBorder="1" applyAlignment="1">
      <alignment horizontal="right"/>
    </xf>
    <xf numFmtId="164" fontId="12" fillId="0" borderId="13" xfId="0" applyNumberFormat="1" applyFont="1" applyFill="1" applyBorder="1" applyAlignment="1">
      <alignment horizontal="right"/>
    </xf>
    <xf numFmtId="164" fontId="12" fillId="0" borderId="21" xfId="0" applyNumberFormat="1" applyFont="1" applyFill="1" applyBorder="1" applyAlignment="1">
      <alignment horizontal="right"/>
    </xf>
    <xf numFmtId="164" fontId="6" fillId="0" borderId="46" xfId="0" applyNumberFormat="1" applyFont="1" applyFill="1" applyBorder="1" applyAlignment="1">
      <alignment horizontal="right"/>
    </xf>
    <xf numFmtId="164" fontId="6" fillId="0" borderId="66" xfId="0" applyNumberFormat="1" applyFont="1" applyFill="1" applyBorder="1" applyAlignment="1">
      <alignment horizontal="right"/>
    </xf>
    <xf numFmtId="165" fontId="45" fillId="2" borderId="20" xfId="0" applyNumberFormat="1" applyFont="1" applyFill="1" applyBorder="1" applyAlignment="1"/>
    <xf numFmtId="1" fontId="46" fillId="0" borderId="20" xfId="0" applyNumberFormat="1" applyFont="1" applyFill="1" applyBorder="1" applyAlignment="1"/>
    <xf numFmtId="0" fontId="12" fillId="0" borderId="70" xfId="18" applyFont="1" applyFill="1" applyBorder="1" applyAlignment="1">
      <alignment horizontal="center" vertical="center"/>
    </xf>
    <xf numFmtId="0" fontId="0" fillId="22" borderId="0" xfId="0" applyFill="1"/>
    <xf numFmtId="0" fontId="13" fillId="19" borderId="1" xfId="0" applyFont="1" applyFill="1" applyBorder="1" applyAlignment="1">
      <alignment horizontal="center" vertical="center"/>
    </xf>
    <xf numFmtId="0" fontId="12" fillId="0" borderId="67" xfId="18" applyFont="1" applyFill="1" applyBorder="1" applyAlignment="1">
      <alignment horizontal="center" vertical="center"/>
    </xf>
    <xf numFmtId="0" fontId="6" fillId="0" borderId="58" xfId="18" applyFont="1" applyFill="1" applyBorder="1" applyAlignment="1">
      <alignment horizontal="center" vertical="center" wrapText="1"/>
    </xf>
    <xf numFmtId="0" fontId="6" fillId="0" borderId="12" xfId="18" applyFont="1" applyFill="1" applyBorder="1" applyAlignment="1">
      <alignment horizontal="center" vertical="center" wrapText="1"/>
    </xf>
    <xf numFmtId="0" fontId="12" fillId="0" borderId="12" xfId="18" applyFont="1" applyFill="1" applyBorder="1" applyAlignment="1">
      <alignment horizontal="center" wrapText="1"/>
    </xf>
    <xf numFmtId="0" fontId="12" fillId="0" borderId="12" xfId="18" applyFont="1" applyFill="1" applyBorder="1" applyAlignment="1">
      <alignment horizontal="center" vertical="center" wrapText="1"/>
    </xf>
    <xf numFmtId="0" fontId="6" fillId="0" borderId="70" xfId="18" applyFont="1" applyFill="1" applyBorder="1" applyAlignment="1">
      <alignment horizontal="center" vertical="center" wrapText="1"/>
    </xf>
    <xf numFmtId="0" fontId="6" fillId="0" borderId="42" xfId="18" applyFont="1" applyFill="1" applyBorder="1" applyAlignment="1">
      <alignment horizontal="center" vertical="center"/>
    </xf>
    <xf numFmtId="0" fontId="6" fillId="0" borderId="64" xfId="18" applyFont="1" applyFill="1" applyBorder="1" applyAlignment="1">
      <alignment horizontal="left" vertical="center" wrapText="1"/>
    </xf>
    <xf numFmtId="168" fontId="53" fillId="11" borderId="42" xfId="0" applyNumberFormat="1" applyFont="1" applyFill="1" applyBorder="1"/>
    <xf numFmtId="164" fontId="6" fillId="0" borderId="65" xfId="0" applyNumberFormat="1" applyFont="1" applyFill="1" applyBorder="1"/>
    <xf numFmtId="165" fontId="45" fillId="2" borderId="63" xfId="0" applyNumberFormat="1" applyFont="1" applyFill="1" applyBorder="1" applyAlignment="1"/>
    <xf numFmtId="1" fontId="46" fillId="0" borderId="63" xfId="0" applyNumberFormat="1" applyFont="1" applyFill="1" applyBorder="1" applyAlignment="1"/>
    <xf numFmtId="0" fontId="13" fillId="19" borderId="47" xfId="0" applyFont="1" applyFill="1" applyBorder="1" applyAlignment="1">
      <alignment horizontal="center" vertical="center"/>
    </xf>
    <xf numFmtId="0" fontId="6" fillId="0" borderId="41" xfId="18" applyFont="1" applyFill="1" applyBorder="1" applyAlignment="1">
      <alignment horizontal="left" vertical="center" wrapText="1"/>
    </xf>
    <xf numFmtId="164" fontId="14" fillId="0" borderId="24" xfId="0" applyNumberFormat="1" applyFont="1" applyFill="1" applyBorder="1"/>
    <xf numFmtId="0" fontId="13" fillId="0" borderId="1" xfId="18" applyFont="1" applyFill="1" applyBorder="1" applyAlignment="1">
      <alignment horizontal="center" vertical="center"/>
    </xf>
    <xf numFmtId="0" fontId="6" fillId="0" borderId="67" xfId="18" applyFont="1" applyFill="1" applyBorder="1" applyAlignment="1">
      <alignment horizontal="center" vertical="center"/>
    </xf>
    <xf numFmtId="164" fontId="6" fillId="0" borderId="57" xfId="0" applyNumberFormat="1" applyFont="1" applyFill="1" applyBorder="1"/>
    <xf numFmtId="0" fontId="6" fillId="0" borderId="35" xfId="18" applyFont="1" applyFill="1" applyBorder="1" applyAlignment="1">
      <alignment wrapText="1"/>
    </xf>
    <xf numFmtId="0" fontId="13" fillId="19" borderId="1" xfId="18" applyFont="1" applyFill="1" applyBorder="1" applyAlignment="1">
      <alignment horizontal="center" vertical="center"/>
    </xf>
    <xf numFmtId="0" fontId="12" fillId="0" borderId="41" xfId="18" applyFont="1" applyFill="1" applyBorder="1" applyAlignment="1">
      <alignment horizontal="left" vertical="center" wrapText="1"/>
    </xf>
    <xf numFmtId="168" fontId="57" fillId="11" borderId="12" xfId="0" applyNumberFormat="1" applyFont="1" applyFill="1" applyBorder="1"/>
    <xf numFmtId="168" fontId="57" fillId="11" borderId="70" xfId="0" applyNumberFormat="1" applyFont="1" applyFill="1" applyBorder="1"/>
    <xf numFmtId="164" fontId="0" fillId="0" borderId="66" xfId="0" applyNumberFormat="1" applyFill="1" applyBorder="1"/>
    <xf numFmtId="164" fontId="0" fillId="0" borderId="33" xfId="0" applyNumberFormat="1" applyFill="1" applyBorder="1"/>
    <xf numFmtId="168" fontId="57" fillId="11" borderId="58" xfId="0" applyNumberFormat="1" applyFont="1" applyFill="1" applyBorder="1"/>
    <xf numFmtId="164" fontId="0" fillId="0" borderId="31" xfId="0" applyNumberFormat="1" applyFill="1" applyBorder="1"/>
    <xf numFmtId="0" fontId="13" fillId="0" borderId="1" xfId="18" applyFont="1" applyFill="1" applyBorder="1" applyAlignment="1">
      <alignment horizontal="center"/>
    </xf>
    <xf numFmtId="0" fontId="6" fillId="0" borderId="12" xfId="18" applyFont="1" applyFill="1" applyBorder="1" applyAlignment="1">
      <alignment horizontal="center"/>
    </xf>
    <xf numFmtId="0" fontId="6" fillId="0" borderId="70" xfId="18" applyFont="1" applyFill="1" applyBorder="1" applyAlignment="1">
      <alignment horizontal="center"/>
    </xf>
    <xf numFmtId="0" fontId="6" fillId="0" borderId="63" xfId="18" applyFont="1" applyFill="1" applyBorder="1" applyAlignment="1">
      <alignment wrapText="1"/>
    </xf>
    <xf numFmtId="168" fontId="53" fillId="11" borderId="1" xfId="0" applyNumberFormat="1" applyFont="1" applyFill="1" applyBorder="1"/>
    <xf numFmtId="164" fontId="12" fillId="0" borderId="2" xfId="0" applyNumberFormat="1" applyFont="1" applyFill="1" applyBorder="1"/>
    <xf numFmtId="1" fontId="46" fillId="0" borderId="38" xfId="0" applyNumberFormat="1" applyFont="1" applyFill="1" applyBorder="1" applyAlignment="1"/>
    <xf numFmtId="3" fontId="46" fillId="0" borderId="38" xfId="0" applyNumberFormat="1" applyFont="1" applyFill="1" applyBorder="1" applyAlignment="1"/>
    <xf numFmtId="0" fontId="12" fillId="0" borderId="0" xfId="18" applyFont="1" applyFill="1" applyAlignment="1">
      <alignment horizontal="center" vertical="center"/>
    </xf>
    <xf numFmtId="0" fontId="12" fillId="0" borderId="0" xfId="18" applyFont="1" applyAlignment="1">
      <alignment wrapText="1"/>
    </xf>
    <xf numFmtId="0" fontId="1" fillId="0" borderId="0" xfId="18"/>
    <xf numFmtId="0" fontId="1" fillId="0" borderId="0" xfId="18" applyFill="1"/>
    <xf numFmtId="0" fontId="12" fillId="0" borderId="0" xfId="18" applyFont="1"/>
    <xf numFmtId="0" fontId="12" fillId="0" borderId="0" xfId="18" applyFont="1" applyFill="1"/>
    <xf numFmtId="0" fontId="50" fillId="0" borderId="38" xfId="18" applyFont="1" applyFill="1" applyBorder="1" applyAlignment="1">
      <alignment horizontal="left" vertical="center" wrapText="1"/>
    </xf>
    <xf numFmtId="0" fontId="12" fillId="0" borderId="35" xfId="18" applyFont="1" applyBorder="1" applyAlignment="1">
      <alignment wrapText="1"/>
    </xf>
    <xf numFmtId="0" fontId="12" fillId="0" borderId="30" xfId="18" applyFont="1" applyBorder="1" applyAlignment="1">
      <alignment wrapText="1"/>
    </xf>
    <xf numFmtId="0" fontId="12" fillId="0" borderId="63" xfId="18" applyFont="1" applyBorder="1" applyAlignment="1">
      <alignment wrapText="1"/>
    </xf>
    <xf numFmtId="0" fontId="12" fillId="0" borderId="64" xfId="18" applyFont="1" applyBorder="1" applyAlignment="1">
      <alignment wrapText="1"/>
    </xf>
    <xf numFmtId="0" fontId="12" fillId="0" borderId="58" xfId="18" applyFont="1" applyFill="1" applyBorder="1" applyAlignment="1">
      <alignment horizontal="center" vertical="center" wrapText="1"/>
    </xf>
    <xf numFmtId="0" fontId="13" fillId="0" borderId="38" xfId="18" applyFont="1" applyBorder="1" applyAlignment="1">
      <alignment wrapText="1"/>
    </xf>
    <xf numFmtId="0" fontId="13" fillId="0" borderId="47" xfId="18" applyFont="1" applyFill="1" applyBorder="1" applyAlignment="1">
      <alignment horizontal="center" vertical="center"/>
    </xf>
    <xf numFmtId="0" fontId="13" fillId="0" borderId="16" xfId="18" applyFont="1" applyBorder="1" applyAlignment="1">
      <alignment wrapText="1"/>
    </xf>
    <xf numFmtId="0" fontId="54" fillId="0" borderId="0" xfId="0" applyFont="1" applyBorder="1" applyAlignment="1">
      <alignment horizontal="center"/>
    </xf>
    <xf numFmtId="0" fontId="84" fillId="0" borderId="35" xfId="0" applyFont="1" applyFill="1" applyBorder="1" applyAlignment="1">
      <alignment wrapText="1"/>
    </xf>
    <xf numFmtId="168" fontId="85" fillId="0" borderId="39" xfId="0" applyNumberFormat="1" applyFont="1" applyFill="1" applyBorder="1"/>
    <xf numFmtId="168" fontId="85" fillId="0" borderId="48" xfId="0" applyNumberFormat="1" applyFont="1" applyFill="1" applyBorder="1"/>
    <xf numFmtId="3" fontId="36" fillId="15" borderId="1" xfId="0" applyNumberFormat="1" applyFont="1" applyFill="1" applyBorder="1"/>
    <xf numFmtId="3" fontId="89" fillId="15" borderId="82" xfId="0" applyNumberFormat="1" applyFont="1" applyFill="1" applyBorder="1"/>
    <xf numFmtId="3" fontId="89" fillId="0" borderId="3" xfId="0" applyNumberFormat="1" applyFont="1" applyFill="1" applyBorder="1"/>
    <xf numFmtId="164" fontId="7" fillId="15" borderId="1" xfId="22" applyNumberFormat="1" applyFont="1" applyFill="1" applyBorder="1"/>
    <xf numFmtId="164" fontId="7" fillId="15" borderId="4" xfId="22" applyNumberFormat="1" applyFont="1" applyFill="1" applyBorder="1"/>
    <xf numFmtId="164" fontId="7" fillId="15" borderId="12" xfId="22" applyNumberFormat="1" applyFont="1" applyFill="1" applyBorder="1"/>
    <xf numFmtId="164" fontId="7" fillId="15" borderId="42" xfId="22" applyNumberFormat="1" applyFont="1" applyFill="1" applyBorder="1"/>
    <xf numFmtId="3" fontId="21" fillId="15" borderId="3" xfId="22" applyNumberFormat="1" applyFont="1" applyFill="1" applyBorder="1"/>
    <xf numFmtId="3" fontId="80" fillId="15" borderId="57" xfId="0" applyNumberFormat="1" applyFont="1" applyFill="1" applyBorder="1"/>
    <xf numFmtId="164" fontId="21" fillId="15" borderId="21" xfId="22" applyNumberFormat="1" applyFont="1" applyFill="1" applyBorder="1"/>
    <xf numFmtId="164" fontId="21" fillId="15" borderId="66" xfId="22" applyNumberFormat="1" applyFont="1" applyFill="1" applyBorder="1"/>
    <xf numFmtId="164" fontId="21" fillId="15" borderId="22" xfId="22" applyNumberFormat="1" applyFont="1" applyFill="1" applyBorder="1"/>
    <xf numFmtId="164" fontId="21" fillId="15" borderId="65" xfId="22" applyNumberFormat="1" applyFont="1" applyFill="1" applyBorder="1"/>
    <xf numFmtId="164" fontId="21" fillId="15" borderId="23" xfId="22" applyNumberFormat="1" applyFont="1" applyFill="1" applyBorder="1"/>
    <xf numFmtId="164" fontId="21" fillId="15" borderId="37" xfId="22" applyNumberFormat="1" applyFont="1" applyFill="1" applyBorder="1"/>
    <xf numFmtId="3" fontId="80" fillId="15" borderId="37" xfId="0" applyNumberFormat="1" applyFont="1" applyFill="1" applyBorder="1"/>
    <xf numFmtId="164" fontId="21" fillId="15" borderId="19" xfId="22" applyNumberFormat="1" applyFont="1" applyFill="1" applyBorder="1"/>
    <xf numFmtId="164" fontId="148" fillId="0" borderId="1" xfId="0" applyNumberFormat="1" applyFont="1" applyFill="1" applyBorder="1" applyAlignment="1">
      <alignment horizontal="center" vertical="center"/>
    </xf>
    <xf numFmtId="0" fontId="24" fillId="0" borderId="24" xfId="0" applyFont="1" applyBorder="1" applyAlignment="1">
      <alignment horizontal="left" vertical="center" wrapText="1"/>
    </xf>
    <xf numFmtId="0" fontId="24" fillId="0" borderId="24" xfId="0" applyFont="1" applyBorder="1" applyAlignment="1">
      <alignment horizontal="left" shrinkToFit="1"/>
    </xf>
    <xf numFmtId="164" fontId="21" fillId="0" borderId="35" xfId="0" applyNumberFormat="1" applyFont="1" applyFill="1" applyBorder="1" applyAlignment="1">
      <alignment horizontal="right" vertical="center"/>
    </xf>
    <xf numFmtId="164" fontId="21" fillId="15" borderId="35" xfId="0" applyNumberFormat="1" applyFont="1" applyFill="1" applyBorder="1" applyAlignment="1">
      <alignment horizontal="right" vertical="center"/>
    </xf>
    <xf numFmtId="3" fontId="21" fillId="15" borderId="25" xfId="0" applyNumberFormat="1" applyFont="1" applyFill="1" applyBorder="1" applyAlignment="1">
      <alignment horizontal="right" vertical="center"/>
    </xf>
    <xf numFmtId="164" fontId="21" fillId="15" borderId="30" xfId="0" applyNumberFormat="1" applyFont="1" applyFill="1" applyBorder="1" applyAlignment="1">
      <alignment horizontal="right" vertical="center"/>
    </xf>
    <xf numFmtId="0" fontId="21" fillId="15" borderId="35" xfId="0" applyFont="1" applyFill="1" applyBorder="1" applyAlignment="1">
      <alignment horizontal="right" vertical="center"/>
    </xf>
    <xf numFmtId="164" fontId="21" fillId="15" borderId="64" xfId="0" applyNumberFormat="1" applyFont="1" applyFill="1" applyBorder="1" applyAlignment="1">
      <alignment horizontal="right" vertical="center"/>
    </xf>
    <xf numFmtId="3" fontId="18" fillId="15" borderId="26" xfId="0" applyNumberFormat="1" applyFont="1" applyFill="1" applyBorder="1" applyAlignment="1">
      <alignment horizontal="right" vertical="center"/>
    </xf>
    <xf numFmtId="164" fontId="21" fillId="0" borderId="30" xfId="0" applyNumberFormat="1" applyFont="1" applyFill="1" applyBorder="1" applyAlignment="1">
      <alignment horizontal="right" vertical="center" wrapText="1"/>
    </xf>
    <xf numFmtId="164" fontId="24" fillId="0" borderId="51" xfId="0" applyNumberFormat="1" applyFont="1" applyFill="1" applyBorder="1" applyAlignment="1">
      <alignment horizontal="right" vertical="center" wrapText="1"/>
    </xf>
    <xf numFmtId="164" fontId="24" fillId="0" borderId="50" xfId="0" applyNumberFormat="1" applyFont="1" applyFill="1" applyBorder="1" applyAlignment="1">
      <alignment horizontal="right" vertical="center" wrapText="1"/>
    </xf>
    <xf numFmtId="164" fontId="24" fillId="0" borderId="62" xfId="0" applyNumberFormat="1" applyFont="1" applyFill="1" applyBorder="1" applyAlignment="1">
      <alignment horizontal="right" vertical="center" wrapText="1"/>
    </xf>
    <xf numFmtId="164" fontId="82" fillId="0" borderId="62" xfId="0" applyNumberFormat="1" applyFont="1" applyFill="1" applyBorder="1" applyAlignment="1">
      <alignment horizontal="right" vertical="center" wrapText="1"/>
    </xf>
    <xf numFmtId="164" fontId="24" fillId="0" borderId="62" xfId="0" applyNumberFormat="1" applyFont="1" applyFill="1" applyBorder="1" applyAlignment="1">
      <alignment horizontal="right" vertical="center"/>
    </xf>
    <xf numFmtId="0" fontId="50" fillId="0" borderId="64"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4" xfId="0" applyFont="1" applyBorder="1" applyAlignment="1">
      <alignment horizontal="center" vertical="center"/>
    </xf>
    <xf numFmtId="0" fontId="87" fillId="0" borderId="0" xfId="0" applyFont="1" applyFill="1" applyBorder="1"/>
    <xf numFmtId="0" fontId="1" fillId="0" borderId="0" xfId="3" applyFont="1" applyFill="1"/>
    <xf numFmtId="0" fontId="6" fillId="0" borderId="0" xfId="3" applyFont="1" applyFill="1"/>
    <xf numFmtId="0" fontId="67" fillId="0" borderId="0" xfId="0" applyFont="1" applyBorder="1"/>
    <xf numFmtId="0" fontId="67" fillId="0" borderId="38" xfId="0" applyFont="1" applyBorder="1"/>
    <xf numFmtId="0" fontId="2" fillId="0" borderId="30" xfId="0" applyFont="1" applyBorder="1" applyAlignment="1">
      <alignment horizontal="left" vertical="center"/>
    </xf>
    <xf numFmtId="0" fontId="7" fillId="0" borderId="58" xfId="0" applyFont="1" applyFill="1" applyBorder="1" applyAlignment="1">
      <alignment horizontal="right"/>
    </xf>
    <xf numFmtId="0" fontId="3" fillId="0" borderId="40" xfId="0" applyFont="1" applyFill="1" applyBorder="1" applyAlignment="1">
      <alignment horizontal="right"/>
    </xf>
    <xf numFmtId="0" fontId="24" fillId="2" borderId="59" xfId="0" applyFont="1" applyFill="1" applyBorder="1" applyAlignment="1">
      <alignment horizontal="right"/>
    </xf>
    <xf numFmtId="0" fontId="7" fillId="0" borderId="33" xfId="0" applyFont="1" applyFill="1" applyBorder="1" applyAlignment="1">
      <alignment horizontal="right"/>
    </xf>
    <xf numFmtId="0" fontId="24" fillId="2" borderId="59" xfId="0" applyFont="1" applyFill="1" applyBorder="1" applyAlignment="1">
      <alignment horizontal="center"/>
    </xf>
    <xf numFmtId="0" fontId="24" fillId="0" borderId="30" xfId="0" applyFont="1" applyFill="1" applyBorder="1" applyAlignment="1">
      <alignment horizontal="left" vertical="center"/>
    </xf>
    <xf numFmtId="164" fontId="3" fillId="0" borderId="33" xfId="0" applyNumberFormat="1" applyFont="1" applyFill="1" applyBorder="1" applyAlignment="1">
      <alignment horizontal="right"/>
    </xf>
    <xf numFmtId="167" fontId="24" fillId="2" borderId="32" xfId="0" applyNumberFormat="1" applyFont="1" applyFill="1" applyBorder="1" applyAlignment="1">
      <alignment horizontal="right"/>
    </xf>
    <xf numFmtId="164" fontId="1" fillId="0" borderId="33" xfId="0" applyNumberFormat="1" applyFont="1" applyFill="1" applyBorder="1" applyAlignment="1">
      <alignment horizontal="right"/>
    </xf>
    <xf numFmtId="164" fontId="3" fillId="0" borderId="31" xfId="0" applyNumberFormat="1" applyFont="1" applyFill="1" applyBorder="1" applyAlignment="1">
      <alignment horizontal="right"/>
    </xf>
    <xf numFmtId="164" fontId="7" fillId="0" borderId="58" xfId="0" applyNumberFormat="1" applyFont="1" applyFill="1" applyBorder="1" applyAlignment="1">
      <alignment horizontal="right"/>
    </xf>
    <xf numFmtId="0" fontId="24" fillId="0" borderId="30" xfId="0" applyFont="1" applyFill="1" applyBorder="1"/>
    <xf numFmtId="164" fontId="24" fillId="0" borderId="51" xfId="0" applyNumberFormat="1" applyFont="1" applyBorder="1"/>
    <xf numFmtId="164" fontId="18" fillId="0" borderId="50" xfId="0" applyNumberFormat="1" applyFont="1" applyBorder="1"/>
    <xf numFmtId="164" fontId="0" fillId="0" borderId="58" xfId="0" applyNumberFormat="1" applyBorder="1"/>
    <xf numFmtId="164" fontId="18" fillId="0" borderId="62" xfId="0" applyNumberFormat="1" applyFont="1" applyFill="1" applyBorder="1"/>
    <xf numFmtId="164" fontId="24" fillId="0" borderId="51" xfId="0" applyNumberFormat="1" applyFont="1" applyFill="1" applyBorder="1"/>
    <xf numFmtId="164" fontId="18" fillId="0" borderId="50" xfId="0" applyNumberFormat="1" applyFont="1" applyFill="1" applyBorder="1"/>
    <xf numFmtId="164" fontId="0" fillId="0" borderId="51" xfId="0" applyNumberFormat="1" applyBorder="1"/>
    <xf numFmtId="0" fontId="24" fillId="0" borderId="35" xfId="0" applyFont="1" applyFill="1" applyBorder="1"/>
    <xf numFmtId="164" fontId="18" fillId="0" borderId="14" xfId="0" applyNumberFormat="1" applyFont="1" applyBorder="1"/>
    <xf numFmtId="164" fontId="7" fillId="2" borderId="32" xfId="0" applyNumberFormat="1" applyFont="1" applyFill="1" applyBorder="1"/>
    <xf numFmtId="164" fontId="0" fillId="0" borderId="12" xfId="0" applyNumberFormat="1" applyBorder="1"/>
    <xf numFmtId="164" fontId="18" fillId="0" borderId="40" xfId="0" applyNumberFormat="1" applyFont="1" applyFill="1" applyBorder="1"/>
    <xf numFmtId="164" fontId="18" fillId="0" borderId="79" xfId="0" applyNumberFormat="1" applyFont="1" applyFill="1" applyBorder="1"/>
    <xf numFmtId="0" fontId="24" fillId="0" borderId="16" xfId="0" applyFont="1" applyFill="1" applyBorder="1"/>
    <xf numFmtId="164" fontId="2" fillId="0" borderId="80" xfId="0" applyNumberFormat="1" applyFont="1" applyFill="1" applyBorder="1"/>
    <xf numFmtId="164" fontId="18" fillId="0" borderId="167" xfId="0" applyNumberFormat="1" applyFont="1" applyFill="1" applyBorder="1"/>
    <xf numFmtId="164" fontId="7" fillId="2" borderId="17" xfId="0" applyNumberFormat="1" applyFont="1" applyFill="1" applyBorder="1"/>
    <xf numFmtId="164" fontId="2" fillId="0" borderId="167" xfId="0" applyNumberFormat="1" applyFont="1" applyFill="1" applyBorder="1"/>
    <xf numFmtId="164" fontId="18" fillId="0" borderId="44" xfId="0" applyNumberFormat="1" applyFont="1" applyFill="1" applyBorder="1"/>
    <xf numFmtId="0" fontId="18" fillId="0" borderId="38" xfId="0" applyFont="1" applyFill="1" applyBorder="1"/>
    <xf numFmtId="164" fontId="18" fillId="0" borderId="53" xfId="0" applyNumberFormat="1" applyFont="1" applyBorder="1"/>
    <xf numFmtId="0" fontId="18" fillId="0" borderId="53" xfId="0" applyFont="1" applyBorder="1"/>
    <xf numFmtId="0" fontId="2" fillId="0" borderId="67" xfId="0" applyFont="1" applyFill="1" applyBorder="1" applyAlignment="1">
      <alignment horizontal="left" vertical="justify" wrapText="1"/>
    </xf>
    <xf numFmtId="3" fontId="2" fillId="15" borderId="69" xfId="0" applyNumberFormat="1" applyFont="1" applyFill="1" applyBorder="1" applyAlignment="1">
      <alignment horizontal="right" vertical="center" wrapText="1"/>
    </xf>
    <xf numFmtId="3" fontId="2" fillId="0" borderId="69" xfId="0" applyNumberFormat="1" applyFont="1" applyFill="1" applyBorder="1" applyAlignment="1">
      <alignment horizontal="right" vertical="center" wrapText="1"/>
    </xf>
    <xf numFmtId="167" fontId="2" fillId="10" borderId="23" xfId="0" applyNumberFormat="1" applyFont="1" applyFill="1" applyBorder="1" applyAlignment="1">
      <alignment horizontal="right" vertical="center" wrapText="1"/>
    </xf>
    <xf numFmtId="0" fontId="2" fillId="0" borderId="21" xfId="0" applyFont="1" applyFill="1" applyBorder="1" applyAlignment="1">
      <alignment horizontal="left" vertical="justify" wrapText="1"/>
    </xf>
    <xf numFmtId="3" fontId="2" fillId="15" borderId="40" xfId="0" applyNumberFormat="1" applyFont="1" applyFill="1" applyBorder="1" applyAlignment="1">
      <alignment horizontal="right" vertical="center" wrapText="1"/>
    </xf>
    <xf numFmtId="3" fontId="0" fillId="0" borderId="40" xfId="0" applyNumberFormat="1" applyBorder="1"/>
    <xf numFmtId="167" fontId="2" fillId="10" borderId="37" xfId="0" applyNumberFormat="1" applyFont="1" applyFill="1" applyBorder="1" applyAlignment="1">
      <alignment horizontal="right" vertical="center" wrapText="1"/>
    </xf>
    <xf numFmtId="0" fontId="2" fillId="0" borderId="26" xfId="0" applyFont="1" applyFill="1" applyBorder="1" applyAlignment="1">
      <alignment horizontal="left" vertical="justify" wrapText="1"/>
    </xf>
    <xf numFmtId="3" fontId="0" fillId="0" borderId="52" xfId="0" applyNumberFormat="1" applyBorder="1"/>
    <xf numFmtId="167" fontId="2" fillId="10" borderId="36" xfId="0" applyNumberFormat="1" applyFont="1" applyFill="1" applyBorder="1" applyAlignment="1">
      <alignment horizontal="right" vertical="center" wrapText="1"/>
    </xf>
    <xf numFmtId="0" fontId="24" fillId="0" borderId="58" xfId="0" applyFont="1" applyFill="1" applyBorder="1"/>
    <xf numFmtId="3" fontId="0" fillId="0" borderId="75" xfId="0" applyNumberFormat="1" applyBorder="1"/>
    <xf numFmtId="168" fontId="24" fillId="10" borderId="76" xfId="0" applyNumberFormat="1" applyFont="1" applyFill="1" applyBorder="1" applyAlignment="1">
      <alignment horizontal="right" vertical="center"/>
    </xf>
    <xf numFmtId="0" fontId="24" fillId="0" borderId="26" xfId="0" applyFont="1" applyFill="1" applyBorder="1"/>
    <xf numFmtId="3" fontId="0" fillId="0" borderId="72" xfId="0" applyNumberFormat="1" applyBorder="1"/>
    <xf numFmtId="168" fontId="24" fillId="10" borderId="28" xfId="0" applyNumberFormat="1" applyFont="1" applyFill="1" applyBorder="1" applyAlignment="1">
      <alignment horizontal="right" vertical="center"/>
    </xf>
    <xf numFmtId="3" fontId="2" fillId="0" borderId="62" xfId="0" applyNumberFormat="1" applyFont="1" applyBorder="1"/>
    <xf numFmtId="168" fontId="24" fillId="10" borderId="32" xfId="0" applyNumberFormat="1" applyFont="1" applyFill="1" applyBorder="1" applyAlignment="1">
      <alignment horizontal="right" vertical="center"/>
    </xf>
    <xf numFmtId="0" fontId="24" fillId="0" borderId="12" xfId="0" applyFont="1" applyFill="1" applyBorder="1"/>
    <xf numFmtId="3" fontId="2" fillId="0" borderId="40" xfId="0" applyNumberFormat="1" applyFont="1" applyBorder="1"/>
    <xf numFmtId="168" fontId="24" fillId="10" borderId="37" xfId="0" applyNumberFormat="1" applyFont="1" applyFill="1" applyBorder="1" applyAlignment="1">
      <alignment horizontal="right" vertical="center"/>
    </xf>
    <xf numFmtId="0" fontId="24" fillId="0" borderId="70" xfId="0" applyFont="1" applyFill="1" applyBorder="1"/>
    <xf numFmtId="3" fontId="0" fillId="0" borderId="44" xfId="0" applyNumberFormat="1" applyBorder="1"/>
    <xf numFmtId="168" fontId="24" fillId="10" borderId="19" xfId="0" applyNumberFormat="1" applyFont="1" applyFill="1" applyBorder="1" applyAlignment="1">
      <alignment horizontal="right" vertical="center"/>
    </xf>
    <xf numFmtId="3" fontId="0" fillId="0" borderId="69" xfId="0" applyNumberFormat="1" applyBorder="1"/>
    <xf numFmtId="168" fontId="24" fillId="10" borderId="23" xfId="0" applyNumberFormat="1" applyFont="1" applyFill="1" applyBorder="1" applyAlignment="1">
      <alignment horizontal="right" vertical="center"/>
    </xf>
    <xf numFmtId="3" fontId="2" fillId="15" borderId="61" xfId="0" applyNumberFormat="1" applyFont="1" applyFill="1" applyBorder="1" applyAlignment="1">
      <alignment horizontal="right" vertical="center" wrapText="1"/>
    </xf>
    <xf numFmtId="0" fontId="19" fillId="0" borderId="12" xfId="0" applyFont="1" applyFill="1" applyBorder="1" applyAlignment="1">
      <alignment wrapText="1"/>
    </xf>
    <xf numFmtId="3" fontId="0" fillId="0" borderId="40" xfId="0" applyNumberFormat="1" applyBorder="1" applyAlignment="1">
      <alignment horizontal="right" vertical="center"/>
    </xf>
    <xf numFmtId="0" fontId="24" fillId="0" borderId="12" xfId="0" applyFont="1" applyFill="1" applyBorder="1" applyAlignment="1">
      <alignment wrapText="1"/>
    </xf>
    <xf numFmtId="3" fontId="0" fillId="0" borderId="40" xfId="0" applyNumberFormat="1" applyBorder="1" applyAlignment="1">
      <alignment vertical="center"/>
    </xf>
    <xf numFmtId="3" fontId="2" fillId="15" borderId="52" xfId="0" applyNumberFormat="1" applyFont="1" applyFill="1" applyBorder="1" applyAlignment="1">
      <alignment horizontal="right" vertical="center" wrapText="1"/>
    </xf>
    <xf numFmtId="168" fontId="24" fillId="10" borderId="36" xfId="0" applyNumberFormat="1" applyFont="1" applyFill="1" applyBorder="1" applyAlignment="1">
      <alignment horizontal="right" vertical="center"/>
    </xf>
    <xf numFmtId="0" fontId="18" fillId="0" borderId="1" xfId="0" applyFont="1" applyFill="1" applyBorder="1"/>
    <xf numFmtId="164" fontId="18" fillId="0" borderId="2" xfId="0" applyNumberFormat="1" applyFont="1" applyFill="1" applyBorder="1" applyAlignment="1">
      <alignment horizontal="right" vertical="center"/>
    </xf>
    <xf numFmtId="164" fontId="18" fillId="0" borderId="53" xfId="0" applyNumberFormat="1" applyFont="1" applyFill="1" applyBorder="1" applyAlignment="1">
      <alignment horizontal="right" vertical="center"/>
    </xf>
    <xf numFmtId="168" fontId="18" fillId="10" borderId="37" xfId="0" applyNumberFormat="1" applyFont="1" applyFill="1" applyBorder="1" applyAlignment="1">
      <alignment horizontal="right" vertical="center"/>
    </xf>
    <xf numFmtId="0" fontId="24" fillId="0" borderId="4" xfId="0" applyFont="1" applyFill="1" applyBorder="1"/>
    <xf numFmtId="0" fontId="2" fillId="15" borderId="69" xfId="0" applyFont="1" applyFill="1" applyBorder="1" applyAlignment="1">
      <alignment horizontal="right" vertical="center" wrapText="1"/>
    </xf>
    <xf numFmtId="164" fontId="24" fillId="0" borderId="22" xfId="0" applyNumberFormat="1" applyFont="1" applyFill="1" applyBorder="1" applyAlignment="1">
      <alignment horizontal="right" vertical="center"/>
    </xf>
    <xf numFmtId="0" fontId="24" fillId="0" borderId="70" xfId="0" applyFont="1" applyFill="1" applyBorder="1" applyAlignment="1">
      <alignment horizontal="left"/>
    </xf>
    <xf numFmtId="0" fontId="2" fillId="15" borderId="40" xfId="0" applyFont="1" applyFill="1" applyBorder="1" applyAlignment="1">
      <alignment horizontal="right" vertical="center" wrapText="1"/>
    </xf>
    <xf numFmtId="164" fontId="24" fillId="0" borderId="57" xfId="0" applyNumberFormat="1" applyFont="1" applyFill="1" applyBorder="1" applyAlignment="1">
      <alignment horizontal="right" vertical="center"/>
    </xf>
    <xf numFmtId="168" fontId="24" fillId="10" borderId="34" xfId="0" applyNumberFormat="1" applyFont="1" applyFill="1" applyBorder="1" applyAlignment="1">
      <alignment horizontal="right" vertical="center"/>
    </xf>
    <xf numFmtId="164" fontId="24" fillId="0" borderId="66" xfId="0" applyNumberFormat="1" applyFont="1" applyFill="1" applyBorder="1" applyAlignment="1">
      <alignment horizontal="right" vertical="center"/>
    </xf>
    <xf numFmtId="0" fontId="2" fillId="15" borderId="52" xfId="0" applyFont="1" applyFill="1" applyBorder="1" applyAlignment="1">
      <alignment horizontal="right" vertical="center" wrapText="1"/>
    </xf>
    <xf numFmtId="0" fontId="18" fillId="0" borderId="1" xfId="0" applyFont="1" applyFill="1" applyBorder="1" applyAlignment="1">
      <alignment horizontal="left"/>
    </xf>
    <xf numFmtId="164" fontId="21" fillId="15" borderId="2" xfId="0" applyNumberFormat="1" applyFont="1" applyFill="1" applyBorder="1" applyAlignment="1">
      <alignment horizontal="right" vertical="center"/>
    </xf>
    <xf numFmtId="168" fontId="18" fillId="10" borderId="3" xfId="0" applyNumberFormat="1" applyFont="1" applyFill="1" applyBorder="1" applyAlignment="1">
      <alignment horizontal="right" vertical="center"/>
    </xf>
    <xf numFmtId="0" fontId="24" fillId="0" borderId="13" xfId="0" applyFont="1" applyFill="1" applyBorder="1"/>
    <xf numFmtId="0" fontId="24" fillId="0" borderId="43" xfId="0" applyFont="1" applyFill="1" applyBorder="1" applyAlignment="1">
      <alignment horizontal="left"/>
    </xf>
    <xf numFmtId="164" fontId="24" fillId="0" borderId="44" xfId="0" applyNumberFormat="1" applyFont="1" applyFill="1" applyBorder="1" applyAlignment="1">
      <alignment horizontal="right" vertical="center"/>
    </xf>
    <xf numFmtId="0" fontId="24" fillId="0" borderId="62" xfId="0" applyFont="1" applyFill="1" applyBorder="1" applyAlignment="1">
      <alignment horizontal="left"/>
    </xf>
    <xf numFmtId="0" fontId="24" fillId="0" borderId="54" xfId="0" applyFont="1" applyFill="1" applyBorder="1"/>
    <xf numFmtId="0" fontId="2" fillId="0" borderId="142" xfId="0" applyNumberFormat="1" applyFont="1" applyFill="1" applyBorder="1" applyAlignment="1">
      <alignment horizontal="right" vertical="center"/>
    </xf>
    <xf numFmtId="49" fontId="24" fillId="0" borderId="142" xfId="0" applyNumberFormat="1" applyFont="1" applyFill="1" applyBorder="1" applyAlignment="1">
      <alignment horizontal="right" vertical="center"/>
    </xf>
    <xf numFmtId="168" fontId="24" fillId="10" borderId="10" xfId="0" applyNumberFormat="1" applyFont="1" applyFill="1" applyBorder="1" applyAlignment="1">
      <alignment horizontal="right" vertical="center"/>
    </xf>
    <xf numFmtId="0" fontId="24" fillId="0" borderId="42" xfId="0" applyFont="1" applyFill="1" applyBorder="1" applyAlignment="1">
      <alignment horizontal="left"/>
    </xf>
    <xf numFmtId="0" fontId="2" fillId="0" borderId="44" xfId="0" applyNumberFormat="1" applyFont="1" applyFill="1" applyBorder="1" applyAlignment="1">
      <alignment horizontal="right" vertical="center"/>
    </xf>
    <xf numFmtId="49" fontId="24" fillId="0" borderId="65" xfId="0" applyNumberFormat="1" applyFont="1" applyFill="1" applyBorder="1" applyAlignment="1">
      <alignment horizontal="right" vertical="center"/>
    </xf>
    <xf numFmtId="3" fontId="0" fillId="0" borderId="6" xfId="0" applyNumberFormat="1" applyBorder="1"/>
    <xf numFmtId="3" fontId="18" fillId="0" borderId="69" xfId="0" applyNumberFormat="1" applyFont="1" applyBorder="1"/>
    <xf numFmtId="167" fontId="0" fillId="2" borderId="22" xfId="0" applyNumberFormat="1" applyFill="1" applyBorder="1"/>
    <xf numFmtId="3" fontId="0" fillId="0" borderId="5" xfId="0" applyNumberFormat="1" applyBorder="1"/>
    <xf numFmtId="167" fontId="0" fillId="2" borderId="23" xfId="0" applyNumberFormat="1" applyFill="1" applyBorder="1"/>
    <xf numFmtId="167" fontId="0" fillId="5" borderId="6" xfId="0" applyNumberFormat="1" applyFill="1" applyBorder="1"/>
    <xf numFmtId="167" fontId="18" fillId="5" borderId="69" xfId="0" applyNumberFormat="1" applyFont="1" applyFill="1" applyBorder="1"/>
    <xf numFmtId="167" fontId="0" fillId="5" borderId="23" xfId="0" applyNumberFormat="1" applyFill="1" applyBorder="1"/>
    <xf numFmtId="0" fontId="12" fillId="0" borderId="41" xfId="0" applyFont="1" applyBorder="1"/>
    <xf numFmtId="3" fontId="0" fillId="0" borderId="79" xfId="0" applyNumberFormat="1" applyBorder="1"/>
    <xf numFmtId="3" fontId="18" fillId="0" borderId="61" xfId="0" applyNumberFormat="1" applyFont="1" applyBorder="1"/>
    <xf numFmtId="167" fontId="0" fillId="2" borderId="57" xfId="0" applyNumberFormat="1" applyFill="1" applyBorder="1"/>
    <xf numFmtId="3" fontId="0" fillId="0" borderId="60" xfId="0" applyNumberFormat="1" applyBorder="1"/>
    <xf numFmtId="167" fontId="0" fillId="2" borderId="34" xfId="0" applyNumberFormat="1" applyFill="1" applyBorder="1"/>
    <xf numFmtId="167" fontId="0" fillId="5" borderId="79" xfId="0" applyNumberFormat="1" applyFill="1" applyBorder="1"/>
    <xf numFmtId="167" fontId="18" fillId="5" borderId="61" xfId="0" applyNumberFormat="1" applyFont="1" applyFill="1" applyBorder="1"/>
    <xf numFmtId="167" fontId="0" fillId="5" borderId="34" xfId="0" applyNumberFormat="1" applyFill="1" applyBorder="1"/>
    <xf numFmtId="3" fontId="0" fillId="0" borderId="14" xfId="0" applyNumberFormat="1" applyBorder="1"/>
    <xf numFmtId="167" fontId="0" fillId="2" borderId="21" xfId="0" applyNumberFormat="1" applyFill="1" applyBorder="1"/>
    <xf numFmtId="3" fontId="0" fillId="0" borderId="13" xfId="0" applyNumberFormat="1" applyBorder="1"/>
    <xf numFmtId="167" fontId="0" fillId="2" borderId="37" xfId="0" applyNumberFormat="1" applyFill="1" applyBorder="1"/>
    <xf numFmtId="167" fontId="0" fillId="5" borderId="14" xfId="0" applyNumberFormat="1" applyFill="1" applyBorder="1"/>
    <xf numFmtId="167" fontId="18" fillId="5" borderId="40" xfId="0" applyNumberFormat="1" applyFont="1" applyFill="1" applyBorder="1"/>
    <xf numFmtId="3" fontId="0" fillId="0" borderId="18" xfId="0" applyNumberFormat="1" applyBorder="1"/>
    <xf numFmtId="167" fontId="0" fillId="2" borderId="65" xfId="0" applyNumberFormat="1" applyFill="1" applyBorder="1"/>
    <xf numFmtId="3" fontId="0" fillId="0" borderId="43" xfId="0" applyNumberFormat="1" applyBorder="1"/>
    <xf numFmtId="167" fontId="0" fillId="2" borderId="19" xfId="0" applyNumberFormat="1" applyFill="1" applyBorder="1"/>
    <xf numFmtId="167" fontId="0" fillId="5" borderId="18" xfId="0" applyNumberFormat="1" applyFill="1" applyBorder="1"/>
    <xf numFmtId="167" fontId="18" fillId="5" borderId="44" xfId="0" applyNumberFormat="1" applyFont="1" applyFill="1" applyBorder="1"/>
    <xf numFmtId="3" fontId="21" fillId="0" borderId="39" xfId="0" applyNumberFormat="1" applyFont="1" applyBorder="1"/>
    <xf numFmtId="167" fontId="21" fillId="2" borderId="2" xfId="0" applyNumberFormat="1" applyFont="1" applyFill="1" applyBorder="1"/>
    <xf numFmtId="3" fontId="18" fillId="0" borderId="48" xfId="0" applyNumberFormat="1" applyFont="1" applyBorder="1"/>
    <xf numFmtId="167" fontId="21" fillId="2" borderId="3" xfId="0" applyNumberFormat="1" applyFont="1" applyFill="1" applyBorder="1"/>
    <xf numFmtId="167" fontId="21" fillId="5" borderId="48" xfId="0" applyNumberFormat="1" applyFont="1" applyFill="1" applyBorder="1"/>
    <xf numFmtId="167" fontId="18" fillId="5" borderId="53" xfId="0" applyNumberFormat="1" applyFont="1" applyFill="1" applyBorder="1"/>
    <xf numFmtId="167" fontId="21" fillId="5" borderId="3" xfId="0" applyNumberFormat="1" applyFont="1" applyFill="1" applyBorder="1"/>
    <xf numFmtId="3" fontId="0" fillId="0" borderId="80" xfId="0" applyNumberFormat="1" applyBorder="1"/>
    <xf numFmtId="3" fontId="18" fillId="0" borderId="81" xfId="0" applyNumberFormat="1" applyFont="1" applyBorder="1"/>
    <xf numFmtId="167" fontId="0" fillId="2" borderId="17" xfId="0" applyNumberFormat="1" applyFill="1" applyBorder="1"/>
    <xf numFmtId="3" fontId="2" fillId="0" borderId="167" xfId="0" applyNumberFormat="1" applyFont="1" applyBorder="1"/>
    <xf numFmtId="167" fontId="0" fillId="5" borderId="80" xfId="0" applyNumberFormat="1" applyFill="1" applyBorder="1"/>
    <xf numFmtId="167" fontId="18" fillId="5" borderId="81" xfId="0" applyNumberFormat="1" applyFont="1" applyFill="1" applyBorder="1"/>
    <xf numFmtId="167" fontId="0" fillId="5" borderId="17" xfId="0" applyNumberFormat="1" applyFill="1" applyBorder="1"/>
    <xf numFmtId="3" fontId="0" fillId="0" borderId="48" xfId="0" applyNumberFormat="1" applyBorder="1"/>
    <xf numFmtId="167" fontId="0" fillId="2" borderId="3" xfId="0" applyNumberFormat="1" applyFill="1" applyBorder="1"/>
    <xf numFmtId="3" fontId="2" fillId="0" borderId="39" xfId="0" applyNumberFormat="1" applyFont="1" applyBorder="1"/>
    <xf numFmtId="167" fontId="0" fillId="5" borderId="48" xfId="0" applyNumberFormat="1" applyFill="1" applyBorder="1"/>
    <xf numFmtId="167" fontId="0" fillId="5" borderId="3" xfId="0" applyNumberFormat="1" applyFill="1" applyBorder="1"/>
    <xf numFmtId="0" fontId="0" fillId="0" borderId="38" xfId="0" applyFill="1" applyBorder="1"/>
    <xf numFmtId="3" fontId="0" fillId="0" borderId="51" xfId="0" applyNumberFormat="1" applyBorder="1"/>
    <xf numFmtId="3" fontId="18" fillId="0" borderId="62" xfId="0" applyNumberFormat="1" applyFont="1" applyBorder="1"/>
    <xf numFmtId="167" fontId="0" fillId="2" borderId="32" xfId="0" applyNumberFormat="1" applyFill="1" applyBorder="1"/>
    <xf numFmtId="3" fontId="2" fillId="0" borderId="50" xfId="0" applyNumberFormat="1" applyFont="1" applyBorder="1"/>
    <xf numFmtId="167" fontId="0" fillId="5" borderId="50" xfId="0" applyNumberFormat="1" applyFill="1" applyBorder="1"/>
    <xf numFmtId="167" fontId="18" fillId="5" borderId="62" xfId="0" applyNumberFormat="1" applyFont="1" applyFill="1" applyBorder="1"/>
    <xf numFmtId="167" fontId="0" fillId="5" borderId="32" xfId="0" applyNumberFormat="1" applyFill="1" applyBorder="1"/>
    <xf numFmtId="0" fontId="0" fillId="0" borderId="30" xfId="0" applyFill="1" applyBorder="1"/>
    <xf numFmtId="3" fontId="2" fillId="0" borderId="14" xfId="0" applyNumberFormat="1" applyFont="1" applyBorder="1"/>
    <xf numFmtId="0" fontId="0" fillId="0" borderId="35" xfId="0" applyFill="1" applyBorder="1"/>
    <xf numFmtId="3" fontId="18" fillId="0" borderId="40" xfId="0" applyNumberFormat="1" applyFont="1" applyFill="1" applyBorder="1"/>
    <xf numFmtId="3" fontId="2" fillId="0" borderId="18" xfId="0" applyNumberFormat="1" applyFont="1" applyBorder="1"/>
    <xf numFmtId="167" fontId="0" fillId="5" borderId="68" xfId="0" applyNumberFormat="1" applyFill="1" applyBorder="1"/>
    <xf numFmtId="167" fontId="18" fillId="5" borderId="52" xfId="0" applyNumberFormat="1" applyFont="1" applyFill="1" applyBorder="1"/>
    <xf numFmtId="0" fontId="0" fillId="0" borderId="63" xfId="0" applyFill="1" applyBorder="1"/>
    <xf numFmtId="167" fontId="0" fillId="5" borderId="5" xfId="0" applyNumberFormat="1" applyFill="1" applyBorder="1"/>
    <xf numFmtId="0" fontId="0" fillId="0" borderId="20" xfId="0" applyFill="1" applyBorder="1"/>
    <xf numFmtId="167" fontId="0" fillId="5" borderId="13" xfId="0" applyNumberFormat="1" applyFill="1" applyBorder="1"/>
    <xf numFmtId="167" fontId="0" fillId="5" borderId="43" xfId="0" applyNumberFormat="1" applyFill="1" applyBorder="1"/>
    <xf numFmtId="0" fontId="0" fillId="0" borderId="64" xfId="0" applyFill="1" applyBorder="1"/>
    <xf numFmtId="3" fontId="2" fillId="0" borderId="6" xfId="0" applyNumberFormat="1" applyFont="1" applyBorder="1"/>
    <xf numFmtId="167" fontId="0" fillId="5" borderId="31" xfId="0" applyNumberFormat="1" applyFill="1" applyBorder="1"/>
    <xf numFmtId="167" fontId="0" fillId="5" borderId="21" xfId="0" applyNumberFormat="1" applyFill="1" applyBorder="1"/>
    <xf numFmtId="3" fontId="18" fillId="0" borderId="44" xfId="0" applyNumberFormat="1" applyFont="1" applyFill="1" applyBorder="1"/>
    <xf numFmtId="181" fontId="0" fillId="5" borderId="18" xfId="0" applyNumberFormat="1" applyFill="1" applyBorder="1"/>
    <xf numFmtId="167" fontId="0" fillId="5" borderId="65" xfId="0" applyNumberFormat="1" applyFill="1" applyBorder="1"/>
    <xf numFmtId="164" fontId="0" fillId="0" borderId="64" xfId="0" applyNumberFormat="1" applyFill="1" applyBorder="1"/>
    <xf numFmtId="0" fontId="13" fillId="0" borderId="16" xfId="0" applyFont="1" applyFill="1" applyBorder="1"/>
    <xf numFmtId="3" fontId="18" fillId="0" borderId="80" xfId="0" applyNumberFormat="1" applyFont="1" applyBorder="1"/>
    <xf numFmtId="167" fontId="18" fillId="2" borderId="82" xfId="0" applyNumberFormat="1" applyFont="1" applyFill="1" applyBorder="1"/>
    <xf numFmtId="3" fontId="18" fillId="0" borderId="81" xfId="0" applyNumberFormat="1" applyFont="1" applyFill="1" applyBorder="1"/>
    <xf numFmtId="167" fontId="18" fillId="2" borderId="17" xfId="0" applyNumberFormat="1" applyFont="1" applyFill="1" applyBorder="1"/>
    <xf numFmtId="167" fontId="18" fillId="5" borderId="167" xfId="0" applyNumberFormat="1" applyFont="1" applyFill="1" applyBorder="1"/>
    <xf numFmtId="167" fontId="18" fillId="5" borderId="82" xfId="0" applyNumberFormat="1" applyFont="1" applyFill="1" applyBorder="1"/>
    <xf numFmtId="0" fontId="18" fillId="0" borderId="16" xfId="0" applyFont="1" applyBorder="1"/>
    <xf numFmtId="0" fontId="12" fillId="0" borderId="8" xfId="0" applyFont="1" applyBorder="1"/>
    <xf numFmtId="3" fontId="0" fillId="0" borderId="141" xfId="0" applyNumberFormat="1" applyBorder="1"/>
    <xf numFmtId="3" fontId="18" fillId="0" borderId="91" xfId="0" applyNumberFormat="1" applyFont="1" applyBorder="1"/>
    <xf numFmtId="167" fontId="0" fillId="2" borderId="10" xfId="0" applyNumberFormat="1" applyFill="1" applyBorder="1"/>
    <xf numFmtId="167" fontId="0" fillId="5" borderId="141" xfId="0" applyNumberFormat="1" applyFill="1" applyBorder="1"/>
    <xf numFmtId="167" fontId="18" fillId="5" borderId="91" xfId="0" applyNumberFormat="1" applyFont="1" applyFill="1" applyBorder="1"/>
    <xf numFmtId="167" fontId="0" fillId="5" borderId="10" xfId="0" applyNumberFormat="1" applyFill="1" applyBorder="1"/>
    <xf numFmtId="167" fontId="0" fillId="5" borderId="51" xfId="0" applyNumberFormat="1" applyFill="1" applyBorder="1"/>
    <xf numFmtId="3" fontId="0" fillId="0" borderId="46" xfId="0" applyNumberFormat="1" applyBorder="1"/>
    <xf numFmtId="3" fontId="18" fillId="0" borderId="52" xfId="0" applyNumberFormat="1" applyFont="1" applyBorder="1"/>
    <xf numFmtId="167" fontId="0" fillId="2" borderId="36" xfId="0" applyNumberFormat="1" applyFill="1" applyBorder="1"/>
    <xf numFmtId="167" fontId="0" fillId="5" borderId="46" xfId="0" applyNumberFormat="1" applyFill="1" applyBorder="1"/>
    <xf numFmtId="0" fontId="12" fillId="0" borderId="17" xfId="0" applyFont="1" applyBorder="1"/>
    <xf numFmtId="167" fontId="18" fillId="2" borderId="3" xfId="0" applyNumberFormat="1" applyFont="1" applyFill="1" applyBorder="1"/>
    <xf numFmtId="167" fontId="18" fillId="5" borderId="48" xfId="0" applyNumberFormat="1" applyFont="1" applyFill="1" applyBorder="1"/>
    <xf numFmtId="167" fontId="18" fillId="5" borderId="3" xfId="0" applyNumberFormat="1" applyFont="1" applyFill="1" applyBorder="1"/>
    <xf numFmtId="167" fontId="0" fillId="5" borderId="60" xfId="0" applyNumberFormat="1" applyFill="1" applyBorder="1"/>
    <xf numFmtId="0" fontId="19" fillId="0" borderId="60" xfId="0" applyFont="1" applyBorder="1" applyAlignment="1">
      <alignment horizontal="center" vertical="center" textRotation="90" wrapText="1"/>
    </xf>
    <xf numFmtId="167" fontId="22" fillId="5" borderId="13" xfId="0" applyNumberFormat="1" applyFont="1" applyFill="1" applyBorder="1" applyAlignment="1">
      <alignment vertical="center"/>
    </xf>
    <xf numFmtId="0" fontId="76" fillId="15" borderId="0" xfId="0" applyFont="1" applyFill="1" applyAlignment="1">
      <alignment horizontal="justify" wrapText="1"/>
    </xf>
    <xf numFmtId="0" fontId="157" fillId="15" borderId="0" xfId="0" applyFont="1" applyFill="1" applyAlignment="1">
      <alignment horizontal="justify" vertical="center" wrapText="1"/>
    </xf>
    <xf numFmtId="0" fontId="75" fillId="0" borderId="0" xfId="0" applyFont="1" applyAlignment="1">
      <alignment horizontal="left" vertical="center" indent="5"/>
    </xf>
    <xf numFmtId="0" fontId="75" fillId="0" borderId="0" xfId="0" applyFont="1" applyFill="1" applyAlignment="1">
      <alignment vertical="center"/>
    </xf>
    <xf numFmtId="0" fontId="81" fillId="0" borderId="0" xfId="0" applyFont="1" applyAlignment="1">
      <alignment horizontal="justify" vertical="center" wrapText="1"/>
    </xf>
    <xf numFmtId="0" fontId="117" fillId="0" borderId="0" xfId="0" applyFont="1" applyAlignment="1">
      <alignment horizontal="justify" vertical="center" wrapText="1"/>
    </xf>
    <xf numFmtId="0" fontId="3" fillId="0" borderId="0" xfId="3" applyFont="1" applyFill="1" applyAlignment="1">
      <alignment horizontal="center"/>
    </xf>
    <xf numFmtId="0" fontId="3" fillId="0" borderId="4" xfId="0" applyFont="1" applyBorder="1" applyAlignment="1">
      <alignment horizontal="center" vertical="center" wrapText="1"/>
    </xf>
    <xf numFmtId="0" fontId="3" fillId="0" borderId="42" xfId="0" applyFont="1" applyBorder="1" applyAlignment="1">
      <alignment horizontal="center" vertical="center"/>
    </xf>
    <xf numFmtId="0" fontId="15" fillId="0" borderId="5"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23" xfId="0" applyFont="1" applyBorder="1" applyAlignment="1">
      <alignment horizontal="center" vertical="center" wrapText="1"/>
    </xf>
    <xf numFmtId="2" fontId="15" fillId="0" borderId="6" xfId="0" applyNumberFormat="1" applyFont="1" applyBorder="1" applyAlignment="1">
      <alignment horizontal="center" vertical="center" wrapText="1"/>
    </xf>
    <xf numFmtId="2" fontId="15" fillId="0" borderId="69" xfId="0" applyNumberFormat="1" applyFont="1" applyBorder="1" applyAlignment="1">
      <alignment horizontal="center" vertical="center" wrapText="1"/>
    </xf>
    <xf numFmtId="2" fontId="15" fillId="0" borderId="22" xfId="0" applyNumberFormat="1" applyFont="1" applyBorder="1" applyAlignment="1">
      <alignment horizontal="center" vertical="center" wrapText="1"/>
    </xf>
    <xf numFmtId="2" fontId="15" fillId="0" borderId="5" xfId="1" applyNumberFormat="1" applyFont="1" applyBorder="1" applyAlignment="1">
      <alignment horizontal="center" vertical="center" wrapText="1"/>
    </xf>
    <xf numFmtId="2" fontId="15" fillId="0" borderId="69" xfId="1" applyNumberFormat="1" applyFont="1" applyBorder="1" applyAlignment="1">
      <alignment horizontal="center" vertical="center" wrapText="1"/>
    </xf>
    <xf numFmtId="2" fontId="15" fillId="0" borderId="23" xfId="1" applyNumberFormat="1" applyFont="1" applyBorder="1" applyAlignment="1">
      <alignment horizontal="center" vertical="center" wrapText="1"/>
    </xf>
    <xf numFmtId="0" fontId="30" fillId="0" borderId="0" xfId="0" applyFont="1" applyAlignment="1">
      <alignment horizontal="left" vertical="center"/>
    </xf>
    <xf numFmtId="0" fontId="117" fillId="0" borderId="0" xfId="0" applyFont="1" applyAlignment="1">
      <alignment horizontal="left" vertical="center"/>
    </xf>
    <xf numFmtId="0" fontId="12" fillId="0" borderId="38" xfId="1" applyFont="1" applyBorder="1" applyAlignment="1">
      <alignment horizontal="center" vertical="center" wrapText="1"/>
    </xf>
    <xf numFmtId="0" fontId="0" fillId="0" borderId="38" xfId="0" applyBorder="1" applyAlignment="1">
      <alignment horizontal="center" vertical="center" wrapText="1"/>
    </xf>
    <xf numFmtId="0" fontId="6" fillId="0" borderId="9" xfId="1" applyFont="1" applyBorder="1" applyAlignment="1">
      <alignment horizontal="center"/>
    </xf>
    <xf numFmtId="0" fontId="0" fillId="0" borderId="9" xfId="0" applyBorder="1" applyAlignment="1">
      <alignment horizontal="center"/>
    </xf>
    <xf numFmtId="0" fontId="1" fillId="2" borderId="10" xfId="1" applyFont="1" applyFill="1" applyBorder="1" applyAlignment="1">
      <alignment horizontal="center" vertical="center" wrapText="1"/>
    </xf>
    <xf numFmtId="0" fontId="0" fillId="0" borderId="17" xfId="0" applyBorder="1" applyAlignment="1">
      <alignment horizontal="center" vertical="center"/>
    </xf>
    <xf numFmtId="0" fontId="9" fillId="0" borderId="8" xfId="1" applyFont="1" applyFill="1" applyBorder="1" applyAlignment="1">
      <alignment horizontal="center" vertical="center" wrapText="1"/>
    </xf>
    <xf numFmtId="0" fontId="1" fillId="0" borderId="16" xfId="1" applyFill="1" applyBorder="1" applyAlignment="1">
      <alignment horizontal="center" vertical="center" wrapText="1"/>
    </xf>
    <xf numFmtId="0" fontId="6" fillId="0" borderId="1" xfId="1" applyFont="1" applyBorder="1" applyAlignment="1">
      <alignment horizontal="center"/>
    </xf>
    <xf numFmtId="0" fontId="14" fillId="0" borderId="8" xfId="1" applyFont="1" applyBorder="1" applyAlignment="1">
      <alignment horizontal="center" vertical="center" wrapText="1"/>
    </xf>
    <xf numFmtId="0" fontId="12" fillId="0" borderId="16" xfId="1" applyFont="1" applyBorder="1" applyAlignment="1">
      <alignment horizontal="center" vertical="center" wrapText="1"/>
    </xf>
    <xf numFmtId="0" fontId="15" fillId="2" borderId="38" xfId="0" quotePrefix="1" applyFont="1" applyFill="1" applyBorder="1" applyAlignment="1">
      <alignment horizontal="center" vertical="center" wrapText="1"/>
    </xf>
    <xf numFmtId="0" fontId="15" fillId="0" borderId="38" xfId="0" applyFont="1" applyBorder="1" applyAlignment="1">
      <alignment horizontal="center" vertical="center"/>
    </xf>
    <xf numFmtId="0" fontId="1" fillId="0" borderId="63" xfId="1" applyBorder="1" applyAlignment="1">
      <alignment horizontal="center" vertical="center"/>
    </xf>
    <xf numFmtId="0" fontId="0" fillId="0" borderId="16" xfId="0" applyBorder="1" applyAlignment="1">
      <alignment horizontal="center" vertical="center"/>
    </xf>
    <xf numFmtId="0" fontId="1" fillId="0" borderId="8" xfId="1" applyBorder="1" applyAlignment="1">
      <alignment horizontal="center" vertical="center"/>
    </xf>
    <xf numFmtId="0" fontId="1" fillId="0" borderId="16" xfId="1" applyBorder="1" applyAlignment="1">
      <alignment horizontal="center" vertical="center"/>
    </xf>
    <xf numFmtId="0" fontId="22" fillId="0" borderId="1" xfId="1" applyFont="1" applyBorder="1" applyAlignment="1">
      <alignment horizontal="center" vertical="center"/>
    </xf>
    <xf numFmtId="0" fontId="22" fillId="0" borderId="9" xfId="1" applyFont="1" applyBorder="1" applyAlignment="1">
      <alignment horizontal="center" vertical="center"/>
    </xf>
    <xf numFmtId="0" fontId="22" fillId="0" borderId="49" xfId="1" applyFont="1" applyBorder="1" applyAlignment="1">
      <alignment horizontal="center" vertical="center"/>
    </xf>
    <xf numFmtId="0" fontId="1" fillId="0" borderId="41" xfId="1" applyBorder="1" applyAlignment="1"/>
    <xf numFmtId="0" fontId="0" fillId="0" borderId="41" xfId="0" applyBorder="1" applyAlignment="1"/>
    <xf numFmtId="0" fontId="22" fillId="0" borderId="1" xfId="1" applyFont="1" applyFill="1" applyBorder="1" applyAlignment="1">
      <alignment horizontal="center"/>
    </xf>
    <xf numFmtId="0" fontId="22" fillId="0" borderId="9" xfId="1" applyFont="1" applyFill="1" applyBorder="1" applyAlignment="1">
      <alignment horizontal="center"/>
    </xf>
    <xf numFmtId="0" fontId="22" fillId="0" borderId="49" xfId="1" applyFont="1" applyFill="1" applyBorder="1" applyAlignment="1">
      <alignment horizontal="center"/>
    </xf>
    <xf numFmtId="0" fontId="1" fillId="0" borderId="41" xfId="1" applyBorder="1" applyAlignment="1">
      <alignment horizontal="center" vertical="center"/>
    </xf>
    <xf numFmtId="0" fontId="23" fillId="0" borderId="1" xfId="1" applyFont="1" applyBorder="1" applyAlignment="1">
      <alignment horizontal="center"/>
    </xf>
    <xf numFmtId="0" fontId="23" fillId="0" borderId="9" xfId="1" applyFont="1" applyBorder="1" applyAlignment="1">
      <alignment horizontal="center"/>
    </xf>
    <xf numFmtId="0" fontId="23" fillId="0" borderId="49" xfId="1" applyFont="1" applyBorder="1" applyAlignment="1">
      <alignment horizontal="center"/>
    </xf>
    <xf numFmtId="0" fontId="3" fillId="0" borderId="8" xfId="0" applyFont="1" applyBorder="1" applyAlignment="1">
      <alignment horizontal="center" vertical="center" wrapText="1"/>
    </xf>
    <xf numFmtId="0" fontId="0" fillId="0" borderId="16" xfId="0" applyBorder="1" applyAlignment="1">
      <alignment vertical="center"/>
    </xf>
    <xf numFmtId="0" fontId="12" fillId="0" borderId="4" xfId="0" applyFont="1" applyBorder="1" applyAlignment="1">
      <alignment horizontal="center" vertical="center"/>
    </xf>
    <xf numFmtId="0" fontId="0" fillId="0" borderId="11" xfId="0" applyBorder="1" applyAlignment="1">
      <alignment vertical="center"/>
    </xf>
    <xf numFmtId="0" fontId="0" fillId="0" borderId="7" xfId="0" applyBorder="1" applyAlignment="1">
      <alignment vertical="center"/>
    </xf>
    <xf numFmtId="0" fontId="0" fillId="0" borderId="7" xfId="0" applyBorder="1" applyAlignment="1">
      <alignment horizontal="center" vertical="center"/>
    </xf>
    <xf numFmtId="0" fontId="0" fillId="0" borderId="11" xfId="0" applyBorder="1" applyAlignment="1">
      <alignment horizontal="center" vertical="center"/>
    </xf>
    <xf numFmtId="0" fontId="12" fillId="0" borderId="8" xfId="0" applyFont="1" applyBorder="1" applyAlignment="1">
      <alignment horizontal="center" vertical="center" wrapText="1"/>
    </xf>
    <xf numFmtId="0" fontId="12" fillId="0" borderId="16"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6" xfId="0" applyFont="1" applyBorder="1" applyAlignment="1">
      <alignment horizontal="center" vertical="center" wrapText="1"/>
    </xf>
    <xf numFmtId="0" fontId="19" fillId="0" borderId="11" xfId="0" applyFont="1" applyBorder="1" applyAlignment="1">
      <alignment horizontal="center" vertical="center"/>
    </xf>
    <xf numFmtId="0" fontId="19" fillId="0" borderId="7" xfId="0" applyFont="1" applyBorder="1" applyAlignment="1">
      <alignment horizontal="center" vertical="center"/>
    </xf>
    <xf numFmtId="0" fontId="3" fillId="0" borderId="41" xfId="0" applyFont="1" applyBorder="1" applyAlignment="1">
      <alignment horizontal="center" vertical="center" wrapText="1"/>
    </xf>
    <xf numFmtId="0" fontId="3" fillId="0" borderId="16"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11" xfId="0" applyBorder="1" applyAlignment="1">
      <alignment vertical="center" wrapText="1"/>
    </xf>
    <xf numFmtId="0" fontId="0" fillId="0" borderId="7" xfId="0" applyBorder="1" applyAlignment="1">
      <alignment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2" fillId="2" borderId="36" xfId="0" quotePrefix="1" applyFont="1" applyFill="1" applyBorder="1" applyAlignment="1">
      <alignment horizontal="center" vertical="center" wrapText="1"/>
    </xf>
    <xf numFmtId="0" fontId="12" fillId="0" borderId="4" xfId="0" applyFont="1" applyBorder="1" applyAlignment="1">
      <alignment horizontal="center"/>
    </xf>
    <xf numFmtId="0" fontId="0" fillId="0" borderId="11" xfId="0" applyBorder="1" applyAlignment="1"/>
    <xf numFmtId="0" fontId="0" fillId="0" borderId="7" xfId="0" applyBorder="1" applyAlignment="1"/>
    <xf numFmtId="0" fontId="0" fillId="0" borderId="41" xfId="0" applyBorder="1" applyAlignment="1">
      <alignment vertical="center"/>
    </xf>
    <xf numFmtId="0" fontId="14" fillId="0" borderId="8" xfId="0" applyFont="1" applyBorder="1" applyAlignment="1">
      <alignment horizontal="center" vertical="center" wrapText="1"/>
    </xf>
    <xf numFmtId="0" fontId="15" fillId="0" borderId="4" xfId="0" applyFont="1" applyBorder="1" applyAlignment="1">
      <alignment horizontal="center" vertical="center"/>
    </xf>
    <xf numFmtId="0" fontId="15" fillId="0" borderId="7" xfId="0" applyFont="1" applyBorder="1" applyAlignment="1">
      <alignment horizontal="center" vertical="center"/>
    </xf>
    <xf numFmtId="0" fontId="3" fillId="0" borderId="95" xfId="0" applyFont="1" applyBorder="1" applyAlignment="1">
      <alignment horizontal="center" vertical="center" wrapText="1"/>
    </xf>
    <xf numFmtId="0" fontId="0" fillId="0" borderId="100" xfId="0" applyBorder="1" applyAlignment="1">
      <alignment vertical="center"/>
    </xf>
    <xf numFmtId="0" fontId="15" fillId="0" borderId="98" xfId="0" applyFont="1" applyBorder="1" applyAlignment="1">
      <alignment horizontal="center" vertical="center" wrapText="1"/>
    </xf>
    <xf numFmtId="0" fontId="15" fillId="0" borderId="16" xfId="0" applyFont="1" applyBorder="1" applyAlignment="1"/>
    <xf numFmtId="0" fontId="15" fillId="0" borderId="99" xfId="0" applyFont="1" applyBorder="1" applyAlignment="1">
      <alignment horizontal="center" vertical="center" wrapText="1"/>
    </xf>
    <xf numFmtId="0" fontId="15" fillId="0" borderId="101" xfId="0" applyFont="1" applyBorder="1" applyAlignment="1"/>
    <xf numFmtId="0" fontId="15" fillId="0" borderId="8" xfId="0" applyFont="1" applyBorder="1" applyAlignment="1">
      <alignment horizontal="center" vertical="center" wrapText="1"/>
    </xf>
    <xf numFmtId="0" fontId="26" fillId="0" borderId="93" xfId="0" applyFont="1" applyBorder="1" applyAlignment="1">
      <alignment horizontal="left"/>
    </xf>
    <xf numFmtId="0" fontId="15" fillId="0" borderId="11" xfId="0" applyFont="1" applyBorder="1" applyAlignment="1">
      <alignment vertical="center"/>
    </xf>
    <xf numFmtId="0" fontId="15" fillId="0" borderId="7" xfId="0" applyFont="1" applyBorder="1" applyAlignment="1">
      <alignment vertical="center"/>
    </xf>
    <xf numFmtId="0" fontId="26" fillId="0" borderId="0" xfId="0" applyFont="1" applyBorder="1" applyAlignment="1">
      <alignment horizontal="left" wrapText="1"/>
    </xf>
    <xf numFmtId="0" fontId="5" fillId="0" borderId="8" xfId="0" applyFont="1" applyBorder="1" applyAlignment="1">
      <alignment horizontal="center" vertical="center" wrapText="1"/>
    </xf>
    <xf numFmtId="0" fontId="10" fillId="0" borderId="16" xfId="0" applyFont="1" applyBorder="1" applyAlignment="1">
      <alignment horizontal="center" vertical="center" wrapText="1"/>
    </xf>
    <xf numFmtId="0" fontId="6" fillId="0" borderId="0" xfId="1" applyFont="1" applyFill="1" applyBorder="1" applyAlignment="1">
      <alignment horizontal="justify"/>
    </xf>
    <xf numFmtId="0" fontId="12" fillId="0" borderId="54" xfId="1" applyFont="1" applyFill="1" applyBorder="1" applyAlignment="1">
      <alignment horizontal="center" vertical="center"/>
    </xf>
    <xf numFmtId="0" fontId="12" fillId="0" borderId="67" xfId="1" applyFont="1" applyFill="1" applyBorder="1" applyAlignment="1">
      <alignment horizontal="center" vertical="center"/>
    </xf>
    <xf numFmtId="0" fontId="12" fillId="0" borderId="47" xfId="1" applyFont="1" applyFill="1" applyBorder="1" applyAlignment="1">
      <alignment horizontal="center" vertical="center"/>
    </xf>
    <xf numFmtId="0" fontId="44" fillId="0" borderId="8" xfId="8" applyFont="1" applyFill="1" applyBorder="1" applyAlignment="1">
      <alignment horizontal="center" vertical="center" wrapText="1"/>
    </xf>
    <xf numFmtId="0" fontId="44" fillId="0" borderId="41" xfId="8" applyFont="1" applyFill="1" applyBorder="1" applyAlignment="1">
      <alignment horizontal="center" vertical="center" wrapText="1"/>
    </xf>
    <xf numFmtId="0" fontId="44" fillId="0" borderId="16" xfId="8" applyFont="1" applyFill="1" applyBorder="1" applyAlignment="1">
      <alignment horizontal="center" vertical="center" wrapText="1"/>
    </xf>
    <xf numFmtId="0" fontId="44" fillId="0" borderId="1" xfId="8" applyFont="1" applyFill="1" applyBorder="1" applyAlignment="1">
      <alignment horizontal="center" vertical="center" wrapText="1"/>
    </xf>
    <xf numFmtId="0" fontId="44" fillId="0" borderId="9" xfId="8" applyFont="1" applyFill="1" applyBorder="1" applyAlignment="1">
      <alignment horizontal="center" vertical="center" wrapText="1"/>
    </xf>
    <xf numFmtId="0" fontId="44" fillId="0" borderId="49" xfId="8" applyFont="1" applyFill="1" applyBorder="1" applyAlignment="1">
      <alignment horizontal="center" vertical="center" wrapText="1"/>
    </xf>
    <xf numFmtId="0" fontId="52" fillId="13" borderId="8" xfId="14" applyFont="1" applyFill="1" applyBorder="1" applyAlignment="1">
      <alignment horizontal="center" vertical="center" wrapText="1"/>
    </xf>
    <xf numFmtId="0" fontId="52" fillId="13" borderId="41" xfId="14" applyFont="1" applyFill="1" applyBorder="1" applyAlignment="1">
      <alignment horizontal="center" vertical="center" wrapText="1"/>
    </xf>
    <xf numFmtId="0" fontId="52" fillId="13" borderId="16" xfId="14" applyFont="1" applyFill="1" applyBorder="1" applyAlignment="1">
      <alignment horizontal="center" vertical="center" wrapText="1"/>
    </xf>
    <xf numFmtId="0" fontId="44" fillId="0" borderId="54" xfId="8" applyFont="1" applyFill="1" applyBorder="1" applyAlignment="1">
      <alignment horizontal="center" vertical="center" wrapText="1"/>
    </xf>
    <xf numFmtId="0" fontId="44" fillId="0" borderId="47" xfId="8" applyFont="1" applyFill="1" applyBorder="1" applyAlignment="1">
      <alignment horizontal="center" vertical="center" wrapText="1"/>
    </xf>
    <xf numFmtId="0" fontId="44" fillId="0" borderId="4" xfId="8" applyFont="1" applyFill="1" applyBorder="1" applyAlignment="1">
      <alignment horizontal="center" vertical="center" wrapText="1"/>
    </xf>
    <xf numFmtId="0" fontId="44" fillId="0" borderId="7" xfId="8" applyFont="1" applyFill="1" applyBorder="1" applyAlignment="1">
      <alignment horizontal="center" vertical="center" wrapText="1"/>
    </xf>
    <xf numFmtId="0" fontId="44" fillId="0" borderId="8" xfId="8" applyFont="1" applyBorder="1" applyAlignment="1">
      <alignment horizontal="center" vertical="center" wrapText="1"/>
    </xf>
    <xf numFmtId="0" fontId="44" fillId="0" borderId="16"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7" xfId="8" applyFont="1" applyBorder="1" applyAlignment="1">
      <alignment horizontal="center" vertical="center" wrapText="1"/>
    </xf>
    <xf numFmtId="0" fontId="15" fillId="0" borderId="16" xfId="0" applyFont="1" applyBorder="1" applyAlignment="1">
      <alignment horizontal="center" vertical="center"/>
    </xf>
    <xf numFmtId="0" fontId="15" fillId="0" borderId="101" xfId="0" applyFont="1" applyBorder="1" applyAlignment="1">
      <alignment horizontal="center" vertical="center"/>
    </xf>
    <xf numFmtId="0" fontId="14" fillId="0" borderId="41" xfId="0" applyFont="1" applyBorder="1" applyAlignment="1">
      <alignment horizontal="center" vertical="center" wrapText="1"/>
    </xf>
    <xf numFmtId="0" fontId="14" fillId="0" borderId="1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4"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8" xfId="0" applyFont="1" applyBorder="1" applyAlignment="1">
      <alignment horizontal="center" vertical="center"/>
    </xf>
    <xf numFmtId="0" fontId="13" fillId="0" borderId="16" xfId="0" applyFont="1" applyBorder="1" applyAlignment="1">
      <alignment horizontal="center" vertical="center"/>
    </xf>
    <xf numFmtId="0" fontId="12" fillId="0" borderId="48" xfId="0" applyFont="1" applyBorder="1" applyAlignment="1">
      <alignment horizontal="center" vertical="center"/>
    </xf>
    <xf numFmtId="0" fontId="12" fillId="0" borderId="3" xfId="0" applyFont="1" applyBorder="1" applyAlignment="1">
      <alignment horizontal="center" vertical="center"/>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0" fillId="0" borderId="41" xfId="0" applyBorder="1" applyAlignment="1">
      <alignment horizontal="center" vertical="center"/>
    </xf>
    <xf numFmtId="0" fontId="12" fillId="0" borderId="11" xfId="0" applyFont="1" applyBorder="1" applyAlignment="1">
      <alignment horizontal="center" vertical="center"/>
    </xf>
    <xf numFmtId="0" fontId="12" fillId="0" borderId="7" xfId="0" applyFont="1" applyBorder="1" applyAlignment="1">
      <alignment horizontal="center" vertical="center"/>
    </xf>
    <xf numFmtId="0" fontId="30" fillId="0" borderId="55" xfId="0" applyFont="1" applyBorder="1" applyAlignment="1">
      <alignment horizontal="center" vertical="center" wrapText="1"/>
    </xf>
    <xf numFmtId="0" fontId="117" fillId="0" borderId="55" xfId="0" applyFont="1" applyBorder="1" applyAlignment="1">
      <alignment horizontal="center" vertical="center" wrapText="1"/>
    </xf>
    <xf numFmtId="0" fontId="0" fillId="0" borderId="41" xfId="0" applyBorder="1" applyAlignment="1">
      <alignment horizontal="center" vertical="center" wrapText="1"/>
    </xf>
    <xf numFmtId="0" fontId="0" fillId="0" borderId="16" xfId="0" applyBorder="1" applyAlignment="1">
      <alignment horizontal="center" vertical="center" wrapText="1"/>
    </xf>
    <xf numFmtId="0" fontId="12" fillId="0" borderId="11" xfId="0" applyFont="1" applyBorder="1" applyAlignment="1">
      <alignment horizontal="center"/>
    </xf>
    <xf numFmtId="0" fontId="12" fillId="0" borderId="7" xfId="0" applyFont="1" applyBorder="1" applyAlignment="1">
      <alignment horizontal="center"/>
    </xf>
    <xf numFmtId="0" fontId="5" fillId="0" borderId="16" xfId="0" applyFont="1" applyBorder="1" applyAlignment="1">
      <alignment horizontal="center" vertical="center" wrapText="1"/>
    </xf>
    <xf numFmtId="0" fontId="10" fillId="0" borderId="41" xfId="0" applyFont="1" applyBorder="1" applyAlignment="1">
      <alignment horizontal="center" vertical="center"/>
    </xf>
    <xf numFmtId="0" fontId="10" fillId="0" borderId="16" xfId="0" applyFont="1" applyBorder="1" applyAlignment="1">
      <alignment horizontal="center" vertical="center"/>
    </xf>
    <xf numFmtId="0" fontId="14" fillId="0" borderId="54"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92" xfId="0" applyFont="1" applyBorder="1" applyAlignment="1">
      <alignment horizontal="center" vertical="center" wrapText="1"/>
    </xf>
    <xf numFmtId="0" fontId="6" fillId="0" borderId="8" xfId="0" applyFont="1" applyBorder="1" applyAlignment="1">
      <alignment horizontal="center" vertical="center" textRotation="90"/>
    </xf>
    <xf numFmtId="0" fontId="6" fillId="0" borderId="41" xfId="0" applyFont="1" applyBorder="1" applyAlignment="1">
      <alignment horizontal="center" vertical="center" textRotation="90"/>
    </xf>
    <xf numFmtId="0" fontId="6" fillId="0" borderId="30" xfId="0" applyFont="1" applyBorder="1" applyAlignment="1">
      <alignment horizontal="center" vertical="center" textRotation="90"/>
    </xf>
    <xf numFmtId="0" fontId="6" fillId="0" borderId="16" xfId="0" applyFont="1" applyBorder="1" applyAlignment="1">
      <alignment horizontal="center" vertical="center" textRotation="90"/>
    </xf>
    <xf numFmtId="0" fontId="3" fillId="0" borderId="47" xfId="0" applyFont="1" applyBorder="1" applyAlignment="1">
      <alignment horizontal="left"/>
    </xf>
    <xf numFmtId="0" fontId="3" fillId="0" borderId="92" xfId="0" applyFont="1" applyBorder="1" applyAlignment="1">
      <alignment horizontal="left"/>
    </xf>
    <xf numFmtId="0" fontId="0" fillId="0" borderId="1" xfId="0" applyFill="1" applyBorder="1" applyAlignment="1">
      <alignment horizontal="left"/>
    </xf>
    <xf numFmtId="0" fontId="0" fillId="0" borderId="49" xfId="0" applyFill="1" applyBorder="1" applyAlignment="1">
      <alignment horizontal="left"/>
    </xf>
    <xf numFmtId="164" fontId="4" fillId="0" borderId="152" xfId="0" applyNumberFormat="1" applyFont="1" applyFill="1" applyBorder="1" applyAlignment="1">
      <alignment horizontal="left"/>
    </xf>
    <xf numFmtId="164" fontId="4" fillId="0" borderId="153" xfId="0" applyNumberFormat="1" applyFont="1" applyFill="1" applyBorder="1" applyAlignment="1">
      <alignment horizontal="left"/>
    </xf>
    <xf numFmtId="0" fontId="0" fillId="0" borderId="154" xfId="0" applyFont="1" applyFill="1" applyBorder="1"/>
    <xf numFmtId="0" fontId="0" fillId="0" borderId="54" xfId="0" applyBorder="1" applyAlignment="1">
      <alignment horizontal="center" vertical="center"/>
    </xf>
    <xf numFmtId="0" fontId="0" fillId="0" borderId="56" xfId="0" applyBorder="1" applyAlignment="1">
      <alignment horizontal="center" vertical="center"/>
    </xf>
    <xf numFmtId="0" fontId="0" fillId="0" borderId="67" xfId="0" applyBorder="1" applyAlignment="1">
      <alignment horizontal="center" vertical="center"/>
    </xf>
    <xf numFmtId="0" fontId="0" fillId="0" borderId="155" xfId="0" applyBorder="1" applyAlignment="1">
      <alignment horizontal="center" vertical="center"/>
    </xf>
    <xf numFmtId="0" fontId="0" fillId="0" borderId="47" xfId="0" applyBorder="1" applyAlignment="1">
      <alignment horizontal="center" vertical="center"/>
    </xf>
    <xf numFmtId="0" fontId="0" fillId="0" borderId="92" xfId="0" applyBorder="1" applyAlignment="1">
      <alignment horizontal="center" vertical="center"/>
    </xf>
    <xf numFmtId="0" fontId="30" fillId="0" borderId="55" xfId="0" applyFont="1" applyBorder="1" applyAlignment="1">
      <alignment horizontal="justify" vertical="center" wrapText="1"/>
    </xf>
    <xf numFmtId="0" fontId="117" fillId="0" borderId="55" xfId="0" applyFont="1" applyBorder="1" applyAlignment="1">
      <alignment horizontal="justify" vertical="center" wrapText="1"/>
    </xf>
    <xf numFmtId="0" fontId="6" fillId="0" borderId="67" xfId="0" applyFont="1" applyBorder="1" applyAlignment="1">
      <alignment horizontal="center" vertical="center" textRotation="90"/>
    </xf>
    <xf numFmtId="0" fontId="3" fillId="0" borderId="1" xfId="0" applyFont="1" applyBorder="1" applyAlignment="1">
      <alignment horizontal="left"/>
    </xf>
    <xf numFmtId="0" fontId="3" fillId="0" borderId="49" xfId="0" applyFont="1" applyBorder="1" applyAlignment="1">
      <alignment horizontal="left"/>
    </xf>
    <xf numFmtId="0" fontId="3" fillId="0" borderId="1" xfId="0" applyFont="1" applyFill="1" applyBorder="1" applyAlignment="1">
      <alignment horizontal="left"/>
    </xf>
    <xf numFmtId="0" fontId="3" fillId="0" borderId="49" xfId="0" applyFont="1" applyFill="1" applyBorder="1" applyAlignment="1">
      <alignment horizontal="left"/>
    </xf>
    <xf numFmtId="0" fontId="26" fillId="0" borderId="0" xfId="0" applyFont="1" applyAlignment="1">
      <alignment horizontal="left" wrapText="1"/>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7" fillId="0" borderId="16" xfId="0" applyFont="1" applyBorder="1" applyAlignment="1">
      <alignment horizontal="center" vertical="center"/>
    </xf>
    <xf numFmtId="0" fontId="5" fillId="0" borderId="41" xfId="0" applyFont="1" applyBorder="1" applyAlignment="1">
      <alignment horizontal="center" vertical="center"/>
    </xf>
    <xf numFmtId="0" fontId="0" fillId="0" borderId="41" xfId="0" applyBorder="1" applyAlignment="1">
      <alignment vertical="center" wrapText="1"/>
    </xf>
    <xf numFmtId="0" fontId="0" fillId="0" borderId="16" xfId="0" applyBorder="1" applyAlignment="1">
      <alignment vertical="center" wrapText="1"/>
    </xf>
    <xf numFmtId="0" fontId="74" fillId="0" borderId="1" xfId="1" applyFont="1" applyBorder="1" applyAlignment="1">
      <alignment horizontal="center" vertical="center"/>
    </xf>
    <xf numFmtId="0" fontId="74" fillId="0" borderId="9" xfId="1" applyFont="1" applyBorder="1" applyAlignment="1">
      <alignment horizontal="center" vertical="center"/>
    </xf>
    <xf numFmtId="0" fontId="74" fillId="0" borderId="49" xfId="1" applyFont="1" applyBorder="1" applyAlignment="1">
      <alignment horizontal="center" vertical="center"/>
    </xf>
    <xf numFmtId="0" fontId="12" fillId="0" borderId="1" xfId="1" applyFont="1" applyBorder="1" applyAlignment="1">
      <alignment horizontal="center" vertical="center"/>
    </xf>
    <xf numFmtId="0" fontId="12" fillId="0" borderId="9" xfId="1" applyFont="1" applyBorder="1" applyAlignment="1">
      <alignment horizontal="center" vertical="center"/>
    </xf>
    <xf numFmtId="0" fontId="12" fillId="0" borderId="49" xfId="1" applyFont="1" applyBorder="1" applyAlignment="1">
      <alignment horizontal="center" vertical="center"/>
    </xf>
    <xf numFmtId="0" fontId="14" fillId="0" borderId="1" xfId="1" applyFont="1" applyBorder="1" applyAlignment="1">
      <alignment horizontal="center" vertical="center"/>
    </xf>
    <xf numFmtId="0" fontId="14" fillId="0" borderId="9" xfId="1" applyFont="1" applyBorder="1" applyAlignment="1">
      <alignment horizontal="center" vertical="center"/>
    </xf>
    <xf numFmtId="0" fontId="14" fillId="0" borderId="49" xfId="1" applyFont="1" applyBorder="1" applyAlignment="1">
      <alignment horizontal="center" vertical="center"/>
    </xf>
    <xf numFmtId="0" fontId="1" fillId="0" borderId="41" xfId="1" applyBorder="1" applyAlignment="1">
      <alignment vertical="center"/>
    </xf>
    <xf numFmtId="0" fontId="23" fillId="0" borderId="1" xfId="1" applyFont="1" applyBorder="1" applyAlignment="1">
      <alignment horizontal="center" vertical="center"/>
    </xf>
    <xf numFmtId="0" fontId="23" fillId="0" borderId="9" xfId="1" applyFont="1" applyBorder="1" applyAlignment="1">
      <alignment horizontal="center" vertical="center"/>
    </xf>
    <xf numFmtId="0" fontId="23" fillId="0" borderId="49" xfId="1" applyFont="1" applyBorder="1" applyAlignment="1">
      <alignment horizontal="center" vertical="center"/>
    </xf>
    <xf numFmtId="164" fontId="1" fillId="0" borderId="12" xfId="1" applyNumberFormat="1" applyFont="1" applyFill="1" applyBorder="1" applyAlignment="1">
      <alignment horizontal="right"/>
    </xf>
    <xf numFmtId="164" fontId="1" fillId="0" borderId="15" xfId="1" applyNumberFormat="1" applyFont="1" applyFill="1" applyBorder="1" applyAlignment="1">
      <alignment horizontal="right"/>
    </xf>
    <xf numFmtId="0" fontId="15" fillId="6" borderId="8" xfId="0" applyFont="1" applyFill="1" applyBorder="1" applyAlignment="1">
      <alignment horizontal="center" vertical="center" wrapText="1"/>
    </xf>
    <xf numFmtId="0" fontId="15" fillId="0" borderId="41" xfId="0" applyFont="1" applyBorder="1" applyAlignment="1">
      <alignment horizontal="center" vertical="center" wrapText="1"/>
    </xf>
    <xf numFmtId="0" fontId="44" fillId="0" borderId="56" xfId="8" applyFont="1" applyFill="1" applyBorder="1" applyAlignment="1">
      <alignment horizontal="center" vertical="center" wrapText="1"/>
    </xf>
    <xf numFmtId="0" fontId="44" fillId="0" borderId="67" xfId="8" applyFont="1" applyFill="1" applyBorder="1" applyAlignment="1">
      <alignment horizontal="center" vertical="center" wrapText="1"/>
    </xf>
    <xf numFmtId="0" fontId="44" fillId="0" borderId="155" xfId="8" applyFont="1" applyFill="1" applyBorder="1" applyAlignment="1">
      <alignment horizontal="center" vertical="center" wrapText="1"/>
    </xf>
    <xf numFmtId="0" fontId="12" fillId="2" borderId="17" xfId="0" quotePrefix="1" applyFont="1" applyFill="1" applyBorder="1" applyAlignment="1">
      <alignment horizontal="center" vertical="center" wrapText="1"/>
    </xf>
    <xf numFmtId="164" fontId="1" fillId="0" borderId="1" xfId="1" applyNumberFormat="1" applyFont="1" applyBorder="1" applyAlignment="1">
      <alignment horizontal="right"/>
    </xf>
    <xf numFmtId="164" fontId="1" fillId="0" borderId="49" xfId="1" applyNumberFormat="1" applyFont="1" applyBorder="1" applyAlignment="1">
      <alignment horizontal="right"/>
    </xf>
    <xf numFmtId="164" fontId="1" fillId="0" borderId="67" xfId="1" applyNumberFormat="1" applyFont="1" applyFill="1" applyBorder="1" applyAlignment="1">
      <alignment horizontal="right"/>
    </xf>
    <xf numFmtId="164" fontId="1" fillId="0" borderId="155" xfId="1" applyNumberFormat="1" applyFont="1" applyFill="1" applyBorder="1" applyAlignment="1">
      <alignment horizontal="right"/>
    </xf>
    <xf numFmtId="164" fontId="1" fillId="0" borderId="54" xfId="1" applyNumberFormat="1" applyFont="1" applyFill="1" applyBorder="1" applyAlignment="1">
      <alignment horizontal="right"/>
    </xf>
    <xf numFmtId="164" fontId="1" fillId="0" borderId="56" xfId="1" applyNumberFormat="1" applyFont="1" applyFill="1" applyBorder="1" applyAlignment="1">
      <alignment horizontal="right"/>
    </xf>
    <xf numFmtId="164" fontId="1" fillId="0" borderId="47" xfId="1" applyNumberFormat="1" applyFont="1" applyFill="1" applyBorder="1" applyAlignment="1">
      <alignment horizontal="right"/>
    </xf>
    <xf numFmtId="164" fontId="1" fillId="0" borderId="92" xfId="1" applyNumberFormat="1" applyFont="1" applyFill="1" applyBorder="1" applyAlignment="1">
      <alignment horizontal="right"/>
    </xf>
    <xf numFmtId="3" fontId="1" fillId="0" borderId="1" xfId="1" applyNumberFormat="1" applyFont="1" applyFill="1" applyBorder="1" applyAlignment="1"/>
    <xf numFmtId="3" fontId="1" fillId="0" borderId="49" xfId="1" applyNumberFormat="1" applyFont="1" applyFill="1" applyBorder="1" applyAlignment="1"/>
    <xf numFmtId="0" fontId="31" fillId="0" borderId="4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8" xfId="6" applyFont="1" applyBorder="1" applyAlignment="1">
      <alignment horizontal="center" vertical="center" wrapText="1"/>
    </xf>
    <xf numFmtId="0" fontId="21" fillId="0" borderId="41" xfId="6" applyFont="1" applyBorder="1" applyAlignment="1">
      <alignment horizontal="center" vertical="center" wrapText="1"/>
    </xf>
    <xf numFmtId="0" fontId="21" fillId="0" borderId="16" xfId="6" applyFont="1" applyBorder="1" applyAlignment="1">
      <alignment horizontal="center" vertical="center" wrapText="1"/>
    </xf>
    <xf numFmtId="0" fontId="2" fillId="0" borderId="4" xfId="6" applyFont="1" applyBorder="1" applyAlignment="1">
      <alignment horizontal="center"/>
    </xf>
    <xf numFmtId="0" fontId="2" fillId="0" borderId="11" xfId="6" applyFont="1" applyBorder="1" applyAlignment="1">
      <alignment horizontal="center"/>
    </xf>
    <xf numFmtId="0" fontId="2" fillId="0" borderId="7" xfId="6" applyFont="1" applyBorder="1" applyAlignment="1">
      <alignment horizontal="center"/>
    </xf>
    <xf numFmtId="0" fontId="47" fillId="6" borderId="8" xfId="6" applyFont="1" applyFill="1" applyBorder="1" applyAlignment="1">
      <alignment horizontal="center" vertical="center" wrapText="1"/>
    </xf>
    <xf numFmtId="0" fontId="47" fillId="6" borderId="41" xfId="6" applyFont="1" applyFill="1" applyBorder="1" applyAlignment="1">
      <alignment horizontal="center" vertical="center" wrapText="1"/>
    </xf>
    <xf numFmtId="0" fontId="47" fillId="6" borderId="16" xfId="6" applyFont="1" applyFill="1" applyBorder="1" applyAlignment="1">
      <alignment horizontal="center" vertical="center" wrapText="1"/>
    </xf>
    <xf numFmtId="0" fontId="2" fillId="0" borderId="12" xfId="6" applyFont="1" applyBorder="1" applyAlignment="1">
      <alignment horizontal="center" vertical="top"/>
    </xf>
    <xf numFmtId="0" fontId="2" fillId="0" borderId="14" xfId="6" applyFont="1" applyBorder="1" applyAlignment="1">
      <alignment horizontal="center" vertical="top"/>
    </xf>
    <xf numFmtId="0" fontId="2" fillId="2" borderId="36" xfId="6" quotePrefix="1" applyFont="1" applyFill="1" applyBorder="1" applyAlignment="1">
      <alignment horizontal="center" vertical="center" wrapText="1"/>
    </xf>
    <xf numFmtId="0" fontId="2" fillId="2" borderId="17" xfId="6" quotePrefix="1" applyFont="1" applyFill="1" applyBorder="1" applyAlignment="1">
      <alignment horizontal="center" vertical="center" wrapText="1"/>
    </xf>
    <xf numFmtId="0" fontId="21" fillId="0" borderId="16" xfId="0" applyFont="1" applyBorder="1" applyAlignment="1">
      <alignment horizontal="center" vertical="center"/>
    </xf>
    <xf numFmtId="0" fontId="50" fillId="0" borderId="8" xfId="0" applyFont="1" applyBorder="1" applyAlignment="1">
      <alignment horizontal="center" vertical="center" wrapText="1"/>
    </xf>
    <xf numFmtId="0" fontId="50" fillId="0" borderId="16" xfId="0" applyFont="1" applyBorder="1" applyAlignment="1">
      <alignment horizontal="center" vertical="center" wrapText="1"/>
    </xf>
    <xf numFmtId="0" fontId="21" fillId="0" borderId="1" xfId="0" applyFont="1" applyBorder="1" applyAlignment="1">
      <alignment horizontal="left"/>
    </xf>
    <xf numFmtId="0" fontId="21" fillId="0" borderId="9" xfId="0" applyFont="1" applyBorder="1" applyAlignment="1">
      <alignment horizontal="left"/>
    </xf>
    <xf numFmtId="0" fontId="21" fillId="0" borderId="49" xfId="0" applyFont="1" applyBorder="1" applyAlignment="1">
      <alignment horizontal="left"/>
    </xf>
    <xf numFmtId="0" fontId="2" fillId="0" borderId="58" xfId="0" applyFont="1" applyBorder="1" applyAlignment="1">
      <alignment horizontal="center" vertical="top"/>
    </xf>
    <xf numFmtId="0" fontId="2" fillId="0" borderId="50" xfId="0" applyFont="1" applyBorder="1" applyAlignment="1">
      <alignment horizontal="center" vertical="top"/>
    </xf>
    <xf numFmtId="0" fontId="2" fillId="0" borderId="33" xfId="0" applyFont="1" applyBorder="1" applyAlignment="1">
      <alignment horizontal="center" vertical="top"/>
    </xf>
    <xf numFmtId="0" fontId="2" fillId="0" borderId="54" xfId="6" applyFont="1" applyBorder="1" applyAlignment="1">
      <alignment horizontal="center" vertical="center" wrapText="1"/>
    </xf>
    <xf numFmtId="0" fontId="2" fillId="0" borderId="55" xfId="6" applyFont="1" applyBorder="1" applyAlignment="1">
      <alignment horizontal="center" vertical="center" wrapText="1"/>
    </xf>
    <xf numFmtId="0" fontId="2" fillId="0" borderId="47" xfId="6" applyFont="1" applyBorder="1" applyAlignment="1">
      <alignment horizontal="center" vertical="center" wrapText="1"/>
    </xf>
    <xf numFmtId="0" fontId="2" fillId="0" borderId="93" xfId="6" applyFont="1" applyBorder="1" applyAlignment="1">
      <alignment horizontal="center" vertical="center" wrapText="1"/>
    </xf>
    <xf numFmtId="0" fontId="2" fillId="2" borderId="10" xfId="6" quotePrefix="1" applyFont="1" applyFill="1" applyBorder="1" applyAlignment="1">
      <alignment horizontal="center" vertical="center" wrapText="1"/>
    </xf>
    <xf numFmtId="0" fontId="2" fillId="0" borderId="34" xfId="6" applyFont="1" applyBorder="1" applyAlignment="1">
      <alignment horizontal="center" vertical="center"/>
    </xf>
    <xf numFmtId="0" fontId="2" fillId="0" borderId="17" xfId="6" applyFont="1" applyBorder="1" applyAlignment="1">
      <alignment horizontal="center" vertical="center"/>
    </xf>
    <xf numFmtId="0" fontId="53" fillId="0" borderId="54" xfId="6" applyFont="1" applyBorder="1" applyAlignment="1">
      <alignment horizontal="center" vertical="center" wrapText="1"/>
    </xf>
    <xf numFmtId="0" fontId="53" fillId="0" borderId="94" xfId="6" applyFont="1" applyBorder="1" applyAlignment="1">
      <alignment horizontal="center" vertical="center" wrapText="1"/>
    </xf>
    <xf numFmtId="0" fontId="53" fillId="0" borderId="47" xfId="6" applyFont="1" applyBorder="1" applyAlignment="1">
      <alignment horizontal="center" vertical="center" wrapText="1"/>
    </xf>
    <xf numFmtId="0" fontId="53" fillId="0" borderId="167" xfId="6" applyFont="1" applyBorder="1" applyAlignment="1">
      <alignment horizontal="center" vertical="center" wrapText="1"/>
    </xf>
    <xf numFmtId="0" fontId="12" fillId="2" borderId="10" xfId="1" applyFont="1" applyFill="1" applyBorder="1" applyAlignment="1">
      <alignment horizontal="center" vertical="center" wrapText="1"/>
    </xf>
    <xf numFmtId="0" fontId="12" fillId="2" borderId="34" xfId="1" applyFont="1" applyFill="1" applyBorder="1" applyAlignment="1">
      <alignment horizontal="center" vertical="center"/>
    </xf>
    <xf numFmtId="0" fontId="12" fillId="2" borderId="17" xfId="1" applyFont="1" applyFill="1" applyBorder="1" applyAlignment="1">
      <alignment horizontal="center" vertical="center"/>
    </xf>
    <xf numFmtId="0" fontId="21" fillId="0" borderId="8" xfId="6" applyFont="1" applyFill="1" applyBorder="1" applyAlignment="1">
      <alignment horizontal="center" vertical="center" wrapText="1"/>
    </xf>
    <xf numFmtId="0" fontId="21" fillId="0" borderId="41" xfId="6" applyFont="1" applyFill="1" applyBorder="1" applyAlignment="1">
      <alignment horizontal="center" vertical="center" wrapText="1"/>
    </xf>
    <xf numFmtId="0" fontId="21" fillId="0" borderId="16" xfId="6" applyFont="1" applyFill="1" applyBorder="1" applyAlignment="1">
      <alignment horizontal="center" vertical="center" wrapText="1"/>
    </xf>
    <xf numFmtId="0" fontId="2" fillId="0" borderId="12" xfId="6" applyFont="1" applyFill="1" applyBorder="1" applyAlignment="1">
      <alignment horizontal="center" vertical="center"/>
    </xf>
    <xf numFmtId="0" fontId="2" fillId="0" borderId="14" xfId="6" applyFont="1" applyFill="1" applyBorder="1" applyAlignment="1">
      <alignment horizontal="center" vertical="center"/>
    </xf>
    <xf numFmtId="0" fontId="12" fillId="0" borderId="54" xfId="1" applyFont="1" applyBorder="1" applyAlignment="1">
      <alignment horizontal="center" vertical="center" wrapText="1"/>
    </xf>
    <xf numFmtId="0" fontId="12" fillId="0" borderId="55" xfId="1" applyFont="1" applyBorder="1" applyAlignment="1">
      <alignment horizontal="center" vertical="center" wrapText="1"/>
    </xf>
    <xf numFmtId="0" fontId="12" fillId="0" borderId="58" xfId="1" applyFont="1" applyBorder="1" applyAlignment="1">
      <alignment horizontal="center" vertical="center" wrapText="1"/>
    </xf>
    <xf numFmtId="0" fontId="12" fillId="0" borderId="33" xfId="1" applyFont="1" applyBorder="1" applyAlignment="1">
      <alignment horizontal="center" vertical="center" wrapText="1"/>
    </xf>
    <xf numFmtId="0" fontId="12" fillId="2" borderId="34" xfId="1" applyFont="1" applyFill="1" applyBorder="1" applyAlignment="1">
      <alignment horizontal="center" vertical="center" wrapText="1"/>
    </xf>
    <xf numFmtId="0" fontId="12" fillId="2" borderId="17" xfId="1" applyFont="1" applyFill="1" applyBorder="1" applyAlignment="1">
      <alignment horizontal="center" vertical="center" wrapText="1"/>
    </xf>
    <xf numFmtId="0" fontId="12" fillId="0" borderId="54" xfId="0" applyFont="1" applyBorder="1" applyAlignment="1">
      <alignment horizontal="center" wrapText="1"/>
    </xf>
    <xf numFmtId="0" fontId="12" fillId="0" borderId="55" xfId="0" applyFont="1" applyBorder="1" applyAlignment="1">
      <alignment horizontal="center" wrapText="1"/>
    </xf>
    <xf numFmtId="0" fontId="12" fillId="0" borderId="47" xfId="0" applyFont="1" applyBorder="1" applyAlignment="1">
      <alignment horizontal="center" wrapText="1"/>
    </xf>
    <xf numFmtId="0" fontId="12" fillId="0" borderId="93" xfId="0" applyFont="1" applyBorder="1" applyAlignment="1">
      <alignment horizontal="center" wrapText="1"/>
    </xf>
    <xf numFmtId="0" fontId="58" fillId="0" borderId="35" xfId="7" applyNumberFormat="1" applyFont="1" applyFill="1" applyBorder="1" applyAlignment="1">
      <alignment horizontal="left" vertical="top" wrapText="1" readingOrder="1"/>
    </xf>
    <xf numFmtId="0" fontId="21" fillId="0" borderId="35" xfId="7" applyNumberFormat="1" applyFont="1" applyFill="1" applyBorder="1" applyAlignment="1">
      <alignment vertical="top" wrapText="1"/>
    </xf>
    <xf numFmtId="0" fontId="21" fillId="0" borderId="63" xfId="7" applyNumberFormat="1" applyFont="1" applyFill="1" applyBorder="1" applyAlignment="1">
      <alignment vertical="top" wrapText="1"/>
    </xf>
    <xf numFmtId="0" fontId="21" fillId="0" borderId="1" xfId="0" applyFont="1" applyFill="1" applyBorder="1" applyAlignment="1">
      <alignment horizontal="left" vertical="center" wrapText="1"/>
    </xf>
    <xf numFmtId="0" fontId="21" fillId="0" borderId="49" xfId="0" applyFont="1" applyFill="1" applyBorder="1" applyAlignment="1">
      <alignment horizontal="left" vertical="center" wrapText="1"/>
    </xf>
    <xf numFmtId="0" fontId="58" fillId="0" borderId="1" xfId="7" applyNumberFormat="1" applyFont="1" applyFill="1" applyBorder="1" applyAlignment="1">
      <alignment horizontal="left" vertical="top" wrapText="1" readingOrder="1"/>
    </xf>
    <xf numFmtId="0" fontId="58" fillId="0" borderId="9" xfId="7" applyNumberFormat="1" applyFont="1" applyFill="1" applyBorder="1" applyAlignment="1">
      <alignment horizontal="left" vertical="top" wrapText="1" readingOrder="1"/>
    </xf>
    <xf numFmtId="0" fontId="58" fillId="0" borderId="49" xfId="7" applyNumberFormat="1" applyFont="1" applyFill="1" applyBorder="1" applyAlignment="1">
      <alignment horizontal="left" vertical="top" wrapText="1" readingOrder="1"/>
    </xf>
    <xf numFmtId="0" fontId="21" fillId="0" borderId="1" xfId="0" applyFont="1" applyFill="1" applyBorder="1" applyAlignment="1">
      <alignment horizontal="left"/>
    </xf>
    <xf numFmtId="0" fontId="21" fillId="0" borderId="9" xfId="0" applyFont="1" applyFill="1" applyBorder="1" applyAlignment="1">
      <alignment horizontal="left"/>
    </xf>
    <xf numFmtId="0" fontId="21" fillId="0" borderId="49" xfId="0" applyFont="1" applyFill="1" applyBorder="1" applyAlignment="1">
      <alignment horizontal="left"/>
    </xf>
    <xf numFmtId="0" fontId="21" fillId="0" borderId="12" xfId="3" applyFont="1" applyFill="1" applyBorder="1" applyAlignment="1">
      <alignment horizontal="left" vertical="center" wrapText="1"/>
    </xf>
    <xf numFmtId="0" fontId="21" fillId="0" borderId="15" xfId="3"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5" xfId="0" applyFont="1" applyFill="1" applyBorder="1" applyAlignment="1">
      <alignment horizontal="left" vertical="center" wrapText="1"/>
    </xf>
    <xf numFmtId="0" fontId="46" fillId="2" borderId="8" xfId="6" applyFont="1" applyFill="1" applyBorder="1" applyAlignment="1">
      <alignment horizontal="center" vertical="center" wrapText="1"/>
    </xf>
    <xf numFmtId="0" fontId="46" fillId="2" borderId="41" xfId="6" applyFont="1" applyFill="1" applyBorder="1" applyAlignment="1">
      <alignment horizontal="center" vertical="center" wrapText="1"/>
    </xf>
    <xf numFmtId="0" fontId="21" fillId="0" borderId="54" xfId="6" applyFont="1" applyFill="1" applyBorder="1" applyAlignment="1">
      <alignment horizontal="center" vertical="center" wrapText="1"/>
    </xf>
    <xf numFmtId="0" fontId="21" fillId="0" borderId="67" xfId="6" applyFont="1" applyFill="1" applyBorder="1" applyAlignment="1">
      <alignment horizontal="center" vertical="center" wrapText="1"/>
    </xf>
    <xf numFmtId="0" fontId="21" fillId="0" borderId="1" xfId="6" applyFont="1" applyBorder="1" applyAlignment="1">
      <alignment horizontal="center" vertical="center" wrapText="1"/>
    </xf>
    <xf numFmtId="0" fontId="21" fillId="0" borderId="49" xfId="6" applyFont="1" applyBorder="1" applyAlignment="1">
      <alignment horizontal="center" vertical="center" wrapText="1"/>
    </xf>
    <xf numFmtId="0" fontId="61" fillId="6" borderId="8" xfId="0" applyFont="1" applyFill="1" applyBorder="1" applyAlignment="1">
      <alignment horizontal="center" vertical="center" wrapText="1"/>
    </xf>
    <xf numFmtId="0" fontId="61" fillId="0" borderId="41" xfId="0" applyFont="1" applyBorder="1" applyAlignment="1">
      <alignment horizontal="center" vertical="center" wrapText="1"/>
    </xf>
    <xf numFmtId="0" fontId="53" fillId="0" borderId="54" xfId="0" applyFont="1" applyBorder="1" applyAlignment="1">
      <alignment horizontal="center" vertical="center" wrapText="1"/>
    </xf>
    <xf numFmtId="0" fontId="0" fillId="0" borderId="55" xfId="0" applyBorder="1" applyAlignment="1">
      <alignment horizontal="center" vertical="center" wrapText="1"/>
    </xf>
    <xf numFmtId="0" fontId="0" fillId="0" borderId="47" xfId="0" applyBorder="1" applyAlignment="1">
      <alignment horizontal="center" vertical="center" wrapText="1"/>
    </xf>
    <xf numFmtId="0" fontId="0" fillId="0" borderId="93" xfId="0" applyBorder="1" applyAlignment="1">
      <alignment horizontal="center" vertical="center" wrapText="1"/>
    </xf>
    <xf numFmtId="0" fontId="12" fillId="0" borderId="54" xfId="0" applyFont="1" applyBorder="1" applyAlignment="1">
      <alignment horizontal="center" vertical="center" wrapText="1"/>
    </xf>
    <xf numFmtId="0" fontId="0" fillId="0" borderId="55" xfId="0" applyBorder="1"/>
    <xf numFmtId="0" fontId="12" fillId="0" borderId="47" xfId="0" applyFont="1" applyBorder="1" applyAlignment="1">
      <alignment horizontal="center" vertical="center" wrapText="1"/>
    </xf>
    <xf numFmtId="0" fontId="0" fillId="0" borderId="93" xfId="0" applyBorder="1"/>
    <xf numFmtId="0" fontId="4" fillId="0" borderId="20"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64" xfId="0" applyFont="1" applyBorder="1" applyAlignment="1">
      <alignment horizontal="center" vertical="center" wrapText="1"/>
    </xf>
    <xf numFmtId="0" fontId="12" fillId="0" borderId="6" xfId="0" applyFont="1" applyBorder="1" applyAlignment="1">
      <alignment horizontal="center" vertical="center"/>
    </xf>
    <xf numFmtId="0" fontId="12" fillId="0" borderId="1" xfId="0" applyFont="1" applyBorder="1" applyAlignment="1">
      <alignment horizontal="center" vertical="center"/>
    </xf>
    <xf numFmtId="0" fontId="0" fillId="0" borderId="9" xfId="0" applyBorder="1" applyAlignment="1">
      <alignment vertical="center"/>
    </xf>
    <xf numFmtId="0" fontId="0" fillId="0" borderId="49" xfId="0" applyBorder="1" applyAlignment="1">
      <alignment vertical="center"/>
    </xf>
    <xf numFmtId="0" fontId="32" fillId="0" borderId="54" xfId="6" applyFont="1" applyBorder="1" applyAlignment="1">
      <alignment horizontal="center" vertical="center" wrapText="1"/>
    </xf>
    <xf numFmtId="0" fontId="32" fillId="0" borderId="55" xfId="6" applyFont="1" applyBorder="1" applyAlignment="1">
      <alignment horizontal="center" vertical="center" wrapText="1"/>
    </xf>
    <xf numFmtId="0" fontId="32" fillId="0" borderId="47" xfId="6" applyFont="1" applyBorder="1" applyAlignment="1">
      <alignment horizontal="center" vertical="center" wrapText="1"/>
    </xf>
    <xf numFmtId="0" fontId="32" fillId="0" borderId="93" xfId="6" applyFont="1" applyBorder="1" applyAlignment="1">
      <alignment horizontal="center" vertical="center" wrapText="1"/>
    </xf>
    <xf numFmtId="0" fontId="32" fillId="0" borderId="94" xfId="6" applyFont="1" applyBorder="1" applyAlignment="1">
      <alignment horizontal="center" vertical="center" wrapText="1"/>
    </xf>
    <xf numFmtId="0" fontId="32" fillId="0" borderId="167" xfId="6" applyFont="1" applyBorder="1" applyAlignment="1">
      <alignment horizontal="center" vertical="center" wrapText="1"/>
    </xf>
    <xf numFmtId="0" fontId="14" fillId="0" borderId="8" xfId="5" applyFont="1" applyBorder="1" applyAlignment="1">
      <alignment horizontal="center" vertical="center" wrapText="1"/>
    </xf>
    <xf numFmtId="0" fontId="14" fillId="0" borderId="16" xfId="5" applyFont="1" applyBorder="1" applyAlignment="1">
      <alignment horizontal="center" vertical="center" wrapText="1"/>
    </xf>
    <xf numFmtId="0" fontId="12" fillId="0" borderId="4" xfId="5" applyFont="1" applyBorder="1" applyAlignment="1">
      <alignment horizontal="center" vertical="center"/>
    </xf>
    <xf numFmtId="0" fontId="12" fillId="0" borderId="11" xfId="5" applyFont="1" applyBorder="1" applyAlignment="1">
      <alignment horizontal="center" vertical="center"/>
    </xf>
    <xf numFmtId="0" fontId="12" fillId="0" borderId="7" xfId="5" applyFont="1" applyBorder="1" applyAlignment="1">
      <alignment horizontal="center" vertical="center"/>
    </xf>
    <xf numFmtId="0" fontId="12" fillId="0" borderId="4" xfId="5" applyFont="1" applyBorder="1" applyAlignment="1">
      <alignment horizontal="center" vertical="center" wrapText="1"/>
    </xf>
    <xf numFmtId="0" fontId="61" fillId="6" borderId="8" xfId="5" applyFont="1" applyFill="1" applyBorder="1" applyAlignment="1">
      <alignment horizontal="center" vertical="center" wrapText="1"/>
    </xf>
    <xf numFmtId="0" fontId="61" fillId="0" borderId="16" xfId="0" applyFont="1" applyBorder="1" applyAlignment="1">
      <alignment horizontal="center" vertical="center" wrapText="1"/>
    </xf>
    <xf numFmtId="164" fontId="1" fillId="0" borderId="42" xfId="1" applyNumberFormat="1" applyFont="1" applyFill="1" applyBorder="1" applyAlignment="1"/>
    <xf numFmtId="164" fontId="1" fillId="0" borderId="45" xfId="1" applyNumberFormat="1" applyFont="1" applyFill="1" applyBorder="1" applyAlignment="1"/>
    <xf numFmtId="3" fontId="9" fillId="0" borderId="1" xfId="1" applyNumberFormat="1" applyFont="1" applyFill="1" applyBorder="1" applyAlignment="1"/>
    <xf numFmtId="3" fontId="9" fillId="0" borderId="49" xfId="1" applyNumberFormat="1" applyFont="1" applyFill="1" applyBorder="1" applyAlignment="1"/>
    <xf numFmtId="164" fontId="1" fillId="0" borderId="12" xfId="1" applyNumberFormat="1" applyFont="1" applyFill="1" applyBorder="1" applyAlignment="1"/>
    <xf numFmtId="164" fontId="1" fillId="0" borderId="15" xfId="1" applyNumberFormat="1" applyFont="1" applyFill="1" applyBorder="1" applyAlignment="1"/>
    <xf numFmtId="164" fontId="1" fillId="0" borderId="4" xfId="1" applyNumberFormat="1" applyFont="1" applyFill="1" applyBorder="1" applyAlignment="1"/>
    <xf numFmtId="164" fontId="1" fillId="0" borderId="7" xfId="1" applyNumberFormat="1" applyFont="1" applyFill="1" applyBorder="1" applyAlignment="1"/>
    <xf numFmtId="0" fontId="45" fillId="0" borderId="0" xfId="6" applyFont="1" applyAlignment="1">
      <alignment horizontal="center" vertical="center"/>
    </xf>
    <xf numFmtId="0" fontId="45" fillId="0" borderId="0" xfId="6" applyFont="1" applyAlignment="1"/>
    <xf numFmtId="0" fontId="2" fillId="0" borderId="4" xfId="6" applyFont="1" applyBorder="1" applyAlignment="1">
      <alignment horizontal="center" vertical="center"/>
    </xf>
    <xf numFmtId="0" fontId="2" fillId="0" borderId="11" xfId="6" applyFont="1" applyBorder="1" applyAlignment="1">
      <alignment horizontal="center" vertical="center"/>
    </xf>
    <xf numFmtId="0" fontId="2" fillId="0" borderId="7" xfId="6" applyFont="1" applyBorder="1" applyAlignment="1">
      <alignment horizontal="center" vertical="center"/>
    </xf>
    <xf numFmtId="0" fontId="2" fillId="0" borderId="58" xfId="6" applyFont="1" applyBorder="1" applyAlignment="1">
      <alignment horizontal="center" vertical="center"/>
    </xf>
    <xf numFmtId="0" fontId="2" fillId="0" borderId="50" xfId="6" applyFont="1" applyBorder="1" applyAlignment="1">
      <alignment horizontal="center" vertical="center"/>
    </xf>
    <xf numFmtId="0" fontId="2" fillId="0" borderId="33" xfId="6" applyFont="1" applyBorder="1" applyAlignment="1">
      <alignment horizontal="center" vertical="center"/>
    </xf>
    <xf numFmtId="0" fontId="6" fillId="0" borderId="60" xfId="0" applyFont="1" applyFill="1" applyBorder="1" applyAlignment="1">
      <alignment horizontal="left"/>
    </xf>
    <xf numFmtId="0" fontId="6" fillId="0" borderId="57" xfId="0" applyFont="1" applyFill="1" applyBorder="1" applyAlignment="1">
      <alignment horizontal="left"/>
    </xf>
    <xf numFmtId="0" fontId="13" fillId="0" borderId="48" xfId="0" applyFont="1" applyFill="1" applyBorder="1" applyAlignment="1">
      <alignment horizontal="left"/>
    </xf>
    <xf numFmtId="0" fontId="13" fillId="0" borderId="2" xfId="0" applyFont="1" applyFill="1" applyBorder="1" applyAlignment="1">
      <alignment horizontal="left"/>
    </xf>
    <xf numFmtId="0" fontId="13" fillId="0" borderId="54" xfId="0" applyFont="1" applyFill="1" applyBorder="1" applyAlignment="1">
      <alignment horizontal="center" vertical="center" wrapText="1"/>
    </xf>
    <xf numFmtId="0" fontId="13" fillId="0" borderId="67"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65"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2" fillId="0" borderId="55" xfId="0" applyFont="1" applyBorder="1" applyAlignment="1">
      <alignment horizontal="center" vertical="center" wrapText="1"/>
    </xf>
    <xf numFmtId="0" fontId="12" fillId="0" borderId="93" xfId="0" applyFont="1" applyBorder="1" applyAlignment="1">
      <alignment horizontal="center" vertical="center" wrapText="1"/>
    </xf>
    <xf numFmtId="0" fontId="13" fillId="0" borderId="20"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6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2" fillId="0" borderId="58" xfId="0" applyFont="1" applyBorder="1" applyAlignment="1">
      <alignment horizontal="center" vertical="center"/>
    </xf>
    <xf numFmtId="0" fontId="12" fillId="0" borderId="50" xfId="0" applyFont="1" applyBorder="1" applyAlignment="1">
      <alignment horizontal="center" vertical="center"/>
    </xf>
    <xf numFmtId="0" fontId="12" fillId="0" borderId="4" xfId="3" applyFont="1" applyBorder="1" applyAlignment="1">
      <alignment horizontal="center" vertical="center"/>
    </xf>
    <xf numFmtId="0" fontId="1" fillId="0" borderId="11" xfId="3" applyBorder="1" applyAlignment="1">
      <alignment vertical="center"/>
    </xf>
    <xf numFmtId="0" fontId="1" fillId="0" borderId="7" xfId="3" applyBorder="1" applyAlignment="1">
      <alignment vertical="center"/>
    </xf>
    <xf numFmtId="0" fontId="12" fillId="0" borderId="4" xfId="3" applyFont="1" applyBorder="1" applyAlignment="1">
      <alignment horizontal="center" vertical="center" wrapText="1"/>
    </xf>
    <xf numFmtId="0" fontId="67" fillId="0" borderId="8" xfId="0" applyFont="1" applyBorder="1" applyAlignment="1">
      <alignment horizontal="center" vertical="center" wrapText="1"/>
    </xf>
    <xf numFmtId="0" fontId="18" fillId="0" borderId="41" xfId="0" applyFont="1" applyBorder="1" applyAlignment="1">
      <alignment horizontal="center" vertical="center"/>
    </xf>
    <xf numFmtId="0" fontId="18" fillId="0" borderId="16" xfId="0" applyFont="1" applyBorder="1" applyAlignment="1">
      <alignment horizontal="center" vertical="center"/>
    </xf>
    <xf numFmtId="0" fontId="32" fillId="0" borderId="54"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56" xfId="0" applyFont="1" applyBorder="1" applyAlignment="1">
      <alignment horizontal="center" vertical="center" wrapText="1"/>
    </xf>
    <xf numFmtId="0" fontId="32" fillId="0" borderId="47" xfId="0" applyFont="1" applyBorder="1" applyAlignment="1">
      <alignment horizontal="center" vertical="center" wrapText="1"/>
    </xf>
    <xf numFmtId="0" fontId="32" fillId="0" borderId="93" xfId="0" applyFont="1" applyBorder="1" applyAlignment="1">
      <alignment horizontal="center" vertical="center" wrapText="1"/>
    </xf>
    <xf numFmtId="0" fontId="32" fillId="0" borderId="92" xfId="0" applyFont="1" applyBorder="1" applyAlignment="1">
      <alignment horizontal="center" vertical="center" wrapText="1"/>
    </xf>
    <xf numFmtId="0" fontId="18" fillId="0" borderId="54"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67" fillId="0" borderId="8" xfId="0" applyFont="1" applyFill="1" applyBorder="1" applyAlignment="1">
      <alignment horizontal="center" vertical="center" wrapText="1"/>
    </xf>
    <xf numFmtId="0" fontId="67" fillId="0" borderId="16" xfId="0" applyFont="1" applyFill="1" applyBorder="1" applyAlignment="1">
      <alignment horizontal="center" vertical="center" wrapText="1"/>
    </xf>
    <xf numFmtId="0" fontId="18" fillId="0" borderId="9" xfId="0" applyFont="1" applyBorder="1" applyAlignment="1">
      <alignment horizontal="center"/>
    </xf>
    <xf numFmtId="0" fontId="18" fillId="0" borderId="49" xfId="0" applyFont="1" applyBorder="1" applyAlignment="1">
      <alignment horizontal="center"/>
    </xf>
    <xf numFmtId="0" fontId="61" fillId="0" borderId="10" xfId="1" applyFont="1" applyBorder="1" applyAlignment="1">
      <alignment horizontal="center" vertical="center" wrapText="1"/>
    </xf>
    <xf numFmtId="0" fontId="61" fillId="0" borderId="17" xfId="1" applyFont="1" applyBorder="1" applyAlignment="1">
      <alignment horizontal="center" vertical="center" wrapText="1"/>
    </xf>
    <xf numFmtId="0" fontId="14" fillId="0" borderId="16" xfId="1" applyFont="1" applyBorder="1" applyAlignment="1">
      <alignment horizontal="center" vertical="center" wrapText="1"/>
    </xf>
    <xf numFmtId="0" fontId="61" fillId="6" borderId="16" xfId="0" applyFont="1" applyFill="1" applyBorder="1" applyAlignment="1">
      <alignment horizontal="center" vertical="center" wrapText="1"/>
    </xf>
    <xf numFmtId="0" fontId="61" fillId="0" borderId="141" xfId="1" applyFont="1" applyBorder="1" applyAlignment="1">
      <alignment horizontal="center" vertical="center" wrapText="1"/>
    </xf>
    <xf numFmtId="0" fontId="61" fillId="0" borderId="80" xfId="1" applyFont="1" applyBorder="1" applyAlignment="1">
      <alignment horizontal="center" vertical="center" wrapText="1"/>
    </xf>
    <xf numFmtId="0" fontId="61" fillId="0" borderId="91" xfId="1" applyFont="1" applyBorder="1" applyAlignment="1">
      <alignment horizontal="center" vertical="center" wrapText="1"/>
    </xf>
    <xf numFmtId="0" fontId="61" fillId="0" borderId="81" xfId="1" applyFont="1" applyBorder="1" applyAlignment="1">
      <alignment horizontal="center" vertical="center" wrapText="1"/>
    </xf>
    <xf numFmtId="0" fontId="12" fillId="0" borderId="4" xfId="1" applyFont="1" applyBorder="1" applyAlignment="1">
      <alignment horizontal="center" vertical="center"/>
    </xf>
    <xf numFmtId="0" fontId="12" fillId="0" borderId="11" xfId="1" applyFont="1" applyBorder="1" applyAlignment="1">
      <alignment horizontal="center" vertical="center"/>
    </xf>
    <xf numFmtId="0" fontId="12" fillId="0" borderId="56" xfId="1" applyFont="1" applyBorder="1" applyAlignment="1">
      <alignment horizontal="center" vertical="center"/>
    </xf>
    <xf numFmtId="0" fontId="2" fillId="0" borderId="12" xfId="0" applyFont="1" applyBorder="1" applyAlignment="1">
      <alignment horizontal="center" vertical="top"/>
    </xf>
    <xf numFmtId="0" fontId="2" fillId="0" borderId="14" xfId="0" applyFont="1" applyBorder="1" applyAlignment="1">
      <alignment horizontal="center" vertical="top"/>
    </xf>
    <xf numFmtId="0" fontId="6" fillId="0" borderId="41" xfId="0" applyFont="1" applyBorder="1" applyAlignment="1">
      <alignment vertical="center"/>
    </xf>
    <xf numFmtId="0" fontId="6" fillId="0" borderId="16" xfId="0" applyFont="1" applyBorder="1" applyAlignment="1">
      <alignment vertical="center"/>
    </xf>
    <xf numFmtId="0" fontId="13" fillId="0" borderId="1" xfId="0" applyFont="1" applyBorder="1" applyAlignment="1">
      <alignment horizontal="center" vertical="center"/>
    </xf>
    <xf numFmtId="0" fontId="13" fillId="0" borderId="9" xfId="0" applyFont="1" applyBorder="1" applyAlignment="1">
      <alignment vertical="center"/>
    </xf>
    <xf numFmtId="0" fontId="13" fillId="0" borderId="49" xfId="0" applyFont="1" applyBorder="1" applyAlignment="1">
      <alignment vertical="center"/>
    </xf>
    <xf numFmtId="0" fontId="32" fillId="11" borderId="8" xfId="29" applyFont="1" applyFill="1" applyBorder="1" applyAlignment="1">
      <alignment horizontal="center" vertical="center" wrapText="1"/>
    </xf>
    <xf numFmtId="0" fontId="32" fillId="11" borderId="41" xfId="29" applyFont="1" applyFill="1" applyBorder="1" applyAlignment="1">
      <alignment horizontal="center" vertical="center" wrapText="1"/>
    </xf>
    <xf numFmtId="0" fontId="32" fillId="11" borderId="16" xfId="29" applyFont="1" applyFill="1" applyBorder="1" applyAlignment="1">
      <alignment horizontal="center" vertical="center" wrapText="1"/>
    </xf>
    <xf numFmtId="0" fontId="32" fillId="0" borderId="58" xfId="0" applyFont="1" applyBorder="1" applyAlignment="1">
      <alignment horizontal="center" vertical="top"/>
    </xf>
    <xf numFmtId="0" fontId="32" fillId="0" borderId="33" xfId="0" applyFont="1" applyBorder="1" applyAlignment="1">
      <alignment horizontal="center" vertical="top"/>
    </xf>
    <xf numFmtId="0" fontId="2" fillId="2" borderId="34" xfId="29" quotePrefix="1" applyFont="1" applyFill="1" applyBorder="1" applyAlignment="1">
      <alignment horizontal="center" vertical="center" wrapText="1"/>
    </xf>
    <xf numFmtId="0" fontId="2" fillId="2" borderId="17" xfId="29" quotePrefix="1" applyFont="1" applyFill="1" applyBorder="1" applyAlignment="1">
      <alignment horizontal="center" vertical="center" wrapText="1"/>
    </xf>
    <xf numFmtId="0" fontId="30" fillId="0" borderId="0" xfId="0" applyFont="1" applyAlignment="1">
      <alignment horizontal="justify" vertical="center" wrapText="1"/>
    </xf>
    <xf numFmtId="0" fontId="118" fillId="0" borderId="0" xfId="0" applyFont="1" applyAlignment="1">
      <alignment horizontal="justify" vertical="center" wrapText="1"/>
    </xf>
    <xf numFmtId="0" fontId="119" fillId="0" borderId="0" xfId="0" applyFont="1" applyAlignment="1">
      <alignment horizontal="justify" vertical="center" wrapText="1"/>
    </xf>
    <xf numFmtId="0" fontId="32" fillId="2" borderId="8" xfId="29" quotePrefix="1" applyFont="1" applyFill="1" applyBorder="1" applyAlignment="1">
      <alignment horizontal="center" vertical="center" wrapText="1"/>
    </xf>
    <xf numFmtId="0" fontId="6" fillId="0" borderId="16" xfId="0" applyFont="1" applyBorder="1" applyAlignment="1">
      <alignment horizontal="center" vertical="center"/>
    </xf>
    <xf numFmtId="0" fontId="6" fillId="0" borderId="9" xfId="0" applyFont="1" applyBorder="1" applyAlignment="1">
      <alignment vertical="center"/>
    </xf>
    <xf numFmtId="0" fontId="6" fillId="0" borderId="49" xfId="0" applyFont="1" applyBorder="1" applyAlignment="1">
      <alignment vertical="center"/>
    </xf>
    <xf numFmtId="0" fontId="32" fillId="6" borderId="8" xfId="29" applyFont="1" applyFill="1" applyBorder="1" applyAlignment="1">
      <alignment horizontal="center" vertical="center" wrapText="1"/>
    </xf>
    <xf numFmtId="0" fontId="32" fillId="6" borderId="41" xfId="29" applyFont="1" applyFill="1" applyBorder="1" applyAlignment="1">
      <alignment horizontal="center" vertical="center" wrapText="1"/>
    </xf>
    <xf numFmtId="0" fontId="32" fillId="6" borderId="16" xfId="29" applyFont="1" applyFill="1" applyBorder="1" applyAlignment="1">
      <alignment horizontal="center" vertical="center" wrapText="1"/>
    </xf>
    <xf numFmtId="0" fontId="46" fillId="0" borderId="1" xfId="12" applyFont="1" applyBorder="1" applyAlignment="1">
      <alignment vertical="center" wrapText="1"/>
    </xf>
    <xf numFmtId="0" fontId="2" fillId="0" borderId="49" xfId="5" applyBorder="1" applyAlignment="1">
      <alignment wrapText="1"/>
    </xf>
    <xf numFmtId="0" fontId="119" fillId="0" borderId="0" xfId="0" applyFont="1" applyAlignment="1">
      <alignment horizontal="left" vertical="center"/>
    </xf>
    <xf numFmtId="0" fontId="46" fillId="0" borderId="0" xfId="12" applyFont="1" applyFill="1" applyAlignment="1">
      <alignment horizontal="left" vertical="center" wrapText="1"/>
    </xf>
    <xf numFmtId="0" fontId="46" fillId="0" borderId="141" xfId="12" applyFont="1" applyBorder="1" applyAlignment="1">
      <alignment horizontal="center" vertical="center" wrapText="1"/>
    </xf>
    <xf numFmtId="0" fontId="46" fillId="0" borderId="80" xfId="12" applyFont="1" applyBorder="1" applyAlignment="1">
      <alignment horizontal="center" vertical="center" wrapText="1"/>
    </xf>
    <xf numFmtId="0" fontId="21" fillId="0" borderId="10" xfId="12" applyFont="1" applyBorder="1" applyAlignment="1">
      <alignment horizontal="center" vertical="center" wrapText="1"/>
    </xf>
    <xf numFmtId="0" fontId="21" fillId="0" borderId="17" xfId="12" applyFont="1" applyBorder="1" applyAlignment="1">
      <alignment horizontal="center" vertical="center" wrapText="1"/>
    </xf>
    <xf numFmtId="0" fontId="21" fillId="0" borderId="4" xfId="12" applyFont="1" applyBorder="1" applyAlignment="1">
      <alignment horizontal="center"/>
    </xf>
    <xf numFmtId="0" fontId="21" fillId="0" borderId="11" xfId="12" applyFont="1" applyBorder="1" applyAlignment="1">
      <alignment horizontal="center"/>
    </xf>
    <xf numFmtId="0" fontId="21" fillId="0" borderId="7" xfId="12" applyFont="1" applyBorder="1" applyAlignment="1">
      <alignment horizontal="center"/>
    </xf>
    <xf numFmtId="0" fontId="46" fillId="0" borderId="48" xfId="12" applyFont="1" applyBorder="1" applyAlignment="1"/>
    <xf numFmtId="0" fontId="46" fillId="0" borderId="2" xfId="12" applyFont="1" applyBorder="1" applyAlignment="1">
      <alignment wrapText="1"/>
    </xf>
    <xf numFmtId="0" fontId="46" fillId="0" borderId="1" xfId="12" applyFont="1" applyFill="1" applyBorder="1" applyAlignment="1">
      <alignment vertical="center" wrapText="1"/>
    </xf>
    <xf numFmtId="0" fontId="2" fillId="0" borderId="49" xfId="5" applyFill="1" applyBorder="1" applyAlignment="1">
      <alignment wrapText="1"/>
    </xf>
    <xf numFmtId="0" fontId="46" fillId="0" borderId="141" xfId="12" applyFont="1" applyFill="1" applyBorder="1" applyAlignment="1">
      <alignment horizontal="center" wrapText="1"/>
    </xf>
    <xf numFmtId="0" fontId="46" fillId="0" borderId="80" xfId="12" applyFont="1" applyFill="1" applyBorder="1" applyAlignment="1">
      <alignment horizontal="center" wrapText="1"/>
    </xf>
    <xf numFmtId="0" fontId="21" fillId="0" borderId="10" xfId="12" applyFont="1" applyFill="1" applyBorder="1" applyAlignment="1">
      <alignment horizontal="center" vertical="center" wrapText="1"/>
    </xf>
    <xf numFmtId="0" fontId="21" fillId="0" borderId="17" xfId="12" applyFont="1" applyFill="1" applyBorder="1" applyAlignment="1">
      <alignment horizontal="center" vertical="center" wrapText="1"/>
    </xf>
    <xf numFmtId="0" fontId="21" fillId="0" borderId="4" xfId="12" applyFont="1" applyBorder="1" applyAlignment="1">
      <alignment horizontal="center" vertical="center"/>
    </xf>
    <xf numFmtId="0" fontId="21" fillId="0" borderId="11" xfId="12" applyFont="1" applyBorder="1" applyAlignment="1">
      <alignment horizontal="center" vertical="center"/>
    </xf>
    <xf numFmtId="0" fontId="21" fillId="0" borderId="7" xfId="12" applyFont="1" applyBorder="1" applyAlignment="1">
      <alignment horizontal="center" vertical="center"/>
    </xf>
    <xf numFmtId="0" fontId="46" fillId="0" borderId="48" xfId="12" applyFont="1" applyFill="1" applyBorder="1" applyAlignment="1"/>
    <xf numFmtId="0" fontId="46" fillId="0" borderId="2" xfId="12" applyFont="1" applyFill="1" applyBorder="1" applyAlignment="1"/>
    <xf numFmtId="0" fontId="2" fillId="0" borderId="41" xfId="2" applyBorder="1" applyAlignment="1">
      <alignment horizontal="center" vertical="center"/>
    </xf>
    <xf numFmtId="0" fontId="2" fillId="0" borderId="16" xfId="2" applyBorder="1" applyAlignment="1">
      <alignment horizontal="center" vertical="center"/>
    </xf>
    <xf numFmtId="0" fontId="15" fillId="6" borderId="8" xfId="2" applyFont="1" applyFill="1" applyBorder="1" applyAlignment="1">
      <alignment horizontal="center" vertical="center" wrapText="1"/>
    </xf>
    <xf numFmtId="0" fontId="15" fillId="0" borderId="41" xfId="2" applyFont="1" applyBorder="1" applyAlignment="1">
      <alignment horizontal="center"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2" fillId="2" borderId="36" xfId="1" applyFont="1" applyFill="1" applyBorder="1" applyAlignment="1">
      <alignment horizontal="center" vertical="center" wrapText="1"/>
    </xf>
    <xf numFmtId="0" fontId="2" fillId="0" borderId="17" xfId="2" applyBorder="1" applyAlignment="1">
      <alignment vertical="center"/>
    </xf>
    <xf numFmtId="0" fontId="120" fillId="0" borderId="9" xfId="0" applyFont="1" applyBorder="1" applyAlignment="1">
      <alignment horizontal="center" vertical="center"/>
    </xf>
    <xf numFmtId="0" fontId="120" fillId="0" borderId="49" xfId="0" applyFont="1" applyBorder="1" applyAlignment="1">
      <alignment horizontal="center" vertical="center"/>
    </xf>
    <xf numFmtId="0" fontId="120" fillId="0" borderId="1" xfId="0" applyFont="1" applyBorder="1" applyAlignment="1">
      <alignment horizontal="center" vertical="center" wrapText="1"/>
    </xf>
    <xf numFmtId="0" fontId="120" fillId="0" borderId="49" xfId="0" applyFont="1" applyBorder="1" applyAlignment="1">
      <alignment horizontal="center" vertical="center" wrapText="1"/>
    </xf>
    <xf numFmtId="0" fontId="13" fillId="0" borderId="1" xfId="3" applyFont="1" applyBorder="1" applyAlignment="1">
      <alignment horizontal="center" vertical="center"/>
    </xf>
    <xf numFmtId="0" fontId="13" fillId="0" borderId="49" xfId="3" applyFont="1" applyBorder="1" applyAlignment="1">
      <alignment horizontal="left"/>
    </xf>
    <xf numFmtId="0" fontId="12" fillId="0" borderId="12" xfId="3" applyFont="1" applyBorder="1" applyAlignment="1">
      <alignment horizontal="center" vertical="center"/>
    </xf>
    <xf numFmtId="0" fontId="12" fillId="0" borderId="15" xfId="3" applyFont="1" applyBorder="1" applyAlignment="1">
      <alignment horizontal="left"/>
    </xf>
    <xf numFmtId="0" fontId="1" fillId="0" borderId="0" xfId="3"/>
    <xf numFmtId="0" fontId="14" fillId="0" borderId="49" xfId="3" applyFont="1" applyBorder="1" applyAlignment="1">
      <alignment horizontal="left"/>
    </xf>
    <xf numFmtId="0" fontId="13" fillId="0" borderId="1" xfId="3" applyFont="1" applyFill="1" applyBorder="1" applyAlignment="1">
      <alignment horizontal="left" vertical="center" wrapText="1"/>
    </xf>
    <xf numFmtId="0" fontId="13" fillId="0" borderId="49" xfId="3" applyFont="1" applyFill="1" applyBorder="1" applyAlignment="1">
      <alignment horizontal="left" vertical="center" wrapText="1"/>
    </xf>
    <xf numFmtId="0" fontId="46" fillId="0" borderId="0" xfId="0" applyFont="1" applyAlignment="1">
      <alignment horizontal="left" vertical="center" wrapText="1"/>
    </xf>
    <xf numFmtId="0" fontId="65" fillId="0" borderId="55" xfId="0" applyFont="1" applyBorder="1" applyAlignment="1">
      <alignment horizontal="center" vertical="center"/>
    </xf>
    <xf numFmtId="0" fontId="65" fillId="0" borderId="0" xfId="0" applyFont="1" applyBorder="1" applyAlignment="1">
      <alignment horizontal="center" vertical="center"/>
    </xf>
    <xf numFmtId="0" fontId="65" fillId="0" borderId="8" xfId="0" applyFont="1" applyBorder="1" applyAlignment="1">
      <alignment horizontal="center" vertical="center"/>
    </xf>
    <xf numFmtId="0" fontId="65" fillId="0" borderId="16" xfId="0" applyFont="1" applyBorder="1" applyAlignment="1">
      <alignment horizontal="center" vertical="center"/>
    </xf>
    <xf numFmtId="0" fontId="65" fillId="0" borderId="47" xfId="0" applyFont="1" applyBorder="1" applyAlignment="1">
      <alignment horizontal="center" vertical="center"/>
    </xf>
    <xf numFmtId="0" fontId="65" fillId="0" borderId="92" xfId="0" applyFont="1" applyBorder="1" applyAlignment="1">
      <alignment horizontal="center" vertical="center"/>
    </xf>
    <xf numFmtId="0" fontId="46" fillId="0" borderId="0" xfId="0" applyFont="1" applyAlignment="1">
      <alignment horizontal="center" vertical="center" wrapText="1"/>
    </xf>
    <xf numFmtId="0" fontId="0" fillId="0" borderId="0" xfId="0" applyAlignment="1">
      <alignment horizontal="center" vertical="center" wrapText="1"/>
    </xf>
    <xf numFmtId="0" fontId="14" fillId="0" borderId="8" xfId="3" applyFont="1" applyBorder="1" applyAlignment="1">
      <alignment horizontal="center" vertical="center" wrapText="1" shrinkToFit="1"/>
    </xf>
    <xf numFmtId="0" fontId="14" fillId="0" borderId="41" xfId="3" applyFont="1" applyBorder="1" applyAlignment="1">
      <alignment horizontal="center" vertical="center" wrapText="1" shrinkToFit="1"/>
    </xf>
    <xf numFmtId="0" fontId="14" fillId="0" borderId="16" xfId="3" applyFont="1" applyBorder="1" applyAlignment="1">
      <alignment horizontal="center" vertical="center" wrapText="1" shrinkToFit="1"/>
    </xf>
    <xf numFmtId="0" fontId="14" fillId="0" borderId="8" xfId="3" applyFont="1" applyBorder="1" applyAlignment="1">
      <alignment horizontal="center" vertical="center" wrapText="1"/>
    </xf>
    <xf numFmtId="0" fontId="14" fillId="0" borderId="41" xfId="3" applyFont="1" applyBorder="1" applyAlignment="1">
      <alignment horizontal="center" vertical="center" wrapText="1"/>
    </xf>
    <xf numFmtId="0" fontId="14" fillId="0" borderId="16" xfId="3" applyFont="1" applyBorder="1" applyAlignment="1">
      <alignment horizontal="center" vertical="center" wrapText="1"/>
    </xf>
    <xf numFmtId="0" fontId="124" fillId="0" borderId="8" xfId="0" applyFont="1" applyBorder="1" applyAlignment="1">
      <alignment horizontal="center" vertical="center" wrapText="1"/>
    </xf>
    <xf numFmtId="0" fontId="124" fillId="0" borderId="41" xfId="0" applyFont="1" applyBorder="1" applyAlignment="1">
      <alignment horizontal="center" vertical="center" wrapText="1"/>
    </xf>
    <xf numFmtId="0" fontId="124" fillId="0" borderId="16" xfId="0" applyFont="1" applyBorder="1" applyAlignment="1">
      <alignment horizontal="center" vertical="center" wrapText="1"/>
    </xf>
    <xf numFmtId="0" fontId="34" fillId="0" borderId="1" xfId="3" applyFont="1" applyBorder="1" applyAlignment="1">
      <alignment horizontal="center" vertical="center"/>
    </xf>
    <xf numFmtId="0" fontId="34" fillId="0" borderId="9" xfId="3" applyFont="1" applyBorder="1" applyAlignment="1">
      <alignment horizontal="center" vertical="center"/>
    </xf>
    <xf numFmtId="0" fontId="34" fillId="0" borderId="49" xfId="3" applyFont="1" applyBorder="1" applyAlignment="1">
      <alignment horizontal="center" vertical="center"/>
    </xf>
    <xf numFmtId="0" fontId="124" fillId="0" borderId="54" xfId="0" applyFont="1" applyBorder="1" applyAlignment="1">
      <alignment horizontal="center" vertical="center" wrapText="1"/>
    </xf>
    <xf numFmtId="0" fontId="124" fillId="0" borderId="55" xfId="0" applyFont="1" applyBorder="1" applyAlignment="1">
      <alignment horizontal="center" vertical="center" wrapText="1"/>
    </xf>
    <xf numFmtId="0" fontId="124" fillId="0" borderId="47" xfId="0" applyFont="1" applyBorder="1" applyAlignment="1">
      <alignment horizontal="center" vertical="center" wrapText="1"/>
    </xf>
    <xf numFmtId="0" fontId="124" fillId="0" borderId="93" xfId="0" applyFont="1" applyBorder="1" applyAlignment="1">
      <alignment horizontal="center" vertical="center" wrapText="1"/>
    </xf>
    <xf numFmtId="167" fontId="47" fillId="10" borderId="8" xfId="0" applyNumberFormat="1" applyFont="1" applyFill="1" applyBorder="1" applyAlignment="1">
      <alignment horizontal="center" vertical="center" wrapText="1"/>
    </xf>
    <xf numFmtId="167" fontId="47" fillId="10" borderId="41" xfId="0" applyNumberFormat="1" applyFont="1" applyFill="1" applyBorder="1" applyAlignment="1">
      <alignment horizontal="center" vertical="center"/>
    </xf>
    <xf numFmtId="0" fontId="125" fillId="11" borderId="8" xfId="0" applyFont="1" applyFill="1" applyBorder="1" applyAlignment="1">
      <alignment horizontal="center" vertical="center" wrapText="1"/>
    </xf>
    <xf numFmtId="0" fontId="125" fillId="11" borderId="41" xfId="0" applyFont="1" applyFill="1" applyBorder="1" applyAlignment="1">
      <alignment horizontal="center" vertical="center" wrapText="1"/>
    </xf>
    <xf numFmtId="0" fontId="120" fillId="0" borderId="54" xfId="0" applyFont="1" applyBorder="1" applyAlignment="1">
      <alignment horizontal="center" wrapText="1"/>
    </xf>
    <xf numFmtId="0" fontId="120" fillId="0" borderId="55" xfId="0" applyFont="1" applyBorder="1" applyAlignment="1">
      <alignment horizontal="center" wrapText="1"/>
    </xf>
    <xf numFmtId="0" fontId="120" fillId="0" borderId="47" xfId="0" applyFont="1" applyBorder="1" applyAlignment="1">
      <alignment horizontal="center" wrapText="1"/>
    </xf>
    <xf numFmtId="0" fontId="120" fillId="0" borderId="93" xfId="0" applyFont="1" applyBorder="1" applyAlignment="1">
      <alignment horizontal="center" wrapText="1"/>
    </xf>
    <xf numFmtId="167" fontId="32" fillId="10" borderId="8" xfId="0" applyNumberFormat="1" applyFont="1" applyFill="1" applyBorder="1" applyAlignment="1">
      <alignment horizontal="center" vertical="center" wrapText="1"/>
    </xf>
    <xf numFmtId="167" fontId="32" fillId="10" borderId="41" xfId="0" applyNumberFormat="1" applyFont="1" applyFill="1" applyBorder="1" applyAlignment="1">
      <alignment horizontal="center" vertical="center"/>
    </xf>
    <xf numFmtId="167" fontId="32" fillId="10" borderId="155" xfId="0" applyNumberFormat="1" applyFont="1" applyFill="1" applyBorder="1" applyAlignment="1">
      <alignment horizontal="center" vertical="center"/>
    </xf>
    <xf numFmtId="0" fontId="109" fillId="0" borderId="0" xfId="0" applyFont="1" applyBorder="1" applyAlignment="1">
      <alignment horizontal="center"/>
    </xf>
    <xf numFmtId="0" fontId="13" fillId="0" borderId="1" xfId="18" applyFont="1" applyFill="1" applyBorder="1" applyAlignment="1">
      <alignment horizontal="center" vertical="center"/>
    </xf>
    <xf numFmtId="0" fontId="13" fillId="0" borderId="49" xfId="18" applyFont="1" applyBorder="1" applyAlignment="1">
      <alignment horizontal="left"/>
    </xf>
    <xf numFmtId="0" fontId="12" fillId="0" borderId="12" xfId="18" applyFont="1" applyFill="1" applyBorder="1" applyAlignment="1">
      <alignment horizontal="center" vertical="center"/>
    </xf>
    <xf numFmtId="0" fontId="12" fillId="0" borderId="15" xfId="18" applyFont="1" applyBorder="1" applyAlignment="1">
      <alignment horizontal="left"/>
    </xf>
    <xf numFmtId="0" fontId="1" fillId="0" borderId="0" xfId="18" applyFill="1"/>
    <xf numFmtId="0" fontId="14" fillId="0" borderId="49" xfId="18" applyFont="1" applyBorder="1" applyAlignment="1">
      <alignment horizontal="left"/>
    </xf>
    <xf numFmtId="0" fontId="12" fillId="0" borderId="0" xfId="18" applyFont="1" applyFill="1" applyAlignment="1">
      <alignment vertical="center" wrapText="1"/>
    </xf>
    <xf numFmtId="0" fontId="12" fillId="0" borderId="0" xfId="18" applyFont="1" applyAlignment="1">
      <alignment vertical="center"/>
    </xf>
    <xf numFmtId="0" fontId="120" fillId="0" borderId="54" xfId="0" applyFont="1" applyBorder="1" applyAlignment="1">
      <alignment horizontal="center" vertical="center" wrapText="1"/>
    </xf>
    <xf numFmtId="0" fontId="120" fillId="0" borderId="55" xfId="0" applyFont="1" applyBorder="1" applyAlignment="1">
      <alignment horizontal="center" vertical="center" wrapText="1"/>
    </xf>
    <xf numFmtId="0" fontId="120" fillId="0" borderId="47" xfId="0" applyFont="1" applyBorder="1" applyAlignment="1">
      <alignment horizontal="center" vertical="center" wrapText="1"/>
    </xf>
    <xf numFmtId="0" fontId="120" fillId="0" borderId="93" xfId="0" applyFont="1" applyBorder="1" applyAlignment="1">
      <alignment horizontal="center" vertical="center" wrapText="1"/>
    </xf>
    <xf numFmtId="167" fontId="50" fillId="0" borderId="8" xfId="0" applyNumberFormat="1" applyFont="1" applyFill="1" applyBorder="1" applyAlignment="1">
      <alignment horizontal="center" vertical="center" wrapText="1"/>
    </xf>
    <xf numFmtId="167" fontId="50" fillId="0" borderId="41" xfId="0" applyNumberFormat="1" applyFont="1" applyFill="1" applyBorder="1" applyAlignment="1">
      <alignment horizontal="center" vertical="center"/>
    </xf>
    <xf numFmtId="0" fontId="13" fillId="0" borderId="1" xfId="18" applyFont="1" applyFill="1" applyBorder="1" applyAlignment="1">
      <alignment horizontal="left" vertical="center"/>
    </xf>
    <xf numFmtId="0" fontId="13" fillId="0" borderId="9" xfId="18" applyFont="1" applyFill="1" applyBorder="1" applyAlignment="1">
      <alignment horizontal="left" vertical="center"/>
    </xf>
    <xf numFmtId="0" fontId="13" fillId="0" borderId="1" xfId="18" applyFont="1" applyFill="1" applyBorder="1" applyAlignment="1">
      <alignment horizontal="left" vertical="center" wrapText="1"/>
    </xf>
    <xf numFmtId="0" fontId="13" fillId="0" borderId="49" xfId="18" applyFont="1" applyFill="1" applyBorder="1" applyAlignment="1">
      <alignment horizontal="left" vertical="center" wrapText="1"/>
    </xf>
    <xf numFmtId="0" fontId="14" fillId="0" borderId="54" xfId="18" applyFont="1" applyFill="1" applyBorder="1" applyAlignment="1">
      <alignment horizontal="center" vertical="center" wrapText="1" shrinkToFit="1"/>
    </xf>
    <xf numFmtId="0" fontId="90" fillId="0" borderId="67" xfId="0" applyFont="1" applyFill="1" applyBorder="1" applyAlignment="1">
      <alignment horizontal="center" vertical="center" wrapText="1"/>
    </xf>
    <xf numFmtId="0" fontId="14" fillId="0" borderId="8" xfId="18" applyFont="1" applyBorder="1" applyAlignment="1">
      <alignment horizontal="center" vertical="center" wrapText="1"/>
    </xf>
    <xf numFmtId="0" fontId="90" fillId="0" borderId="41" xfId="0" applyFont="1" applyBorder="1" applyAlignment="1">
      <alignment vertical="center"/>
    </xf>
    <xf numFmtId="0" fontId="120" fillId="0" borderId="8" xfId="0" applyFont="1" applyBorder="1" applyAlignment="1">
      <alignment horizontal="center" wrapText="1"/>
    </xf>
    <xf numFmtId="0" fontId="120" fillId="0" borderId="16" xfId="0" applyFont="1" applyBorder="1" applyAlignment="1">
      <alignment horizontal="center" wrapText="1"/>
    </xf>
    <xf numFmtId="0" fontId="30" fillId="11" borderId="8" xfId="0" applyFont="1" applyFill="1" applyBorder="1" applyAlignment="1">
      <alignment horizontal="center" vertical="center" wrapText="1"/>
    </xf>
    <xf numFmtId="0" fontId="30" fillId="11" borderId="41" xfId="0" applyFont="1" applyFill="1" applyBorder="1" applyAlignment="1">
      <alignment horizontal="center" vertical="center" wrapText="1"/>
    </xf>
    <xf numFmtId="0" fontId="30" fillId="11" borderId="67" xfId="0" applyFont="1" applyFill="1" applyBorder="1" applyAlignment="1">
      <alignment horizontal="center" vertical="center" wrapText="1"/>
    </xf>
    <xf numFmtId="0" fontId="13" fillId="0" borderId="1" xfId="17" applyFont="1" applyFill="1" applyBorder="1" applyAlignment="1">
      <alignment horizontal="left" vertical="center" wrapText="1"/>
    </xf>
    <xf numFmtId="0" fontId="13" fillId="0" borderId="49" xfId="17" applyFont="1" applyFill="1" applyBorder="1" applyAlignment="1">
      <alignment horizontal="left" vertical="center" wrapText="1"/>
    </xf>
    <xf numFmtId="0" fontId="69" fillId="0" borderId="38" xfId="0" applyFont="1" applyFill="1" applyBorder="1" applyAlignment="1">
      <alignment horizontal="center" vertical="center" wrapText="1"/>
    </xf>
    <xf numFmtId="0" fontId="69" fillId="0" borderId="52" xfId="0" applyFont="1" applyFill="1" applyBorder="1" applyAlignment="1">
      <alignment horizontal="right" vertical="center"/>
    </xf>
    <xf numFmtId="0" fontId="69" fillId="0" borderId="81" xfId="0" applyFont="1" applyFill="1" applyBorder="1" applyAlignment="1">
      <alignment horizontal="right" vertical="center"/>
    </xf>
    <xf numFmtId="0" fontId="120" fillId="11" borderId="36" xfId="0" applyFont="1" applyFill="1" applyBorder="1" applyAlignment="1">
      <alignment horizontal="center" vertical="center" wrapText="1"/>
    </xf>
    <xf numFmtId="0" fontId="120" fillId="11" borderId="17" xfId="0" applyFont="1" applyFill="1" applyBorder="1" applyAlignment="1">
      <alignment horizontal="center" vertical="center"/>
    </xf>
    <xf numFmtId="0" fontId="69" fillId="0" borderId="46" xfId="0" applyFont="1" applyFill="1" applyBorder="1" applyAlignment="1">
      <alignment horizontal="center" vertical="center"/>
    </xf>
    <xf numFmtId="0" fontId="69" fillId="0" borderId="80" xfId="0" applyFont="1" applyFill="1" applyBorder="1" applyAlignment="1">
      <alignment horizontal="center" vertical="center"/>
    </xf>
    <xf numFmtId="0" fontId="69" fillId="0" borderId="36" xfId="0" applyFont="1" applyFill="1" applyBorder="1" applyAlignment="1">
      <alignment horizontal="center" vertical="center"/>
    </xf>
    <xf numFmtId="0" fontId="69" fillId="0" borderId="17" xfId="0" applyFont="1" applyFill="1" applyBorder="1" applyAlignment="1">
      <alignment horizontal="center" vertical="center"/>
    </xf>
    <xf numFmtId="0" fontId="69" fillId="0" borderId="8" xfId="0" applyFont="1" applyFill="1" applyBorder="1" applyAlignment="1">
      <alignment horizontal="center" vertical="center" wrapText="1"/>
    </xf>
    <xf numFmtId="0" fontId="0" fillId="0" borderId="16" xfId="0" applyBorder="1" applyAlignment="1"/>
    <xf numFmtId="0" fontId="0" fillId="0" borderId="41" xfId="0" applyBorder="1" applyAlignment="1">
      <alignment horizontal="center" wrapText="1"/>
    </xf>
    <xf numFmtId="0" fontId="0" fillId="0" borderId="16" xfId="0" applyBorder="1" applyAlignment="1">
      <alignment horizontal="center" wrapText="1"/>
    </xf>
    <xf numFmtId="0" fontId="0" fillId="0" borderId="8" xfId="0" applyBorder="1" applyAlignment="1"/>
    <xf numFmtId="0" fontId="26" fillId="0" borderId="38" xfId="0" applyFont="1" applyFill="1" applyBorder="1" applyAlignment="1">
      <alignment horizontal="center" vertical="center" wrapText="1"/>
    </xf>
    <xf numFmtId="0" fontId="130" fillId="0" borderId="1" xfId="32" applyFont="1" applyFill="1" applyBorder="1" applyAlignment="1">
      <alignment horizontal="left" vertical="center" wrapText="1"/>
    </xf>
    <xf numFmtId="0" fontId="130" fillId="0" borderId="49" xfId="32" applyFont="1" applyFill="1" applyBorder="1" applyAlignment="1">
      <alignment horizontal="left" vertical="center" wrapText="1"/>
    </xf>
    <xf numFmtId="0" fontId="31" fillId="0" borderId="0" xfId="32" applyFont="1" applyFill="1" applyAlignment="1">
      <alignment horizontal="center" vertical="center" wrapText="1"/>
    </xf>
    <xf numFmtId="0" fontId="130" fillId="0" borderId="8" xfId="32" applyFont="1" applyFill="1" applyBorder="1" applyAlignment="1">
      <alignment horizontal="center" vertical="center" wrapText="1"/>
    </xf>
    <xf numFmtId="0" fontId="130" fillId="0" borderId="41" xfId="32" applyFont="1" applyFill="1" applyBorder="1" applyAlignment="1">
      <alignment horizontal="center" vertical="center" wrapText="1"/>
    </xf>
    <xf numFmtId="0" fontId="130" fillId="0" borderId="16" xfId="32" applyFont="1" applyFill="1" applyBorder="1" applyAlignment="1">
      <alignment horizontal="center" vertical="center" wrapText="1"/>
    </xf>
    <xf numFmtId="0" fontId="34" fillId="0" borderId="8" xfId="3" applyFont="1" applyBorder="1" applyAlignment="1">
      <alignment horizontal="center" vertical="center" wrapText="1"/>
    </xf>
    <xf numFmtId="0" fontId="34" fillId="0" borderId="41" xfId="3" applyFont="1" applyBorder="1" applyAlignment="1">
      <alignment horizontal="center" vertical="center" wrapText="1"/>
    </xf>
    <xf numFmtId="0" fontId="34" fillId="0" borderId="16" xfId="3" applyFont="1" applyBorder="1" applyAlignment="1">
      <alignment horizontal="center" vertical="center" wrapText="1"/>
    </xf>
    <xf numFmtId="1" fontId="46" fillId="0" borderId="1" xfId="32" applyNumberFormat="1" applyFont="1" applyFill="1" applyBorder="1" applyAlignment="1">
      <alignment horizontal="center"/>
    </xf>
    <xf numFmtId="1" fontId="46" fillId="0" borderId="9" xfId="32" applyNumberFormat="1" applyFont="1" applyFill="1" applyBorder="1" applyAlignment="1">
      <alignment horizontal="center"/>
    </xf>
    <xf numFmtId="1" fontId="46" fillId="0" borderId="49" xfId="32" applyNumberFormat="1" applyFont="1" applyFill="1" applyBorder="1" applyAlignment="1">
      <alignment horizontal="center"/>
    </xf>
    <xf numFmtId="0" fontId="31" fillId="0" borderId="1" xfId="32" applyFont="1" applyFill="1" applyBorder="1" applyAlignment="1">
      <alignment horizontal="center" vertical="center" wrapText="1"/>
    </xf>
    <xf numFmtId="0" fontId="31" fillId="0" borderId="9" xfId="32" applyFont="1" applyFill="1" applyBorder="1" applyAlignment="1">
      <alignment horizontal="center" vertical="center" wrapText="1"/>
    </xf>
    <xf numFmtId="0" fontId="31" fillId="0" borderId="49" xfId="32" applyFont="1" applyFill="1" applyBorder="1" applyAlignment="1">
      <alignment horizontal="center" vertical="center" wrapText="1"/>
    </xf>
    <xf numFmtId="0" fontId="31" fillId="0" borderId="1" xfId="32" applyFont="1" applyBorder="1" applyAlignment="1">
      <alignment horizontal="center" vertical="center" wrapText="1"/>
    </xf>
    <xf numFmtId="0" fontId="31" fillId="0" borderId="9" xfId="32" applyFont="1" applyBorder="1" applyAlignment="1">
      <alignment horizontal="center" vertical="center" wrapText="1"/>
    </xf>
    <xf numFmtId="0" fontId="31" fillId="0" borderId="49" xfId="32" applyFont="1" applyBorder="1" applyAlignment="1">
      <alignment horizontal="center" vertical="center" wrapText="1"/>
    </xf>
    <xf numFmtId="0" fontId="130" fillId="0" borderId="1" xfId="32" applyFont="1" applyFill="1" applyBorder="1" applyAlignment="1">
      <alignment wrapText="1"/>
    </xf>
    <xf numFmtId="0" fontId="130" fillId="0" borderId="49" xfId="32" applyFont="1" applyFill="1" applyBorder="1" applyAlignment="1">
      <alignment wrapText="1"/>
    </xf>
    <xf numFmtId="0" fontId="12" fillId="0" borderId="7" xfId="5" applyFont="1" applyBorder="1" applyAlignment="1">
      <alignment horizontal="center" vertical="center" wrapText="1"/>
    </xf>
    <xf numFmtId="164" fontId="5" fillId="0" borderId="175" xfId="0" applyNumberFormat="1" applyFont="1" applyBorder="1" applyAlignment="1">
      <alignment horizontal="left"/>
    </xf>
    <xf numFmtId="0" fontId="0" fillId="0" borderId="176" xfId="0" applyBorder="1" applyAlignment="1">
      <alignment horizontal="left"/>
    </xf>
    <xf numFmtId="164" fontId="10" fillId="0" borderId="168" xfId="0" applyNumberFormat="1" applyFont="1" applyBorder="1" applyAlignment="1">
      <alignment horizontal="left"/>
    </xf>
    <xf numFmtId="0" fontId="0" fillId="0" borderId="169" xfId="0" applyBorder="1" applyAlignment="1">
      <alignment horizontal="left"/>
    </xf>
    <xf numFmtId="164" fontId="5" fillId="0" borderId="152" xfId="0" applyNumberFormat="1" applyFont="1" applyBorder="1" applyAlignment="1">
      <alignment horizontal="left"/>
    </xf>
    <xf numFmtId="0" fontId="0" fillId="0" borderId="154" xfId="0" applyBorder="1" applyAlignment="1">
      <alignment horizontal="left"/>
    </xf>
    <xf numFmtId="164" fontId="10" fillId="0" borderId="169" xfId="0" applyNumberFormat="1" applyFont="1" applyBorder="1" applyAlignment="1">
      <alignment horizontal="left"/>
    </xf>
    <xf numFmtId="164" fontId="5" fillId="0" borderId="154" xfId="0" applyNumberFormat="1" applyFont="1" applyBorder="1" applyAlignment="1">
      <alignment horizontal="left"/>
    </xf>
    <xf numFmtId="164" fontId="5" fillId="0" borderId="176" xfId="0" applyNumberFormat="1" applyFont="1" applyBorder="1" applyAlignment="1">
      <alignment horizontal="left"/>
    </xf>
    <xf numFmtId="0" fontId="1" fillId="0" borderId="0" xfId="3" applyAlignment="1">
      <alignment horizontal="left" vertical="center"/>
    </xf>
    <xf numFmtId="0" fontId="13" fillId="0" borderId="1" xfId="3" applyFont="1" applyFill="1" applyBorder="1" applyAlignment="1">
      <alignment horizontal="left" vertical="center"/>
    </xf>
    <xf numFmtId="0" fontId="13" fillId="0" borderId="9" xfId="3" applyFont="1" applyFill="1" applyBorder="1" applyAlignment="1">
      <alignment horizontal="left" vertical="center"/>
    </xf>
    <xf numFmtId="2" fontId="158" fillId="11" borderId="8" xfId="3" applyNumberFormat="1" applyFont="1" applyFill="1" applyBorder="1" applyAlignment="1">
      <alignment horizontal="center" vertical="center" wrapText="1"/>
    </xf>
    <xf numFmtId="0" fontId="158" fillId="0" borderId="16" xfId="3" applyFont="1" applyBorder="1" applyAlignment="1">
      <alignment horizontal="center" vertical="center" wrapText="1"/>
    </xf>
    <xf numFmtId="0" fontId="13" fillId="0" borderId="8" xfId="3" applyFont="1" applyBorder="1" applyAlignment="1">
      <alignment horizontal="center" vertical="center" wrapText="1"/>
    </xf>
    <xf numFmtId="0" fontId="13" fillId="0" borderId="16" xfId="3" applyFont="1" applyBorder="1" applyAlignment="1">
      <alignment horizontal="center" vertical="center" wrapText="1"/>
    </xf>
    <xf numFmtId="0" fontId="12" fillId="0" borderId="56" xfId="5" applyFont="1" applyBorder="1" applyAlignment="1">
      <alignment horizontal="center" vertical="center" wrapText="1"/>
    </xf>
    <xf numFmtId="0" fontId="1" fillId="0" borderId="7" xfId="3" applyBorder="1" applyAlignment="1">
      <alignment horizontal="center" vertical="center" wrapText="1"/>
    </xf>
    <xf numFmtId="0" fontId="30" fillId="0" borderId="0" xfId="0" applyFont="1" applyAlignment="1">
      <alignment horizontal="left" vertical="center" wrapText="1"/>
    </xf>
    <xf numFmtId="0" fontId="117" fillId="0" borderId="0" xfId="0" applyFont="1" applyAlignment="1">
      <alignment horizontal="left" vertical="center" wrapText="1"/>
    </xf>
    <xf numFmtId="0" fontId="19" fillId="0" borderId="23" xfId="4" applyFont="1" applyBorder="1" applyAlignment="1">
      <alignment horizontal="center" vertical="center" wrapText="1"/>
    </xf>
    <xf numFmtId="0" fontId="19" fillId="0" borderId="36" xfId="4" applyFont="1" applyBorder="1" applyAlignment="1">
      <alignment horizontal="center" vertical="center" wrapText="1"/>
    </xf>
    <xf numFmtId="0" fontId="7" fillId="0" borderId="8" xfId="4" applyFont="1" applyBorder="1" applyAlignment="1">
      <alignment horizontal="center" vertical="center"/>
    </xf>
    <xf numFmtId="0" fontId="7" fillId="0" borderId="16" xfId="4" applyFont="1" applyBorder="1" applyAlignment="1">
      <alignment horizontal="center" vertical="center"/>
    </xf>
    <xf numFmtId="0" fontId="13" fillId="0" borderId="4" xfId="8" applyFont="1" applyBorder="1" applyAlignment="1">
      <alignment horizontal="center" vertical="center" wrapText="1"/>
    </xf>
    <xf numFmtId="0" fontId="13" fillId="0" borderId="7" xfId="8" applyFont="1" applyBorder="1" applyAlignment="1">
      <alignment horizontal="center" vertical="center" wrapText="1"/>
    </xf>
    <xf numFmtId="0" fontId="6" fillId="10" borderId="56" xfId="8" applyFont="1" applyFill="1" applyBorder="1" applyAlignment="1">
      <alignment horizontal="center" vertical="center" wrapText="1"/>
    </xf>
    <xf numFmtId="0" fontId="6" fillId="10" borderId="92" xfId="8" applyFont="1" applyFill="1" applyBorder="1" applyAlignment="1">
      <alignment horizontal="center" vertical="center" wrapText="1"/>
    </xf>
    <xf numFmtId="0" fontId="3" fillId="0" borderId="4" xfId="8" applyFont="1" applyFill="1" applyBorder="1" applyAlignment="1">
      <alignment horizontal="center" vertical="center"/>
    </xf>
    <xf numFmtId="0" fontId="3" fillId="0" borderId="11" xfId="8" applyFont="1" applyFill="1" applyBorder="1" applyAlignment="1">
      <alignment horizontal="center" vertical="center"/>
    </xf>
    <xf numFmtId="0" fontId="3" fillId="0" borderId="7" xfId="8" applyFont="1" applyFill="1" applyBorder="1" applyAlignment="1">
      <alignment horizontal="center" vertical="center"/>
    </xf>
    <xf numFmtId="0" fontId="2" fillId="0" borderId="16" xfId="4" applyBorder="1" applyAlignment="1">
      <alignment horizontal="center" vertical="center" wrapText="1"/>
    </xf>
    <xf numFmtId="0" fontId="12" fillId="0" borderId="4" xfId="8" applyFont="1" applyBorder="1" applyAlignment="1">
      <alignment horizontal="center" vertical="center" wrapText="1"/>
    </xf>
    <xf numFmtId="0" fontId="12" fillId="0" borderId="7" xfId="8" applyFont="1" applyBorder="1" applyAlignment="1">
      <alignment horizontal="center" vertical="center" wrapText="1"/>
    </xf>
    <xf numFmtId="0" fontId="6" fillId="10" borderId="93" xfId="8" applyFont="1" applyFill="1" applyBorder="1" applyAlignment="1">
      <alignment horizontal="center" vertical="center" wrapText="1"/>
    </xf>
    <xf numFmtId="0" fontId="2" fillId="0" borderId="7" xfId="4" applyBorder="1" applyAlignment="1">
      <alignment horizontal="center" vertical="center" wrapText="1"/>
    </xf>
    <xf numFmtId="0" fontId="19" fillId="0" borderId="5" xfId="4" applyFont="1" applyBorder="1" applyAlignment="1">
      <alignment horizontal="center" wrapText="1"/>
    </xf>
    <xf numFmtId="0" fontId="19" fillId="0" borderId="68" xfId="4" applyFont="1" applyBorder="1" applyAlignment="1">
      <alignment horizontal="center" wrapText="1"/>
    </xf>
    <xf numFmtId="0" fontId="19" fillId="0" borderId="91" xfId="4" applyFont="1" applyBorder="1" applyAlignment="1">
      <alignment horizontal="center" vertical="center" wrapText="1"/>
    </xf>
    <xf numFmtId="0" fontId="19" fillId="0" borderId="81" xfId="4" applyFont="1" applyBorder="1" applyAlignment="1">
      <alignment horizontal="center" vertical="center" wrapText="1"/>
    </xf>
    <xf numFmtId="0" fontId="9" fillId="0" borderId="1" xfId="0" applyFont="1" applyBorder="1" applyAlignment="1">
      <alignment horizontal="center" wrapText="1"/>
    </xf>
    <xf numFmtId="0" fontId="9" fillId="0" borderId="9" xfId="0" applyFont="1" applyBorder="1" applyAlignment="1">
      <alignment horizontal="center" wrapText="1"/>
    </xf>
    <xf numFmtId="0" fontId="0" fillId="10" borderId="20" xfId="0" applyFill="1" applyBorder="1" applyAlignment="1">
      <alignment horizontal="center" vertical="center" wrapText="1"/>
    </xf>
    <xf numFmtId="0" fontId="0" fillId="10" borderId="64" xfId="0" applyFill="1" applyBorder="1" applyAlignment="1">
      <alignment horizontal="center" vertical="center"/>
    </xf>
    <xf numFmtId="0" fontId="13" fillId="0" borderId="52" xfId="8" applyFont="1" applyBorder="1" applyAlignment="1">
      <alignment horizontal="center" vertical="center" wrapText="1"/>
    </xf>
    <xf numFmtId="0" fontId="13" fillId="0" borderId="81" xfId="8" applyFont="1" applyBorder="1" applyAlignment="1">
      <alignment horizontal="center" vertical="center" wrapText="1"/>
    </xf>
    <xf numFmtId="0" fontId="19" fillId="0" borderId="91" xfId="13" applyFont="1" applyBorder="1" applyAlignment="1">
      <alignment horizontal="center" vertical="center" wrapText="1"/>
    </xf>
    <xf numFmtId="0" fontId="19" fillId="0" borderId="61" xfId="13" applyFont="1" applyBorder="1" applyAlignment="1">
      <alignment horizontal="center" vertical="center" wrapText="1"/>
    </xf>
    <xf numFmtId="0" fontId="19" fillId="0" borderId="81" xfId="13" applyFont="1" applyBorder="1" applyAlignment="1">
      <alignment horizontal="center" vertical="center" wrapText="1"/>
    </xf>
    <xf numFmtId="0" fontId="19" fillId="0" borderId="142" xfId="13" applyFont="1" applyBorder="1" applyAlignment="1">
      <alignment horizontal="center" vertical="center" wrapText="1"/>
    </xf>
    <xf numFmtId="0" fontId="19" fillId="0" borderId="57" xfId="13" applyFont="1" applyBorder="1" applyAlignment="1">
      <alignment horizontal="center" vertical="center" wrapText="1"/>
    </xf>
    <xf numFmtId="0" fontId="19" fillId="0" borderId="82" xfId="13" applyFont="1" applyBorder="1" applyAlignment="1">
      <alignment horizontal="center" vertical="center" wrapText="1"/>
    </xf>
    <xf numFmtId="0" fontId="19" fillId="0" borderId="141" xfId="13" applyFont="1" applyBorder="1" applyAlignment="1">
      <alignment horizontal="center" vertical="center" wrapText="1"/>
    </xf>
    <xf numFmtId="0" fontId="19" fillId="0" borderId="60" xfId="13" applyFont="1" applyBorder="1" applyAlignment="1">
      <alignment horizontal="center" vertical="center" wrapText="1"/>
    </xf>
    <xf numFmtId="0" fontId="19" fillId="0" borderId="80" xfId="13" applyFont="1" applyBorder="1" applyAlignment="1">
      <alignment horizontal="center" vertical="center" wrapText="1"/>
    </xf>
    <xf numFmtId="0" fontId="19" fillId="0" borderId="10" xfId="13" applyFont="1" applyBorder="1" applyAlignment="1">
      <alignment horizontal="center" vertical="center" wrapText="1"/>
    </xf>
    <xf numFmtId="0" fontId="19" fillId="0" borderId="34" xfId="13" applyFont="1" applyBorder="1" applyAlignment="1">
      <alignment horizontal="center" vertical="center" wrapText="1"/>
    </xf>
    <xf numFmtId="0" fontId="19" fillId="0" borderId="17" xfId="13" applyFont="1" applyBorder="1" applyAlignment="1">
      <alignment horizontal="center" vertical="center" wrapText="1"/>
    </xf>
    <xf numFmtId="0" fontId="14" fillId="0" borderId="8" xfId="1" applyFont="1" applyBorder="1" applyAlignment="1">
      <alignment horizontal="center" vertical="center"/>
    </xf>
    <xf numFmtId="0" fontId="14" fillId="0" borderId="41" xfId="1" applyFont="1" applyBorder="1" applyAlignment="1">
      <alignment horizontal="center" vertical="center"/>
    </xf>
    <xf numFmtId="0" fontId="14" fillId="0" borderId="16" xfId="1" applyFont="1" applyBorder="1" applyAlignment="1">
      <alignment horizontal="center" vertical="center"/>
    </xf>
    <xf numFmtId="0" fontId="12" fillId="0" borderId="54" xfId="8" applyFont="1" applyBorder="1" applyAlignment="1">
      <alignment horizontal="center" vertical="center" wrapText="1"/>
    </xf>
    <xf numFmtId="0" fontId="12" fillId="0" borderId="56" xfId="8" applyFont="1" applyBorder="1" applyAlignment="1">
      <alignment horizontal="center" vertical="center" wrapText="1"/>
    </xf>
    <xf numFmtId="0" fontId="12" fillId="0" borderId="47" xfId="8" applyFont="1" applyBorder="1" applyAlignment="1">
      <alignment horizontal="center" vertical="center" wrapText="1"/>
    </xf>
    <xf numFmtId="0" fontId="12" fillId="0" borderId="92" xfId="8" applyFont="1" applyBorder="1" applyAlignment="1">
      <alignment horizontal="center" vertical="center" wrapText="1"/>
    </xf>
    <xf numFmtId="0" fontId="12" fillId="10" borderId="8" xfId="8" applyFont="1" applyFill="1" applyBorder="1" applyAlignment="1">
      <alignment horizontal="center" vertical="center" wrapText="1"/>
    </xf>
    <xf numFmtId="0" fontId="12" fillId="10" borderId="41" xfId="8" applyFont="1" applyFill="1" applyBorder="1" applyAlignment="1">
      <alignment horizontal="center" vertical="center" wrapText="1"/>
    </xf>
    <xf numFmtId="0" fontId="12" fillId="10" borderId="16" xfId="8" applyFont="1" applyFill="1" applyBorder="1" applyAlignment="1">
      <alignment horizontal="center" vertical="center" wrapText="1"/>
    </xf>
    <xf numFmtId="0" fontId="19" fillId="0" borderId="94" xfId="13" applyFont="1" applyBorder="1" applyAlignment="1">
      <alignment horizontal="center" vertical="center" wrapText="1"/>
    </xf>
    <xf numFmtId="0" fontId="19" fillId="0" borderId="79" xfId="13" applyFont="1" applyBorder="1" applyAlignment="1">
      <alignment horizontal="center" vertical="center" wrapText="1"/>
    </xf>
    <xf numFmtId="0" fontId="19" fillId="0" borderId="167" xfId="13" applyFont="1" applyBorder="1" applyAlignment="1">
      <alignment horizontal="center" vertical="center" wrapText="1"/>
    </xf>
    <xf numFmtId="0" fontId="119" fillId="0" borderId="0" xfId="0" applyFont="1" applyAlignment="1">
      <alignment horizontal="left" vertical="center" wrapText="1"/>
    </xf>
    <xf numFmtId="0" fontId="9" fillId="0" borderId="8" xfId="13" applyFont="1" applyBorder="1" applyAlignment="1">
      <alignment horizontal="center" vertical="center"/>
    </xf>
    <xf numFmtId="0" fontId="9" fillId="0" borderId="41" xfId="13" applyFont="1" applyBorder="1" applyAlignment="1">
      <alignment horizontal="center" vertical="center"/>
    </xf>
    <xf numFmtId="0" fontId="9" fillId="0" borderId="16" xfId="13" applyFont="1" applyBorder="1" applyAlignment="1">
      <alignment horizontal="center" vertical="center"/>
    </xf>
    <xf numFmtId="0" fontId="13" fillId="0" borderId="54" xfId="8" applyFont="1" applyBorder="1" applyAlignment="1">
      <alignment horizontal="center" vertical="center" wrapText="1"/>
    </xf>
    <xf numFmtId="0" fontId="13" fillId="0" borderId="55" xfId="8" applyFont="1" applyBorder="1" applyAlignment="1">
      <alignment horizontal="center" vertical="center" wrapText="1"/>
    </xf>
    <xf numFmtId="0" fontId="13" fillId="0" borderId="47" xfId="8" applyFont="1" applyBorder="1" applyAlignment="1">
      <alignment horizontal="center" vertical="center" wrapText="1"/>
    </xf>
    <xf numFmtId="0" fontId="13" fillId="0" borderId="93" xfId="8" applyFont="1" applyBorder="1" applyAlignment="1">
      <alignment horizontal="center" vertical="center" wrapText="1"/>
    </xf>
    <xf numFmtId="0" fontId="13" fillId="0" borderId="5" xfId="8" applyFont="1" applyBorder="1" applyAlignment="1">
      <alignment horizontal="center" vertical="center" wrapText="1"/>
    </xf>
    <xf numFmtId="0" fontId="13" fillId="0" borderId="23" xfId="8" applyFont="1" applyBorder="1" applyAlignment="1">
      <alignment horizontal="center" vertical="center" wrapText="1"/>
    </xf>
    <xf numFmtId="0" fontId="9" fillId="0" borderId="4" xfId="8" applyFont="1" applyFill="1" applyBorder="1" applyAlignment="1">
      <alignment horizontal="center" vertical="center"/>
    </xf>
    <xf numFmtId="0" fontId="9" fillId="0" borderId="11" xfId="8" applyFont="1" applyFill="1" applyBorder="1" applyAlignment="1">
      <alignment horizontal="center" vertical="center"/>
    </xf>
    <xf numFmtId="0" fontId="9" fillId="0" borderId="7" xfId="8" applyFont="1" applyFill="1" applyBorder="1" applyAlignment="1">
      <alignment horizontal="center" vertical="center"/>
    </xf>
    <xf numFmtId="0" fontId="13" fillId="0" borderId="70" xfId="8" applyFont="1" applyBorder="1" applyAlignment="1">
      <alignment horizontal="center" vertical="center" wrapText="1"/>
    </xf>
    <xf numFmtId="0" fontId="13" fillId="0" borderId="36" xfId="8" applyFont="1" applyBorder="1" applyAlignment="1">
      <alignment horizontal="center" vertical="center" wrapText="1"/>
    </xf>
    <xf numFmtId="0" fontId="13" fillId="0" borderId="17" xfId="8" applyFont="1" applyBorder="1" applyAlignment="1">
      <alignment horizontal="center" vertical="center" wrapText="1"/>
    </xf>
    <xf numFmtId="0" fontId="13" fillId="0" borderId="83" xfId="8" applyFont="1" applyBorder="1" applyAlignment="1">
      <alignment horizontal="center" vertical="center" wrapText="1"/>
    </xf>
    <xf numFmtId="0" fontId="13" fillId="0" borderId="92" xfId="8"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36" fillId="0" borderId="4" xfId="0" applyFont="1" applyBorder="1" applyAlignment="1">
      <alignment horizontal="center" vertical="center"/>
    </xf>
    <xf numFmtId="0" fontId="36" fillId="0" borderId="67" xfId="0" applyFont="1" applyBorder="1" applyAlignment="1">
      <alignment horizontal="center" vertical="center"/>
    </xf>
    <xf numFmtId="0" fontId="36" fillId="0" borderId="42" xfId="0" applyFont="1" applyBorder="1" applyAlignment="1">
      <alignment horizontal="center" vertical="center"/>
    </xf>
    <xf numFmtId="0" fontId="36" fillId="0" borderId="54" xfId="0" applyFont="1" applyBorder="1" applyAlignment="1">
      <alignment horizontal="center" wrapText="1"/>
    </xf>
    <xf numFmtId="0" fontId="36" fillId="0" borderId="55" xfId="0" applyFont="1" applyBorder="1" applyAlignment="1">
      <alignment horizontal="center" wrapText="1"/>
    </xf>
    <xf numFmtId="0" fontId="36" fillId="0" borderId="56" xfId="0" applyFont="1" applyBorder="1" applyAlignment="1">
      <alignment horizontal="center" wrapText="1"/>
    </xf>
    <xf numFmtId="0" fontId="36" fillId="0" borderId="47" xfId="0" applyFont="1" applyBorder="1" applyAlignment="1">
      <alignment horizontal="center" wrapText="1"/>
    </xf>
    <xf numFmtId="0" fontId="36" fillId="0" borderId="93" xfId="0" applyFont="1" applyBorder="1" applyAlignment="1">
      <alignment horizontal="center" wrapText="1"/>
    </xf>
    <xf numFmtId="0" fontId="36" fillId="0" borderId="92" xfId="0" applyFont="1" applyBorder="1" applyAlignment="1">
      <alignment horizontal="center" wrapText="1"/>
    </xf>
    <xf numFmtId="0" fontId="36" fillId="0" borderId="1" xfId="0" applyFont="1" applyBorder="1" applyAlignment="1">
      <alignment horizontal="center" vertical="center"/>
    </xf>
    <xf numFmtId="0" fontId="36" fillId="0" borderId="9" xfId="0" applyFont="1" applyBorder="1" applyAlignment="1">
      <alignment horizontal="center" vertical="center"/>
    </xf>
    <xf numFmtId="0" fontId="36" fillId="0" borderId="49" xfId="0" applyFont="1" applyBorder="1" applyAlignment="1">
      <alignment horizontal="center" vertical="center"/>
    </xf>
    <xf numFmtId="0" fontId="36" fillId="0" borderId="8" xfId="0" applyFont="1" applyBorder="1" applyAlignment="1">
      <alignment horizontal="center" vertical="center"/>
    </xf>
    <xf numFmtId="0" fontId="36" fillId="0" borderId="41" xfId="0" applyFont="1" applyBorder="1" applyAlignment="1">
      <alignment horizontal="center" vertical="center"/>
    </xf>
    <xf numFmtId="0" fontId="36" fillId="0" borderId="16" xfId="0" applyFont="1" applyBorder="1" applyAlignment="1">
      <alignment horizontal="center" vertical="center"/>
    </xf>
    <xf numFmtId="0" fontId="36" fillId="0" borderId="8"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64" xfId="0" applyFont="1" applyBorder="1" applyAlignment="1">
      <alignment horizontal="center" vertical="center"/>
    </xf>
    <xf numFmtId="0" fontId="26" fillId="0" borderId="93" xfId="0" applyFont="1" applyBorder="1" applyAlignment="1">
      <alignment wrapText="1"/>
    </xf>
    <xf numFmtId="0" fontId="36" fillId="0" borderId="20" xfId="0" applyFont="1" applyBorder="1" applyAlignment="1">
      <alignment horizontal="center" vertical="center"/>
    </xf>
    <xf numFmtId="0" fontId="36" fillId="0" borderId="4" xfId="0" applyFont="1" applyBorder="1" applyAlignment="1">
      <alignment horizontal="center" vertical="center" wrapText="1"/>
    </xf>
    <xf numFmtId="0" fontId="36" fillId="0" borderId="54" xfId="0" applyFont="1" applyBorder="1" applyAlignment="1">
      <alignment horizontal="center"/>
    </xf>
    <xf numFmtId="0" fontId="36" fillId="0" borderId="55" xfId="0" applyFont="1" applyBorder="1" applyAlignment="1">
      <alignment horizontal="center"/>
    </xf>
    <xf numFmtId="0" fontId="36" fillId="0" borderId="56" xfId="0" applyFont="1" applyBorder="1" applyAlignment="1">
      <alignment horizontal="center"/>
    </xf>
    <xf numFmtId="0" fontId="35" fillId="0" borderId="1" xfId="0" applyFont="1" applyBorder="1" applyAlignment="1">
      <alignment horizontal="center" vertical="center"/>
    </xf>
    <xf numFmtId="0" fontId="35" fillId="0" borderId="49" xfId="0" applyFont="1" applyBorder="1" applyAlignment="1">
      <alignment horizontal="center" vertical="center"/>
    </xf>
    <xf numFmtId="0" fontId="35" fillId="0" borderId="9" xfId="0" applyFont="1" applyBorder="1" applyAlignment="1">
      <alignment horizontal="center" vertical="center"/>
    </xf>
    <xf numFmtId="0" fontId="35" fillId="0" borderId="1" xfId="0" applyFont="1" applyFill="1" applyBorder="1" applyAlignment="1">
      <alignment horizontal="center" vertical="center" wrapText="1"/>
    </xf>
    <xf numFmtId="0" fontId="35" fillId="0" borderId="49" xfId="0" applyFont="1" applyFill="1" applyBorder="1" applyAlignment="1">
      <alignment horizontal="center" vertical="center" wrapText="1"/>
    </xf>
    <xf numFmtId="0" fontId="35" fillId="0" borderId="54" xfId="0" applyFont="1" applyBorder="1" applyAlignment="1">
      <alignment horizontal="center" vertical="center"/>
    </xf>
    <xf numFmtId="0" fontId="35" fillId="0" borderId="56" xfId="0" applyFont="1" applyBorder="1" applyAlignment="1">
      <alignment horizontal="center" vertical="center"/>
    </xf>
    <xf numFmtId="0" fontId="26" fillId="0" borderId="0" xfId="0" applyFont="1" applyFill="1" applyAlignment="1">
      <alignment horizontal="left" wrapText="1"/>
    </xf>
    <xf numFmtId="0" fontId="31" fillId="0" borderId="41" xfId="0" applyFont="1" applyBorder="1" applyAlignment="1">
      <alignment horizontal="center" vertical="center"/>
    </xf>
    <xf numFmtId="0" fontId="31" fillId="0" borderId="16" xfId="0" applyFont="1" applyBorder="1" applyAlignment="1">
      <alignment horizontal="center" vertical="center"/>
    </xf>
    <xf numFmtId="0" fontId="21" fillId="0" borderId="41" xfId="0" applyFont="1" applyBorder="1" applyAlignment="1">
      <alignment horizontal="center" vertical="center" wrapText="1"/>
    </xf>
    <xf numFmtId="0" fontId="80" fillId="0" borderId="8" xfId="0" applyFont="1" applyBorder="1" applyAlignment="1">
      <alignment horizontal="center" vertical="center"/>
    </xf>
    <xf numFmtId="0" fontId="80" fillId="0" borderId="41" xfId="0" applyFont="1" applyBorder="1" applyAlignment="1">
      <alignment horizontal="center" vertical="center"/>
    </xf>
    <xf numFmtId="0" fontId="80" fillId="0" borderId="16" xfId="0" applyFont="1" applyBorder="1" applyAlignment="1">
      <alignment horizontal="center" vertical="center"/>
    </xf>
    <xf numFmtId="0" fontId="21" fillId="0" borderId="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49" xfId="0" applyFont="1" applyBorder="1" applyAlignment="1">
      <alignment horizontal="center" vertical="center" wrapText="1"/>
    </xf>
    <xf numFmtId="0" fontId="80" fillId="0" borderId="20" xfId="0" applyFont="1" applyFill="1" applyBorder="1" applyAlignment="1">
      <alignment horizontal="center" vertical="center" wrapText="1"/>
    </xf>
    <xf numFmtId="0" fontId="80" fillId="0" borderId="64" xfId="0" applyFont="1" applyFill="1" applyBorder="1" applyAlignment="1">
      <alignment horizontal="center"/>
    </xf>
    <xf numFmtId="0" fontId="80" fillId="0" borderId="4" xfId="0" applyFont="1" applyFill="1" applyBorder="1" applyAlignment="1">
      <alignment horizontal="center" vertical="center" wrapText="1"/>
    </xf>
    <xf numFmtId="0" fontId="80" fillId="0" borderId="42" xfId="0" applyFont="1" applyFill="1" applyBorder="1" applyAlignment="1">
      <alignment horizontal="center"/>
    </xf>
    <xf numFmtId="0" fontId="80" fillId="0" borderId="1" xfId="0" applyFont="1" applyFill="1" applyBorder="1" applyAlignment="1">
      <alignment horizontal="center" vertical="center" wrapText="1"/>
    </xf>
    <xf numFmtId="0" fontId="80" fillId="0" borderId="9" xfId="0" applyFont="1" applyFill="1" applyBorder="1" applyAlignment="1">
      <alignment horizontal="center" vertical="center" wrapText="1"/>
    </xf>
    <xf numFmtId="0" fontId="80" fillId="0" borderId="49" xfId="0" applyFont="1" applyFill="1" applyBorder="1" applyAlignment="1">
      <alignment horizontal="center" vertical="center" wrapText="1"/>
    </xf>
    <xf numFmtId="0" fontId="32" fillId="4" borderId="14" xfId="0" applyFont="1" applyFill="1" applyBorder="1" applyAlignment="1">
      <alignment horizontal="center" vertical="center"/>
    </xf>
    <xf numFmtId="0" fontId="32" fillId="4" borderId="37" xfId="0" applyFont="1" applyFill="1" applyBorder="1" applyAlignment="1">
      <alignment horizontal="center" vertical="center"/>
    </xf>
    <xf numFmtId="0" fontId="30" fillId="0" borderId="55" xfId="0" applyFont="1" applyBorder="1" applyAlignment="1">
      <alignment horizontal="left" vertical="center"/>
    </xf>
    <xf numFmtId="0" fontId="32" fillId="0" borderId="20" xfId="0" applyFont="1" applyBorder="1" applyAlignment="1">
      <alignment horizontal="center" vertical="center"/>
    </xf>
    <xf numFmtId="0" fontId="32" fillId="0" borderId="35" xfId="0" applyFont="1" applyBorder="1" applyAlignment="1">
      <alignment horizontal="center" vertical="center"/>
    </xf>
    <xf numFmtId="0" fontId="32" fillId="0" borderId="64" xfId="0" applyFont="1" applyBorder="1" applyAlignment="1">
      <alignment horizontal="center" vertical="center"/>
    </xf>
    <xf numFmtId="0" fontId="82" fillId="0" borderId="5" xfId="0" applyFont="1" applyBorder="1" applyAlignment="1">
      <alignment horizontal="center" vertical="center" wrapText="1"/>
    </xf>
    <xf numFmtId="0" fontId="82" fillId="0" borderId="69"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40" xfId="0" applyFont="1" applyBorder="1" applyAlignment="1">
      <alignment horizontal="center" vertical="center" wrapText="1"/>
    </xf>
    <xf numFmtId="0" fontId="82" fillId="0" borderId="3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32" fillId="4" borderId="40" xfId="0" applyFont="1" applyFill="1" applyBorder="1" applyAlignment="1">
      <alignment horizontal="center" vertical="center"/>
    </xf>
    <xf numFmtId="0" fontId="85" fillId="0" borderId="48" xfId="0" applyFont="1" applyFill="1" applyBorder="1" applyAlignment="1">
      <alignment horizontal="left" vertical="center"/>
    </xf>
    <xf numFmtId="0" fontId="85" fillId="0" borderId="2" xfId="0" applyFont="1" applyFill="1" applyBorder="1" applyAlignment="1">
      <alignment horizontal="left" vertical="center"/>
    </xf>
    <xf numFmtId="0" fontId="14" fillId="0" borderId="8" xfId="17" applyFont="1" applyBorder="1" applyAlignment="1">
      <alignment horizontal="center" vertical="center" wrapText="1" shrinkToFit="1"/>
    </xf>
    <xf numFmtId="0" fontId="14" fillId="0" borderId="41" xfId="17" applyFont="1" applyBorder="1" applyAlignment="1">
      <alignment horizontal="center" vertical="center" wrapText="1" shrinkToFit="1"/>
    </xf>
    <xf numFmtId="0" fontId="14" fillId="0" borderId="16" xfId="17" applyFont="1" applyBorder="1" applyAlignment="1">
      <alignment horizontal="center" vertical="center" wrapText="1" shrinkToFit="1"/>
    </xf>
    <xf numFmtId="0" fontId="14" fillId="0" borderId="8" xfId="17" applyFont="1" applyBorder="1" applyAlignment="1">
      <alignment horizontal="center" vertical="center" wrapText="1"/>
    </xf>
    <xf numFmtId="0" fontId="14" fillId="0" borderId="41" xfId="17" applyFont="1" applyBorder="1" applyAlignment="1">
      <alignment horizontal="center" vertical="center" wrapText="1"/>
    </xf>
    <xf numFmtId="0" fontId="14" fillId="0" borderId="16" xfId="17" applyFont="1" applyBorder="1" applyAlignment="1">
      <alignment horizontal="center" vertical="center" wrapText="1"/>
    </xf>
    <xf numFmtId="0" fontId="67" fillId="0" borderId="8" xfId="16" applyFont="1" applyBorder="1" applyAlignment="1">
      <alignment horizontal="center" vertical="center" wrapText="1"/>
    </xf>
    <xf numFmtId="0" fontId="67" fillId="0" borderId="41" xfId="16" applyFont="1" applyBorder="1" applyAlignment="1">
      <alignment horizontal="center" vertical="center" wrapText="1"/>
    </xf>
    <xf numFmtId="0" fontId="67" fillId="0" borderId="16" xfId="16" applyFont="1" applyBorder="1" applyAlignment="1">
      <alignment horizontal="center" vertical="center" wrapText="1"/>
    </xf>
    <xf numFmtId="0" fontId="67" fillId="0" borderId="1" xfId="16" applyFont="1" applyBorder="1" applyAlignment="1">
      <alignment horizontal="center" vertical="center"/>
    </xf>
    <xf numFmtId="0" fontId="67" fillId="0" borderId="9" xfId="16" applyFont="1" applyBorder="1" applyAlignment="1">
      <alignment horizontal="center" vertical="center"/>
    </xf>
    <xf numFmtId="0" fontId="67" fillId="0" borderId="49" xfId="16" applyFont="1" applyBorder="1" applyAlignment="1">
      <alignment horizontal="center" vertical="center"/>
    </xf>
    <xf numFmtId="0" fontId="50" fillId="0" borderId="4" xfId="16" applyFont="1" applyBorder="1" applyAlignment="1">
      <alignment horizontal="center" vertical="center"/>
    </xf>
    <xf numFmtId="0" fontId="50" fillId="0" borderId="7" xfId="16" applyFont="1" applyBorder="1" applyAlignment="1">
      <alignment horizontal="center" vertical="center"/>
    </xf>
    <xf numFmtId="0" fontId="50" fillId="0" borderId="4" xfId="16" applyFont="1" applyFill="1" applyBorder="1" applyAlignment="1">
      <alignment horizontal="center" vertical="center" wrapText="1"/>
    </xf>
    <xf numFmtId="0" fontId="50" fillId="0" borderId="7" xfId="16" applyFont="1" applyFill="1" applyBorder="1" applyAlignment="1">
      <alignment horizontal="center" vertical="center" wrapText="1"/>
    </xf>
    <xf numFmtId="0" fontId="67" fillId="0" borderId="1" xfId="0" applyFont="1" applyBorder="1" applyAlignment="1">
      <alignment horizontal="center" vertical="center"/>
    </xf>
    <xf numFmtId="0" fontId="67" fillId="0" borderId="9" xfId="0" applyFont="1" applyBorder="1" applyAlignment="1">
      <alignment horizontal="center" vertical="center"/>
    </xf>
    <xf numFmtId="0" fontId="67" fillId="0" borderId="49" xfId="0" applyFont="1" applyBorder="1" applyAlignment="1">
      <alignment horizontal="center"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4"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26" fillId="0" borderId="0" xfId="0" applyFont="1" applyAlignment="1">
      <alignment wrapText="1"/>
    </xf>
    <xf numFmtId="0" fontId="0" fillId="0" borderId="0" xfId="0" applyAlignment="1">
      <alignment wrapText="1"/>
    </xf>
    <xf numFmtId="0" fontId="0" fillId="0" borderId="93" xfId="0" applyBorder="1" applyAlignment="1">
      <alignment wrapText="1"/>
    </xf>
    <xf numFmtId="0" fontId="67" fillId="0" borderId="41" xfId="0" applyFont="1" applyBorder="1" applyAlignment="1">
      <alignment horizontal="center" vertical="center" wrapText="1"/>
    </xf>
    <xf numFmtId="0" fontId="67" fillId="0" borderId="16" xfId="0" applyFont="1" applyBorder="1" applyAlignment="1">
      <alignment horizontal="center" vertical="center" wrapText="1"/>
    </xf>
    <xf numFmtId="0" fontId="0" fillId="0" borderId="1" xfId="0" applyBorder="1" applyAlignment="1">
      <alignment horizontal="left"/>
    </xf>
    <xf numFmtId="0" fontId="0" fillId="0" borderId="9" xfId="0" applyBorder="1" applyAlignment="1">
      <alignment horizontal="left"/>
    </xf>
    <xf numFmtId="0" fontId="0" fillId="0" borderId="49" xfId="0" applyBorder="1" applyAlignment="1">
      <alignment horizontal="left"/>
    </xf>
    <xf numFmtId="0" fontId="90" fillId="0" borderId="5" xfId="0" applyFont="1" applyBorder="1" applyAlignment="1">
      <alignment horizontal="center" vertical="center" textRotation="90" wrapText="1"/>
    </xf>
    <xf numFmtId="0" fontId="90" fillId="0" borderId="13" xfId="0" applyFont="1" applyBorder="1" applyAlignment="1">
      <alignment horizontal="center" vertical="center" textRotation="90" wrapText="1"/>
    </xf>
    <xf numFmtId="0" fontId="90" fillId="0" borderId="43" xfId="0" applyFont="1" applyBorder="1" applyAlignment="1">
      <alignment horizontal="center" vertical="center" textRotation="90" wrapText="1"/>
    </xf>
    <xf numFmtId="0" fontId="90" fillId="0" borderId="142" xfId="0" applyFont="1" applyBorder="1" applyAlignment="1">
      <alignment horizontal="center" textRotation="90" wrapText="1"/>
    </xf>
    <xf numFmtId="0" fontId="90" fillId="0" borderId="31" xfId="0" applyFont="1" applyBorder="1" applyAlignment="1">
      <alignment horizontal="center" textRotation="90" wrapText="1"/>
    </xf>
    <xf numFmtId="0" fontId="90" fillId="0" borderId="0" xfId="0" applyFont="1" applyBorder="1" applyAlignment="1">
      <alignment horizontal="center" vertical="center" textRotation="90" wrapText="1"/>
    </xf>
    <xf numFmtId="0" fontId="90" fillId="0" borderId="93" xfId="0" applyFont="1" applyBorder="1" applyAlignment="1">
      <alignment horizontal="center" vertical="center" textRotation="90" wrapText="1"/>
    </xf>
    <xf numFmtId="0" fontId="90" fillId="0" borderId="21" xfId="0" applyFont="1" applyFill="1" applyBorder="1" applyAlignment="1">
      <alignment horizontal="left" vertical="center" wrapText="1"/>
    </xf>
    <xf numFmtId="0" fontId="90" fillId="0" borderId="15" xfId="0" applyFont="1" applyFill="1" applyBorder="1" applyAlignment="1">
      <alignment horizontal="left" vertical="center" wrapText="1"/>
    </xf>
    <xf numFmtId="0" fontId="91" fillId="0" borderId="52" xfId="0" applyFont="1" applyFill="1" applyBorder="1" applyAlignment="1">
      <alignment vertical="center"/>
    </xf>
    <xf numFmtId="0" fontId="91" fillId="0" borderId="62" xfId="0" applyFont="1" applyFill="1" applyBorder="1" applyAlignment="1">
      <alignment vertical="center"/>
    </xf>
    <xf numFmtId="0" fontId="90" fillId="0" borderId="24" xfId="0" applyFont="1" applyFill="1" applyBorder="1" applyAlignment="1">
      <alignment horizontal="left" vertical="center" wrapText="1"/>
    </xf>
    <xf numFmtId="0" fontId="90" fillId="0" borderId="22" xfId="0" applyFont="1" applyFill="1" applyBorder="1" applyAlignment="1">
      <alignment horizontal="left" vertical="center" wrapText="1"/>
    </xf>
    <xf numFmtId="0" fontId="90" fillId="0" borderId="7" xfId="0" applyFont="1" applyFill="1" applyBorder="1" applyAlignment="1">
      <alignment horizontal="left" vertical="center" wrapText="1"/>
    </xf>
    <xf numFmtId="0" fontId="90" fillId="0" borderId="141" xfId="0" applyFont="1" applyBorder="1" applyAlignment="1">
      <alignment horizontal="center" vertical="center" textRotation="90" wrapText="1" shrinkToFit="1"/>
    </xf>
    <xf numFmtId="0" fontId="90" fillId="0" borderId="60" xfId="0" applyFont="1" applyBorder="1" applyAlignment="1">
      <alignment horizontal="center" vertical="center" textRotation="90" shrinkToFit="1"/>
    </xf>
    <xf numFmtId="0" fontId="18" fillId="0" borderId="141" xfId="0" applyFont="1" applyBorder="1" applyAlignment="1">
      <alignment horizontal="center" vertical="center"/>
    </xf>
    <xf numFmtId="0" fontId="18" fillId="0" borderId="91" xfId="0" applyFont="1" applyBorder="1" applyAlignment="1">
      <alignment horizontal="center" vertical="center"/>
    </xf>
    <xf numFmtId="0" fontId="18" fillId="0" borderId="142" xfId="0" applyFont="1" applyBorder="1" applyAlignment="1">
      <alignment horizontal="center" vertical="center"/>
    </xf>
    <xf numFmtId="0" fontId="18" fillId="0" borderId="10" xfId="0" applyFont="1" applyBorder="1" applyAlignment="1">
      <alignment horizontal="center" vertical="center"/>
    </xf>
    <xf numFmtId="0" fontId="90" fillId="0" borderId="51" xfId="0" applyFont="1" applyBorder="1" applyAlignment="1">
      <alignment horizontal="center" vertical="center" textRotation="90" wrapText="1"/>
    </xf>
    <xf numFmtId="0" fontId="90" fillId="0" borderId="46" xfId="0" applyFont="1" applyBorder="1" applyAlignment="1">
      <alignment horizontal="center" vertical="center" textRotation="90" wrapText="1"/>
    </xf>
    <xf numFmtId="0" fontId="91" fillId="0" borderId="21" xfId="0" applyFont="1" applyFill="1" applyBorder="1" applyAlignment="1">
      <alignment horizontal="left" vertical="center" wrapText="1"/>
    </xf>
    <xf numFmtId="0" fontId="91" fillId="0" borderId="24" xfId="0" applyFont="1" applyFill="1" applyBorder="1" applyAlignment="1">
      <alignment horizontal="left" vertical="center" wrapText="1"/>
    </xf>
    <xf numFmtId="0" fontId="91" fillId="0" borderId="15" xfId="0" applyFont="1" applyFill="1" applyBorder="1" applyAlignment="1">
      <alignment horizontal="left" vertical="center" wrapText="1"/>
    </xf>
    <xf numFmtId="0" fontId="91" fillId="0" borderId="21" xfId="0" applyFont="1" applyFill="1" applyBorder="1" applyAlignment="1">
      <alignment horizontal="left" wrapText="1"/>
    </xf>
    <xf numFmtId="0" fontId="91" fillId="0" borderId="24" xfId="0" applyFont="1" applyFill="1" applyBorder="1" applyAlignment="1">
      <alignment horizontal="left" wrapText="1"/>
    </xf>
    <xf numFmtId="0" fontId="91" fillId="0" borderId="15" xfId="0" applyFont="1" applyFill="1" applyBorder="1" applyAlignment="1">
      <alignment horizontal="left" wrapText="1"/>
    </xf>
    <xf numFmtId="0" fontId="90" fillId="0" borderId="65" xfId="0" applyFont="1" applyFill="1" applyBorder="1" applyAlignment="1">
      <alignment horizontal="left" vertical="top" wrapText="1"/>
    </xf>
    <xf numFmtId="0" fontId="90" fillId="0" borderId="140" xfId="0" applyFont="1" applyFill="1" applyBorder="1" applyAlignment="1">
      <alignment horizontal="left" vertical="top" wrapText="1"/>
    </xf>
    <xf numFmtId="0" fontId="90" fillId="0" borderId="45" xfId="0" applyFont="1" applyFill="1" applyBorder="1" applyAlignment="1">
      <alignment horizontal="left" vertical="top" wrapText="1"/>
    </xf>
    <xf numFmtId="0" fontId="90" fillId="0" borderId="141" xfId="0" applyFont="1" applyBorder="1" applyAlignment="1">
      <alignment horizontal="center" vertical="center" textRotation="90" wrapText="1"/>
    </xf>
    <xf numFmtId="0" fontId="90" fillId="0" borderId="80" xfId="0" applyFont="1" applyBorder="1" applyAlignment="1">
      <alignment horizontal="center" vertical="center" textRotation="90" wrapText="1"/>
    </xf>
    <xf numFmtId="0" fontId="90" fillId="0" borderId="60" xfId="0" applyFont="1" applyBorder="1" applyAlignment="1">
      <alignment horizontal="center" vertical="center" textRotation="90" wrapText="1"/>
    </xf>
    <xf numFmtId="0" fontId="0" fillId="0" borderId="20" xfId="0" applyFont="1" applyBorder="1" applyAlignment="1">
      <alignment horizontal="center" vertical="center" textRotation="90"/>
    </xf>
    <xf numFmtId="0" fontId="0" fillId="0" borderId="64" xfId="0" applyFont="1" applyBorder="1" applyAlignment="1">
      <alignment horizontal="center" vertical="center" textRotation="90"/>
    </xf>
    <xf numFmtId="0" fontId="0" fillId="0" borderId="6" xfId="0" applyBorder="1" applyAlignment="1">
      <alignment horizontal="center" vertical="center"/>
    </xf>
    <xf numFmtId="0" fontId="0" fillId="0" borderId="69" xfId="0" applyBorder="1" applyAlignment="1">
      <alignment horizontal="center" vertical="center"/>
    </xf>
    <xf numFmtId="0" fontId="0" fillId="0" borderId="22" xfId="0" applyBorder="1" applyAlignment="1">
      <alignment horizontal="center" vertical="center"/>
    </xf>
    <xf numFmtId="0" fontId="0" fillId="0" borderId="18" xfId="0" applyBorder="1" applyAlignment="1">
      <alignment horizontal="center" vertical="center"/>
    </xf>
    <xf numFmtId="0" fontId="0" fillId="0" borderId="44" xfId="0" applyBorder="1" applyAlignment="1">
      <alignment horizontal="center" vertical="center"/>
    </xf>
    <xf numFmtId="0" fontId="0" fillId="0" borderId="65" xfId="0" applyBorder="1" applyAlignment="1">
      <alignment horizontal="center" vertical="center"/>
    </xf>
    <xf numFmtId="0" fontId="67" fillId="0" borderId="8" xfId="5" applyFont="1" applyBorder="1" applyAlignment="1">
      <alignment horizontal="center" vertical="center" wrapText="1"/>
    </xf>
    <xf numFmtId="0" fontId="2" fillId="0" borderId="41" xfId="5" applyBorder="1" applyAlignment="1"/>
    <xf numFmtId="0" fontId="2" fillId="0" borderId="16" xfId="5" applyBorder="1" applyAlignment="1"/>
    <xf numFmtId="0" fontId="2" fillId="0" borderId="1" xfId="5" applyBorder="1" applyAlignment="1">
      <alignment horizontal="center"/>
    </xf>
    <xf numFmtId="0" fontId="2" fillId="0" borderId="9" xfId="5" applyBorder="1" applyAlignment="1">
      <alignment horizontal="center"/>
    </xf>
    <xf numFmtId="0" fontId="2" fillId="0" borderId="49" xfId="5" applyBorder="1" applyAlignment="1">
      <alignment horizontal="center"/>
    </xf>
    <xf numFmtId="0" fontId="67" fillId="0" borderId="16" xfId="5" applyFont="1" applyBorder="1" applyAlignment="1">
      <alignment horizontal="center" vertical="center" wrapText="1"/>
    </xf>
    <xf numFmtId="0" fontId="67" fillId="0" borderId="38" xfId="5" applyFont="1" applyBorder="1" applyAlignment="1">
      <alignment horizontal="center" vertical="center" wrapText="1"/>
    </xf>
    <xf numFmtId="0" fontId="19" fillId="0" borderId="8" xfId="5" applyFont="1" applyBorder="1" applyAlignment="1">
      <alignment horizontal="center" vertical="center" wrapText="1"/>
    </xf>
    <xf numFmtId="0" fontId="19" fillId="0" borderId="16" xfId="5" applyFont="1" applyBorder="1" applyAlignment="1">
      <alignment horizontal="center" vertical="center" wrapText="1"/>
    </xf>
    <xf numFmtId="0" fontId="32" fillId="0" borderId="4" xfId="5" applyFont="1" applyBorder="1" applyAlignment="1">
      <alignment horizontal="center" wrapText="1"/>
    </xf>
    <xf numFmtId="0" fontId="32" fillId="0" borderId="11" xfId="5" applyFont="1" applyBorder="1" applyAlignment="1">
      <alignment horizontal="center"/>
    </xf>
    <xf numFmtId="0" fontId="32" fillId="0" borderId="7" xfId="5" applyFont="1" applyBorder="1" applyAlignment="1">
      <alignment horizontal="center"/>
    </xf>
    <xf numFmtId="0" fontId="19" fillId="0" borderId="8" xfId="5" applyFont="1" applyBorder="1" applyAlignment="1">
      <alignment horizontal="center" vertical="top" wrapText="1"/>
    </xf>
    <xf numFmtId="0" fontId="19" fillId="0" borderId="141" xfId="5" applyFont="1" applyBorder="1" applyAlignment="1">
      <alignment horizontal="center" vertical="center" wrapText="1"/>
    </xf>
    <xf numFmtId="0" fontId="19" fillId="0" borderId="80" xfId="5" applyFont="1" applyBorder="1" applyAlignment="1">
      <alignment horizontal="center" vertical="center" wrapText="1"/>
    </xf>
    <xf numFmtId="0" fontId="19" fillId="0" borderId="10" xfId="5" applyFont="1" applyBorder="1" applyAlignment="1">
      <alignment horizontal="center" vertical="center" wrapText="1"/>
    </xf>
    <xf numFmtId="0" fontId="19" fillId="0" borderId="17" xfId="5" applyFont="1" applyBorder="1" applyAlignment="1">
      <alignment horizontal="center" vertical="center" wrapText="1"/>
    </xf>
    <xf numFmtId="0" fontId="19" fillId="0" borderId="4" xfId="5" applyFont="1" applyBorder="1" applyAlignment="1">
      <alignment horizontal="center" vertical="center" wrapText="1"/>
    </xf>
    <xf numFmtId="0" fontId="19" fillId="0" borderId="11" xfId="5" applyFont="1" applyBorder="1" applyAlignment="1">
      <alignment horizontal="center" vertical="center" wrapText="1"/>
    </xf>
    <xf numFmtId="0" fontId="12" fillId="2" borderId="10" xfId="14" applyFont="1" applyFill="1" applyBorder="1" applyAlignment="1">
      <alignment horizontal="center" vertical="center" wrapText="1"/>
    </xf>
    <xf numFmtId="0" fontId="12" fillId="2" borderId="17" xfId="14" applyFont="1" applyFill="1" applyBorder="1" applyAlignment="1">
      <alignment horizontal="center" vertical="center" wrapText="1"/>
    </xf>
    <xf numFmtId="0" fontId="12" fillId="2" borderId="8" xfId="14" applyFont="1" applyFill="1" applyBorder="1" applyAlignment="1">
      <alignment horizontal="center" vertical="center" wrapText="1"/>
    </xf>
    <xf numFmtId="0" fontId="12" fillId="2" borderId="16" xfId="14" applyFont="1" applyFill="1" applyBorder="1" applyAlignment="1">
      <alignment horizontal="center" vertical="center" wrapText="1"/>
    </xf>
    <xf numFmtId="0" fontId="18" fillId="0" borderId="0" xfId="5" applyFont="1" applyAlignment="1">
      <alignment horizontal="left"/>
    </xf>
    <xf numFmtId="0" fontId="12" fillId="2" borderId="142" xfId="14" applyFont="1" applyFill="1" applyBorder="1" applyAlignment="1">
      <alignment horizontal="center" vertical="center" wrapText="1"/>
    </xf>
    <xf numFmtId="0" fontId="12" fillId="2" borderId="82" xfId="14" applyFont="1" applyFill="1" applyBorder="1" applyAlignment="1">
      <alignment horizontal="center" vertical="center" wrapText="1"/>
    </xf>
    <xf numFmtId="0" fontId="19" fillId="0" borderId="54" xfId="5" applyFont="1" applyBorder="1" applyAlignment="1">
      <alignment horizontal="center" vertical="center" wrapText="1"/>
    </xf>
    <xf numFmtId="0" fontId="19" fillId="0" borderId="55" xfId="5" applyFont="1" applyBorder="1" applyAlignment="1">
      <alignment horizontal="center" vertical="center" wrapText="1"/>
    </xf>
    <xf numFmtId="0" fontId="66" fillId="0" borderId="1" xfId="18" applyFont="1" applyBorder="1" applyAlignment="1">
      <alignment horizontal="left"/>
    </xf>
    <xf numFmtId="0" fontId="66" fillId="0" borderId="49" xfId="18" applyFont="1" applyBorder="1" applyAlignment="1">
      <alignment horizontal="left"/>
    </xf>
    <xf numFmtId="0" fontId="40" fillId="0" borderId="1" xfId="18" applyFont="1" applyBorder="1" applyAlignment="1">
      <alignment horizontal="left"/>
    </xf>
    <xf numFmtId="0" fontId="40" fillId="0" borderId="49" xfId="18" applyFont="1" applyBorder="1" applyAlignment="1">
      <alignment horizontal="left"/>
    </xf>
    <xf numFmtId="0" fontId="83" fillId="0" borderId="8" xfId="5" applyFont="1" applyBorder="1" applyAlignment="1">
      <alignment horizontal="center" vertical="center" wrapText="1"/>
    </xf>
    <xf numFmtId="0" fontId="83" fillId="0" borderId="16" xfId="5" applyFont="1" applyBorder="1" applyAlignment="1">
      <alignment horizontal="center" vertical="center" wrapText="1"/>
    </xf>
    <xf numFmtId="0" fontId="83" fillId="0" borderId="8" xfId="5" applyFont="1" applyBorder="1" applyAlignment="1">
      <alignment horizontal="center" vertical="center"/>
    </xf>
    <xf numFmtId="0" fontId="83" fillId="0" borderId="16" xfId="5" applyFont="1" applyBorder="1" applyAlignment="1">
      <alignment horizontal="center" vertical="center"/>
    </xf>
    <xf numFmtId="0" fontId="83" fillId="11" borderId="8" xfId="5" applyFont="1" applyFill="1" applyBorder="1" applyAlignment="1">
      <alignment horizontal="center" vertical="center"/>
    </xf>
    <xf numFmtId="0" fontId="83" fillId="11" borderId="16" xfId="5" applyFont="1" applyFill="1" applyBorder="1" applyAlignment="1">
      <alignment horizontal="center" vertical="center"/>
    </xf>
    <xf numFmtId="0" fontId="93" fillId="0" borderId="8" xfId="18" applyFont="1" applyBorder="1" applyAlignment="1">
      <alignment horizontal="center" vertical="center" wrapText="1" shrinkToFit="1"/>
    </xf>
    <xf numFmtId="0" fontId="93" fillId="0" borderId="41" xfId="18" applyFont="1" applyBorder="1" applyAlignment="1">
      <alignment horizontal="center" vertical="center" wrapText="1" shrinkToFit="1"/>
    </xf>
    <xf numFmtId="0" fontId="93" fillId="0" borderId="16" xfId="18" applyFont="1" applyBorder="1" applyAlignment="1">
      <alignment horizontal="center" vertical="center" wrapText="1" shrinkToFit="1"/>
    </xf>
    <xf numFmtId="0" fontId="40" fillId="0" borderId="8" xfId="18" applyFont="1" applyBorder="1" applyAlignment="1">
      <alignment horizontal="center" vertical="center" wrapText="1"/>
    </xf>
    <xf numFmtId="0" fontId="40" fillId="0" borderId="41" xfId="18" applyFont="1" applyBorder="1" applyAlignment="1">
      <alignment horizontal="center" vertical="center" wrapText="1"/>
    </xf>
    <xf numFmtId="0" fontId="40" fillId="0" borderId="16" xfId="18" applyFont="1" applyBorder="1" applyAlignment="1">
      <alignment horizontal="center" vertical="center" wrapText="1"/>
    </xf>
    <xf numFmtId="0" fontId="11" fillId="0" borderId="8" xfId="18" applyFont="1" applyBorder="1" applyAlignment="1">
      <alignment horizontal="center" vertical="center" wrapText="1"/>
    </xf>
    <xf numFmtId="0" fontId="11" fillId="0" borderId="41" xfId="18" applyFont="1" applyBorder="1" applyAlignment="1">
      <alignment horizontal="center" vertical="center" wrapText="1"/>
    </xf>
    <xf numFmtId="0" fontId="11" fillId="0" borderId="16" xfId="18" applyFont="1" applyBorder="1" applyAlignment="1">
      <alignment horizontal="center" vertical="center" wrapText="1"/>
    </xf>
    <xf numFmtId="0" fontId="83" fillId="0" borderId="41" xfId="5" applyFont="1" applyBorder="1" applyAlignment="1">
      <alignment horizontal="center" vertical="center" wrapText="1"/>
    </xf>
    <xf numFmtId="0" fontId="83" fillId="11" borderId="8" xfId="5" applyFont="1" applyFill="1" applyBorder="1" applyAlignment="1">
      <alignment horizontal="center" vertical="center" wrapText="1"/>
    </xf>
    <xf numFmtId="0" fontId="83" fillId="11" borderId="41" xfId="5" applyFont="1" applyFill="1" applyBorder="1" applyAlignment="1">
      <alignment horizontal="center" vertical="center" wrapText="1"/>
    </xf>
    <xf numFmtId="0" fontId="83" fillId="11" borderId="16" xfId="5" applyFont="1" applyFill="1" applyBorder="1" applyAlignment="1">
      <alignment horizontal="center" vertical="center" wrapText="1"/>
    </xf>
    <xf numFmtId="0" fontId="47" fillId="0" borderId="54" xfId="5" applyFont="1" applyBorder="1" applyAlignment="1">
      <alignment horizontal="center" vertical="center" wrapText="1"/>
    </xf>
    <xf numFmtId="0" fontId="47" fillId="0" borderId="55" xfId="5" applyFont="1" applyBorder="1" applyAlignment="1">
      <alignment horizontal="center" vertical="center"/>
    </xf>
    <xf numFmtId="0" fontId="47" fillId="0" borderId="56" xfId="5" applyFont="1" applyBorder="1" applyAlignment="1">
      <alignment horizontal="center" vertical="center"/>
    </xf>
    <xf numFmtId="0" fontId="36" fillId="0" borderId="54" xfId="0" applyFont="1" applyFill="1" applyBorder="1" applyAlignment="1">
      <alignment horizontal="center" vertical="center"/>
    </xf>
    <xf numFmtId="0" fontId="36" fillId="0" borderId="47" xfId="0" applyFont="1" applyFill="1" applyBorder="1" applyAlignment="1">
      <alignment horizontal="center" vertical="center"/>
    </xf>
    <xf numFmtId="0" fontId="36" fillId="0" borderId="54" xfId="0" applyFont="1" applyBorder="1" applyAlignment="1">
      <alignment horizontal="center" vertical="center"/>
    </xf>
    <xf numFmtId="0" fontId="36" fillId="0" borderId="47" xfId="0" applyFont="1" applyBorder="1" applyAlignment="1">
      <alignment horizontal="center" vertical="center"/>
    </xf>
    <xf numFmtId="0" fontId="36" fillId="0" borderId="67" xfId="0" applyFont="1" applyFill="1" applyBorder="1" applyAlignment="1">
      <alignment horizontal="center" vertical="center"/>
    </xf>
    <xf numFmtId="0" fontId="36" fillId="0" borderId="80" xfId="0" applyFont="1" applyBorder="1" applyAlignment="1">
      <alignment horizontal="left" vertical="center"/>
    </xf>
    <xf numFmtId="0" fontId="36" fillId="0" borderId="82" xfId="0" applyFont="1" applyBorder="1" applyAlignment="1">
      <alignment horizontal="left" vertical="center"/>
    </xf>
    <xf numFmtId="0" fontId="36" fillId="0" borderId="70" xfId="0" applyFont="1" applyBorder="1" applyAlignment="1">
      <alignment horizontal="center" vertical="center" wrapText="1"/>
    </xf>
    <xf numFmtId="0" fontId="31" fillId="0" borderId="8" xfId="0" applyFont="1" applyBorder="1" applyAlignment="1">
      <alignment horizontal="center" vertical="center"/>
    </xf>
    <xf numFmtId="0" fontId="50" fillId="0" borderId="8" xfId="0" applyFont="1" applyFill="1" applyBorder="1" applyAlignment="1">
      <alignment horizontal="center" vertical="center"/>
    </xf>
    <xf numFmtId="0" fontId="50" fillId="0" borderId="16" xfId="0" applyFont="1" applyFill="1" applyBorder="1" applyAlignment="1">
      <alignment horizontal="center" vertical="center"/>
    </xf>
    <xf numFmtId="0" fontId="50" fillId="0" borderId="41" xfId="0" applyFont="1" applyFill="1" applyBorder="1" applyAlignment="1">
      <alignment horizontal="center" vertical="center"/>
    </xf>
    <xf numFmtId="0" fontId="36" fillId="0" borderId="1" xfId="0" applyFont="1" applyBorder="1" applyAlignment="1">
      <alignment horizontal="left"/>
    </xf>
    <xf numFmtId="0" fontId="36" fillId="0" borderId="49" xfId="0" applyFont="1" applyBorder="1" applyAlignment="1">
      <alignment horizontal="left"/>
    </xf>
    <xf numFmtId="0" fontId="18" fillId="0" borderId="8"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1" xfId="0" applyFont="1" applyBorder="1" applyAlignment="1">
      <alignment horizontal="center" vertical="center"/>
    </xf>
    <xf numFmtId="0" fontId="18" fillId="0" borderId="9" xfId="0" applyFont="1" applyBorder="1" applyAlignment="1">
      <alignment horizontal="center" vertical="center"/>
    </xf>
    <xf numFmtId="0" fontId="18" fillId="0" borderId="49" xfId="0" applyFont="1" applyBorder="1" applyAlignment="1">
      <alignment horizontal="center" vertical="center"/>
    </xf>
    <xf numFmtId="0" fontId="19" fillId="0" borderId="1" xfId="0" applyFont="1" applyBorder="1" applyAlignment="1">
      <alignment horizontal="center" vertical="center" wrapText="1"/>
    </xf>
    <xf numFmtId="0" fontId="0" fillId="0" borderId="49" xfId="0" applyBorder="1" applyAlignment="1">
      <alignment horizontal="center" vertical="center" wrapText="1"/>
    </xf>
    <xf numFmtId="0" fontId="19" fillId="0" borderId="0" xfId="0" applyFont="1" applyBorder="1" applyAlignment="1">
      <alignment horizontal="center" vertical="center"/>
    </xf>
    <xf numFmtId="0" fontId="19" fillId="0" borderId="155" xfId="0" applyFont="1" applyBorder="1" applyAlignment="1">
      <alignment horizontal="center" vertical="center"/>
    </xf>
    <xf numFmtId="0" fontId="19" fillId="0" borderId="6" xfId="0" applyFont="1" applyBorder="1" applyAlignment="1">
      <alignment horizontal="center" vertical="center" wrapText="1"/>
    </xf>
    <xf numFmtId="0" fontId="19" fillId="0" borderId="69" xfId="0" applyFont="1" applyBorder="1" applyAlignment="1">
      <alignment horizontal="center" vertical="center" wrapText="1"/>
    </xf>
    <xf numFmtId="0" fontId="0" fillId="0" borderId="22" xfId="0" applyBorder="1" applyAlignment="1">
      <alignment horizontal="center" vertical="center" wrapText="1"/>
    </xf>
    <xf numFmtId="0" fontId="19" fillId="0" borderId="5" xfId="0" applyFont="1" applyBorder="1" applyAlignment="1">
      <alignment horizontal="center" vertical="center" wrapText="1"/>
    </xf>
    <xf numFmtId="0" fontId="0" fillId="0" borderId="69" xfId="0" applyBorder="1" applyAlignment="1">
      <alignment horizontal="center" vertical="center" wrapText="1"/>
    </xf>
    <xf numFmtId="0" fontId="0" fillId="0" borderId="23" xfId="0" applyBorder="1" applyAlignment="1">
      <alignment horizontal="center" vertical="center" wrapText="1"/>
    </xf>
    <xf numFmtId="0" fontId="36" fillId="0" borderId="6" xfId="0" applyFont="1" applyBorder="1" applyAlignment="1">
      <alignment horizontal="center" vertical="center"/>
    </xf>
    <xf numFmtId="0" fontId="0" fillId="0" borderId="23" xfId="0" applyBorder="1" applyAlignment="1">
      <alignment horizontal="center" vertical="center"/>
    </xf>
    <xf numFmtId="0" fontId="19" fillId="0" borderId="4" xfId="0" applyFont="1" applyBorder="1" applyAlignment="1">
      <alignment horizontal="center" vertical="center" wrapText="1"/>
    </xf>
    <xf numFmtId="0" fontId="21" fillId="0" borderId="1" xfId="20" applyFont="1" applyBorder="1" applyAlignment="1">
      <alignment horizontal="center" vertical="center" wrapText="1"/>
    </xf>
    <xf numFmtId="0" fontId="0" fillId="0" borderId="9" xfId="0" applyBorder="1" applyAlignment="1">
      <alignment horizontal="center" vertical="center" wrapText="1"/>
    </xf>
    <xf numFmtId="0" fontId="7" fillId="0" borderId="55" xfId="20" applyBorder="1" applyAlignment="1">
      <alignment horizontal="center" vertical="center" textRotation="90" wrapText="1"/>
    </xf>
    <xf numFmtId="0" fontId="0" fillId="0" borderId="93" xfId="0" applyBorder="1" applyAlignment="1">
      <alignment horizontal="center" vertical="center"/>
    </xf>
    <xf numFmtId="0" fontId="21" fillId="0" borderId="54" xfId="20" applyFont="1" applyBorder="1" applyAlignment="1">
      <alignment horizontal="center" vertical="center" textRotation="90" wrapText="1"/>
    </xf>
    <xf numFmtId="0" fontId="100" fillId="0" borderId="47" xfId="0" applyFont="1" applyBorder="1" applyAlignment="1">
      <alignment horizontal="center" vertical="center"/>
    </xf>
    <xf numFmtId="0" fontId="7" fillId="0" borderId="54" xfId="20" applyBorder="1" applyAlignment="1">
      <alignment horizontal="center" vertical="center" textRotation="90" wrapText="1"/>
    </xf>
    <xf numFmtId="0" fontId="7" fillId="0" borderId="91" xfId="20" applyBorder="1" applyAlignment="1">
      <alignment horizontal="center" vertical="center" textRotation="90" wrapText="1"/>
    </xf>
    <xf numFmtId="0" fontId="0" fillId="0" borderId="81" xfId="0" applyBorder="1" applyAlignment="1">
      <alignment horizontal="center" vertical="center"/>
    </xf>
    <xf numFmtId="0" fontId="18" fillId="0" borderId="8" xfId="20" applyFont="1" applyBorder="1" applyAlignment="1">
      <alignment horizontal="center" vertical="center" wrapText="1"/>
    </xf>
    <xf numFmtId="0" fontId="18" fillId="0" borderId="41" xfId="20" applyFont="1" applyBorder="1" applyAlignment="1">
      <alignment horizontal="center" vertical="center" wrapText="1"/>
    </xf>
    <xf numFmtId="0" fontId="7" fillId="0" borderId="16" xfId="20" applyBorder="1" applyAlignment="1"/>
    <xf numFmtId="0" fontId="21" fillId="0" borderId="1" xfId="20" applyFont="1" applyBorder="1" applyAlignment="1">
      <alignment horizontal="center" vertical="center"/>
    </xf>
    <xf numFmtId="0" fontId="21" fillId="0" borderId="9" xfId="20" applyFont="1" applyBorder="1" applyAlignment="1">
      <alignment horizontal="center" vertical="center"/>
    </xf>
    <xf numFmtId="0" fontId="7" fillId="0" borderId="49" xfId="20" applyBorder="1" applyAlignment="1">
      <alignment horizontal="center" vertical="center"/>
    </xf>
    <xf numFmtId="0" fontId="7" fillId="0" borderId="9" xfId="20" applyBorder="1" applyAlignment="1">
      <alignment horizontal="center" vertical="center"/>
    </xf>
    <xf numFmtId="0" fontId="7" fillId="0" borderId="49" xfId="20" applyBorder="1" applyAlignment="1"/>
    <xf numFmtId="0" fontId="21" fillId="0" borderId="20" xfId="20" applyFont="1" applyBorder="1" applyAlignment="1">
      <alignment horizontal="center" vertical="center" textRotation="90"/>
    </xf>
    <xf numFmtId="0" fontId="21" fillId="0" borderId="41" xfId="20" applyFont="1" applyBorder="1" applyAlignment="1">
      <alignment horizontal="center" vertical="center" textRotation="90"/>
    </xf>
    <xf numFmtId="0" fontId="21" fillId="0" borderId="64" xfId="20" applyFont="1" applyBorder="1" applyAlignment="1">
      <alignment horizontal="center" vertical="center" textRotation="90"/>
    </xf>
    <xf numFmtId="0" fontId="99" fillId="0" borderId="9" xfId="0" applyFont="1" applyBorder="1" applyAlignment="1">
      <alignment horizontal="center" vertical="center" wrapText="1"/>
    </xf>
    <xf numFmtId="0" fontId="99" fillId="0" borderId="49" xfId="0" applyFont="1" applyBorder="1" applyAlignment="1">
      <alignment horizontal="center" vertical="center" wrapText="1"/>
    </xf>
    <xf numFmtId="0" fontId="47" fillId="0" borderId="69" xfId="0" applyFont="1" applyBorder="1" applyAlignment="1" applyProtection="1">
      <alignment horizontal="left" vertical="center" textRotation="90" wrapText="1"/>
    </xf>
    <xf numFmtId="0" fontId="2" fillId="0" borderId="44" xfId="0" applyFont="1" applyBorder="1" applyAlignment="1">
      <alignment horizontal="left" vertical="center" textRotation="90" wrapText="1"/>
    </xf>
    <xf numFmtId="0" fontId="47" fillId="0" borderId="62" xfId="0" applyFont="1" applyBorder="1" applyAlignment="1" applyProtection="1">
      <alignment horizontal="left" vertical="center"/>
      <protection locked="0"/>
    </xf>
    <xf numFmtId="0" fontId="0" fillId="0" borderId="31" xfId="0" applyBorder="1" applyAlignment="1">
      <alignment vertical="center"/>
    </xf>
    <xf numFmtId="0" fontId="47" fillId="0" borderId="44" xfId="0" applyFont="1" applyBorder="1" applyAlignment="1" applyProtection="1">
      <alignment horizontal="left" vertical="center"/>
      <protection locked="0"/>
    </xf>
    <xf numFmtId="0" fontId="0" fillId="0" borderId="65" xfId="0" applyBorder="1" applyAlignment="1">
      <alignment vertical="center"/>
    </xf>
    <xf numFmtId="0" fontId="47" fillId="0" borderId="40" xfId="0" applyFont="1" applyBorder="1" applyAlignment="1" applyProtection="1">
      <alignment horizontal="left" vertical="center"/>
      <protection locked="0"/>
    </xf>
    <xf numFmtId="0" fontId="0" fillId="0" borderId="21" xfId="0" applyBorder="1" applyAlignment="1">
      <alignment vertical="center"/>
    </xf>
    <xf numFmtId="0" fontId="47" fillId="0" borderId="69" xfId="0" applyFont="1" applyBorder="1" applyAlignment="1" applyProtection="1">
      <alignment horizontal="center" vertical="center" textRotation="90"/>
    </xf>
    <xf numFmtId="0" fontId="2" fillId="0" borderId="40" xfId="0" applyFont="1" applyBorder="1" applyAlignment="1">
      <alignment horizontal="center" vertical="center" textRotation="90"/>
    </xf>
    <xf numFmtId="0" fontId="2" fillId="0" borderId="44" xfId="0" applyFont="1" applyBorder="1" applyAlignment="1">
      <alignment horizontal="center" vertical="center" textRotation="90"/>
    </xf>
    <xf numFmtId="0" fontId="47" fillId="0" borderId="5" xfId="0" applyFont="1" applyBorder="1" applyAlignment="1" applyProtection="1">
      <alignment horizontal="left" vertical="center" textRotation="90"/>
    </xf>
    <xf numFmtId="0" fontId="47" fillId="0" borderId="13" xfId="0" applyFont="1" applyBorder="1" applyAlignment="1" applyProtection="1">
      <alignment horizontal="left" vertical="center" textRotation="90"/>
    </xf>
    <xf numFmtId="0" fontId="47" fillId="0" borderId="43" xfId="0" applyFont="1" applyBorder="1" applyAlignment="1" applyProtection="1">
      <alignment horizontal="left" vertical="center" textRotation="90"/>
    </xf>
    <xf numFmtId="0" fontId="47" fillId="0" borderId="91" xfId="0" applyFont="1" applyBorder="1" applyAlignment="1" applyProtection="1">
      <alignment horizontal="center" vertical="center" textRotation="90"/>
      <protection locked="0"/>
    </xf>
    <xf numFmtId="0" fontId="0" fillId="0" borderId="61" xfId="0" applyBorder="1" applyAlignment="1">
      <alignment vertical="center" textRotation="90"/>
    </xf>
    <xf numFmtId="0" fontId="0" fillId="0" borderId="81" xfId="0" applyBorder="1" applyAlignment="1">
      <alignment vertical="center" textRotation="90"/>
    </xf>
    <xf numFmtId="0" fontId="47" fillId="0" borderId="53" xfId="0" applyFont="1" applyBorder="1" applyAlignment="1" applyProtection="1">
      <alignment horizontal="left" vertical="center"/>
      <protection locked="0"/>
    </xf>
    <xf numFmtId="0" fontId="0" fillId="0" borderId="2" xfId="0" applyBorder="1" applyAlignment="1"/>
    <xf numFmtId="0" fontId="47" fillId="0" borderId="40" xfId="0" applyFont="1" applyBorder="1" applyAlignment="1">
      <alignment horizontal="center" vertical="center" textRotation="90" wrapText="1"/>
    </xf>
    <xf numFmtId="0" fontId="0" fillId="0" borderId="40" xfId="0" applyBorder="1" applyAlignment="1">
      <alignment horizontal="center" vertical="center" textRotation="90" wrapText="1"/>
    </xf>
    <xf numFmtId="0" fontId="47" fillId="0" borderId="69" xfId="0" applyFont="1" applyBorder="1" applyAlignment="1" applyProtection="1">
      <alignment horizontal="center" vertical="center" textRotation="90" wrapText="1"/>
    </xf>
    <xf numFmtId="0" fontId="47" fillId="0" borderId="44" xfId="0" applyFont="1" applyBorder="1" applyAlignment="1" applyProtection="1">
      <alignment horizontal="center" vertical="center" textRotation="90" wrapText="1"/>
    </xf>
    <xf numFmtId="0" fontId="47" fillId="0" borderId="22" xfId="0" applyFont="1" applyBorder="1" applyAlignment="1" applyProtection="1">
      <alignment horizontal="center" vertical="center" textRotation="90" wrapText="1"/>
    </xf>
    <xf numFmtId="0" fontId="47" fillId="0" borderId="65" xfId="0" applyFont="1" applyBorder="1" applyAlignment="1" applyProtection="1">
      <alignment horizontal="center" vertical="center" textRotation="90" wrapText="1"/>
    </xf>
    <xf numFmtId="0" fontId="47" fillId="0" borderId="20" xfId="0" applyFont="1" applyBorder="1" applyAlignment="1" applyProtection="1">
      <alignment horizontal="center" vertical="center" textRotation="90" wrapText="1"/>
    </xf>
    <xf numFmtId="0" fontId="47" fillId="0" borderId="64" xfId="0" applyFont="1" applyBorder="1" applyAlignment="1" applyProtection="1">
      <alignment horizontal="center" vertical="center" textRotation="90" wrapText="1"/>
    </xf>
    <xf numFmtId="0" fontId="47" fillId="0" borderId="48" xfId="0" applyFont="1" applyBorder="1" applyAlignment="1" applyProtection="1">
      <alignment horizontal="center"/>
    </xf>
    <xf numFmtId="0" fontId="47" fillId="0" borderId="39" xfId="0" applyFont="1" applyBorder="1" applyAlignment="1" applyProtection="1">
      <alignment horizontal="center"/>
    </xf>
    <xf numFmtId="0" fontId="47" fillId="0" borderId="53" xfId="0" applyFont="1" applyBorder="1" applyAlignment="1" applyProtection="1">
      <alignment horizontal="center"/>
    </xf>
    <xf numFmtId="0" fontId="47" fillId="0" borderId="69" xfId="0" applyFont="1" applyBorder="1" applyAlignment="1" applyProtection="1">
      <alignment horizontal="center" vertical="center" wrapText="1"/>
    </xf>
    <xf numFmtId="0" fontId="47" fillId="0" borderId="5" xfId="0" applyFont="1" applyBorder="1" applyAlignment="1" applyProtection="1">
      <alignment horizontal="center"/>
    </xf>
    <xf numFmtId="0" fontId="47" fillId="0" borderId="6" xfId="0" applyFont="1" applyBorder="1" applyAlignment="1" applyProtection="1">
      <alignment horizontal="center"/>
    </xf>
    <xf numFmtId="0" fontId="47" fillId="0" borderId="69" xfId="0" applyFont="1" applyBorder="1" applyAlignment="1" applyProtection="1">
      <alignment horizontal="center"/>
    </xf>
    <xf numFmtId="0" fontId="47" fillId="0" borderId="43" xfId="0" applyFont="1" applyBorder="1" applyAlignment="1" applyProtection="1">
      <alignment horizontal="center"/>
    </xf>
    <xf numFmtId="0" fontId="47" fillId="0" borderId="18" xfId="0" applyFont="1" applyBorder="1" applyAlignment="1" applyProtection="1">
      <alignment horizontal="center"/>
    </xf>
    <xf numFmtId="0" fontId="47" fillId="0" borderId="44" xfId="0" applyFont="1" applyBorder="1" applyAlignment="1" applyProtection="1">
      <alignment horizontal="center"/>
    </xf>
    <xf numFmtId="0" fontId="65" fillId="0" borderId="6" xfId="0" applyFont="1" applyBorder="1" applyAlignment="1" applyProtection="1">
      <alignment horizontal="center" vertical="center" textRotation="90" wrapText="1"/>
    </xf>
    <xf numFmtId="0" fontId="65" fillId="0" borderId="18" xfId="0" applyFont="1" applyBorder="1" applyAlignment="1" applyProtection="1">
      <alignment horizontal="center" vertical="center" textRotation="90" wrapText="1"/>
    </xf>
    <xf numFmtId="0" fontId="2" fillId="0" borderId="5" xfId="0" applyFont="1" applyBorder="1" applyAlignment="1">
      <alignment horizontal="center" vertical="center" textRotation="90"/>
    </xf>
    <xf numFmtId="0" fontId="2" fillId="0" borderId="13" xfId="0" applyFont="1" applyBorder="1" applyAlignment="1">
      <alignment horizontal="center" vertical="center" textRotation="90"/>
    </xf>
    <xf numFmtId="0" fontId="2" fillId="0" borderId="43" xfId="0" applyFont="1" applyBorder="1" applyAlignment="1">
      <alignment horizontal="center" vertical="center" textRotation="90"/>
    </xf>
    <xf numFmtId="0" fontId="2" fillId="0" borderId="48" xfId="0" applyFont="1" applyBorder="1" applyAlignment="1" applyProtection="1">
      <alignment horizontal="left" vertical="center" wrapText="1"/>
    </xf>
    <xf numFmtId="0" fontId="2" fillId="0" borderId="3" xfId="0" applyFont="1" applyBorder="1" applyAlignment="1">
      <alignment horizontal="left" vertical="center" wrapText="1"/>
    </xf>
    <xf numFmtId="0" fontId="2" fillId="0" borderId="54" xfId="0" applyFont="1" applyBorder="1" applyAlignment="1" applyProtection="1">
      <alignment horizontal="center" vertical="center"/>
    </xf>
    <xf numFmtId="0" fontId="47" fillId="0" borderId="56" xfId="0" applyFont="1" applyBorder="1" applyAlignment="1" applyProtection="1">
      <alignment horizontal="center" vertical="center"/>
    </xf>
    <xf numFmtId="0" fontId="47" fillId="0" borderId="47" xfId="0" applyFont="1" applyBorder="1" applyAlignment="1" applyProtection="1">
      <alignment horizontal="center" vertical="center"/>
    </xf>
    <xf numFmtId="0" fontId="47" fillId="0" borderId="92" xfId="0" applyFont="1" applyBorder="1" applyAlignment="1" applyProtection="1">
      <alignment horizontal="center" vertical="center"/>
    </xf>
    <xf numFmtId="0" fontId="65" fillId="0" borderId="6" xfId="0" applyFont="1" applyFill="1" applyBorder="1" applyAlignment="1" applyProtection="1">
      <alignment horizontal="center" vertical="center" textRotation="90" wrapText="1"/>
    </xf>
    <xf numFmtId="0" fontId="65" fillId="0" borderId="18" xfId="0" applyFont="1" applyFill="1" applyBorder="1" applyAlignment="1" applyProtection="1">
      <alignment horizontal="center" vertical="center" textRotation="90" wrapText="1"/>
    </xf>
    <xf numFmtId="0" fontId="47" fillId="0" borderId="54" xfId="0" applyFont="1" applyBorder="1" applyAlignment="1" applyProtection="1">
      <alignment horizontal="center"/>
    </xf>
    <xf numFmtId="0" fontId="47" fillId="0" borderId="56" xfId="0" applyFont="1" applyBorder="1" applyAlignment="1" applyProtection="1">
      <alignment horizontal="center"/>
    </xf>
    <xf numFmtId="0" fontId="3" fillId="0" borderId="8" xfId="0" applyFont="1" applyBorder="1" applyAlignment="1">
      <alignment horizontal="center" vertical="center"/>
    </xf>
    <xf numFmtId="0" fontId="3" fillId="0" borderId="41" xfId="0" applyFont="1" applyBorder="1" applyAlignment="1">
      <alignment horizontal="center" vertical="center"/>
    </xf>
    <xf numFmtId="0" fontId="10" fillId="0" borderId="11" xfId="0" applyFont="1" applyBorder="1" applyAlignment="1">
      <alignment horizontal="center" vertical="center"/>
    </xf>
    <xf numFmtId="0" fontId="12" fillId="10" borderId="10" xfId="0" applyFont="1" applyFill="1" applyBorder="1" applyAlignment="1">
      <alignment horizontal="center" vertical="center" wrapText="1"/>
    </xf>
    <xf numFmtId="0" fontId="12" fillId="10" borderId="34" xfId="0" applyFont="1" applyFill="1" applyBorder="1" applyAlignment="1">
      <alignment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2" fillId="2" borderId="34" xfId="0" applyFont="1" applyFill="1" applyBorder="1" applyAlignment="1">
      <alignment horizontal="center" vertical="center"/>
    </xf>
    <xf numFmtId="0" fontId="12" fillId="0" borderId="17" xfId="0" applyFont="1" applyBorder="1" applyAlignment="1">
      <alignment horizontal="center" vertical="center"/>
    </xf>
    <xf numFmtId="0" fontId="10" fillId="15" borderId="46" xfId="0" applyFont="1" applyFill="1" applyBorder="1" applyAlignment="1">
      <alignment horizontal="center" vertical="center"/>
    </xf>
    <xf numFmtId="0" fontId="10" fillId="15" borderId="60" xfId="0" applyFont="1" applyFill="1" applyBorder="1" applyAlignment="1">
      <alignment horizontal="center" vertical="center"/>
    </xf>
    <xf numFmtId="0" fontId="5" fillId="15" borderId="52" xfId="0" applyFont="1" applyFill="1" applyBorder="1" applyAlignment="1">
      <alignment horizontal="center" vertical="center"/>
    </xf>
    <xf numFmtId="0" fontId="5" fillId="15" borderId="61" xfId="0" applyFont="1" applyFill="1" applyBorder="1" applyAlignment="1">
      <alignment horizontal="center" vertical="center"/>
    </xf>
    <xf numFmtId="0" fontId="5" fillId="0" borderId="42" xfId="0" applyFont="1" applyFill="1" applyBorder="1" applyAlignment="1">
      <alignment horizontal="center" vertical="center"/>
    </xf>
    <xf numFmtId="0" fontId="10" fillId="0" borderId="140" xfId="0" applyFont="1" applyBorder="1" applyAlignment="1">
      <alignment horizontal="center" vertical="center"/>
    </xf>
    <xf numFmtId="0" fontId="10" fillId="0" borderId="18" xfId="0" applyFont="1" applyBorder="1" applyAlignment="1">
      <alignment horizontal="center" vertical="center"/>
    </xf>
    <xf numFmtId="0" fontId="14" fillId="0" borderId="155" xfId="0" applyFont="1" applyBorder="1" applyAlignment="1">
      <alignment horizontal="center" vertical="center" wrapText="1"/>
    </xf>
    <xf numFmtId="0" fontId="12" fillId="0" borderId="92" xfId="0" applyFont="1" applyBorder="1" applyAlignment="1">
      <alignment horizontal="center" vertical="center" wrapText="1"/>
    </xf>
    <xf numFmtId="0" fontId="6" fillId="15" borderId="41" xfId="0" applyFont="1" applyFill="1" applyBorder="1" applyAlignment="1">
      <alignment horizontal="center" vertical="center"/>
    </xf>
    <xf numFmtId="0" fontId="6" fillId="15" borderId="16" xfId="0" applyFont="1" applyFill="1" applyBorder="1" applyAlignment="1">
      <alignment horizontal="center" vertical="center"/>
    </xf>
    <xf numFmtId="0" fontId="14" fillId="0" borderId="1" xfId="0" applyFont="1" applyFill="1" applyBorder="1" applyAlignment="1">
      <alignment horizontal="center"/>
    </xf>
    <xf numFmtId="0" fontId="12" fillId="0" borderId="9" xfId="0" applyFont="1" applyBorder="1" applyAlignment="1">
      <alignment horizontal="center"/>
    </xf>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67" fillId="0" borderId="93" xfId="0" applyFont="1" applyBorder="1" applyAlignment="1">
      <alignment horizontal="center" vertical="center"/>
    </xf>
    <xf numFmtId="0" fontId="14" fillId="0" borderId="93" xfId="0" applyFont="1" applyBorder="1" applyAlignment="1">
      <alignment horizontal="center" vertical="center"/>
    </xf>
    <xf numFmtId="0" fontId="14" fillId="0" borderId="92" xfId="0" applyFont="1" applyBorder="1" applyAlignment="1">
      <alignment horizontal="center" vertical="center"/>
    </xf>
    <xf numFmtId="0" fontId="18" fillId="0" borderId="8" xfId="0" applyFont="1" applyBorder="1" applyAlignment="1">
      <alignment horizontal="center" vertical="center"/>
    </xf>
    <xf numFmtId="0" fontId="14" fillId="0" borderId="48" xfId="0" applyFont="1" applyBorder="1" applyAlignment="1">
      <alignment horizontal="center" vertical="center"/>
    </xf>
    <xf numFmtId="0" fontId="14" fillId="0" borderId="2" xfId="0" applyFont="1" applyBorder="1" applyAlignment="1">
      <alignment horizontal="center" vertical="center"/>
    </xf>
    <xf numFmtId="0" fontId="12" fillId="2" borderId="8" xfId="0" applyFont="1" applyFill="1" applyBorder="1" applyAlignment="1">
      <alignment horizontal="center" vertical="center" wrapText="1"/>
    </xf>
    <xf numFmtId="0" fontId="12" fillId="2" borderId="41" xfId="0" applyFont="1" applyFill="1" applyBorder="1" applyAlignment="1">
      <alignment horizontal="center" vertical="center"/>
    </xf>
    <xf numFmtId="0" fontId="12" fillId="2" borderId="16" xfId="0" applyFont="1" applyFill="1" applyBorder="1" applyAlignment="1">
      <alignment horizontal="center" vertical="center"/>
    </xf>
    <xf numFmtId="0" fontId="14" fillId="0" borderId="1" xfId="0" applyFont="1" applyBorder="1" applyAlignment="1">
      <alignment horizontal="center" vertical="center"/>
    </xf>
    <xf numFmtId="0" fontId="18" fillId="0" borderId="20" xfId="0" applyFont="1" applyBorder="1" applyAlignment="1">
      <alignment horizontal="center" vertical="center"/>
    </xf>
    <xf numFmtId="0" fontId="18" fillId="0" borderId="64" xfId="0" applyFont="1" applyBorder="1" applyAlignment="1">
      <alignment horizontal="center" vertical="center"/>
    </xf>
    <xf numFmtId="0" fontId="18" fillId="0" borderId="1" xfId="0" applyFont="1" applyFill="1" applyBorder="1" applyAlignment="1">
      <alignment horizontal="center"/>
    </xf>
    <xf numFmtId="0" fontId="0" fillId="0" borderId="49" xfId="0" applyBorder="1" applyAlignment="1">
      <alignment horizontal="center"/>
    </xf>
    <xf numFmtId="0" fontId="12" fillId="2" borderId="56" xfId="0" applyFont="1" applyFill="1" applyBorder="1" applyAlignment="1">
      <alignment horizontal="center" vertical="center" wrapText="1"/>
    </xf>
    <xf numFmtId="0" fontId="12" fillId="2" borderId="155" xfId="0" applyFont="1" applyFill="1" applyBorder="1" applyAlignment="1">
      <alignment horizontal="center" vertical="center"/>
    </xf>
    <xf numFmtId="0" fontId="14" fillId="15" borderId="41" xfId="0" applyFont="1" applyFill="1" applyBorder="1" applyAlignment="1">
      <alignment horizontal="center" vertical="center" textRotation="90" wrapText="1"/>
    </xf>
    <xf numFmtId="0" fontId="0" fillId="15" borderId="16" xfId="0" applyFont="1" applyFill="1" applyBorder="1" applyAlignment="1">
      <alignment horizontal="center" vertical="center"/>
    </xf>
    <xf numFmtId="0" fontId="0" fillId="0" borderId="70" xfId="0" applyBorder="1" applyAlignment="1" applyProtection="1">
      <alignment horizontal="center" vertical="center" textRotation="90" wrapText="1"/>
      <protection locked="0"/>
    </xf>
    <xf numFmtId="0" fontId="0" fillId="0" borderId="47" xfId="0" applyBorder="1" applyAlignment="1"/>
    <xf numFmtId="0" fontId="0" fillId="0" borderId="66" xfId="0" applyBorder="1" applyAlignment="1" applyProtection="1">
      <alignment horizontal="center" vertical="center" textRotation="90" wrapText="1"/>
      <protection locked="0"/>
    </xf>
    <xf numFmtId="0" fontId="0" fillId="0" borderId="82" xfId="0" applyBorder="1" applyAlignment="1"/>
    <xf numFmtId="0" fontId="0" fillId="0" borderId="52" xfId="0" applyBorder="1" applyAlignment="1" applyProtection="1">
      <alignment horizontal="center" vertical="center" textRotation="90" wrapText="1"/>
      <protection locked="0"/>
    </xf>
    <xf numFmtId="0" fontId="0" fillId="0" borderId="81" xfId="0" applyBorder="1" applyAlignment="1"/>
    <xf numFmtId="0" fontId="0" fillId="0" borderId="68" xfId="0" applyBorder="1" applyAlignment="1" applyProtection="1">
      <alignment horizontal="center" vertical="center" textRotation="90" wrapText="1"/>
      <protection locked="0"/>
    </xf>
    <xf numFmtId="0" fontId="0" fillId="0" borderId="167" xfId="0" applyBorder="1" applyAlignment="1"/>
    <xf numFmtId="0" fontId="0" fillId="0" borderId="139" xfId="0" applyBorder="1" applyAlignment="1" applyProtection="1">
      <alignment horizontal="center" vertical="center" textRotation="90" wrapText="1"/>
      <protection locked="0"/>
    </xf>
    <xf numFmtId="0" fontId="0" fillId="0" borderId="93" xfId="0" applyBorder="1" applyAlignment="1"/>
    <xf numFmtId="0" fontId="0" fillId="0" borderId="142" xfId="0" applyBorder="1" applyAlignment="1" applyProtection="1">
      <alignment horizontal="center" vertical="center" textRotation="90" wrapText="1"/>
      <protection locked="0"/>
    </xf>
    <xf numFmtId="0" fontId="67" fillId="0" borderId="22" xfId="0" applyFont="1" applyBorder="1" applyAlignment="1" applyProtection="1">
      <alignment horizontal="center" vertical="center" wrapText="1"/>
      <protection locked="0"/>
    </xf>
    <xf numFmtId="0" fontId="0" fillId="0" borderId="6" xfId="0" applyBorder="1" applyAlignment="1">
      <alignment horizontal="center" vertical="center" wrapText="1"/>
    </xf>
    <xf numFmtId="0" fontId="12" fillId="0" borderId="56" xfId="0" applyFont="1" applyBorder="1" applyAlignment="1">
      <alignment horizontal="center" vertical="center" textRotation="90" wrapText="1"/>
    </xf>
    <xf numFmtId="0" fontId="0" fillId="0" borderId="92" xfId="0" applyBorder="1" applyAlignment="1">
      <alignment horizontal="center"/>
    </xf>
    <xf numFmtId="0" fontId="13" fillId="0" borderId="8" xfId="0" applyFont="1" applyBorder="1" applyAlignment="1">
      <alignment horizontal="center" vertical="center" textRotation="90" wrapText="1"/>
    </xf>
    <xf numFmtId="0" fontId="0" fillId="0" borderId="16" xfId="0" applyBorder="1" applyAlignment="1">
      <alignment horizontal="center"/>
    </xf>
    <xf numFmtId="0" fontId="26" fillId="0" borderId="0" xfId="0" applyFont="1" applyAlignment="1">
      <alignment horizontal="left"/>
    </xf>
    <xf numFmtId="0" fontId="3" fillId="0" borderId="4" xfId="0" applyFont="1" applyFill="1" applyBorder="1" applyAlignment="1">
      <alignment horizontal="center" vertical="center"/>
    </xf>
    <xf numFmtId="0" fontId="3" fillId="0"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16" xfId="0" applyFont="1" applyFill="1" applyBorder="1" applyAlignment="1">
      <alignment horizontal="center" vertical="center"/>
    </xf>
    <xf numFmtId="0" fontId="18" fillId="0" borderId="4" xfId="0" applyFont="1" applyBorder="1" applyAlignment="1">
      <alignment horizontal="center" vertical="center"/>
    </xf>
    <xf numFmtId="0" fontId="18" fillId="0" borderId="11" xfId="0" applyFont="1" applyBorder="1" applyAlignment="1">
      <alignment horizontal="center" vertical="center"/>
    </xf>
    <xf numFmtId="0" fontId="18" fillId="0" borderId="7" xfId="0" applyFont="1" applyBorder="1" applyAlignment="1">
      <alignment horizontal="center" vertical="center"/>
    </xf>
    <xf numFmtId="0" fontId="32" fillId="0" borderId="12" xfId="0" applyFont="1" applyBorder="1" applyAlignment="1">
      <alignment horizontal="center" vertical="center"/>
    </xf>
    <xf numFmtId="0" fontId="32" fillId="0" borderId="24" xfId="0" applyFont="1" applyBorder="1" applyAlignment="1">
      <alignment horizontal="center" vertical="center"/>
    </xf>
    <xf numFmtId="0" fontId="19" fillId="0" borderId="13" xfId="0" applyFont="1" applyBorder="1" applyAlignment="1">
      <alignment horizontal="center" vertical="center" textRotation="90" wrapText="1"/>
    </xf>
    <xf numFmtId="0" fontId="19" fillId="0" borderId="43" xfId="0" applyFont="1" applyBorder="1" applyAlignment="1">
      <alignment horizontal="center" vertical="center" textRotation="90" wrapText="1"/>
    </xf>
    <xf numFmtId="0" fontId="19" fillId="0" borderId="40" xfId="0" applyFont="1" applyBorder="1" applyAlignment="1">
      <alignment horizontal="center" vertical="center" textRotation="90" wrapText="1"/>
    </xf>
    <xf numFmtId="0" fontId="19" fillId="0" borderId="52" xfId="0" applyFont="1" applyBorder="1" applyAlignment="1">
      <alignment horizontal="center" vertical="center" textRotation="90" wrapText="1"/>
    </xf>
    <xf numFmtId="0" fontId="19" fillId="0" borderId="37" xfId="0" applyFont="1" applyFill="1" applyBorder="1" applyAlignment="1">
      <alignment horizontal="center" vertical="center" textRotation="90" wrapText="1"/>
    </xf>
    <xf numFmtId="0" fontId="19" fillId="0" borderId="19" xfId="0" applyFont="1" applyFill="1" applyBorder="1" applyAlignment="1">
      <alignment horizontal="center" vertical="center" textRotation="90" wrapText="1"/>
    </xf>
    <xf numFmtId="0" fontId="18" fillId="0" borderId="16" xfId="0" applyFont="1" applyBorder="1" applyAlignment="1">
      <alignment horizontal="center" vertical="center" wrapText="1"/>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67" xfId="0" applyFont="1" applyBorder="1" applyAlignment="1">
      <alignment horizontal="center" vertical="center"/>
    </xf>
    <xf numFmtId="0" fontId="3" fillId="0" borderId="0" xfId="0" applyFont="1" applyBorder="1" applyAlignment="1">
      <alignment horizontal="center" vertical="center"/>
    </xf>
    <xf numFmtId="0" fontId="3" fillId="0" borderId="47" xfId="0" applyFont="1" applyBorder="1" applyAlignment="1">
      <alignment horizontal="center" vertical="center"/>
    </xf>
    <xf numFmtId="0" fontId="3" fillId="0" borderId="93"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49" xfId="0" applyFont="1" applyBorder="1" applyAlignment="1">
      <alignment horizontal="center" vertical="center"/>
    </xf>
    <xf numFmtId="0" fontId="3" fillId="0" borderId="5" xfId="0" applyFont="1" applyBorder="1" applyAlignment="1">
      <alignment horizontal="center"/>
    </xf>
    <xf numFmtId="0" fontId="3" fillId="0" borderId="69" xfId="0" applyFont="1" applyBorder="1" applyAlignment="1">
      <alignment horizontal="center"/>
    </xf>
    <xf numFmtId="0" fontId="3" fillId="0" borderId="23" xfId="0" applyFont="1" applyBorder="1" applyAlignment="1">
      <alignment horizontal="center"/>
    </xf>
    <xf numFmtId="0" fontId="10" fillId="0" borderId="50" xfId="0" applyFont="1" applyBorder="1" applyAlignment="1">
      <alignment horizontal="center" vertical="center"/>
    </xf>
    <xf numFmtId="0" fontId="10" fillId="0" borderId="62" xfId="0" applyFont="1" applyBorder="1" applyAlignment="1">
      <alignment horizontal="center" vertical="center"/>
    </xf>
    <xf numFmtId="0" fontId="10" fillId="0" borderId="44" xfId="0" applyFont="1" applyBorder="1" applyAlignment="1">
      <alignment horizontal="center" vertical="center"/>
    </xf>
    <xf numFmtId="0" fontId="10" fillId="0" borderId="6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2" xfId="0" applyFont="1" applyBorder="1" applyAlignment="1">
      <alignment horizontal="center" vertical="center"/>
    </xf>
    <xf numFmtId="0" fontId="10" fillId="0" borderId="19" xfId="0" applyFont="1" applyBorder="1" applyAlignment="1">
      <alignment horizontal="center" vertical="center"/>
    </xf>
    <xf numFmtId="0" fontId="19" fillId="0" borderId="13" xfId="0" applyFont="1" applyBorder="1" applyAlignment="1">
      <alignment horizontal="center" vertical="center" textRotation="90"/>
    </xf>
    <xf numFmtId="0" fontId="19" fillId="0" borderId="71" xfId="0" applyFont="1" applyBorder="1" applyAlignment="1">
      <alignment horizontal="center" vertical="center" textRotation="90"/>
    </xf>
    <xf numFmtId="0" fontId="12" fillId="15" borderId="188" xfId="0" applyFont="1" applyFill="1" applyBorder="1" applyAlignment="1">
      <alignment wrapText="1"/>
    </xf>
    <xf numFmtId="0" fontId="0" fillId="15" borderId="189" xfId="0" applyFill="1" applyBorder="1" applyAlignment="1"/>
    <xf numFmtId="0" fontId="12" fillId="15" borderId="74" xfId="0" applyFont="1" applyFill="1" applyBorder="1" applyAlignment="1">
      <alignment horizontal="center" vertical="center" textRotation="90"/>
    </xf>
    <xf numFmtId="0" fontId="12" fillId="15" borderId="13" xfId="0" applyFont="1" applyFill="1" applyBorder="1" applyAlignment="1">
      <alignment horizontal="center" vertical="center" textRotation="90"/>
    </xf>
    <xf numFmtId="0" fontId="12" fillId="15" borderId="71" xfId="0" applyFont="1" applyFill="1" applyBorder="1" applyAlignment="1">
      <alignment horizontal="center" vertical="center" textRotation="90"/>
    </xf>
    <xf numFmtId="0" fontId="19" fillId="15" borderId="144" xfId="0" applyFont="1" applyFill="1" applyBorder="1" applyAlignment="1">
      <alignment horizontal="center" vertical="center" textRotation="90" shrinkToFit="1"/>
    </xf>
    <xf numFmtId="0" fontId="19" fillId="15" borderId="181" xfId="0" applyFont="1" applyFill="1" applyBorder="1" applyAlignment="1">
      <alignment horizontal="center" vertical="center" textRotation="90" shrinkToFit="1"/>
    </xf>
    <xf numFmtId="0" fontId="12" fillId="15" borderId="144" xfId="0" applyFont="1" applyFill="1" applyBorder="1" applyAlignment="1">
      <alignment horizontal="center" vertical="center" textRotation="90" wrapText="1"/>
    </xf>
    <xf numFmtId="0" fontId="12" fillId="15" borderId="60" xfId="0" applyFont="1" applyFill="1" applyBorder="1" applyAlignment="1">
      <alignment horizontal="center" vertical="center" textRotation="90" wrapText="1"/>
    </xf>
    <xf numFmtId="0" fontId="12" fillId="15" borderId="80" xfId="0" applyFont="1" applyFill="1" applyBorder="1" applyAlignment="1">
      <alignment horizontal="center" vertical="center" textRotation="90" wrapText="1"/>
    </xf>
    <xf numFmtId="0" fontId="7" fillId="0" borderId="8" xfId="22" applyFont="1" applyBorder="1" applyAlignment="1">
      <alignment horizontal="center" vertical="center" wrapText="1"/>
    </xf>
    <xf numFmtId="0" fontId="7" fillId="0" borderId="41" xfId="22" applyFont="1" applyBorder="1" applyAlignment="1">
      <alignment horizontal="center" vertical="center" wrapText="1"/>
    </xf>
    <xf numFmtId="0" fontId="7" fillId="0" borderId="16" xfId="22" applyFont="1" applyBorder="1" applyAlignment="1">
      <alignment horizontal="center" vertical="center" wrapText="1"/>
    </xf>
    <xf numFmtId="0" fontId="14" fillId="0" borderId="1" xfId="22" applyFont="1" applyBorder="1" applyAlignment="1">
      <alignment horizontal="center" vertical="center"/>
    </xf>
    <xf numFmtId="0" fontId="14" fillId="0" borderId="9" xfId="22" applyFont="1" applyBorder="1" applyAlignment="1">
      <alignment horizontal="center" vertical="center"/>
    </xf>
    <xf numFmtId="0" fontId="0" fillId="0" borderId="49" xfId="0" applyBorder="1" applyAlignment="1"/>
    <xf numFmtId="0" fontId="10" fillId="0" borderId="67" xfId="22" applyFont="1" applyBorder="1" applyAlignment="1">
      <alignment horizontal="center" vertical="center" wrapText="1"/>
    </xf>
    <xf numFmtId="0" fontId="10" fillId="0" borderId="0" xfId="22" applyFont="1" applyBorder="1" applyAlignment="1">
      <alignment horizontal="center" vertical="center" wrapText="1"/>
    </xf>
    <xf numFmtId="0" fontId="10" fillId="15" borderId="67" xfId="22" applyFont="1" applyFill="1" applyBorder="1" applyAlignment="1">
      <alignment horizontal="center" vertical="center" wrapText="1"/>
    </xf>
    <xf numFmtId="0" fontId="10" fillId="15" borderId="0" xfId="22" applyFont="1" applyFill="1" applyBorder="1" applyAlignment="1">
      <alignment horizontal="center" vertical="center" wrapText="1"/>
    </xf>
    <xf numFmtId="0" fontId="3" fillId="0" borderId="4" xfId="27" applyFont="1" applyBorder="1" applyAlignment="1">
      <alignment horizontal="center" vertical="center" wrapText="1"/>
    </xf>
    <xf numFmtId="0" fontId="3" fillId="0" borderId="42" xfId="27" applyFont="1" applyBorder="1" applyAlignment="1"/>
    <xf numFmtId="0" fontId="3" fillId="0" borderId="5" xfId="27" applyFont="1" applyBorder="1" applyAlignment="1">
      <alignment horizontal="center"/>
    </xf>
    <xf numFmtId="0" fontId="3" fillId="0" borderId="69" xfId="27" applyFont="1" applyBorder="1" applyAlignment="1">
      <alignment horizontal="center"/>
    </xf>
    <xf numFmtId="0" fontId="3" fillId="0" borderId="23" xfId="27" applyFont="1" applyBorder="1" applyAlignment="1">
      <alignment horizontal="center"/>
    </xf>
    <xf numFmtId="0" fontId="3" fillId="0" borderId="4" xfId="27" applyFont="1" applyBorder="1" applyAlignment="1">
      <alignment horizontal="center"/>
    </xf>
    <xf numFmtId="0" fontId="3" fillId="0" borderId="11" xfId="27" applyFont="1" applyBorder="1" applyAlignment="1">
      <alignment horizontal="center"/>
    </xf>
    <xf numFmtId="0" fontId="3" fillId="0" borderId="7" xfId="27" applyFont="1" applyBorder="1" applyAlignment="1">
      <alignment horizontal="center"/>
    </xf>
    <xf numFmtId="0" fontId="21" fillId="0" borderId="0" xfId="27" applyFont="1" applyAlignment="1">
      <alignment horizontal="left"/>
    </xf>
    <xf numFmtId="0" fontId="7" fillId="0" borderId="8" xfId="27" applyFont="1" applyBorder="1" applyAlignment="1">
      <alignment horizontal="center" vertical="center" wrapText="1"/>
    </xf>
    <xf numFmtId="0" fontId="7" fillId="0" borderId="41" xfId="27" applyFont="1" applyBorder="1" applyAlignment="1">
      <alignment vertical="center"/>
    </xf>
    <xf numFmtId="0" fontId="7" fillId="0" borderId="16" xfId="27" applyFont="1" applyBorder="1" applyAlignment="1">
      <alignment vertical="center"/>
    </xf>
    <xf numFmtId="0" fontId="14" fillId="0" borderId="50" xfId="27" applyFont="1" applyBorder="1" applyAlignment="1">
      <alignment horizontal="center" vertical="center" wrapText="1" shrinkToFit="1"/>
    </xf>
    <xf numFmtId="0" fontId="14" fillId="0" borderId="62" xfId="27" applyFont="1" applyBorder="1" applyAlignment="1">
      <alignment horizontal="center" vertical="center" wrapText="1" shrinkToFit="1"/>
    </xf>
    <xf numFmtId="0" fontId="14" fillId="0" borderId="32" xfId="27" applyFont="1" applyBorder="1" applyAlignment="1">
      <alignment horizontal="center" vertical="center" wrapText="1" shrinkToFit="1"/>
    </xf>
    <xf numFmtId="0" fontId="14" fillId="0" borderId="51" xfId="27" applyFont="1" applyBorder="1" applyAlignment="1">
      <alignment horizontal="center" vertical="center" wrapText="1" shrinkToFit="1"/>
    </xf>
    <xf numFmtId="0" fontId="3" fillId="0" borderId="8" xfId="27" applyFont="1" applyBorder="1" applyAlignment="1">
      <alignment horizontal="center" vertical="center" wrapText="1"/>
    </xf>
    <xf numFmtId="0" fontId="3" fillId="0" borderId="41" xfId="27" applyFont="1" applyBorder="1" applyAlignment="1">
      <alignment vertical="center"/>
    </xf>
    <xf numFmtId="0" fontId="3" fillId="0" borderId="16" xfId="27" applyFont="1" applyBorder="1" applyAlignment="1">
      <alignment vertical="center"/>
    </xf>
    <xf numFmtId="0" fontId="3" fillId="0" borderId="11" xfId="27" applyFont="1" applyBorder="1" applyAlignment="1">
      <alignment horizontal="center" vertical="center"/>
    </xf>
    <xf numFmtId="0" fontId="3" fillId="0" borderId="7" xfId="27" applyFont="1" applyBorder="1" applyAlignment="1">
      <alignment horizontal="center" vertical="center"/>
    </xf>
    <xf numFmtId="0" fontId="3" fillId="0" borderId="20" xfId="27" applyFont="1" applyBorder="1" applyAlignment="1">
      <alignment horizontal="center" vertical="center"/>
    </xf>
    <xf numFmtId="0" fontId="3" fillId="0" borderId="64" xfId="27" applyFont="1" applyBorder="1" applyAlignment="1">
      <alignment horizontal="center" vertical="center"/>
    </xf>
    <xf numFmtId="0" fontId="3" fillId="0" borderId="4" xfId="27" applyFont="1" applyBorder="1" applyAlignment="1">
      <alignment horizontal="center" wrapText="1"/>
    </xf>
    <xf numFmtId="0" fontId="3" fillId="0" borderId="11" xfId="27" applyFont="1" applyBorder="1" applyAlignment="1">
      <alignment horizontal="center" wrapText="1"/>
    </xf>
    <xf numFmtId="0" fontId="3" fillId="0" borderId="7" xfId="27" applyFont="1" applyBorder="1" applyAlignment="1">
      <alignment horizontal="center" wrapText="1"/>
    </xf>
    <xf numFmtId="0" fontId="3" fillId="0" borderId="5" xfId="27" applyFont="1" applyBorder="1" applyAlignment="1">
      <alignment horizontal="center" vertical="center"/>
    </xf>
    <xf numFmtId="0" fontId="3" fillId="0" borderId="23" xfId="27" applyFont="1" applyBorder="1" applyAlignment="1">
      <alignment horizontal="center" vertical="center"/>
    </xf>
    <xf numFmtId="0" fontId="3" fillId="0" borderId="4" xfId="27" applyFont="1" applyBorder="1" applyAlignment="1">
      <alignment horizontal="center" vertical="center"/>
    </xf>
    <xf numFmtId="0" fontId="3" fillId="0" borderId="22" xfId="27" applyFont="1" applyBorder="1" applyAlignment="1">
      <alignment horizontal="center" vertical="center"/>
    </xf>
    <xf numFmtId="0" fontId="32" fillId="0" borderId="47" xfId="27" applyFont="1" applyBorder="1" applyAlignment="1">
      <alignment horizontal="left"/>
    </xf>
    <xf numFmtId="0" fontId="32" fillId="0" borderId="92" xfId="27" applyFont="1" applyBorder="1" applyAlignment="1">
      <alignment horizontal="left"/>
    </xf>
    <xf numFmtId="0" fontId="32" fillId="0" borderId="12" xfId="27" applyFont="1" applyBorder="1" applyAlignment="1">
      <alignment horizontal="center" vertical="center" textRotation="90" wrapText="1"/>
    </xf>
    <xf numFmtId="0" fontId="32" fillId="0" borderId="12" xfId="27" applyFont="1" applyBorder="1" applyAlignment="1">
      <alignment vertical="center" textRotation="90" wrapText="1"/>
    </xf>
    <xf numFmtId="0" fontId="32" fillId="0" borderId="42" xfId="27" applyFont="1" applyBorder="1" applyAlignment="1">
      <alignment vertical="center" textRotation="90" wrapText="1"/>
    </xf>
    <xf numFmtId="0" fontId="32" fillId="0" borderId="4" xfId="27" applyFont="1" applyBorder="1" applyAlignment="1">
      <alignment horizontal="left"/>
    </xf>
    <xf numFmtId="0" fontId="32" fillId="0" borderId="7" xfId="27" applyFont="1" applyBorder="1" applyAlignment="1">
      <alignment horizontal="left"/>
    </xf>
    <xf numFmtId="0" fontId="32" fillId="0" borderId="12" xfId="27" applyFont="1" applyBorder="1" applyAlignment="1">
      <alignment horizontal="left"/>
    </xf>
    <xf numFmtId="0" fontId="32" fillId="0" borderId="15" xfId="27" applyFont="1" applyBorder="1" applyAlignment="1">
      <alignment horizontal="left"/>
    </xf>
    <xf numFmtId="0" fontId="32" fillId="0" borderId="70" xfId="27" applyFont="1" applyBorder="1" applyAlignment="1">
      <alignment horizontal="left"/>
    </xf>
    <xf numFmtId="0" fontId="32" fillId="0" borderId="83" xfId="27" applyFont="1" applyBorder="1" applyAlignment="1">
      <alignment horizontal="left"/>
    </xf>
    <xf numFmtId="0" fontId="32" fillId="0" borderId="4" xfId="27" applyFont="1" applyBorder="1" applyAlignment="1">
      <alignment horizontal="center" vertical="center" textRotation="90" wrapText="1"/>
    </xf>
    <xf numFmtId="0" fontId="18" fillId="0" borderId="54" xfId="27" applyFont="1" applyFill="1" applyBorder="1" applyAlignment="1">
      <alignment horizontal="center" vertical="center"/>
    </xf>
    <xf numFmtId="0" fontId="18" fillId="0" borderId="55" xfId="27" applyFont="1" applyFill="1" applyBorder="1" applyAlignment="1">
      <alignment horizontal="center" vertical="center"/>
    </xf>
    <xf numFmtId="0" fontId="18" fillId="0" borderId="47" xfId="27" applyFont="1" applyFill="1" applyBorder="1" applyAlignment="1">
      <alignment horizontal="center" vertical="center"/>
    </xf>
    <xf numFmtId="0" fontId="18" fillId="0" borderId="93" xfId="27" applyFont="1" applyFill="1" applyBorder="1" applyAlignment="1">
      <alignment horizontal="center" vertical="center"/>
    </xf>
    <xf numFmtId="0" fontId="18" fillId="0" borderId="1" xfId="27" applyFont="1" applyFill="1" applyBorder="1" applyAlignment="1">
      <alignment horizontal="center" vertical="center" wrapText="1"/>
    </xf>
    <xf numFmtId="0" fontId="18" fillId="0" borderId="9" xfId="27" applyFont="1" applyFill="1" applyBorder="1" applyAlignment="1">
      <alignment horizontal="center" vertical="center" wrapText="1"/>
    </xf>
    <xf numFmtId="0" fontId="18" fillId="0" borderId="49" xfId="27" applyFont="1" applyFill="1" applyBorder="1" applyAlignment="1">
      <alignment horizontal="center" vertical="center" wrapText="1"/>
    </xf>
    <xf numFmtId="0" fontId="18" fillId="0" borderId="48" xfId="27" applyFont="1" applyFill="1" applyBorder="1" applyAlignment="1">
      <alignment horizontal="center" vertical="center"/>
    </xf>
    <xf numFmtId="0" fontId="18" fillId="0" borderId="3" xfId="27" applyFont="1" applyFill="1" applyBorder="1" applyAlignment="1">
      <alignment horizontal="center" vertical="center"/>
    </xf>
    <xf numFmtId="0" fontId="18" fillId="0" borderId="39" xfId="27" applyFont="1" applyFill="1" applyBorder="1" applyAlignment="1">
      <alignment horizontal="center" vertical="center"/>
    </xf>
    <xf numFmtId="0" fontId="18" fillId="0" borderId="8" xfId="27" applyFont="1" applyFill="1" applyBorder="1" applyAlignment="1">
      <alignment horizontal="center" vertical="center"/>
    </xf>
    <xf numFmtId="0" fontId="18" fillId="0" borderId="16" xfId="27" applyFont="1" applyFill="1" applyBorder="1" applyAlignment="1">
      <alignment horizontal="center" vertical="center"/>
    </xf>
    <xf numFmtId="0" fontId="18" fillId="0" borderId="11" xfId="27" applyFont="1" applyFill="1" applyBorder="1" applyAlignment="1">
      <alignment horizontal="center" vertical="center" wrapText="1"/>
    </xf>
    <xf numFmtId="0" fontId="18" fillId="0" borderId="7" xfId="27" applyFont="1" applyFill="1" applyBorder="1" applyAlignment="1">
      <alignment horizontal="center" vertical="center" wrapText="1"/>
    </xf>
    <xf numFmtId="0" fontId="18" fillId="0" borderId="5" xfId="27" applyFont="1" applyFill="1" applyBorder="1" applyAlignment="1">
      <alignment horizontal="center" vertical="center"/>
    </xf>
    <xf numFmtId="0" fontId="18" fillId="0" borderId="23" xfId="27" applyFont="1" applyFill="1" applyBorder="1" applyAlignment="1">
      <alignment horizontal="center" vertical="center"/>
    </xf>
    <xf numFmtId="0" fontId="18" fillId="0" borderId="8" xfId="27" applyFont="1" applyBorder="1" applyAlignment="1">
      <alignment horizontal="center" vertical="center"/>
    </xf>
    <xf numFmtId="0" fontId="18" fillId="0" borderId="16" xfId="27" applyFont="1" applyBorder="1" applyAlignment="1">
      <alignment horizontal="center" vertical="center"/>
    </xf>
    <xf numFmtId="0" fontId="18" fillId="0" borderId="4" xfId="27" applyFont="1" applyBorder="1" applyAlignment="1">
      <alignment horizontal="center"/>
    </xf>
    <xf numFmtId="0" fontId="18" fillId="0" borderId="11" xfId="27" applyFont="1" applyBorder="1" applyAlignment="1">
      <alignment horizontal="center"/>
    </xf>
    <xf numFmtId="0" fontId="18" fillId="0" borderId="7" xfId="27" applyFont="1" applyBorder="1" applyAlignment="1">
      <alignment horizontal="center"/>
    </xf>
    <xf numFmtId="0" fontId="18" fillId="0" borderId="20" xfId="27" applyFont="1" applyFill="1" applyBorder="1" applyAlignment="1">
      <alignment horizontal="center" vertical="center"/>
    </xf>
    <xf numFmtId="0" fontId="18" fillId="0" borderId="64" xfId="27" applyFont="1" applyFill="1" applyBorder="1" applyAlignment="1">
      <alignment horizontal="center" vertical="center"/>
    </xf>
    <xf numFmtId="0" fontId="18" fillId="0" borderId="5" xfId="27" applyFont="1" applyBorder="1" applyAlignment="1">
      <alignment horizontal="center"/>
    </xf>
    <xf numFmtId="0" fontId="18" fillId="0" borderId="69" xfId="27" applyFont="1" applyBorder="1" applyAlignment="1">
      <alignment horizontal="center"/>
    </xf>
    <xf numFmtId="0" fontId="18" fillId="0" borderId="23" xfId="27" applyFont="1" applyBorder="1" applyAlignment="1">
      <alignment horizontal="center"/>
    </xf>
    <xf numFmtId="0" fontId="21" fillId="0" borderId="94" xfId="27" applyFont="1" applyBorder="1" applyAlignment="1">
      <alignment horizontal="center"/>
    </xf>
    <xf numFmtId="0" fontId="21" fillId="0" borderId="91" xfId="27" applyFont="1" applyBorder="1" applyAlignment="1">
      <alignment horizontal="center"/>
    </xf>
    <xf numFmtId="0" fontId="21" fillId="0" borderId="10" xfId="27" applyFont="1" applyBorder="1" applyAlignment="1">
      <alignment horizontal="center"/>
    </xf>
    <xf numFmtId="0" fontId="112" fillId="0" borderId="48" xfId="27" applyBorder="1" applyAlignment="1">
      <alignment horizontal="center"/>
    </xf>
    <xf numFmtId="0" fontId="112" fillId="0" borderId="53" xfId="27" applyBorder="1" applyAlignment="1">
      <alignment horizontal="center"/>
    </xf>
    <xf numFmtId="0" fontId="21" fillId="0" borderId="53" xfId="27" applyFont="1" applyBorder="1" applyAlignment="1">
      <alignment horizontal="center"/>
    </xf>
    <xf numFmtId="0" fontId="21" fillId="0" borderId="3" xfId="27" applyFont="1" applyBorder="1" applyAlignment="1">
      <alignment horizontal="center"/>
    </xf>
    <xf numFmtId="0" fontId="18" fillId="0" borderId="20" xfId="27" applyFont="1" applyBorder="1" applyAlignment="1">
      <alignment horizontal="center" vertical="center"/>
    </xf>
    <xf numFmtId="0" fontId="18" fillId="0" borderId="64" xfId="27" applyFont="1" applyBorder="1" applyAlignment="1">
      <alignment horizontal="center" vertical="center"/>
    </xf>
    <xf numFmtId="0" fontId="112" fillId="0" borderId="39" xfId="27" applyBorder="1" applyAlignment="1">
      <alignment horizontal="center"/>
    </xf>
    <xf numFmtId="0" fontId="18" fillId="0" borderId="6" xfId="27" applyFont="1" applyBorder="1" applyAlignment="1">
      <alignment horizontal="center"/>
    </xf>
    <xf numFmtId="0" fontId="18" fillId="0" borderId="22" xfId="27" applyFont="1" applyBorder="1" applyAlignment="1">
      <alignment horizontal="center"/>
    </xf>
    <xf numFmtId="0" fontId="21" fillId="0" borderId="20" xfId="27" applyFont="1" applyBorder="1" applyAlignment="1">
      <alignment horizontal="center" vertical="center" wrapText="1"/>
    </xf>
    <xf numFmtId="0" fontId="21" fillId="0" borderId="35" xfId="27" applyFont="1" applyBorder="1" applyAlignment="1">
      <alignment horizontal="center" vertical="center" wrapText="1"/>
    </xf>
    <xf numFmtId="0" fontId="21" fillId="0" borderId="64" xfId="27" applyFont="1" applyBorder="1" applyAlignment="1">
      <alignment horizontal="center" vertical="center" wrapText="1"/>
    </xf>
    <xf numFmtId="0" fontId="21" fillId="0" borderId="141" xfId="27" applyFont="1" applyBorder="1" applyAlignment="1">
      <alignment horizontal="center"/>
    </xf>
    <xf numFmtId="0" fontId="3" fillId="0" borderId="5" xfId="27" applyFont="1" applyFill="1" applyBorder="1" applyAlignment="1">
      <alignment horizontal="center"/>
    </xf>
    <xf numFmtId="0" fontId="7" fillId="0" borderId="23" xfId="27" applyFont="1" applyFill="1" applyBorder="1" applyAlignment="1">
      <alignment horizontal="center"/>
    </xf>
    <xf numFmtId="0" fontId="7" fillId="2" borderId="8" xfId="27" applyFont="1" applyFill="1" applyBorder="1" applyAlignment="1">
      <alignment horizontal="center" vertical="center"/>
    </xf>
    <xf numFmtId="0" fontId="7" fillId="2" borderId="16" xfId="27" applyFont="1" applyFill="1" applyBorder="1" applyAlignment="1">
      <alignment horizontal="center" vertical="center"/>
    </xf>
    <xf numFmtId="0" fontId="21" fillId="0" borderId="0" xfId="27" applyFont="1" applyAlignment="1">
      <alignment horizontal="left" vertical="center"/>
    </xf>
    <xf numFmtId="0" fontId="3" fillId="0" borderId="20" xfId="27" applyFont="1" applyFill="1" applyBorder="1" applyAlignment="1">
      <alignment horizontal="center" vertical="center"/>
    </xf>
    <xf numFmtId="0" fontId="3" fillId="0" borderId="64" xfId="27" applyFont="1" applyFill="1" applyBorder="1" applyAlignment="1">
      <alignment horizontal="center" vertical="center"/>
    </xf>
    <xf numFmtId="0" fontId="12" fillId="2" borderId="8" xfId="27" applyFont="1" applyFill="1" applyBorder="1" applyAlignment="1">
      <alignment horizontal="center" vertical="center"/>
    </xf>
    <xf numFmtId="0" fontId="12" fillId="2" borderId="16" xfId="27" applyFont="1" applyFill="1" applyBorder="1" applyAlignment="1">
      <alignment horizontal="center" vertical="center"/>
    </xf>
    <xf numFmtId="0" fontId="7" fillId="0" borderId="22" xfId="27" applyFont="1" applyFill="1" applyBorder="1" applyAlignment="1">
      <alignment horizontal="center"/>
    </xf>
    <xf numFmtId="0" fontId="12" fillId="2" borderId="36" xfId="1" applyFont="1" applyFill="1" applyBorder="1" applyAlignment="1">
      <alignment horizontal="center" vertical="center"/>
    </xf>
    <xf numFmtId="0" fontId="12" fillId="0" borderId="24" xfId="1" applyFont="1" applyBorder="1" applyAlignment="1">
      <alignment horizontal="center" vertical="top"/>
    </xf>
    <xf numFmtId="0" fontId="12" fillId="0" borderId="14" xfId="1" applyFont="1" applyBorder="1" applyAlignment="1">
      <alignment horizontal="center" vertical="top"/>
    </xf>
    <xf numFmtId="0" fontId="32" fillId="2" borderId="36" xfId="29" quotePrefix="1" applyFont="1" applyFill="1" applyBorder="1" applyAlignment="1">
      <alignment horizontal="center" vertical="center"/>
    </xf>
    <xf numFmtId="0" fontId="32" fillId="2" borderId="17" xfId="29" quotePrefix="1" applyFont="1" applyFill="1" applyBorder="1" applyAlignment="1">
      <alignment horizontal="center" vertical="center"/>
    </xf>
    <xf numFmtId="0" fontId="18" fillId="0" borderId="0" xfId="27" applyFont="1" applyAlignment="1">
      <alignment horizontal="left" vertical="center" wrapText="1"/>
    </xf>
    <xf numFmtId="0" fontId="112" fillId="0" borderId="0" xfId="27" applyAlignment="1">
      <alignment horizontal="left" vertical="center" wrapText="1"/>
    </xf>
    <xf numFmtId="0" fontId="12" fillId="0" borderId="4" xfId="1" applyFont="1" applyBorder="1" applyAlignment="1">
      <alignment horizontal="center"/>
    </xf>
    <xf numFmtId="0" fontId="112" fillId="0" borderId="11" xfId="27" applyBorder="1" applyAlignment="1"/>
    <xf numFmtId="0" fontId="112" fillId="0" borderId="7" xfId="27" applyBorder="1" applyAlignment="1"/>
    <xf numFmtId="0" fontId="12" fillId="0" borderId="12" xfId="1" applyFont="1" applyBorder="1" applyAlignment="1">
      <alignment horizontal="center" vertical="top"/>
    </xf>
    <xf numFmtId="0" fontId="46" fillId="0" borderId="0" xfId="28" applyFont="1" applyAlignment="1">
      <alignment horizontal="center" vertical="center"/>
    </xf>
    <xf numFmtId="0" fontId="45" fillId="0" borderId="0" xfId="28" applyFont="1" applyAlignment="1"/>
    <xf numFmtId="0" fontId="2" fillId="0" borderId="4" xfId="29" applyFont="1" applyBorder="1" applyAlignment="1">
      <alignment horizontal="center"/>
    </xf>
    <xf numFmtId="0" fontId="2" fillId="0" borderId="11" xfId="29" applyFont="1" applyBorder="1" applyAlignment="1">
      <alignment horizontal="center"/>
    </xf>
    <xf numFmtId="0" fontId="2" fillId="0" borderId="7" xfId="29" applyFont="1" applyBorder="1" applyAlignment="1">
      <alignment horizontal="center"/>
    </xf>
    <xf numFmtId="0" fontId="47" fillId="6" borderId="8" xfId="29" applyFont="1" applyFill="1" applyBorder="1" applyAlignment="1">
      <alignment horizontal="center" vertical="top" wrapText="1"/>
    </xf>
    <xf numFmtId="0" fontId="47" fillId="6" borderId="41" xfId="29" applyFont="1" applyFill="1" applyBorder="1" applyAlignment="1">
      <alignment horizontal="center" wrapText="1"/>
    </xf>
    <xf numFmtId="0" fontId="47" fillId="6" borderId="16" xfId="29" applyFont="1" applyFill="1" applyBorder="1" applyAlignment="1">
      <alignment horizontal="center" wrapText="1"/>
    </xf>
    <xf numFmtId="0" fontId="112" fillId="0" borderId="11" xfId="27" applyBorder="1" applyAlignment="1">
      <alignment horizontal="center"/>
    </xf>
    <xf numFmtId="0" fontId="112" fillId="0" borderId="7" xfId="27" applyBorder="1" applyAlignment="1">
      <alignment horizontal="center"/>
    </xf>
    <xf numFmtId="0" fontId="2" fillId="0" borderId="12" xfId="29" applyFont="1" applyBorder="1" applyAlignment="1">
      <alignment horizontal="center" vertical="top"/>
    </xf>
    <xf numFmtId="0" fontId="2" fillId="0" borderId="14" xfId="29" applyFont="1" applyBorder="1" applyAlignment="1">
      <alignment horizontal="center" vertical="top"/>
    </xf>
    <xf numFmtId="0" fontId="3" fillId="0" borderId="6" xfId="27" applyFont="1" applyBorder="1" applyAlignment="1">
      <alignment horizontal="center"/>
    </xf>
    <xf numFmtId="0" fontId="18" fillId="0" borderId="54" xfId="0" applyFont="1" applyFill="1" applyBorder="1" applyAlignment="1">
      <alignment horizontal="left"/>
    </xf>
    <xf numFmtId="0" fontId="24" fillId="0" borderId="55" xfId="0" applyFont="1" applyBorder="1" applyAlignment="1"/>
    <xf numFmtId="0" fontId="24" fillId="0" borderId="56" xfId="0" applyFont="1" applyBorder="1" applyAlignment="1"/>
    <xf numFmtId="0" fontId="18" fillId="0" borderId="47" xfId="0" applyFont="1" applyFill="1" applyBorder="1" applyAlignment="1">
      <alignment horizontal="left"/>
    </xf>
    <xf numFmtId="0" fontId="24" fillId="0" borderId="93" xfId="0" applyFont="1" applyBorder="1" applyAlignment="1"/>
    <xf numFmtId="0" fontId="24" fillId="0" borderId="92" xfId="0" applyFont="1" applyBorder="1" applyAlignment="1"/>
    <xf numFmtId="0" fontId="18" fillId="0" borderId="1" xfId="0" applyFont="1" applyFill="1" applyBorder="1" applyAlignment="1">
      <alignment horizontal="left"/>
    </xf>
    <xf numFmtId="0" fontId="24" fillId="0" borderId="9" xfId="0" applyFont="1" applyBorder="1" applyAlignment="1"/>
    <xf numFmtId="0" fontId="24" fillId="0" borderId="49" xfId="0" applyFont="1" applyBorder="1" applyAlignment="1"/>
    <xf numFmtId="0" fontId="24" fillId="0" borderId="20" xfId="27" applyFont="1" applyBorder="1" applyAlignment="1">
      <alignment horizontal="center" vertical="center" wrapText="1"/>
    </xf>
    <xf numFmtId="0" fontId="24" fillId="0" borderId="64" xfId="27" applyFont="1" applyBorder="1" applyAlignment="1">
      <alignment horizontal="center" vertical="center" wrapText="1"/>
    </xf>
    <xf numFmtId="0" fontId="24" fillId="0" borderId="4" xfId="27" applyFont="1" applyBorder="1" applyAlignment="1">
      <alignment horizontal="center" vertical="center" wrapText="1"/>
    </xf>
    <xf numFmtId="0" fontId="24" fillId="0" borderId="11" xfId="27" applyFont="1" applyBorder="1" applyAlignment="1">
      <alignment horizontal="center" vertical="center" wrapText="1"/>
    </xf>
    <xf numFmtId="0" fontId="24" fillId="0" borderId="7" xfId="27" applyFont="1" applyBorder="1" applyAlignment="1">
      <alignment horizontal="center" vertical="center" wrapText="1"/>
    </xf>
    <xf numFmtId="0" fontId="32" fillId="0" borderId="8" xfId="27" applyFont="1" applyBorder="1" applyAlignment="1">
      <alignment horizontal="center" vertical="center" wrapText="1"/>
    </xf>
    <xf numFmtId="0" fontId="32" fillId="0" borderId="16" xfId="27" applyFont="1" applyBorder="1" applyAlignment="1">
      <alignment horizontal="center" vertical="center" wrapText="1"/>
    </xf>
    <xf numFmtId="0" fontId="24" fillId="0" borderId="20" xfId="27" applyFont="1" applyFill="1" applyBorder="1" applyAlignment="1">
      <alignment horizontal="center" vertical="center" wrapText="1"/>
    </xf>
    <xf numFmtId="0" fontId="24" fillId="0" borderId="64" xfId="27" applyFont="1" applyFill="1" applyBorder="1" applyAlignment="1">
      <alignment horizontal="center" vertical="center" wrapText="1"/>
    </xf>
    <xf numFmtId="0" fontId="24" fillId="0" borderId="11" xfId="27" applyFont="1" applyFill="1" applyBorder="1" applyAlignment="1">
      <alignment horizontal="center" vertical="center" wrapText="1"/>
    </xf>
    <xf numFmtId="0" fontId="24" fillId="0" borderId="4" xfId="27" applyFont="1" applyFill="1" applyBorder="1" applyAlignment="1">
      <alignment horizontal="center" vertical="center" wrapText="1"/>
    </xf>
    <xf numFmtId="0" fontId="24" fillId="0" borderId="7" xfId="27" applyFont="1" applyFill="1" applyBorder="1" applyAlignment="1">
      <alignment horizontal="center" vertical="center" wrapText="1"/>
    </xf>
    <xf numFmtId="0" fontId="32" fillId="0" borderId="8" xfId="27" applyFont="1" applyFill="1" applyBorder="1" applyAlignment="1">
      <alignment horizontal="center" vertical="center" wrapText="1"/>
    </xf>
    <xf numFmtId="0" fontId="32" fillId="0" borderId="16" xfId="27" applyFont="1" applyFill="1" applyBorder="1" applyAlignment="1">
      <alignment horizontal="center" vertical="center" wrapText="1"/>
    </xf>
    <xf numFmtId="0" fontId="18" fillId="0" borderId="0" xfId="30" applyFont="1" applyAlignment="1">
      <alignment horizontal="left"/>
    </xf>
    <xf numFmtId="0" fontId="18" fillId="0" borderId="0" xfId="30" applyFont="1" applyAlignment="1">
      <alignment horizontal="center"/>
    </xf>
    <xf numFmtId="0" fontId="2" fillId="0" borderId="8" xfId="30" applyBorder="1" applyAlignment="1">
      <alignment horizontal="center" vertical="center" wrapText="1"/>
    </xf>
    <xf numFmtId="0" fontId="2" fillId="0" borderId="41" xfId="30" applyBorder="1" applyAlignment="1">
      <alignment horizontal="center" vertical="center" wrapText="1"/>
    </xf>
    <xf numFmtId="0" fontId="2" fillId="0" borderId="16" xfId="30" applyBorder="1" applyAlignment="1">
      <alignment horizontal="center" vertical="center" wrapText="1"/>
    </xf>
    <xf numFmtId="0" fontId="21" fillId="0" borderId="4" xfId="30" applyFont="1" applyFill="1" applyBorder="1" applyAlignment="1">
      <alignment horizontal="center"/>
    </xf>
    <xf numFmtId="0" fontId="21" fillId="0" borderId="11" xfId="30" applyFont="1" applyFill="1" applyBorder="1" applyAlignment="1">
      <alignment horizontal="center"/>
    </xf>
    <xf numFmtId="0" fontId="21" fillId="0" borderId="7" xfId="30" applyFont="1" applyFill="1" applyBorder="1" applyAlignment="1">
      <alignment horizontal="center"/>
    </xf>
    <xf numFmtId="0" fontId="32" fillId="0" borderId="8" xfId="30" applyFont="1" applyBorder="1" applyAlignment="1">
      <alignment horizontal="center" vertical="center" textRotation="90" wrapText="1"/>
    </xf>
    <xf numFmtId="0" fontId="32" fillId="0" borderId="41" xfId="30" applyFont="1" applyBorder="1" applyAlignment="1">
      <alignment horizontal="center" vertical="center" textRotation="90" wrapText="1"/>
    </xf>
    <xf numFmtId="0" fontId="32" fillId="0" borderId="16" xfId="30" applyFont="1" applyBorder="1" applyAlignment="1">
      <alignment horizontal="center" vertical="center" textRotation="90" wrapText="1"/>
    </xf>
    <xf numFmtId="0" fontId="19" fillId="0" borderId="12" xfId="30" applyFont="1" applyBorder="1" applyAlignment="1">
      <alignment horizontal="center" vertical="center"/>
    </xf>
    <xf numFmtId="0" fontId="19" fillId="0" borderId="24" xfId="30" applyFont="1" applyBorder="1" applyAlignment="1">
      <alignment horizontal="center" vertical="center"/>
    </xf>
    <xf numFmtId="0" fontId="19" fillId="0" borderId="15" xfId="30" applyFont="1" applyBorder="1" applyAlignment="1">
      <alignment horizontal="center" vertical="center"/>
    </xf>
    <xf numFmtId="0" fontId="19" fillId="0" borderId="12" xfId="30" applyFont="1" applyBorder="1" applyAlignment="1">
      <alignment horizontal="center"/>
    </xf>
    <xf numFmtId="0" fontId="19" fillId="0" borderId="24" xfId="30" applyFont="1" applyBorder="1" applyAlignment="1">
      <alignment horizontal="center"/>
    </xf>
    <xf numFmtId="0" fontId="19" fillId="0" borderId="15" xfId="30" applyFont="1" applyBorder="1" applyAlignment="1">
      <alignment horizontal="center"/>
    </xf>
    <xf numFmtId="0" fontId="19" fillId="0" borderId="63" xfId="30" applyFont="1" applyBorder="1" applyAlignment="1">
      <alignment horizontal="center" vertical="center" textRotation="90" wrapText="1"/>
    </xf>
    <xf numFmtId="0" fontId="19" fillId="0" borderId="16" xfId="30" applyFont="1" applyBorder="1" applyAlignment="1">
      <alignment horizontal="center" vertical="center" textRotation="90" wrapText="1"/>
    </xf>
    <xf numFmtId="0" fontId="21" fillId="0" borderId="0" xfId="30" applyFont="1" applyFill="1" applyBorder="1" applyAlignment="1">
      <alignment horizontal="center" vertical="center" wrapText="1"/>
    </xf>
    <xf numFmtId="0" fontId="24" fillId="0" borderId="0" xfId="30" applyFont="1" applyFill="1" applyBorder="1" applyAlignment="1">
      <alignment horizontal="center" vertical="center" wrapText="1"/>
    </xf>
    <xf numFmtId="0" fontId="24" fillId="0" borderId="20" xfId="30" applyFont="1" applyFill="1" applyBorder="1" applyAlignment="1">
      <alignment horizontal="center" vertical="center" wrapText="1"/>
    </xf>
    <xf numFmtId="0" fontId="24" fillId="0" borderId="64" xfId="30" applyFont="1" applyFill="1" applyBorder="1" applyAlignment="1">
      <alignment horizontal="center" vertical="center" wrapText="1"/>
    </xf>
    <xf numFmtId="0" fontId="24" fillId="0" borderId="11" xfId="30" applyFont="1" applyFill="1" applyBorder="1" applyAlignment="1">
      <alignment horizontal="center" vertical="center" wrapText="1"/>
    </xf>
    <xf numFmtId="0" fontId="24" fillId="0" borderId="4" xfId="30" applyFont="1" applyFill="1" applyBorder="1" applyAlignment="1">
      <alignment horizontal="center" vertical="center" wrapText="1"/>
    </xf>
    <xf numFmtId="0" fontId="24" fillId="0" borderId="7" xfId="30" applyFont="1" applyFill="1" applyBorder="1" applyAlignment="1">
      <alignment horizontal="center" vertical="center" wrapText="1"/>
    </xf>
    <xf numFmtId="0" fontId="24" fillId="0" borderId="8" xfId="30" applyFont="1" applyBorder="1" applyAlignment="1">
      <alignment horizontal="center" vertical="center" wrapText="1"/>
    </xf>
    <xf numFmtId="0" fontId="24" fillId="0" borderId="16" xfId="30" applyFont="1" applyBorder="1" applyAlignment="1">
      <alignment horizontal="center" vertical="center" wrapText="1"/>
    </xf>
    <xf numFmtId="0" fontId="24" fillId="0" borderId="4" xfId="30" applyFont="1" applyBorder="1" applyAlignment="1">
      <alignment horizontal="center" vertical="center" wrapText="1"/>
    </xf>
    <xf numFmtId="0" fontId="24" fillId="0" borderId="11" xfId="30" applyFont="1" applyBorder="1" applyAlignment="1">
      <alignment horizontal="center" vertical="center" wrapText="1"/>
    </xf>
    <xf numFmtId="0" fontId="24" fillId="0" borderId="7" xfId="30" applyFont="1" applyBorder="1" applyAlignment="1">
      <alignment horizontal="center" vertical="center" wrapText="1"/>
    </xf>
    <xf numFmtId="0" fontId="21" fillId="0" borderId="93" xfId="30" applyFont="1" applyFill="1" applyBorder="1" applyAlignment="1">
      <alignment horizontal="center" vertical="center" wrapText="1"/>
    </xf>
    <xf numFmtId="0" fontId="24" fillId="0" borderId="63" xfId="30" applyFont="1" applyFill="1" applyBorder="1" applyAlignment="1">
      <alignment horizontal="center" vertical="center" wrapText="1"/>
    </xf>
    <xf numFmtId="0" fontId="24" fillId="0" borderId="20" xfId="30" applyFont="1" applyBorder="1" applyAlignment="1">
      <alignment horizontal="center" vertical="center" wrapText="1"/>
    </xf>
    <xf numFmtId="0" fontId="24" fillId="0" borderId="63" xfId="30" applyFont="1" applyBorder="1" applyAlignment="1">
      <alignment horizontal="center" vertical="center" wrapText="1"/>
    </xf>
    <xf numFmtId="0" fontId="112" fillId="0" borderId="8" xfId="27" applyBorder="1" applyAlignment="1">
      <alignment horizontal="center" vertical="center" wrapText="1"/>
    </xf>
    <xf numFmtId="0" fontId="112" fillId="0" borderId="41" xfId="27" applyBorder="1" applyAlignment="1">
      <alignment horizontal="center" vertical="center" wrapText="1"/>
    </xf>
    <xf numFmtId="0" fontId="112" fillId="0" borderId="16" xfId="27" applyBorder="1" applyAlignment="1">
      <alignment horizontal="center" vertical="center" wrapText="1"/>
    </xf>
    <xf numFmtId="0" fontId="112" fillId="0" borderId="4" xfId="27" applyBorder="1" applyAlignment="1">
      <alignment horizontal="center"/>
    </xf>
    <xf numFmtId="0" fontId="19" fillId="0" borderId="6" xfId="27" applyFont="1" applyBorder="1" applyAlignment="1">
      <alignment horizontal="center" vertical="center" wrapText="1"/>
    </xf>
    <xf numFmtId="0" fontId="19" fillId="0" borderId="14" xfId="27" applyFont="1" applyBorder="1" applyAlignment="1">
      <alignment horizontal="center" vertical="center" wrapText="1"/>
    </xf>
    <xf numFmtId="0" fontId="19" fillId="0" borderId="18" xfId="27" applyFont="1" applyBorder="1" applyAlignment="1">
      <alignment horizontal="center" vertical="center" wrapText="1"/>
    </xf>
    <xf numFmtId="0" fontId="19" fillId="0" borderId="23" xfId="27" applyFont="1" applyFill="1" applyBorder="1" applyAlignment="1">
      <alignment horizontal="center" vertical="center" wrapText="1"/>
    </xf>
    <xf numFmtId="0" fontId="19" fillId="0" borderId="37" xfId="27" applyFont="1" applyFill="1" applyBorder="1" applyAlignment="1">
      <alignment horizontal="center" vertical="center" wrapText="1"/>
    </xf>
    <xf numFmtId="0" fontId="19" fillId="0" borderId="19" xfId="27" applyFont="1" applyFill="1" applyBorder="1" applyAlignment="1">
      <alignment horizontal="center" vertical="center" wrapText="1"/>
    </xf>
    <xf numFmtId="0" fontId="19" fillId="0" borderId="13" xfId="27" applyFont="1" applyBorder="1" applyAlignment="1">
      <alignment horizontal="center" vertical="center" wrapText="1"/>
    </xf>
    <xf numFmtId="0" fontId="19" fillId="0" borderId="43" xfId="27" applyFont="1" applyBorder="1" applyAlignment="1">
      <alignment horizontal="center" vertical="center" wrapText="1"/>
    </xf>
    <xf numFmtId="0" fontId="112" fillId="0" borderId="8" xfId="27" applyFill="1" applyBorder="1" applyAlignment="1">
      <alignment horizontal="center" vertical="center" wrapText="1"/>
    </xf>
    <xf numFmtId="0" fontId="112" fillId="0" borderId="41" xfId="27" applyFill="1" applyBorder="1" applyAlignment="1">
      <alignment horizontal="center" vertical="center" wrapText="1"/>
    </xf>
    <xf numFmtId="0" fontId="112" fillId="0" borderId="16" xfId="27" applyFill="1" applyBorder="1" applyAlignment="1">
      <alignment horizontal="center" vertical="center" wrapText="1"/>
    </xf>
    <xf numFmtId="0" fontId="112" fillId="0" borderId="4" xfId="27" applyFill="1" applyBorder="1" applyAlignment="1">
      <alignment horizontal="center"/>
    </xf>
    <xf numFmtId="0" fontId="112" fillId="0" borderId="11" xfId="27" applyFill="1" applyBorder="1" applyAlignment="1">
      <alignment horizontal="center"/>
    </xf>
    <xf numFmtId="0" fontId="112" fillId="0" borderId="7" xfId="27" applyFill="1" applyBorder="1" applyAlignment="1">
      <alignment horizontal="center"/>
    </xf>
    <xf numFmtId="0" fontId="19" fillId="0" borderId="6" xfId="27" applyFont="1" applyFill="1" applyBorder="1" applyAlignment="1">
      <alignment horizontal="center" vertical="center" wrapText="1"/>
    </xf>
    <xf numFmtId="0" fontId="19" fillId="0" borderId="14" xfId="27" applyFont="1" applyFill="1" applyBorder="1" applyAlignment="1">
      <alignment horizontal="center" vertical="center" wrapText="1"/>
    </xf>
    <xf numFmtId="0" fontId="19" fillId="0" borderId="18" xfId="27" applyFont="1" applyFill="1" applyBorder="1" applyAlignment="1">
      <alignment horizontal="center" vertical="center" wrapText="1"/>
    </xf>
    <xf numFmtId="0" fontId="19" fillId="0" borderId="13" xfId="27" applyFont="1" applyFill="1" applyBorder="1" applyAlignment="1">
      <alignment horizontal="center" vertical="center" wrapText="1"/>
    </xf>
    <xf numFmtId="0" fontId="19" fillId="0" borderId="43" xfId="27" applyFont="1" applyFill="1" applyBorder="1" applyAlignment="1">
      <alignment horizontal="center" vertical="center" wrapText="1"/>
    </xf>
    <xf numFmtId="0" fontId="21" fillId="0" borderId="1" xfId="30" applyFont="1" applyBorder="1" applyAlignment="1">
      <alignment horizontal="center" vertical="center" wrapText="1"/>
    </xf>
    <xf numFmtId="0" fontId="21" fillId="0" borderId="9" xfId="30" applyFont="1" applyBorder="1" applyAlignment="1">
      <alignment horizontal="center" vertical="center" wrapText="1"/>
    </xf>
    <xf numFmtId="0" fontId="21" fillId="0" borderId="49" xfId="30" applyFont="1" applyBorder="1" applyAlignment="1">
      <alignment horizontal="center" vertical="center" wrapText="1"/>
    </xf>
    <xf numFmtId="0" fontId="2" fillId="0" borderId="54" xfId="30" applyFont="1" applyFill="1" applyBorder="1" applyAlignment="1">
      <alignment horizontal="center" vertical="center" wrapText="1"/>
    </xf>
    <xf numFmtId="0" fontId="2" fillId="0" borderId="56" xfId="30" applyBorder="1" applyAlignment="1">
      <alignment horizontal="center" vertical="center" wrapText="1"/>
    </xf>
    <xf numFmtId="0" fontId="2" fillId="0" borderId="47" xfId="30" applyBorder="1" applyAlignment="1">
      <alignment horizontal="center" vertical="center" wrapText="1"/>
    </xf>
    <xf numFmtId="0" fontId="2" fillId="0" borderId="92" xfId="30" applyBorder="1" applyAlignment="1">
      <alignment horizontal="center" vertical="center" wrapText="1"/>
    </xf>
    <xf numFmtId="0" fontId="2" fillId="2" borderId="8" xfId="30" applyFill="1" applyBorder="1" applyAlignment="1">
      <alignment horizontal="center" vertical="center"/>
    </xf>
    <xf numFmtId="0" fontId="2" fillId="2" borderId="41" xfId="30" applyFill="1" applyBorder="1" applyAlignment="1">
      <alignment horizontal="center" vertical="center"/>
    </xf>
    <xf numFmtId="0" fontId="2" fillId="0" borderId="16" xfId="30" applyBorder="1" applyAlignment="1">
      <alignment horizontal="center" vertical="center"/>
    </xf>
    <xf numFmtId="0" fontId="19" fillId="0" borderId="141" xfId="30" applyFont="1" applyBorder="1" applyAlignment="1">
      <alignment horizontal="center" vertical="center" wrapText="1"/>
    </xf>
    <xf numFmtId="0" fontId="2" fillId="0" borderId="80" xfId="30" applyBorder="1" applyAlignment="1">
      <alignment horizontal="center" vertical="center" wrapText="1"/>
    </xf>
    <xf numFmtId="0" fontId="19" fillId="0" borderId="91" xfId="30" applyFont="1" applyBorder="1" applyAlignment="1">
      <alignment horizontal="center" vertical="center" wrapText="1"/>
    </xf>
    <xf numFmtId="0" fontId="2" fillId="0" borderId="81" xfId="30" applyBorder="1" applyAlignment="1">
      <alignment horizontal="center" vertical="center" wrapText="1"/>
    </xf>
    <xf numFmtId="0" fontId="19" fillId="0" borderId="10" xfId="30" applyFont="1" applyBorder="1" applyAlignment="1">
      <alignment horizontal="center" vertical="center" wrapText="1"/>
    </xf>
    <xf numFmtId="0" fontId="2" fillId="0" borderId="17" xfId="30" applyBorder="1" applyAlignment="1">
      <alignment horizontal="center" vertical="center" wrapText="1"/>
    </xf>
    <xf numFmtId="0" fontId="2" fillId="0" borderId="20" xfId="30" applyBorder="1" applyAlignment="1">
      <alignment horizontal="center" vertical="center" wrapText="1"/>
    </xf>
    <xf numFmtId="0" fontId="2" fillId="0" borderId="64" xfId="30" applyBorder="1" applyAlignment="1">
      <alignment horizontal="center" vertical="center" wrapText="1"/>
    </xf>
    <xf numFmtId="0" fontId="2" fillId="0" borderId="1" xfId="30" applyBorder="1" applyAlignment="1">
      <alignment horizontal="center"/>
    </xf>
    <xf numFmtId="0" fontId="2" fillId="0" borderId="9" xfId="30" applyBorder="1" applyAlignment="1">
      <alignment horizontal="center"/>
    </xf>
    <xf numFmtId="0" fontId="2" fillId="0" borderId="49" xfId="30" applyBorder="1" applyAlignment="1">
      <alignment horizontal="center"/>
    </xf>
    <xf numFmtId="0" fontId="19" fillId="0" borderId="54" xfId="30" applyFont="1" applyBorder="1" applyAlignment="1">
      <alignment horizontal="center" vertical="center" wrapText="1"/>
    </xf>
    <xf numFmtId="0" fontId="19" fillId="0" borderId="55" xfId="30" applyFont="1" applyBorder="1" applyAlignment="1">
      <alignment horizontal="center" vertical="center" wrapText="1"/>
    </xf>
    <xf numFmtId="0" fontId="19" fillId="0" borderId="56" xfId="30" applyFont="1" applyBorder="1" applyAlignment="1">
      <alignment horizontal="center" vertical="center" wrapText="1"/>
    </xf>
    <xf numFmtId="0" fontId="19" fillId="0" borderId="47" xfId="30" applyFont="1" applyBorder="1" applyAlignment="1">
      <alignment horizontal="center" vertical="center" wrapText="1"/>
    </xf>
    <xf numFmtId="0" fontId="19" fillId="0" borderId="93" xfId="30" applyFont="1" applyBorder="1" applyAlignment="1">
      <alignment horizontal="center" vertical="center" wrapText="1"/>
    </xf>
    <xf numFmtId="0" fontId="19" fillId="0" borderId="92" xfId="30" applyFont="1" applyBorder="1" applyAlignment="1">
      <alignment horizontal="center" vertical="center" wrapText="1"/>
    </xf>
    <xf numFmtId="0" fontId="19" fillId="0" borderId="1" xfId="30" applyFont="1" applyBorder="1" applyAlignment="1">
      <alignment horizontal="center" wrapText="1"/>
    </xf>
    <xf numFmtId="0" fontId="19" fillId="0" borderId="9" xfId="30" applyFont="1" applyBorder="1" applyAlignment="1">
      <alignment horizontal="center" wrapText="1"/>
    </xf>
    <xf numFmtId="0" fontId="19" fillId="0" borderId="49" xfId="30" applyFont="1" applyBorder="1" applyAlignment="1">
      <alignment horizontal="center" wrapText="1"/>
    </xf>
    <xf numFmtId="0" fontId="2" fillId="0" borderId="20" xfId="30" applyFill="1" applyBorder="1" applyAlignment="1">
      <alignment horizontal="center" vertical="center" wrapText="1"/>
    </xf>
    <xf numFmtId="0" fontId="2" fillId="0" borderId="41" xfId="30" applyFill="1" applyBorder="1" applyAlignment="1">
      <alignment horizontal="center" vertical="center" wrapText="1"/>
    </xf>
    <xf numFmtId="0" fontId="2" fillId="0" borderId="64" xfId="30" applyFill="1" applyBorder="1" applyAlignment="1">
      <alignment horizontal="center" vertical="center" wrapText="1"/>
    </xf>
    <xf numFmtId="0" fontId="2" fillId="0" borderId="1" xfId="30" applyFill="1" applyBorder="1" applyAlignment="1">
      <alignment horizontal="center"/>
    </xf>
    <xf numFmtId="0" fontId="2" fillId="0" borderId="9" xfId="30" applyFill="1" applyBorder="1" applyAlignment="1">
      <alignment horizontal="center"/>
    </xf>
    <xf numFmtId="0" fontId="2" fillId="0" borderId="49" xfId="30" applyFill="1" applyBorder="1" applyAlignment="1">
      <alignment horizontal="center"/>
    </xf>
    <xf numFmtId="0" fontId="19" fillId="0" borderId="54" xfId="30" applyFont="1" applyFill="1" applyBorder="1" applyAlignment="1">
      <alignment horizontal="center" vertical="center" wrapText="1"/>
    </xf>
    <xf numFmtId="0" fontId="19" fillId="0" borderId="55" xfId="30" applyFont="1" applyFill="1" applyBorder="1" applyAlignment="1">
      <alignment horizontal="center" vertical="center" wrapText="1"/>
    </xf>
    <xf numFmtId="0" fontId="19" fillId="0" borderId="56" xfId="30" applyFont="1" applyFill="1" applyBorder="1" applyAlignment="1">
      <alignment horizontal="center" vertical="center" wrapText="1"/>
    </xf>
    <xf numFmtId="0" fontId="19" fillId="0" borderId="47" xfId="30" applyFont="1" applyFill="1" applyBorder="1" applyAlignment="1">
      <alignment horizontal="center" vertical="center" wrapText="1"/>
    </xf>
    <xf numFmtId="0" fontId="19" fillId="0" borderId="93" xfId="30" applyFont="1" applyFill="1" applyBorder="1" applyAlignment="1">
      <alignment horizontal="center" vertical="center" wrapText="1"/>
    </xf>
    <xf numFmtId="0" fontId="19" fillId="0" borderId="92" xfId="30" applyFont="1" applyFill="1" applyBorder="1" applyAlignment="1">
      <alignment horizontal="center" vertical="center" wrapText="1"/>
    </xf>
    <xf numFmtId="0" fontId="19" fillId="0" borderId="1" xfId="30" applyFont="1" applyFill="1" applyBorder="1" applyAlignment="1">
      <alignment horizontal="center" wrapText="1"/>
    </xf>
    <xf numFmtId="0" fontId="19" fillId="0" borderId="9" xfId="30" applyFont="1" applyFill="1" applyBorder="1" applyAlignment="1">
      <alignment horizontal="center" wrapText="1"/>
    </xf>
    <xf numFmtId="0" fontId="19" fillId="0" borderId="49" xfId="30" applyFont="1" applyFill="1" applyBorder="1" applyAlignment="1">
      <alignment horizontal="center" wrapText="1"/>
    </xf>
    <xf numFmtId="0" fontId="19" fillId="0" borderId="1" xfId="30" applyFont="1" applyBorder="1" applyAlignment="1">
      <alignment horizontal="center" vertical="center" wrapText="1"/>
    </xf>
    <xf numFmtId="0" fontId="19" fillId="0" borderId="9" xfId="30" applyFont="1" applyBorder="1" applyAlignment="1">
      <alignment horizontal="center" vertical="center" wrapText="1"/>
    </xf>
    <xf numFmtId="0" fontId="19" fillId="0" borderId="49" xfId="30" applyFont="1" applyBorder="1" applyAlignment="1">
      <alignment horizontal="center" vertical="center" wrapText="1"/>
    </xf>
    <xf numFmtId="0" fontId="19" fillId="0" borderId="1" xfId="30" applyFont="1" applyFill="1" applyBorder="1" applyAlignment="1">
      <alignment horizontal="center" vertical="center" wrapText="1"/>
    </xf>
    <xf numFmtId="0" fontId="19" fillId="0" borderId="9" xfId="30" applyFont="1" applyFill="1" applyBorder="1" applyAlignment="1">
      <alignment horizontal="center" vertical="center" wrapText="1"/>
    </xf>
    <xf numFmtId="0" fontId="19" fillId="0" borderId="49" xfId="30" applyFont="1" applyFill="1" applyBorder="1" applyAlignment="1">
      <alignment horizontal="center" vertical="center" wrapText="1"/>
    </xf>
    <xf numFmtId="0" fontId="24" fillId="0" borderId="13" xfId="15" applyBorder="1" applyAlignment="1">
      <alignment vertical="center" wrapText="1"/>
    </xf>
    <xf numFmtId="0" fontId="142" fillId="0" borderId="40" xfId="15" applyFont="1" applyBorder="1" applyAlignment="1">
      <alignment vertical="center" wrapText="1"/>
    </xf>
    <xf numFmtId="0" fontId="142" fillId="0" borderId="21" xfId="15" applyFont="1" applyBorder="1" applyAlignment="1">
      <alignment vertical="center" wrapText="1"/>
    </xf>
    <xf numFmtId="0" fontId="142" fillId="0" borderId="13" xfId="15" applyFont="1" applyBorder="1" applyAlignment="1">
      <alignment vertical="center" wrapText="1"/>
    </xf>
    <xf numFmtId="0" fontId="142" fillId="0" borderId="46" xfId="15" applyFont="1" applyBorder="1" applyAlignment="1">
      <alignment vertical="center" wrapText="1"/>
    </xf>
    <xf numFmtId="0" fontId="142" fillId="0" borderId="52" xfId="15" applyFont="1" applyBorder="1" applyAlignment="1">
      <alignment vertical="center" wrapText="1"/>
    </xf>
    <xf numFmtId="0" fontId="142" fillId="0" borderId="43" xfId="15" applyFont="1" applyBorder="1" applyAlignment="1">
      <alignment vertical="center" wrapText="1"/>
    </xf>
    <xf numFmtId="0" fontId="142" fillId="0" borderId="44" xfId="15" applyFont="1" applyBorder="1" applyAlignment="1">
      <alignment vertical="center" wrapText="1"/>
    </xf>
    <xf numFmtId="0" fontId="142" fillId="0" borderId="65" xfId="15" applyFont="1" applyBorder="1" applyAlignment="1">
      <alignment vertical="center" wrapText="1"/>
    </xf>
    <xf numFmtId="0" fontId="24" fillId="0" borderId="13" xfId="15" applyBorder="1" applyAlignment="1">
      <alignment vertical="center"/>
    </xf>
    <xf numFmtId="0" fontId="24" fillId="0" borderId="40" xfId="15" applyBorder="1" applyAlignment="1">
      <alignment vertical="center"/>
    </xf>
    <xf numFmtId="0" fontId="24" fillId="0" borderId="21" xfId="15" applyBorder="1" applyAlignment="1">
      <alignment vertical="center"/>
    </xf>
    <xf numFmtId="0" fontId="24" fillId="0" borderId="12" xfId="15" applyBorder="1" applyAlignment="1">
      <alignment vertical="center" wrapText="1"/>
    </xf>
    <xf numFmtId="0" fontId="24" fillId="0" borderId="24" xfId="15" applyBorder="1" applyAlignment="1">
      <alignment vertical="center" wrapText="1"/>
    </xf>
    <xf numFmtId="0" fontId="18" fillId="0" borderId="1" xfId="23" applyFont="1" applyBorder="1" applyAlignment="1">
      <alignment horizontal="center" vertical="center" wrapText="1"/>
    </xf>
    <xf numFmtId="0" fontId="18" fillId="0" borderId="9" xfId="15" applyFont="1" applyBorder="1" applyAlignment="1">
      <alignment horizontal="center" vertical="center" wrapText="1"/>
    </xf>
    <xf numFmtId="0" fontId="18" fillId="0" borderId="49" xfId="15" applyFont="1" applyBorder="1" applyAlignment="1">
      <alignment horizontal="center" vertical="center" wrapText="1"/>
    </xf>
    <xf numFmtId="2" fontId="142" fillId="0" borderId="4" xfId="15" applyNumberFormat="1" applyFont="1" applyBorder="1" applyAlignment="1">
      <alignment vertical="center" wrapText="1"/>
    </xf>
    <xf numFmtId="2" fontId="142" fillId="0" borderId="11" xfId="15" applyNumberFormat="1" applyFont="1" applyBorder="1" applyAlignment="1">
      <alignment vertical="center" wrapText="1"/>
    </xf>
    <xf numFmtId="0" fontId="142" fillId="0" borderId="24" xfId="15" applyFont="1" applyBorder="1" applyAlignment="1">
      <alignment vertical="center" wrapText="1"/>
    </xf>
    <xf numFmtId="0" fontId="14" fillId="0" borderId="20" xfId="0" applyFont="1" applyBorder="1" applyAlignment="1">
      <alignment horizontal="center" vertical="center" wrapText="1"/>
    </xf>
    <xf numFmtId="0" fontId="21" fillId="0" borderId="64" xfId="0" applyFont="1" applyBorder="1" applyAlignment="1">
      <alignment horizontal="center" vertical="center" wrapText="1"/>
    </xf>
    <xf numFmtId="0" fontId="67" fillId="0" borderId="5" xfId="0" applyFont="1" applyBorder="1" applyAlignment="1">
      <alignment horizontal="center" wrapText="1"/>
    </xf>
    <xf numFmtId="0" fontId="67" fillId="0" borderId="69" xfId="0" applyFont="1" applyBorder="1" applyAlignment="1">
      <alignment horizontal="center" wrapText="1"/>
    </xf>
    <xf numFmtId="0" fontId="67" fillId="0" borderId="23" xfId="0" applyFont="1" applyBorder="1" applyAlignment="1">
      <alignment horizontal="center" wrapText="1"/>
    </xf>
    <xf numFmtId="0" fontId="67" fillId="0" borderId="6" xfId="0" applyFont="1" applyBorder="1" applyAlignment="1">
      <alignment horizontal="center" vertical="center" wrapText="1" shrinkToFit="1"/>
    </xf>
    <xf numFmtId="0" fontId="67" fillId="0" borderId="69" xfId="0" applyFont="1" applyBorder="1" applyAlignment="1">
      <alignment horizontal="center" vertical="center" wrapText="1" shrinkToFit="1"/>
    </xf>
    <xf numFmtId="0" fontId="67" fillId="0" borderId="23" xfId="0" applyFont="1" applyBorder="1" applyAlignment="1">
      <alignment horizontal="center" vertical="center" wrapText="1" shrinkToFit="1"/>
    </xf>
    <xf numFmtId="0" fontId="50" fillId="0" borderId="8" xfId="0" applyFont="1" applyFill="1" applyBorder="1" applyAlignment="1">
      <alignment horizontal="center" vertical="center" wrapText="1"/>
    </xf>
    <xf numFmtId="0" fontId="50" fillId="0" borderId="16" xfId="0"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49" fontId="50" fillId="0" borderId="6" xfId="0" applyNumberFormat="1" applyFont="1" applyFill="1" applyBorder="1" applyAlignment="1">
      <alignment horizontal="center" vertical="center" wrapText="1"/>
    </xf>
    <xf numFmtId="49" fontId="50" fillId="2" borderId="10" xfId="0" applyNumberFormat="1" applyFont="1" applyFill="1" applyBorder="1" applyAlignment="1">
      <alignment horizontal="center" vertical="center" wrapText="1"/>
    </xf>
    <xf numFmtId="49" fontId="50" fillId="2" borderId="17" xfId="0" applyNumberFormat="1" applyFont="1" applyFill="1" applyBorder="1" applyAlignment="1">
      <alignment horizontal="center" vertical="center" wrapText="1"/>
    </xf>
    <xf numFmtId="0" fontId="31" fillId="0" borderId="20" xfId="0" applyFont="1" applyBorder="1" applyAlignment="1">
      <alignment horizontal="center" vertical="center"/>
    </xf>
    <xf numFmtId="0" fontId="31" fillId="0" borderId="42" xfId="0" applyFont="1" applyBorder="1" applyAlignment="1">
      <alignment horizontal="center" vertical="center"/>
    </xf>
    <xf numFmtId="0" fontId="31" fillId="0" borderId="4" xfId="0" applyFont="1" applyBorder="1" applyAlignment="1">
      <alignment horizontal="center" wrapText="1"/>
    </xf>
    <xf numFmtId="0" fontId="31" fillId="0" borderId="11" xfId="0" applyFont="1" applyBorder="1" applyAlignment="1">
      <alignment horizontal="center" wrapText="1"/>
    </xf>
    <xf numFmtId="0" fontId="31" fillId="0" borderId="7" xfId="0" applyFont="1" applyBorder="1" applyAlignment="1">
      <alignment horizontal="center" wrapText="1"/>
    </xf>
    <xf numFmtId="0" fontId="31" fillId="0" borderId="4" xfId="0" applyFont="1" applyBorder="1" applyAlignment="1">
      <alignment horizontal="center" vertical="center" wrapText="1" shrinkToFit="1"/>
    </xf>
    <xf numFmtId="0" fontId="31" fillId="0" borderId="11" xfId="0" applyFont="1" applyBorder="1" applyAlignment="1">
      <alignment horizontal="center" vertical="center" wrapText="1" shrinkToFit="1"/>
    </xf>
    <xf numFmtId="0" fontId="31" fillId="0" borderId="7" xfId="0" applyFont="1" applyBorder="1" applyAlignment="1">
      <alignment horizontal="center" vertical="center" wrapText="1" shrinkToFit="1"/>
    </xf>
    <xf numFmtId="49" fontId="50" fillId="0" borderId="11" xfId="0" applyNumberFormat="1" applyFont="1" applyFill="1" applyBorder="1" applyAlignment="1">
      <alignment horizontal="center" vertical="center" wrapText="1"/>
    </xf>
    <xf numFmtId="49" fontId="65" fillId="2" borderId="10" xfId="0" applyNumberFormat="1" applyFont="1" applyFill="1" applyBorder="1" applyAlignment="1">
      <alignment horizontal="center" vertical="center" wrapText="1"/>
    </xf>
    <xf numFmtId="49" fontId="65" fillId="2" borderId="34" xfId="0" applyNumberFormat="1" applyFont="1" applyFill="1" applyBorder="1" applyAlignment="1">
      <alignment horizontal="center" vertical="center"/>
    </xf>
    <xf numFmtId="49" fontId="65" fillId="2" borderId="17" xfId="0" applyNumberFormat="1" applyFont="1" applyFill="1" applyBorder="1" applyAlignment="1">
      <alignment horizontal="center" vertical="center"/>
    </xf>
    <xf numFmtId="49" fontId="50" fillId="0" borderId="4" xfId="0" applyNumberFormat="1" applyFont="1" applyFill="1" applyBorder="1" applyAlignment="1">
      <alignment horizontal="center" vertical="center"/>
    </xf>
    <xf numFmtId="49" fontId="50" fillId="0" borderId="11" xfId="0" applyNumberFormat="1" applyFont="1" applyFill="1" applyBorder="1" applyAlignment="1">
      <alignment horizontal="center" vertical="center"/>
    </xf>
    <xf numFmtId="49" fontId="50" fillId="0" borderId="7" xfId="0" applyNumberFormat="1" applyFont="1" applyFill="1" applyBorder="1" applyAlignment="1">
      <alignment horizontal="center" vertical="center"/>
    </xf>
    <xf numFmtId="49" fontId="32" fillId="0" borderId="60" xfId="0" applyNumberFormat="1" applyFont="1" applyFill="1" applyBorder="1" applyAlignment="1">
      <alignment horizontal="center" vertical="center"/>
    </xf>
    <xf numFmtId="49" fontId="32" fillId="0" borderId="80" xfId="0" applyNumberFormat="1" applyFont="1" applyFill="1" applyBorder="1" applyAlignment="1">
      <alignment horizontal="center" vertical="center"/>
    </xf>
    <xf numFmtId="0" fontId="50" fillId="0" borderId="57" xfId="0" applyFont="1" applyFill="1" applyBorder="1" applyAlignment="1">
      <alignment horizontal="center" vertical="center"/>
    </xf>
    <xf numFmtId="0" fontId="50" fillId="0" borderId="82" xfId="0" applyFont="1" applyFill="1" applyBorder="1" applyAlignment="1">
      <alignment horizontal="center" vertical="center"/>
    </xf>
    <xf numFmtId="49" fontId="50" fillId="0" borderId="42" xfId="0" applyNumberFormat="1" applyFont="1" applyFill="1" applyBorder="1" applyAlignment="1">
      <alignment horizontal="center" vertical="center" wrapText="1"/>
    </xf>
    <xf numFmtId="49" fontId="50" fillId="0" borderId="140" xfId="0" applyNumberFormat="1" applyFont="1" applyFill="1" applyBorder="1" applyAlignment="1">
      <alignment horizontal="center" vertical="center" wrapText="1"/>
    </xf>
    <xf numFmtId="49" fontId="50" fillId="0" borderId="42" xfId="0" applyNumberFormat="1" applyFont="1" applyFill="1" applyBorder="1" applyAlignment="1">
      <alignment horizontal="center" vertical="center"/>
    </xf>
    <xf numFmtId="49" fontId="50" fillId="0" borderId="140" xfId="0" applyNumberFormat="1" applyFont="1" applyFill="1" applyBorder="1" applyAlignment="1">
      <alignment horizontal="center" vertical="center"/>
    </xf>
    <xf numFmtId="49" fontId="50" fillId="0" borderId="45" xfId="0" applyNumberFormat="1" applyFont="1" applyFill="1" applyBorder="1" applyAlignment="1">
      <alignment horizontal="center" vertical="center"/>
    </xf>
    <xf numFmtId="49" fontId="50" fillId="0" borderId="54" xfId="0" applyNumberFormat="1" applyFont="1" applyFill="1" applyBorder="1" applyAlignment="1">
      <alignment horizontal="center" vertical="center"/>
    </xf>
    <xf numFmtId="49" fontId="50" fillId="0" borderId="94" xfId="0" applyNumberFormat="1" applyFont="1" applyFill="1" applyBorder="1" applyAlignment="1">
      <alignment horizontal="center" vertical="center"/>
    </xf>
    <xf numFmtId="49" fontId="65" fillId="2" borderId="91" xfId="0" applyNumberFormat="1" applyFont="1" applyFill="1" applyBorder="1" applyAlignment="1">
      <alignment horizontal="center" vertical="center"/>
    </xf>
    <xf numFmtId="49" fontId="65" fillId="2" borderId="81" xfId="0" applyNumberFormat="1" applyFont="1" applyFill="1" applyBorder="1" applyAlignment="1">
      <alignment horizontal="center" vertical="center"/>
    </xf>
    <xf numFmtId="49" fontId="108" fillId="6" borderId="10" xfId="0" applyNumberFormat="1" applyFont="1" applyFill="1" applyBorder="1" applyAlignment="1">
      <alignment horizontal="center" vertical="center" wrapText="1"/>
    </xf>
    <xf numFmtId="49" fontId="108" fillId="6" borderId="17" xfId="0" applyNumberFormat="1" applyFont="1" applyFill="1" applyBorder="1" applyAlignment="1">
      <alignment horizontal="center" vertical="center" wrapText="1"/>
    </xf>
    <xf numFmtId="49" fontId="50" fillId="0" borderId="55" xfId="0" applyNumberFormat="1" applyFont="1" applyFill="1" applyBorder="1" applyAlignment="1">
      <alignment horizontal="center" vertical="center" wrapText="1"/>
    </xf>
    <xf numFmtId="49" fontId="50" fillId="0" borderId="56" xfId="0" applyNumberFormat="1" applyFont="1" applyFill="1" applyBorder="1" applyAlignment="1">
      <alignment horizontal="center" vertical="center" wrapText="1"/>
    </xf>
    <xf numFmtId="0" fontId="31" fillId="0" borderId="8" xfId="4" applyNumberFormat="1" applyFont="1" applyFill="1" applyBorder="1" applyAlignment="1" applyProtection="1">
      <alignment horizontal="center" vertical="center" wrapText="1"/>
    </xf>
    <xf numFmtId="0" fontId="31" fillId="0" borderId="16" xfId="4" applyNumberFormat="1" applyFont="1" applyFill="1" applyBorder="1" applyAlignment="1" applyProtection="1">
      <alignment horizontal="center" vertical="center" wrapText="1"/>
    </xf>
    <xf numFmtId="0" fontId="53" fillId="0" borderId="54" xfId="4" applyNumberFormat="1" applyFont="1" applyFill="1" applyBorder="1" applyAlignment="1" applyProtection="1">
      <alignment horizontal="center" vertical="center" wrapText="1"/>
    </xf>
    <xf numFmtId="0" fontId="53" fillId="0" borderId="47" xfId="4" applyNumberFormat="1" applyFont="1" applyFill="1" applyBorder="1" applyAlignment="1" applyProtection="1">
      <alignment horizontal="center" vertical="center" wrapText="1"/>
    </xf>
    <xf numFmtId="49" fontId="50" fillId="2" borderId="55" xfId="4" applyNumberFormat="1" applyFont="1" applyFill="1" applyBorder="1" applyAlignment="1" applyProtection="1">
      <alignment horizontal="center" vertical="center" wrapText="1"/>
      <protection hidden="1"/>
    </xf>
    <xf numFmtId="49" fontId="50" fillId="2" borderId="93" xfId="4" applyNumberFormat="1" applyFont="1" applyFill="1" applyBorder="1" applyAlignment="1" applyProtection="1">
      <alignment horizontal="center" vertical="center" wrapText="1"/>
      <protection hidden="1"/>
    </xf>
    <xf numFmtId="49" fontId="50" fillId="6" borderId="10" xfId="4" applyNumberFormat="1" applyFont="1" applyFill="1" applyBorder="1" applyAlignment="1" applyProtection="1">
      <alignment horizontal="center" vertical="center" wrapText="1"/>
      <protection hidden="1"/>
    </xf>
    <xf numFmtId="49" fontId="50" fillId="6" borderId="17" xfId="4" applyNumberFormat="1" applyFont="1" applyFill="1" applyBorder="1" applyAlignment="1" applyProtection="1">
      <alignment horizontal="center" vertical="center" wrapText="1"/>
      <protection hidden="1"/>
    </xf>
    <xf numFmtId="0" fontId="156" fillId="0" borderId="38" xfId="0" applyFont="1" applyBorder="1" applyAlignment="1">
      <alignment horizontal="center" vertical="center"/>
    </xf>
    <xf numFmtId="0" fontId="36" fillId="0" borderId="38" xfId="0" applyFont="1" applyFill="1" applyBorder="1" applyAlignment="1">
      <alignment horizontal="center" vertical="center"/>
    </xf>
    <xf numFmtId="0" fontId="35" fillId="0" borderId="38" xfId="0" applyFont="1" applyFill="1" applyBorder="1" applyAlignment="1">
      <alignment horizontal="center" vertical="center"/>
    </xf>
    <xf numFmtId="0" fontId="67" fillId="0" borderId="38" xfId="0" applyFont="1" applyFill="1" applyBorder="1" applyAlignment="1">
      <alignment horizontal="center" vertical="center" wrapText="1"/>
    </xf>
    <xf numFmtId="0" fontId="19" fillId="0" borderId="38"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54" xfId="0" applyFont="1" applyFill="1" applyBorder="1" applyAlignment="1">
      <alignment horizontal="center" vertical="center"/>
    </xf>
    <xf numFmtId="0" fontId="18" fillId="0" borderId="55" xfId="0" applyFont="1" applyFill="1" applyBorder="1" applyAlignment="1">
      <alignment horizontal="center" vertical="center"/>
    </xf>
    <xf numFmtId="0" fontId="18" fillId="0" borderId="56" xfId="0" applyFont="1" applyFill="1" applyBorder="1" applyAlignment="1">
      <alignment horizontal="center" vertical="center"/>
    </xf>
    <xf numFmtId="0" fontId="36" fillId="0" borderId="38" xfId="0" applyFont="1" applyFill="1" applyBorder="1" applyAlignment="1">
      <alignment horizontal="center" vertical="center" textRotation="90" wrapText="1"/>
    </xf>
    <xf numFmtId="0" fontId="147" fillId="0" borderId="38" xfId="0" applyFont="1" applyFill="1" applyBorder="1" applyAlignment="1">
      <alignment horizontal="center" vertical="center"/>
    </xf>
    <xf numFmtId="0" fontId="36" fillId="0" borderId="1" xfId="0" applyFont="1" applyFill="1" applyBorder="1" applyAlignment="1">
      <alignment horizontal="center" vertical="center" textRotation="90" wrapText="1"/>
    </xf>
    <xf numFmtId="0" fontId="147" fillId="0" borderId="1" xfId="0" applyFont="1" applyFill="1" applyBorder="1" applyAlignment="1">
      <alignment horizontal="center" vertical="center"/>
    </xf>
    <xf numFmtId="0" fontId="31" fillId="0" borderId="38" xfId="0" applyFont="1" applyFill="1" applyBorder="1" applyAlignment="1">
      <alignment horizontal="center" vertical="center" textRotation="90" wrapText="1"/>
    </xf>
    <xf numFmtId="0" fontId="109" fillId="0" borderId="38" xfId="0" applyFont="1" applyFill="1" applyBorder="1" applyAlignment="1">
      <alignment horizontal="center" vertical="center"/>
    </xf>
    <xf numFmtId="0" fontId="67" fillId="0" borderId="38" xfId="0" applyFont="1" applyFill="1" applyBorder="1" applyAlignment="1">
      <alignment horizontal="center" vertical="center" textRotation="90" wrapText="1"/>
    </xf>
    <xf numFmtId="0" fontId="18" fillId="0" borderId="44" xfId="0" applyFont="1" applyBorder="1" applyAlignment="1">
      <alignment horizontal="center"/>
    </xf>
    <xf numFmtId="0" fontId="18" fillId="0" borderId="65" xfId="0" applyFont="1" applyBorder="1" applyAlignment="1">
      <alignment horizontal="center"/>
    </xf>
    <xf numFmtId="0" fontId="18" fillId="0" borderId="13" xfId="0" applyFont="1" applyBorder="1" applyAlignment="1">
      <alignment horizontal="center" vertical="center" wrapText="1"/>
    </xf>
    <xf numFmtId="0" fontId="18" fillId="0" borderId="43" xfId="0" applyFont="1" applyBorder="1" applyAlignment="1">
      <alignment horizontal="center" vertical="center" wrapText="1"/>
    </xf>
    <xf numFmtId="0" fontId="24" fillId="0" borderId="78" xfId="0" applyFont="1" applyFill="1" applyBorder="1" applyAlignment="1">
      <alignment horizontal="left" vertical="center"/>
    </xf>
    <xf numFmtId="0" fontId="0" fillId="0" borderId="185" xfId="0" applyBorder="1" applyAlignment="1">
      <alignment horizontal="left" vertical="center"/>
    </xf>
    <xf numFmtId="0" fontId="24" fillId="0" borderId="40" xfId="0" applyFont="1" applyBorder="1" applyAlignment="1">
      <alignment horizontal="left" vertical="center"/>
    </xf>
    <xf numFmtId="0" fontId="24" fillId="0" borderId="21" xfId="0" applyFont="1" applyBorder="1" applyAlignment="1">
      <alignment horizontal="left" vertical="center"/>
    </xf>
    <xf numFmtId="0" fontId="24" fillId="0" borderId="40" xfId="0" applyFont="1" applyBorder="1" applyAlignment="1">
      <alignment horizontal="left" vertical="center" wrapText="1"/>
    </xf>
    <xf numFmtId="0" fontId="24" fillId="0" borderId="21" xfId="0" applyFont="1" applyBorder="1" applyAlignment="1">
      <alignment horizontal="left" vertical="center" wrapText="1"/>
    </xf>
    <xf numFmtId="0" fontId="24" fillId="0" borderId="21" xfId="0" applyFont="1" applyBorder="1" applyAlignment="1">
      <alignment horizontal="left" shrinkToFit="1"/>
    </xf>
    <xf numFmtId="0" fontId="24" fillId="0" borderId="24" xfId="0" applyFont="1" applyBorder="1" applyAlignment="1">
      <alignment horizontal="left" shrinkToFit="1"/>
    </xf>
    <xf numFmtId="0" fontId="24" fillId="0" borderId="40" xfId="0" applyFont="1" applyBorder="1" applyAlignment="1">
      <alignment horizontal="left"/>
    </xf>
    <xf numFmtId="0" fontId="24" fillId="0" borderId="21" xfId="0" applyFont="1" applyBorder="1" applyAlignment="1">
      <alignment horizontal="left"/>
    </xf>
    <xf numFmtId="0" fontId="18" fillId="0" borderId="51" xfId="0" applyFont="1" applyBorder="1" applyAlignment="1">
      <alignment horizontal="center" vertical="center" wrapText="1"/>
    </xf>
    <xf numFmtId="0" fontId="24" fillId="0" borderId="62" xfId="0" applyFont="1" applyBorder="1" applyAlignment="1">
      <alignment horizontal="left" vertical="center" wrapText="1"/>
    </xf>
    <xf numFmtId="0" fontId="24" fillId="0" borderId="31" xfId="0" applyFont="1" applyBorder="1" applyAlignment="1">
      <alignment horizontal="left" vertical="center" wrapText="1"/>
    </xf>
    <xf numFmtId="0" fontId="18" fillId="15" borderId="72" xfId="0" applyFont="1" applyFill="1" applyBorder="1" applyAlignment="1">
      <alignment horizontal="left" vertical="center" wrapText="1"/>
    </xf>
    <xf numFmtId="0" fontId="18" fillId="15" borderId="27" xfId="0" applyFont="1" applyFill="1" applyBorder="1" applyAlignment="1">
      <alignment horizontal="left" vertical="center" wrapText="1"/>
    </xf>
    <xf numFmtId="0" fontId="50" fillId="0" borderId="5" xfId="0" applyFont="1" applyBorder="1" applyAlignment="1">
      <alignment horizontal="center"/>
    </xf>
    <xf numFmtId="0" fontId="50" fillId="0" borderId="6" xfId="0" applyFont="1" applyBorder="1" applyAlignment="1">
      <alignment horizontal="center"/>
    </xf>
    <xf numFmtId="0" fontId="50" fillId="0" borderId="69" xfId="0" applyFont="1" applyBorder="1" applyAlignment="1">
      <alignment horizontal="center"/>
    </xf>
    <xf numFmtId="0" fontId="50" fillId="0" borderId="23" xfId="0" applyFont="1" applyBorder="1" applyAlignment="1">
      <alignment horizontal="center"/>
    </xf>
    <xf numFmtId="0" fontId="32" fillId="0" borderId="13" xfId="0" applyFont="1" applyBorder="1" applyAlignment="1">
      <alignment horizontal="center"/>
    </xf>
    <xf numFmtId="0" fontId="32" fillId="0" borderId="14" xfId="0" applyFont="1" applyBorder="1" applyAlignment="1">
      <alignment horizontal="center"/>
    </xf>
    <xf numFmtId="0" fontId="32" fillId="0" borderId="40" xfId="0" applyFont="1" applyBorder="1" applyAlignment="1">
      <alignment horizontal="center"/>
    </xf>
    <xf numFmtId="0" fontId="32" fillId="0" borderId="40" xfId="0" applyFont="1" applyBorder="1" applyAlignment="1">
      <alignment horizontal="center" vertical="center" wrapText="1"/>
    </xf>
    <xf numFmtId="0" fontId="32" fillId="0" borderId="44" xfId="0" applyFont="1" applyBorder="1" applyAlignment="1">
      <alignment horizontal="center" vertical="center" wrapText="1"/>
    </xf>
    <xf numFmtId="0" fontId="24" fillId="2" borderId="37"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36" fillId="0" borderId="8" xfId="2" applyFont="1" applyBorder="1" applyAlignment="1">
      <alignment horizontal="center" vertical="center"/>
    </xf>
    <xf numFmtId="0" fontId="36" fillId="0" borderId="41" xfId="2" applyFont="1" applyBorder="1" applyAlignment="1">
      <alignment horizontal="center" vertical="center"/>
    </xf>
    <xf numFmtId="0" fontId="36" fillId="0" borderId="16" xfId="2" applyFont="1" applyBorder="1" applyAlignment="1">
      <alignment horizontal="center" vertical="center"/>
    </xf>
    <xf numFmtId="0" fontId="36" fillId="0" borderId="54" xfId="2" applyFont="1" applyBorder="1" applyAlignment="1">
      <alignment horizontal="center" vertical="center"/>
    </xf>
    <xf numFmtId="0" fontId="36" fillId="0" borderId="56" xfId="2" applyFont="1" applyBorder="1" applyAlignment="1">
      <alignment horizontal="center" vertical="center"/>
    </xf>
    <xf numFmtId="0" fontId="36" fillId="0" borderId="67" xfId="2" applyFont="1" applyBorder="1" applyAlignment="1">
      <alignment horizontal="center" vertical="center"/>
    </xf>
    <xf numFmtId="0" fontId="36" fillId="0" borderId="155" xfId="2" applyFont="1" applyBorder="1" applyAlignment="1">
      <alignment horizontal="center" vertical="center"/>
    </xf>
    <xf numFmtId="0" fontId="36" fillId="0" borderId="47" xfId="2" applyFont="1" applyBorder="1" applyAlignment="1">
      <alignment horizontal="center" vertical="center"/>
    </xf>
    <xf numFmtId="0" fontId="36" fillId="0" borderId="92" xfId="2" applyFont="1" applyBorder="1" applyAlignment="1">
      <alignment horizontal="center" vertical="center"/>
    </xf>
    <xf numFmtId="0" fontId="36" fillId="2" borderId="8" xfId="2" applyFont="1" applyFill="1" applyBorder="1" applyAlignment="1">
      <alignment horizontal="center" vertical="center"/>
    </xf>
    <xf numFmtId="0" fontId="36" fillId="2" borderId="41" xfId="2" applyFont="1" applyFill="1" applyBorder="1" applyAlignment="1">
      <alignment horizontal="center" vertical="center"/>
    </xf>
    <xf numFmtId="0" fontId="36" fillId="2" borderId="16" xfId="2" applyFont="1" applyFill="1" applyBorder="1" applyAlignment="1">
      <alignment horizontal="center" vertical="center"/>
    </xf>
    <xf numFmtId="0" fontId="18" fillId="0" borderId="5"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62"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65" xfId="0" applyFont="1" applyBorder="1" applyAlignment="1">
      <alignment horizontal="center" vertical="center" wrapText="1"/>
    </xf>
    <xf numFmtId="0" fontId="32" fillId="0" borderId="8" xfId="0" applyFont="1" applyBorder="1" applyAlignment="1">
      <alignment horizontal="center" vertical="center"/>
    </xf>
    <xf numFmtId="0" fontId="32" fillId="0" borderId="30" xfId="0" applyFont="1" applyBorder="1" applyAlignment="1">
      <alignment horizontal="center" vertical="center"/>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59" xfId="0" applyFont="1" applyBorder="1" applyAlignment="1">
      <alignment horizontal="center" vertical="center" wrapText="1"/>
    </xf>
    <xf numFmtId="0" fontId="12" fillId="0" borderId="12" xfId="0" applyFont="1" applyBorder="1" applyAlignment="1">
      <alignment horizontal="center" vertical="center" shrinkToFit="1"/>
    </xf>
    <xf numFmtId="0" fontId="12" fillId="0" borderId="24" xfId="0" applyFont="1" applyBorder="1" applyAlignment="1">
      <alignment horizontal="center" vertical="center" shrinkToFit="1"/>
    </xf>
    <xf numFmtId="0" fontId="12" fillId="0" borderId="15" xfId="0" applyFont="1" applyBorder="1" applyAlignment="1">
      <alignment horizontal="center" vertical="center" shrinkToFit="1"/>
    </xf>
    <xf numFmtId="0" fontId="12" fillId="0" borderId="24" xfId="0" applyFont="1" applyBorder="1" applyAlignment="1">
      <alignment horizontal="center" vertical="center"/>
    </xf>
    <xf numFmtId="0" fontId="12" fillId="0" borderId="15" xfId="0" applyFont="1" applyBorder="1" applyAlignment="1">
      <alignment horizontal="center" vertical="center"/>
    </xf>
    <xf numFmtId="0" fontId="7" fillId="0" borderId="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16" xfId="0" applyFont="1" applyBorder="1" applyAlignment="1">
      <alignment horizontal="center" vertical="center" wrapText="1"/>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2" fillId="0" borderId="33" xfId="0" applyFont="1" applyBorder="1" applyAlignment="1">
      <alignment horizontal="center" vertical="center"/>
    </xf>
    <xf numFmtId="0" fontId="12" fillId="0" borderId="59" xfId="0" applyFont="1" applyBorder="1" applyAlignment="1">
      <alignment horizontal="center" vertical="center"/>
    </xf>
    <xf numFmtId="0" fontId="0" fillId="0" borderId="4" xfId="0" applyBorder="1" applyAlignment="1">
      <alignment horizontal="center" vertical="center"/>
    </xf>
    <xf numFmtId="0" fontId="0" fillId="0" borderId="54"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0" fillId="0" borderId="33" xfId="0" applyBorder="1" applyAlignment="1">
      <alignment horizontal="center" vertical="center" wrapText="1"/>
    </xf>
    <xf numFmtId="0" fontId="0" fillId="0" borderId="59" xfId="0" applyBorder="1" applyAlignment="1">
      <alignment horizontal="center" vertical="center" wrapText="1"/>
    </xf>
    <xf numFmtId="0" fontId="2" fillId="0" borderId="54" xfId="0" applyFont="1" applyBorder="1" applyAlignment="1">
      <alignment horizontal="center" vertical="center"/>
    </xf>
    <xf numFmtId="0" fontId="2" fillId="0" borderId="56" xfId="0" applyFont="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9" fillId="0" borderId="8" xfId="1" applyFont="1" applyBorder="1" applyAlignment="1">
      <alignment horizontal="center" vertical="center" wrapText="1"/>
    </xf>
    <xf numFmtId="0" fontId="1" fillId="0" borderId="48" xfId="1" applyFont="1" applyBorder="1" applyAlignment="1">
      <alignment horizontal="center"/>
    </xf>
    <xf numFmtId="0" fontId="1" fillId="0" borderId="53" xfId="1" applyFont="1" applyBorder="1" applyAlignment="1">
      <alignment horizontal="center"/>
    </xf>
    <xf numFmtId="0" fontId="1" fillId="0" borderId="3" xfId="1" applyFont="1" applyBorder="1" applyAlignment="1">
      <alignment horizontal="center"/>
    </xf>
    <xf numFmtId="0" fontId="1" fillId="0" borderId="60" xfId="1" applyFont="1" applyBorder="1" applyAlignment="1">
      <alignment horizontal="center" vertical="center"/>
    </xf>
    <xf numFmtId="0" fontId="1" fillId="0" borderId="80" xfId="1" applyFont="1" applyBorder="1" applyAlignment="1">
      <alignment horizontal="center" vertical="center"/>
    </xf>
    <xf numFmtId="0" fontId="9" fillId="0" borderId="62" xfId="1" applyFont="1" applyBorder="1" applyAlignment="1">
      <alignment horizontal="center" vertical="center"/>
    </xf>
    <xf numFmtId="0" fontId="21" fillId="0" borderId="44" xfId="0" applyFont="1" applyBorder="1" applyAlignment="1">
      <alignment vertical="center"/>
    </xf>
    <xf numFmtId="0" fontId="6" fillId="2" borderId="32" xfId="1" applyFont="1" applyFill="1" applyBorder="1" applyAlignment="1">
      <alignment horizontal="center" vertical="center"/>
    </xf>
    <xf numFmtId="0" fontId="32" fillId="2" borderId="19" xfId="0" applyFont="1" applyFill="1" applyBorder="1" applyAlignment="1">
      <alignment vertical="center"/>
    </xf>
    <xf numFmtId="0" fontId="1" fillId="0" borderId="51" xfId="1" applyFont="1" applyBorder="1" applyAlignment="1">
      <alignment horizontal="center"/>
    </xf>
    <xf numFmtId="0" fontId="1" fillId="0" borderId="31" xfId="1" applyFont="1" applyBorder="1" applyAlignment="1">
      <alignment horizontal="center"/>
    </xf>
    <xf numFmtId="0" fontId="1" fillId="0" borderId="32" xfId="1" applyFont="1" applyBorder="1" applyAlignment="1">
      <alignment horizontal="center"/>
    </xf>
    <xf numFmtId="0" fontId="1" fillId="0" borderId="50" xfId="1" applyFont="1" applyBorder="1" applyAlignment="1">
      <alignment horizontal="center"/>
    </xf>
    <xf numFmtId="0" fontId="9" fillId="0" borderId="20" xfId="1" applyFont="1" applyFill="1" applyBorder="1" applyAlignment="1">
      <alignment vertical="center"/>
    </xf>
    <xf numFmtId="0" fontId="21" fillId="0" borderId="35" xfId="0" applyFont="1" applyFill="1" applyBorder="1" applyAlignment="1">
      <alignment vertical="center"/>
    </xf>
    <xf numFmtId="0" fontId="21" fillId="0" borderId="64" xfId="0" applyFont="1" applyFill="1" applyBorder="1" applyAlignment="1">
      <alignment vertical="center"/>
    </xf>
    <xf numFmtId="0" fontId="1" fillId="0" borderId="141" xfId="1" applyFont="1" applyBorder="1" applyAlignment="1">
      <alignment horizontal="center" vertical="center"/>
    </xf>
    <xf numFmtId="0" fontId="9" fillId="0" borderId="142" xfId="1" applyFont="1" applyBorder="1" applyAlignment="1">
      <alignment horizontal="center" vertical="center"/>
    </xf>
    <xf numFmtId="0" fontId="9" fillId="0" borderId="82" xfId="1" applyFont="1" applyBorder="1" applyAlignment="1">
      <alignment horizontal="center" vertical="center"/>
    </xf>
    <xf numFmtId="0" fontId="6" fillId="2" borderId="23" xfId="1" applyFont="1" applyFill="1" applyBorder="1" applyAlignment="1">
      <alignment horizontal="center" vertical="center"/>
    </xf>
    <xf numFmtId="0" fontId="1" fillId="0" borderId="5" xfId="1" applyFont="1" applyBorder="1" applyAlignment="1">
      <alignment horizontal="center"/>
    </xf>
    <xf numFmtId="0" fontId="1" fillId="0" borderId="23" xfId="1" applyFont="1" applyBorder="1" applyAlignment="1">
      <alignment horizontal="center"/>
    </xf>
    <xf numFmtId="0" fontId="21" fillId="0" borderId="1" xfId="0" applyFont="1" applyBorder="1" applyAlignment="1">
      <alignment horizontal="center" vertical="center"/>
    </xf>
    <xf numFmtId="0" fontId="0" fillId="0" borderId="9" xfId="0" applyBorder="1" applyAlignment="1">
      <alignment horizontal="center" vertical="center"/>
    </xf>
    <xf numFmtId="0" fontId="0" fillId="0" borderId="49" xfId="0" applyBorder="1" applyAlignment="1">
      <alignment horizontal="center" vertical="center"/>
    </xf>
    <xf numFmtId="0" fontId="21" fillId="0" borderId="54"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155" xfId="0" applyFont="1" applyBorder="1" applyAlignment="1">
      <alignment horizontal="center" vertical="center" wrapText="1"/>
    </xf>
    <xf numFmtId="0" fontId="47" fillId="11" borderId="7" xfId="0" applyFont="1" applyFill="1" applyBorder="1" applyAlignment="1">
      <alignment horizontal="center" vertical="center" wrapText="1"/>
    </xf>
    <xf numFmtId="0" fontId="47" fillId="11" borderId="155" xfId="0" applyFont="1" applyFill="1" applyBorder="1" applyAlignment="1">
      <alignment horizontal="center" vertical="center" wrapText="1"/>
    </xf>
    <xf numFmtId="0" fontId="47" fillId="11" borderId="45" xfId="0" applyFont="1" applyFill="1" applyBorder="1" applyAlignment="1">
      <alignment horizontal="center" vertical="center" wrapText="1"/>
    </xf>
    <xf numFmtId="0" fontId="24" fillId="0" borderId="54" xfId="0" applyFont="1" applyBorder="1" applyAlignment="1">
      <alignment horizontal="center" vertical="center" wrapText="1"/>
    </xf>
    <xf numFmtId="0" fontId="21" fillId="0" borderId="60" xfId="0" applyFont="1" applyBorder="1" applyAlignment="1">
      <alignment horizontal="center" vertical="center" textRotation="90"/>
    </xf>
    <xf numFmtId="0" fontId="21" fillId="0" borderId="80" xfId="0" applyFont="1" applyBorder="1" applyAlignment="1">
      <alignment horizontal="center" vertical="center" textRotation="90"/>
    </xf>
    <xf numFmtId="0" fontId="21" fillId="0" borderId="141" xfId="0" applyFont="1" applyBorder="1" applyAlignment="1">
      <alignment horizontal="center" vertical="center" textRotation="90"/>
    </xf>
    <xf numFmtId="0" fontId="2" fillId="2" borderId="7" xfId="0" applyFont="1" applyFill="1" applyBorder="1" applyAlignment="1">
      <alignment horizontal="center" vertical="center" wrapText="1"/>
    </xf>
    <xf numFmtId="0" fontId="0" fillId="2" borderId="155" xfId="0" applyFill="1" applyBorder="1" applyAlignment="1">
      <alignment horizontal="center" vertical="center" wrapText="1"/>
    </xf>
    <xf numFmtId="0" fontId="0" fillId="2" borderId="45" xfId="0" applyFill="1" applyBorder="1" applyAlignment="1">
      <alignment horizontal="center" vertical="center" wrapText="1"/>
    </xf>
    <xf numFmtId="0" fontId="0" fillId="0" borderId="92" xfId="0" applyBorder="1" applyAlignment="1">
      <alignment horizontal="center" vertical="center" wrapText="1"/>
    </xf>
    <xf numFmtId="0" fontId="21" fillId="0" borderId="47" xfId="0" applyFont="1" applyBorder="1" applyAlignment="1">
      <alignment horizontal="center" vertical="center" wrapText="1"/>
    </xf>
    <xf numFmtId="0" fontId="21" fillId="0" borderId="92" xfId="0" applyFont="1" applyBorder="1" applyAlignment="1">
      <alignment horizontal="center" vertical="center" wrapText="1"/>
    </xf>
    <xf numFmtId="0" fontId="21" fillId="0" borderId="94" xfId="0" applyFont="1" applyBorder="1" applyAlignment="1">
      <alignment horizontal="center" vertical="center" wrapText="1"/>
    </xf>
    <xf numFmtId="0" fontId="21" fillId="0" borderId="142"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57" xfId="0" applyFont="1" applyBorder="1" applyAlignment="1">
      <alignment horizontal="center" vertical="center" wrapText="1"/>
    </xf>
    <xf numFmtId="0" fontId="2" fillId="2" borderId="142"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2" borderId="82" xfId="0" applyFill="1" applyBorder="1" applyAlignment="1">
      <alignment horizontal="center" vertical="center" wrapText="1"/>
    </xf>
    <xf numFmtId="0" fontId="24" fillId="0" borderId="5" xfId="0" applyFont="1"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19" xfId="0" applyBorder="1" applyAlignment="1">
      <alignment horizontal="center" vertical="center" wrapText="1"/>
    </xf>
    <xf numFmtId="0" fontId="134" fillId="0" borderId="0" xfId="31" applyFont="1" applyAlignment="1"/>
    <xf numFmtId="0" fontId="134" fillId="0" borderId="8" xfId="31" applyFont="1" applyBorder="1" applyAlignment="1">
      <alignment horizontal="center" vertical="center" textRotation="90" wrapText="1"/>
    </xf>
    <xf numFmtId="0" fontId="134" fillId="0" borderId="41" xfId="31" applyFont="1" applyBorder="1" applyAlignment="1">
      <alignment horizontal="center" vertical="center" textRotation="90" wrapText="1"/>
    </xf>
    <xf numFmtId="0" fontId="134" fillId="0" borderId="16" xfId="31" applyFont="1" applyBorder="1" applyAlignment="1">
      <alignment horizontal="center" vertical="center" textRotation="90" wrapText="1"/>
    </xf>
    <xf numFmtId="0" fontId="133" fillId="0" borderId="5" xfId="31" applyFont="1" applyBorder="1" applyAlignment="1">
      <alignment horizontal="center" vertical="center"/>
    </xf>
    <xf numFmtId="0" fontId="133" fillId="0" borderId="69" xfId="31" applyFont="1" applyBorder="1" applyAlignment="1">
      <alignment horizontal="center" vertical="center"/>
    </xf>
    <xf numFmtId="0" fontId="133" fillId="0" borderId="22" xfId="31" applyFont="1" applyBorder="1" applyAlignment="1">
      <alignment horizontal="center" vertical="center"/>
    </xf>
    <xf numFmtId="0" fontId="133" fillId="0" borderId="43" xfId="31" applyFont="1" applyBorder="1" applyAlignment="1">
      <alignment horizontal="center" vertical="center"/>
    </xf>
    <xf numFmtId="0" fontId="133" fillId="0" borderId="44" xfId="31" applyFont="1" applyBorder="1" applyAlignment="1">
      <alignment horizontal="center" vertical="center"/>
    </xf>
    <xf numFmtId="0" fontId="133" fillId="0" borderId="65" xfId="31" applyFont="1" applyBorder="1" applyAlignment="1">
      <alignment horizontal="center" vertical="center"/>
    </xf>
    <xf numFmtId="0" fontId="134" fillId="0" borderId="23" xfId="31" applyFont="1" applyBorder="1" applyAlignment="1">
      <alignment horizontal="center" vertical="center"/>
    </xf>
    <xf numFmtId="0" fontId="134" fillId="0" borderId="43" xfId="31" applyFont="1" applyBorder="1" applyAlignment="1">
      <alignment horizontal="center" vertical="center"/>
    </xf>
    <xf numFmtId="0" fontId="134" fillId="0" borderId="19" xfId="31" applyFont="1" applyBorder="1" applyAlignment="1">
      <alignment horizontal="center" vertical="center"/>
    </xf>
    <xf numFmtId="0" fontId="133" fillId="0" borderId="54" xfId="31" applyFont="1" applyBorder="1" applyAlignment="1">
      <alignment horizontal="center" vertical="center"/>
    </xf>
    <xf numFmtId="0" fontId="133" fillId="0" borderId="55" xfId="31" applyFont="1" applyBorder="1" applyAlignment="1">
      <alignment horizontal="center" vertical="center"/>
    </xf>
    <xf numFmtId="0" fontId="133" fillId="0" borderId="56" xfId="31" applyFont="1" applyBorder="1" applyAlignment="1">
      <alignment horizontal="center" vertical="center"/>
    </xf>
    <xf numFmtId="0" fontId="133" fillId="0" borderId="47" xfId="31" applyFont="1" applyBorder="1" applyAlignment="1">
      <alignment horizontal="center" vertical="center"/>
    </xf>
    <xf numFmtId="0" fontId="133" fillId="0" borderId="93" xfId="31" applyFont="1" applyBorder="1" applyAlignment="1">
      <alignment horizontal="center" vertical="center"/>
    </xf>
    <xf numFmtId="0" fontId="133" fillId="0" borderId="92" xfId="31" applyFont="1" applyBorder="1" applyAlignment="1">
      <alignment horizontal="center" vertical="center"/>
    </xf>
    <xf numFmtId="0" fontId="134" fillId="0" borderId="55" xfId="31" applyFont="1" applyBorder="1" applyAlignment="1">
      <alignment horizontal="center" vertical="center"/>
    </xf>
    <xf numFmtId="0" fontId="134" fillId="0" borderId="56" xfId="31" applyFont="1" applyBorder="1" applyAlignment="1">
      <alignment horizontal="center" vertical="center"/>
    </xf>
    <xf numFmtId="0" fontId="134" fillId="0" borderId="93" xfId="31" applyFont="1" applyBorder="1" applyAlignment="1">
      <alignment horizontal="center" vertical="center"/>
    </xf>
    <xf numFmtId="0" fontId="134" fillId="0" borderId="92" xfId="31" applyFont="1" applyBorder="1" applyAlignment="1">
      <alignment horizontal="center" vertical="center"/>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4" xfId="0" applyFont="1" applyBorder="1" applyAlignment="1">
      <alignment horizontal="center" vertical="center" wrapText="1"/>
    </xf>
    <xf numFmtId="0" fontId="0" fillId="0" borderId="55" xfId="0" applyBorder="1" applyAlignment="1">
      <alignment horizontal="center" vertical="center"/>
    </xf>
    <xf numFmtId="0" fontId="18" fillId="0" borderId="23"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 xfId="0" applyFont="1" applyBorder="1" applyAlignment="1">
      <alignment horizontal="left"/>
    </xf>
    <xf numFmtId="0" fontId="18" fillId="0" borderId="49" xfId="0" applyFont="1" applyBorder="1" applyAlignment="1">
      <alignment horizontal="left"/>
    </xf>
    <xf numFmtId="0" fontId="19" fillId="0" borderId="141" xfId="0" applyFont="1" applyBorder="1" applyAlignment="1">
      <alignment horizontal="center" vertical="center" textRotation="90" wrapText="1"/>
    </xf>
    <xf numFmtId="0" fontId="19" fillId="0" borderId="60" xfId="0" applyFont="1" applyBorder="1" applyAlignment="1">
      <alignment horizontal="center" vertical="center" textRotation="90" wrapText="1"/>
    </xf>
    <xf numFmtId="0" fontId="19" fillId="0" borderId="181" xfId="0" applyFont="1" applyBorder="1" applyAlignment="1">
      <alignment horizontal="center" vertical="center" textRotation="90" wrapText="1"/>
    </xf>
    <xf numFmtId="0" fontId="19" fillId="0" borderId="144" xfId="0" applyFont="1" applyBorder="1" applyAlignment="1">
      <alignment horizontal="center" vertical="center" textRotation="90"/>
    </xf>
    <xf numFmtId="0" fontId="19" fillId="0" borderId="60" xfId="0" applyFont="1" applyBorder="1" applyAlignment="1">
      <alignment horizontal="center" vertical="center" textRotation="90"/>
    </xf>
    <xf numFmtId="0" fontId="19" fillId="0" borderId="181" xfId="0" applyFont="1" applyBorder="1" applyAlignment="1">
      <alignment horizontal="center" vertical="center" textRotation="90"/>
    </xf>
    <xf numFmtId="0" fontId="19" fillId="0" borderId="144" xfId="0" applyFont="1" applyBorder="1" applyAlignment="1">
      <alignment horizontal="center" vertical="center" textRotation="90" wrapText="1"/>
    </xf>
    <xf numFmtId="0" fontId="0" fillId="0" borderId="181" xfId="0" applyBorder="1" applyAlignment="1">
      <alignment horizontal="center" vertical="center" textRotation="90" wrapText="1"/>
    </xf>
    <xf numFmtId="0" fontId="19" fillId="0" borderId="51" xfId="0" applyFont="1" applyBorder="1" applyAlignment="1">
      <alignment horizontal="center" vertical="center" textRotation="90" wrapText="1"/>
    </xf>
    <xf numFmtId="0" fontId="19" fillId="0" borderId="46" xfId="0" applyFont="1" applyBorder="1" applyAlignment="1">
      <alignment horizontal="center" vertical="center" textRotation="90" wrapText="1"/>
    </xf>
    <xf numFmtId="0" fontId="19" fillId="0" borderId="80" xfId="0" applyFont="1" applyBorder="1" applyAlignment="1">
      <alignment horizontal="center" vertical="center" textRotation="90" wrapText="1"/>
    </xf>
    <xf numFmtId="0" fontId="30" fillId="0" borderId="0" xfId="0" applyFont="1" applyAlignment="1">
      <alignment horizontal="center" vertical="center"/>
    </xf>
    <xf numFmtId="0" fontId="119" fillId="0" borderId="0" xfId="0" applyFont="1" applyAlignment="1">
      <alignment horizontal="center" vertical="center"/>
    </xf>
    <xf numFmtId="0" fontId="53" fillId="15" borderId="55" xfId="24" applyFont="1" applyFill="1" applyBorder="1" applyAlignment="1">
      <alignment horizontal="center"/>
    </xf>
    <xf numFmtId="0" fontId="21" fillId="0" borderId="8" xfId="25" applyFont="1" applyFill="1" applyBorder="1" applyAlignment="1">
      <alignment horizontal="center" vertical="center" wrapText="1"/>
    </xf>
    <xf numFmtId="0" fontId="21" fillId="0" borderId="41" xfId="25" applyFont="1" applyFill="1" applyBorder="1" applyAlignment="1">
      <alignment horizontal="center" vertical="center" wrapText="1"/>
    </xf>
    <xf numFmtId="0" fontId="21" fillId="0" borderId="16" xfId="25" applyFont="1" applyFill="1" applyBorder="1" applyAlignment="1">
      <alignment horizontal="center" vertical="center" wrapText="1"/>
    </xf>
    <xf numFmtId="0" fontId="21" fillId="0" borderId="1" xfId="25" applyFont="1" applyBorder="1" applyAlignment="1">
      <alignment horizontal="center" wrapText="1"/>
    </xf>
    <xf numFmtId="0" fontId="21" fillId="0" borderId="9" xfId="25" applyFont="1" applyBorder="1" applyAlignment="1">
      <alignment horizontal="center" wrapText="1"/>
    </xf>
    <xf numFmtId="0" fontId="21" fillId="0" borderId="49" xfId="25" applyFont="1" applyBorder="1" applyAlignment="1">
      <alignment horizontal="center" wrapText="1"/>
    </xf>
    <xf numFmtId="0" fontId="21" fillId="0" borderId="1" xfId="25" applyFont="1" applyBorder="1" applyAlignment="1">
      <alignment horizontal="center" vertical="center"/>
    </xf>
    <xf numFmtId="0" fontId="21" fillId="0" borderId="9" xfId="25" applyFont="1" applyBorder="1" applyAlignment="1">
      <alignment horizontal="center" vertical="center"/>
    </xf>
    <xf numFmtId="0" fontId="21" fillId="0" borderId="49" xfId="25" applyFont="1" applyBorder="1" applyAlignment="1">
      <alignment horizontal="center" vertical="center"/>
    </xf>
    <xf numFmtId="0" fontId="21" fillId="0" borderId="6" xfId="25" applyFont="1" applyFill="1" applyBorder="1" applyAlignment="1">
      <alignment horizontal="center" vertical="center" wrapText="1"/>
    </xf>
    <xf numFmtId="0" fontId="21" fillId="0" borderId="69" xfId="25" applyFont="1" applyFill="1" applyBorder="1" applyAlignment="1">
      <alignment horizontal="center" vertical="center"/>
    </xf>
    <xf numFmtId="0" fontId="21" fillId="0" borderId="23" xfId="25" applyFont="1" applyFill="1" applyBorder="1" applyAlignment="1">
      <alignment horizontal="center" vertical="center"/>
    </xf>
    <xf numFmtId="0" fontId="21" fillId="0" borderId="14" xfId="25" applyFont="1" applyFill="1" applyBorder="1" applyAlignment="1">
      <alignment horizontal="center" vertical="center"/>
    </xf>
    <xf numFmtId="0" fontId="21" fillId="0" borderId="40" xfId="25" applyFont="1" applyFill="1" applyBorder="1" applyAlignment="1">
      <alignment horizontal="center" vertical="center"/>
    </xf>
    <xf numFmtId="0" fontId="21" fillId="0" borderId="37" xfId="25" applyFont="1" applyFill="1" applyBorder="1" applyAlignment="1">
      <alignment horizontal="center" vertical="center"/>
    </xf>
    <xf numFmtId="0" fontId="21" fillId="0" borderId="5" xfId="25" applyFont="1" applyFill="1" applyBorder="1" applyAlignment="1">
      <alignment horizontal="center" vertical="center" wrapText="1"/>
    </xf>
    <xf numFmtId="0" fontId="21" fillId="0" borderId="69" xfId="25" applyFont="1" applyFill="1" applyBorder="1" applyAlignment="1">
      <alignment horizontal="center" vertical="center" wrapText="1"/>
    </xf>
    <xf numFmtId="0" fontId="21" fillId="0" borderId="23" xfId="25" applyFont="1" applyFill="1" applyBorder="1" applyAlignment="1">
      <alignment horizontal="center" vertical="center" wrapText="1"/>
    </xf>
    <xf numFmtId="0" fontId="21" fillId="0" borderId="13" xfId="25" applyFont="1" applyFill="1" applyBorder="1" applyAlignment="1">
      <alignment horizontal="center" vertical="center" wrapText="1"/>
    </xf>
    <xf numFmtId="0" fontId="21" fillId="0" borderId="40" xfId="25" applyFont="1" applyFill="1" applyBorder="1" applyAlignment="1">
      <alignment horizontal="center" vertical="center" wrapText="1"/>
    </xf>
    <xf numFmtId="0" fontId="21" fillId="0" borderId="37" xfId="25" applyFont="1" applyFill="1" applyBorder="1" applyAlignment="1">
      <alignment horizontal="center" vertical="center" wrapText="1"/>
    </xf>
    <xf numFmtId="44" fontId="21" fillId="0" borderId="5" xfId="26" applyFont="1" applyFill="1" applyBorder="1" applyAlignment="1">
      <alignment horizontal="center" vertical="center" wrapText="1"/>
    </xf>
    <xf numFmtId="44" fontId="21" fillId="0" borderId="69" xfId="26" applyFont="1" applyFill="1" applyBorder="1" applyAlignment="1">
      <alignment horizontal="center" vertical="center" wrapText="1"/>
    </xf>
    <xf numFmtId="44" fontId="21" fillId="0" borderId="23" xfId="26" applyFont="1" applyFill="1" applyBorder="1" applyAlignment="1">
      <alignment horizontal="center" vertical="center" wrapText="1"/>
    </xf>
    <xf numFmtId="44" fontId="21" fillId="0" borderId="13" xfId="26" applyFont="1" applyFill="1" applyBorder="1" applyAlignment="1">
      <alignment horizontal="center" vertical="center" wrapText="1"/>
    </xf>
    <xf numFmtId="44" fontId="21" fillId="0" borderId="40" xfId="26" applyFont="1" applyFill="1" applyBorder="1" applyAlignment="1">
      <alignment horizontal="center" vertical="center" wrapText="1"/>
    </xf>
    <xf numFmtId="44" fontId="21" fillId="0" borderId="37" xfId="26" applyFont="1" applyFill="1" applyBorder="1" applyAlignment="1">
      <alignment horizontal="center" vertical="center" wrapText="1"/>
    </xf>
    <xf numFmtId="0" fontId="21" fillId="0" borderId="54" xfId="25" applyFont="1" applyFill="1" applyBorder="1" applyAlignment="1">
      <alignment horizontal="center" vertical="center" wrapText="1"/>
    </xf>
    <xf numFmtId="0" fontId="21" fillId="0" borderId="55" xfId="25" applyFont="1" applyFill="1" applyBorder="1" applyAlignment="1">
      <alignment horizontal="center" vertical="center" wrapText="1"/>
    </xf>
    <xf numFmtId="0" fontId="21" fillId="0" borderId="56" xfId="25" applyFont="1" applyFill="1" applyBorder="1" applyAlignment="1">
      <alignment horizontal="center" vertical="center" wrapText="1"/>
    </xf>
    <xf numFmtId="0" fontId="21" fillId="0" borderId="58" xfId="25" applyFont="1" applyFill="1" applyBorder="1" applyAlignment="1">
      <alignment horizontal="center" vertical="center" wrapText="1"/>
    </xf>
    <xf numFmtId="0" fontId="21" fillId="0" borderId="33" xfId="25" applyFont="1" applyFill="1" applyBorder="1" applyAlignment="1">
      <alignment horizontal="center" vertical="center" wrapText="1"/>
    </xf>
    <xf numFmtId="0" fontId="21" fillId="0" borderId="59" xfId="25" applyFont="1" applyFill="1" applyBorder="1" applyAlignment="1">
      <alignment horizontal="center" vertical="center" wrapText="1"/>
    </xf>
    <xf numFmtId="0" fontId="10" fillId="0" borderId="55" xfId="0" applyFont="1" applyBorder="1" applyAlignment="1">
      <alignment horizontal="center" vertical="center" textRotation="90" wrapText="1"/>
    </xf>
    <xf numFmtId="0" fontId="10" fillId="0" borderId="93" xfId="0" applyFont="1" applyBorder="1" applyAlignment="1">
      <alignment horizontal="center" vertical="center" textRotation="90" wrapText="1"/>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7" fillId="0" borderId="7" xfId="0" applyFont="1" applyBorder="1" applyAlignment="1">
      <alignment horizontal="center" vertical="center"/>
    </xf>
    <xf numFmtId="0" fontId="10" fillId="0" borderId="7" xfId="0" applyFont="1" applyBorder="1" applyAlignment="1">
      <alignment horizontal="center" vertical="center"/>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0" fontId="18" fillId="0" borderId="4" xfId="0" applyFont="1" applyBorder="1" applyAlignment="1">
      <alignment horizontal="center" wrapText="1"/>
    </xf>
    <xf numFmtId="0" fontId="18" fillId="0" borderId="11" xfId="0" applyFont="1" applyBorder="1" applyAlignment="1">
      <alignment horizontal="center" wrapText="1"/>
    </xf>
    <xf numFmtId="0" fontId="18" fillId="0" borderId="7" xfId="0" applyFont="1" applyBorder="1" applyAlignment="1">
      <alignment horizontal="center" wrapText="1"/>
    </xf>
    <xf numFmtId="0" fontId="18" fillId="0" borderId="175" xfId="0" applyFont="1" applyBorder="1" applyAlignment="1">
      <alignment horizontal="left"/>
    </xf>
    <xf numFmtId="0" fontId="18" fillId="0" borderId="176" xfId="0" applyFont="1" applyBorder="1" applyAlignment="1">
      <alignment horizontal="left"/>
    </xf>
    <xf numFmtId="0" fontId="32" fillId="0" borderId="60" xfId="0" applyFont="1" applyBorder="1" applyAlignment="1">
      <alignment horizontal="center" vertical="center" textRotation="90" wrapText="1"/>
    </xf>
    <xf numFmtId="0" fontId="32" fillId="0" borderId="181" xfId="0" applyFont="1" applyBorder="1" applyAlignment="1">
      <alignment horizontal="center" vertical="center" textRotation="90" wrapText="1"/>
    </xf>
    <xf numFmtId="0" fontId="0" fillId="0" borderId="60" xfId="0" applyBorder="1" applyAlignment="1">
      <alignment horizontal="center" vertical="center" textRotation="90" wrapText="1"/>
    </xf>
    <xf numFmtId="0" fontId="1" fillId="0" borderId="8" xfId="1" applyFill="1" applyBorder="1" applyAlignment="1">
      <alignment horizontal="center" vertical="center"/>
    </xf>
    <xf numFmtId="0" fontId="1" fillId="0" borderId="41" xfId="3" applyFill="1" applyBorder="1" applyAlignment="1">
      <alignment horizontal="center" vertical="center"/>
    </xf>
    <xf numFmtId="0" fontId="1" fillId="0" borderId="16" xfId="3" applyFill="1" applyBorder="1" applyAlignment="1">
      <alignment horizontal="center" vertical="center"/>
    </xf>
    <xf numFmtId="0" fontId="3" fillId="0" borderId="55" xfId="1" applyFont="1" applyFill="1" applyBorder="1" applyAlignment="1">
      <alignment horizontal="center" wrapText="1"/>
    </xf>
    <xf numFmtId="0" fontId="3" fillId="0" borderId="56" xfId="1" applyFont="1" applyFill="1" applyBorder="1" applyAlignment="1">
      <alignment horizontal="center" wrapText="1"/>
    </xf>
    <xf numFmtId="0" fontId="1" fillId="0" borderId="1" xfId="1" applyFill="1" applyBorder="1" applyAlignment="1">
      <alignment horizontal="center"/>
    </xf>
    <xf numFmtId="0" fontId="1" fillId="0" borderId="9" xfId="1" applyFill="1" applyBorder="1" applyAlignment="1">
      <alignment horizontal="center"/>
    </xf>
    <xf numFmtId="0" fontId="1" fillId="0" borderId="49" xfId="1" applyFill="1" applyBorder="1" applyAlignment="1">
      <alignment horizontal="center"/>
    </xf>
    <xf numFmtId="0" fontId="21" fillId="0" borderId="1" xfId="5" applyFont="1" applyBorder="1" applyAlignment="1">
      <alignment horizontal="center"/>
    </xf>
    <xf numFmtId="0" fontId="21" fillId="0" borderId="9" xfId="5" applyFont="1" applyBorder="1" applyAlignment="1">
      <alignment horizontal="center"/>
    </xf>
    <xf numFmtId="0" fontId="21" fillId="0" borderId="49" xfId="5" applyFont="1" applyBorder="1" applyAlignment="1">
      <alignment horizontal="center"/>
    </xf>
    <xf numFmtId="0" fontId="21" fillId="15" borderId="1" xfId="5" applyFont="1" applyFill="1" applyBorder="1" applyAlignment="1">
      <alignment horizontal="center"/>
    </xf>
    <xf numFmtId="0" fontId="21" fillId="15" borderId="9" xfId="5" applyFont="1" applyFill="1" applyBorder="1" applyAlignment="1">
      <alignment horizontal="center"/>
    </xf>
    <xf numFmtId="0" fontId="21" fillId="15" borderId="49" xfId="5" applyFont="1" applyFill="1" applyBorder="1" applyAlignment="1">
      <alignment horizontal="center"/>
    </xf>
    <xf numFmtId="0" fontId="21" fillId="0" borderId="54" xfId="5" applyFont="1" applyBorder="1" applyAlignment="1">
      <alignment horizontal="center"/>
    </xf>
    <xf numFmtId="0" fontId="21" fillId="0" borderId="55" xfId="5" applyFont="1" applyBorder="1" applyAlignment="1">
      <alignment horizontal="center"/>
    </xf>
    <xf numFmtId="0" fontId="21" fillId="0" borderId="56" xfId="5" applyFont="1" applyBorder="1" applyAlignment="1">
      <alignment horizontal="center"/>
    </xf>
  </cellXfs>
  <cellStyles count="34">
    <cellStyle name="Normal" xfId="7"/>
    <cellStyle name="Normal 2" xfId="15"/>
    <cellStyle name="Normal 2 2" xfId="24"/>
    <cellStyle name="Normal_opći" xfId="8"/>
    <cellStyle name="Normalno" xfId="0" builtinId="0"/>
    <cellStyle name="Normalno 2" xfId="3"/>
    <cellStyle name="Normalno 2 2" xfId="5"/>
    <cellStyle name="Normalno 2 2 2" xfId="17"/>
    <cellStyle name="Normalno 2 3" xfId="16"/>
    <cellStyle name="Normalno 2 3 2" xfId="18"/>
    <cellStyle name="Normalno 3" xfId="6"/>
    <cellStyle name="Normalno 3 2" xfId="4"/>
    <cellStyle name="Normalno 3 2 2" xfId="28"/>
    <cellStyle name="Normalno 3 3" xfId="29"/>
    <cellStyle name="Normalno 3 3 2" xfId="33"/>
    <cellStyle name="Normalno 4" xfId="2"/>
    <cellStyle name="Normalno 4 2" xfId="10"/>
    <cellStyle name="Normalno 4 2 2" xfId="12"/>
    <cellStyle name="Normalno 4 2 2 2" xfId="32"/>
    <cellStyle name="Normalno 5" xfId="27"/>
    <cellStyle name="Normalno 6" xfId="30"/>
    <cellStyle name="Obično 2" xfId="20"/>
    <cellStyle name="Obično 2 2" xfId="25"/>
    <cellStyle name="Obično 2_PolUpr" xfId="19"/>
    <cellStyle name="Obično_GODINAbez prometa" xfId="14"/>
    <cellStyle name="Obično_Knjiga1" xfId="11"/>
    <cellStyle name="Obično_KRIM2001" xfId="1"/>
    <cellStyle name="Obično_legitimiranje" xfId="22"/>
    <cellStyle name="Obično_PomocniKrim2001" xfId="13"/>
    <cellStyle name="Obično_pr2_Prekršaji" xfId="21"/>
    <cellStyle name="Obično_SAMOUBOJSTVA_92_00." xfId="31"/>
    <cellStyle name="Obično_stranci" xfId="23"/>
    <cellStyle name="Valuta_TABELA_NOVA 2 2" xfId="26"/>
    <cellStyle name="Zarez" xfId="9"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sheetMetadata" Target="metadata.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onnections" Target="connection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 po službenoj dužnosti</a:t>
            </a:r>
          </a:p>
        </c:rich>
      </c:tx>
      <c:layout>
        <c:manualLayout>
          <c:xMode val="edge"/>
          <c:yMode val="edge"/>
          <c:x val="0.29787293287749644"/>
          <c:y val="3.3033152409346893E-2"/>
        </c:manualLayout>
      </c:layout>
      <c:overlay val="0"/>
      <c:spPr>
        <a:noFill/>
        <a:ln w="25400">
          <a:noFill/>
        </a:ln>
      </c:spPr>
    </c:title>
    <c:autoTitleDeleted val="0"/>
    <c:plotArea>
      <c:layout>
        <c:manualLayout>
          <c:layoutTarget val="inner"/>
          <c:xMode val="edge"/>
          <c:yMode val="edge"/>
          <c:x val="0.17952405261719495"/>
          <c:y val="0.11694280933329936"/>
          <c:w val="0.70023049672818394"/>
          <c:h val="0.73362892745202968"/>
        </c:manualLayout>
      </c:layout>
      <c:barChart>
        <c:barDir val="col"/>
        <c:grouping val="clustered"/>
        <c:varyColors val="0"/>
        <c:ser>
          <c:idx val="1"/>
          <c:order val="0"/>
          <c:tx>
            <c:v>Prijavljena</c:v>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62708</c:v>
              </c:pt>
              <c:pt idx="1">
                <c:v>56851</c:v>
              </c:pt>
              <c:pt idx="2">
                <c:v>59233</c:v>
              </c:pt>
              <c:pt idx="3">
                <c:v>55824</c:v>
              </c:pt>
              <c:pt idx="4">
                <c:v>54246</c:v>
              </c:pt>
              <c:pt idx="5">
                <c:v>51287</c:v>
              </c:pt>
              <c:pt idx="6">
                <c:v>55994</c:v>
              </c:pt>
              <c:pt idx="7">
                <c:v>53082</c:v>
              </c:pt>
              <c:pt idx="8">
                <c:v>54250</c:v>
              </c:pt>
              <c:pt idx="9" formatCode="General">
                <c:v>55131</c:v>
              </c:pt>
            </c:numLit>
          </c:val>
          <c:extLst>
            <c:ext xmlns:c16="http://schemas.microsoft.com/office/drawing/2014/chart" uri="{C3380CC4-5D6E-409C-BE32-E72D297353CC}">
              <c16:uniqueId val="{00000000-D910-41E5-9ECB-1F82E35DA06F}"/>
            </c:ext>
          </c:extLst>
        </c:ser>
        <c:ser>
          <c:idx val="0"/>
          <c:order val="1"/>
          <c:tx>
            <c:v>Razriješena</c:v>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37694</c:v>
              </c:pt>
              <c:pt idx="1">
                <c:v>34735</c:v>
              </c:pt>
              <c:pt idx="2">
                <c:v>36177</c:v>
              </c:pt>
              <c:pt idx="3">
                <c:v>35428</c:v>
              </c:pt>
              <c:pt idx="4">
                <c:v>33720</c:v>
              </c:pt>
              <c:pt idx="5">
                <c:v>32761</c:v>
              </c:pt>
              <c:pt idx="6">
                <c:v>37501</c:v>
              </c:pt>
              <c:pt idx="7">
                <c:v>37772</c:v>
              </c:pt>
              <c:pt idx="8">
                <c:v>39634</c:v>
              </c:pt>
              <c:pt idx="9" formatCode="General">
                <c:v>39660</c:v>
              </c:pt>
            </c:numLit>
          </c:val>
          <c:extLst>
            <c:ext xmlns:c16="http://schemas.microsoft.com/office/drawing/2014/chart" uri="{C3380CC4-5D6E-409C-BE32-E72D297353CC}">
              <c16:uniqueId val="{00000001-D910-41E5-9ECB-1F82E35DA06F}"/>
            </c:ext>
          </c:extLst>
        </c:ser>
        <c:dLbls>
          <c:showLegendKey val="0"/>
          <c:showVal val="0"/>
          <c:showCatName val="0"/>
          <c:showSerName val="0"/>
          <c:showPercent val="0"/>
          <c:showBubbleSize val="0"/>
        </c:dLbls>
        <c:gapWidth val="39"/>
        <c:axId val="452575216"/>
        <c:axId val="1"/>
      </c:barChart>
      <c:lineChart>
        <c:grouping val="standard"/>
        <c:varyColors val="0"/>
        <c:ser>
          <c:idx val="2"/>
          <c:order val="2"/>
          <c:tx>
            <c:v>Koeficijent razriješenosti</c:v>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6"/>
              <c:layout>
                <c:manualLayout>
                  <c:x val="-2.1304085515833113E-2"/>
                  <c:y val="-2.1853239218884046E-2"/>
                </c:manualLayout>
              </c:layout>
              <c:spPr>
                <a:noFill/>
                <a:ln w="25400">
                  <a:noFill/>
                </a:ln>
              </c:spPr>
              <c:txPr>
                <a:bodyPr/>
                <a:lstStyle/>
                <a:p>
                  <a:pPr>
                    <a:defRPr sz="8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10-41E5-9ECB-1F82E35DA06F}"/>
                </c:ext>
              </c:extLst>
            </c:dLbl>
            <c:dLbl>
              <c:idx val="7"/>
              <c:layout>
                <c:manualLayout>
                  <c:x val="-3.125E-2"/>
                  <c:y val="-2.5889967637540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0-41E5-9ECB-1F82E35DA06F}"/>
                </c:ext>
              </c:extLst>
            </c:dLbl>
            <c:dLbl>
              <c:idx val="8"/>
              <c:layout>
                <c:manualLayout>
                  <c:x val="-3.9062500000000097E-2"/>
                  <c:y val="-3.0204962243797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10-41E5-9ECB-1F82E35DA06F}"/>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0"/>
              <c:pt idx="0" formatCode="0.0">
                <c:v>60.11035274606111</c:v>
              </c:pt>
              <c:pt idx="1">
                <c:v>61.1</c:v>
              </c:pt>
              <c:pt idx="2" formatCode="0.0">
                <c:v>61.075751692468728</c:v>
              </c:pt>
              <c:pt idx="3" formatCode="0.0">
                <c:v>63.46374319289194</c:v>
              </c:pt>
              <c:pt idx="4" formatCode="0.0">
                <c:v>62.16126534675368</c:v>
              </c:pt>
              <c:pt idx="5">
                <c:v>63.9</c:v>
              </c:pt>
              <c:pt idx="6" formatCode="0.0">
                <c:v>66.973247133621456</c:v>
              </c:pt>
              <c:pt idx="7" formatCode="0.0">
                <c:v>71.2</c:v>
              </c:pt>
              <c:pt idx="8">
                <c:v>73.099999999999994</c:v>
              </c:pt>
              <c:pt idx="9">
                <c:v>71.900000000000006</c:v>
              </c:pt>
            </c:numLit>
          </c:val>
          <c:smooth val="0"/>
          <c:extLst>
            <c:ext xmlns:c16="http://schemas.microsoft.com/office/drawing/2014/chart" uri="{C3380CC4-5D6E-409C-BE32-E72D297353CC}">
              <c16:uniqueId val="{00000005-D910-41E5-9ECB-1F82E35DA06F}"/>
            </c:ext>
          </c:extLst>
        </c:ser>
        <c:dLbls>
          <c:showLegendKey val="0"/>
          <c:showVal val="0"/>
          <c:showCatName val="0"/>
          <c:showSerName val="0"/>
          <c:showPercent val="0"/>
          <c:showBubbleSize val="0"/>
        </c:dLbls>
        <c:marker val="1"/>
        <c:smooth val="0"/>
        <c:axId val="3"/>
        <c:axId val="4"/>
      </c:lineChart>
      <c:catAx>
        <c:axId val="452575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At val="3000"/>
        <c:auto val="0"/>
        <c:lblAlgn val="ctr"/>
        <c:lblOffset val="100"/>
        <c:tickMarkSkip val="1"/>
        <c:noMultiLvlLbl val="0"/>
      </c:catAx>
      <c:valAx>
        <c:axId val="1"/>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hr-HR"/>
                  <a:t>Broj kaznenih djela</a:t>
                </a:r>
              </a:p>
            </c:rich>
          </c:tx>
          <c:layout>
            <c:manualLayout>
              <c:xMode val="edge"/>
              <c:yMode val="edge"/>
              <c:x val="1.0878620526068817E-2"/>
              <c:y val="0.23543086240433536"/>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52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in val="0"/>
        </c:scaling>
        <c:delete val="0"/>
        <c:axPos val="r"/>
        <c:title>
          <c:tx>
            <c:rich>
              <a:bodyPr/>
              <a:lstStyle/>
              <a:p>
                <a:pPr>
                  <a:defRPr sz="1000" b="1" i="0" u="none" strike="noStrike" baseline="0">
                    <a:solidFill>
                      <a:srgbClr val="000000"/>
                    </a:solidFill>
                    <a:latin typeface="Arial"/>
                    <a:ea typeface="Arial"/>
                    <a:cs typeface="Arial"/>
                  </a:defRPr>
                </a:pPr>
                <a:r>
                  <a:rPr lang="hr-HR"/>
                  <a:t>koeficijent razriješenosti %</a:t>
                </a:r>
              </a:p>
            </c:rich>
          </c:tx>
          <c:layout>
            <c:manualLayout>
              <c:xMode val="edge"/>
              <c:yMode val="edge"/>
              <c:x val="0.96059403183639369"/>
              <c:y val="0.2000862998921251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1.9646365422396856E-2"/>
          <c:y val="0.91046691979036598"/>
          <c:w val="0.98035363457760316"/>
          <c:h val="7.65914940244120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Provalne krađe</a:t>
            </a:r>
          </a:p>
        </c:rich>
      </c:tx>
      <c:layout>
        <c:manualLayout>
          <c:xMode val="edge"/>
          <c:yMode val="edge"/>
          <c:x val="0.39583420822397197"/>
          <c:y val="3.7735849056603772E-2"/>
        </c:manualLayout>
      </c:layout>
      <c:overlay val="0"/>
      <c:spPr>
        <a:noFill/>
        <a:ln w="25400">
          <a:noFill/>
        </a:ln>
      </c:spPr>
    </c:title>
    <c:autoTitleDeleted val="0"/>
    <c:plotArea>
      <c:layout>
        <c:manualLayout>
          <c:layoutTarget val="inner"/>
          <c:xMode val="edge"/>
          <c:yMode val="edge"/>
          <c:x val="0.11934180358997956"/>
          <c:y val="0.16729599366116968"/>
          <c:w val="0.78395219254796922"/>
          <c:h val="0.5496863269449809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8EA-4615-A9AA-E09F57F50CEA}"/>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A8EA-4615-A9AA-E09F57F50CEA}"/>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A8EA-4615-A9AA-E09F57F50CEA}"/>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9" formatCode="#,###">
                <c:v>0</c:v>
              </c:pt>
              <c:pt idx="10" formatCode="#,###">
                <c:v>0</c:v>
              </c:pt>
              <c:pt idx="11" formatCode="#,###">
                <c:v>0</c:v>
              </c:pt>
              <c:pt idx="12" formatCode="#,###">
                <c:v>7594</c:v>
              </c:pt>
              <c:pt idx="13" formatCode="#,###">
                <c:v>7156</c:v>
              </c:pt>
            </c:numLit>
          </c:val>
          <c:extLst>
            <c:ext xmlns:c16="http://schemas.microsoft.com/office/drawing/2014/chart" uri="{C3380CC4-5D6E-409C-BE32-E72D297353CC}">
              <c16:uniqueId val="{00000003-A8EA-4615-A9AA-E09F57F50CEA}"/>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655</c:v>
              </c:pt>
              <c:pt idx="1">
                <c:v>576</c:v>
              </c:pt>
              <c:pt idx="2">
                <c:v>723</c:v>
              </c:pt>
              <c:pt idx="3">
                <c:v>638</c:v>
              </c:pt>
              <c:pt idx="4">
                <c:v>562</c:v>
              </c:pt>
              <c:pt idx="5">
                <c:v>533</c:v>
              </c:pt>
              <c:pt idx="6">
                <c:v>547</c:v>
              </c:pt>
              <c:pt idx="7">
                <c:v>680</c:v>
              </c:pt>
              <c:pt idx="8">
                <c:v>584</c:v>
              </c:pt>
              <c:pt idx="9">
                <c:v>587</c:v>
              </c:pt>
              <c:pt idx="10">
                <c:v>701</c:v>
              </c:pt>
              <c:pt idx="11">
                <c:v>714</c:v>
              </c:pt>
            </c:numLit>
          </c:val>
          <c:smooth val="0"/>
          <c:extLst>
            <c:ext xmlns:c16="http://schemas.microsoft.com/office/drawing/2014/chart" uri="{C3380CC4-5D6E-409C-BE32-E72D297353CC}">
              <c16:uniqueId val="{00000004-A8EA-4615-A9AA-E09F57F50CEA}"/>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631</c:v>
              </c:pt>
              <c:pt idx="1">
                <c:v>590</c:v>
              </c:pt>
              <c:pt idx="2">
                <c:v>547</c:v>
              </c:pt>
              <c:pt idx="3">
                <c:v>625</c:v>
              </c:pt>
              <c:pt idx="4">
                <c:v>543</c:v>
              </c:pt>
              <c:pt idx="5">
                <c:v>559</c:v>
              </c:pt>
              <c:pt idx="6">
                <c:v>643</c:v>
              </c:pt>
              <c:pt idx="7">
                <c:v>646</c:v>
              </c:pt>
              <c:pt idx="8">
                <c:v>536</c:v>
              </c:pt>
              <c:pt idx="9">
                <c:v>572</c:v>
              </c:pt>
              <c:pt idx="10">
                <c:v>545</c:v>
              </c:pt>
              <c:pt idx="11">
                <c:v>554</c:v>
              </c:pt>
            </c:numLit>
          </c:val>
          <c:smooth val="0"/>
          <c:extLst>
            <c:ext xmlns:c16="http://schemas.microsoft.com/office/drawing/2014/chart" uri="{C3380CC4-5D6E-409C-BE32-E72D297353CC}">
              <c16:uniqueId val="{00000005-A8EA-4615-A9AA-E09F57F50CEA}"/>
            </c:ext>
          </c:extLst>
        </c:ser>
        <c:dLbls>
          <c:showLegendKey val="0"/>
          <c:showVal val="0"/>
          <c:showCatName val="0"/>
          <c:showSerName val="0"/>
          <c:showPercent val="0"/>
          <c:showBubbleSize val="0"/>
        </c:dLbls>
        <c:marker val="1"/>
        <c:smooth val="0"/>
        <c:axId val="451344520"/>
        <c:axId val="1"/>
      </c:lineChart>
      <c:catAx>
        <c:axId val="451344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44520"/>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8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
      </c:valAx>
      <c:spPr>
        <a:noFill/>
        <a:ln w="12700">
          <a:solidFill>
            <a:srgbClr val="808080"/>
          </a:solidFill>
          <a:prstDash val="solid"/>
        </a:ln>
      </c:spPr>
    </c:plotArea>
    <c:legend>
      <c:legendPos val="r"/>
      <c:legendEntry>
        <c:idx val="0"/>
        <c:delete val="1"/>
      </c:legendEntry>
      <c:layout>
        <c:manualLayout>
          <c:xMode val="edge"/>
          <c:yMode val="edge"/>
          <c:x val="0.1369421556163205"/>
          <c:y val="0.20819862181538262"/>
          <c:w val="0.13116469816272969"/>
          <c:h val="0.139295795572723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 i neovlaštena uporaba cestovnih motornih vozila</a:t>
            </a:r>
          </a:p>
        </c:rich>
      </c:tx>
      <c:overlay val="0"/>
      <c:spPr>
        <a:noFill/>
        <a:ln w="25400">
          <a:noFill/>
        </a:ln>
      </c:spPr>
    </c:title>
    <c:autoTitleDeleted val="0"/>
    <c:plotArea>
      <c:layout>
        <c:manualLayout>
          <c:layoutTarget val="inner"/>
          <c:xMode val="edge"/>
          <c:yMode val="edge"/>
          <c:x val="0.11934180358997956"/>
          <c:y val="0.16226454712028918"/>
          <c:w val="0.78395219254796922"/>
          <c:h val="0.55471777348586138"/>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98EA-49BF-A84D-DBAFE531F006}"/>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98EA-49BF-A84D-DBAFE531F006}"/>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98EA-49BF-A84D-DBAFE531F006}"/>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685</c:v>
              </c:pt>
              <c:pt idx="13" formatCode="#,###">
                <c:v>783</c:v>
              </c:pt>
            </c:numLit>
          </c:val>
          <c:extLst>
            <c:ext xmlns:c16="http://schemas.microsoft.com/office/drawing/2014/chart" uri="{C3380CC4-5D6E-409C-BE32-E72D297353CC}">
              <c16:uniqueId val="{00000003-98EA-49BF-A84D-DBAFE531F006}"/>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36</c:v>
              </c:pt>
              <c:pt idx="1">
                <c:v>43</c:v>
              </c:pt>
              <c:pt idx="2">
                <c:v>57</c:v>
              </c:pt>
              <c:pt idx="3">
                <c:v>59</c:v>
              </c:pt>
              <c:pt idx="4">
                <c:v>72</c:v>
              </c:pt>
              <c:pt idx="5">
                <c:v>51</c:v>
              </c:pt>
              <c:pt idx="6">
                <c:v>66</c:v>
              </c:pt>
              <c:pt idx="7">
                <c:v>73</c:v>
              </c:pt>
              <c:pt idx="8">
                <c:v>61</c:v>
              </c:pt>
              <c:pt idx="9">
                <c:v>56</c:v>
              </c:pt>
              <c:pt idx="10">
                <c:v>58</c:v>
              </c:pt>
              <c:pt idx="11">
                <c:v>56</c:v>
              </c:pt>
            </c:numLit>
          </c:val>
          <c:smooth val="0"/>
          <c:extLst>
            <c:ext xmlns:c16="http://schemas.microsoft.com/office/drawing/2014/chart" uri="{C3380CC4-5D6E-409C-BE32-E72D297353CC}">
              <c16:uniqueId val="{00000004-98EA-49BF-A84D-DBAFE531F006}"/>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54</c:v>
              </c:pt>
              <c:pt idx="1">
                <c:v>38</c:v>
              </c:pt>
              <c:pt idx="2">
                <c:v>56</c:v>
              </c:pt>
              <c:pt idx="3">
                <c:v>81</c:v>
              </c:pt>
              <c:pt idx="4">
                <c:v>81</c:v>
              </c:pt>
              <c:pt idx="5">
                <c:v>77</c:v>
              </c:pt>
              <c:pt idx="6">
                <c:v>85</c:v>
              </c:pt>
              <c:pt idx="7">
                <c:v>56</c:v>
              </c:pt>
              <c:pt idx="8">
                <c:v>74</c:v>
              </c:pt>
              <c:pt idx="9">
                <c:v>76</c:v>
              </c:pt>
              <c:pt idx="10">
                <c:v>60</c:v>
              </c:pt>
              <c:pt idx="11">
                <c:v>43</c:v>
              </c:pt>
            </c:numLit>
          </c:val>
          <c:smooth val="0"/>
          <c:extLst>
            <c:ext xmlns:c16="http://schemas.microsoft.com/office/drawing/2014/chart" uri="{C3380CC4-5D6E-409C-BE32-E72D297353CC}">
              <c16:uniqueId val="{00000005-98EA-49BF-A84D-DBAFE531F006}"/>
            </c:ext>
          </c:extLst>
        </c:ser>
        <c:dLbls>
          <c:showLegendKey val="0"/>
          <c:showVal val="0"/>
          <c:showCatName val="0"/>
          <c:showSerName val="0"/>
          <c:showPercent val="0"/>
          <c:showBubbleSize val="0"/>
        </c:dLbls>
        <c:marker val="1"/>
        <c:smooth val="0"/>
        <c:axId val="450444640"/>
        <c:axId val="1"/>
      </c:lineChart>
      <c:catAx>
        <c:axId val="45044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44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85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0"/>
        <c:minorUnit val="10"/>
      </c:valAx>
      <c:spPr>
        <a:noFill/>
        <a:ln w="12700">
          <a:solidFill>
            <a:srgbClr val="808080"/>
          </a:solidFill>
          <a:prstDash val="solid"/>
        </a:ln>
      </c:spPr>
    </c:plotArea>
    <c:legend>
      <c:legendPos val="r"/>
      <c:legendEntry>
        <c:idx val="0"/>
        <c:delete val="1"/>
      </c:legendEntry>
      <c:layout>
        <c:manualLayout>
          <c:xMode val="edge"/>
          <c:yMode val="edge"/>
          <c:x val="0.24055183727034118"/>
          <c:y val="0.27472411231614913"/>
          <c:w val="0.12733223972003499"/>
          <c:h val="0.132866636953399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Razbojništva</a:t>
            </a:r>
          </a:p>
        </c:rich>
      </c:tx>
      <c:layout>
        <c:manualLayout>
          <c:xMode val="edge"/>
          <c:yMode val="edge"/>
          <c:x val="0.43069364927514903"/>
          <c:y val="3.5820729955925321E-2"/>
        </c:manualLayout>
      </c:layout>
      <c:overlay val="0"/>
      <c:spPr>
        <a:noFill/>
        <a:ln w="25400">
          <a:noFill/>
        </a:ln>
      </c:spPr>
    </c:title>
    <c:autoTitleDeleted val="0"/>
    <c:plotArea>
      <c:layout>
        <c:manualLayout>
          <c:layoutTarget val="inner"/>
          <c:xMode val="edge"/>
          <c:yMode val="edge"/>
          <c:x val="0.11544396202811097"/>
          <c:y val="0.1253729510226316"/>
          <c:w val="0.7871299813228092"/>
          <c:h val="0.66865671641791047"/>
        </c:manualLayout>
      </c:layout>
      <c:barChart>
        <c:barDir val="col"/>
        <c:grouping val="clustered"/>
        <c:varyColors val="0"/>
        <c:ser>
          <c:idx val="1"/>
          <c:order val="0"/>
          <c:tx>
            <c:v>Prijavljena</c:v>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1389</c:v>
              </c:pt>
              <c:pt idx="1">
                <c:v>1122</c:v>
              </c:pt>
              <c:pt idx="2">
                <c:v>1158</c:v>
              </c:pt>
              <c:pt idx="3">
                <c:v>918</c:v>
              </c:pt>
              <c:pt idx="4">
                <c:v>690</c:v>
              </c:pt>
              <c:pt idx="5">
                <c:v>647</c:v>
              </c:pt>
              <c:pt idx="6">
                <c:v>670</c:v>
              </c:pt>
              <c:pt idx="7">
                <c:v>521</c:v>
              </c:pt>
              <c:pt idx="8">
                <c:v>468</c:v>
              </c:pt>
              <c:pt idx="9" formatCode="General">
                <c:v>580</c:v>
              </c:pt>
            </c:numLit>
          </c:val>
          <c:extLst>
            <c:ext xmlns:c16="http://schemas.microsoft.com/office/drawing/2014/chart" uri="{C3380CC4-5D6E-409C-BE32-E72D297353CC}">
              <c16:uniqueId val="{00000000-FDAB-4C3F-958E-A3C7530AB070}"/>
            </c:ext>
          </c:extLst>
        </c:ser>
        <c:ser>
          <c:idx val="0"/>
          <c:order val="1"/>
          <c:tx>
            <c:v>Razriješena</c:v>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598</c:v>
              </c:pt>
              <c:pt idx="1">
                <c:v>498</c:v>
              </c:pt>
              <c:pt idx="2">
                <c:v>494</c:v>
              </c:pt>
              <c:pt idx="3">
                <c:v>420</c:v>
              </c:pt>
              <c:pt idx="4">
                <c:v>303</c:v>
              </c:pt>
              <c:pt idx="5">
                <c:v>349</c:v>
              </c:pt>
              <c:pt idx="6">
                <c:v>306</c:v>
              </c:pt>
              <c:pt idx="7">
                <c:v>339</c:v>
              </c:pt>
              <c:pt idx="8">
                <c:v>247</c:v>
              </c:pt>
              <c:pt idx="9" formatCode="General">
                <c:v>297</c:v>
              </c:pt>
            </c:numLit>
          </c:val>
          <c:extLst>
            <c:ext xmlns:c16="http://schemas.microsoft.com/office/drawing/2014/chart" uri="{C3380CC4-5D6E-409C-BE32-E72D297353CC}">
              <c16:uniqueId val="{00000001-FDAB-4C3F-958E-A3C7530AB070}"/>
            </c:ext>
          </c:extLst>
        </c:ser>
        <c:dLbls>
          <c:showLegendKey val="0"/>
          <c:showVal val="0"/>
          <c:showCatName val="0"/>
          <c:showSerName val="0"/>
          <c:showPercent val="0"/>
          <c:showBubbleSize val="0"/>
        </c:dLbls>
        <c:gapWidth val="20"/>
        <c:axId val="400603984"/>
        <c:axId val="1"/>
      </c:barChart>
      <c:lineChart>
        <c:grouping val="standard"/>
        <c:varyColors val="0"/>
        <c:ser>
          <c:idx val="2"/>
          <c:order val="2"/>
          <c:tx>
            <c:v>Koeficijent razriješenosti</c:v>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6"/>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6="http://schemas.microsoft.com/office/drawing/2014/chart" uri="{C3380CC4-5D6E-409C-BE32-E72D297353CC}">
                  <c16:uniqueId val="{00000002-FDAB-4C3F-958E-A3C7530AB070}"/>
                </c:ext>
              </c:extLst>
            </c:dLbl>
            <c:dLbl>
              <c:idx val="7"/>
              <c:layout>
                <c:manualLayout>
                  <c:x val="-6.4436183395291294E-2"/>
                  <c:y val="-5.03144654088050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AB-4C3F-958E-A3C7530AB070}"/>
                </c:ext>
              </c:extLst>
            </c:dLbl>
            <c:dLbl>
              <c:idx val="8"/>
              <c:layout>
                <c:manualLayout>
                  <c:x val="-3.2218091697645598E-2"/>
                  <c:y val="4.5283018867924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B-4C3F-958E-A3C7530AB070}"/>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0"/>
              <c:pt idx="0" formatCode="0.0">
                <c:v>43.052555795536357</c:v>
              </c:pt>
              <c:pt idx="1">
                <c:v>44.4</c:v>
              </c:pt>
              <c:pt idx="2" formatCode="0.0">
                <c:v>42.4</c:v>
              </c:pt>
              <c:pt idx="3" formatCode="0.0">
                <c:v>45.751633986928105</c:v>
              </c:pt>
              <c:pt idx="4" formatCode="0.0">
                <c:v>43.9</c:v>
              </c:pt>
              <c:pt idx="5">
                <c:v>53.9</c:v>
              </c:pt>
              <c:pt idx="6" formatCode="0.0">
                <c:v>45.671641791044777</c:v>
              </c:pt>
              <c:pt idx="7" formatCode="0.0">
                <c:v>65.099999999999994</c:v>
              </c:pt>
              <c:pt idx="8">
                <c:v>52.8</c:v>
              </c:pt>
              <c:pt idx="9">
                <c:v>40.9</c:v>
              </c:pt>
            </c:numLit>
          </c:val>
          <c:smooth val="0"/>
          <c:extLst>
            <c:ext xmlns:c16="http://schemas.microsoft.com/office/drawing/2014/chart" uri="{C3380CC4-5D6E-409C-BE32-E72D297353CC}">
              <c16:uniqueId val="{00000005-FDAB-4C3F-958E-A3C7530AB070}"/>
            </c:ext>
          </c:extLst>
        </c:ser>
        <c:dLbls>
          <c:showLegendKey val="0"/>
          <c:showVal val="0"/>
          <c:showCatName val="0"/>
          <c:showSerName val="0"/>
          <c:showPercent val="0"/>
          <c:showBubbleSize val="0"/>
        </c:dLbls>
        <c:marker val="1"/>
        <c:smooth val="0"/>
        <c:axId val="3"/>
        <c:axId val="4"/>
      </c:lineChart>
      <c:catAx>
        <c:axId val="4006039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hr-HR"/>
                  <a:t>Broj kaznenih djela </a:t>
                </a:r>
              </a:p>
            </c:rich>
          </c:tx>
          <c:layout>
            <c:manualLayout>
              <c:xMode val="edge"/>
              <c:yMode val="edge"/>
              <c:x val="6.0809968847352026E-3"/>
              <c:y val="0.2577491209825186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039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Arial"/>
                    <a:ea typeface="Arial"/>
                    <a:cs typeface="Arial"/>
                  </a:defRPr>
                </a:pPr>
                <a:r>
                  <a:rPr lang="hr-HR"/>
                  <a:t>koeficijent razriješenosti %</a:t>
                </a:r>
              </a:p>
            </c:rich>
          </c:tx>
          <c:layout>
            <c:manualLayout>
              <c:xMode val="edge"/>
              <c:yMode val="edge"/>
              <c:x val="0.96900669659283245"/>
              <c:y val="0.16947338186500271"/>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3175">
          <a:solidFill>
            <a:srgbClr val="000000"/>
          </a:solidFill>
          <a:prstDash val="solid"/>
        </a:ln>
      </c:spPr>
    </c:plotArea>
    <c:legend>
      <c:legendPos val="r"/>
      <c:layout>
        <c:manualLayout>
          <c:xMode val="edge"/>
          <c:yMode val="edge"/>
          <c:x val="9.7956876885716387E-2"/>
          <c:y val="0.91320913187738317"/>
          <c:w val="0.81158230922069319"/>
          <c:h val="6.415094339622640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Razbojništva</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BA77-4513-B120-33876854100F}"/>
              </c:ext>
            </c:extLst>
          </c:dPt>
          <c:dLbls>
            <c:dLbl>
              <c:idx val="12"/>
              <c:numFmt formatCode="#,##0" sourceLinked="0"/>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BA77-4513-B120-33876854100F}"/>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468</c:v>
              </c:pt>
              <c:pt idx="13" formatCode="#,###">
                <c:v>580</c:v>
              </c:pt>
            </c:numLit>
          </c:val>
          <c:extLst>
            <c:ext xmlns:c16="http://schemas.microsoft.com/office/drawing/2014/chart" uri="{C3380CC4-5D6E-409C-BE32-E72D297353CC}">
              <c16:uniqueId val="{00000003-BA77-4513-B120-33876854100F}"/>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57</c:v>
              </c:pt>
              <c:pt idx="1">
                <c:v>41</c:v>
              </c:pt>
              <c:pt idx="2">
                <c:v>45</c:v>
              </c:pt>
              <c:pt idx="3">
                <c:v>31</c:v>
              </c:pt>
              <c:pt idx="4">
                <c:v>30</c:v>
              </c:pt>
              <c:pt idx="5">
                <c:v>35</c:v>
              </c:pt>
              <c:pt idx="6">
                <c:v>40</c:v>
              </c:pt>
              <c:pt idx="7">
                <c:v>34</c:v>
              </c:pt>
              <c:pt idx="8">
                <c:v>38</c:v>
              </c:pt>
              <c:pt idx="9">
                <c:v>27</c:v>
              </c:pt>
              <c:pt idx="10">
                <c:v>39</c:v>
              </c:pt>
              <c:pt idx="11">
                <c:v>54</c:v>
              </c:pt>
            </c:numLit>
          </c:val>
          <c:smooth val="0"/>
          <c:extLst>
            <c:ext xmlns:c16="http://schemas.microsoft.com/office/drawing/2014/chart" uri="{C3380CC4-5D6E-409C-BE32-E72D297353CC}">
              <c16:uniqueId val="{00000004-BA77-4513-B120-33876854100F}"/>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48</c:v>
              </c:pt>
              <c:pt idx="1">
                <c:v>45</c:v>
              </c:pt>
              <c:pt idx="2">
                <c:v>40</c:v>
              </c:pt>
              <c:pt idx="3">
                <c:v>51</c:v>
              </c:pt>
              <c:pt idx="4">
                <c:v>53</c:v>
              </c:pt>
              <c:pt idx="5">
                <c:v>39</c:v>
              </c:pt>
              <c:pt idx="6">
                <c:v>45</c:v>
              </c:pt>
              <c:pt idx="7">
                <c:v>48</c:v>
              </c:pt>
              <c:pt idx="8">
                <c:v>46</c:v>
              </c:pt>
              <c:pt idx="9">
                <c:v>51</c:v>
              </c:pt>
              <c:pt idx="10">
                <c:v>65</c:v>
              </c:pt>
              <c:pt idx="11">
                <c:v>38</c:v>
              </c:pt>
            </c:numLit>
          </c:val>
          <c:smooth val="0"/>
          <c:extLst>
            <c:ext xmlns:c16="http://schemas.microsoft.com/office/drawing/2014/chart" uri="{C3380CC4-5D6E-409C-BE32-E72D297353CC}">
              <c16:uniqueId val="{00000005-BA77-4513-B120-33876854100F}"/>
            </c:ext>
          </c:extLst>
        </c:ser>
        <c:dLbls>
          <c:showLegendKey val="0"/>
          <c:showVal val="0"/>
          <c:showCatName val="0"/>
          <c:showSerName val="0"/>
          <c:showPercent val="0"/>
          <c:showBubbleSize val="0"/>
        </c:dLbls>
        <c:marker val="1"/>
        <c:smooth val="0"/>
        <c:axId val="452567344"/>
        <c:axId val="1"/>
      </c:lineChart>
      <c:catAx>
        <c:axId val="45256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5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673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50"/>
          <c:min val="0"/>
        </c:scaling>
        <c:delete val="0"/>
        <c:axPos val="r"/>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
      </c:valAx>
      <c:spPr>
        <a:noFill/>
        <a:ln w="12700">
          <a:solidFill>
            <a:srgbClr val="808080"/>
          </a:solidFill>
          <a:prstDash val="solid"/>
        </a:ln>
      </c:spPr>
    </c:plotArea>
    <c:legend>
      <c:legendPos val="r"/>
      <c:legendEntry>
        <c:idx val="0"/>
        <c:delete val="1"/>
      </c:legendEntry>
      <c:layout>
        <c:manualLayout>
          <c:xMode val="edge"/>
          <c:yMode val="edge"/>
          <c:x val="0.31458398950131233"/>
          <c:y val="0.24150983013915711"/>
          <c:w val="0.15208355205599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a:t>
            </a:r>
          </a:p>
        </c:rich>
      </c:tx>
      <c:layout>
        <c:manualLayout>
          <c:xMode val="edge"/>
          <c:yMode val="edge"/>
          <c:x val="0.4779376692086717"/>
          <c:y val="2.5757836874164313E-2"/>
        </c:manualLayout>
      </c:layout>
      <c:overlay val="0"/>
      <c:spPr>
        <a:noFill/>
        <a:ln w="25400">
          <a:noFill/>
        </a:ln>
      </c:spPr>
    </c:title>
    <c:autoTitleDeleted val="0"/>
    <c:plotArea>
      <c:layout>
        <c:manualLayout>
          <c:layoutTarget val="inner"/>
          <c:xMode val="edge"/>
          <c:yMode val="edge"/>
          <c:x val="0.11491412982825966"/>
          <c:y val="0.1253729510226316"/>
          <c:w val="0.7871299813228092"/>
          <c:h val="0.66865671641791047"/>
        </c:manualLayout>
      </c:layout>
      <c:barChart>
        <c:barDir val="col"/>
        <c:grouping val="clustered"/>
        <c:varyColors val="0"/>
        <c:ser>
          <c:idx val="1"/>
          <c:order val="0"/>
          <c:tx>
            <c:v>Prijavljena</c:v>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13266</c:v>
              </c:pt>
              <c:pt idx="1">
                <c:v>11333</c:v>
              </c:pt>
              <c:pt idx="2">
                <c:v>13155</c:v>
              </c:pt>
              <c:pt idx="3">
                <c:v>12739</c:v>
              </c:pt>
              <c:pt idx="4">
                <c:v>12413</c:v>
              </c:pt>
              <c:pt idx="5">
                <c:v>11481</c:v>
              </c:pt>
              <c:pt idx="6">
                <c:v>11115</c:v>
              </c:pt>
              <c:pt idx="7">
                <c:v>9833</c:v>
              </c:pt>
              <c:pt idx="8">
                <c:v>9695</c:v>
              </c:pt>
              <c:pt idx="9" formatCode="General">
                <c:v>10538</c:v>
              </c:pt>
            </c:numLit>
          </c:val>
          <c:extLst>
            <c:ext xmlns:c16="http://schemas.microsoft.com/office/drawing/2014/chart" uri="{C3380CC4-5D6E-409C-BE32-E72D297353CC}">
              <c16:uniqueId val="{00000000-ADE2-42D1-AD7D-85A157860E15}"/>
            </c:ext>
          </c:extLst>
        </c:ser>
        <c:ser>
          <c:idx val="0"/>
          <c:order val="1"/>
          <c:tx>
            <c:v>Razriješena</c:v>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4028</c:v>
              </c:pt>
              <c:pt idx="1">
                <c:v>3212</c:v>
              </c:pt>
              <c:pt idx="2">
                <c:v>3746</c:v>
              </c:pt>
              <c:pt idx="3">
                <c:v>3968</c:v>
              </c:pt>
              <c:pt idx="4">
                <c:v>3513</c:v>
              </c:pt>
              <c:pt idx="5">
                <c:v>3643</c:v>
              </c:pt>
              <c:pt idx="6">
                <c:v>3395</c:v>
              </c:pt>
              <c:pt idx="7">
                <c:v>3390</c:v>
              </c:pt>
              <c:pt idx="8">
                <c:v>3202</c:v>
              </c:pt>
              <c:pt idx="9" formatCode="General">
                <c:v>3712</c:v>
              </c:pt>
            </c:numLit>
          </c:val>
          <c:extLst>
            <c:ext xmlns:c16="http://schemas.microsoft.com/office/drawing/2014/chart" uri="{C3380CC4-5D6E-409C-BE32-E72D297353CC}">
              <c16:uniqueId val="{00000001-ADE2-42D1-AD7D-85A157860E15}"/>
            </c:ext>
          </c:extLst>
        </c:ser>
        <c:dLbls>
          <c:showLegendKey val="0"/>
          <c:showVal val="0"/>
          <c:showCatName val="0"/>
          <c:showSerName val="0"/>
          <c:showPercent val="0"/>
          <c:showBubbleSize val="0"/>
        </c:dLbls>
        <c:gapWidth val="20"/>
        <c:axId val="400616776"/>
        <c:axId val="1"/>
      </c:barChart>
      <c:lineChart>
        <c:grouping val="standard"/>
        <c:varyColors val="0"/>
        <c:ser>
          <c:idx val="2"/>
          <c:order val="2"/>
          <c:tx>
            <c:v>Koeficijent razriješenosti</c:v>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6"/>
              <c:layout>
                <c:manualLayout>
                  <c:x val="-3.1496269659205982E-2"/>
                  <c:y val="-1.0062893081761006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E2-42D1-AD7D-85A157860E15}"/>
                </c:ext>
              </c:extLst>
            </c:dLbl>
            <c:dLbl>
              <c:idx val="7"/>
              <c:layout>
                <c:manualLayout>
                  <c:x val="-4.174820613176787E-2"/>
                  <c:y val="-4.528301886792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E2-42D1-AD7D-85A157860E15}"/>
                </c:ext>
              </c:extLst>
            </c:dLbl>
            <c:dLbl>
              <c:idx val="8"/>
              <c:layout>
                <c:manualLayout>
                  <c:x val="-3.131115459882583E-2"/>
                  <c:y val="-2.5157232704402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E2-42D1-AD7D-85A157860E15}"/>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0"/>
              <c:pt idx="0" formatCode="0.0">
                <c:v>30.363334840946781</c:v>
              </c:pt>
              <c:pt idx="1">
                <c:v>28.3</c:v>
              </c:pt>
              <c:pt idx="2" formatCode="0.0">
                <c:v>28.5</c:v>
              </c:pt>
              <c:pt idx="3" formatCode="0.0">
                <c:v>31.148441792919378</c:v>
              </c:pt>
              <c:pt idx="4" formatCode="0.0">
                <c:v>28.3</c:v>
              </c:pt>
              <c:pt idx="5">
                <c:v>31.7</c:v>
              </c:pt>
              <c:pt idx="6" formatCode="0.0">
                <c:v>30.544309491677911</c:v>
              </c:pt>
              <c:pt idx="7" formatCode="0.0">
                <c:v>34.5</c:v>
              </c:pt>
              <c:pt idx="8">
                <c:v>33</c:v>
              </c:pt>
              <c:pt idx="9">
                <c:v>35.200000000000003</c:v>
              </c:pt>
            </c:numLit>
          </c:val>
          <c:smooth val="0"/>
          <c:extLst>
            <c:ext xmlns:c16="http://schemas.microsoft.com/office/drawing/2014/chart" uri="{C3380CC4-5D6E-409C-BE32-E72D297353CC}">
              <c16:uniqueId val="{00000005-ADE2-42D1-AD7D-85A157860E15}"/>
            </c:ext>
          </c:extLst>
        </c:ser>
        <c:dLbls>
          <c:showLegendKey val="0"/>
          <c:showVal val="0"/>
          <c:showCatName val="0"/>
          <c:showSerName val="0"/>
          <c:showPercent val="0"/>
          <c:showBubbleSize val="0"/>
        </c:dLbls>
        <c:marker val="1"/>
        <c:smooth val="0"/>
        <c:axId val="3"/>
        <c:axId val="4"/>
      </c:lineChart>
      <c:catAx>
        <c:axId val="400616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hr-HR"/>
                  <a:t>Broj kaznenih djela </a:t>
                </a:r>
              </a:p>
            </c:rich>
          </c:tx>
          <c:layout>
            <c:manualLayout>
              <c:xMode val="edge"/>
              <c:yMode val="edge"/>
              <c:x val="8.3162832992332645E-4"/>
              <c:y val="0.25271767444163817"/>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16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Arial"/>
                    <a:ea typeface="Arial"/>
                    <a:cs typeface="Arial"/>
                  </a:defRPr>
                </a:pPr>
                <a:r>
                  <a:rPr lang="hr-HR"/>
                  <a:t>koeficijent razriješenosti %</a:t>
                </a:r>
              </a:p>
            </c:rich>
          </c:tx>
          <c:layout>
            <c:manualLayout>
              <c:xMode val="edge"/>
              <c:yMode val="edge"/>
              <c:x val="0.96651455969578604"/>
              <c:y val="0.15437904224236121"/>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3175">
          <a:solidFill>
            <a:srgbClr val="000000"/>
          </a:solidFill>
          <a:prstDash val="solid"/>
        </a:ln>
      </c:spPr>
    </c:plotArea>
    <c:legend>
      <c:legendPos val="r"/>
      <c:layout>
        <c:manualLayout>
          <c:xMode val="edge"/>
          <c:yMode val="edge"/>
          <c:x val="2.755926178519023E-2"/>
          <c:y val="0.91320913187738317"/>
          <c:w val="0.93837311674623347"/>
          <c:h val="8.6790868122616743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a:t>
            </a:r>
          </a:p>
        </c:rich>
      </c:tx>
      <c:overlay val="0"/>
      <c:spPr>
        <a:noFill/>
        <a:ln w="25400">
          <a:noFill/>
        </a:ln>
      </c:spPr>
    </c:title>
    <c:autoTitleDeleted val="0"/>
    <c:plotArea>
      <c:layout>
        <c:manualLayout>
          <c:layoutTarget val="inner"/>
          <c:xMode val="edge"/>
          <c:yMode val="edge"/>
          <c:x val="0.11934180358997956"/>
          <c:y val="0.1522016540385282"/>
          <c:w val="0.78395219254796922"/>
          <c:h val="0.5647806665676224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043-4E13-8268-A7B34A17BF41}"/>
              </c:ext>
            </c:extLst>
          </c:dPt>
          <c:dLbls>
            <c:dLbl>
              <c:idx val="12"/>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C043-4E13-8268-A7B34A17BF41}"/>
                </c:ext>
              </c:extLst>
            </c:dLbl>
            <c:dLbl>
              <c:idx val="13"/>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C043-4E13-8268-A7B34A17BF41}"/>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9695</c:v>
              </c:pt>
              <c:pt idx="13" formatCode="#,###">
                <c:v>10538</c:v>
              </c:pt>
            </c:numLit>
          </c:val>
          <c:extLst>
            <c:ext xmlns:c16="http://schemas.microsoft.com/office/drawing/2014/chart" uri="{C3380CC4-5D6E-409C-BE32-E72D297353CC}">
              <c16:uniqueId val="{00000003-C043-4E13-8268-A7B34A17BF41}"/>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544</c:v>
              </c:pt>
              <c:pt idx="1">
                <c:v>648</c:v>
              </c:pt>
              <c:pt idx="2">
                <c:v>752</c:v>
              </c:pt>
              <c:pt idx="3">
                <c:v>704</c:v>
              </c:pt>
              <c:pt idx="4">
                <c:v>760</c:v>
              </c:pt>
              <c:pt idx="5">
                <c:v>857</c:v>
              </c:pt>
              <c:pt idx="6">
                <c:v>1011</c:v>
              </c:pt>
              <c:pt idx="7">
                <c:v>1220</c:v>
              </c:pt>
              <c:pt idx="8">
                <c:v>905</c:v>
              </c:pt>
              <c:pt idx="9">
                <c:v>743</c:v>
              </c:pt>
              <c:pt idx="10">
                <c:v>664</c:v>
              </c:pt>
              <c:pt idx="11">
                <c:v>868</c:v>
              </c:pt>
            </c:numLit>
          </c:val>
          <c:smooth val="0"/>
          <c:extLst>
            <c:ext xmlns:c16="http://schemas.microsoft.com/office/drawing/2014/chart" uri="{C3380CC4-5D6E-409C-BE32-E72D297353CC}">
              <c16:uniqueId val="{00000004-C043-4E13-8268-A7B34A17BF41}"/>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654</c:v>
              </c:pt>
              <c:pt idx="1">
                <c:v>683</c:v>
              </c:pt>
              <c:pt idx="2">
                <c:v>756</c:v>
              </c:pt>
              <c:pt idx="3">
                <c:v>784</c:v>
              </c:pt>
              <c:pt idx="4">
                <c:v>894</c:v>
              </c:pt>
              <c:pt idx="5">
                <c:v>954</c:v>
              </c:pt>
              <c:pt idx="6">
                <c:v>1192</c:v>
              </c:pt>
              <c:pt idx="7">
                <c:v>652</c:v>
              </c:pt>
              <c:pt idx="8">
                <c:v>988</c:v>
              </c:pt>
              <c:pt idx="9">
                <c:v>833</c:v>
              </c:pt>
              <c:pt idx="10">
                <c:v>801</c:v>
              </c:pt>
              <c:pt idx="11">
                <c:v>791</c:v>
              </c:pt>
            </c:numLit>
          </c:val>
          <c:smooth val="0"/>
          <c:extLst>
            <c:ext xmlns:c16="http://schemas.microsoft.com/office/drawing/2014/chart" uri="{C3380CC4-5D6E-409C-BE32-E72D297353CC}">
              <c16:uniqueId val="{00000005-C043-4E13-8268-A7B34A17BF41}"/>
            </c:ext>
          </c:extLst>
        </c:ser>
        <c:dLbls>
          <c:showLegendKey val="0"/>
          <c:showVal val="0"/>
          <c:showCatName val="0"/>
          <c:showSerName val="0"/>
          <c:showPercent val="0"/>
          <c:showBubbleSize val="0"/>
        </c:dLbls>
        <c:marker val="1"/>
        <c:smooth val="0"/>
        <c:axId val="450448576"/>
        <c:axId val="1"/>
      </c:lineChart>
      <c:catAx>
        <c:axId val="4504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1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48576"/>
        <c:crosses val="autoZero"/>
        <c:crossBetween val="between"/>
        <c:majorUnit val="3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1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00"/>
      </c:valAx>
      <c:spPr>
        <a:noFill/>
        <a:ln w="12700">
          <a:solidFill>
            <a:srgbClr val="808080"/>
          </a:solidFill>
          <a:prstDash val="solid"/>
        </a:ln>
      </c:spPr>
    </c:plotArea>
    <c:legend>
      <c:legendPos val="r"/>
      <c:legendEntry>
        <c:idx val="0"/>
        <c:delete val="1"/>
      </c:legendEntry>
      <c:layout>
        <c:manualLayout>
          <c:xMode val="edge"/>
          <c:yMode val="edge"/>
          <c:x val="0.16732305336832895"/>
          <c:y val="0.26433595800524934"/>
          <c:w val="0.15208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Kaznena djela na štetu djece i obitelji</a:t>
            </a:r>
          </a:p>
        </c:rich>
      </c:tx>
      <c:layout>
        <c:manualLayout>
          <c:xMode val="edge"/>
          <c:yMode val="edge"/>
          <c:x val="0.25833377077865266"/>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74F-47BD-8538-9F692D53B89E}"/>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A74F-47BD-8538-9F692D53B89E}"/>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9045</c:v>
              </c:pt>
              <c:pt idx="13" formatCode="#,###">
                <c:v>9776</c:v>
              </c:pt>
            </c:numLit>
          </c:val>
          <c:extLst>
            <c:ext xmlns:c16="http://schemas.microsoft.com/office/drawing/2014/chart" uri="{C3380CC4-5D6E-409C-BE32-E72D297353CC}">
              <c16:uniqueId val="{00000003-A74F-47BD-8538-9F692D53B89E}"/>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668</c:v>
              </c:pt>
              <c:pt idx="1">
                <c:v>826</c:v>
              </c:pt>
              <c:pt idx="2">
                <c:v>780</c:v>
              </c:pt>
              <c:pt idx="3">
                <c:v>674</c:v>
              </c:pt>
              <c:pt idx="4">
                <c:v>736</c:v>
              </c:pt>
              <c:pt idx="5">
                <c:v>831</c:v>
              </c:pt>
              <c:pt idx="6">
                <c:v>844</c:v>
              </c:pt>
              <c:pt idx="7">
                <c:v>688</c:v>
              </c:pt>
              <c:pt idx="8">
                <c:v>716</c:v>
              </c:pt>
              <c:pt idx="9">
                <c:v>685</c:v>
              </c:pt>
              <c:pt idx="10">
                <c:v>576</c:v>
              </c:pt>
              <c:pt idx="11">
                <c:v>834</c:v>
              </c:pt>
            </c:numLit>
          </c:val>
          <c:smooth val="0"/>
          <c:extLst>
            <c:ext xmlns:c16="http://schemas.microsoft.com/office/drawing/2014/chart" uri="{C3380CC4-5D6E-409C-BE32-E72D297353CC}">
              <c16:uniqueId val="{00000004-A74F-47BD-8538-9F692D53B89E}"/>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654</c:v>
              </c:pt>
              <c:pt idx="1">
                <c:v>743</c:v>
              </c:pt>
              <c:pt idx="2">
                <c:v>823</c:v>
              </c:pt>
              <c:pt idx="3">
                <c:v>805</c:v>
              </c:pt>
              <c:pt idx="4">
                <c:v>785</c:v>
              </c:pt>
              <c:pt idx="5">
                <c:v>800</c:v>
              </c:pt>
              <c:pt idx="6">
                <c:v>894</c:v>
              </c:pt>
              <c:pt idx="7">
                <c:v>667</c:v>
              </c:pt>
              <c:pt idx="8">
                <c:v>837</c:v>
              </c:pt>
              <c:pt idx="9">
                <c:v>857</c:v>
              </c:pt>
              <c:pt idx="10">
                <c:v>713</c:v>
              </c:pt>
              <c:pt idx="11">
                <c:v>877</c:v>
              </c:pt>
            </c:numLit>
          </c:val>
          <c:smooth val="0"/>
          <c:extLst>
            <c:ext xmlns:c16="http://schemas.microsoft.com/office/drawing/2014/chart" uri="{C3380CC4-5D6E-409C-BE32-E72D297353CC}">
              <c16:uniqueId val="{00000005-A74F-47BD-8538-9F692D53B89E}"/>
            </c:ext>
          </c:extLst>
        </c:ser>
        <c:dLbls>
          <c:showLegendKey val="0"/>
          <c:showVal val="0"/>
          <c:showCatName val="0"/>
          <c:showSerName val="0"/>
          <c:showPercent val="0"/>
          <c:showBubbleSize val="0"/>
        </c:dLbls>
        <c:marker val="1"/>
        <c:smooth val="0"/>
        <c:axId val="452437704"/>
        <c:axId val="1"/>
      </c:lineChart>
      <c:catAx>
        <c:axId val="452437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37704"/>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0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
      </c:valAx>
      <c:spPr>
        <a:noFill/>
        <a:ln w="12700">
          <a:solidFill>
            <a:srgbClr val="808080"/>
          </a:solidFill>
          <a:prstDash val="solid"/>
        </a:ln>
      </c:spPr>
    </c:plotArea>
    <c:legend>
      <c:legendPos val="r"/>
      <c:legendEntry>
        <c:idx val="0"/>
        <c:delete val="1"/>
      </c:legendEntry>
      <c:layout>
        <c:manualLayout>
          <c:xMode val="edge"/>
          <c:yMode val="edge"/>
          <c:x val="0.37808736373035556"/>
          <c:y val="0.51710893868989383"/>
          <c:w val="0.13129418197725284"/>
          <c:h val="0.13948675283514089"/>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Terorizam i ekstremno nasilje</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947-4F46-BA0E-C8C61842930F}"/>
              </c:ext>
            </c:extLst>
          </c:dPt>
          <c:dLbls>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33</c:v>
              </c:pt>
              <c:pt idx="13" formatCode="#,###">
                <c:v>26</c:v>
              </c:pt>
            </c:numLit>
          </c:val>
          <c:extLst>
            <c:ext xmlns:c16="http://schemas.microsoft.com/office/drawing/2014/chart" uri="{C3380CC4-5D6E-409C-BE32-E72D297353CC}">
              <c16:uniqueId val="{00000002-C947-4F46-BA0E-C8C61842930F}"/>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2</c:v>
              </c:pt>
              <c:pt idx="2">
                <c:v>1</c:v>
              </c:pt>
              <c:pt idx="3">
                <c:v>0</c:v>
              </c:pt>
              <c:pt idx="4">
                <c:v>6</c:v>
              </c:pt>
              <c:pt idx="5">
                <c:v>1</c:v>
              </c:pt>
              <c:pt idx="6">
                <c:v>3</c:v>
              </c:pt>
              <c:pt idx="7">
                <c:v>3</c:v>
              </c:pt>
              <c:pt idx="8">
                <c:v>8</c:v>
              </c:pt>
              <c:pt idx="9">
                <c:v>3</c:v>
              </c:pt>
              <c:pt idx="10">
                <c:v>1</c:v>
              </c:pt>
              <c:pt idx="11">
                <c:v>1</c:v>
              </c:pt>
            </c:numLit>
          </c:val>
          <c:smooth val="0"/>
          <c:extLst>
            <c:ext xmlns:c16="http://schemas.microsoft.com/office/drawing/2014/chart" uri="{C3380CC4-5D6E-409C-BE32-E72D297353CC}">
              <c16:uniqueId val="{00000003-C947-4F46-BA0E-C8C61842930F}"/>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1</c:v>
              </c:pt>
              <c:pt idx="2">
                <c:v>3</c:v>
              </c:pt>
              <c:pt idx="3">
                <c:v>1</c:v>
              </c:pt>
              <c:pt idx="4">
                <c:v>3</c:v>
              </c:pt>
              <c:pt idx="5">
                <c:v>3</c:v>
              </c:pt>
              <c:pt idx="6">
                <c:v>0</c:v>
              </c:pt>
              <c:pt idx="7">
                <c:v>3</c:v>
              </c:pt>
              <c:pt idx="8">
                <c:v>4</c:v>
              </c:pt>
              <c:pt idx="9">
                <c:v>2</c:v>
              </c:pt>
              <c:pt idx="10">
                <c:v>1</c:v>
              </c:pt>
              <c:pt idx="11">
                <c:v>3</c:v>
              </c:pt>
            </c:numLit>
          </c:val>
          <c:smooth val="0"/>
          <c:extLst>
            <c:ext xmlns:c16="http://schemas.microsoft.com/office/drawing/2014/chart" uri="{C3380CC4-5D6E-409C-BE32-E72D297353CC}">
              <c16:uniqueId val="{00000004-C947-4F46-BA0E-C8C61842930F}"/>
            </c:ext>
          </c:extLst>
        </c:ser>
        <c:dLbls>
          <c:showLegendKey val="0"/>
          <c:showVal val="0"/>
          <c:showCatName val="0"/>
          <c:showSerName val="0"/>
          <c:showPercent val="0"/>
          <c:showBubbleSize val="0"/>
        </c:dLbls>
        <c:marker val="1"/>
        <c:smooth val="0"/>
        <c:axId val="451328776"/>
        <c:axId val="1"/>
      </c:lineChart>
      <c:catAx>
        <c:axId val="451328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sr-Latn-RS"/>
          </a:p>
        </c:txPr>
        <c:crossAx val="1"/>
        <c:crosses val="autoZero"/>
        <c:auto val="0"/>
        <c:lblAlgn val="ctr"/>
        <c:lblOffset val="100"/>
        <c:tickLblSkip val="1"/>
        <c:tickMarkSkip val="1"/>
        <c:noMultiLvlLbl val="0"/>
      </c:catAx>
      <c:valAx>
        <c:axId val="1"/>
        <c:scaling>
          <c:orientation val="minMax"/>
          <c:max val="15"/>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28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5"/>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
      </c:valAx>
      <c:spPr>
        <a:noFill/>
        <a:ln w="12700">
          <a:solidFill>
            <a:srgbClr val="808080"/>
          </a:solidFill>
          <a:prstDash val="solid"/>
        </a:ln>
      </c:spPr>
    </c:plotArea>
    <c:legend>
      <c:legendPos val="r"/>
      <c:legendEntry>
        <c:idx val="0"/>
        <c:delete val="1"/>
      </c:legendEntry>
      <c:layout>
        <c:manualLayout>
          <c:xMode val="edge"/>
          <c:yMode val="edge"/>
          <c:x val="0.14319728783902014"/>
          <c:y val="0.26037815084435201"/>
          <c:w val="0.15833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Ratni zločini</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2"/>
            <c:invertIfNegative val="0"/>
            <c:bubble3D val="0"/>
            <c:spPr>
              <a:solidFill>
                <a:srgbClr val="FF66FF"/>
              </a:solidFill>
              <a:ln w="12700">
                <a:solidFill>
                  <a:srgbClr val="000000"/>
                </a:solidFill>
                <a:prstDash val="solid"/>
              </a:ln>
            </c:spPr>
            <c:extLst>
              <c:ext xmlns:c16="http://schemas.microsoft.com/office/drawing/2014/chart" uri="{C3380CC4-5D6E-409C-BE32-E72D297353CC}">
                <c16:uniqueId val="{00000001-4EBA-40B8-B9C6-92307AEF11CC}"/>
              </c:ext>
            </c:extLst>
          </c:dPt>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3-4EBA-40B8-B9C6-92307AEF11CC}"/>
              </c:ext>
            </c:extLst>
          </c:dPt>
          <c:dLbls>
            <c:dLbl>
              <c:idx val="12"/>
              <c:layout>
                <c:manualLayout>
                  <c:x val="-5.3220685448015096E-3"/>
                  <c:y val="0.12001193379106667"/>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BA-40B8-B9C6-92307AEF11CC}"/>
                </c:ext>
              </c:extLst>
            </c:dLbl>
            <c:dLbl>
              <c:idx val="13"/>
              <c:layout>
                <c:manualLayout>
                  <c:x val="0"/>
                  <c:y val="0.12181838780943745"/>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BA-40B8-B9C6-92307AEF11CC}"/>
                </c:ext>
              </c:extLst>
            </c:dLbl>
            <c:spPr>
              <a:solidFill>
                <a:srgbClr val="FF00FF"/>
              </a:solid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100</c:v>
              </c:pt>
              <c:pt idx="13" formatCode="#,###">
                <c:v>112</c:v>
              </c:pt>
            </c:numLit>
          </c:val>
          <c:extLst>
            <c:ext xmlns:c16="http://schemas.microsoft.com/office/drawing/2014/chart" uri="{C3380CC4-5D6E-409C-BE32-E72D297353CC}">
              <c16:uniqueId val="{00000004-4EBA-40B8-B9C6-92307AEF11CC}"/>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15</c:v>
              </c:pt>
              <c:pt idx="1">
                <c:v>4</c:v>
              </c:pt>
              <c:pt idx="2">
                <c:v>12</c:v>
              </c:pt>
              <c:pt idx="3">
                <c:v>40</c:v>
              </c:pt>
              <c:pt idx="4">
                <c:v>1</c:v>
              </c:pt>
              <c:pt idx="5">
                <c:v>5</c:v>
              </c:pt>
              <c:pt idx="6">
                <c:v>8</c:v>
              </c:pt>
              <c:pt idx="7">
                <c:v>12</c:v>
              </c:pt>
              <c:pt idx="8">
                <c:v>1</c:v>
              </c:pt>
              <c:pt idx="9">
                <c:v>0</c:v>
              </c:pt>
              <c:pt idx="10">
                <c:v>1</c:v>
              </c:pt>
              <c:pt idx="11">
                <c:v>0</c:v>
              </c:pt>
            </c:numLit>
          </c:val>
          <c:smooth val="0"/>
          <c:extLst>
            <c:ext xmlns:c16="http://schemas.microsoft.com/office/drawing/2014/chart" uri="{C3380CC4-5D6E-409C-BE32-E72D297353CC}">
              <c16:uniqueId val="{00000005-4EBA-40B8-B9C6-92307AEF11CC}"/>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c:v>
              </c:pt>
              <c:pt idx="1">
                <c:v>1</c:v>
              </c:pt>
              <c:pt idx="2">
                <c:v>1</c:v>
              </c:pt>
              <c:pt idx="3">
                <c:v>0</c:v>
              </c:pt>
              <c:pt idx="4">
                <c:v>57</c:v>
              </c:pt>
              <c:pt idx="5">
                <c:v>26</c:v>
              </c:pt>
              <c:pt idx="6">
                <c:v>1</c:v>
              </c:pt>
              <c:pt idx="7">
                <c:v>11</c:v>
              </c:pt>
              <c:pt idx="8">
                <c:v>7</c:v>
              </c:pt>
              <c:pt idx="9">
                <c:v>5</c:v>
              </c:pt>
              <c:pt idx="10">
                <c:v>0</c:v>
              </c:pt>
              <c:pt idx="11">
                <c:v>3</c:v>
              </c:pt>
            </c:numLit>
          </c:val>
          <c:smooth val="0"/>
          <c:extLst>
            <c:ext xmlns:c16="http://schemas.microsoft.com/office/drawing/2014/chart" uri="{C3380CC4-5D6E-409C-BE32-E72D297353CC}">
              <c16:uniqueId val="{00000006-4EBA-40B8-B9C6-92307AEF11CC}"/>
            </c:ext>
          </c:extLst>
        </c:ser>
        <c:dLbls>
          <c:showLegendKey val="0"/>
          <c:showVal val="0"/>
          <c:showCatName val="0"/>
          <c:showSerName val="0"/>
          <c:showPercent val="0"/>
          <c:showBubbleSize val="0"/>
        </c:dLbls>
        <c:marker val="1"/>
        <c:smooth val="0"/>
        <c:axId val="451986048"/>
        <c:axId val="1"/>
      </c:lineChart>
      <c:catAx>
        <c:axId val="451986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8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86048"/>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2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
        <c:minorUnit val="0.2"/>
      </c:valAx>
      <c:spPr>
        <a:noFill/>
        <a:ln w="12700">
          <a:solidFill>
            <a:srgbClr val="808080"/>
          </a:solidFill>
          <a:prstDash val="solid"/>
        </a:ln>
      </c:spPr>
    </c:plotArea>
    <c:legend>
      <c:legendPos val="r"/>
      <c:legendEntry>
        <c:idx val="0"/>
        <c:delete val="1"/>
      </c:legendEntry>
      <c:layout>
        <c:manualLayout>
          <c:xMode val="edge"/>
          <c:yMode val="edge"/>
          <c:x val="0.42702456957330459"/>
          <c:y val="0.24306185586731838"/>
          <c:w val="0.15208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hr-HR" sz="1000" b="1" i="0" u="none" strike="noStrike" baseline="0">
                <a:solidFill>
                  <a:srgbClr val="000000"/>
                </a:solidFill>
                <a:latin typeface="Arial"/>
                <a:cs typeface="Arial"/>
              </a:rPr>
              <a:t>Organizirani kriminalitet</a:t>
            </a:r>
          </a:p>
          <a:p>
            <a:pPr>
              <a:defRPr sz="1000" b="0" i="0" u="none" strike="noStrike" baseline="0">
                <a:solidFill>
                  <a:srgbClr val="000000"/>
                </a:solidFill>
                <a:latin typeface="Arial"/>
                <a:ea typeface="Arial"/>
                <a:cs typeface="Arial"/>
              </a:defRPr>
            </a:pPr>
            <a:r>
              <a:rPr lang="hr-HR" sz="1000" b="1" i="0" u="none" strike="noStrike" baseline="0">
                <a:solidFill>
                  <a:srgbClr val="000000"/>
                </a:solidFill>
                <a:latin typeface="Arial"/>
                <a:cs typeface="Arial"/>
              </a:rPr>
              <a:t> (osnovna kaznena djela iz Kataloga po linijama rada)</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717B-4848-8018-4136B5595B91}"/>
              </c:ext>
            </c:extLst>
          </c:dPt>
          <c:dLbls>
            <c:dLbl>
              <c:idx val="12"/>
              <c:layout>
                <c:manualLayout>
                  <c:x val="0"/>
                  <c:y val="0.20621768023677886"/>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7B-4848-8018-4136B5595B91}"/>
                </c:ext>
              </c:extLst>
            </c:dLbl>
            <c:dLbl>
              <c:idx val="13"/>
              <c:layout>
                <c:manualLayout>
                  <c:x val="0"/>
                  <c:y val="0.2022784385994304"/>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7B-4848-8018-4136B5595B91}"/>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2425</c:v>
              </c:pt>
              <c:pt idx="13" formatCode="#,###">
                <c:v>2102</c:v>
              </c:pt>
            </c:numLit>
          </c:val>
          <c:extLst>
            <c:ext xmlns:c16="http://schemas.microsoft.com/office/drawing/2014/chart" uri="{C3380CC4-5D6E-409C-BE32-E72D297353CC}">
              <c16:uniqueId val="{00000003-717B-4848-8018-4136B5595B91}"/>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143</c:v>
              </c:pt>
              <c:pt idx="1">
                <c:v>161</c:v>
              </c:pt>
              <c:pt idx="2">
                <c:v>182</c:v>
              </c:pt>
              <c:pt idx="3">
                <c:v>248</c:v>
              </c:pt>
              <c:pt idx="4">
                <c:v>234</c:v>
              </c:pt>
              <c:pt idx="5">
                <c:v>183</c:v>
              </c:pt>
              <c:pt idx="6">
                <c:v>247</c:v>
              </c:pt>
              <c:pt idx="7">
                <c:v>210</c:v>
              </c:pt>
              <c:pt idx="8">
                <c:v>193</c:v>
              </c:pt>
              <c:pt idx="9">
                <c:v>186</c:v>
              </c:pt>
              <c:pt idx="10">
                <c:v>181</c:v>
              </c:pt>
              <c:pt idx="11">
                <c:v>203</c:v>
              </c:pt>
            </c:numLit>
          </c:val>
          <c:smooth val="0"/>
          <c:extLst>
            <c:ext xmlns:c16="http://schemas.microsoft.com/office/drawing/2014/chart" uri="{C3380CC4-5D6E-409C-BE32-E72D297353CC}">
              <c16:uniqueId val="{00000004-717B-4848-8018-4136B5595B91}"/>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130</c:v>
              </c:pt>
              <c:pt idx="1">
                <c:v>143</c:v>
              </c:pt>
              <c:pt idx="2">
                <c:v>196</c:v>
              </c:pt>
              <c:pt idx="3">
                <c:v>145</c:v>
              </c:pt>
              <c:pt idx="4">
                <c:v>170</c:v>
              </c:pt>
              <c:pt idx="5">
                <c:v>161</c:v>
              </c:pt>
              <c:pt idx="6">
                <c:v>222</c:v>
              </c:pt>
              <c:pt idx="7">
                <c:v>129</c:v>
              </c:pt>
              <c:pt idx="8">
                <c:v>182</c:v>
              </c:pt>
              <c:pt idx="9">
                <c:v>200</c:v>
              </c:pt>
              <c:pt idx="10">
                <c:v>165</c:v>
              </c:pt>
              <c:pt idx="11">
                <c:v>228</c:v>
              </c:pt>
            </c:numLit>
          </c:val>
          <c:smooth val="0"/>
          <c:extLst>
            <c:ext xmlns:c16="http://schemas.microsoft.com/office/drawing/2014/chart" uri="{C3380CC4-5D6E-409C-BE32-E72D297353CC}">
              <c16:uniqueId val="{00000005-717B-4848-8018-4136B5595B91}"/>
            </c:ext>
          </c:extLst>
        </c:ser>
        <c:dLbls>
          <c:showLegendKey val="0"/>
          <c:showVal val="0"/>
          <c:showCatName val="0"/>
          <c:showSerName val="0"/>
          <c:showPercent val="0"/>
          <c:showBubbleSize val="0"/>
        </c:dLbls>
        <c:marker val="1"/>
        <c:smooth val="0"/>
        <c:axId val="451332712"/>
        <c:axId val="1"/>
      </c:lineChart>
      <c:catAx>
        <c:axId val="451332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35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327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00"/>
      </c:valAx>
      <c:spPr>
        <a:noFill/>
        <a:ln w="12700">
          <a:solidFill>
            <a:srgbClr val="808080"/>
          </a:solidFill>
          <a:prstDash val="solid"/>
        </a:ln>
      </c:spPr>
    </c:plotArea>
    <c:legend>
      <c:legendPos val="r"/>
      <c:legendEntry>
        <c:idx val="0"/>
        <c:delete val="1"/>
      </c:legendEntry>
      <c:layout>
        <c:manualLayout>
          <c:xMode val="edge"/>
          <c:yMode val="edge"/>
          <c:x val="0.12506787276884421"/>
          <c:y val="0.23773606700803027"/>
          <c:w val="0.15208355205599294"/>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 po službenoj dužnosti</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D37E-4E2E-8698-994E66CC65F6}"/>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D37E-4E2E-8698-994E66CC65F6}"/>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54250</c:v>
              </c:pt>
              <c:pt idx="13" formatCode="#,###">
                <c:v>55131</c:v>
              </c:pt>
            </c:numLit>
          </c:val>
          <c:extLst>
            <c:ext xmlns:c16="http://schemas.microsoft.com/office/drawing/2014/chart" uri="{C3380CC4-5D6E-409C-BE32-E72D297353CC}">
              <c16:uniqueId val="{00000003-D37E-4E2E-8698-994E66CC65F6}"/>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5053</c:v>
              </c:pt>
              <c:pt idx="1">
                <c:v>4112</c:v>
              </c:pt>
              <c:pt idx="2">
                <c:v>4068</c:v>
              </c:pt>
              <c:pt idx="3">
                <c:v>2856</c:v>
              </c:pt>
              <c:pt idx="4">
                <c:v>4128</c:v>
              </c:pt>
              <c:pt idx="5">
                <c:v>4615</c:v>
              </c:pt>
              <c:pt idx="6">
                <c:v>4847</c:v>
              </c:pt>
              <c:pt idx="7">
                <c:v>4807</c:v>
              </c:pt>
              <c:pt idx="8">
                <c:v>4601</c:v>
              </c:pt>
              <c:pt idx="9">
                <c:v>4366</c:v>
              </c:pt>
              <c:pt idx="10">
                <c:v>4522</c:v>
              </c:pt>
              <c:pt idx="11">
                <c:v>5071</c:v>
              </c:pt>
            </c:numLit>
          </c:val>
          <c:smooth val="0"/>
          <c:extLst>
            <c:ext xmlns:c16="http://schemas.microsoft.com/office/drawing/2014/chart" uri="{C3380CC4-5D6E-409C-BE32-E72D297353CC}">
              <c16:uniqueId val="{00000004-D37E-4E2E-8698-994E66CC65F6}"/>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3766</c:v>
              </c:pt>
              <c:pt idx="1">
                <c:v>4142</c:v>
              </c:pt>
              <c:pt idx="2">
                <c:v>4679</c:v>
              </c:pt>
              <c:pt idx="3">
                <c:v>4192</c:v>
              </c:pt>
              <c:pt idx="4">
                <c:v>4776</c:v>
              </c:pt>
              <c:pt idx="5">
                <c:v>4698</c:v>
              </c:pt>
              <c:pt idx="6">
                <c:v>5120</c:v>
              </c:pt>
              <c:pt idx="7">
                <c:v>3814</c:v>
              </c:pt>
              <c:pt idx="8">
                <c:v>4663</c:v>
              </c:pt>
              <c:pt idx="9">
                <c:v>4689</c:v>
              </c:pt>
              <c:pt idx="10">
                <c:v>4168</c:v>
              </c:pt>
              <c:pt idx="11">
                <c:v>4773</c:v>
              </c:pt>
            </c:numLit>
          </c:val>
          <c:smooth val="0"/>
          <c:extLst>
            <c:ext xmlns:c16="http://schemas.microsoft.com/office/drawing/2014/chart" uri="{C3380CC4-5D6E-409C-BE32-E72D297353CC}">
              <c16:uniqueId val="{00000005-D37E-4E2E-8698-994E66CC65F6}"/>
            </c:ext>
          </c:extLst>
        </c:ser>
        <c:dLbls>
          <c:showLegendKey val="0"/>
          <c:showVal val="0"/>
          <c:showCatName val="0"/>
          <c:showSerName val="0"/>
          <c:showPercent val="0"/>
          <c:showBubbleSize val="0"/>
        </c:dLbls>
        <c:marker val="1"/>
        <c:smooth val="0"/>
        <c:axId val="450538960"/>
        <c:axId val="1"/>
      </c:lineChart>
      <c:catAx>
        <c:axId val="450538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7000"/>
          <c:min val="50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505389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3"/>
        <c:crosses val="max"/>
        <c:crossBetween val="between"/>
        <c:majorUnit val="10000"/>
        <c:minorUnit val="500"/>
      </c:valAx>
      <c:spPr>
        <a:noFill/>
        <a:ln w="12700">
          <a:solidFill>
            <a:srgbClr val="808080"/>
          </a:solidFill>
          <a:prstDash val="solid"/>
        </a:ln>
      </c:spPr>
    </c:plotArea>
    <c:legend>
      <c:legendPos val="r"/>
      <c:legendEntry>
        <c:idx val="0"/>
        <c:delete val="1"/>
      </c:legendEntry>
      <c:layout>
        <c:manualLayout>
          <c:xMode val="edge"/>
          <c:yMode val="edge"/>
          <c:x val="0.42672251968503938"/>
          <c:y val="0.49042346718154484"/>
          <c:w val="0.13541688538932634"/>
          <c:h val="0.1379314367313281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Gospodarski kriminalitet</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A37-4D29-810C-A7A9C93D4AD6}"/>
              </c:ext>
            </c:extLst>
          </c:dPt>
          <c:dLbls>
            <c:dLbl>
              <c:idx val="12"/>
              <c:layout>
                <c:manualLayout>
                  <c:x val="-2.6666666666666666E-3"/>
                  <c:y val="0.20938384588718864"/>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37-4D29-810C-A7A9C93D4AD6}"/>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4627</c:v>
              </c:pt>
              <c:pt idx="13" formatCode="#,###">
                <c:v>4956</c:v>
              </c:pt>
            </c:numLit>
          </c:val>
          <c:extLst>
            <c:ext xmlns:c16="http://schemas.microsoft.com/office/drawing/2014/chart" uri="{C3380CC4-5D6E-409C-BE32-E72D297353CC}">
              <c16:uniqueId val="{00000003-AA37-4D29-810C-A7A9C93D4AD6}"/>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504</c:v>
              </c:pt>
              <c:pt idx="1">
                <c:v>361</c:v>
              </c:pt>
              <c:pt idx="2">
                <c:v>426</c:v>
              </c:pt>
              <c:pt idx="3">
                <c:v>758</c:v>
              </c:pt>
              <c:pt idx="4">
                <c:v>256</c:v>
              </c:pt>
              <c:pt idx="5">
                <c:v>452</c:v>
              </c:pt>
              <c:pt idx="6">
                <c:v>531</c:v>
              </c:pt>
              <c:pt idx="7">
                <c:v>135</c:v>
              </c:pt>
              <c:pt idx="8">
                <c:v>295</c:v>
              </c:pt>
              <c:pt idx="9">
                <c:v>251</c:v>
              </c:pt>
              <c:pt idx="10">
                <c:v>319</c:v>
              </c:pt>
              <c:pt idx="11">
                <c:v>299</c:v>
              </c:pt>
            </c:numLit>
          </c:val>
          <c:smooth val="0"/>
          <c:extLst>
            <c:ext xmlns:c16="http://schemas.microsoft.com/office/drawing/2014/chart" uri="{C3380CC4-5D6E-409C-BE32-E72D297353CC}">
              <c16:uniqueId val="{00000004-AA37-4D29-810C-A7A9C93D4AD6}"/>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434</c:v>
              </c:pt>
              <c:pt idx="1">
                <c:v>356</c:v>
              </c:pt>
              <c:pt idx="2">
                <c:v>732</c:v>
              </c:pt>
              <c:pt idx="3">
                <c:v>298</c:v>
              </c:pt>
              <c:pt idx="4">
                <c:v>713</c:v>
              </c:pt>
              <c:pt idx="5">
                <c:v>591</c:v>
              </c:pt>
              <c:pt idx="6">
                <c:v>281</c:v>
              </c:pt>
              <c:pt idx="7">
                <c:v>436</c:v>
              </c:pt>
              <c:pt idx="8">
                <c:v>395</c:v>
              </c:pt>
              <c:pt idx="9">
                <c:v>466</c:v>
              </c:pt>
              <c:pt idx="10">
                <c:v>173</c:v>
              </c:pt>
              <c:pt idx="11">
                <c:v>366</c:v>
              </c:pt>
            </c:numLit>
          </c:val>
          <c:smooth val="0"/>
          <c:extLst>
            <c:ext xmlns:c16="http://schemas.microsoft.com/office/drawing/2014/chart" uri="{C3380CC4-5D6E-409C-BE32-E72D297353CC}">
              <c16:uniqueId val="{00000005-AA37-4D29-810C-A7A9C93D4AD6}"/>
            </c:ext>
          </c:extLst>
        </c:ser>
        <c:dLbls>
          <c:showLegendKey val="0"/>
          <c:showVal val="0"/>
          <c:showCatName val="0"/>
          <c:showSerName val="0"/>
          <c:showPercent val="0"/>
          <c:showBubbleSize val="0"/>
        </c:dLbls>
        <c:marker val="1"/>
        <c:smooth val="0"/>
        <c:axId val="451336648"/>
        <c:axId val="1"/>
      </c:lineChart>
      <c:catAx>
        <c:axId val="451336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366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5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0"/>
      </c:valAx>
      <c:spPr>
        <a:noFill/>
        <a:ln w="12700">
          <a:solidFill>
            <a:srgbClr val="808080"/>
          </a:solidFill>
          <a:prstDash val="solid"/>
        </a:ln>
      </c:spPr>
    </c:plotArea>
    <c:legend>
      <c:legendPos val="r"/>
      <c:legendEntry>
        <c:idx val="0"/>
        <c:delete val="1"/>
      </c:legendEntry>
      <c:layout>
        <c:manualLayout>
          <c:xMode val="edge"/>
          <c:yMode val="edge"/>
          <c:x val="0.59480118110236235"/>
          <c:y val="0.26415252810379836"/>
          <c:w val="0.15942760279965001"/>
          <c:h val="0.1398540088149358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K</a:t>
            </a:r>
            <a:r>
              <a:rPr lang="hr-HR"/>
              <a:t>ibernetički kriminalitet </a:t>
            </a:r>
            <a:endParaRPr lang="en-US"/>
          </a:p>
        </c:rich>
      </c:tx>
      <c:overlay val="0"/>
      <c:spPr>
        <a:noFill/>
        <a:ln w="25400">
          <a:noFill/>
        </a:ln>
      </c:spPr>
    </c:title>
    <c:autoTitleDeleted val="0"/>
    <c:plotArea>
      <c:layout>
        <c:manualLayout>
          <c:layoutTarget val="inner"/>
          <c:xMode val="edge"/>
          <c:yMode val="edge"/>
          <c:x val="0.11934180358997956"/>
          <c:y val="0.12201297479324516"/>
          <c:w val="0.78395219254796922"/>
          <c:h val="0.5949693458129055"/>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7DA-448A-B56E-895446BFC29B}"/>
              </c:ext>
            </c:extLst>
          </c:dPt>
          <c:dLbls>
            <c:dLbl>
              <c:idx val="12"/>
              <c:spPr>
                <a:solidFill>
                  <a:srgbClr val="FF00FF"/>
                </a:solid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C7DA-448A-B56E-895446BFC29B}"/>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1563</c:v>
              </c:pt>
              <c:pt idx="13" formatCode="#,###">
                <c:v>1864</c:v>
              </c:pt>
            </c:numLit>
          </c:val>
          <c:extLst>
            <c:ext xmlns:c16="http://schemas.microsoft.com/office/drawing/2014/chart" uri="{C3380CC4-5D6E-409C-BE32-E72D297353CC}">
              <c16:uniqueId val="{00000003-C7DA-448A-B56E-895446BFC29B}"/>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5875">
              <a:solidFill>
                <a:srgbClr val="FF00FF"/>
              </a:solidFill>
              <a:prstDash val="solid"/>
            </a:ln>
          </c:spPr>
          <c:marker>
            <c:symbol val="square"/>
            <c:size val="5"/>
            <c:spPr>
              <a:solidFill>
                <a:srgbClr val="FF00FF"/>
              </a:solidFill>
              <a:ln cap="sq">
                <a:solidFill>
                  <a:srgbClr val="FF00FF"/>
                </a:solidFill>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91</c:v>
              </c:pt>
              <c:pt idx="1">
                <c:v>201</c:v>
              </c:pt>
              <c:pt idx="2">
                <c:v>178</c:v>
              </c:pt>
              <c:pt idx="3">
                <c:v>135</c:v>
              </c:pt>
              <c:pt idx="4">
                <c:v>124</c:v>
              </c:pt>
              <c:pt idx="5">
                <c:v>150</c:v>
              </c:pt>
              <c:pt idx="6">
                <c:v>102</c:v>
              </c:pt>
              <c:pt idx="7">
                <c:v>111</c:v>
              </c:pt>
              <c:pt idx="8">
                <c:v>103</c:v>
              </c:pt>
              <c:pt idx="9">
                <c:v>109</c:v>
              </c:pt>
              <c:pt idx="10">
                <c:v>141</c:v>
              </c:pt>
              <c:pt idx="11">
                <c:v>199</c:v>
              </c:pt>
            </c:numLit>
          </c:val>
          <c:smooth val="0"/>
          <c:extLst>
            <c:ext xmlns:c16="http://schemas.microsoft.com/office/drawing/2014/chart" uri="{C3380CC4-5D6E-409C-BE32-E72D297353CC}">
              <c16:uniqueId val="{00000004-C7DA-448A-B56E-895446BFC29B}"/>
            </c:ext>
          </c:extLst>
        </c:ser>
        <c:ser>
          <c:idx val="0"/>
          <c:order val="1"/>
          <c:tx>
            <c:v>2022.</c:v>
          </c:tx>
          <c:spPr>
            <a:ln w="25400">
              <a:solidFill>
                <a:srgbClr val="000080">
                  <a:alpha val="97000"/>
                </a:srgbClr>
              </a:solidFill>
              <a:prstDash val="solid"/>
            </a:ln>
          </c:spPr>
          <c:marker>
            <c:symbol val="diamond"/>
            <c:size val="7"/>
            <c:spPr>
              <a:solidFill>
                <a:srgbClr val="000080"/>
              </a:solidFill>
              <a:ln>
                <a:solidFill>
                  <a:srgbClr val="000080"/>
                </a:solidFill>
                <a:prstDash val="solid"/>
              </a:ln>
            </c:spPr>
          </c:marker>
          <c:dPt>
            <c:idx val="0"/>
            <c:marker>
              <c:spPr>
                <a:solidFill>
                  <a:srgbClr val="000080"/>
                </a:solidFill>
                <a:ln>
                  <a:noFill/>
                  <a:prstDash val="solid"/>
                </a:ln>
              </c:spPr>
            </c:marker>
            <c:bubble3D val="0"/>
            <c:extLst>
              <c:ext xmlns:c16="http://schemas.microsoft.com/office/drawing/2014/chart" uri="{C3380CC4-5D6E-409C-BE32-E72D297353CC}">
                <c16:uniqueId val="{00000005-C7DA-448A-B56E-895446BFC29B}"/>
              </c:ext>
            </c:extLst>
          </c:dPt>
          <c:dPt>
            <c:idx val="1"/>
            <c:marker>
              <c:spPr>
                <a:solidFill>
                  <a:srgbClr val="000080"/>
                </a:solidFill>
                <a:ln>
                  <a:noFill/>
                  <a:prstDash val="solid"/>
                </a:ln>
              </c:spPr>
            </c:marker>
            <c:bubble3D val="0"/>
            <c:extLst>
              <c:ext xmlns:c16="http://schemas.microsoft.com/office/drawing/2014/chart" uri="{C3380CC4-5D6E-409C-BE32-E72D297353CC}">
                <c16:uniqueId val="{00000006-C7DA-448A-B56E-895446BFC29B}"/>
              </c:ext>
            </c:extLst>
          </c:dPt>
          <c:dPt>
            <c:idx val="2"/>
            <c:marker>
              <c:spPr>
                <a:solidFill>
                  <a:srgbClr val="000080"/>
                </a:solidFill>
                <a:ln>
                  <a:noFill/>
                  <a:prstDash val="solid"/>
                </a:ln>
              </c:spPr>
            </c:marker>
            <c:bubble3D val="0"/>
            <c:extLst>
              <c:ext xmlns:c16="http://schemas.microsoft.com/office/drawing/2014/chart" uri="{C3380CC4-5D6E-409C-BE32-E72D297353CC}">
                <c16:uniqueId val="{00000007-C7DA-448A-B56E-895446BFC29B}"/>
              </c:ext>
            </c:extLst>
          </c:dPt>
          <c:dPt>
            <c:idx val="3"/>
            <c:bubble3D val="0"/>
            <c:extLst>
              <c:ext xmlns:c16="http://schemas.microsoft.com/office/drawing/2014/chart" uri="{C3380CC4-5D6E-409C-BE32-E72D297353CC}">
                <c16:uniqueId val="{00000008-C7DA-448A-B56E-895446BFC29B}"/>
              </c:ext>
            </c:extLst>
          </c:dPt>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126</c:v>
              </c:pt>
              <c:pt idx="1">
                <c:v>148</c:v>
              </c:pt>
              <c:pt idx="2">
                <c:v>167</c:v>
              </c:pt>
              <c:pt idx="3">
                <c:v>161</c:v>
              </c:pt>
              <c:pt idx="4">
                <c:v>116</c:v>
              </c:pt>
              <c:pt idx="5">
                <c:v>102</c:v>
              </c:pt>
              <c:pt idx="6">
                <c:v>167</c:v>
              </c:pt>
              <c:pt idx="7">
                <c:v>127</c:v>
              </c:pt>
              <c:pt idx="8">
                <c:v>170</c:v>
              </c:pt>
              <c:pt idx="9">
                <c:v>138</c:v>
              </c:pt>
              <c:pt idx="10">
                <c:v>141</c:v>
              </c:pt>
              <c:pt idx="11">
                <c:v>268</c:v>
              </c:pt>
            </c:numLit>
          </c:val>
          <c:smooth val="0"/>
          <c:extLst>
            <c:ext xmlns:c16="http://schemas.microsoft.com/office/drawing/2014/chart" uri="{C3380CC4-5D6E-409C-BE32-E72D297353CC}">
              <c16:uniqueId val="{00000009-C7DA-448A-B56E-895446BFC29B}"/>
            </c:ext>
          </c:extLst>
        </c:ser>
        <c:dLbls>
          <c:showLegendKey val="0"/>
          <c:showVal val="0"/>
          <c:showCatName val="0"/>
          <c:showSerName val="0"/>
          <c:showPercent val="0"/>
          <c:showBubbleSize val="0"/>
        </c:dLbls>
        <c:marker val="1"/>
        <c:smooth val="0"/>
        <c:axId val="452429832"/>
        <c:axId val="1"/>
      </c:lineChart>
      <c:catAx>
        <c:axId val="452429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5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29832"/>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300"/>
      </c:valAx>
      <c:spPr>
        <a:noFill/>
        <a:ln w="12700">
          <a:solidFill>
            <a:srgbClr val="808080"/>
          </a:solidFill>
          <a:prstDash val="solid"/>
        </a:ln>
      </c:spPr>
    </c:plotArea>
    <c:legend>
      <c:legendPos val="r"/>
      <c:legendEntry>
        <c:idx val="0"/>
        <c:delete val="1"/>
      </c:legendEntry>
      <c:layout>
        <c:manualLayout>
          <c:xMode val="edge"/>
          <c:yMode val="edge"/>
          <c:x val="0.56018157049006145"/>
          <c:y val="0.18631525776259103"/>
          <c:w val="0.13895844269466318"/>
          <c:h val="0.14938959045213687"/>
        </c:manualLayout>
      </c:layout>
      <c:overlay val="0"/>
      <c:spPr>
        <a:solidFill>
          <a:schemeClr val="bg1"/>
        </a:solidFill>
        <a:ln>
          <a:solidFill>
            <a:srgbClr val="000000"/>
          </a:solidFill>
        </a:ln>
      </c:spPr>
      <c:txPr>
        <a:bodyPr/>
        <a:lstStyle/>
        <a:p>
          <a:pPr>
            <a:defRPr sz="800"/>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1443569553806"/>
          <c:y val="0.1388888888888889"/>
          <c:w val="0.8534300087489064"/>
          <c:h val="0.75935185185185194"/>
        </c:manualLayout>
      </c:layout>
      <c:barChart>
        <c:barDir val="col"/>
        <c:grouping val="clustered"/>
        <c:varyColors val="0"/>
        <c:ser>
          <c:idx val="0"/>
          <c:order val="0"/>
          <c:spPr>
            <a:solidFill>
              <a:srgbClr val="993366"/>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2713</c:v>
              </c:pt>
              <c:pt idx="1">
                <c:v>2729</c:v>
              </c:pt>
              <c:pt idx="2">
                <c:v>2878</c:v>
              </c:pt>
              <c:pt idx="3">
                <c:v>2838</c:v>
              </c:pt>
              <c:pt idx="4">
                <c:v>2589</c:v>
              </c:pt>
              <c:pt idx="5">
                <c:v>2274</c:v>
              </c:pt>
              <c:pt idx="6">
                <c:v>2871</c:v>
              </c:pt>
              <c:pt idx="7">
                <c:v>2645</c:v>
              </c:pt>
              <c:pt idx="8">
                <c:v>2334</c:v>
              </c:pt>
              <c:pt idx="9">
                <c:v>2402</c:v>
              </c:pt>
            </c:numLit>
          </c:val>
          <c:extLst>
            <c:ext xmlns:c16="http://schemas.microsoft.com/office/drawing/2014/chart" uri="{C3380CC4-5D6E-409C-BE32-E72D297353CC}">
              <c16:uniqueId val="{00000000-0691-4038-9FAC-15690195329D}"/>
            </c:ext>
          </c:extLst>
        </c:ser>
        <c:dLbls>
          <c:showLegendKey val="0"/>
          <c:showVal val="0"/>
          <c:showCatName val="0"/>
          <c:showSerName val="0"/>
          <c:showPercent val="0"/>
          <c:showBubbleSize val="0"/>
        </c:dLbls>
        <c:gapWidth val="150"/>
        <c:axId val="400613168"/>
        <c:axId val="1"/>
      </c:barChart>
      <c:catAx>
        <c:axId val="40061316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400613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droga</a:t>
            </a:r>
          </a:p>
        </c:rich>
      </c:tx>
      <c:layout>
        <c:manualLayout>
          <c:xMode val="edge"/>
          <c:yMode val="edge"/>
          <c:x val="0.37708420822397198"/>
          <c:y val="3.7735849056603772E-2"/>
        </c:manualLayout>
      </c:layout>
      <c:overlay val="0"/>
      <c:spPr>
        <a:noFill/>
        <a:ln w="25400">
          <a:noFill/>
        </a:ln>
      </c:spPr>
    </c:title>
    <c:autoTitleDeleted val="0"/>
    <c:plotArea>
      <c:layout>
        <c:manualLayout>
          <c:layoutTarget val="inner"/>
          <c:xMode val="edge"/>
          <c:yMode val="edge"/>
          <c:x val="0.11934180358997956"/>
          <c:y val="0.1471702074976477"/>
          <c:w val="0.78395219254796922"/>
          <c:h val="0.5698121131085029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3CCF-40C4-A701-F811728A6BA6}"/>
              </c:ext>
            </c:extLst>
          </c:dPt>
          <c:dLbls>
            <c:dLbl>
              <c:idx val="12"/>
              <c:spPr>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3CCF-40C4-A701-F811728A6BA6}"/>
                </c:ext>
              </c:extLst>
            </c:dLbl>
            <c:dLbl>
              <c:idx val="13"/>
              <c:spPr>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3CCF-40C4-A701-F811728A6BA6}"/>
                </c:ext>
              </c:extLst>
            </c:dLbl>
            <c:spPr>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2334</c:v>
              </c:pt>
              <c:pt idx="13" formatCode="#,###">
                <c:v>2402</c:v>
              </c:pt>
            </c:numLit>
          </c:val>
          <c:extLst>
            <c:ext xmlns:c16="http://schemas.microsoft.com/office/drawing/2014/chart" uri="{C3380CC4-5D6E-409C-BE32-E72D297353CC}">
              <c16:uniqueId val="{00000003-3CCF-40C4-A701-F811728A6BA6}"/>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110</c:v>
              </c:pt>
              <c:pt idx="1">
                <c:v>206</c:v>
              </c:pt>
              <c:pt idx="2">
                <c:v>234</c:v>
              </c:pt>
              <c:pt idx="3">
                <c:v>210</c:v>
              </c:pt>
              <c:pt idx="4">
                <c:v>179</c:v>
              </c:pt>
              <c:pt idx="5">
                <c:v>242</c:v>
              </c:pt>
              <c:pt idx="6">
                <c:v>174</c:v>
              </c:pt>
              <c:pt idx="7">
                <c:v>156</c:v>
              </c:pt>
              <c:pt idx="8">
                <c:v>186</c:v>
              </c:pt>
              <c:pt idx="9">
                <c:v>183</c:v>
              </c:pt>
              <c:pt idx="10">
                <c:v>158</c:v>
              </c:pt>
              <c:pt idx="11">
                <c:v>245</c:v>
              </c:pt>
            </c:numLit>
          </c:val>
          <c:smooth val="0"/>
          <c:extLst>
            <c:ext xmlns:c16="http://schemas.microsoft.com/office/drawing/2014/chart" uri="{C3380CC4-5D6E-409C-BE32-E72D297353CC}">
              <c16:uniqueId val="{00000004-3CCF-40C4-A701-F811728A6BA6}"/>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115</c:v>
              </c:pt>
              <c:pt idx="1">
                <c:v>355</c:v>
              </c:pt>
              <c:pt idx="2">
                <c:v>178</c:v>
              </c:pt>
              <c:pt idx="3">
                <c:v>161</c:v>
              </c:pt>
              <c:pt idx="4">
                <c:v>200</c:v>
              </c:pt>
              <c:pt idx="5">
                <c:v>144</c:v>
              </c:pt>
              <c:pt idx="6">
                <c:v>180</c:v>
              </c:pt>
              <c:pt idx="7">
                <c:v>116</c:v>
              </c:pt>
              <c:pt idx="8">
                <c:v>162</c:v>
              </c:pt>
              <c:pt idx="9">
                <c:v>164</c:v>
              </c:pt>
              <c:pt idx="10">
                <c:v>228</c:v>
              </c:pt>
              <c:pt idx="11">
                <c:v>238</c:v>
              </c:pt>
            </c:numLit>
          </c:val>
          <c:smooth val="0"/>
          <c:extLst>
            <c:ext xmlns:c16="http://schemas.microsoft.com/office/drawing/2014/chart" uri="{C3380CC4-5D6E-409C-BE32-E72D297353CC}">
              <c16:uniqueId val="{00000005-3CCF-40C4-A701-F811728A6BA6}"/>
            </c:ext>
          </c:extLst>
        </c:ser>
        <c:dLbls>
          <c:showLegendKey val="0"/>
          <c:showVal val="0"/>
          <c:showCatName val="0"/>
          <c:showSerName val="0"/>
          <c:showPercent val="0"/>
          <c:showBubbleSize val="0"/>
        </c:dLbls>
        <c:marker val="1"/>
        <c:smooth val="0"/>
        <c:axId val="451340584"/>
        <c:axId val="1"/>
      </c:lineChart>
      <c:catAx>
        <c:axId val="451340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4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40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00"/>
      </c:valAx>
      <c:spPr>
        <a:noFill/>
        <a:ln w="12700">
          <a:solidFill>
            <a:srgbClr val="808080"/>
          </a:solidFill>
          <a:prstDash val="solid"/>
        </a:ln>
      </c:spPr>
    </c:plotArea>
    <c:legend>
      <c:legendPos val="r"/>
      <c:legendEntry>
        <c:idx val="0"/>
        <c:delete val="1"/>
      </c:legendEntry>
      <c:layout>
        <c:manualLayout>
          <c:xMode val="edge"/>
          <c:yMode val="edge"/>
          <c:x val="0.6078683289588801"/>
          <c:y val="0.60390986975684646"/>
          <c:w val="0.13991863517060368"/>
          <c:h val="0.108510473926608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1443569553806"/>
          <c:y val="0.1388888888888889"/>
          <c:w val="0.8534300087489064"/>
          <c:h val="0.75935185185185194"/>
        </c:manualLayout>
      </c:layout>
      <c:barChart>
        <c:barDir val="col"/>
        <c:grouping val="clustered"/>
        <c:varyColors val="0"/>
        <c:ser>
          <c:idx val="0"/>
          <c:order val="0"/>
          <c:spPr>
            <a:solidFill>
              <a:srgbClr val="993366"/>
            </a:solidFill>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GRAFOVI_GODINA!$C$169:$L$169</c:f>
              <c:strCache>
                <c:ptCount val="10"/>
                <c:pt idx="0">
                  <c:v>2013.</c:v>
                </c:pt>
                <c:pt idx="1">
                  <c:v>2014.</c:v>
                </c:pt>
                <c:pt idx="2">
                  <c:v>2015.</c:v>
                </c:pt>
                <c:pt idx="3">
                  <c:v>2016.</c:v>
                </c:pt>
                <c:pt idx="4">
                  <c:v>2017.</c:v>
                </c:pt>
                <c:pt idx="5">
                  <c:v>2018.</c:v>
                </c:pt>
                <c:pt idx="6">
                  <c:v>2019.</c:v>
                </c:pt>
                <c:pt idx="7">
                  <c:v>2021.</c:v>
                </c:pt>
                <c:pt idx="8">
                  <c:v>2021.</c:v>
                </c:pt>
                <c:pt idx="9">
                  <c:v>2022.</c:v>
                </c:pt>
              </c:strCache>
            </c:strRef>
          </c:cat>
          <c:val>
            <c:numRef>
              <c:f>GRAFOVI_GODINA!$C$170:$L$170</c:f>
              <c:numCache>
                <c:formatCode>#,##0</c:formatCode>
                <c:ptCount val="10"/>
                <c:pt idx="0">
                  <c:v>10857</c:v>
                </c:pt>
                <c:pt idx="1">
                  <c:v>5315</c:v>
                </c:pt>
                <c:pt idx="2">
                  <c:v>3733</c:v>
                </c:pt>
                <c:pt idx="3">
                  <c:v>6623</c:v>
                </c:pt>
                <c:pt idx="4">
                  <c:v>6052</c:v>
                </c:pt>
                <c:pt idx="5">
                  <c:v>8802</c:v>
                </c:pt>
                <c:pt idx="6">
                  <c:v>4661</c:v>
                </c:pt>
                <c:pt idx="7">
                  <c:v>7070</c:v>
                </c:pt>
                <c:pt idx="8">
                  <c:v>5727</c:v>
                </c:pt>
                <c:pt idx="9">
                  <c:v>8054</c:v>
                </c:pt>
              </c:numCache>
            </c:numRef>
          </c:val>
          <c:extLst>
            <c:ext xmlns:c16="http://schemas.microsoft.com/office/drawing/2014/chart" uri="{C3380CC4-5D6E-409C-BE32-E72D297353CC}">
              <c16:uniqueId val="{00000000-8ECA-4067-B885-523BC6A9773E}"/>
            </c:ext>
          </c:extLst>
        </c:ser>
        <c:dLbls>
          <c:showLegendKey val="0"/>
          <c:showVal val="0"/>
          <c:showCatName val="0"/>
          <c:showSerName val="0"/>
          <c:showPercent val="0"/>
          <c:showBubbleSize val="0"/>
        </c:dLbls>
        <c:gapWidth val="89"/>
        <c:axId val="400606936"/>
        <c:axId val="1"/>
      </c:barChart>
      <c:catAx>
        <c:axId val="40060693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400606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Sigurnosni događaji</a:t>
            </a:r>
          </a:p>
        </c:rich>
      </c:tx>
      <c:layout>
        <c:manualLayout>
          <c:xMode val="edge"/>
          <c:yMode val="edge"/>
          <c:x val="0.38086642599277976"/>
          <c:y val="3.6666666666666667E-2"/>
        </c:manualLayout>
      </c:layout>
      <c:overlay val="0"/>
      <c:spPr>
        <a:noFill/>
        <a:ln w="25400">
          <a:noFill/>
        </a:ln>
      </c:spPr>
    </c:title>
    <c:autoTitleDeleted val="0"/>
    <c:plotArea>
      <c:layout>
        <c:manualLayout>
          <c:layoutTarget val="inner"/>
          <c:xMode val="edge"/>
          <c:yMode val="edge"/>
          <c:x val="0.11732851985559567"/>
          <c:y val="0.1455562554680665"/>
          <c:w val="0.87545126353790614"/>
          <c:h val="0.61777952755905519"/>
        </c:manualLayout>
      </c:layout>
      <c:barChart>
        <c:barDir val="col"/>
        <c:grouping val="clustered"/>
        <c:varyColors val="0"/>
        <c:ser>
          <c:idx val="0"/>
          <c:order val="0"/>
          <c:tx>
            <c:v>2021.</c:v>
          </c:tx>
          <c:spPr>
            <a:solidFill>
              <a:schemeClr val="accent1">
                <a:lumMod val="60000"/>
                <a:lumOff val="40000"/>
              </a:schemeClr>
            </a:solidFill>
            <a:ln>
              <a:solidFill>
                <a:srgbClr val="000000"/>
              </a:solidFill>
            </a:ln>
          </c:spPr>
          <c:invertIfNegative val="0"/>
          <c:dLbls>
            <c:dLbl>
              <c:idx val="0"/>
              <c:layout>
                <c:manualLayout>
                  <c:x val="-1.2033694344163659E-3"/>
                  <c:y val="3.2762904636919978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90-4CE1-933D-E7E81AD97F29}"/>
                </c:ext>
              </c:extLst>
            </c:dLbl>
            <c:dLbl>
              <c:idx val="1"/>
              <c:layout>
                <c:manualLayout>
                  <c:x val="-3.1820502464927238E-4"/>
                  <c:y val="-2.2729117623267702E-5"/>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90-4CE1-933D-E7E81AD97F29}"/>
                </c:ext>
              </c:extLst>
            </c:dLbl>
            <c:dLbl>
              <c:idx val="2"/>
              <c:layout>
                <c:manualLayout>
                  <c:x val="0"/>
                  <c:y val="4.3069873997709047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90-4CE1-933D-E7E81AD97F29}"/>
                </c:ext>
              </c:extLst>
            </c:dLbl>
            <c:dLbl>
              <c:idx val="3"/>
              <c:layout>
                <c:manualLayout>
                  <c:x val="0"/>
                  <c:y val="1.2187576552930884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90-4CE1-933D-E7E81AD97F29}"/>
                </c:ext>
              </c:extLst>
            </c:dLbl>
            <c:dLbl>
              <c:idx val="4"/>
              <c:layout>
                <c:manualLayout>
                  <c:x val="-8.6070993180980237E-17"/>
                  <c:y val="8.5910652920962206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90-4CE1-933D-E7E81AD97F29}"/>
                </c:ext>
              </c:extLst>
            </c:dLbl>
            <c:dLbl>
              <c:idx val="5"/>
              <c:layout>
                <c:manualLayout>
                  <c:x val="0"/>
                  <c:y val="1.7182130584192441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90-4CE1-933D-E7E81AD97F2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Kaznena djela po službenoj dužnosti</c:v>
              </c:pt>
              <c:pt idx="1">
                <c:v>Kaznena djela po priv.tužbi i izost. prijedloga</c:v>
              </c:pt>
              <c:pt idx="2">
                <c:v>Prometne nesreće </c:v>
              </c:pt>
              <c:pt idx="3">
                <c:v>Požari i eksplozije</c:v>
              </c:pt>
              <c:pt idx="4">
                <c:v>Ostali sigurnosni događaji</c:v>
              </c:pt>
              <c:pt idx="5">
                <c:v>Samoubojstva i pokušaji</c:v>
              </c:pt>
            </c:strLit>
          </c:cat>
          <c:val>
            <c:numLit>
              <c:formatCode>#,##0</c:formatCode>
              <c:ptCount val="6"/>
              <c:pt idx="0">
                <c:v>54250</c:v>
              </c:pt>
              <c:pt idx="1">
                <c:v>23489</c:v>
              </c:pt>
              <c:pt idx="2">
                <c:v>31453</c:v>
              </c:pt>
              <c:pt idx="3">
                <c:v>5947</c:v>
              </c:pt>
              <c:pt idx="4">
                <c:v>5264</c:v>
              </c:pt>
              <c:pt idx="5">
                <c:v>1315</c:v>
              </c:pt>
            </c:numLit>
          </c:val>
          <c:extLst>
            <c:ext xmlns:c16="http://schemas.microsoft.com/office/drawing/2014/chart" uri="{C3380CC4-5D6E-409C-BE32-E72D297353CC}">
              <c16:uniqueId val="{00000006-CF90-4CE1-933D-E7E81AD97F29}"/>
            </c:ext>
          </c:extLst>
        </c:ser>
        <c:ser>
          <c:idx val="1"/>
          <c:order val="1"/>
          <c:tx>
            <c:v>2022.</c:v>
          </c:tx>
          <c:spPr>
            <a:solidFill>
              <a:srgbClr val="993366"/>
            </a:solidFill>
            <a:ln>
              <a:solidFill>
                <a:srgbClr val="000000"/>
              </a:solidFill>
            </a:ln>
          </c:spPr>
          <c:invertIfNegative val="0"/>
          <c:dLbls>
            <c:dLbl>
              <c:idx val="0"/>
              <c:layout>
                <c:manualLayout>
                  <c:x val="7.5622731066639235E-5"/>
                  <c:y val="1.6781452318460153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90-4CE1-933D-E7E81AD97F29}"/>
                </c:ext>
              </c:extLst>
            </c:dLbl>
            <c:dLbl>
              <c:idx val="1"/>
              <c:layout>
                <c:manualLayout>
                  <c:x val="-2.5658436908227045E-3"/>
                  <c:y val="-1.2199402909687835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90-4CE1-933D-E7E81AD97F29}"/>
                </c:ext>
              </c:extLst>
            </c:dLbl>
            <c:dLbl>
              <c:idx val="2"/>
              <c:layout>
                <c:manualLayout>
                  <c:x val="2.3474439246983468E-3"/>
                  <c:y val="1.7468589622173517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90-4CE1-933D-E7E81AD97F29}"/>
                </c:ext>
              </c:extLst>
            </c:dLbl>
            <c:dLbl>
              <c:idx val="3"/>
              <c:layout>
                <c:manualLayout>
                  <c:x val="-1.9080360947004106E-7"/>
                  <c:y val="8.0183276059564712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90-4CE1-933D-E7E81AD97F29}"/>
                </c:ext>
              </c:extLst>
            </c:dLbl>
            <c:dLbl>
              <c:idx val="4"/>
              <c:layout>
                <c:manualLayout>
                  <c:x val="0"/>
                  <c:y val="8.5910652920962987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90-4CE1-933D-E7E81AD97F29}"/>
                </c:ext>
              </c:extLst>
            </c:dLbl>
            <c:dLbl>
              <c:idx val="5"/>
              <c:layout>
                <c:manualLayout>
                  <c:x val="0"/>
                  <c:y val="2.2222222222222223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90-4CE1-933D-E7E81AD97F2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Kaznena djela po službenoj dužnosti</c:v>
              </c:pt>
              <c:pt idx="1">
                <c:v>Kaznena djela po priv.tužbi i izost. prijedloga</c:v>
              </c:pt>
              <c:pt idx="2">
                <c:v>Prometne nesreće </c:v>
              </c:pt>
              <c:pt idx="3">
                <c:v>Požari i eksplozije</c:v>
              </c:pt>
              <c:pt idx="4">
                <c:v>Ostali sigurnosni događaji</c:v>
              </c:pt>
              <c:pt idx="5">
                <c:v>Samoubojstva i pokušaji</c:v>
              </c:pt>
            </c:strLit>
          </c:cat>
          <c:val>
            <c:numLit>
              <c:formatCode>#,##0</c:formatCode>
              <c:ptCount val="6"/>
              <c:pt idx="0">
                <c:v>55131</c:v>
              </c:pt>
              <c:pt idx="1">
                <c:v>24066</c:v>
              </c:pt>
              <c:pt idx="2">
                <c:v>32561</c:v>
              </c:pt>
              <c:pt idx="3">
                <c:v>8072</c:v>
              </c:pt>
              <c:pt idx="4">
                <c:v>6194</c:v>
              </c:pt>
              <c:pt idx="5">
                <c:v>1263</c:v>
              </c:pt>
            </c:numLit>
          </c:val>
          <c:extLst>
            <c:ext xmlns:c16="http://schemas.microsoft.com/office/drawing/2014/chart" uri="{C3380CC4-5D6E-409C-BE32-E72D297353CC}">
              <c16:uniqueId val="{0000000D-CF90-4CE1-933D-E7E81AD97F29}"/>
            </c:ext>
          </c:extLst>
        </c:ser>
        <c:dLbls>
          <c:showLegendKey val="0"/>
          <c:showVal val="0"/>
          <c:showCatName val="0"/>
          <c:showSerName val="0"/>
          <c:showPercent val="0"/>
          <c:showBubbleSize val="0"/>
        </c:dLbls>
        <c:gapWidth val="10"/>
        <c:axId val="440805400"/>
        <c:axId val="1"/>
      </c:barChart>
      <c:catAx>
        <c:axId val="440805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max val="60000"/>
          <c:min val="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40805400"/>
        <c:crosses val="autoZero"/>
        <c:crossBetween val="between"/>
        <c:majorUnit val="6000"/>
        <c:minorUnit val="600"/>
      </c:valAx>
      <c:spPr>
        <a:noFill/>
        <a:ln w="12700">
          <a:solidFill>
            <a:srgbClr val="808080"/>
          </a:solidFill>
          <a:prstDash val="solid"/>
        </a:ln>
      </c:spPr>
    </c:plotArea>
    <c:legend>
      <c:legendPos val="r"/>
      <c:layout>
        <c:manualLayout>
          <c:xMode val="edge"/>
          <c:yMode val="edge"/>
          <c:x val="0.86746468063333237"/>
          <c:y val="0.21000069991251094"/>
          <c:w val="0.11139391872044879"/>
          <c:h val="0.1500003499562554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Smrtno stradali</a:t>
            </a:r>
          </a:p>
        </c:rich>
      </c:tx>
      <c:layout>
        <c:manualLayout>
          <c:xMode val="edge"/>
          <c:yMode val="edge"/>
          <c:x val="0.41007232009667854"/>
          <c:y val="3.4700459317585301E-2"/>
        </c:manualLayout>
      </c:layout>
      <c:overlay val="0"/>
      <c:spPr>
        <a:noFill/>
        <a:ln w="25400">
          <a:noFill/>
        </a:ln>
      </c:spPr>
    </c:title>
    <c:autoTitleDeleted val="0"/>
    <c:plotArea>
      <c:layout>
        <c:manualLayout>
          <c:layoutTarget val="inner"/>
          <c:xMode val="edge"/>
          <c:yMode val="edge"/>
          <c:x val="7.9136690647482008E-2"/>
          <c:y val="0.15076246719160102"/>
          <c:w val="0.90647561621411332"/>
          <c:h val="0.6848448162729659"/>
        </c:manualLayout>
      </c:layout>
      <c:barChart>
        <c:barDir val="col"/>
        <c:grouping val="clustered"/>
        <c:varyColors val="0"/>
        <c:ser>
          <c:idx val="0"/>
          <c:order val="0"/>
          <c:tx>
            <c:v>2021.</c:v>
          </c:tx>
          <c:spPr>
            <a:solidFill>
              <a:schemeClr val="accent1">
                <a:lumMod val="60000"/>
                <a:lumOff val="40000"/>
              </a:schemeClr>
            </a:solidFill>
            <a:ln>
              <a:solidFill>
                <a:schemeClr val="tx1"/>
              </a:solidFill>
            </a:ln>
          </c:spPr>
          <c:invertIfNegative val="0"/>
          <c:dLbls>
            <c:dLbl>
              <c:idx val="0"/>
              <c:layout>
                <c:manualLayout>
                  <c:x val="-2.4307378244386238E-3"/>
                  <c:y val="-2.0830787318777581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5B-47F8-BD54-293F14E5E7CF}"/>
                </c:ext>
              </c:extLst>
            </c:dLbl>
            <c:dLbl>
              <c:idx val="1"/>
              <c:layout>
                <c:manualLayout>
                  <c:x val="0"/>
                  <c:y val="1.2258858267716536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5B-47F8-BD54-293F14E5E7CF}"/>
                </c:ext>
              </c:extLst>
            </c:dLbl>
            <c:dLbl>
              <c:idx val="2"/>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5B-47F8-BD54-293F14E5E7CF}"/>
                </c:ext>
              </c:extLst>
            </c:dLbl>
            <c:dLbl>
              <c:idx val="3"/>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5B-47F8-BD54-293F14E5E7CF}"/>
                </c:ext>
              </c:extLst>
            </c:dLbl>
            <c:dLbl>
              <c:idx val="4"/>
              <c:layout>
                <c:manualLayout>
                  <c:x val="0"/>
                  <c:y val="-9.1014035705795932E-3"/>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5B-47F8-BD54-293F14E5E7CF}"/>
                </c:ext>
              </c:extLst>
            </c:dLbl>
            <c:spPr>
              <a:noFill/>
              <a:ln w="25400">
                <a:noFill/>
              </a:ln>
            </c:spPr>
            <c:txPr>
              <a:bodyPr wrap="square" lIns="38100" tIns="19050" rIns="38100" bIns="19050" anchor="ctr">
                <a:spAutoFit/>
              </a:bodyPr>
              <a:lstStyle/>
              <a:p>
                <a:pPr>
                  <a:defRPr sz="115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Kaznena djela</c:v>
              </c:pt>
              <c:pt idx="1">
                <c:v>Prometne nesreće</c:v>
              </c:pt>
              <c:pt idx="2">
                <c:v>Požari i eksplozije</c:v>
              </c:pt>
              <c:pt idx="3">
                <c:v>Sigurnosni događaji</c:v>
              </c:pt>
              <c:pt idx="4">
                <c:v>Samoubojstva</c:v>
              </c:pt>
            </c:strLit>
          </c:cat>
          <c:val>
            <c:numLit>
              <c:formatCode>#,##0</c:formatCode>
              <c:ptCount val="5"/>
              <c:pt idx="0">
                <c:v>201</c:v>
              </c:pt>
              <c:pt idx="1">
                <c:v>292</c:v>
              </c:pt>
              <c:pt idx="2">
                <c:v>39</c:v>
              </c:pt>
              <c:pt idx="3">
                <c:v>417</c:v>
              </c:pt>
              <c:pt idx="4">
                <c:v>572</c:v>
              </c:pt>
            </c:numLit>
          </c:val>
          <c:extLst>
            <c:ext xmlns:c16="http://schemas.microsoft.com/office/drawing/2014/chart" uri="{C3380CC4-5D6E-409C-BE32-E72D297353CC}">
              <c16:uniqueId val="{00000005-A15B-47F8-BD54-293F14E5E7CF}"/>
            </c:ext>
          </c:extLst>
        </c:ser>
        <c:ser>
          <c:idx val="1"/>
          <c:order val="1"/>
          <c:tx>
            <c:v>2022.</c:v>
          </c:tx>
          <c:spPr>
            <a:solidFill>
              <a:srgbClr val="993366"/>
            </a:solidFill>
            <a:ln>
              <a:solidFill>
                <a:srgbClr val="000000"/>
              </a:solidFill>
            </a:ln>
          </c:spPr>
          <c:invertIfNegative val="0"/>
          <c:dLbls>
            <c:dLbl>
              <c:idx val="0"/>
              <c:layout>
                <c:manualLayout>
                  <c:x val="-2.425016077718094E-17"/>
                  <c:y val="-1.2736530962020992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5B-47F8-BD54-293F14E5E7CF}"/>
                </c:ext>
              </c:extLst>
            </c:dLbl>
            <c:dLbl>
              <c:idx val="1"/>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5B-47F8-BD54-293F14E5E7CF}"/>
                </c:ext>
              </c:extLst>
            </c:dLbl>
            <c:dLbl>
              <c:idx val="2"/>
              <c:layout>
                <c:manualLayout>
                  <c:x val="0"/>
                  <c:y val="1.7148981779206859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5B-47F8-BD54-293F14E5E7CF}"/>
                </c:ext>
              </c:extLst>
            </c:dLbl>
            <c:dLbl>
              <c:idx val="3"/>
              <c:layout>
                <c:manualLayout>
                  <c:x val="0"/>
                  <c:y val="-8.0876325790506468E-3"/>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5B-47F8-BD54-293F14E5E7CF}"/>
                </c:ext>
              </c:extLst>
            </c:dLbl>
            <c:dLbl>
              <c:idx val="4"/>
              <c:layout>
                <c:manualLayout>
                  <c:x val="0"/>
                  <c:y val="-1.2138123359580052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5B-47F8-BD54-293F14E5E7CF}"/>
                </c:ext>
              </c:extLst>
            </c:dLbl>
            <c:spPr>
              <a:noFill/>
              <a:ln w="25400">
                <a:noFill/>
              </a:ln>
            </c:spPr>
            <c:txPr>
              <a:bodyPr wrap="square" lIns="38100" tIns="19050" rIns="38100" bIns="19050" anchor="ctr">
                <a:spAutoFit/>
              </a:bodyPr>
              <a:lstStyle/>
              <a:p>
                <a:pPr>
                  <a:defRPr sz="115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Kaznena djela</c:v>
              </c:pt>
              <c:pt idx="1">
                <c:v>Prometne nesreće</c:v>
              </c:pt>
              <c:pt idx="2">
                <c:v>Požari i eksplozije</c:v>
              </c:pt>
              <c:pt idx="3">
                <c:v>Sigurnosni događaji</c:v>
              </c:pt>
              <c:pt idx="4">
                <c:v>Samoubojstva</c:v>
              </c:pt>
            </c:strLit>
          </c:cat>
          <c:val>
            <c:numLit>
              <c:formatCode>#,##0</c:formatCode>
              <c:ptCount val="5"/>
              <c:pt idx="0">
                <c:v>92</c:v>
              </c:pt>
              <c:pt idx="1">
                <c:v>275</c:v>
              </c:pt>
              <c:pt idx="2">
                <c:v>34</c:v>
              </c:pt>
              <c:pt idx="3">
                <c:v>479</c:v>
              </c:pt>
              <c:pt idx="4">
                <c:v>529</c:v>
              </c:pt>
            </c:numLit>
          </c:val>
          <c:extLst>
            <c:ext xmlns:c16="http://schemas.microsoft.com/office/drawing/2014/chart" uri="{C3380CC4-5D6E-409C-BE32-E72D297353CC}">
              <c16:uniqueId val="{0000000B-A15B-47F8-BD54-293F14E5E7CF}"/>
            </c:ext>
          </c:extLst>
        </c:ser>
        <c:dLbls>
          <c:showLegendKey val="0"/>
          <c:showVal val="0"/>
          <c:showCatName val="0"/>
          <c:showSerName val="0"/>
          <c:showPercent val="0"/>
          <c:showBubbleSize val="0"/>
        </c:dLbls>
        <c:gapWidth val="10"/>
        <c:axId val="440798840"/>
        <c:axId val="1"/>
      </c:barChart>
      <c:catAx>
        <c:axId val="440798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max val="600"/>
          <c:min val="2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r-Latn-RS"/>
          </a:p>
        </c:txPr>
        <c:crossAx val="440798840"/>
        <c:crosses val="autoZero"/>
        <c:crossBetween val="between"/>
        <c:majorUnit val="100"/>
      </c:valAx>
      <c:spPr>
        <a:noFill/>
        <a:ln w="25400">
          <a:noFill/>
        </a:ln>
      </c:spPr>
    </c:plotArea>
    <c:legend>
      <c:legendPos val="r"/>
      <c:layout>
        <c:manualLayout>
          <c:xMode val="edge"/>
          <c:yMode val="edge"/>
          <c:x val="0.45113261605658073"/>
          <c:y val="0.17564403818607849"/>
          <c:w val="0.11582186219528312"/>
          <c:h val="0.1419557086614173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375-44DA-9B6D-E54512A188E6}"/>
            </c:ext>
          </c:extLst>
        </c:ser>
        <c:dLbls>
          <c:showLegendKey val="0"/>
          <c:showVal val="0"/>
          <c:showCatName val="0"/>
          <c:showSerName val="0"/>
          <c:showPercent val="0"/>
          <c:showBubbleSize val="0"/>
        </c:dLbls>
        <c:gapWidth val="150"/>
        <c:axId val="355132584"/>
        <c:axId val="1"/>
      </c:barChart>
      <c:catAx>
        <c:axId val="355132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3551325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2C6F-4A79-BC41-A787EDE2EC49}"/>
            </c:ext>
          </c:extLst>
        </c:ser>
        <c:dLbls>
          <c:showLegendKey val="0"/>
          <c:showVal val="0"/>
          <c:showCatName val="0"/>
          <c:showSerName val="0"/>
          <c:showPercent val="0"/>
          <c:showBubbleSize val="0"/>
        </c:dLbls>
        <c:gapWidth val="150"/>
        <c:axId val="355193664"/>
        <c:axId val="1"/>
      </c:barChart>
      <c:catAx>
        <c:axId val="355193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3551936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F91-480F-8256-EB1E5F6C790C}"/>
            </c:ext>
          </c:extLst>
        </c:ser>
        <c:dLbls>
          <c:showLegendKey val="0"/>
          <c:showVal val="0"/>
          <c:showCatName val="0"/>
          <c:showSerName val="0"/>
          <c:showPercent val="0"/>
          <c:showBubbleSize val="0"/>
        </c:dLbls>
        <c:gapWidth val="150"/>
        <c:axId val="355036304"/>
        <c:axId val="1"/>
      </c:barChart>
      <c:catAx>
        <c:axId val="35503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sr-Latn-RS"/>
          </a:p>
        </c:txPr>
        <c:crossAx val="3550363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Opći kriminalitet</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E853-4B30-88D0-67C0B6C1B3E0}"/>
              </c:ext>
            </c:extLst>
          </c:dPt>
          <c:dLbls>
            <c:dLbl>
              <c:idx val="12"/>
              <c:layout>
                <c:manualLayout>
                  <c:x val="0"/>
                  <c:y val="0.2053348331458567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53-4B30-88D0-67C0B6C1B3E0}"/>
                </c:ext>
              </c:extLst>
            </c:dLbl>
            <c:dLbl>
              <c:idx val="13"/>
              <c:layout>
                <c:manualLayout>
                  <c:x val="2.4690913635793663E-3"/>
                  <c:y val="0.19328646419197601"/>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3-4B30-88D0-67C0B6C1B3E0}"/>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41872</c:v>
              </c:pt>
              <c:pt idx="13" formatCode="#,###">
                <c:v>42295</c:v>
              </c:pt>
            </c:numLit>
          </c:val>
          <c:extLst>
            <c:ext xmlns:c16="http://schemas.microsoft.com/office/drawing/2014/chart" uri="{C3380CC4-5D6E-409C-BE32-E72D297353CC}">
              <c16:uniqueId val="{00000003-E853-4B30-88D0-67C0B6C1B3E0}"/>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3129</c:v>
              </c:pt>
              <c:pt idx="1">
                <c:v>3400</c:v>
              </c:pt>
              <c:pt idx="2">
                <c:v>3723</c:v>
              </c:pt>
              <c:pt idx="3">
                <c:v>3183</c:v>
              </c:pt>
              <c:pt idx="4">
                <c:v>3304</c:v>
              </c:pt>
              <c:pt idx="5">
                <c:v>3459</c:v>
              </c:pt>
              <c:pt idx="6">
                <c:v>3873</c:v>
              </c:pt>
              <c:pt idx="7">
                <c:v>3862</c:v>
              </c:pt>
              <c:pt idx="8">
                <c:v>3457</c:v>
              </c:pt>
              <c:pt idx="9">
                <c:v>3281</c:v>
              </c:pt>
              <c:pt idx="10">
                <c:v>3072</c:v>
              </c:pt>
              <c:pt idx="11">
                <c:v>3803</c:v>
              </c:pt>
            </c:numLit>
          </c:val>
          <c:smooth val="0"/>
          <c:extLst>
            <c:ext xmlns:c16="http://schemas.microsoft.com/office/drawing/2014/chart" uri="{C3380CC4-5D6E-409C-BE32-E72D297353CC}">
              <c16:uniqueId val="{00000004-E853-4B30-88D0-67C0B6C1B3E0}"/>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2902</c:v>
              </c:pt>
              <c:pt idx="1">
                <c:v>3075</c:v>
              </c:pt>
              <c:pt idx="2">
                <c:v>3342</c:v>
              </c:pt>
              <c:pt idx="3">
                <c:v>3367</c:v>
              </c:pt>
              <c:pt idx="4">
                <c:v>3432</c:v>
              </c:pt>
              <c:pt idx="5">
                <c:v>3579</c:v>
              </c:pt>
              <c:pt idx="6">
                <c:v>4136</c:v>
              </c:pt>
              <c:pt idx="7">
                <c:v>2939</c:v>
              </c:pt>
              <c:pt idx="8">
                <c:v>3622</c:v>
              </c:pt>
              <c:pt idx="9">
                <c:v>3584</c:v>
              </c:pt>
              <c:pt idx="10">
                <c:v>3345</c:v>
              </c:pt>
              <c:pt idx="11">
                <c:v>3457</c:v>
              </c:pt>
            </c:numLit>
          </c:val>
          <c:smooth val="0"/>
          <c:extLst>
            <c:ext xmlns:c16="http://schemas.microsoft.com/office/drawing/2014/chart" uri="{C3380CC4-5D6E-409C-BE32-E72D297353CC}">
              <c16:uniqueId val="{00000005-E853-4B30-88D0-67C0B6C1B3E0}"/>
            </c:ext>
          </c:extLst>
        </c:ser>
        <c:dLbls>
          <c:showLegendKey val="0"/>
          <c:showVal val="0"/>
          <c:showCatName val="0"/>
          <c:showSerName val="0"/>
          <c:showPercent val="0"/>
          <c:showBubbleSize val="0"/>
        </c:dLbls>
        <c:marker val="1"/>
        <c:smooth val="0"/>
        <c:axId val="451982112"/>
        <c:axId val="1"/>
      </c:lineChart>
      <c:catAx>
        <c:axId val="45198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7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82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45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0"/>
        <c:minorUnit val="1000"/>
      </c:valAx>
      <c:spPr>
        <a:noFill/>
        <a:ln w="12700">
          <a:solidFill>
            <a:srgbClr val="808080"/>
          </a:solidFill>
          <a:prstDash val="solid"/>
        </a:ln>
      </c:spPr>
    </c:plotArea>
    <c:legend>
      <c:legendPos val="r"/>
      <c:legendEntry>
        <c:idx val="0"/>
        <c:delete val="1"/>
      </c:legendEntry>
      <c:layout>
        <c:manualLayout>
          <c:xMode val="edge"/>
          <c:yMode val="edge"/>
          <c:x val="0.48047234095738034"/>
          <c:y val="0.55148331458567679"/>
          <c:w val="0.15833355205599298"/>
          <c:h val="0.1358494527806665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Prometne nesreće s nastradalima</a:t>
            </a:r>
          </a:p>
        </c:rich>
      </c:tx>
      <c:layout>
        <c:manualLayout>
          <c:xMode val="edge"/>
          <c:yMode val="edge"/>
          <c:x val="0.27500065616797903"/>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strRef>
              <c:f>GRAFOVI_mjeseci!$E$74</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699C-44F7-BDEE-7DA3FC47A20F}"/>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699C-44F7-BDEE-7DA3FC47A20F}"/>
                </c:ext>
              </c:extLst>
            </c:dLbl>
            <c:dLbl>
              <c:idx val="13"/>
              <c:layout>
                <c:manualLayout>
                  <c:x val="0"/>
                  <c:y val="0.166847917595206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C-44F7-BDEE-7DA3FC47A20F}"/>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GRAFOVI_mjeseci!$B$75:$B$88</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GRAFOVI_mjeseci!$E$75:$E$88</c:f>
              <c:numCache>
                <c:formatCode>#,###</c:formatCode>
                <c:ptCount val="14"/>
                <c:pt idx="12">
                  <c:v>9146</c:v>
                </c:pt>
                <c:pt idx="13">
                  <c:v>10005</c:v>
                </c:pt>
              </c:numCache>
            </c:numRef>
          </c:val>
          <c:extLst>
            <c:ext xmlns:c16="http://schemas.microsoft.com/office/drawing/2014/chart" uri="{C3380CC4-5D6E-409C-BE32-E72D297353CC}">
              <c16:uniqueId val="{00000003-699C-44F7-BDEE-7DA3FC47A20F}"/>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GRAFOVI_mjeseci!$C$74</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GRAFOVI_mjeseci!$B$75:$B$88</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GRAFOVI_mjeseci!$C$75:$C$88</c:f>
              <c:numCache>
                <c:formatCode>#,###</c:formatCode>
                <c:ptCount val="14"/>
                <c:pt idx="0">
                  <c:v>636</c:v>
                </c:pt>
                <c:pt idx="1">
                  <c:v>521</c:v>
                </c:pt>
                <c:pt idx="2">
                  <c:v>402</c:v>
                </c:pt>
                <c:pt idx="3">
                  <c:v>349</c:v>
                </c:pt>
                <c:pt idx="4">
                  <c:v>585</c:v>
                </c:pt>
                <c:pt idx="5">
                  <c:v>773</c:v>
                </c:pt>
                <c:pt idx="6">
                  <c:v>938</c:v>
                </c:pt>
                <c:pt idx="7">
                  <c:v>917</c:v>
                </c:pt>
                <c:pt idx="8">
                  <c:v>771</c:v>
                </c:pt>
                <c:pt idx="9">
                  <c:v>636</c:v>
                </c:pt>
                <c:pt idx="10">
                  <c:v>485</c:v>
                </c:pt>
                <c:pt idx="11">
                  <c:v>443</c:v>
                </c:pt>
              </c:numCache>
            </c:numRef>
          </c:val>
          <c:smooth val="0"/>
          <c:extLst>
            <c:ext xmlns:c16="http://schemas.microsoft.com/office/drawing/2014/chart" uri="{C3380CC4-5D6E-409C-BE32-E72D297353CC}">
              <c16:uniqueId val="{00000004-699C-44F7-BDEE-7DA3FC47A20F}"/>
            </c:ext>
          </c:extLst>
        </c:ser>
        <c:ser>
          <c:idx val="0"/>
          <c:order val="1"/>
          <c:tx>
            <c:strRef>
              <c:f>GRAFOVI_mjeseci!$D$74</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GRAFOVI_mjeseci!$B$75:$B$88</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GRAFOVI_mjeseci!$D$75:$D$88</c:f>
              <c:numCache>
                <c:formatCode>#,###</c:formatCode>
                <c:ptCount val="14"/>
                <c:pt idx="0">
                  <c:v>555</c:v>
                </c:pt>
                <c:pt idx="1">
                  <c:v>533</c:v>
                </c:pt>
                <c:pt idx="2">
                  <c:v>670</c:v>
                </c:pt>
                <c:pt idx="3">
                  <c:v>694</c:v>
                </c:pt>
                <c:pt idx="4">
                  <c:v>931</c:v>
                </c:pt>
                <c:pt idx="5">
                  <c:v>1047</c:v>
                </c:pt>
                <c:pt idx="6">
                  <c:v>1150</c:v>
                </c:pt>
                <c:pt idx="7">
                  <c:v>1162</c:v>
                </c:pt>
                <c:pt idx="8">
                  <c:v>938</c:v>
                </c:pt>
                <c:pt idx="9">
                  <c:v>900</c:v>
                </c:pt>
                <c:pt idx="10">
                  <c:v>655</c:v>
                </c:pt>
                <c:pt idx="11">
                  <c:v>770</c:v>
                </c:pt>
              </c:numCache>
            </c:numRef>
          </c:val>
          <c:smooth val="0"/>
          <c:extLst>
            <c:ext xmlns:c16="http://schemas.microsoft.com/office/drawing/2014/chart" uri="{C3380CC4-5D6E-409C-BE32-E72D297353CC}">
              <c16:uniqueId val="{00000005-699C-44F7-BDEE-7DA3FC47A20F}"/>
            </c:ext>
          </c:extLst>
        </c:ser>
        <c:dLbls>
          <c:showLegendKey val="0"/>
          <c:showVal val="0"/>
          <c:showCatName val="0"/>
          <c:showSerName val="0"/>
          <c:showPercent val="0"/>
          <c:showBubbleSize val="0"/>
        </c:dLbls>
        <c:marker val="1"/>
        <c:smooth val="0"/>
        <c:axId val="450542896"/>
        <c:axId val="1"/>
      </c:lineChart>
      <c:catAx>
        <c:axId val="450542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in val="30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505428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20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3"/>
        <c:crosses val="max"/>
        <c:crossBetween val="between"/>
        <c:majorUnit val="2000"/>
      </c:valAx>
      <c:spPr>
        <a:noFill/>
        <a:ln w="12700">
          <a:solidFill>
            <a:srgbClr val="808080"/>
          </a:solidFill>
          <a:prstDash val="solid"/>
        </a:ln>
      </c:spPr>
    </c:plotArea>
    <c:legend>
      <c:legendPos val="r"/>
      <c:legendEntry>
        <c:idx val="0"/>
        <c:delete val="1"/>
      </c:legendEntry>
      <c:layout>
        <c:manualLayout>
          <c:xMode val="edge"/>
          <c:yMode val="edge"/>
          <c:x val="0.43333420822397195"/>
          <c:y val="0.51320833952359723"/>
          <c:w val="0.15625021872265965"/>
          <c:h val="0.13962303768632689"/>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Poginuli u prometnim nesrećama</a:t>
            </a:r>
          </a:p>
        </c:rich>
      </c:tx>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strRef>
              <c:f>GRAFOVI_mjeseci!$E$97</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8FB-4A65-95D2-4AED8A605CE9}"/>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A8FB-4A65-95D2-4AED8A605CE9}"/>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GRAFOVI_mjeseci!$B$98:$B$111</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GRAFOVI_mjeseci!$E$98:$E$111</c:f>
              <c:numCache>
                <c:formatCode>#,###</c:formatCode>
                <c:ptCount val="14"/>
                <c:pt idx="12">
                  <c:v>292</c:v>
                </c:pt>
                <c:pt idx="13">
                  <c:v>275</c:v>
                </c:pt>
              </c:numCache>
            </c:numRef>
          </c:val>
          <c:extLst>
            <c:ext xmlns:c16="http://schemas.microsoft.com/office/drawing/2014/chart" uri="{C3380CC4-5D6E-409C-BE32-E72D297353CC}">
              <c16:uniqueId val="{00000003-A8FB-4A65-95D2-4AED8A605CE9}"/>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GRAFOVI_mjeseci!$C$97</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GRAFOVI_mjeseci!$B$98:$B$111</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GRAFOVI_mjeseci!$C$98:$C$111</c:f>
              <c:numCache>
                <c:formatCode>#,###</c:formatCode>
                <c:ptCount val="14"/>
                <c:pt idx="0">
                  <c:v>23</c:v>
                </c:pt>
                <c:pt idx="1">
                  <c:v>18</c:v>
                </c:pt>
                <c:pt idx="2">
                  <c:v>12</c:v>
                </c:pt>
                <c:pt idx="3">
                  <c:v>16</c:v>
                </c:pt>
                <c:pt idx="4">
                  <c:v>19</c:v>
                </c:pt>
                <c:pt idx="5">
                  <c:v>27</c:v>
                </c:pt>
                <c:pt idx="6">
                  <c:v>37</c:v>
                </c:pt>
                <c:pt idx="7">
                  <c:v>22</c:v>
                </c:pt>
                <c:pt idx="8">
                  <c:v>19</c:v>
                </c:pt>
                <c:pt idx="9">
                  <c:v>13</c:v>
                </c:pt>
                <c:pt idx="10">
                  <c:v>19</c:v>
                </c:pt>
                <c:pt idx="11">
                  <c:v>12</c:v>
                </c:pt>
              </c:numCache>
            </c:numRef>
          </c:val>
          <c:smooth val="0"/>
          <c:extLst>
            <c:ext xmlns:c16="http://schemas.microsoft.com/office/drawing/2014/chart" uri="{C3380CC4-5D6E-409C-BE32-E72D297353CC}">
              <c16:uniqueId val="{00000004-A8FB-4A65-95D2-4AED8A605CE9}"/>
            </c:ext>
          </c:extLst>
        </c:ser>
        <c:ser>
          <c:idx val="0"/>
          <c:order val="1"/>
          <c:tx>
            <c:strRef>
              <c:f>GRAFOVI_mjeseci!$D$97</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GRAFOVI_mjeseci!$B$98:$B$111</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GRAFOVI_mjeseci!$D$98:$D$111</c:f>
              <c:numCache>
                <c:formatCode>#,###</c:formatCode>
                <c:ptCount val="14"/>
                <c:pt idx="0">
                  <c:v>18</c:v>
                </c:pt>
                <c:pt idx="1">
                  <c:v>23</c:v>
                </c:pt>
                <c:pt idx="2">
                  <c:v>10</c:v>
                </c:pt>
                <c:pt idx="3">
                  <c:v>13</c:v>
                </c:pt>
                <c:pt idx="4">
                  <c:v>16</c:v>
                </c:pt>
                <c:pt idx="5">
                  <c:v>28</c:v>
                </c:pt>
                <c:pt idx="6">
                  <c:v>27</c:v>
                </c:pt>
                <c:pt idx="7">
                  <c:v>46</c:v>
                </c:pt>
                <c:pt idx="8">
                  <c:v>26</c:v>
                </c:pt>
                <c:pt idx="9">
                  <c:v>30</c:v>
                </c:pt>
                <c:pt idx="10">
                  <c:v>17</c:v>
                </c:pt>
                <c:pt idx="11">
                  <c:v>21</c:v>
                </c:pt>
              </c:numCache>
            </c:numRef>
          </c:val>
          <c:smooth val="0"/>
          <c:extLst>
            <c:ext xmlns:c16="http://schemas.microsoft.com/office/drawing/2014/chart" uri="{C3380CC4-5D6E-409C-BE32-E72D297353CC}">
              <c16:uniqueId val="{00000005-A8FB-4A65-95D2-4AED8A605CE9}"/>
            </c:ext>
          </c:extLst>
        </c:ser>
        <c:dLbls>
          <c:showLegendKey val="0"/>
          <c:showVal val="0"/>
          <c:showCatName val="0"/>
          <c:showSerName val="0"/>
          <c:showPercent val="0"/>
          <c:showBubbleSize val="0"/>
        </c:dLbls>
        <c:marker val="1"/>
        <c:smooth val="0"/>
        <c:axId val="450546832"/>
        <c:axId val="1"/>
      </c:lineChart>
      <c:catAx>
        <c:axId val="450546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5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50546832"/>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3"/>
        <c:crosses val="max"/>
        <c:crossBetween val="between"/>
        <c:majorUnit val="50"/>
      </c:valAx>
      <c:spPr>
        <a:noFill/>
        <a:ln w="12700">
          <a:solidFill>
            <a:srgbClr val="808080"/>
          </a:solidFill>
          <a:prstDash val="solid"/>
        </a:ln>
      </c:spPr>
    </c:plotArea>
    <c:legend>
      <c:legendPos val="r"/>
      <c:legendEntry>
        <c:idx val="0"/>
        <c:delete val="1"/>
      </c:legendEntry>
      <c:layout>
        <c:manualLayout>
          <c:xMode val="edge"/>
          <c:yMode val="edge"/>
          <c:x val="0.37778552156707462"/>
          <c:y val="0.5410262283536198"/>
          <c:w val="0.15277799650043744"/>
          <c:h val="0.14968593076808789"/>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Ozlijeđeni u  prometnim nesrećama</a:t>
            </a:r>
          </a:p>
        </c:rich>
      </c:tx>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strRef>
              <c:f>GRAFOVI_mjeseci!$E$122</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47EE-4858-A8CB-B3D1F802B82D}"/>
              </c:ext>
            </c:extLst>
          </c:dPt>
          <c:dLbls>
            <c:dLbl>
              <c:idx val="12"/>
              <c:spPr>
                <a:solidFill>
                  <a:srgbClr val="FF00FF"/>
                </a:solid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47EE-4858-A8CB-B3D1F802B82D}"/>
                </c:ext>
              </c:extLst>
            </c:dLbl>
            <c:dLbl>
              <c:idx val="13"/>
              <c:layout>
                <c:manualLayout>
                  <c:x val="0"/>
                  <c:y val="0.2490367651411994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EE-4858-A8CB-B3D1F802B82D}"/>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GRAFOVI_mjeseci!$B$123:$B$136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GRAFOVI_mjeseci!$E$123:$E$136</c:f>
              <c:numCache>
                <c:formatCode>#,###</c:formatCode>
                <c:ptCount val="14"/>
                <c:pt idx="12">
                  <c:v>11918</c:v>
                </c:pt>
                <c:pt idx="13">
                  <c:v>13329</c:v>
                </c:pt>
              </c:numCache>
            </c:numRef>
          </c:val>
          <c:extLst>
            <c:ext xmlns:c16="http://schemas.microsoft.com/office/drawing/2014/chart" uri="{C3380CC4-5D6E-409C-BE32-E72D297353CC}">
              <c16:uniqueId val="{00000003-47EE-4858-A8CB-B3D1F802B82D}"/>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GRAFOVI_mjeseci!$C$122</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GRAFOVI_mjeseci!$B$123:$B$136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GRAFOVI_mjeseci!$C$123:$C$136</c:f>
              <c:numCache>
                <c:formatCode>#,###</c:formatCode>
                <c:ptCount val="14"/>
                <c:pt idx="0">
                  <c:v>887</c:v>
                </c:pt>
                <c:pt idx="1">
                  <c:v>692</c:v>
                </c:pt>
                <c:pt idx="2">
                  <c:v>519</c:v>
                </c:pt>
                <c:pt idx="3">
                  <c:v>449</c:v>
                </c:pt>
                <c:pt idx="4">
                  <c:v>780</c:v>
                </c:pt>
                <c:pt idx="5">
                  <c:v>1057</c:v>
                </c:pt>
                <c:pt idx="6">
                  <c:v>1254</c:v>
                </c:pt>
                <c:pt idx="7">
                  <c:v>1263</c:v>
                </c:pt>
                <c:pt idx="8">
                  <c:v>1014</c:v>
                </c:pt>
                <c:pt idx="9">
                  <c:v>837</c:v>
                </c:pt>
                <c:pt idx="10">
                  <c:v>625</c:v>
                </c:pt>
                <c:pt idx="11">
                  <c:v>594</c:v>
                </c:pt>
              </c:numCache>
            </c:numRef>
          </c:val>
          <c:smooth val="0"/>
          <c:extLst>
            <c:ext xmlns:c16="http://schemas.microsoft.com/office/drawing/2014/chart" uri="{C3380CC4-5D6E-409C-BE32-E72D297353CC}">
              <c16:uniqueId val="{00000004-47EE-4858-A8CB-B3D1F802B82D}"/>
            </c:ext>
          </c:extLst>
        </c:ser>
        <c:ser>
          <c:idx val="0"/>
          <c:order val="1"/>
          <c:tx>
            <c:strRef>
              <c:f>GRAFOVI_mjeseci!$D$122</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GRAFOVI_mjeseci!$B$123:$B$136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GRAFOVI_mjeseci!$D$123:$D$136</c:f>
              <c:numCache>
                <c:formatCode>#,###</c:formatCode>
                <c:ptCount val="14"/>
                <c:pt idx="0">
                  <c:v>744</c:v>
                </c:pt>
                <c:pt idx="1">
                  <c:v>689</c:v>
                </c:pt>
                <c:pt idx="2">
                  <c:v>869</c:v>
                </c:pt>
                <c:pt idx="3">
                  <c:v>914</c:v>
                </c:pt>
                <c:pt idx="4">
                  <c:v>1180</c:v>
                </c:pt>
                <c:pt idx="5">
                  <c:v>1356</c:v>
                </c:pt>
                <c:pt idx="6">
                  <c:v>1535</c:v>
                </c:pt>
                <c:pt idx="7">
                  <c:v>1626</c:v>
                </c:pt>
                <c:pt idx="8">
                  <c:v>1256</c:v>
                </c:pt>
                <c:pt idx="9">
                  <c:v>1227</c:v>
                </c:pt>
                <c:pt idx="10">
                  <c:v>885</c:v>
                </c:pt>
                <c:pt idx="11">
                  <c:v>1048</c:v>
                </c:pt>
              </c:numCache>
            </c:numRef>
          </c:val>
          <c:smooth val="0"/>
          <c:extLst>
            <c:ext xmlns:c16="http://schemas.microsoft.com/office/drawing/2014/chart" uri="{C3380CC4-5D6E-409C-BE32-E72D297353CC}">
              <c16:uniqueId val="{00000005-47EE-4858-A8CB-B3D1F802B82D}"/>
            </c:ext>
          </c:extLst>
        </c:ser>
        <c:dLbls>
          <c:showLegendKey val="0"/>
          <c:showVal val="0"/>
          <c:showCatName val="0"/>
          <c:showSerName val="0"/>
          <c:showPercent val="0"/>
          <c:showBubbleSize val="0"/>
        </c:dLbls>
        <c:marker val="1"/>
        <c:smooth val="0"/>
        <c:axId val="450550768"/>
        <c:axId val="1"/>
      </c:lineChart>
      <c:catAx>
        <c:axId val="450550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50550768"/>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50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3"/>
        <c:crosses val="max"/>
        <c:crossBetween val="between"/>
        <c:majorUnit val="2000"/>
      </c:valAx>
      <c:spPr>
        <a:noFill/>
        <a:ln w="12700">
          <a:solidFill>
            <a:srgbClr val="808080"/>
          </a:solidFill>
          <a:prstDash val="solid"/>
        </a:ln>
      </c:spPr>
    </c:plotArea>
    <c:legend>
      <c:legendPos val="r"/>
      <c:legendEntry>
        <c:idx val="0"/>
        <c:delete val="1"/>
      </c:legendEntry>
      <c:layout>
        <c:manualLayout>
          <c:xMode val="edge"/>
          <c:yMode val="edge"/>
          <c:x val="0.4008173665791776"/>
          <c:y val="0.52314368598662009"/>
          <c:w val="0.16041688538932636"/>
          <c:h val="0.1353383458646616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89534067285591E-2"/>
          <c:y val="0.13888964241342455"/>
          <c:w val="0.88909856039503088"/>
          <c:h val="0.64444794079828993"/>
        </c:manualLayout>
      </c:layout>
      <c:lineChart>
        <c:grouping val="standard"/>
        <c:varyColors val="0"/>
        <c:ser>
          <c:idx val="0"/>
          <c:order val="0"/>
          <c:tx>
            <c:v>265</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2"/>
              <c:pt idx="0">
                <c:v>Siječanj</c:v>
              </c:pt>
            </c:strLit>
          </c:cat>
          <c:val>
            <c:numLit>
              <c:formatCode>General</c:formatCode>
              <c:ptCount val="1"/>
              <c:pt idx="0">
                <c:v>0</c:v>
              </c:pt>
            </c:numLit>
          </c:val>
          <c:smooth val="0"/>
          <c:extLst>
            <c:ext xmlns:c16="http://schemas.microsoft.com/office/drawing/2014/chart" uri="{C3380CC4-5D6E-409C-BE32-E72D297353CC}">
              <c16:uniqueId val="{00000000-ECA0-458F-BD1B-34C79C509908}"/>
            </c:ext>
          </c:extLst>
        </c:ser>
        <c:ser>
          <c:idx val="1"/>
          <c:order val="1"/>
          <c:tx>
            <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2"/>
              <c:pt idx="0">
                <c:v>Siječanj</c:v>
              </c:pt>
            </c:strLit>
          </c:cat>
          <c:val>
            <c:numLit>
              <c:formatCode>General</c:formatCode>
              <c:ptCount val="1"/>
              <c:pt idx="0">
                <c:v>0</c:v>
              </c:pt>
            </c:numLit>
          </c:val>
          <c:smooth val="0"/>
          <c:extLst>
            <c:ext xmlns:c16="http://schemas.microsoft.com/office/drawing/2014/chart" uri="{C3380CC4-5D6E-409C-BE32-E72D297353CC}">
              <c16:uniqueId val="{00000001-ECA0-458F-BD1B-34C79C509908}"/>
            </c:ext>
          </c:extLst>
        </c:ser>
        <c:dLbls>
          <c:showLegendKey val="0"/>
          <c:showVal val="0"/>
          <c:showCatName val="0"/>
          <c:showSerName val="0"/>
          <c:showPercent val="0"/>
          <c:showBubbleSize val="0"/>
        </c:dLbls>
        <c:marker val="1"/>
        <c:smooth val="0"/>
        <c:axId val="450983904"/>
        <c:axId val="1"/>
      </c:lineChart>
      <c:catAx>
        <c:axId val="450983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E"/>
                <a:ea typeface="Arial CE"/>
                <a:cs typeface="Arial CE"/>
              </a:defRPr>
            </a:pPr>
            <a:endParaRPr lang="sr-Latn-R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450983904"/>
        <c:crosses val="autoZero"/>
        <c:crossBetween val="midCat"/>
      </c:valAx>
      <c:spPr>
        <a:solidFill>
          <a:srgbClr val="C0C0C0"/>
        </a:solidFill>
        <a:ln w="12700">
          <a:solidFill>
            <a:srgbClr val="808080"/>
          </a:solidFill>
          <a:prstDash val="solid"/>
        </a:ln>
      </c:spPr>
    </c:plotArea>
    <c:legend>
      <c:legendPos val="r"/>
      <c:layout>
        <c:manualLayout>
          <c:xMode val="edge"/>
          <c:yMode val="edge"/>
          <c:x val="0.41091492776886035"/>
          <c:y val="0.6216216216216216"/>
          <c:w val="0.12199036918138045"/>
          <c:h val="0.2162162162162162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E"/>
              <a:ea typeface="Arial CE"/>
              <a:cs typeface="Arial CE"/>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96350390944791E-2"/>
          <c:y val="0.13661275087917776"/>
          <c:w val="0.85794470825853197"/>
          <c:h val="0.65027669418488609"/>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cat>
            <c:strLit>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Lit>
          </c:cat>
          <c:val>
            <c:numLit>
              <c:formatCode>General</c:formatCode>
              <c:ptCount val="12"/>
              <c:pt idx="0">
                <c:v>5584</c:v>
              </c:pt>
              <c:pt idx="1">
                <c:v>5876</c:v>
              </c:pt>
              <c:pt idx="2">
                <c:v>6480</c:v>
              </c:pt>
              <c:pt idx="3">
                <c:v>5691</c:v>
              </c:pt>
              <c:pt idx="4">
                <c:v>6506</c:v>
              </c:pt>
              <c:pt idx="5">
                <c:v>6209</c:v>
              </c:pt>
              <c:pt idx="6">
                <c:v>7396</c:v>
              </c:pt>
              <c:pt idx="7">
                <c:v>8493</c:v>
              </c:pt>
              <c:pt idx="8">
                <c:v>5906</c:v>
              </c:pt>
              <c:pt idx="9">
                <c:v>5719</c:v>
              </c:pt>
              <c:pt idx="10">
                <c:v>0</c:v>
              </c:pt>
              <c:pt idx="11">
                <c:v>0</c:v>
              </c:pt>
            </c:numLit>
          </c:val>
          <c:smooth val="0"/>
          <c:extLst>
            <c:ext xmlns:c16="http://schemas.microsoft.com/office/drawing/2014/chart" uri="{C3380CC4-5D6E-409C-BE32-E72D297353CC}">
              <c16:uniqueId val="{00000000-AEFB-4DD1-A889-82BCBCEA6ADF}"/>
            </c:ext>
          </c:extLst>
        </c:ser>
        <c:ser>
          <c:idx val="1"/>
          <c:order val="1"/>
          <c:tx>
            <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Lit>
          </c:cat>
          <c:val>
            <c:numLit>
              <c:formatCode>General</c:formatCode>
              <c:ptCount val="1"/>
              <c:pt idx="0">
                <c:v>0</c:v>
              </c:pt>
            </c:numLit>
          </c:val>
          <c:smooth val="0"/>
          <c:extLst>
            <c:ext xmlns:c16="http://schemas.microsoft.com/office/drawing/2014/chart" uri="{C3380CC4-5D6E-409C-BE32-E72D297353CC}">
              <c16:uniqueId val="{00000001-AEFB-4DD1-A889-82BCBCEA6ADF}"/>
            </c:ext>
          </c:extLst>
        </c:ser>
        <c:dLbls>
          <c:showLegendKey val="0"/>
          <c:showVal val="0"/>
          <c:showCatName val="0"/>
          <c:showSerName val="0"/>
          <c:showPercent val="0"/>
          <c:showBubbleSize val="0"/>
        </c:dLbls>
        <c:marker val="1"/>
        <c:smooth val="0"/>
        <c:axId val="450986200"/>
        <c:axId val="1"/>
      </c:lineChart>
      <c:catAx>
        <c:axId val="450986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E"/>
                <a:ea typeface="Arial CE"/>
                <a:cs typeface="Arial CE"/>
              </a:defRPr>
            </a:pPr>
            <a:endParaRPr lang="sr-Latn-R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450986200"/>
        <c:crosses val="autoZero"/>
        <c:crossBetween val="midCat"/>
      </c:valAx>
      <c:spPr>
        <a:solidFill>
          <a:srgbClr val="C0C0C0"/>
        </a:solidFill>
        <a:ln w="12700">
          <a:solidFill>
            <a:srgbClr val="808080"/>
          </a:solidFill>
          <a:prstDash val="solid"/>
        </a:ln>
      </c:spPr>
    </c:plotArea>
    <c:legend>
      <c:legendPos val="r"/>
      <c:layout>
        <c:manualLayout>
          <c:xMode val="edge"/>
          <c:yMode val="edge"/>
          <c:x val="0.67092651757188504"/>
          <c:y val="4.3478260869565216E-2"/>
          <c:w val="0.32108626198083068"/>
          <c:h val="0.2065223097112861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CE"/>
              <a:ea typeface="Arial CE"/>
              <a:cs typeface="Arial CE"/>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Prekršaji iz Zakona o prekršajima protiv javnog reda i mira</a:t>
            </a:r>
          </a:p>
          <a:p>
            <a:pPr>
              <a:defRPr sz="1000" b="1" i="0" u="none" strike="noStrike" baseline="0">
                <a:solidFill>
                  <a:srgbClr val="000000"/>
                </a:solidFill>
                <a:latin typeface="Arial"/>
                <a:ea typeface="Arial"/>
                <a:cs typeface="Arial"/>
              </a:defRPr>
            </a:pPr>
            <a:r>
              <a:rPr lang="hr-HR"/>
              <a:t>i odlukama jedinica lokalne i područne (regionalne) samouprave</a:t>
            </a:r>
          </a:p>
        </c:rich>
      </c:tx>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strRef>
              <c:f>GRAFOVI_mjeseci!$E$146</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26F9-42B8-85DB-ADB9FC2B5184}"/>
              </c:ext>
            </c:extLst>
          </c:dPt>
          <c:dLbls>
            <c:dLbl>
              <c:idx val="12"/>
              <c:layout>
                <c:manualLayout>
                  <c:x val="2.4671421995395089E-3"/>
                  <c:y val="0.22516901077902565"/>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6F9-42B8-85DB-ADB9FC2B5184}"/>
                </c:ext>
              </c:extLst>
            </c:dLbl>
            <c:dLbl>
              <c:idx val="13"/>
              <c:layout>
                <c:manualLayout>
                  <c:x val="0"/>
                  <c:y val="0.19874331498036421"/>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6F9-42B8-85DB-ADB9FC2B5184}"/>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GRAFOVI_mjeseci!$B$147:$B$160</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GRAFOVI_mjeseci!$E$147:$E$160</c:f>
              <c:numCache>
                <c:formatCode>#,###</c:formatCode>
                <c:ptCount val="14"/>
                <c:pt idx="12">
                  <c:v>17399</c:v>
                </c:pt>
                <c:pt idx="13">
                  <c:v>15266</c:v>
                </c:pt>
              </c:numCache>
            </c:numRef>
          </c:val>
          <c:extLst>
            <c:ext xmlns:c16="http://schemas.microsoft.com/office/drawing/2014/chart" uri="{C3380CC4-5D6E-409C-BE32-E72D297353CC}">
              <c16:uniqueId val="{00000003-26F9-42B8-85DB-ADB9FC2B5184}"/>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GRAFOVI_mjeseci!$C$146</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GRAFOVI_mjeseci!$B$147:$B$160</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GRAFOVI_mjeseci!$C$147:$C$160</c:f>
              <c:numCache>
                <c:formatCode>#,###</c:formatCode>
                <c:ptCount val="14"/>
                <c:pt idx="0">
                  <c:v>1206</c:v>
                </c:pt>
                <c:pt idx="1">
                  <c:v>1501</c:v>
                </c:pt>
                <c:pt idx="2">
                  <c:v>1371</c:v>
                </c:pt>
                <c:pt idx="3">
                  <c:v>1401</c:v>
                </c:pt>
                <c:pt idx="4">
                  <c:v>1547</c:v>
                </c:pt>
                <c:pt idx="5">
                  <c:v>1648</c:v>
                </c:pt>
                <c:pt idx="6">
                  <c:v>1731</c:v>
                </c:pt>
                <c:pt idx="7">
                  <c:v>1875</c:v>
                </c:pt>
                <c:pt idx="8">
                  <c:v>1496</c:v>
                </c:pt>
                <c:pt idx="9">
                  <c:v>1341</c:v>
                </c:pt>
                <c:pt idx="10">
                  <c:v>1033</c:v>
                </c:pt>
                <c:pt idx="11">
                  <c:v>1238</c:v>
                </c:pt>
              </c:numCache>
            </c:numRef>
          </c:val>
          <c:smooth val="0"/>
          <c:extLst>
            <c:ext xmlns:c16="http://schemas.microsoft.com/office/drawing/2014/chart" uri="{C3380CC4-5D6E-409C-BE32-E72D297353CC}">
              <c16:uniqueId val="{00000004-26F9-42B8-85DB-ADB9FC2B5184}"/>
            </c:ext>
          </c:extLst>
        </c:ser>
        <c:ser>
          <c:idx val="0"/>
          <c:order val="1"/>
          <c:tx>
            <c:strRef>
              <c:f>GRAFOVI_mjeseci!$D$146</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GRAFOVI_mjeseci!$B$147:$B$160</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GRAFOVI_mjeseci!$D$147:$D$160</c:f>
              <c:numCache>
                <c:formatCode>#,###</c:formatCode>
                <c:ptCount val="14"/>
                <c:pt idx="0">
                  <c:v>956</c:v>
                </c:pt>
                <c:pt idx="1">
                  <c:v>1098</c:v>
                </c:pt>
                <c:pt idx="2">
                  <c:v>1670</c:v>
                </c:pt>
                <c:pt idx="3">
                  <c:v>1286</c:v>
                </c:pt>
                <c:pt idx="4">
                  <c:v>1265</c:v>
                </c:pt>
                <c:pt idx="5">
                  <c:v>1314</c:v>
                </c:pt>
                <c:pt idx="6">
                  <c:v>1376</c:v>
                </c:pt>
                <c:pt idx="7">
                  <c:v>1612</c:v>
                </c:pt>
                <c:pt idx="8">
                  <c:v>1424</c:v>
                </c:pt>
                <c:pt idx="9">
                  <c:v>1234</c:v>
                </c:pt>
                <c:pt idx="10">
                  <c:v>994</c:v>
                </c:pt>
                <c:pt idx="11">
                  <c:v>1041</c:v>
                </c:pt>
              </c:numCache>
            </c:numRef>
          </c:val>
          <c:smooth val="0"/>
          <c:extLst>
            <c:ext xmlns:c16="http://schemas.microsoft.com/office/drawing/2014/chart" uri="{C3380CC4-5D6E-409C-BE32-E72D297353CC}">
              <c16:uniqueId val="{00000005-26F9-42B8-85DB-ADB9FC2B5184}"/>
            </c:ext>
          </c:extLst>
        </c:ser>
        <c:dLbls>
          <c:showLegendKey val="0"/>
          <c:showVal val="0"/>
          <c:showCatName val="0"/>
          <c:showSerName val="0"/>
          <c:showPercent val="0"/>
          <c:showBubbleSize val="0"/>
        </c:dLbls>
        <c:marker val="1"/>
        <c:smooth val="0"/>
        <c:axId val="452425896"/>
        <c:axId val="1"/>
      </c:lineChart>
      <c:catAx>
        <c:axId val="452425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3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258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00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000"/>
      </c:valAx>
      <c:spPr>
        <a:noFill/>
        <a:ln w="12700">
          <a:solidFill>
            <a:srgbClr val="808080"/>
          </a:solidFill>
          <a:prstDash val="solid"/>
        </a:ln>
      </c:spPr>
    </c:plotArea>
    <c:legend>
      <c:legendPos val="r"/>
      <c:legendEntry>
        <c:idx val="0"/>
        <c:delete val="1"/>
      </c:legendEntry>
      <c:layout>
        <c:manualLayout>
          <c:xMode val="edge"/>
          <c:yMode val="edge"/>
          <c:x val="0.53659886264216983"/>
          <c:y val="0.55587275274801173"/>
          <c:w val="0.15059886264216976"/>
          <c:h val="0.1507647070431985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Prekršaji iz ostalih zakona (bez prometnih prekršaja)</a:t>
            </a:r>
          </a:p>
        </c:rich>
      </c:tx>
      <c:layout>
        <c:manualLayout>
          <c:xMode val="edge"/>
          <c:yMode val="edge"/>
          <c:x val="0.16667886179976127"/>
          <c:y val="8.939180092492789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strRef>
              <c:f>GRAFOVI_mjeseci!$E$170</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D7CA-478A-BD8D-048B45A198E5}"/>
              </c:ext>
            </c:extLst>
          </c:dPt>
          <c:dLbls>
            <c:dLbl>
              <c:idx val="12"/>
              <c:layout>
                <c:manualLayout>
                  <c:x val="-2.0000721164642942E-3"/>
                  <c:y val="0.2215531792871466"/>
                </c:manualLayout>
              </c:layout>
              <c:spPr>
                <a:solidFill>
                  <a:srgbClr val="FF00FF"/>
                </a:solid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CA-478A-BD8D-048B45A198E5}"/>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GRAFOVI_mjeseci!$B$171:$B$184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GRAFOVI_mjeseci!$E$171:$E$184</c:f>
              <c:numCache>
                <c:formatCode>#,###</c:formatCode>
                <c:ptCount val="14"/>
                <c:pt idx="12">
                  <c:v>56318</c:v>
                </c:pt>
                <c:pt idx="13">
                  <c:v>49624</c:v>
                </c:pt>
              </c:numCache>
            </c:numRef>
          </c:val>
          <c:extLst>
            <c:ext xmlns:c16="http://schemas.microsoft.com/office/drawing/2014/chart" uri="{C3380CC4-5D6E-409C-BE32-E72D297353CC}">
              <c16:uniqueId val="{00000003-D7CA-478A-BD8D-048B45A198E5}"/>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GRAFOVI_mjeseci!$C$170</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GRAFOVI_mjeseci!$B$171:$B$184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GRAFOVI_mjeseci!$C$171:$C$184</c:f>
              <c:numCache>
                <c:formatCode>#,###</c:formatCode>
                <c:ptCount val="14"/>
                <c:pt idx="0">
                  <c:v>4316</c:v>
                </c:pt>
                <c:pt idx="1">
                  <c:v>5205</c:v>
                </c:pt>
                <c:pt idx="2">
                  <c:v>5832</c:v>
                </c:pt>
                <c:pt idx="3">
                  <c:v>4701</c:v>
                </c:pt>
                <c:pt idx="4">
                  <c:v>4595</c:v>
                </c:pt>
                <c:pt idx="5">
                  <c:v>4268</c:v>
                </c:pt>
                <c:pt idx="6">
                  <c:v>5457</c:v>
                </c:pt>
                <c:pt idx="7">
                  <c:v>5209</c:v>
                </c:pt>
                <c:pt idx="8">
                  <c:v>4378</c:v>
                </c:pt>
                <c:pt idx="9">
                  <c:v>4204</c:v>
                </c:pt>
                <c:pt idx="10">
                  <c:v>4207</c:v>
                </c:pt>
                <c:pt idx="11">
                  <c:v>3943</c:v>
                </c:pt>
              </c:numCache>
            </c:numRef>
          </c:val>
          <c:smooth val="0"/>
          <c:extLst>
            <c:ext xmlns:c16="http://schemas.microsoft.com/office/drawing/2014/chart" uri="{C3380CC4-5D6E-409C-BE32-E72D297353CC}">
              <c16:uniqueId val="{00000004-D7CA-478A-BD8D-048B45A198E5}"/>
            </c:ext>
          </c:extLst>
        </c:ser>
        <c:ser>
          <c:idx val="0"/>
          <c:order val="1"/>
          <c:tx>
            <c:strRef>
              <c:f>GRAFOVI_mjeseci!$D$170</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GRAFOVI_mjeseci!$B$171:$B$184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GRAFOVI_mjeseci!$D$171:$D$184</c:f>
              <c:numCache>
                <c:formatCode>#,###</c:formatCode>
                <c:ptCount val="14"/>
                <c:pt idx="0">
                  <c:v>3211</c:v>
                </c:pt>
                <c:pt idx="1">
                  <c:v>3739</c:v>
                </c:pt>
                <c:pt idx="2">
                  <c:v>4690</c:v>
                </c:pt>
                <c:pt idx="3">
                  <c:v>3702</c:v>
                </c:pt>
                <c:pt idx="4">
                  <c:v>3648</c:v>
                </c:pt>
                <c:pt idx="5">
                  <c:v>4171</c:v>
                </c:pt>
                <c:pt idx="6">
                  <c:v>5111</c:v>
                </c:pt>
                <c:pt idx="7">
                  <c:v>5281</c:v>
                </c:pt>
                <c:pt idx="8">
                  <c:v>4547</c:v>
                </c:pt>
                <c:pt idx="9">
                  <c:v>4283</c:v>
                </c:pt>
                <c:pt idx="10">
                  <c:v>3773</c:v>
                </c:pt>
                <c:pt idx="11">
                  <c:v>3472</c:v>
                </c:pt>
              </c:numCache>
            </c:numRef>
          </c:val>
          <c:smooth val="0"/>
          <c:extLst>
            <c:ext xmlns:c16="http://schemas.microsoft.com/office/drawing/2014/chart" uri="{C3380CC4-5D6E-409C-BE32-E72D297353CC}">
              <c16:uniqueId val="{00000005-D7CA-478A-BD8D-048B45A198E5}"/>
            </c:ext>
          </c:extLst>
        </c:ser>
        <c:dLbls>
          <c:showLegendKey val="0"/>
          <c:showVal val="0"/>
          <c:showCatName val="0"/>
          <c:showSerName val="0"/>
          <c:showPercent val="0"/>
          <c:showBubbleSize val="0"/>
        </c:dLbls>
        <c:marker val="1"/>
        <c:smooth val="0"/>
        <c:axId val="452433768"/>
        <c:axId val="1"/>
      </c:lineChart>
      <c:catAx>
        <c:axId val="45243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337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0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00"/>
        <c:minorUnit val="146"/>
      </c:valAx>
      <c:spPr>
        <a:noFill/>
        <a:ln w="12700">
          <a:solidFill>
            <a:srgbClr val="808080"/>
          </a:solidFill>
          <a:prstDash val="solid"/>
        </a:ln>
      </c:spPr>
    </c:plotArea>
    <c:legend>
      <c:legendPos val="r"/>
      <c:legendEntry>
        <c:idx val="0"/>
        <c:delete val="1"/>
      </c:legendEntry>
      <c:layout>
        <c:manualLayout>
          <c:xMode val="edge"/>
          <c:yMode val="edge"/>
          <c:x val="0.45208420822397194"/>
          <c:y val="0.52075550933491799"/>
          <c:w val="0.14375021872265964"/>
          <c:h val="0.1584909622146287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Požari i eksplozije</a:t>
            </a:r>
          </a:p>
        </c:rich>
      </c:tx>
      <c:layout>
        <c:manualLayout>
          <c:xMode val="edge"/>
          <c:yMode val="edge"/>
          <c:x val="0.37500065616797895"/>
          <c:y val="3.7735849056603772E-2"/>
        </c:manualLayout>
      </c:layout>
      <c:overlay val="0"/>
      <c:spPr>
        <a:noFill/>
        <a:ln w="25400">
          <a:noFill/>
        </a:ln>
      </c:spPr>
    </c:title>
    <c:autoTitleDeleted val="0"/>
    <c:plotArea>
      <c:layout>
        <c:manualLayout>
          <c:layoutTarget val="inner"/>
          <c:xMode val="edge"/>
          <c:yMode val="edge"/>
          <c:x val="0.13819708900023861"/>
          <c:y val="0.19245322636557222"/>
          <c:w val="0.78395219254796922"/>
          <c:h val="0.49434053349891932"/>
        </c:manualLayout>
      </c:layout>
      <c:barChart>
        <c:barDir val="col"/>
        <c:grouping val="clustered"/>
        <c:varyColors val="0"/>
        <c:ser>
          <c:idx val="2"/>
          <c:order val="2"/>
          <c:tx>
            <c:strRef>
              <c:f>GRAFOVI_mjeseci!$E$192</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452B-4A4A-B051-EA382E9D295D}"/>
              </c:ext>
            </c:extLst>
          </c:dPt>
          <c:dLbls>
            <c:dLbl>
              <c:idx val="12"/>
              <c:layout>
                <c:manualLayout>
                  <c:x val="-2.8070175438597521E-3"/>
                  <c:y val="0.17620125786163521"/>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2B-4A4A-B051-EA382E9D295D}"/>
                </c:ext>
              </c:extLst>
            </c:dLbl>
            <c:dLbl>
              <c:idx val="13"/>
              <c:tx>
                <c:rich>
                  <a:bodyPr/>
                  <a:lstStyle/>
                  <a:p>
                    <a:fld id="{380A2A8D-3AA7-48C0-9CDD-0CC89CD9F0CC}" type="VALUE">
                      <a:rPr lang="en-US">
                        <a:solidFill>
                          <a:schemeClr val="bg1"/>
                        </a:solidFill>
                      </a:rPr>
                      <a:pPr/>
                      <a:t>[VRIJEDNOST]</a:t>
                    </a:fld>
                    <a:endParaRPr lang="hr-H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52B-4A4A-B051-EA382E9D295D}"/>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GRAFOVI_mjeseci!$B$193:$B$206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GRAFOVI_mjeseci!$E$193:$E$206</c:f>
              <c:numCache>
                <c:formatCode>#,###</c:formatCode>
                <c:ptCount val="14"/>
                <c:pt idx="12">
                  <c:v>5735</c:v>
                </c:pt>
                <c:pt idx="13">
                  <c:v>5947</c:v>
                </c:pt>
              </c:numCache>
            </c:numRef>
          </c:val>
          <c:extLst>
            <c:ext xmlns:c16="http://schemas.microsoft.com/office/drawing/2014/chart" uri="{C3380CC4-5D6E-409C-BE32-E72D297353CC}">
              <c16:uniqueId val="{00000003-452B-4A4A-B051-EA382E9D295D}"/>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GRAFOVI_mjeseci!$C$192</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GRAFOVI_mjeseci!$B$193:$B$206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GRAFOVI_mjeseci!$C$193:$C$206</c:f>
              <c:numCache>
                <c:formatCode>#,###</c:formatCode>
                <c:ptCount val="14"/>
                <c:pt idx="0">
                  <c:v>506</c:v>
                </c:pt>
                <c:pt idx="1">
                  <c:v>676</c:v>
                </c:pt>
                <c:pt idx="2">
                  <c:v>760</c:v>
                </c:pt>
                <c:pt idx="3">
                  <c:v>970</c:v>
                </c:pt>
                <c:pt idx="4">
                  <c:v>368</c:v>
                </c:pt>
                <c:pt idx="5">
                  <c:v>360</c:v>
                </c:pt>
                <c:pt idx="6">
                  <c:v>516</c:v>
                </c:pt>
                <c:pt idx="7">
                  <c:v>458</c:v>
                </c:pt>
                <c:pt idx="8">
                  <c:v>343</c:v>
                </c:pt>
                <c:pt idx="9">
                  <c:v>241</c:v>
                </c:pt>
                <c:pt idx="10">
                  <c:v>258</c:v>
                </c:pt>
                <c:pt idx="11">
                  <c:v>274</c:v>
                </c:pt>
              </c:numCache>
            </c:numRef>
          </c:val>
          <c:smooth val="0"/>
          <c:extLst>
            <c:ext xmlns:c16="http://schemas.microsoft.com/office/drawing/2014/chart" uri="{C3380CC4-5D6E-409C-BE32-E72D297353CC}">
              <c16:uniqueId val="{00000004-452B-4A4A-B051-EA382E9D295D}"/>
            </c:ext>
          </c:extLst>
        </c:ser>
        <c:ser>
          <c:idx val="0"/>
          <c:order val="1"/>
          <c:tx>
            <c:strRef>
              <c:f>GRAFOVI_mjeseci!$D$192</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GRAFOVI_mjeseci!$B$193:$B$206</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GRAFOVI_mjeseci!$D$193:$D$206</c:f>
              <c:numCache>
                <c:formatCode>#,###</c:formatCode>
                <c:ptCount val="14"/>
                <c:pt idx="0">
                  <c:v>250</c:v>
                </c:pt>
                <c:pt idx="1">
                  <c:v>465</c:v>
                </c:pt>
                <c:pt idx="2">
                  <c:v>1040</c:v>
                </c:pt>
                <c:pt idx="3">
                  <c:v>478</c:v>
                </c:pt>
                <c:pt idx="4">
                  <c:v>267</c:v>
                </c:pt>
                <c:pt idx="5">
                  <c:v>542</c:v>
                </c:pt>
                <c:pt idx="6">
                  <c:v>737</c:v>
                </c:pt>
                <c:pt idx="7">
                  <c:v>713</c:v>
                </c:pt>
                <c:pt idx="8">
                  <c:v>567</c:v>
                </c:pt>
                <c:pt idx="9">
                  <c:v>321</c:v>
                </c:pt>
                <c:pt idx="10">
                  <c:v>226</c:v>
                </c:pt>
                <c:pt idx="11">
                  <c:v>334</c:v>
                </c:pt>
              </c:numCache>
            </c:numRef>
          </c:val>
          <c:smooth val="0"/>
          <c:extLst>
            <c:ext xmlns:c16="http://schemas.microsoft.com/office/drawing/2014/chart" uri="{C3380CC4-5D6E-409C-BE32-E72D297353CC}">
              <c16:uniqueId val="{00000005-452B-4A4A-B051-EA382E9D295D}"/>
            </c:ext>
          </c:extLst>
        </c:ser>
        <c:dLbls>
          <c:showLegendKey val="0"/>
          <c:showVal val="0"/>
          <c:showCatName val="0"/>
          <c:showSerName val="0"/>
          <c:showPercent val="0"/>
          <c:showBubbleSize val="0"/>
        </c:dLbls>
        <c:marker val="1"/>
        <c:smooth val="0"/>
        <c:axId val="450980952"/>
        <c:axId val="1"/>
      </c:lineChart>
      <c:catAx>
        <c:axId val="450980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1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980952"/>
        <c:crosses val="autoZero"/>
        <c:crossBetween val="between"/>
        <c:majorUnit val="3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70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0"/>
      </c:valAx>
      <c:spPr>
        <a:noFill/>
        <a:ln w="12700">
          <a:solidFill>
            <a:srgbClr val="808080"/>
          </a:solidFill>
          <a:prstDash val="solid"/>
        </a:ln>
      </c:spPr>
    </c:plotArea>
    <c:legend>
      <c:legendPos val="r"/>
      <c:legendEntry>
        <c:idx val="0"/>
        <c:delete val="1"/>
      </c:legendEntry>
      <c:layout>
        <c:manualLayout>
          <c:xMode val="edge"/>
          <c:yMode val="edge"/>
          <c:x val="0.59649956255468062"/>
          <c:y val="0.2324769969791512"/>
          <c:w val="0.15072265966754161"/>
          <c:h val="0.1501399494874461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Samoubojstva</a:t>
            </a:r>
            <a:r>
              <a:rPr lang="hr-HR" baseline="0"/>
              <a:t> sa smrtnom posljedicom</a:t>
            </a:r>
            <a:endParaRPr lang="hr-HR"/>
          </a:p>
        </c:rich>
      </c:tx>
      <c:overlay val="0"/>
      <c:spPr>
        <a:noFill/>
        <a:ln w="25400">
          <a:noFill/>
        </a:ln>
      </c:spPr>
    </c:title>
    <c:autoTitleDeleted val="0"/>
    <c:plotArea>
      <c:layout>
        <c:manualLayout>
          <c:layoutTarget val="inner"/>
          <c:xMode val="edge"/>
          <c:yMode val="edge"/>
          <c:x val="0.11934180358997956"/>
          <c:y val="0.1522016540385282"/>
          <c:w val="0.78395219254796922"/>
          <c:h val="0.589937899272025"/>
        </c:manualLayout>
      </c:layout>
      <c:barChart>
        <c:barDir val="col"/>
        <c:grouping val="clustered"/>
        <c:varyColors val="0"/>
        <c:ser>
          <c:idx val="2"/>
          <c:order val="2"/>
          <c:tx>
            <c:strRef>
              <c:f>GRAFOVI_mjeseci!$E$600</c:f>
              <c:strCache>
                <c:ptCount val="1"/>
              </c:strCache>
            </c:strRef>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52AC-42A5-BFFE-29F4479948B9}"/>
              </c:ext>
            </c:extLst>
          </c:dPt>
          <c:dLbls>
            <c:dLbl>
              <c:idx val="13"/>
              <c:layout>
                <c:manualLayout>
                  <c:x val="0"/>
                  <c:y val="0.2092455801515375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AC-42A5-BFFE-29F4479948B9}"/>
                </c:ext>
              </c:extLst>
            </c:dLbl>
            <c:spPr>
              <a:noFill/>
              <a:ln>
                <a:noFill/>
              </a:ln>
              <a:effectLst/>
            </c:spPr>
            <c:txPr>
              <a:bodyPr rot="-5400000" vert="horz" wrap="square" lIns="38100" tIns="19050" rIns="38100" bIns="19050" anchor="ctr">
                <a:spAutoFit/>
              </a:bodyPr>
              <a:lstStyle/>
              <a:p>
                <a:pPr>
                  <a:defRPr>
                    <a:solidFill>
                      <a:schemeClr val="bg1"/>
                    </a:solidFil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GRAFOVI_mjeseci!$B$601:$B$614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GRAFOVI_mjeseci!$E$601:$E$614</c:f>
              <c:numCache>
                <c:formatCode>#,###</c:formatCode>
                <c:ptCount val="14"/>
                <c:pt idx="12">
                  <c:v>572</c:v>
                </c:pt>
                <c:pt idx="13">
                  <c:v>529</c:v>
                </c:pt>
              </c:numCache>
            </c:numRef>
          </c:val>
          <c:extLst>
            <c:ext xmlns:c16="http://schemas.microsoft.com/office/drawing/2014/chart" uri="{C3380CC4-5D6E-409C-BE32-E72D297353CC}">
              <c16:uniqueId val="{00000002-52AC-42A5-BFFE-29F4479948B9}"/>
            </c:ext>
          </c:extLst>
        </c:ser>
        <c:dLbls>
          <c:showLegendKey val="0"/>
          <c:showVal val="0"/>
          <c:showCatName val="0"/>
          <c:showSerName val="0"/>
          <c:showPercent val="0"/>
          <c:showBubbleSize val="0"/>
        </c:dLbls>
        <c:gapWidth val="0"/>
        <c:axId val="3"/>
        <c:axId val="4"/>
      </c:barChart>
      <c:lineChart>
        <c:grouping val="standard"/>
        <c:varyColors val="0"/>
        <c:ser>
          <c:idx val="1"/>
          <c:order val="0"/>
          <c:tx>
            <c:strRef>
              <c:f>GRAFOVI_mjeseci!$C$600</c:f>
              <c:strCache>
                <c:ptCount val="1"/>
                <c:pt idx="0">
                  <c:v>2021.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GRAFOVI_mjeseci!$B$601:$B$614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GRAFOVI_mjeseci!$C$601:$C$614</c:f>
              <c:numCache>
                <c:formatCode>#,###</c:formatCode>
                <c:ptCount val="14"/>
                <c:pt idx="0">
                  <c:v>40</c:v>
                </c:pt>
                <c:pt idx="1">
                  <c:v>40</c:v>
                </c:pt>
                <c:pt idx="2">
                  <c:v>41</c:v>
                </c:pt>
                <c:pt idx="3">
                  <c:v>42</c:v>
                </c:pt>
                <c:pt idx="4">
                  <c:v>51</c:v>
                </c:pt>
                <c:pt idx="5">
                  <c:v>56</c:v>
                </c:pt>
                <c:pt idx="6">
                  <c:v>58</c:v>
                </c:pt>
                <c:pt idx="7">
                  <c:v>53</c:v>
                </c:pt>
                <c:pt idx="8">
                  <c:v>34</c:v>
                </c:pt>
                <c:pt idx="9">
                  <c:v>50</c:v>
                </c:pt>
                <c:pt idx="10">
                  <c:v>47</c:v>
                </c:pt>
                <c:pt idx="11">
                  <c:v>39</c:v>
                </c:pt>
              </c:numCache>
            </c:numRef>
          </c:val>
          <c:smooth val="0"/>
          <c:extLst>
            <c:ext xmlns:c16="http://schemas.microsoft.com/office/drawing/2014/chart" uri="{C3380CC4-5D6E-409C-BE32-E72D297353CC}">
              <c16:uniqueId val="{00000003-52AC-42A5-BFFE-29F4479948B9}"/>
            </c:ext>
          </c:extLst>
        </c:ser>
        <c:ser>
          <c:idx val="0"/>
          <c:order val="1"/>
          <c:tx>
            <c:strRef>
              <c:f>GRAFOVI_mjeseci!$D$600</c:f>
              <c:strCache>
                <c:ptCount val="1"/>
                <c:pt idx="0">
                  <c:v>2022.</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GRAFOVI_mjeseci!$B$601:$B$614</c:f>
              <c:strCache>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Cache>
            </c:strRef>
          </c:cat>
          <c:val>
            <c:numRef>
              <c:f>GRAFOVI_mjeseci!$D$601:$D$614</c:f>
              <c:numCache>
                <c:formatCode>#,###</c:formatCode>
                <c:ptCount val="14"/>
                <c:pt idx="0">
                  <c:v>51</c:v>
                </c:pt>
                <c:pt idx="1">
                  <c:v>33</c:v>
                </c:pt>
                <c:pt idx="2">
                  <c:v>35</c:v>
                </c:pt>
                <c:pt idx="3">
                  <c:v>47</c:v>
                </c:pt>
                <c:pt idx="4">
                  <c:v>54</c:v>
                </c:pt>
                <c:pt idx="5">
                  <c:v>47</c:v>
                </c:pt>
                <c:pt idx="6">
                  <c:v>39</c:v>
                </c:pt>
                <c:pt idx="7">
                  <c:v>45</c:v>
                </c:pt>
                <c:pt idx="8">
                  <c:v>45</c:v>
                </c:pt>
                <c:pt idx="9">
                  <c:v>57</c:v>
                </c:pt>
                <c:pt idx="10">
                  <c:v>29</c:v>
                </c:pt>
                <c:pt idx="11">
                  <c:v>32</c:v>
                </c:pt>
              </c:numCache>
            </c:numRef>
          </c:val>
          <c:smooth val="0"/>
          <c:extLst>
            <c:ext xmlns:c16="http://schemas.microsoft.com/office/drawing/2014/chart" uri="{C3380CC4-5D6E-409C-BE32-E72D297353CC}">
              <c16:uniqueId val="{00000004-52AC-42A5-BFFE-29F4479948B9}"/>
            </c:ext>
          </c:extLst>
        </c:ser>
        <c:dLbls>
          <c:showLegendKey val="0"/>
          <c:showVal val="0"/>
          <c:showCatName val="0"/>
          <c:showSerName val="0"/>
          <c:showPercent val="0"/>
          <c:showBubbleSize val="0"/>
        </c:dLbls>
        <c:marker val="1"/>
        <c:smooth val="0"/>
        <c:axId val="451978176"/>
        <c:axId val="1"/>
      </c:lineChart>
      <c:catAx>
        <c:axId val="45197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78176"/>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0"/>
          <c:min val="0"/>
        </c:scaling>
        <c:delete val="0"/>
        <c:axPos val="r"/>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
        <c:minorUnit val="1"/>
      </c:valAx>
      <c:spPr>
        <a:noFill/>
        <a:ln w="12700">
          <a:solidFill>
            <a:srgbClr val="808080"/>
          </a:solidFill>
          <a:prstDash val="solid"/>
        </a:ln>
      </c:spPr>
    </c:plotArea>
    <c:legend>
      <c:legendPos val="r"/>
      <c:legendEntry>
        <c:idx val="0"/>
        <c:delete val="1"/>
      </c:legendEntry>
      <c:layout>
        <c:manualLayout>
          <c:xMode val="edge"/>
          <c:yMode val="edge"/>
          <c:x val="0.59166688538932632"/>
          <c:y val="0.21509473579953445"/>
          <c:w val="0.15625021872265965"/>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 po službenoj dužnosti</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8AB-40E1-95AE-0B143D79B974}"/>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C8AB-40E1-95AE-0B143D79B974}"/>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54250</c:v>
              </c:pt>
              <c:pt idx="13" formatCode="#,###">
                <c:v>55131</c:v>
              </c:pt>
            </c:numLit>
          </c:val>
          <c:extLst>
            <c:ext xmlns:c16="http://schemas.microsoft.com/office/drawing/2014/chart" uri="{C3380CC4-5D6E-409C-BE32-E72D297353CC}">
              <c16:uniqueId val="{00000003-C8AB-40E1-95AE-0B143D79B974}"/>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5053</c:v>
              </c:pt>
              <c:pt idx="1">
                <c:v>4112</c:v>
              </c:pt>
              <c:pt idx="2">
                <c:v>4068</c:v>
              </c:pt>
              <c:pt idx="3">
                <c:v>2856</c:v>
              </c:pt>
              <c:pt idx="4">
                <c:v>4128</c:v>
              </c:pt>
              <c:pt idx="5">
                <c:v>4615</c:v>
              </c:pt>
              <c:pt idx="6">
                <c:v>4847</c:v>
              </c:pt>
              <c:pt idx="7">
                <c:v>4807</c:v>
              </c:pt>
              <c:pt idx="8">
                <c:v>4601</c:v>
              </c:pt>
              <c:pt idx="9">
                <c:v>4366</c:v>
              </c:pt>
              <c:pt idx="10">
                <c:v>4522</c:v>
              </c:pt>
              <c:pt idx="11">
                <c:v>5071</c:v>
              </c:pt>
            </c:numLit>
          </c:val>
          <c:smooth val="0"/>
          <c:extLst>
            <c:ext xmlns:c16="http://schemas.microsoft.com/office/drawing/2014/chart" uri="{C3380CC4-5D6E-409C-BE32-E72D297353CC}">
              <c16:uniqueId val="{00000004-C8AB-40E1-95AE-0B143D79B974}"/>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3766</c:v>
              </c:pt>
              <c:pt idx="1">
                <c:v>4142</c:v>
              </c:pt>
              <c:pt idx="2">
                <c:v>4679</c:v>
              </c:pt>
              <c:pt idx="3">
                <c:v>4192</c:v>
              </c:pt>
              <c:pt idx="4">
                <c:v>4776</c:v>
              </c:pt>
              <c:pt idx="5">
                <c:v>4698</c:v>
              </c:pt>
              <c:pt idx="6">
                <c:v>5120</c:v>
              </c:pt>
              <c:pt idx="7">
                <c:v>3814</c:v>
              </c:pt>
              <c:pt idx="8">
                <c:v>4663</c:v>
              </c:pt>
              <c:pt idx="9">
                <c:v>4689</c:v>
              </c:pt>
              <c:pt idx="10">
                <c:v>4168</c:v>
              </c:pt>
              <c:pt idx="11">
                <c:v>4773</c:v>
              </c:pt>
            </c:numLit>
          </c:val>
          <c:smooth val="0"/>
          <c:extLst>
            <c:ext xmlns:c16="http://schemas.microsoft.com/office/drawing/2014/chart" uri="{C3380CC4-5D6E-409C-BE32-E72D297353CC}">
              <c16:uniqueId val="{00000005-C8AB-40E1-95AE-0B143D79B974}"/>
            </c:ext>
          </c:extLst>
        </c:ser>
        <c:dLbls>
          <c:showLegendKey val="0"/>
          <c:showVal val="0"/>
          <c:showCatName val="0"/>
          <c:showSerName val="0"/>
          <c:showPercent val="0"/>
          <c:showBubbleSize val="0"/>
        </c:dLbls>
        <c:marker val="1"/>
        <c:smooth val="0"/>
        <c:axId val="450538960"/>
        <c:axId val="1"/>
      </c:lineChart>
      <c:catAx>
        <c:axId val="450538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7000"/>
          <c:min val="50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505389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3"/>
        <c:crosses val="max"/>
        <c:crossBetween val="between"/>
        <c:majorUnit val="10000"/>
        <c:minorUnit val="500"/>
      </c:valAx>
      <c:spPr>
        <a:noFill/>
        <a:ln w="12700">
          <a:solidFill>
            <a:srgbClr val="808080"/>
          </a:solidFill>
          <a:prstDash val="solid"/>
        </a:ln>
      </c:spPr>
    </c:plotArea>
    <c:legend>
      <c:legendPos val="r"/>
      <c:legendEntry>
        <c:idx val="0"/>
        <c:delete val="1"/>
      </c:legendEntry>
      <c:layout>
        <c:manualLayout>
          <c:xMode val="edge"/>
          <c:yMode val="edge"/>
          <c:x val="0.42672251968503938"/>
          <c:y val="0.49042346718154484"/>
          <c:w val="0.13541688538932634"/>
          <c:h val="0.1379314367313281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sz="1000"/>
              <a:t>Ubojstva</a:t>
            </a:r>
          </a:p>
        </c:rich>
      </c:tx>
      <c:layout>
        <c:manualLayout>
          <c:xMode val="edge"/>
          <c:yMode val="edge"/>
          <c:x val="0.4343979818056723"/>
          <c:y val="3.5820971816725153E-2"/>
        </c:manualLayout>
      </c:layout>
      <c:overlay val="0"/>
      <c:spPr>
        <a:noFill/>
        <a:ln w="25400">
          <a:noFill/>
        </a:ln>
      </c:spPr>
    </c:title>
    <c:autoTitleDeleted val="0"/>
    <c:plotArea>
      <c:layout>
        <c:manualLayout>
          <c:layoutTarget val="inner"/>
          <c:xMode val="edge"/>
          <c:yMode val="edge"/>
          <c:x val="0.11170232107145021"/>
          <c:y val="0.15820895522388059"/>
          <c:w val="0.77659708935389193"/>
          <c:h val="0.67761194029850746"/>
        </c:manualLayout>
      </c:layout>
      <c:barChart>
        <c:barDir val="col"/>
        <c:grouping val="clustered"/>
        <c:varyColors val="0"/>
        <c:ser>
          <c:idx val="1"/>
          <c:order val="0"/>
          <c:tx>
            <c:v>Prijavljena</c:v>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0"/>
              <c:pt idx="0" formatCode="#,##0">
                <c:v>41</c:v>
              </c:pt>
              <c:pt idx="1">
                <c:v>35</c:v>
              </c:pt>
              <c:pt idx="2">
                <c:v>33</c:v>
              </c:pt>
              <c:pt idx="3">
                <c:v>43</c:v>
              </c:pt>
              <c:pt idx="4">
                <c:v>43</c:v>
              </c:pt>
              <c:pt idx="5">
                <c:v>22</c:v>
              </c:pt>
              <c:pt idx="6" formatCode="0">
                <c:v>30</c:v>
              </c:pt>
              <c:pt idx="7" formatCode="0">
                <c:v>36</c:v>
              </c:pt>
              <c:pt idx="8">
                <c:v>30</c:v>
              </c:pt>
              <c:pt idx="9">
                <c:v>27</c:v>
              </c:pt>
            </c:numLit>
          </c:val>
          <c:extLst>
            <c:ext xmlns:c16="http://schemas.microsoft.com/office/drawing/2014/chart" uri="{C3380CC4-5D6E-409C-BE32-E72D297353CC}">
              <c16:uniqueId val="{00000000-A720-4B0E-A13C-8DA21CE247C6}"/>
            </c:ext>
          </c:extLst>
        </c:ser>
        <c:dLbls>
          <c:showLegendKey val="0"/>
          <c:showVal val="0"/>
          <c:showCatName val="0"/>
          <c:showSerName val="0"/>
          <c:showPercent val="0"/>
          <c:showBubbleSize val="0"/>
        </c:dLbls>
        <c:gapWidth val="150"/>
        <c:axId val="452579152"/>
        <c:axId val="1"/>
      </c:barChart>
      <c:lineChart>
        <c:grouping val="standard"/>
        <c:varyColors val="0"/>
        <c:ser>
          <c:idx val="0"/>
          <c:order val="1"/>
          <c:tx>
            <c:v>Koeficijent razriješenosti</c:v>
          </c:tx>
          <c:spPr>
            <a:ln w="12700">
              <a:solidFill>
                <a:srgbClr val="000080"/>
              </a:solidFill>
              <a:prstDash val="solid"/>
            </a:ln>
          </c:spPr>
          <c:marker>
            <c:symbol val="diamond"/>
            <c:size val="5"/>
          </c:marker>
          <c:dLbls>
            <c:dLbl>
              <c:idx val="0"/>
              <c:layout>
                <c:manualLayout>
                  <c:x val="-4.0706252357707341E-2"/>
                  <c:y val="-4.8733027774513264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20-4B0E-A13C-8DA21CE247C6}"/>
                </c:ext>
              </c:extLst>
            </c:dLbl>
            <c:dLbl>
              <c:idx val="1"/>
              <c:layout>
                <c:manualLayout>
                  <c:x val="-4.4679560685982216E-2"/>
                  <c:y val="-4.0811583945265226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20-4B0E-A13C-8DA21CE247C6}"/>
                </c:ext>
              </c:extLst>
            </c:dLbl>
            <c:dLbl>
              <c:idx val="3"/>
              <c:layout>
                <c:manualLayout>
                  <c:x val="-3.6912570394720075E-2"/>
                  <c:y val="-6.0786615156251535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20-4B0E-A13C-8DA21CE247C6}"/>
                </c:ext>
              </c:extLst>
            </c:dLbl>
            <c:dLbl>
              <c:idx val="7"/>
              <c:layout>
                <c:manualLayout>
                  <c:x val="-6.262230919765166E-2"/>
                  <c:y val="-2.372479240806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20-4B0E-A13C-8DA21CE247C6}"/>
                </c:ext>
              </c:extLst>
            </c:dLbl>
            <c:dLbl>
              <c:idx val="8"/>
              <c:layout>
                <c:manualLayout>
                  <c:x val="-4.6966731898238842E-2"/>
                  <c:y val="3.795966785290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20-4B0E-A13C-8DA21CE247C6}"/>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0.0</c:formatCode>
              <c:ptCount val="10"/>
              <c:pt idx="0">
                <c:v>97.560975609756099</c:v>
              </c:pt>
              <c:pt idx="1">
                <c:v>102.2</c:v>
              </c:pt>
              <c:pt idx="2">
                <c:v>100</c:v>
              </c:pt>
              <c:pt idx="3">
                <c:v>100</c:v>
              </c:pt>
              <c:pt idx="4">
                <c:v>100</c:v>
              </c:pt>
              <c:pt idx="5">
                <c:v>100</c:v>
              </c:pt>
              <c:pt idx="6">
                <c:v>96.666666666666671</c:v>
              </c:pt>
              <c:pt idx="7">
                <c:v>102.8</c:v>
              </c:pt>
              <c:pt idx="8">
                <c:v>100</c:v>
              </c:pt>
              <c:pt idx="9" formatCode="General">
                <c:v>111.1</c:v>
              </c:pt>
            </c:numLit>
          </c:val>
          <c:smooth val="0"/>
          <c:extLst>
            <c:ext xmlns:c16="http://schemas.microsoft.com/office/drawing/2014/chart" uri="{C3380CC4-5D6E-409C-BE32-E72D297353CC}">
              <c16:uniqueId val="{00000006-A720-4B0E-A13C-8DA21CE247C6}"/>
            </c:ext>
          </c:extLst>
        </c:ser>
        <c:ser>
          <c:idx val="2"/>
          <c:order val="2"/>
          <c:tx>
            <c:v>Postotak razriješenosti</c:v>
          </c:tx>
          <c:marker>
            <c:spPr>
              <a:solidFill>
                <a:srgbClr val="000080"/>
              </a:solidFill>
              <a:ln>
                <a:solidFill>
                  <a:srgbClr val="000080"/>
                </a:solidFill>
                <a:prstDash val="solid"/>
              </a:ln>
            </c:spPr>
          </c:marker>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0.0</c:formatCode>
              <c:ptCount val="10"/>
              <c:pt idx="0">
                <c:v>87.804878048780495</c:v>
              </c:pt>
              <c:pt idx="1">
                <c:v>100</c:v>
              </c:pt>
              <c:pt idx="2">
                <c:v>97</c:v>
              </c:pt>
              <c:pt idx="3">
                <c:v>100</c:v>
              </c:pt>
              <c:pt idx="4">
                <c:v>100</c:v>
              </c:pt>
              <c:pt idx="5">
                <c:v>100</c:v>
              </c:pt>
              <c:pt idx="6">
                <c:v>96.666666666666671</c:v>
              </c:pt>
              <c:pt idx="7">
                <c:v>94.4</c:v>
              </c:pt>
              <c:pt idx="8">
                <c:v>100</c:v>
              </c:pt>
              <c:pt idx="9" formatCode="General">
                <c:v>100</c:v>
              </c:pt>
            </c:numLit>
          </c:val>
          <c:smooth val="0"/>
          <c:extLst>
            <c:ext xmlns:c16="http://schemas.microsoft.com/office/drawing/2014/chart" uri="{C3380CC4-5D6E-409C-BE32-E72D297353CC}">
              <c16:uniqueId val="{00000007-A720-4B0E-A13C-8DA21CE247C6}"/>
            </c:ext>
          </c:extLst>
        </c:ser>
        <c:dLbls>
          <c:showLegendKey val="0"/>
          <c:showVal val="0"/>
          <c:showCatName val="0"/>
          <c:showSerName val="0"/>
          <c:showPercent val="0"/>
          <c:showBubbleSize val="0"/>
        </c:dLbls>
        <c:marker val="1"/>
        <c:smooth val="0"/>
        <c:axId val="3"/>
        <c:axId val="4"/>
      </c:lineChart>
      <c:catAx>
        <c:axId val="45257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hr-HR"/>
                  <a:t>Broj ubojstava</a:t>
                </a:r>
              </a:p>
            </c:rich>
          </c:tx>
          <c:layout>
            <c:manualLayout>
              <c:xMode val="edge"/>
              <c:yMode val="edge"/>
              <c:x val="2.1559004153607012E-2"/>
              <c:y val="0.29529859329381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91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1000" b="1" i="0" u="none" strike="noStrike" baseline="0">
                    <a:solidFill>
                      <a:srgbClr val="000000"/>
                    </a:solidFill>
                    <a:latin typeface="Arial"/>
                    <a:ea typeface="Arial"/>
                    <a:cs typeface="Arial"/>
                  </a:defRPr>
                </a:pPr>
                <a:r>
                  <a:rPr lang="hr-HR"/>
                  <a:t>koeficijent razriješenosti %</a:t>
                </a:r>
              </a:p>
            </c:rich>
          </c:tx>
          <c:layout>
            <c:manualLayout>
              <c:xMode val="edge"/>
              <c:yMode val="edge"/>
              <c:x val="0.95989623627143705"/>
              <c:y val="0.14916354556803996"/>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1.3592233009708738E-2"/>
          <c:y val="0.92509717184228379"/>
          <c:w val="0.97210841795460501"/>
          <c:h val="7.490271901065748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Opći kriminalitet</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5876-4729-9066-BB20B9E58F7F}"/>
              </c:ext>
            </c:extLst>
          </c:dPt>
          <c:dLbls>
            <c:dLbl>
              <c:idx val="12"/>
              <c:layout>
                <c:manualLayout>
                  <c:x val="0"/>
                  <c:y val="0.2053348331458567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76-4729-9066-BB20B9E58F7F}"/>
                </c:ext>
              </c:extLst>
            </c:dLbl>
            <c:dLbl>
              <c:idx val="13"/>
              <c:layout>
                <c:manualLayout>
                  <c:x val="2.4690913635793663E-3"/>
                  <c:y val="0.19328646419197601"/>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6-4729-9066-BB20B9E58F7F}"/>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41872</c:v>
              </c:pt>
              <c:pt idx="13" formatCode="#,###">
                <c:v>42295</c:v>
              </c:pt>
            </c:numLit>
          </c:val>
          <c:extLst>
            <c:ext xmlns:c16="http://schemas.microsoft.com/office/drawing/2014/chart" uri="{C3380CC4-5D6E-409C-BE32-E72D297353CC}">
              <c16:uniqueId val="{00000003-5876-4729-9066-BB20B9E58F7F}"/>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3129</c:v>
              </c:pt>
              <c:pt idx="1">
                <c:v>3400</c:v>
              </c:pt>
              <c:pt idx="2">
                <c:v>3723</c:v>
              </c:pt>
              <c:pt idx="3">
                <c:v>3183</c:v>
              </c:pt>
              <c:pt idx="4">
                <c:v>3304</c:v>
              </c:pt>
              <c:pt idx="5">
                <c:v>3459</c:v>
              </c:pt>
              <c:pt idx="6">
                <c:v>3873</c:v>
              </c:pt>
              <c:pt idx="7">
                <c:v>3862</c:v>
              </c:pt>
              <c:pt idx="8">
                <c:v>3457</c:v>
              </c:pt>
              <c:pt idx="9">
                <c:v>3281</c:v>
              </c:pt>
              <c:pt idx="10">
                <c:v>3072</c:v>
              </c:pt>
              <c:pt idx="11">
                <c:v>3803</c:v>
              </c:pt>
            </c:numLit>
          </c:val>
          <c:smooth val="0"/>
          <c:extLst>
            <c:ext xmlns:c16="http://schemas.microsoft.com/office/drawing/2014/chart" uri="{C3380CC4-5D6E-409C-BE32-E72D297353CC}">
              <c16:uniqueId val="{00000004-5876-4729-9066-BB20B9E58F7F}"/>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2902</c:v>
              </c:pt>
              <c:pt idx="1">
                <c:v>3075</c:v>
              </c:pt>
              <c:pt idx="2">
                <c:v>3342</c:v>
              </c:pt>
              <c:pt idx="3">
                <c:v>3367</c:v>
              </c:pt>
              <c:pt idx="4">
                <c:v>3432</c:v>
              </c:pt>
              <c:pt idx="5">
                <c:v>3579</c:v>
              </c:pt>
              <c:pt idx="6">
                <c:v>4136</c:v>
              </c:pt>
              <c:pt idx="7">
                <c:v>2939</c:v>
              </c:pt>
              <c:pt idx="8">
                <c:v>3622</c:v>
              </c:pt>
              <c:pt idx="9">
                <c:v>3584</c:v>
              </c:pt>
              <c:pt idx="10">
                <c:v>3345</c:v>
              </c:pt>
              <c:pt idx="11">
                <c:v>3457</c:v>
              </c:pt>
            </c:numLit>
          </c:val>
          <c:smooth val="0"/>
          <c:extLst>
            <c:ext xmlns:c16="http://schemas.microsoft.com/office/drawing/2014/chart" uri="{C3380CC4-5D6E-409C-BE32-E72D297353CC}">
              <c16:uniqueId val="{00000005-5876-4729-9066-BB20B9E58F7F}"/>
            </c:ext>
          </c:extLst>
        </c:ser>
        <c:dLbls>
          <c:showLegendKey val="0"/>
          <c:showVal val="0"/>
          <c:showCatName val="0"/>
          <c:showSerName val="0"/>
          <c:showPercent val="0"/>
          <c:showBubbleSize val="0"/>
        </c:dLbls>
        <c:marker val="1"/>
        <c:smooth val="0"/>
        <c:axId val="451982112"/>
        <c:axId val="1"/>
      </c:lineChart>
      <c:catAx>
        <c:axId val="45198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7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82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45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0"/>
        <c:minorUnit val="1000"/>
      </c:valAx>
      <c:spPr>
        <a:noFill/>
        <a:ln w="12700">
          <a:solidFill>
            <a:srgbClr val="808080"/>
          </a:solidFill>
          <a:prstDash val="solid"/>
        </a:ln>
      </c:spPr>
    </c:plotArea>
    <c:legend>
      <c:legendPos val="r"/>
      <c:legendEntry>
        <c:idx val="0"/>
        <c:delete val="1"/>
      </c:legendEntry>
      <c:layout>
        <c:manualLayout>
          <c:xMode val="edge"/>
          <c:yMode val="edge"/>
          <c:x val="0.48047234095738034"/>
          <c:y val="0.55148331458567679"/>
          <c:w val="0.15833355205599298"/>
          <c:h val="0.1358494527806665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Terorizam i ekstremno nasilje</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079C-49E6-A521-BDFD6EB15514}"/>
              </c:ext>
            </c:extLst>
          </c:dPt>
          <c:dLbls>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33</c:v>
              </c:pt>
              <c:pt idx="13" formatCode="#,###">
                <c:v>26</c:v>
              </c:pt>
            </c:numLit>
          </c:val>
          <c:extLst>
            <c:ext xmlns:c16="http://schemas.microsoft.com/office/drawing/2014/chart" uri="{C3380CC4-5D6E-409C-BE32-E72D297353CC}">
              <c16:uniqueId val="{00000002-079C-49E6-A521-BDFD6EB15514}"/>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2</c:v>
              </c:pt>
              <c:pt idx="2">
                <c:v>1</c:v>
              </c:pt>
              <c:pt idx="3">
                <c:v>0</c:v>
              </c:pt>
              <c:pt idx="4">
                <c:v>6</c:v>
              </c:pt>
              <c:pt idx="5">
                <c:v>1</c:v>
              </c:pt>
              <c:pt idx="6">
                <c:v>3</c:v>
              </c:pt>
              <c:pt idx="7">
                <c:v>3</c:v>
              </c:pt>
              <c:pt idx="8">
                <c:v>8</c:v>
              </c:pt>
              <c:pt idx="9">
                <c:v>3</c:v>
              </c:pt>
              <c:pt idx="10">
                <c:v>1</c:v>
              </c:pt>
              <c:pt idx="11">
                <c:v>1</c:v>
              </c:pt>
            </c:numLit>
          </c:val>
          <c:smooth val="0"/>
          <c:extLst>
            <c:ext xmlns:c16="http://schemas.microsoft.com/office/drawing/2014/chart" uri="{C3380CC4-5D6E-409C-BE32-E72D297353CC}">
              <c16:uniqueId val="{00000003-079C-49E6-A521-BDFD6EB15514}"/>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1</c:v>
              </c:pt>
              <c:pt idx="2">
                <c:v>3</c:v>
              </c:pt>
              <c:pt idx="3">
                <c:v>1</c:v>
              </c:pt>
              <c:pt idx="4">
                <c:v>3</c:v>
              </c:pt>
              <c:pt idx="5">
                <c:v>3</c:v>
              </c:pt>
              <c:pt idx="6">
                <c:v>0</c:v>
              </c:pt>
              <c:pt idx="7">
                <c:v>3</c:v>
              </c:pt>
              <c:pt idx="8">
                <c:v>4</c:v>
              </c:pt>
              <c:pt idx="9">
                <c:v>2</c:v>
              </c:pt>
              <c:pt idx="10">
                <c:v>1</c:v>
              </c:pt>
              <c:pt idx="11">
                <c:v>3</c:v>
              </c:pt>
            </c:numLit>
          </c:val>
          <c:smooth val="0"/>
          <c:extLst>
            <c:ext xmlns:c16="http://schemas.microsoft.com/office/drawing/2014/chart" uri="{C3380CC4-5D6E-409C-BE32-E72D297353CC}">
              <c16:uniqueId val="{00000004-079C-49E6-A521-BDFD6EB15514}"/>
            </c:ext>
          </c:extLst>
        </c:ser>
        <c:dLbls>
          <c:showLegendKey val="0"/>
          <c:showVal val="0"/>
          <c:showCatName val="0"/>
          <c:showSerName val="0"/>
          <c:showPercent val="0"/>
          <c:showBubbleSize val="0"/>
        </c:dLbls>
        <c:marker val="1"/>
        <c:smooth val="0"/>
        <c:axId val="451328776"/>
        <c:axId val="1"/>
      </c:lineChart>
      <c:catAx>
        <c:axId val="451328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sr-Latn-RS"/>
          </a:p>
        </c:txPr>
        <c:crossAx val="1"/>
        <c:crosses val="autoZero"/>
        <c:auto val="0"/>
        <c:lblAlgn val="ctr"/>
        <c:lblOffset val="100"/>
        <c:tickLblSkip val="1"/>
        <c:tickMarkSkip val="1"/>
        <c:noMultiLvlLbl val="0"/>
      </c:catAx>
      <c:valAx>
        <c:axId val="1"/>
        <c:scaling>
          <c:orientation val="minMax"/>
          <c:max val="15"/>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28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5"/>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
      </c:valAx>
      <c:spPr>
        <a:noFill/>
        <a:ln w="12700">
          <a:solidFill>
            <a:srgbClr val="808080"/>
          </a:solidFill>
          <a:prstDash val="solid"/>
        </a:ln>
      </c:spPr>
    </c:plotArea>
    <c:legend>
      <c:legendPos val="r"/>
      <c:legendEntry>
        <c:idx val="0"/>
        <c:delete val="1"/>
      </c:legendEntry>
      <c:layout>
        <c:manualLayout>
          <c:xMode val="edge"/>
          <c:yMode val="edge"/>
          <c:x val="0.14319728783902014"/>
          <c:y val="0.26037815084435201"/>
          <c:w val="0.15833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Ratni zločini</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2"/>
            <c:invertIfNegative val="0"/>
            <c:bubble3D val="0"/>
            <c:spPr>
              <a:solidFill>
                <a:srgbClr val="FF66FF"/>
              </a:solidFill>
              <a:ln w="12700">
                <a:solidFill>
                  <a:srgbClr val="000000"/>
                </a:solidFill>
                <a:prstDash val="solid"/>
              </a:ln>
            </c:spPr>
            <c:extLst>
              <c:ext xmlns:c16="http://schemas.microsoft.com/office/drawing/2014/chart" uri="{C3380CC4-5D6E-409C-BE32-E72D297353CC}">
                <c16:uniqueId val="{00000001-701E-47D2-B80A-235E0565519B}"/>
              </c:ext>
            </c:extLst>
          </c:dPt>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3-701E-47D2-B80A-235E0565519B}"/>
              </c:ext>
            </c:extLst>
          </c:dPt>
          <c:dLbls>
            <c:dLbl>
              <c:idx val="12"/>
              <c:layout>
                <c:manualLayout>
                  <c:x val="-5.3220685448015096E-3"/>
                  <c:y val="0.12001193379106667"/>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1E-47D2-B80A-235E0565519B}"/>
                </c:ext>
              </c:extLst>
            </c:dLbl>
            <c:dLbl>
              <c:idx val="13"/>
              <c:layout>
                <c:manualLayout>
                  <c:x val="0"/>
                  <c:y val="0.12181838780943745"/>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1E-47D2-B80A-235E0565519B}"/>
                </c:ext>
              </c:extLst>
            </c:dLbl>
            <c:spPr>
              <a:solidFill>
                <a:srgbClr val="FF00FF"/>
              </a:solid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100</c:v>
              </c:pt>
              <c:pt idx="13" formatCode="#,###">
                <c:v>112</c:v>
              </c:pt>
            </c:numLit>
          </c:val>
          <c:extLst>
            <c:ext xmlns:c16="http://schemas.microsoft.com/office/drawing/2014/chart" uri="{C3380CC4-5D6E-409C-BE32-E72D297353CC}">
              <c16:uniqueId val="{00000004-701E-47D2-B80A-235E0565519B}"/>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15</c:v>
              </c:pt>
              <c:pt idx="1">
                <c:v>4</c:v>
              </c:pt>
              <c:pt idx="2">
                <c:v>12</c:v>
              </c:pt>
              <c:pt idx="3">
                <c:v>40</c:v>
              </c:pt>
              <c:pt idx="4">
                <c:v>1</c:v>
              </c:pt>
              <c:pt idx="5">
                <c:v>5</c:v>
              </c:pt>
              <c:pt idx="6">
                <c:v>8</c:v>
              </c:pt>
              <c:pt idx="7">
                <c:v>12</c:v>
              </c:pt>
              <c:pt idx="8">
                <c:v>1</c:v>
              </c:pt>
              <c:pt idx="9">
                <c:v>0</c:v>
              </c:pt>
              <c:pt idx="10">
                <c:v>1</c:v>
              </c:pt>
              <c:pt idx="11">
                <c:v>0</c:v>
              </c:pt>
            </c:numLit>
          </c:val>
          <c:smooth val="0"/>
          <c:extLst>
            <c:ext xmlns:c16="http://schemas.microsoft.com/office/drawing/2014/chart" uri="{C3380CC4-5D6E-409C-BE32-E72D297353CC}">
              <c16:uniqueId val="{00000005-701E-47D2-B80A-235E0565519B}"/>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c:v>
              </c:pt>
              <c:pt idx="1">
                <c:v>1</c:v>
              </c:pt>
              <c:pt idx="2">
                <c:v>1</c:v>
              </c:pt>
              <c:pt idx="3">
                <c:v>0</c:v>
              </c:pt>
              <c:pt idx="4">
                <c:v>57</c:v>
              </c:pt>
              <c:pt idx="5">
                <c:v>26</c:v>
              </c:pt>
              <c:pt idx="6">
                <c:v>1</c:v>
              </c:pt>
              <c:pt idx="7">
                <c:v>11</c:v>
              </c:pt>
              <c:pt idx="8">
                <c:v>7</c:v>
              </c:pt>
              <c:pt idx="9">
                <c:v>5</c:v>
              </c:pt>
              <c:pt idx="10">
                <c:v>0</c:v>
              </c:pt>
              <c:pt idx="11">
                <c:v>3</c:v>
              </c:pt>
            </c:numLit>
          </c:val>
          <c:smooth val="0"/>
          <c:extLst>
            <c:ext xmlns:c16="http://schemas.microsoft.com/office/drawing/2014/chart" uri="{C3380CC4-5D6E-409C-BE32-E72D297353CC}">
              <c16:uniqueId val="{00000006-701E-47D2-B80A-235E0565519B}"/>
            </c:ext>
          </c:extLst>
        </c:ser>
        <c:dLbls>
          <c:showLegendKey val="0"/>
          <c:showVal val="0"/>
          <c:showCatName val="0"/>
          <c:showSerName val="0"/>
          <c:showPercent val="0"/>
          <c:showBubbleSize val="0"/>
        </c:dLbls>
        <c:marker val="1"/>
        <c:smooth val="0"/>
        <c:axId val="451986048"/>
        <c:axId val="1"/>
      </c:lineChart>
      <c:catAx>
        <c:axId val="451986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8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86048"/>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2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
        <c:minorUnit val="0.2"/>
      </c:valAx>
      <c:spPr>
        <a:noFill/>
        <a:ln w="12700">
          <a:solidFill>
            <a:srgbClr val="808080"/>
          </a:solidFill>
          <a:prstDash val="solid"/>
        </a:ln>
      </c:spPr>
    </c:plotArea>
    <c:legend>
      <c:legendPos val="r"/>
      <c:legendEntry>
        <c:idx val="0"/>
        <c:delete val="1"/>
      </c:legendEntry>
      <c:layout>
        <c:manualLayout>
          <c:xMode val="edge"/>
          <c:yMode val="edge"/>
          <c:x val="0.42702456957330459"/>
          <c:y val="0.24306185586731838"/>
          <c:w val="0.15208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hr-HR" sz="1000" b="1" i="0" u="none" strike="noStrike" baseline="0">
                <a:solidFill>
                  <a:srgbClr val="000000"/>
                </a:solidFill>
                <a:latin typeface="Arial"/>
                <a:cs typeface="Arial"/>
              </a:rPr>
              <a:t>Organizirani kriminalitet</a:t>
            </a:r>
          </a:p>
          <a:p>
            <a:pPr>
              <a:defRPr sz="1000" b="0" i="0" u="none" strike="noStrike" baseline="0">
                <a:solidFill>
                  <a:srgbClr val="000000"/>
                </a:solidFill>
                <a:latin typeface="Arial"/>
                <a:ea typeface="Arial"/>
                <a:cs typeface="Arial"/>
              </a:defRPr>
            </a:pPr>
            <a:r>
              <a:rPr lang="hr-HR" sz="1000" b="1" i="0" u="none" strike="noStrike" baseline="0">
                <a:solidFill>
                  <a:srgbClr val="000000"/>
                </a:solidFill>
                <a:latin typeface="Arial"/>
                <a:cs typeface="Arial"/>
              </a:rPr>
              <a:t> (osnovna kaznena djela iz Kataloga po linijama rada)</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BAD5-4865-B29B-251E77FD2A7D}"/>
              </c:ext>
            </c:extLst>
          </c:dPt>
          <c:dLbls>
            <c:dLbl>
              <c:idx val="12"/>
              <c:layout>
                <c:manualLayout>
                  <c:x val="0"/>
                  <c:y val="0.20621768023677886"/>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D5-4865-B29B-251E77FD2A7D}"/>
                </c:ext>
              </c:extLst>
            </c:dLbl>
            <c:dLbl>
              <c:idx val="13"/>
              <c:layout>
                <c:manualLayout>
                  <c:x val="0"/>
                  <c:y val="0.2022784385994304"/>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D5-4865-B29B-251E77FD2A7D}"/>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2425</c:v>
              </c:pt>
              <c:pt idx="13" formatCode="#,###">
                <c:v>2102</c:v>
              </c:pt>
            </c:numLit>
          </c:val>
          <c:extLst>
            <c:ext xmlns:c16="http://schemas.microsoft.com/office/drawing/2014/chart" uri="{C3380CC4-5D6E-409C-BE32-E72D297353CC}">
              <c16:uniqueId val="{00000003-BAD5-4865-B29B-251E77FD2A7D}"/>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143</c:v>
              </c:pt>
              <c:pt idx="1">
                <c:v>161</c:v>
              </c:pt>
              <c:pt idx="2">
                <c:v>182</c:v>
              </c:pt>
              <c:pt idx="3">
                <c:v>248</c:v>
              </c:pt>
              <c:pt idx="4">
                <c:v>234</c:v>
              </c:pt>
              <c:pt idx="5">
                <c:v>183</c:v>
              </c:pt>
              <c:pt idx="6">
                <c:v>247</c:v>
              </c:pt>
              <c:pt idx="7">
                <c:v>210</c:v>
              </c:pt>
              <c:pt idx="8">
                <c:v>193</c:v>
              </c:pt>
              <c:pt idx="9">
                <c:v>186</c:v>
              </c:pt>
              <c:pt idx="10">
                <c:v>181</c:v>
              </c:pt>
              <c:pt idx="11">
                <c:v>203</c:v>
              </c:pt>
            </c:numLit>
          </c:val>
          <c:smooth val="0"/>
          <c:extLst>
            <c:ext xmlns:c16="http://schemas.microsoft.com/office/drawing/2014/chart" uri="{C3380CC4-5D6E-409C-BE32-E72D297353CC}">
              <c16:uniqueId val="{00000004-BAD5-4865-B29B-251E77FD2A7D}"/>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130</c:v>
              </c:pt>
              <c:pt idx="1">
                <c:v>143</c:v>
              </c:pt>
              <c:pt idx="2">
                <c:v>196</c:v>
              </c:pt>
              <c:pt idx="3">
                <c:v>145</c:v>
              </c:pt>
              <c:pt idx="4">
                <c:v>170</c:v>
              </c:pt>
              <c:pt idx="5">
                <c:v>161</c:v>
              </c:pt>
              <c:pt idx="6">
                <c:v>222</c:v>
              </c:pt>
              <c:pt idx="7">
                <c:v>129</c:v>
              </c:pt>
              <c:pt idx="8">
                <c:v>182</c:v>
              </c:pt>
              <c:pt idx="9">
                <c:v>200</c:v>
              </c:pt>
              <c:pt idx="10">
                <c:v>165</c:v>
              </c:pt>
              <c:pt idx="11">
                <c:v>228</c:v>
              </c:pt>
            </c:numLit>
          </c:val>
          <c:smooth val="0"/>
          <c:extLst>
            <c:ext xmlns:c16="http://schemas.microsoft.com/office/drawing/2014/chart" uri="{C3380CC4-5D6E-409C-BE32-E72D297353CC}">
              <c16:uniqueId val="{00000005-BAD5-4865-B29B-251E77FD2A7D}"/>
            </c:ext>
          </c:extLst>
        </c:ser>
        <c:dLbls>
          <c:showLegendKey val="0"/>
          <c:showVal val="0"/>
          <c:showCatName val="0"/>
          <c:showSerName val="0"/>
          <c:showPercent val="0"/>
          <c:showBubbleSize val="0"/>
        </c:dLbls>
        <c:marker val="1"/>
        <c:smooth val="0"/>
        <c:axId val="451332712"/>
        <c:axId val="1"/>
      </c:lineChart>
      <c:catAx>
        <c:axId val="451332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35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327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00"/>
      </c:valAx>
      <c:spPr>
        <a:noFill/>
        <a:ln w="12700">
          <a:solidFill>
            <a:srgbClr val="808080"/>
          </a:solidFill>
          <a:prstDash val="solid"/>
        </a:ln>
      </c:spPr>
    </c:plotArea>
    <c:legend>
      <c:legendPos val="r"/>
      <c:legendEntry>
        <c:idx val="0"/>
        <c:delete val="1"/>
      </c:legendEntry>
      <c:layout>
        <c:manualLayout>
          <c:xMode val="edge"/>
          <c:yMode val="edge"/>
          <c:x val="0.12506787276884421"/>
          <c:y val="0.23773606700803027"/>
          <c:w val="0.15208355205599294"/>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Gospodarski kriminalitet</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F6C6-47E6-B8E9-2C9A8431F16A}"/>
              </c:ext>
            </c:extLst>
          </c:dPt>
          <c:dLbls>
            <c:dLbl>
              <c:idx val="12"/>
              <c:layout>
                <c:manualLayout>
                  <c:x val="-2.6666666666666666E-3"/>
                  <c:y val="0.20938384588718864"/>
                </c:manualLayout>
              </c:layout>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C6-47E6-B8E9-2C9A8431F16A}"/>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4627</c:v>
              </c:pt>
              <c:pt idx="13" formatCode="#,###">
                <c:v>4956</c:v>
              </c:pt>
            </c:numLit>
          </c:val>
          <c:extLst>
            <c:ext xmlns:c16="http://schemas.microsoft.com/office/drawing/2014/chart" uri="{C3380CC4-5D6E-409C-BE32-E72D297353CC}">
              <c16:uniqueId val="{00000003-F6C6-47E6-B8E9-2C9A8431F16A}"/>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504</c:v>
              </c:pt>
              <c:pt idx="1">
                <c:v>361</c:v>
              </c:pt>
              <c:pt idx="2">
                <c:v>426</c:v>
              </c:pt>
              <c:pt idx="3">
                <c:v>758</c:v>
              </c:pt>
              <c:pt idx="4">
                <c:v>256</c:v>
              </c:pt>
              <c:pt idx="5">
                <c:v>452</c:v>
              </c:pt>
              <c:pt idx="6">
                <c:v>531</c:v>
              </c:pt>
              <c:pt idx="7">
                <c:v>135</c:v>
              </c:pt>
              <c:pt idx="8">
                <c:v>295</c:v>
              </c:pt>
              <c:pt idx="9">
                <c:v>251</c:v>
              </c:pt>
              <c:pt idx="10">
                <c:v>319</c:v>
              </c:pt>
              <c:pt idx="11">
                <c:v>299</c:v>
              </c:pt>
            </c:numLit>
          </c:val>
          <c:smooth val="0"/>
          <c:extLst>
            <c:ext xmlns:c16="http://schemas.microsoft.com/office/drawing/2014/chart" uri="{C3380CC4-5D6E-409C-BE32-E72D297353CC}">
              <c16:uniqueId val="{00000004-F6C6-47E6-B8E9-2C9A8431F16A}"/>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434</c:v>
              </c:pt>
              <c:pt idx="1">
                <c:v>356</c:v>
              </c:pt>
              <c:pt idx="2">
                <c:v>732</c:v>
              </c:pt>
              <c:pt idx="3">
                <c:v>298</c:v>
              </c:pt>
              <c:pt idx="4">
                <c:v>713</c:v>
              </c:pt>
              <c:pt idx="5">
                <c:v>591</c:v>
              </c:pt>
              <c:pt idx="6">
                <c:v>281</c:v>
              </c:pt>
              <c:pt idx="7">
                <c:v>436</c:v>
              </c:pt>
              <c:pt idx="8">
                <c:v>395</c:v>
              </c:pt>
              <c:pt idx="9">
                <c:v>466</c:v>
              </c:pt>
              <c:pt idx="10">
                <c:v>173</c:v>
              </c:pt>
              <c:pt idx="11">
                <c:v>366</c:v>
              </c:pt>
            </c:numLit>
          </c:val>
          <c:smooth val="0"/>
          <c:extLst>
            <c:ext xmlns:c16="http://schemas.microsoft.com/office/drawing/2014/chart" uri="{C3380CC4-5D6E-409C-BE32-E72D297353CC}">
              <c16:uniqueId val="{00000005-F6C6-47E6-B8E9-2C9A8431F16A}"/>
            </c:ext>
          </c:extLst>
        </c:ser>
        <c:dLbls>
          <c:showLegendKey val="0"/>
          <c:showVal val="0"/>
          <c:showCatName val="0"/>
          <c:showSerName val="0"/>
          <c:showPercent val="0"/>
          <c:showBubbleSize val="0"/>
        </c:dLbls>
        <c:marker val="1"/>
        <c:smooth val="0"/>
        <c:axId val="451336648"/>
        <c:axId val="1"/>
      </c:lineChart>
      <c:catAx>
        <c:axId val="451336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366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5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0"/>
      </c:valAx>
      <c:spPr>
        <a:noFill/>
        <a:ln w="12700">
          <a:solidFill>
            <a:srgbClr val="808080"/>
          </a:solidFill>
          <a:prstDash val="solid"/>
        </a:ln>
      </c:spPr>
    </c:plotArea>
    <c:legend>
      <c:legendPos val="r"/>
      <c:legendEntry>
        <c:idx val="0"/>
        <c:delete val="1"/>
      </c:legendEntry>
      <c:layout>
        <c:manualLayout>
          <c:xMode val="edge"/>
          <c:yMode val="edge"/>
          <c:x val="0.59480118110236235"/>
          <c:y val="0.26415252810379836"/>
          <c:w val="0.15942760279965001"/>
          <c:h val="0.1398540088149358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droga</a:t>
            </a:r>
          </a:p>
        </c:rich>
      </c:tx>
      <c:layout>
        <c:manualLayout>
          <c:xMode val="edge"/>
          <c:yMode val="edge"/>
          <c:x val="0.37708420822397198"/>
          <c:y val="3.7735849056603772E-2"/>
        </c:manualLayout>
      </c:layout>
      <c:overlay val="0"/>
      <c:spPr>
        <a:noFill/>
        <a:ln w="25400">
          <a:noFill/>
        </a:ln>
      </c:spPr>
    </c:title>
    <c:autoTitleDeleted val="0"/>
    <c:plotArea>
      <c:layout>
        <c:manualLayout>
          <c:layoutTarget val="inner"/>
          <c:xMode val="edge"/>
          <c:yMode val="edge"/>
          <c:x val="0.11934180358997956"/>
          <c:y val="0.1471702074976477"/>
          <c:w val="0.78395219254796922"/>
          <c:h val="0.5698121131085029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92A-4369-808B-B548C1AB714C}"/>
              </c:ext>
            </c:extLst>
          </c:dPt>
          <c:dLbls>
            <c:dLbl>
              <c:idx val="12"/>
              <c:spPr>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A92A-4369-808B-B548C1AB714C}"/>
                </c:ext>
              </c:extLst>
            </c:dLbl>
            <c:dLbl>
              <c:idx val="13"/>
              <c:spPr>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A92A-4369-808B-B548C1AB714C}"/>
                </c:ext>
              </c:extLst>
            </c:dLbl>
            <c:spPr>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2334</c:v>
              </c:pt>
              <c:pt idx="13" formatCode="#,###">
                <c:v>2402</c:v>
              </c:pt>
            </c:numLit>
          </c:val>
          <c:extLst>
            <c:ext xmlns:c16="http://schemas.microsoft.com/office/drawing/2014/chart" uri="{C3380CC4-5D6E-409C-BE32-E72D297353CC}">
              <c16:uniqueId val="{00000003-A92A-4369-808B-B548C1AB714C}"/>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110</c:v>
              </c:pt>
              <c:pt idx="1">
                <c:v>206</c:v>
              </c:pt>
              <c:pt idx="2">
                <c:v>234</c:v>
              </c:pt>
              <c:pt idx="3">
                <c:v>210</c:v>
              </c:pt>
              <c:pt idx="4">
                <c:v>179</c:v>
              </c:pt>
              <c:pt idx="5">
                <c:v>242</c:v>
              </c:pt>
              <c:pt idx="6">
                <c:v>174</c:v>
              </c:pt>
              <c:pt idx="7">
                <c:v>156</c:v>
              </c:pt>
              <c:pt idx="8">
                <c:v>186</c:v>
              </c:pt>
              <c:pt idx="9">
                <c:v>183</c:v>
              </c:pt>
              <c:pt idx="10">
                <c:v>158</c:v>
              </c:pt>
              <c:pt idx="11">
                <c:v>245</c:v>
              </c:pt>
            </c:numLit>
          </c:val>
          <c:smooth val="0"/>
          <c:extLst>
            <c:ext xmlns:c16="http://schemas.microsoft.com/office/drawing/2014/chart" uri="{C3380CC4-5D6E-409C-BE32-E72D297353CC}">
              <c16:uniqueId val="{00000004-A92A-4369-808B-B548C1AB714C}"/>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115</c:v>
              </c:pt>
              <c:pt idx="1">
                <c:v>355</c:v>
              </c:pt>
              <c:pt idx="2">
                <c:v>178</c:v>
              </c:pt>
              <c:pt idx="3">
                <c:v>161</c:v>
              </c:pt>
              <c:pt idx="4">
                <c:v>200</c:v>
              </c:pt>
              <c:pt idx="5">
                <c:v>144</c:v>
              </c:pt>
              <c:pt idx="6">
                <c:v>180</c:v>
              </c:pt>
              <c:pt idx="7">
                <c:v>116</c:v>
              </c:pt>
              <c:pt idx="8">
                <c:v>162</c:v>
              </c:pt>
              <c:pt idx="9">
                <c:v>164</c:v>
              </c:pt>
              <c:pt idx="10">
                <c:v>228</c:v>
              </c:pt>
              <c:pt idx="11">
                <c:v>238</c:v>
              </c:pt>
            </c:numLit>
          </c:val>
          <c:smooth val="0"/>
          <c:extLst>
            <c:ext xmlns:c16="http://schemas.microsoft.com/office/drawing/2014/chart" uri="{C3380CC4-5D6E-409C-BE32-E72D297353CC}">
              <c16:uniqueId val="{00000005-A92A-4369-808B-B548C1AB714C}"/>
            </c:ext>
          </c:extLst>
        </c:ser>
        <c:dLbls>
          <c:showLegendKey val="0"/>
          <c:showVal val="0"/>
          <c:showCatName val="0"/>
          <c:showSerName val="0"/>
          <c:showPercent val="0"/>
          <c:showBubbleSize val="0"/>
        </c:dLbls>
        <c:marker val="1"/>
        <c:smooth val="0"/>
        <c:axId val="451340584"/>
        <c:axId val="1"/>
      </c:lineChart>
      <c:catAx>
        <c:axId val="451340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4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40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00"/>
      </c:valAx>
      <c:spPr>
        <a:noFill/>
        <a:ln w="12700">
          <a:solidFill>
            <a:srgbClr val="808080"/>
          </a:solidFill>
          <a:prstDash val="solid"/>
        </a:ln>
      </c:spPr>
    </c:plotArea>
    <c:legend>
      <c:legendPos val="r"/>
      <c:legendEntry>
        <c:idx val="0"/>
        <c:delete val="1"/>
      </c:legendEntry>
      <c:layout>
        <c:manualLayout>
          <c:xMode val="edge"/>
          <c:yMode val="edge"/>
          <c:x val="0.6078683289588801"/>
          <c:y val="0.60390986975684646"/>
          <c:w val="0.13991863517060368"/>
          <c:h val="0.108510473926608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Kaznena djela na štetu djece i obitelji</a:t>
            </a:r>
          </a:p>
        </c:rich>
      </c:tx>
      <c:layout>
        <c:manualLayout>
          <c:xMode val="edge"/>
          <c:yMode val="edge"/>
          <c:x val="0.25833377077865266"/>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2C57-4197-9F24-8C6E3DCE7978}"/>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2C57-4197-9F24-8C6E3DCE7978}"/>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9045</c:v>
              </c:pt>
              <c:pt idx="13" formatCode="#,###">
                <c:v>9776</c:v>
              </c:pt>
            </c:numLit>
          </c:val>
          <c:extLst>
            <c:ext xmlns:c16="http://schemas.microsoft.com/office/drawing/2014/chart" uri="{C3380CC4-5D6E-409C-BE32-E72D297353CC}">
              <c16:uniqueId val="{00000003-2C57-4197-9F24-8C6E3DCE7978}"/>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668</c:v>
              </c:pt>
              <c:pt idx="1">
                <c:v>826</c:v>
              </c:pt>
              <c:pt idx="2">
                <c:v>780</c:v>
              </c:pt>
              <c:pt idx="3">
                <c:v>674</c:v>
              </c:pt>
              <c:pt idx="4">
                <c:v>736</c:v>
              </c:pt>
              <c:pt idx="5">
                <c:v>831</c:v>
              </c:pt>
              <c:pt idx="6">
                <c:v>844</c:v>
              </c:pt>
              <c:pt idx="7">
                <c:v>688</c:v>
              </c:pt>
              <c:pt idx="8">
                <c:v>716</c:v>
              </c:pt>
              <c:pt idx="9">
                <c:v>685</c:v>
              </c:pt>
              <c:pt idx="10">
                <c:v>576</c:v>
              </c:pt>
              <c:pt idx="11">
                <c:v>834</c:v>
              </c:pt>
            </c:numLit>
          </c:val>
          <c:smooth val="0"/>
          <c:extLst>
            <c:ext xmlns:c16="http://schemas.microsoft.com/office/drawing/2014/chart" uri="{C3380CC4-5D6E-409C-BE32-E72D297353CC}">
              <c16:uniqueId val="{00000004-2C57-4197-9F24-8C6E3DCE7978}"/>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654</c:v>
              </c:pt>
              <c:pt idx="1">
                <c:v>743</c:v>
              </c:pt>
              <c:pt idx="2">
                <c:v>823</c:v>
              </c:pt>
              <c:pt idx="3">
                <c:v>805</c:v>
              </c:pt>
              <c:pt idx="4">
                <c:v>785</c:v>
              </c:pt>
              <c:pt idx="5">
                <c:v>800</c:v>
              </c:pt>
              <c:pt idx="6">
                <c:v>894</c:v>
              </c:pt>
              <c:pt idx="7">
                <c:v>667</c:v>
              </c:pt>
              <c:pt idx="8">
                <c:v>837</c:v>
              </c:pt>
              <c:pt idx="9">
                <c:v>857</c:v>
              </c:pt>
              <c:pt idx="10">
                <c:v>713</c:v>
              </c:pt>
              <c:pt idx="11">
                <c:v>877</c:v>
              </c:pt>
            </c:numLit>
          </c:val>
          <c:smooth val="0"/>
          <c:extLst>
            <c:ext xmlns:c16="http://schemas.microsoft.com/office/drawing/2014/chart" uri="{C3380CC4-5D6E-409C-BE32-E72D297353CC}">
              <c16:uniqueId val="{00000005-2C57-4197-9F24-8C6E3DCE7978}"/>
            </c:ext>
          </c:extLst>
        </c:ser>
        <c:dLbls>
          <c:showLegendKey val="0"/>
          <c:showVal val="0"/>
          <c:showCatName val="0"/>
          <c:showSerName val="0"/>
          <c:showPercent val="0"/>
          <c:showBubbleSize val="0"/>
        </c:dLbls>
        <c:marker val="1"/>
        <c:smooth val="0"/>
        <c:axId val="452437704"/>
        <c:axId val="1"/>
      </c:lineChart>
      <c:catAx>
        <c:axId val="452437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37704"/>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05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
      </c:valAx>
      <c:spPr>
        <a:noFill/>
        <a:ln w="12700">
          <a:solidFill>
            <a:srgbClr val="808080"/>
          </a:solidFill>
          <a:prstDash val="solid"/>
        </a:ln>
      </c:spPr>
    </c:plotArea>
    <c:legend>
      <c:legendPos val="r"/>
      <c:legendEntry>
        <c:idx val="0"/>
        <c:delete val="1"/>
      </c:legendEntry>
      <c:layout>
        <c:manualLayout>
          <c:xMode val="edge"/>
          <c:yMode val="edge"/>
          <c:x val="0.37808736373035556"/>
          <c:y val="0.51710893868989383"/>
          <c:w val="0.13129418197725284"/>
          <c:h val="0.13948675283514089"/>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Razbojništva</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4322-424E-AE6E-7A4DCBAF090C}"/>
              </c:ext>
            </c:extLst>
          </c:dPt>
          <c:dLbls>
            <c:dLbl>
              <c:idx val="12"/>
              <c:numFmt formatCode="#,##0" sourceLinked="0"/>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4322-424E-AE6E-7A4DCBAF090C}"/>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468</c:v>
              </c:pt>
              <c:pt idx="13" formatCode="#,###">
                <c:v>580</c:v>
              </c:pt>
            </c:numLit>
          </c:val>
          <c:extLst>
            <c:ext xmlns:c16="http://schemas.microsoft.com/office/drawing/2014/chart" uri="{C3380CC4-5D6E-409C-BE32-E72D297353CC}">
              <c16:uniqueId val="{00000003-4322-424E-AE6E-7A4DCBAF090C}"/>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57</c:v>
              </c:pt>
              <c:pt idx="1">
                <c:v>41</c:v>
              </c:pt>
              <c:pt idx="2">
                <c:v>45</c:v>
              </c:pt>
              <c:pt idx="3">
                <c:v>31</c:v>
              </c:pt>
              <c:pt idx="4">
                <c:v>30</c:v>
              </c:pt>
              <c:pt idx="5">
                <c:v>35</c:v>
              </c:pt>
              <c:pt idx="6">
                <c:v>40</c:v>
              </c:pt>
              <c:pt idx="7">
                <c:v>34</c:v>
              </c:pt>
              <c:pt idx="8">
                <c:v>38</c:v>
              </c:pt>
              <c:pt idx="9">
                <c:v>27</c:v>
              </c:pt>
              <c:pt idx="10">
                <c:v>39</c:v>
              </c:pt>
              <c:pt idx="11">
                <c:v>54</c:v>
              </c:pt>
            </c:numLit>
          </c:val>
          <c:smooth val="0"/>
          <c:extLst>
            <c:ext xmlns:c16="http://schemas.microsoft.com/office/drawing/2014/chart" uri="{C3380CC4-5D6E-409C-BE32-E72D297353CC}">
              <c16:uniqueId val="{00000004-4322-424E-AE6E-7A4DCBAF090C}"/>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48</c:v>
              </c:pt>
              <c:pt idx="1">
                <c:v>45</c:v>
              </c:pt>
              <c:pt idx="2">
                <c:v>40</c:v>
              </c:pt>
              <c:pt idx="3">
                <c:v>51</c:v>
              </c:pt>
              <c:pt idx="4">
                <c:v>53</c:v>
              </c:pt>
              <c:pt idx="5">
                <c:v>39</c:v>
              </c:pt>
              <c:pt idx="6">
                <c:v>45</c:v>
              </c:pt>
              <c:pt idx="7">
                <c:v>48</c:v>
              </c:pt>
              <c:pt idx="8">
                <c:v>46</c:v>
              </c:pt>
              <c:pt idx="9">
                <c:v>51</c:v>
              </c:pt>
              <c:pt idx="10">
                <c:v>65</c:v>
              </c:pt>
              <c:pt idx="11">
                <c:v>38</c:v>
              </c:pt>
            </c:numLit>
          </c:val>
          <c:smooth val="0"/>
          <c:extLst>
            <c:ext xmlns:c16="http://schemas.microsoft.com/office/drawing/2014/chart" uri="{C3380CC4-5D6E-409C-BE32-E72D297353CC}">
              <c16:uniqueId val="{00000005-4322-424E-AE6E-7A4DCBAF090C}"/>
            </c:ext>
          </c:extLst>
        </c:ser>
        <c:dLbls>
          <c:showLegendKey val="0"/>
          <c:showVal val="0"/>
          <c:showCatName val="0"/>
          <c:showSerName val="0"/>
          <c:showPercent val="0"/>
          <c:showBubbleSize val="0"/>
        </c:dLbls>
        <c:marker val="1"/>
        <c:smooth val="0"/>
        <c:axId val="452567344"/>
        <c:axId val="1"/>
      </c:lineChart>
      <c:catAx>
        <c:axId val="45256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5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673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50"/>
          <c:min val="0"/>
        </c:scaling>
        <c:delete val="0"/>
        <c:axPos val="r"/>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
      </c:valAx>
      <c:spPr>
        <a:noFill/>
        <a:ln w="12700">
          <a:solidFill>
            <a:srgbClr val="808080"/>
          </a:solidFill>
          <a:prstDash val="solid"/>
        </a:ln>
      </c:spPr>
    </c:plotArea>
    <c:legend>
      <c:legendPos val="r"/>
      <c:legendEntry>
        <c:idx val="0"/>
        <c:delete val="1"/>
      </c:legendEntry>
      <c:layout>
        <c:manualLayout>
          <c:xMode val="edge"/>
          <c:yMode val="edge"/>
          <c:x val="0.31458398950131233"/>
          <c:y val="0.24150983013915711"/>
          <c:w val="0.15208355205599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Provalne krađe</a:t>
            </a:r>
          </a:p>
        </c:rich>
      </c:tx>
      <c:layout>
        <c:manualLayout>
          <c:xMode val="edge"/>
          <c:yMode val="edge"/>
          <c:x val="0.39583420822397197"/>
          <c:y val="3.7735849056603772E-2"/>
        </c:manualLayout>
      </c:layout>
      <c:overlay val="0"/>
      <c:spPr>
        <a:noFill/>
        <a:ln w="25400">
          <a:noFill/>
        </a:ln>
      </c:spPr>
    </c:title>
    <c:autoTitleDeleted val="0"/>
    <c:plotArea>
      <c:layout>
        <c:manualLayout>
          <c:layoutTarget val="inner"/>
          <c:xMode val="edge"/>
          <c:yMode val="edge"/>
          <c:x val="0.11934180358997956"/>
          <c:y val="0.16729599366116968"/>
          <c:w val="0.78395219254796922"/>
          <c:h val="0.5496863269449809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62E0-479D-9045-6A3064B3E267}"/>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62E0-479D-9045-6A3064B3E267}"/>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62E0-479D-9045-6A3064B3E267}"/>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9" formatCode="#,###">
                <c:v>0</c:v>
              </c:pt>
              <c:pt idx="10" formatCode="#,###">
                <c:v>0</c:v>
              </c:pt>
              <c:pt idx="11" formatCode="#,###">
                <c:v>0</c:v>
              </c:pt>
              <c:pt idx="12" formatCode="#,###">
                <c:v>7594</c:v>
              </c:pt>
              <c:pt idx="13" formatCode="#,###">
                <c:v>7156</c:v>
              </c:pt>
            </c:numLit>
          </c:val>
          <c:extLst>
            <c:ext xmlns:c16="http://schemas.microsoft.com/office/drawing/2014/chart" uri="{C3380CC4-5D6E-409C-BE32-E72D297353CC}">
              <c16:uniqueId val="{00000003-62E0-479D-9045-6A3064B3E267}"/>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655</c:v>
              </c:pt>
              <c:pt idx="1">
                <c:v>576</c:v>
              </c:pt>
              <c:pt idx="2">
                <c:v>723</c:v>
              </c:pt>
              <c:pt idx="3">
                <c:v>638</c:v>
              </c:pt>
              <c:pt idx="4">
                <c:v>562</c:v>
              </c:pt>
              <c:pt idx="5">
                <c:v>533</c:v>
              </c:pt>
              <c:pt idx="6">
                <c:v>547</c:v>
              </c:pt>
              <c:pt idx="7">
                <c:v>680</c:v>
              </c:pt>
              <c:pt idx="8">
                <c:v>584</c:v>
              </c:pt>
              <c:pt idx="9">
                <c:v>587</c:v>
              </c:pt>
              <c:pt idx="10">
                <c:v>701</c:v>
              </c:pt>
              <c:pt idx="11">
                <c:v>714</c:v>
              </c:pt>
            </c:numLit>
          </c:val>
          <c:smooth val="0"/>
          <c:extLst>
            <c:ext xmlns:c16="http://schemas.microsoft.com/office/drawing/2014/chart" uri="{C3380CC4-5D6E-409C-BE32-E72D297353CC}">
              <c16:uniqueId val="{00000004-62E0-479D-9045-6A3064B3E267}"/>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631</c:v>
              </c:pt>
              <c:pt idx="1">
                <c:v>590</c:v>
              </c:pt>
              <c:pt idx="2">
                <c:v>547</c:v>
              </c:pt>
              <c:pt idx="3">
                <c:v>625</c:v>
              </c:pt>
              <c:pt idx="4">
                <c:v>543</c:v>
              </c:pt>
              <c:pt idx="5">
                <c:v>559</c:v>
              </c:pt>
              <c:pt idx="6">
                <c:v>643</c:v>
              </c:pt>
              <c:pt idx="7">
                <c:v>646</c:v>
              </c:pt>
              <c:pt idx="8">
                <c:v>536</c:v>
              </c:pt>
              <c:pt idx="9">
                <c:v>572</c:v>
              </c:pt>
              <c:pt idx="10">
                <c:v>545</c:v>
              </c:pt>
              <c:pt idx="11">
                <c:v>554</c:v>
              </c:pt>
            </c:numLit>
          </c:val>
          <c:smooth val="0"/>
          <c:extLst>
            <c:ext xmlns:c16="http://schemas.microsoft.com/office/drawing/2014/chart" uri="{C3380CC4-5D6E-409C-BE32-E72D297353CC}">
              <c16:uniqueId val="{00000005-62E0-479D-9045-6A3064B3E267}"/>
            </c:ext>
          </c:extLst>
        </c:ser>
        <c:dLbls>
          <c:showLegendKey val="0"/>
          <c:showVal val="0"/>
          <c:showCatName val="0"/>
          <c:showSerName val="0"/>
          <c:showPercent val="0"/>
          <c:showBubbleSize val="0"/>
        </c:dLbls>
        <c:marker val="1"/>
        <c:smooth val="0"/>
        <c:axId val="451344520"/>
        <c:axId val="1"/>
      </c:lineChart>
      <c:catAx>
        <c:axId val="451344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344520"/>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8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500"/>
      </c:valAx>
      <c:spPr>
        <a:noFill/>
        <a:ln w="12700">
          <a:solidFill>
            <a:srgbClr val="808080"/>
          </a:solidFill>
          <a:prstDash val="solid"/>
        </a:ln>
      </c:spPr>
    </c:plotArea>
    <c:legend>
      <c:legendPos val="r"/>
      <c:legendEntry>
        <c:idx val="0"/>
        <c:delete val="1"/>
      </c:legendEntry>
      <c:layout>
        <c:manualLayout>
          <c:xMode val="edge"/>
          <c:yMode val="edge"/>
          <c:x val="0.1369421556163205"/>
          <c:y val="0.20819862181538262"/>
          <c:w val="0.13116469816272969"/>
          <c:h val="0.139295795572723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Drske krađe</a:t>
            </a:r>
          </a:p>
        </c:rich>
      </c:tx>
      <c:overlay val="0"/>
      <c:spPr>
        <a:noFill/>
        <a:ln w="25400">
          <a:noFill/>
        </a:ln>
      </c:spPr>
    </c:title>
    <c:autoTitleDeleted val="0"/>
    <c:plotArea>
      <c:layout>
        <c:manualLayout>
          <c:layoutTarget val="inner"/>
          <c:xMode val="edge"/>
          <c:yMode val="edge"/>
          <c:x val="0.11934180358997956"/>
          <c:y val="0.1522016540385282"/>
          <c:w val="0.78395219254796922"/>
          <c:h val="0.5647806665676224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F257-4DD9-B891-AA111962ADE0}"/>
              </c:ext>
            </c:extLst>
          </c:dPt>
          <c:dLbls>
            <c:dLbl>
              <c:idx val="12"/>
              <c:numFmt formatCode="#,##0" sourceLinked="0"/>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F257-4DD9-B891-AA111962ADE0}"/>
                </c:ext>
              </c:extLst>
            </c:dLbl>
            <c:dLbl>
              <c:idx val="13"/>
              <c:numFmt formatCode="#,##0" sourceLinked="0"/>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F257-4DD9-B891-AA111962ADE0}"/>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483</c:v>
              </c:pt>
              <c:pt idx="13" formatCode="#,###">
                <c:v>443</c:v>
              </c:pt>
            </c:numLit>
          </c:val>
          <c:extLst>
            <c:ext xmlns:c16="http://schemas.microsoft.com/office/drawing/2014/chart" uri="{C3380CC4-5D6E-409C-BE32-E72D297353CC}">
              <c16:uniqueId val="{00000003-F257-4DD9-B891-AA111962ADE0}"/>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37</c:v>
              </c:pt>
              <c:pt idx="1">
                <c:v>49</c:v>
              </c:pt>
              <c:pt idx="2">
                <c:v>51</c:v>
              </c:pt>
              <c:pt idx="3">
                <c:v>34</c:v>
              </c:pt>
              <c:pt idx="4">
                <c:v>40</c:v>
              </c:pt>
              <c:pt idx="5">
                <c:v>50</c:v>
              </c:pt>
              <c:pt idx="6">
                <c:v>62</c:v>
              </c:pt>
              <c:pt idx="7">
                <c:v>60</c:v>
              </c:pt>
              <c:pt idx="8">
                <c:v>30</c:v>
              </c:pt>
              <c:pt idx="9">
                <c:v>24</c:v>
              </c:pt>
              <c:pt idx="10">
                <c:v>25</c:v>
              </c:pt>
              <c:pt idx="11">
                <c:v>23</c:v>
              </c:pt>
            </c:numLit>
          </c:val>
          <c:smooth val="0"/>
          <c:extLst>
            <c:ext xmlns:c16="http://schemas.microsoft.com/office/drawing/2014/chart" uri="{C3380CC4-5D6E-409C-BE32-E72D297353CC}">
              <c16:uniqueId val="{00000004-F257-4DD9-B891-AA111962ADE0}"/>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28</c:v>
              </c:pt>
              <c:pt idx="1">
                <c:v>23</c:v>
              </c:pt>
              <c:pt idx="2">
                <c:v>22</c:v>
              </c:pt>
              <c:pt idx="3">
                <c:v>23</c:v>
              </c:pt>
              <c:pt idx="4">
                <c:v>34</c:v>
              </c:pt>
              <c:pt idx="5">
                <c:v>43</c:v>
              </c:pt>
              <c:pt idx="6">
                <c:v>74</c:v>
              </c:pt>
              <c:pt idx="7">
                <c:v>28</c:v>
              </c:pt>
              <c:pt idx="8">
                <c:v>49</c:v>
              </c:pt>
              <c:pt idx="9">
                <c:v>36</c:v>
              </c:pt>
              <c:pt idx="10">
                <c:v>28</c:v>
              </c:pt>
              <c:pt idx="11">
                <c:v>20</c:v>
              </c:pt>
            </c:numLit>
          </c:val>
          <c:smooth val="0"/>
          <c:extLst>
            <c:ext xmlns:c16="http://schemas.microsoft.com/office/drawing/2014/chart" uri="{C3380CC4-5D6E-409C-BE32-E72D297353CC}">
              <c16:uniqueId val="{00000005-F257-4DD9-B891-AA111962ADE0}"/>
            </c:ext>
          </c:extLst>
        </c:ser>
        <c:dLbls>
          <c:showLegendKey val="0"/>
          <c:showVal val="0"/>
          <c:showCatName val="0"/>
          <c:showSerName val="0"/>
          <c:showPercent val="0"/>
          <c:showBubbleSize val="0"/>
        </c:dLbls>
        <c:marker val="1"/>
        <c:smooth val="0"/>
        <c:axId val="450440704"/>
        <c:axId val="1"/>
      </c:lineChart>
      <c:catAx>
        <c:axId val="45044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4070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500"/>
          <c:min val="0"/>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0"/>
      </c:valAx>
      <c:spPr>
        <a:noFill/>
        <a:ln w="12700">
          <a:solidFill>
            <a:srgbClr val="808080"/>
          </a:solidFill>
          <a:prstDash val="solid"/>
        </a:ln>
      </c:spPr>
    </c:plotArea>
    <c:legend>
      <c:legendPos val="r"/>
      <c:legendEntry>
        <c:idx val="0"/>
        <c:delete val="1"/>
      </c:legendEntry>
      <c:layout>
        <c:manualLayout>
          <c:xMode val="edge"/>
          <c:yMode val="edge"/>
          <c:x val="0.13750021872265966"/>
          <c:y val="0.23773624523349673"/>
          <c:w val="0.15208355205599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Ubojstva</a:t>
            </a:r>
          </a:p>
        </c:rich>
      </c:tx>
      <c:layout>
        <c:manualLayout>
          <c:xMode val="edge"/>
          <c:yMode val="edge"/>
          <c:x val="0.43958420822397198"/>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9D5-4860-B64E-B19794E1767A}"/>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A9D5-4860-B64E-B19794E1767A}"/>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A9D5-4860-B64E-B19794E1767A}"/>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30</c:v>
              </c:pt>
              <c:pt idx="13" formatCode="#,###">
                <c:v>27</c:v>
              </c:pt>
            </c:numLit>
          </c:val>
          <c:extLst>
            <c:ext xmlns:c16="http://schemas.microsoft.com/office/drawing/2014/chart" uri="{C3380CC4-5D6E-409C-BE32-E72D297353CC}">
              <c16:uniqueId val="{00000003-A9D5-4860-B64E-B19794E1767A}"/>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c:v>
              </c:pt>
              <c:pt idx="1">
                <c:v>2</c:v>
              </c:pt>
              <c:pt idx="2">
                <c:v>0</c:v>
              </c:pt>
              <c:pt idx="3">
                <c:v>4</c:v>
              </c:pt>
              <c:pt idx="4">
                <c:v>2</c:v>
              </c:pt>
              <c:pt idx="5">
                <c:v>1</c:v>
              </c:pt>
              <c:pt idx="6">
                <c:v>1</c:v>
              </c:pt>
              <c:pt idx="7">
                <c:v>4</c:v>
              </c:pt>
              <c:pt idx="8">
                <c:v>6</c:v>
              </c:pt>
              <c:pt idx="9">
                <c:v>1</c:v>
              </c:pt>
              <c:pt idx="10">
                <c:v>2</c:v>
              </c:pt>
              <c:pt idx="11">
                <c:v>2</c:v>
              </c:pt>
            </c:numLit>
          </c:val>
          <c:smooth val="0"/>
          <c:extLst>
            <c:ext xmlns:c16="http://schemas.microsoft.com/office/drawing/2014/chart" uri="{C3380CC4-5D6E-409C-BE32-E72D297353CC}">
              <c16:uniqueId val="{00000004-A9D5-4860-B64E-B19794E1767A}"/>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3</c:v>
              </c:pt>
              <c:pt idx="2">
                <c:v>5</c:v>
              </c:pt>
              <c:pt idx="3">
                <c:v>2</c:v>
              </c:pt>
              <c:pt idx="4">
                <c:v>3</c:v>
              </c:pt>
              <c:pt idx="5">
                <c:v>1</c:v>
              </c:pt>
              <c:pt idx="6">
                <c:v>2</c:v>
              </c:pt>
              <c:pt idx="7">
                <c:v>3</c:v>
              </c:pt>
              <c:pt idx="8">
                <c:v>3</c:v>
              </c:pt>
              <c:pt idx="9">
                <c:v>1</c:v>
              </c:pt>
              <c:pt idx="10">
                <c:v>1</c:v>
              </c:pt>
              <c:pt idx="11">
                <c:v>0</c:v>
              </c:pt>
            </c:numLit>
          </c:val>
          <c:smooth val="0"/>
          <c:extLst>
            <c:ext xmlns:c16="http://schemas.microsoft.com/office/drawing/2014/chart" uri="{C3380CC4-5D6E-409C-BE32-E72D297353CC}">
              <c16:uniqueId val="{00000005-A9D5-4860-B64E-B19794E1767A}"/>
            </c:ext>
          </c:extLst>
        </c:ser>
        <c:dLbls>
          <c:showLegendKey val="0"/>
          <c:showVal val="0"/>
          <c:showCatName val="0"/>
          <c:showSerName val="0"/>
          <c:showPercent val="0"/>
          <c:showBubbleSize val="0"/>
        </c:dLbls>
        <c:marker val="1"/>
        <c:smooth val="0"/>
        <c:axId val="450452512"/>
        <c:axId val="1"/>
      </c:lineChart>
      <c:catAx>
        <c:axId val="4504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5251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5"/>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
      </c:valAx>
      <c:spPr>
        <a:noFill/>
        <a:ln w="12700">
          <a:solidFill>
            <a:srgbClr val="808080"/>
          </a:solidFill>
          <a:prstDash val="solid"/>
        </a:ln>
      </c:spPr>
    </c:plotArea>
    <c:legend>
      <c:legendPos val="r"/>
      <c:legendEntry>
        <c:idx val="0"/>
        <c:delete val="1"/>
      </c:legendEntry>
      <c:layout>
        <c:manualLayout>
          <c:xMode val="edge"/>
          <c:yMode val="edge"/>
          <c:x val="0.21496281714785653"/>
          <c:y val="0.25023126826127867"/>
          <c:w val="0.14375021872265964"/>
          <c:h val="0.154717377308968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a:t>
            </a:r>
          </a:p>
        </c:rich>
      </c:tx>
      <c:overlay val="0"/>
      <c:spPr>
        <a:noFill/>
        <a:ln w="25400">
          <a:noFill/>
        </a:ln>
      </c:spPr>
    </c:title>
    <c:autoTitleDeleted val="0"/>
    <c:plotArea>
      <c:layout>
        <c:manualLayout>
          <c:layoutTarget val="inner"/>
          <c:xMode val="edge"/>
          <c:yMode val="edge"/>
          <c:x val="0.11934180358997956"/>
          <c:y val="0.1522016540385282"/>
          <c:w val="0.78395219254796922"/>
          <c:h val="0.56478066656762249"/>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F674-4D2D-8EA5-8BECA312D604}"/>
              </c:ext>
            </c:extLst>
          </c:dPt>
          <c:dLbls>
            <c:dLbl>
              <c:idx val="12"/>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F674-4D2D-8EA5-8BECA312D604}"/>
                </c:ext>
              </c:extLst>
            </c:dLbl>
            <c:dLbl>
              <c:idx val="13"/>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F674-4D2D-8EA5-8BECA312D604}"/>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9695</c:v>
              </c:pt>
              <c:pt idx="13" formatCode="#,###">
                <c:v>10538</c:v>
              </c:pt>
            </c:numLit>
          </c:val>
          <c:extLst>
            <c:ext xmlns:c16="http://schemas.microsoft.com/office/drawing/2014/chart" uri="{C3380CC4-5D6E-409C-BE32-E72D297353CC}">
              <c16:uniqueId val="{00000003-F674-4D2D-8EA5-8BECA312D604}"/>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544</c:v>
              </c:pt>
              <c:pt idx="1">
                <c:v>648</c:v>
              </c:pt>
              <c:pt idx="2">
                <c:v>752</c:v>
              </c:pt>
              <c:pt idx="3">
                <c:v>704</c:v>
              </c:pt>
              <c:pt idx="4">
                <c:v>760</c:v>
              </c:pt>
              <c:pt idx="5">
                <c:v>857</c:v>
              </c:pt>
              <c:pt idx="6">
                <c:v>1011</c:v>
              </c:pt>
              <c:pt idx="7">
                <c:v>1220</c:v>
              </c:pt>
              <c:pt idx="8">
                <c:v>905</c:v>
              </c:pt>
              <c:pt idx="9">
                <c:v>743</c:v>
              </c:pt>
              <c:pt idx="10">
                <c:v>664</c:v>
              </c:pt>
              <c:pt idx="11">
                <c:v>868</c:v>
              </c:pt>
            </c:numLit>
          </c:val>
          <c:smooth val="0"/>
          <c:extLst>
            <c:ext xmlns:c16="http://schemas.microsoft.com/office/drawing/2014/chart" uri="{C3380CC4-5D6E-409C-BE32-E72D297353CC}">
              <c16:uniqueId val="{00000004-F674-4D2D-8EA5-8BECA312D604}"/>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654</c:v>
              </c:pt>
              <c:pt idx="1">
                <c:v>683</c:v>
              </c:pt>
              <c:pt idx="2">
                <c:v>756</c:v>
              </c:pt>
              <c:pt idx="3">
                <c:v>784</c:v>
              </c:pt>
              <c:pt idx="4">
                <c:v>894</c:v>
              </c:pt>
              <c:pt idx="5">
                <c:v>954</c:v>
              </c:pt>
              <c:pt idx="6">
                <c:v>1192</c:v>
              </c:pt>
              <c:pt idx="7">
                <c:v>652</c:v>
              </c:pt>
              <c:pt idx="8">
                <c:v>988</c:v>
              </c:pt>
              <c:pt idx="9">
                <c:v>833</c:v>
              </c:pt>
              <c:pt idx="10">
                <c:v>801</c:v>
              </c:pt>
              <c:pt idx="11">
                <c:v>791</c:v>
              </c:pt>
            </c:numLit>
          </c:val>
          <c:smooth val="0"/>
          <c:extLst>
            <c:ext xmlns:c16="http://schemas.microsoft.com/office/drawing/2014/chart" uri="{C3380CC4-5D6E-409C-BE32-E72D297353CC}">
              <c16:uniqueId val="{00000005-F674-4D2D-8EA5-8BECA312D604}"/>
            </c:ext>
          </c:extLst>
        </c:ser>
        <c:dLbls>
          <c:showLegendKey val="0"/>
          <c:showVal val="0"/>
          <c:showCatName val="0"/>
          <c:showSerName val="0"/>
          <c:showPercent val="0"/>
          <c:showBubbleSize val="0"/>
        </c:dLbls>
        <c:marker val="1"/>
        <c:smooth val="0"/>
        <c:axId val="450448576"/>
        <c:axId val="1"/>
      </c:lineChart>
      <c:catAx>
        <c:axId val="4504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1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48576"/>
        <c:crosses val="autoZero"/>
        <c:crossBetween val="between"/>
        <c:majorUnit val="3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1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00"/>
      </c:valAx>
      <c:spPr>
        <a:noFill/>
        <a:ln w="12700">
          <a:solidFill>
            <a:srgbClr val="808080"/>
          </a:solidFill>
          <a:prstDash val="solid"/>
        </a:ln>
      </c:spPr>
    </c:plotArea>
    <c:legend>
      <c:legendPos val="r"/>
      <c:legendEntry>
        <c:idx val="0"/>
        <c:delete val="1"/>
      </c:legendEntry>
      <c:layout>
        <c:manualLayout>
          <c:xMode val="edge"/>
          <c:yMode val="edge"/>
          <c:x val="0.16732305336832895"/>
          <c:y val="0.26433595800524934"/>
          <c:w val="0.15208355205599303"/>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 i neovlaštena uporaba cestovnih motornih vozila</a:t>
            </a:r>
          </a:p>
        </c:rich>
      </c:tx>
      <c:overlay val="0"/>
      <c:spPr>
        <a:noFill/>
        <a:ln w="25400">
          <a:noFill/>
        </a:ln>
      </c:spPr>
    </c:title>
    <c:autoTitleDeleted val="0"/>
    <c:plotArea>
      <c:layout>
        <c:manualLayout>
          <c:layoutTarget val="inner"/>
          <c:xMode val="edge"/>
          <c:yMode val="edge"/>
          <c:x val="0.11934180358997956"/>
          <c:y val="0.16226454712028918"/>
          <c:w val="0.78395219254796922"/>
          <c:h val="0.55471777348586138"/>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A88D-4ECD-B214-123981259B1A}"/>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2-A88D-4ECD-B214-123981259B1A}"/>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1-A88D-4ECD-B214-123981259B1A}"/>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685</c:v>
              </c:pt>
              <c:pt idx="13" formatCode="#,###">
                <c:v>783</c:v>
              </c:pt>
            </c:numLit>
          </c:val>
          <c:extLst>
            <c:ext xmlns:c16="http://schemas.microsoft.com/office/drawing/2014/chart" uri="{C3380CC4-5D6E-409C-BE32-E72D297353CC}">
              <c16:uniqueId val="{00000003-A88D-4ECD-B214-123981259B1A}"/>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36</c:v>
              </c:pt>
              <c:pt idx="1">
                <c:v>43</c:v>
              </c:pt>
              <c:pt idx="2">
                <c:v>57</c:v>
              </c:pt>
              <c:pt idx="3">
                <c:v>59</c:v>
              </c:pt>
              <c:pt idx="4">
                <c:v>72</c:v>
              </c:pt>
              <c:pt idx="5">
                <c:v>51</c:v>
              </c:pt>
              <c:pt idx="6">
                <c:v>66</c:v>
              </c:pt>
              <c:pt idx="7">
                <c:v>73</c:v>
              </c:pt>
              <c:pt idx="8">
                <c:v>61</c:v>
              </c:pt>
              <c:pt idx="9">
                <c:v>56</c:v>
              </c:pt>
              <c:pt idx="10">
                <c:v>58</c:v>
              </c:pt>
              <c:pt idx="11">
                <c:v>56</c:v>
              </c:pt>
            </c:numLit>
          </c:val>
          <c:smooth val="0"/>
          <c:extLst>
            <c:ext xmlns:c16="http://schemas.microsoft.com/office/drawing/2014/chart" uri="{C3380CC4-5D6E-409C-BE32-E72D297353CC}">
              <c16:uniqueId val="{00000004-A88D-4ECD-B214-123981259B1A}"/>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54</c:v>
              </c:pt>
              <c:pt idx="1">
                <c:v>38</c:v>
              </c:pt>
              <c:pt idx="2">
                <c:v>56</c:v>
              </c:pt>
              <c:pt idx="3">
                <c:v>81</c:v>
              </c:pt>
              <c:pt idx="4">
                <c:v>81</c:v>
              </c:pt>
              <c:pt idx="5">
                <c:v>77</c:v>
              </c:pt>
              <c:pt idx="6">
                <c:v>85</c:v>
              </c:pt>
              <c:pt idx="7">
                <c:v>56</c:v>
              </c:pt>
              <c:pt idx="8">
                <c:v>74</c:v>
              </c:pt>
              <c:pt idx="9">
                <c:v>76</c:v>
              </c:pt>
              <c:pt idx="10">
                <c:v>60</c:v>
              </c:pt>
              <c:pt idx="11">
                <c:v>43</c:v>
              </c:pt>
            </c:numLit>
          </c:val>
          <c:smooth val="0"/>
          <c:extLst>
            <c:ext xmlns:c16="http://schemas.microsoft.com/office/drawing/2014/chart" uri="{C3380CC4-5D6E-409C-BE32-E72D297353CC}">
              <c16:uniqueId val="{00000005-A88D-4ECD-B214-123981259B1A}"/>
            </c:ext>
          </c:extLst>
        </c:ser>
        <c:dLbls>
          <c:showLegendKey val="0"/>
          <c:showVal val="0"/>
          <c:showCatName val="0"/>
          <c:showSerName val="0"/>
          <c:showPercent val="0"/>
          <c:showBubbleSize val="0"/>
        </c:dLbls>
        <c:marker val="1"/>
        <c:smooth val="0"/>
        <c:axId val="450444640"/>
        <c:axId val="1"/>
      </c:lineChart>
      <c:catAx>
        <c:axId val="45044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2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44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85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200"/>
        <c:minorUnit val="10"/>
      </c:valAx>
      <c:spPr>
        <a:noFill/>
        <a:ln w="12700">
          <a:solidFill>
            <a:srgbClr val="808080"/>
          </a:solidFill>
          <a:prstDash val="solid"/>
        </a:ln>
      </c:spPr>
    </c:plotArea>
    <c:legend>
      <c:legendPos val="r"/>
      <c:legendEntry>
        <c:idx val="0"/>
        <c:delete val="1"/>
      </c:legendEntry>
      <c:layout>
        <c:manualLayout>
          <c:xMode val="edge"/>
          <c:yMode val="edge"/>
          <c:x val="0.24055183727034118"/>
          <c:y val="0.27472411231614913"/>
          <c:w val="0.12733223972003499"/>
          <c:h val="0.132866636953399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K</a:t>
            </a:r>
            <a:r>
              <a:rPr lang="hr-HR"/>
              <a:t>ibernetički kriminalitet </a:t>
            </a:r>
            <a:endParaRPr lang="en-US"/>
          </a:p>
        </c:rich>
      </c:tx>
      <c:overlay val="0"/>
      <c:spPr>
        <a:noFill/>
        <a:ln w="25400">
          <a:noFill/>
        </a:ln>
      </c:spPr>
    </c:title>
    <c:autoTitleDeleted val="0"/>
    <c:plotArea>
      <c:layout>
        <c:manualLayout>
          <c:layoutTarget val="inner"/>
          <c:xMode val="edge"/>
          <c:yMode val="edge"/>
          <c:x val="0.11934180358997956"/>
          <c:y val="0.12201297479324516"/>
          <c:w val="0.78395219254796922"/>
          <c:h val="0.5949693458129055"/>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F19B-4F7B-A1C7-378C240CFFF3}"/>
              </c:ext>
            </c:extLst>
          </c:dPt>
          <c:dLbls>
            <c:dLbl>
              <c:idx val="12"/>
              <c:spPr>
                <a:solidFill>
                  <a:srgbClr val="FF00FF"/>
                </a:solid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F19B-4F7B-A1C7-378C240CFFF3}"/>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1563</c:v>
              </c:pt>
              <c:pt idx="13" formatCode="#,###">
                <c:v>1864</c:v>
              </c:pt>
            </c:numLit>
          </c:val>
          <c:extLst>
            <c:ext xmlns:c16="http://schemas.microsoft.com/office/drawing/2014/chart" uri="{C3380CC4-5D6E-409C-BE32-E72D297353CC}">
              <c16:uniqueId val="{00000003-F19B-4F7B-A1C7-378C240CFFF3}"/>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5875">
              <a:solidFill>
                <a:srgbClr val="FF00FF"/>
              </a:solidFill>
              <a:prstDash val="solid"/>
            </a:ln>
          </c:spPr>
          <c:marker>
            <c:symbol val="square"/>
            <c:size val="5"/>
            <c:spPr>
              <a:solidFill>
                <a:srgbClr val="FF00FF"/>
              </a:solidFill>
              <a:ln cap="sq">
                <a:solidFill>
                  <a:srgbClr val="FF00FF"/>
                </a:solidFill>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91</c:v>
              </c:pt>
              <c:pt idx="1">
                <c:v>201</c:v>
              </c:pt>
              <c:pt idx="2">
                <c:v>178</c:v>
              </c:pt>
              <c:pt idx="3">
                <c:v>135</c:v>
              </c:pt>
              <c:pt idx="4">
                <c:v>124</c:v>
              </c:pt>
              <c:pt idx="5">
                <c:v>150</c:v>
              </c:pt>
              <c:pt idx="6">
                <c:v>102</c:v>
              </c:pt>
              <c:pt idx="7">
                <c:v>111</c:v>
              </c:pt>
              <c:pt idx="8">
                <c:v>103</c:v>
              </c:pt>
              <c:pt idx="9">
                <c:v>109</c:v>
              </c:pt>
              <c:pt idx="10">
                <c:v>141</c:v>
              </c:pt>
              <c:pt idx="11">
                <c:v>199</c:v>
              </c:pt>
            </c:numLit>
          </c:val>
          <c:smooth val="0"/>
          <c:extLst>
            <c:ext xmlns:c16="http://schemas.microsoft.com/office/drawing/2014/chart" uri="{C3380CC4-5D6E-409C-BE32-E72D297353CC}">
              <c16:uniqueId val="{00000004-F19B-4F7B-A1C7-378C240CFFF3}"/>
            </c:ext>
          </c:extLst>
        </c:ser>
        <c:ser>
          <c:idx val="0"/>
          <c:order val="1"/>
          <c:tx>
            <c:v>2022.</c:v>
          </c:tx>
          <c:spPr>
            <a:ln w="25400">
              <a:solidFill>
                <a:srgbClr val="000080">
                  <a:alpha val="97000"/>
                </a:srgbClr>
              </a:solidFill>
              <a:prstDash val="solid"/>
            </a:ln>
          </c:spPr>
          <c:marker>
            <c:symbol val="diamond"/>
            <c:size val="7"/>
            <c:spPr>
              <a:solidFill>
                <a:srgbClr val="000080"/>
              </a:solidFill>
              <a:ln>
                <a:solidFill>
                  <a:srgbClr val="000080"/>
                </a:solidFill>
                <a:prstDash val="solid"/>
              </a:ln>
            </c:spPr>
          </c:marker>
          <c:dPt>
            <c:idx val="0"/>
            <c:marker>
              <c:spPr>
                <a:solidFill>
                  <a:srgbClr val="000080"/>
                </a:solidFill>
                <a:ln>
                  <a:noFill/>
                  <a:prstDash val="solid"/>
                </a:ln>
              </c:spPr>
            </c:marker>
            <c:bubble3D val="0"/>
            <c:extLst>
              <c:ext xmlns:c16="http://schemas.microsoft.com/office/drawing/2014/chart" uri="{C3380CC4-5D6E-409C-BE32-E72D297353CC}">
                <c16:uniqueId val="{00000005-F19B-4F7B-A1C7-378C240CFFF3}"/>
              </c:ext>
            </c:extLst>
          </c:dPt>
          <c:dPt>
            <c:idx val="1"/>
            <c:marker>
              <c:spPr>
                <a:solidFill>
                  <a:srgbClr val="000080"/>
                </a:solidFill>
                <a:ln>
                  <a:noFill/>
                  <a:prstDash val="solid"/>
                </a:ln>
              </c:spPr>
            </c:marker>
            <c:bubble3D val="0"/>
            <c:extLst>
              <c:ext xmlns:c16="http://schemas.microsoft.com/office/drawing/2014/chart" uri="{C3380CC4-5D6E-409C-BE32-E72D297353CC}">
                <c16:uniqueId val="{00000006-F19B-4F7B-A1C7-378C240CFFF3}"/>
              </c:ext>
            </c:extLst>
          </c:dPt>
          <c:dPt>
            <c:idx val="2"/>
            <c:marker>
              <c:spPr>
                <a:solidFill>
                  <a:srgbClr val="000080"/>
                </a:solidFill>
                <a:ln>
                  <a:noFill/>
                  <a:prstDash val="solid"/>
                </a:ln>
              </c:spPr>
            </c:marker>
            <c:bubble3D val="0"/>
            <c:extLst>
              <c:ext xmlns:c16="http://schemas.microsoft.com/office/drawing/2014/chart" uri="{C3380CC4-5D6E-409C-BE32-E72D297353CC}">
                <c16:uniqueId val="{00000007-F19B-4F7B-A1C7-378C240CFFF3}"/>
              </c:ext>
            </c:extLst>
          </c:dPt>
          <c:dPt>
            <c:idx val="3"/>
            <c:bubble3D val="0"/>
            <c:extLst>
              <c:ext xmlns:c16="http://schemas.microsoft.com/office/drawing/2014/chart" uri="{C3380CC4-5D6E-409C-BE32-E72D297353CC}">
                <c16:uniqueId val="{00000008-F19B-4F7B-A1C7-378C240CFFF3}"/>
              </c:ext>
            </c:extLst>
          </c:dPt>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126</c:v>
              </c:pt>
              <c:pt idx="1">
                <c:v>148</c:v>
              </c:pt>
              <c:pt idx="2">
                <c:v>167</c:v>
              </c:pt>
              <c:pt idx="3">
                <c:v>161</c:v>
              </c:pt>
              <c:pt idx="4">
                <c:v>116</c:v>
              </c:pt>
              <c:pt idx="5">
                <c:v>102</c:v>
              </c:pt>
              <c:pt idx="6">
                <c:v>167</c:v>
              </c:pt>
              <c:pt idx="7">
                <c:v>127</c:v>
              </c:pt>
              <c:pt idx="8">
                <c:v>170</c:v>
              </c:pt>
              <c:pt idx="9">
                <c:v>138</c:v>
              </c:pt>
              <c:pt idx="10">
                <c:v>141</c:v>
              </c:pt>
              <c:pt idx="11">
                <c:v>268</c:v>
              </c:pt>
            </c:numLit>
          </c:val>
          <c:smooth val="0"/>
          <c:extLst>
            <c:ext xmlns:c16="http://schemas.microsoft.com/office/drawing/2014/chart" uri="{C3380CC4-5D6E-409C-BE32-E72D297353CC}">
              <c16:uniqueId val="{00000009-F19B-4F7B-A1C7-378C240CFFF3}"/>
            </c:ext>
          </c:extLst>
        </c:ser>
        <c:dLbls>
          <c:showLegendKey val="0"/>
          <c:showVal val="0"/>
          <c:showCatName val="0"/>
          <c:showSerName val="0"/>
          <c:showPercent val="0"/>
          <c:showBubbleSize val="0"/>
        </c:dLbls>
        <c:marker val="1"/>
        <c:smooth val="0"/>
        <c:axId val="452429832"/>
        <c:axId val="1"/>
      </c:lineChart>
      <c:catAx>
        <c:axId val="452429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50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429832"/>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0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300"/>
      </c:valAx>
      <c:spPr>
        <a:noFill/>
        <a:ln w="12700">
          <a:solidFill>
            <a:srgbClr val="808080"/>
          </a:solidFill>
          <a:prstDash val="solid"/>
        </a:ln>
      </c:spPr>
    </c:plotArea>
    <c:legend>
      <c:legendPos val="r"/>
      <c:legendEntry>
        <c:idx val="0"/>
        <c:delete val="1"/>
      </c:legendEntry>
      <c:layout>
        <c:manualLayout>
          <c:xMode val="edge"/>
          <c:yMode val="edge"/>
          <c:x val="0.56018157049006145"/>
          <c:y val="0.18631525776259103"/>
          <c:w val="0.13895844269466318"/>
          <c:h val="0.14938959045213687"/>
        </c:manualLayout>
      </c:layout>
      <c:overlay val="0"/>
      <c:spPr>
        <a:solidFill>
          <a:schemeClr val="bg1"/>
        </a:solidFill>
        <a:ln>
          <a:solidFill>
            <a:srgbClr val="000000"/>
          </a:solidFill>
        </a:ln>
      </c:spPr>
      <c:txPr>
        <a:bodyPr/>
        <a:lstStyle/>
        <a:p>
          <a:pPr>
            <a:defRPr sz="800"/>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Ubojstva</a:t>
            </a:r>
          </a:p>
        </c:rich>
      </c:tx>
      <c:layout>
        <c:manualLayout>
          <c:xMode val="edge"/>
          <c:yMode val="edge"/>
          <c:x val="0.43958420822397198"/>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DDB2-410C-BE3A-2EA200CD4B7C}"/>
              </c:ext>
            </c:extLst>
          </c:dPt>
          <c:dLbls>
            <c:dLbl>
              <c:idx val="12"/>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2-DDB2-410C-BE3A-2EA200CD4B7C}"/>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DDB2-410C-BE3A-2EA200CD4B7C}"/>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30</c:v>
              </c:pt>
              <c:pt idx="13" formatCode="#,###">
                <c:v>27</c:v>
              </c:pt>
            </c:numLit>
          </c:val>
          <c:extLst>
            <c:ext xmlns:c16="http://schemas.microsoft.com/office/drawing/2014/chart" uri="{C3380CC4-5D6E-409C-BE32-E72D297353CC}">
              <c16:uniqueId val="{00000003-DDB2-410C-BE3A-2EA200CD4B7C}"/>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5</c:v>
              </c:pt>
              <c:pt idx="1">
                <c:v>2</c:v>
              </c:pt>
              <c:pt idx="2">
                <c:v>0</c:v>
              </c:pt>
              <c:pt idx="3">
                <c:v>4</c:v>
              </c:pt>
              <c:pt idx="4">
                <c:v>2</c:v>
              </c:pt>
              <c:pt idx="5">
                <c:v>1</c:v>
              </c:pt>
              <c:pt idx="6">
                <c:v>1</c:v>
              </c:pt>
              <c:pt idx="7">
                <c:v>4</c:v>
              </c:pt>
              <c:pt idx="8">
                <c:v>6</c:v>
              </c:pt>
              <c:pt idx="9">
                <c:v>1</c:v>
              </c:pt>
              <c:pt idx="10">
                <c:v>2</c:v>
              </c:pt>
              <c:pt idx="11">
                <c:v>2</c:v>
              </c:pt>
            </c:numLit>
          </c:val>
          <c:smooth val="0"/>
          <c:extLst>
            <c:ext xmlns:c16="http://schemas.microsoft.com/office/drawing/2014/chart" uri="{C3380CC4-5D6E-409C-BE32-E72D297353CC}">
              <c16:uniqueId val="{00000004-DDB2-410C-BE3A-2EA200CD4B7C}"/>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3</c:v>
              </c:pt>
              <c:pt idx="1">
                <c:v>3</c:v>
              </c:pt>
              <c:pt idx="2">
                <c:v>5</c:v>
              </c:pt>
              <c:pt idx="3">
                <c:v>2</c:v>
              </c:pt>
              <c:pt idx="4">
                <c:v>3</c:v>
              </c:pt>
              <c:pt idx="5">
                <c:v>1</c:v>
              </c:pt>
              <c:pt idx="6">
                <c:v>2</c:v>
              </c:pt>
              <c:pt idx="7">
                <c:v>3</c:v>
              </c:pt>
              <c:pt idx="8">
                <c:v>3</c:v>
              </c:pt>
              <c:pt idx="9">
                <c:v>1</c:v>
              </c:pt>
              <c:pt idx="10">
                <c:v>1</c:v>
              </c:pt>
              <c:pt idx="11">
                <c:v>0</c:v>
              </c:pt>
            </c:numLit>
          </c:val>
          <c:smooth val="0"/>
          <c:extLst>
            <c:ext xmlns:c16="http://schemas.microsoft.com/office/drawing/2014/chart" uri="{C3380CC4-5D6E-409C-BE32-E72D297353CC}">
              <c16:uniqueId val="{00000005-DDB2-410C-BE3A-2EA200CD4B7C}"/>
            </c:ext>
          </c:extLst>
        </c:ser>
        <c:dLbls>
          <c:showLegendKey val="0"/>
          <c:showVal val="0"/>
          <c:showCatName val="0"/>
          <c:showSerName val="0"/>
          <c:showPercent val="0"/>
          <c:showBubbleSize val="0"/>
        </c:dLbls>
        <c:marker val="1"/>
        <c:smooth val="0"/>
        <c:axId val="450452512"/>
        <c:axId val="1"/>
      </c:lineChart>
      <c:catAx>
        <c:axId val="4504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0"/>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045251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5"/>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10"/>
      </c:valAx>
      <c:spPr>
        <a:noFill/>
        <a:ln w="12700">
          <a:solidFill>
            <a:srgbClr val="808080"/>
          </a:solidFill>
          <a:prstDash val="solid"/>
        </a:ln>
      </c:spPr>
    </c:plotArea>
    <c:legend>
      <c:legendPos val="r"/>
      <c:legendEntry>
        <c:idx val="0"/>
        <c:delete val="1"/>
      </c:legendEntry>
      <c:layout>
        <c:manualLayout>
          <c:xMode val="edge"/>
          <c:yMode val="edge"/>
          <c:x val="0.21496281714785653"/>
          <c:y val="0.25023126826127867"/>
          <c:w val="0.14375021872265964"/>
          <c:h val="0.154717377308968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Ubojstva u pokušaju</a:t>
            </a:r>
          </a:p>
        </c:rich>
      </c:tx>
      <c:layout>
        <c:manualLayout>
          <c:xMode val="edge"/>
          <c:yMode val="edge"/>
          <c:x val="0.35625087489063861"/>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74C-47C0-9C6D-52A2813F8602}"/>
              </c:ext>
            </c:extLst>
          </c:dPt>
          <c:dLbls>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C74C-47C0-9C6D-52A2813F8602}"/>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103</c:v>
              </c:pt>
              <c:pt idx="13" formatCode="#,###">
                <c:v>108</c:v>
              </c:pt>
            </c:numLit>
          </c:val>
          <c:extLst>
            <c:ext xmlns:c16="http://schemas.microsoft.com/office/drawing/2014/chart" uri="{C3380CC4-5D6E-409C-BE32-E72D297353CC}">
              <c16:uniqueId val="{00000002-C74C-47C0-9C6D-52A2813F8602}"/>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8</c:v>
              </c:pt>
              <c:pt idx="1">
                <c:v>5</c:v>
              </c:pt>
              <c:pt idx="2">
                <c:v>8</c:v>
              </c:pt>
              <c:pt idx="3">
                <c:v>6</c:v>
              </c:pt>
              <c:pt idx="4">
                <c:v>6</c:v>
              </c:pt>
              <c:pt idx="5">
                <c:v>6</c:v>
              </c:pt>
              <c:pt idx="6">
                <c:v>11</c:v>
              </c:pt>
              <c:pt idx="7">
                <c:v>9</c:v>
              </c:pt>
              <c:pt idx="8">
                <c:v>7</c:v>
              </c:pt>
              <c:pt idx="9">
                <c:v>9</c:v>
              </c:pt>
              <c:pt idx="10">
                <c:v>12</c:v>
              </c:pt>
              <c:pt idx="11">
                <c:v>16</c:v>
              </c:pt>
            </c:numLit>
          </c:val>
          <c:smooth val="0"/>
          <c:extLst>
            <c:ext xmlns:c16="http://schemas.microsoft.com/office/drawing/2014/chart" uri="{C3380CC4-5D6E-409C-BE32-E72D297353CC}">
              <c16:uniqueId val="{00000003-C74C-47C0-9C6D-52A2813F8602}"/>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8</c:v>
              </c:pt>
              <c:pt idx="1">
                <c:v>10</c:v>
              </c:pt>
              <c:pt idx="2">
                <c:v>7</c:v>
              </c:pt>
              <c:pt idx="3">
                <c:v>8</c:v>
              </c:pt>
              <c:pt idx="4">
                <c:v>8</c:v>
              </c:pt>
              <c:pt idx="5">
                <c:v>16</c:v>
              </c:pt>
              <c:pt idx="6">
                <c:v>10</c:v>
              </c:pt>
              <c:pt idx="7">
                <c:v>8</c:v>
              </c:pt>
              <c:pt idx="8">
                <c:v>8</c:v>
              </c:pt>
              <c:pt idx="9">
                <c:v>10</c:v>
              </c:pt>
              <c:pt idx="10">
                <c:v>3</c:v>
              </c:pt>
              <c:pt idx="11">
                <c:v>7</c:v>
              </c:pt>
            </c:numLit>
          </c:val>
          <c:smooth val="0"/>
          <c:extLst>
            <c:ext xmlns:c16="http://schemas.microsoft.com/office/drawing/2014/chart" uri="{C3380CC4-5D6E-409C-BE32-E72D297353CC}">
              <c16:uniqueId val="{00000004-C74C-47C0-9C6D-52A2813F8602}"/>
            </c:ext>
          </c:extLst>
        </c:ser>
        <c:dLbls>
          <c:showLegendKey val="0"/>
          <c:showVal val="0"/>
          <c:showCatName val="0"/>
          <c:showSerName val="0"/>
          <c:showPercent val="0"/>
          <c:showBubbleSize val="0"/>
        </c:dLbls>
        <c:marker val="1"/>
        <c:smooth val="0"/>
        <c:axId val="452571280"/>
        <c:axId val="1"/>
      </c:lineChart>
      <c:catAx>
        <c:axId val="45257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8"/>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1280"/>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5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30"/>
      </c:valAx>
      <c:spPr>
        <a:noFill/>
        <a:ln w="12700">
          <a:solidFill>
            <a:srgbClr val="808080"/>
          </a:solidFill>
          <a:prstDash val="solid"/>
        </a:ln>
      </c:spPr>
    </c:plotArea>
    <c:legend>
      <c:legendPos val="r"/>
      <c:legendEntry>
        <c:idx val="0"/>
        <c:delete val="1"/>
      </c:legendEntry>
      <c:layout>
        <c:manualLayout>
          <c:xMode val="edge"/>
          <c:yMode val="edge"/>
          <c:x val="0.1676758519793736"/>
          <c:y val="0.22945585697193213"/>
          <c:w val="0.14375021872265964"/>
          <c:h val="0.1547173773089684"/>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Silovanja </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8B5E-4960-B084-E21CBBAFB734}"/>
              </c:ext>
            </c:extLst>
          </c:dPt>
          <c:dLbls>
            <c:dLbl>
              <c:idx val="12"/>
              <c:layout>
                <c:manualLayout>
                  <c:x val="-9.7776648253593543E-17"/>
                  <c:y val="0.13047452087356995"/>
                </c:manualLayout>
              </c:layout>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E-4960-B084-E21CBBAFB734}"/>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8B5E-4960-B084-E21CBBAFB734}"/>
                </c:ext>
              </c:extLst>
            </c:dLbl>
            <c:spPr>
              <a:solidFill>
                <a:srgbClr val="FF00FF"/>
              </a:solid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194</c:v>
              </c:pt>
              <c:pt idx="13" formatCode="#,###">
                <c:v>216</c:v>
              </c:pt>
            </c:numLit>
          </c:val>
          <c:extLst>
            <c:ext xmlns:c16="http://schemas.microsoft.com/office/drawing/2014/chart" uri="{C3380CC4-5D6E-409C-BE32-E72D297353CC}">
              <c16:uniqueId val="{00000003-8B5E-4960-B084-E21CBBAFB734}"/>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10</c:v>
              </c:pt>
              <c:pt idx="1">
                <c:v>12</c:v>
              </c:pt>
              <c:pt idx="2">
                <c:v>33</c:v>
              </c:pt>
              <c:pt idx="3">
                <c:v>17</c:v>
              </c:pt>
              <c:pt idx="4">
                <c:v>7</c:v>
              </c:pt>
              <c:pt idx="5">
                <c:v>9</c:v>
              </c:pt>
              <c:pt idx="6">
                <c:v>27</c:v>
              </c:pt>
              <c:pt idx="7">
                <c:v>20</c:v>
              </c:pt>
              <c:pt idx="8">
                <c:v>12</c:v>
              </c:pt>
              <c:pt idx="9">
                <c:v>13</c:v>
              </c:pt>
              <c:pt idx="10">
                <c:v>16</c:v>
              </c:pt>
              <c:pt idx="11">
                <c:v>10</c:v>
              </c:pt>
            </c:numLit>
          </c:val>
          <c:smooth val="0"/>
          <c:extLst>
            <c:ext xmlns:c16="http://schemas.microsoft.com/office/drawing/2014/chart" uri="{C3380CC4-5D6E-409C-BE32-E72D297353CC}">
              <c16:uniqueId val="{00000004-8B5E-4960-B084-E21CBBAFB734}"/>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23</c:v>
              </c:pt>
              <c:pt idx="1">
                <c:v>9</c:v>
              </c:pt>
              <c:pt idx="2">
                <c:v>21</c:v>
              </c:pt>
              <c:pt idx="3">
                <c:v>23</c:v>
              </c:pt>
              <c:pt idx="4">
                <c:v>35</c:v>
              </c:pt>
              <c:pt idx="5">
                <c:v>12</c:v>
              </c:pt>
              <c:pt idx="6">
                <c:v>12</c:v>
              </c:pt>
              <c:pt idx="7">
                <c:v>23</c:v>
              </c:pt>
              <c:pt idx="8">
                <c:v>9</c:v>
              </c:pt>
              <c:pt idx="9">
                <c:v>20</c:v>
              </c:pt>
              <c:pt idx="10">
                <c:v>6</c:v>
              </c:pt>
              <c:pt idx="11">
                <c:v>20</c:v>
              </c:pt>
            </c:numLit>
          </c:val>
          <c:smooth val="0"/>
          <c:extLst>
            <c:ext xmlns:c16="http://schemas.microsoft.com/office/drawing/2014/chart" uri="{C3380CC4-5D6E-409C-BE32-E72D297353CC}">
              <c16:uniqueId val="{00000005-8B5E-4960-B084-E21CBBAFB734}"/>
            </c:ext>
          </c:extLst>
        </c:ser>
        <c:dLbls>
          <c:showLegendKey val="0"/>
          <c:showVal val="0"/>
          <c:showCatName val="0"/>
          <c:showSerName val="0"/>
          <c:showPercent val="0"/>
          <c:showBubbleSize val="0"/>
        </c:dLbls>
        <c:marker val="1"/>
        <c:smooth val="0"/>
        <c:axId val="451974240"/>
        <c:axId val="1"/>
      </c:lineChart>
      <c:catAx>
        <c:axId val="45197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35"/>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74240"/>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40"/>
        <c:minorUnit val="3"/>
      </c:valAx>
      <c:spPr>
        <a:noFill/>
        <a:ln w="12700">
          <a:solidFill>
            <a:srgbClr val="808080"/>
          </a:solidFill>
          <a:prstDash val="solid"/>
        </a:ln>
      </c:spPr>
    </c:plotArea>
    <c:legend>
      <c:legendPos val="r"/>
      <c:legendEntry>
        <c:idx val="0"/>
        <c:delete val="1"/>
      </c:legendEntry>
      <c:layout>
        <c:manualLayout>
          <c:xMode val="edge"/>
          <c:yMode val="edge"/>
          <c:x val="0.58801930443881056"/>
          <c:y val="0.23788778115417453"/>
          <c:w val="0.15625021872265965"/>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Silovanja u pokušaju </a:t>
            </a:r>
          </a:p>
        </c:rich>
      </c:tx>
      <c:overlay val="0"/>
      <c:spPr>
        <a:noFill/>
        <a:ln w="25400">
          <a:noFill/>
        </a:ln>
      </c:spPr>
    </c:title>
    <c:autoTitleDeleted val="0"/>
    <c:plotArea>
      <c:layout>
        <c:manualLayout>
          <c:layoutTarget val="inner"/>
          <c:xMode val="edge"/>
          <c:yMode val="edge"/>
          <c:x val="0.11934180358997956"/>
          <c:y val="0.16226454712028918"/>
          <c:w val="0.78395219254796922"/>
          <c:h val="0.55471777348586138"/>
        </c:manualLayout>
      </c:layout>
      <c:barChart>
        <c:barDir val="col"/>
        <c:grouping val="clustered"/>
        <c:varyColors val="0"/>
        <c:ser>
          <c:idx val="2"/>
          <c:order val="2"/>
          <c:tx>
            <c:v>2003.</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676E-422A-8439-22D2AB95A99E}"/>
              </c:ext>
            </c:extLst>
          </c:dPt>
          <c:dLbls>
            <c:dLbl>
              <c:idx val="12"/>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6E-422A-8439-22D2AB95A99E}"/>
                </c:ext>
              </c:extLst>
            </c:dLbl>
            <c:dLbl>
              <c:idx val="13"/>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6E-422A-8439-22D2AB95A99E}"/>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19</c:v>
              </c:pt>
              <c:pt idx="13" formatCode="#,###">
                <c:v>14</c:v>
              </c:pt>
            </c:numLit>
          </c:val>
          <c:extLst>
            <c:ext xmlns:c16="http://schemas.microsoft.com/office/drawing/2014/chart" uri="{C3380CC4-5D6E-409C-BE32-E72D297353CC}">
              <c16:uniqueId val="{00000003-676E-422A-8439-22D2AB95A99E}"/>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0</c:v>
              </c:pt>
              <c:pt idx="1">
                <c:v>2</c:v>
              </c:pt>
              <c:pt idx="2">
                <c:v>2</c:v>
              </c:pt>
              <c:pt idx="3">
                <c:v>2</c:v>
              </c:pt>
              <c:pt idx="4">
                <c:v>0</c:v>
              </c:pt>
              <c:pt idx="5">
                <c:v>3</c:v>
              </c:pt>
              <c:pt idx="6">
                <c:v>1</c:v>
              </c:pt>
              <c:pt idx="7">
                <c:v>6</c:v>
              </c:pt>
              <c:pt idx="8">
                <c:v>0</c:v>
              </c:pt>
              <c:pt idx="9">
                <c:v>3</c:v>
              </c:pt>
              <c:pt idx="10">
                <c:v>0</c:v>
              </c:pt>
              <c:pt idx="11">
                <c:v>0</c:v>
              </c:pt>
            </c:numLit>
          </c:val>
          <c:smooth val="0"/>
          <c:extLst>
            <c:ext xmlns:c16="http://schemas.microsoft.com/office/drawing/2014/chart" uri="{C3380CC4-5D6E-409C-BE32-E72D297353CC}">
              <c16:uniqueId val="{00000004-676E-422A-8439-22D2AB95A99E}"/>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c:v>
              </c:pt>
              <c:pt idx="1">
                <c:v>0</c:v>
              </c:pt>
              <c:pt idx="2">
                <c:v>4</c:v>
              </c:pt>
              <c:pt idx="3">
                <c:v>0</c:v>
              </c:pt>
              <c:pt idx="4">
                <c:v>1</c:v>
              </c:pt>
              <c:pt idx="5">
                <c:v>0</c:v>
              </c:pt>
              <c:pt idx="6">
                <c:v>1</c:v>
              </c:pt>
              <c:pt idx="7">
                <c:v>1</c:v>
              </c:pt>
              <c:pt idx="8">
                <c:v>2</c:v>
              </c:pt>
              <c:pt idx="9">
                <c:v>0</c:v>
              </c:pt>
              <c:pt idx="10">
                <c:v>1</c:v>
              </c:pt>
              <c:pt idx="11">
                <c:v>1</c:v>
              </c:pt>
            </c:numLit>
          </c:val>
          <c:smooth val="0"/>
          <c:extLst>
            <c:ext xmlns:c16="http://schemas.microsoft.com/office/drawing/2014/chart" uri="{C3380CC4-5D6E-409C-BE32-E72D297353CC}">
              <c16:uniqueId val="{00000005-676E-422A-8439-22D2AB95A99E}"/>
            </c:ext>
          </c:extLst>
        </c:ser>
        <c:dLbls>
          <c:showLegendKey val="0"/>
          <c:showVal val="0"/>
          <c:showCatName val="0"/>
          <c:showSerName val="0"/>
          <c:showPercent val="0"/>
          <c:showBubbleSize val="0"/>
        </c:dLbls>
        <c:marker val="1"/>
        <c:smooth val="0"/>
        <c:axId val="451978176"/>
        <c:axId val="1"/>
      </c:lineChart>
      <c:catAx>
        <c:axId val="45197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6"/>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78176"/>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
      </c:valAx>
      <c:spPr>
        <a:noFill/>
        <a:ln w="12700">
          <a:solidFill>
            <a:srgbClr val="808080"/>
          </a:solidFill>
          <a:prstDash val="solid"/>
        </a:ln>
      </c:spPr>
    </c:plotArea>
    <c:legend>
      <c:legendPos val="r"/>
      <c:legendEntry>
        <c:idx val="0"/>
        <c:delete val="1"/>
      </c:legendEntry>
      <c:layout>
        <c:manualLayout>
          <c:xMode val="edge"/>
          <c:yMode val="edge"/>
          <c:x val="0.16062371020416341"/>
          <c:y val="0.17767771986248199"/>
          <c:w val="0.15625021872265965"/>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Sigurnosni događaji</a:t>
            </a:r>
          </a:p>
        </c:rich>
      </c:tx>
      <c:layout>
        <c:manualLayout>
          <c:xMode val="edge"/>
          <c:yMode val="edge"/>
          <c:x val="0.38086642599277976"/>
          <c:y val="3.6666666666666667E-2"/>
        </c:manualLayout>
      </c:layout>
      <c:overlay val="0"/>
      <c:spPr>
        <a:noFill/>
        <a:ln w="25400">
          <a:noFill/>
        </a:ln>
      </c:spPr>
    </c:title>
    <c:autoTitleDeleted val="0"/>
    <c:plotArea>
      <c:layout>
        <c:manualLayout>
          <c:layoutTarget val="inner"/>
          <c:xMode val="edge"/>
          <c:yMode val="edge"/>
          <c:x val="0.11732851985559567"/>
          <c:y val="0.1455562554680665"/>
          <c:w val="0.87545126353790614"/>
          <c:h val="0.61777952755905519"/>
        </c:manualLayout>
      </c:layout>
      <c:barChart>
        <c:barDir val="col"/>
        <c:grouping val="clustered"/>
        <c:varyColors val="0"/>
        <c:ser>
          <c:idx val="0"/>
          <c:order val="0"/>
          <c:tx>
            <c:strRef>
              <c:f>[2]GRAFOVI_mjeseci!$B$3</c:f>
              <c:strCache>
                <c:ptCount val="1"/>
                <c:pt idx="0">
                  <c:v>2021.</c:v>
                </c:pt>
              </c:strCache>
            </c:strRef>
          </c:tx>
          <c:spPr>
            <a:solidFill>
              <a:schemeClr val="accent1">
                <a:lumMod val="60000"/>
                <a:lumOff val="40000"/>
              </a:schemeClr>
            </a:solidFill>
            <a:ln>
              <a:solidFill>
                <a:srgbClr val="000000"/>
              </a:solidFill>
            </a:ln>
          </c:spPr>
          <c:invertIfNegative val="0"/>
          <c:dLbls>
            <c:dLbl>
              <c:idx val="0"/>
              <c:layout>
                <c:manualLayout>
                  <c:x val="-1.2033694344163659E-3"/>
                  <c:y val="3.2762904636919978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16-473B-A4E4-9A54EE667EE3}"/>
                </c:ext>
              </c:extLst>
            </c:dLbl>
            <c:dLbl>
              <c:idx val="1"/>
              <c:layout>
                <c:manualLayout>
                  <c:x val="-3.1820502464927238E-4"/>
                  <c:y val="-2.2729117623267702E-5"/>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16-473B-A4E4-9A54EE667EE3}"/>
                </c:ext>
              </c:extLst>
            </c:dLbl>
            <c:dLbl>
              <c:idx val="2"/>
              <c:layout>
                <c:manualLayout>
                  <c:x val="0"/>
                  <c:y val="4.3069873997709047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16-473B-A4E4-9A54EE667EE3}"/>
                </c:ext>
              </c:extLst>
            </c:dLbl>
            <c:dLbl>
              <c:idx val="3"/>
              <c:layout>
                <c:manualLayout>
                  <c:x val="0"/>
                  <c:y val="1.2187576552930884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16-473B-A4E4-9A54EE667EE3}"/>
                </c:ext>
              </c:extLst>
            </c:dLbl>
            <c:dLbl>
              <c:idx val="4"/>
              <c:layout>
                <c:manualLayout>
                  <c:x val="-8.6070993180980237E-17"/>
                  <c:y val="8.5910652920962206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16-473B-A4E4-9A54EE667EE3}"/>
                </c:ext>
              </c:extLst>
            </c:dLbl>
            <c:dLbl>
              <c:idx val="5"/>
              <c:layout>
                <c:manualLayout>
                  <c:x val="0"/>
                  <c:y val="1.7182130584192441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16-473B-A4E4-9A54EE667EE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[2]GRAFOVI_mjeseci!$A$4:$A$9</c:f>
              <c:strCache>
                <c:ptCount val="6"/>
                <c:pt idx="0">
                  <c:v>Kaznena djela po službenoj dužnosti</c:v>
                </c:pt>
                <c:pt idx="1">
                  <c:v>Kaznena djela po priv.tužbi i izost. prijedloga</c:v>
                </c:pt>
                <c:pt idx="2">
                  <c:v>Prometne nesreće </c:v>
                </c:pt>
                <c:pt idx="3">
                  <c:v>Požari i eksplozije</c:v>
                </c:pt>
                <c:pt idx="4">
                  <c:v>Ostali sigurnosni događaji</c:v>
                </c:pt>
                <c:pt idx="5">
                  <c:v>Samoubojstva i pokušaji</c:v>
                </c:pt>
              </c:strCache>
            </c:strRef>
          </c:cat>
          <c:val>
            <c:numRef>
              <c:f>[2]GRAFOVI_mjeseci!$B$4:$B$9</c:f>
              <c:numCache>
                <c:formatCode>General</c:formatCode>
                <c:ptCount val="6"/>
                <c:pt idx="0">
                  <c:v>54250</c:v>
                </c:pt>
                <c:pt idx="1">
                  <c:v>23489</c:v>
                </c:pt>
                <c:pt idx="2">
                  <c:v>31453</c:v>
                </c:pt>
                <c:pt idx="3">
                  <c:v>5947</c:v>
                </c:pt>
                <c:pt idx="4">
                  <c:v>5264</c:v>
                </c:pt>
                <c:pt idx="5">
                  <c:v>1315</c:v>
                </c:pt>
              </c:numCache>
            </c:numRef>
          </c:val>
          <c:extLst>
            <c:ext xmlns:c16="http://schemas.microsoft.com/office/drawing/2014/chart" uri="{C3380CC4-5D6E-409C-BE32-E72D297353CC}">
              <c16:uniqueId val="{00000006-0A16-473B-A4E4-9A54EE667EE3}"/>
            </c:ext>
          </c:extLst>
        </c:ser>
        <c:ser>
          <c:idx val="1"/>
          <c:order val="1"/>
          <c:tx>
            <c:strRef>
              <c:f>[2]GRAFOVI_mjeseci!$C$3</c:f>
              <c:strCache>
                <c:ptCount val="1"/>
                <c:pt idx="0">
                  <c:v>2022.</c:v>
                </c:pt>
              </c:strCache>
            </c:strRef>
          </c:tx>
          <c:spPr>
            <a:solidFill>
              <a:srgbClr val="993366"/>
            </a:solidFill>
            <a:ln>
              <a:solidFill>
                <a:srgbClr val="000000"/>
              </a:solidFill>
            </a:ln>
          </c:spPr>
          <c:invertIfNegative val="0"/>
          <c:dLbls>
            <c:dLbl>
              <c:idx val="0"/>
              <c:layout>
                <c:manualLayout>
                  <c:x val="7.5622731066639235E-5"/>
                  <c:y val="1.6781452318460153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16-473B-A4E4-9A54EE667EE3}"/>
                </c:ext>
              </c:extLst>
            </c:dLbl>
            <c:dLbl>
              <c:idx val="1"/>
              <c:layout>
                <c:manualLayout>
                  <c:x val="-2.5658436908227045E-3"/>
                  <c:y val="-1.2199402909687835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16-473B-A4E4-9A54EE667EE3}"/>
                </c:ext>
              </c:extLst>
            </c:dLbl>
            <c:dLbl>
              <c:idx val="2"/>
              <c:layout>
                <c:manualLayout>
                  <c:x val="2.3474439246983468E-3"/>
                  <c:y val="1.7468589622173517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16-473B-A4E4-9A54EE667EE3}"/>
                </c:ext>
              </c:extLst>
            </c:dLbl>
            <c:dLbl>
              <c:idx val="3"/>
              <c:layout>
                <c:manualLayout>
                  <c:x val="-1.9080360947004106E-7"/>
                  <c:y val="8.0183276059564712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16-473B-A4E4-9A54EE667EE3}"/>
                </c:ext>
              </c:extLst>
            </c:dLbl>
            <c:dLbl>
              <c:idx val="4"/>
              <c:layout>
                <c:manualLayout>
                  <c:x val="0"/>
                  <c:y val="8.5910652920962987E-3"/>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16-473B-A4E4-9A54EE667EE3}"/>
                </c:ext>
              </c:extLst>
            </c:dLbl>
            <c:dLbl>
              <c:idx val="5"/>
              <c:layout>
                <c:manualLayout>
                  <c:x val="0"/>
                  <c:y val="2.2222222222222223E-2"/>
                </c:manualLayout>
              </c:layout>
              <c:spPr>
                <a:noFill/>
                <a:ln w="25400">
                  <a:noFill/>
                </a:ln>
              </c:spPr>
              <c:txPr>
                <a:bodyPr/>
                <a:lstStyle/>
                <a:p>
                  <a:pPr>
                    <a:defRPr sz="80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16-473B-A4E4-9A54EE667EE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[2]GRAFOVI_mjeseci!$A$4:$A$9</c:f>
              <c:strCache>
                <c:ptCount val="6"/>
                <c:pt idx="0">
                  <c:v>Kaznena djela po službenoj dužnosti</c:v>
                </c:pt>
                <c:pt idx="1">
                  <c:v>Kaznena djela po priv.tužbi i izost. prijedloga</c:v>
                </c:pt>
                <c:pt idx="2">
                  <c:v>Prometne nesreće </c:v>
                </c:pt>
                <c:pt idx="3">
                  <c:v>Požari i eksplozije</c:v>
                </c:pt>
                <c:pt idx="4">
                  <c:v>Ostali sigurnosni događaji</c:v>
                </c:pt>
                <c:pt idx="5">
                  <c:v>Samoubojstva i pokušaji</c:v>
                </c:pt>
              </c:strCache>
            </c:strRef>
          </c:cat>
          <c:val>
            <c:numRef>
              <c:f>[2]GRAFOVI_mjeseci!$C$4:$C$9</c:f>
              <c:numCache>
                <c:formatCode>General</c:formatCode>
                <c:ptCount val="6"/>
                <c:pt idx="0">
                  <c:v>55131</c:v>
                </c:pt>
                <c:pt idx="1">
                  <c:v>24066</c:v>
                </c:pt>
                <c:pt idx="2">
                  <c:v>32561</c:v>
                </c:pt>
                <c:pt idx="3">
                  <c:v>8072</c:v>
                </c:pt>
                <c:pt idx="4">
                  <c:v>6194</c:v>
                </c:pt>
                <c:pt idx="5">
                  <c:v>1263</c:v>
                </c:pt>
              </c:numCache>
            </c:numRef>
          </c:val>
          <c:extLst>
            <c:ext xmlns:c16="http://schemas.microsoft.com/office/drawing/2014/chart" uri="{C3380CC4-5D6E-409C-BE32-E72D297353CC}">
              <c16:uniqueId val="{0000000D-0A16-473B-A4E4-9A54EE667EE3}"/>
            </c:ext>
          </c:extLst>
        </c:ser>
        <c:dLbls>
          <c:showLegendKey val="0"/>
          <c:showVal val="0"/>
          <c:showCatName val="0"/>
          <c:showSerName val="0"/>
          <c:showPercent val="0"/>
          <c:showBubbleSize val="0"/>
        </c:dLbls>
        <c:gapWidth val="10"/>
        <c:axId val="440805400"/>
        <c:axId val="1"/>
      </c:barChart>
      <c:catAx>
        <c:axId val="440805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max val="60000"/>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440805400"/>
        <c:crosses val="autoZero"/>
        <c:crossBetween val="between"/>
        <c:majorUnit val="6000"/>
        <c:minorUnit val="600"/>
      </c:valAx>
      <c:spPr>
        <a:noFill/>
        <a:ln w="12700">
          <a:solidFill>
            <a:srgbClr val="808080"/>
          </a:solidFill>
          <a:prstDash val="solid"/>
        </a:ln>
      </c:spPr>
    </c:plotArea>
    <c:legend>
      <c:legendPos val="r"/>
      <c:layout>
        <c:manualLayout>
          <c:xMode val="edge"/>
          <c:yMode val="edge"/>
          <c:x val="0.86746468063333237"/>
          <c:y val="0.21000069991251094"/>
          <c:w val="0.11139391872044879"/>
          <c:h val="0.15000034995625541"/>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Smrtno stradali</a:t>
            </a:r>
          </a:p>
        </c:rich>
      </c:tx>
      <c:layout>
        <c:manualLayout>
          <c:xMode val="edge"/>
          <c:yMode val="edge"/>
          <c:x val="0.41007232009667854"/>
          <c:y val="3.4700459317585301E-2"/>
        </c:manualLayout>
      </c:layout>
      <c:overlay val="0"/>
      <c:spPr>
        <a:noFill/>
        <a:ln w="25400">
          <a:noFill/>
        </a:ln>
      </c:spPr>
    </c:title>
    <c:autoTitleDeleted val="0"/>
    <c:plotArea>
      <c:layout>
        <c:manualLayout>
          <c:layoutTarget val="inner"/>
          <c:xMode val="edge"/>
          <c:yMode val="edge"/>
          <c:x val="7.9136690647482008E-2"/>
          <c:y val="0.15076246719160102"/>
          <c:w val="0.90647561621411332"/>
          <c:h val="0.6848448162729659"/>
        </c:manualLayout>
      </c:layout>
      <c:barChart>
        <c:barDir val="col"/>
        <c:grouping val="clustered"/>
        <c:varyColors val="0"/>
        <c:ser>
          <c:idx val="0"/>
          <c:order val="0"/>
          <c:tx>
            <c:strRef>
              <c:f>[2]GRAFOVI_mjeseci!$B$26</c:f>
              <c:strCache>
                <c:ptCount val="1"/>
                <c:pt idx="0">
                  <c:v>2021.</c:v>
                </c:pt>
              </c:strCache>
            </c:strRef>
          </c:tx>
          <c:spPr>
            <a:solidFill>
              <a:schemeClr val="accent1">
                <a:lumMod val="60000"/>
                <a:lumOff val="40000"/>
              </a:schemeClr>
            </a:solidFill>
            <a:ln>
              <a:solidFill>
                <a:schemeClr val="tx1"/>
              </a:solidFill>
            </a:ln>
          </c:spPr>
          <c:invertIfNegative val="0"/>
          <c:dLbls>
            <c:dLbl>
              <c:idx val="0"/>
              <c:layout>
                <c:manualLayout>
                  <c:x val="-2.4307378244386238E-3"/>
                  <c:y val="-2.0830787318777581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4D-4586-998B-8FF1AA537CF7}"/>
                </c:ext>
              </c:extLst>
            </c:dLbl>
            <c:dLbl>
              <c:idx val="1"/>
              <c:layout>
                <c:manualLayout>
                  <c:x val="0"/>
                  <c:y val="1.2258858267716536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4D-4586-998B-8FF1AA537CF7}"/>
                </c:ext>
              </c:extLst>
            </c:dLbl>
            <c:dLbl>
              <c:idx val="2"/>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4D-4586-998B-8FF1AA537CF7}"/>
                </c:ext>
              </c:extLst>
            </c:dLbl>
            <c:dLbl>
              <c:idx val="3"/>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4D-4586-998B-8FF1AA537CF7}"/>
                </c:ext>
              </c:extLst>
            </c:dLbl>
            <c:dLbl>
              <c:idx val="4"/>
              <c:layout>
                <c:manualLayout>
                  <c:x val="0"/>
                  <c:y val="-9.1014035705795932E-3"/>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4D-4586-998B-8FF1AA537CF7}"/>
                </c:ext>
              </c:extLst>
            </c:dLbl>
            <c:spPr>
              <a:noFill/>
              <a:ln w="25400">
                <a:noFill/>
              </a:ln>
            </c:spPr>
            <c:txPr>
              <a:bodyPr wrap="square" lIns="38100" tIns="19050" rIns="38100" bIns="19050" anchor="ctr">
                <a:spAutoFit/>
              </a:bodyPr>
              <a:lstStyle/>
              <a:p>
                <a:pPr>
                  <a:defRPr sz="115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[2]GRAFOVI_mjeseci!$A$27:$A$31</c:f>
              <c:strCache>
                <c:ptCount val="5"/>
                <c:pt idx="0">
                  <c:v>Kaznena djela</c:v>
                </c:pt>
                <c:pt idx="1">
                  <c:v>Prometne nesreće</c:v>
                </c:pt>
                <c:pt idx="2">
                  <c:v>Požari i eksplozije</c:v>
                </c:pt>
                <c:pt idx="3">
                  <c:v>Sigurnosni događaji</c:v>
                </c:pt>
                <c:pt idx="4">
                  <c:v>Samoubojstva</c:v>
                </c:pt>
              </c:strCache>
            </c:strRef>
          </c:cat>
          <c:val>
            <c:numRef>
              <c:f>[2]GRAFOVI_mjeseci!$B$27:$B$31</c:f>
              <c:numCache>
                <c:formatCode>General</c:formatCode>
                <c:ptCount val="5"/>
                <c:pt idx="0">
                  <c:v>201</c:v>
                </c:pt>
                <c:pt idx="1">
                  <c:v>292</c:v>
                </c:pt>
                <c:pt idx="2">
                  <c:v>39</c:v>
                </c:pt>
                <c:pt idx="3">
                  <c:v>417</c:v>
                </c:pt>
                <c:pt idx="4">
                  <c:v>572</c:v>
                </c:pt>
              </c:numCache>
            </c:numRef>
          </c:val>
          <c:extLst>
            <c:ext xmlns:c16="http://schemas.microsoft.com/office/drawing/2014/chart" uri="{C3380CC4-5D6E-409C-BE32-E72D297353CC}">
              <c16:uniqueId val="{00000005-D94D-4586-998B-8FF1AA537CF7}"/>
            </c:ext>
          </c:extLst>
        </c:ser>
        <c:ser>
          <c:idx val="1"/>
          <c:order val="1"/>
          <c:tx>
            <c:strRef>
              <c:f>[2]GRAFOVI_mjeseci!$C$26</c:f>
              <c:strCache>
                <c:ptCount val="1"/>
                <c:pt idx="0">
                  <c:v>2022.</c:v>
                </c:pt>
              </c:strCache>
            </c:strRef>
          </c:tx>
          <c:spPr>
            <a:solidFill>
              <a:srgbClr val="993366"/>
            </a:solidFill>
            <a:ln>
              <a:solidFill>
                <a:srgbClr val="000000"/>
              </a:solidFill>
            </a:ln>
          </c:spPr>
          <c:invertIfNegative val="0"/>
          <c:dLbls>
            <c:dLbl>
              <c:idx val="0"/>
              <c:layout>
                <c:manualLayout>
                  <c:x val="-2.425016077718094E-17"/>
                  <c:y val="-1.2736530962020992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4D-4586-998B-8FF1AA537CF7}"/>
                </c:ext>
              </c:extLst>
            </c:dLbl>
            <c:dLbl>
              <c:idx val="1"/>
              <c:layout>
                <c:manualLayout>
                  <c:x val="0"/>
                  <c:y val="1.2861736334405145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4D-4586-998B-8FF1AA537CF7}"/>
                </c:ext>
              </c:extLst>
            </c:dLbl>
            <c:dLbl>
              <c:idx val="2"/>
              <c:layout>
                <c:manualLayout>
                  <c:x val="0"/>
                  <c:y val="1.7148981779206859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4D-4586-998B-8FF1AA537CF7}"/>
                </c:ext>
              </c:extLst>
            </c:dLbl>
            <c:dLbl>
              <c:idx val="3"/>
              <c:layout>
                <c:manualLayout>
                  <c:x val="0"/>
                  <c:y val="-8.0876325790506468E-3"/>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4D-4586-998B-8FF1AA537CF7}"/>
                </c:ext>
              </c:extLst>
            </c:dLbl>
            <c:dLbl>
              <c:idx val="4"/>
              <c:layout>
                <c:manualLayout>
                  <c:x val="0"/>
                  <c:y val="-1.2138123359580052E-2"/>
                </c:manualLayout>
              </c:layout>
              <c:spPr>
                <a:noFill/>
                <a:ln w="25400">
                  <a:noFill/>
                </a:ln>
              </c:spPr>
              <c:txPr>
                <a:bodyPr/>
                <a:lstStyle/>
                <a:p>
                  <a:pPr>
                    <a:defRPr sz="1150" b="0" i="0" u="none" strike="noStrike" baseline="0">
                      <a:solidFill>
                        <a:srgbClr val="000000"/>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4D-4586-998B-8FF1AA537CF7}"/>
                </c:ext>
              </c:extLst>
            </c:dLbl>
            <c:spPr>
              <a:noFill/>
              <a:ln w="25400">
                <a:noFill/>
              </a:ln>
            </c:spPr>
            <c:txPr>
              <a:bodyPr wrap="square" lIns="38100" tIns="19050" rIns="38100" bIns="19050" anchor="ctr">
                <a:spAutoFit/>
              </a:bodyPr>
              <a:lstStyle/>
              <a:p>
                <a:pPr>
                  <a:defRPr sz="115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[2]GRAFOVI_mjeseci!$A$27:$A$31</c:f>
              <c:strCache>
                <c:ptCount val="5"/>
                <c:pt idx="0">
                  <c:v>Kaznena djela</c:v>
                </c:pt>
                <c:pt idx="1">
                  <c:v>Prometne nesreće</c:v>
                </c:pt>
                <c:pt idx="2">
                  <c:v>Požari i eksplozije</c:v>
                </c:pt>
                <c:pt idx="3">
                  <c:v>Sigurnosni događaji</c:v>
                </c:pt>
                <c:pt idx="4">
                  <c:v>Samoubojstva</c:v>
                </c:pt>
              </c:strCache>
            </c:strRef>
          </c:cat>
          <c:val>
            <c:numRef>
              <c:f>[2]GRAFOVI_mjeseci!$C$27:$C$31</c:f>
              <c:numCache>
                <c:formatCode>General</c:formatCode>
                <c:ptCount val="5"/>
                <c:pt idx="0">
                  <c:v>92</c:v>
                </c:pt>
                <c:pt idx="1">
                  <c:v>275</c:v>
                </c:pt>
                <c:pt idx="2">
                  <c:v>34</c:v>
                </c:pt>
                <c:pt idx="3">
                  <c:v>479</c:v>
                </c:pt>
                <c:pt idx="4">
                  <c:v>529</c:v>
                </c:pt>
              </c:numCache>
            </c:numRef>
          </c:val>
          <c:extLst>
            <c:ext xmlns:c16="http://schemas.microsoft.com/office/drawing/2014/chart" uri="{C3380CC4-5D6E-409C-BE32-E72D297353CC}">
              <c16:uniqueId val="{0000000B-D94D-4586-998B-8FF1AA537CF7}"/>
            </c:ext>
          </c:extLst>
        </c:ser>
        <c:dLbls>
          <c:showLegendKey val="0"/>
          <c:showVal val="0"/>
          <c:showCatName val="0"/>
          <c:showSerName val="0"/>
          <c:showPercent val="0"/>
          <c:showBubbleSize val="0"/>
        </c:dLbls>
        <c:gapWidth val="10"/>
        <c:axId val="440798840"/>
        <c:axId val="1"/>
      </c:barChart>
      <c:catAx>
        <c:axId val="440798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sr-Latn-RS"/>
          </a:p>
        </c:txPr>
        <c:crossAx val="1"/>
        <c:crosses val="autoZero"/>
        <c:auto val="1"/>
        <c:lblAlgn val="ctr"/>
        <c:lblOffset val="100"/>
        <c:tickLblSkip val="1"/>
        <c:tickMarkSkip val="1"/>
        <c:noMultiLvlLbl val="0"/>
      </c:catAx>
      <c:valAx>
        <c:axId val="1"/>
        <c:scaling>
          <c:orientation val="minMax"/>
          <c:max val="600"/>
          <c:min val="2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r-Latn-RS"/>
          </a:p>
        </c:txPr>
        <c:crossAx val="440798840"/>
        <c:crosses val="autoZero"/>
        <c:crossBetween val="between"/>
        <c:majorUnit val="100"/>
      </c:valAx>
      <c:spPr>
        <a:noFill/>
        <a:ln w="25400">
          <a:noFill/>
        </a:ln>
      </c:spPr>
    </c:plotArea>
    <c:legend>
      <c:legendPos val="r"/>
      <c:layout>
        <c:manualLayout>
          <c:xMode val="edge"/>
          <c:yMode val="edge"/>
          <c:x val="0.45113261605658073"/>
          <c:y val="0.17564403818607849"/>
          <c:w val="0.11582186219528312"/>
          <c:h val="0.1419557086614173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Kriminalitet - po službenoj dužnosti</a:t>
            </a:r>
          </a:p>
        </c:rich>
      </c:tx>
      <c:layout>
        <c:manualLayout>
          <c:xMode val="edge"/>
          <c:yMode val="edge"/>
          <c:x val="0.29787293287749644"/>
          <c:y val="3.3033152409346893E-2"/>
        </c:manualLayout>
      </c:layout>
      <c:overlay val="0"/>
      <c:spPr>
        <a:noFill/>
        <a:ln w="25400">
          <a:noFill/>
        </a:ln>
      </c:spPr>
    </c:title>
    <c:autoTitleDeleted val="0"/>
    <c:plotArea>
      <c:layout>
        <c:manualLayout>
          <c:layoutTarget val="inner"/>
          <c:xMode val="edge"/>
          <c:yMode val="edge"/>
          <c:x val="0.17952405261719495"/>
          <c:y val="0.11694280933329936"/>
          <c:w val="0.70023049672818394"/>
          <c:h val="0.73362892745202968"/>
        </c:manualLayout>
      </c:layout>
      <c:barChart>
        <c:barDir val="col"/>
        <c:grouping val="clustered"/>
        <c:varyColors val="0"/>
        <c:ser>
          <c:idx val="1"/>
          <c:order val="0"/>
          <c:tx>
            <c:strRef>
              <c:f>GRAFOVI_GODINA!$C$4</c:f>
              <c:strCache>
                <c:ptCount val="1"/>
                <c:pt idx="0">
                  <c:v>Prijavljena</c:v>
                </c:pt>
              </c:strCache>
            </c:strRef>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GRAFOVI_GODINA!$D$3:$M$3</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GRAFOVI_GODINA!$D$4:$M$4</c:f>
              <c:numCache>
                <c:formatCode>#,##0</c:formatCode>
                <c:ptCount val="10"/>
                <c:pt idx="0">
                  <c:v>62708</c:v>
                </c:pt>
                <c:pt idx="1">
                  <c:v>56851</c:v>
                </c:pt>
                <c:pt idx="2">
                  <c:v>59233</c:v>
                </c:pt>
                <c:pt idx="3">
                  <c:v>55824</c:v>
                </c:pt>
                <c:pt idx="4">
                  <c:v>54246</c:v>
                </c:pt>
                <c:pt idx="5">
                  <c:v>51287</c:v>
                </c:pt>
                <c:pt idx="6">
                  <c:v>55994</c:v>
                </c:pt>
                <c:pt idx="7">
                  <c:v>53082</c:v>
                </c:pt>
                <c:pt idx="8">
                  <c:v>54250</c:v>
                </c:pt>
                <c:pt idx="9">
                  <c:v>55131</c:v>
                </c:pt>
              </c:numCache>
            </c:numRef>
          </c:val>
          <c:extLst>
            <c:ext xmlns:c16="http://schemas.microsoft.com/office/drawing/2014/chart" uri="{C3380CC4-5D6E-409C-BE32-E72D297353CC}">
              <c16:uniqueId val="{00000000-E47A-42FA-9397-0935128615CF}"/>
            </c:ext>
          </c:extLst>
        </c:ser>
        <c:ser>
          <c:idx val="0"/>
          <c:order val="1"/>
          <c:tx>
            <c:strRef>
              <c:f>GRAFOVI_GODINA!$C$5</c:f>
              <c:strCache>
                <c:ptCount val="1"/>
                <c:pt idx="0">
                  <c:v>Razriješena</c:v>
                </c:pt>
              </c:strCache>
            </c:strRef>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GRAFOVI_GODINA!$D$3:$M$3</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GRAFOVI_GODINA!$D$5:$M$5</c:f>
              <c:numCache>
                <c:formatCode>#,##0</c:formatCode>
                <c:ptCount val="10"/>
                <c:pt idx="0">
                  <c:v>37694</c:v>
                </c:pt>
                <c:pt idx="1">
                  <c:v>34735</c:v>
                </c:pt>
                <c:pt idx="2">
                  <c:v>36177</c:v>
                </c:pt>
                <c:pt idx="3">
                  <c:v>35428</c:v>
                </c:pt>
                <c:pt idx="4">
                  <c:v>33720</c:v>
                </c:pt>
                <c:pt idx="5">
                  <c:v>32761</c:v>
                </c:pt>
                <c:pt idx="6">
                  <c:v>37501</c:v>
                </c:pt>
                <c:pt idx="7">
                  <c:v>37772</c:v>
                </c:pt>
                <c:pt idx="8">
                  <c:v>39634</c:v>
                </c:pt>
                <c:pt idx="9">
                  <c:v>39660</c:v>
                </c:pt>
              </c:numCache>
            </c:numRef>
          </c:val>
          <c:extLst>
            <c:ext xmlns:c16="http://schemas.microsoft.com/office/drawing/2014/chart" uri="{C3380CC4-5D6E-409C-BE32-E72D297353CC}">
              <c16:uniqueId val="{00000001-E47A-42FA-9397-0935128615CF}"/>
            </c:ext>
          </c:extLst>
        </c:ser>
        <c:dLbls>
          <c:showLegendKey val="0"/>
          <c:showVal val="0"/>
          <c:showCatName val="0"/>
          <c:showSerName val="0"/>
          <c:showPercent val="0"/>
          <c:showBubbleSize val="0"/>
        </c:dLbls>
        <c:gapWidth val="39"/>
        <c:axId val="452575216"/>
        <c:axId val="1"/>
      </c:barChart>
      <c:lineChart>
        <c:grouping val="standard"/>
        <c:varyColors val="0"/>
        <c:ser>
          <c:idx val="2"/>
          <c:order val="2"/>
          <c:tx>
            <c:strRef>
              <c:f>GRAFOVI_GODINA!$C$6</c:f>
              <c:strCache>
                <c:ptCount val="1"/>
                <c:pt idx="0">
                  <c:v>Koeficijent razriješenosti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0"/>
              <c:layout>
                <c:manualLayout>
                  <c:x val="-2.34375E-2"/>
                  <c:y val="1.2944983818770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7A-42FA-9397-0935128615CF}"/>
                </c:ext>
              </c:extLst>
            </c:dLbl>
            <c:dLbl>
              <c:idx val="7"/>
              <c:layout>
                <c:manualLayout>
                  <c:x val="-2.1304085515833113E-2"/>
                  <c:y val="-2.1853239218884046E-2"/>
                </c:manualLayout>
              </c:layout>
              <c:spPr>
                <a:noFill/>
                <a:ln w="25400">
                  <a:noFill/>
                </a:ln>
              </c:spPr>
              <c:txPr>
                <a:bodyPr/>
                <a:lstStyle/>
                <a:p>
                  <a:pPr>
                    <a:defRPr sz="8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7A-42FA-9397-0935128615CF}"/>
                </c:ext>
              </c:extLst>
            </c:dLbl>
            <c:dLbl>
              <c:idx val="8"/>
              <c:layout>
                <c:manualLayout>
                  <c:x val="-3.125E-2"/>
                  <c:y val="-2.5889967637540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7A-42FA-9397-0935128615CF}"/>
                </c:ext>
              </c:extLst>
            </c:dLbl>
            <c:dLbl>
              <c:idx val="9"/>
              <c:layout>
                <c:manualLayout>
                  <c:x val="-3.9062500000000097E-2"/>
                  <c:y val="-3.0204962243797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7A-42FA-9397-0935128615CF}"/>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GRAFOVI_GODINA!$D$3:$M$3</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GRAFOVI_GODINA!$D$6:$M$6</c:f>
              <c:numCache>
                <c:formatCode>0.0</c:formatCode>
                <c:ptCount val="10"/>
                <c:pt idx="0">
                  <c:v>60.11035274606111</c:v>
                </c:pt>
                <c:pt idx="1">
                  <c:v>61.1</c:v>
                </c:pt>
                <c:pt idx="2" formatCode="General">
                  <c:v>61.075751692468728</c:v>
                </c:pt>
                <c:pt idx="3">
                  <c:v>63.46374319289194</c:v>
                </c:pt>
                <c:pt idx="4">
                  <c:v>62.16126534675368</c:v>
                </c:pt>
                <c:pt idx="5">
                  <c:v>63.9</c:v>
                </c:pt>
                <c:pt idx="6" formatCode="General">
                  <c:v>66.973247133621456</c:v>
                </c:pt>
                <c:pt idx="7">
                  <c:v>71.2</c:v>
                </c:pt>
                <c:pt idx="8">
                  <c:v>73.099999999999994</c:v>
                </c:pt>
                <c:pt idx="9" formatCode="General">
                  <c:v>71.900000000000006</c:v>
                </c:pt>
              </c:numCache>
            </c:numRef>
          </c:val>
          <c:smooth val="0"/>
          <c:extLst>
            <c:ext xmlns:c16="http://schemas.microsoft.com/office/drawing/2014/chart" uri="{C3380CC4-5D6E-409C-BE32-E72D297353CC}">
              <c16:uniqueId val="{00000006-E47A-42FA-9397-0935128615CF}"/>
            </c:ext>
          </c:extLst>
        </c:ser>
        <c:dLbls>
          <c:showLegendKey val="0"/>
          <c:showVal val="0"/>
          <c:showCatName val="0"/>
          <c:showSerName val="0"/>
          <c:showPercent val="0"/>
          <c:showBubbleSize val="0"/>
        </c:dLbls>
        <c:marker val="1"/>
        <c:smooth val="0"/>
        <c:axId val="3"/>
        <c:axId val="4"/>
      </c:lineChart>
      <c:catAx>
        <c:axId val="452575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At val="3000"/>
        <c:auto val="0"/>
        <c:lblAlgn val="ctr"/>
        <c:lblOffset val="100"/>
        <c:tickMarkSkip val="1"/>
        <c:noMultiLvlLbl val="0"/>
      </c:catAx>
      <c:valAx>
        <c:axId val="1"/>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hr-HR"/>
                  <a:t>Broj kaznenih djela</a:t>
                </a:r>
              </a:p>
            </c:rich>
          </c:tx>
          <c:layout>
            <c:manualLayout>
              <c:xMode val="edge"/>
              <c:yMode val="edge"/>
              <c:x val="1.0878620526068817E-2"/>
              <c:y val="0.23543086240433536"/>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52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in val="0"/>
        </c:scaling>
        <c:delete val="0"/>
        <c:axPos val="r"/>
        <c:title>
          <c:tx>
            <c:rich>
              <a:bodyPr/>
              <a:lstStyle/>
              <a:p>
                <a:pPr>
                  <a:defRPr sz="1000" b="1" i="0" u="none" strike="noStrike" baseline="0">
                    <a:solidFill>
                      <a:srgbClr val="000000"/>
                    </a:solidFill>
                    <a:latin typeface="Arial"/>
                    <a:ea typeface="Arial"/>
                    <a:cs typeface="Arial"/>
                  </a:defRPr>
                </a:pPr>
                <a:r>
                  <a:rPr lang="hr-HR"/>
                  <a:t>koeficijent razriješenosti %</a:t>
                </a:r>
              </a:p>
            </c:rich>
          </c:tx>
          <c:layout>
            <c:manualLayout>
              <c:xMode val="edge"/>
              <c:yMode val="edge"/>
              <c:x val="0.96059403183639369"/>
              <c:y val="0.2000862998921251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1.9646365422396856E-2"/>
          <c:y val="0.91046691979036598"/>
          <c:w val="0.98035363457760316"/>
          <c:h val="7.65914940244120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Ubojstva u pokušaju</a:t>
            </a:r>
          </a:p>
        </c:rich>
      </c:tx>
      <c:layout>
        <c:manualLayout>
          <c:xMode val="edge"/>
          <c:yMode val="edge"/>
          <c:x val="0.35625087489063861"/>
          <c:y val="3.7735849056603772E-2"/>
        </c:manualLayout>
      </c:layout>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C8CA-47CC-BB26-E502C4926B98}"/>
              </c:ext>
            </c:extLst>
          </c:dPt>
          <c:dLbls>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C8CA-47CC-BB26-E502C4926B98}"/>
                </c:ext>
              </c:extLst>
            </c:dLbl>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103</c:v>
              </c:pt>
              <c:pt idx="13" formatCode="#,###">
                <c:v>108</c:v>
              </c:pt>
            </c:numLit>
          </c:val>
          <c:extLst>
            <c:ext xmlns:c16="http://schemas.microsoft.com/office/drawing/2014/chart" uri="{C3380CC4-5D6E-409C-BE32-E72D297353CC}">
              <c16:uniqueId val="{00000002-C8CA-47CC-BB26-E502C4926B98}"/>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8</c:v>
              </c:pt>
              <c:pt idx="1">
                <c:v>5</c:v>
              </c:pt>
              <c:pt idx="2">
                <c:v>8</c:v>
              </c:pt>
              <c:pt idx="3">
                <c:v>6</c:v>
              </c:pt>
              <c:pt idx="4">
                <c:v>6</c:v>
              </c:pt>
              <c:pt idx="5">
                <c:v>6</c:v>
              </c:pt>
              <c:pt idx="6">
                <c:v>11</c:v>
              </c:pt>
              <c:pt idx="7">
                <c:v>9</c:v>
              </c:pt>
              <c:pt idx="8">
                <c:v>7</c:v>
              </c:pt>
              <c:pt idx="9">
                <c:v>9</c:v>
              </c:pt>
              <c:pt idx="10">
                <c:v>12</c:v>
              </c:pt>
              <c:pt idx="11">
                <c:v>16</c:v>
              </c:pt>
            </c:numLit>
          </c:val>
          <c:smooth val="0"/>
          <c:extLst>
            <c:ext xmlns:c16="http://schemas.microsoft.com/office/drawing/2014/chart" uri="{C3380CC4-5D6E-409C-BE32-E72D297353CC}">
              <c16:uniqueId val="{00000003-C8CA-47CC-BB26-E502C4926B98}"/>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8</c:v>
              </c:pt>
              <c:pt idx="1">
                <c:v>10</c:v>
              </c:pt>
              <c:pt idx="2">
                <c:v>7</c:v>
              </c:pt>
              <c:pt idx="3">
                <c:v>8</c:v>
              </c:pt>
              <c:pt idx="4">
                <c:v>8</c:v>
              </c:pt>
              <c:pt idx="5">
                <c:v>16</c:v>
              </c:pt>
              <c:pt idx="6">
                <c:v>10</c:v>
              </c:pt>
              <c:pt idx="7">
                <c:v>8</c:v>
              </c:pt>
              <c:pt idx="8">
                <c:v>8</c:v>
              </c:pt>
              <c:pt idx="9">
                <c:v>10</c:v>
              </c:pt>
              <c:pt idx="10">
                <c:v>3</c:v>
              </c:pt>
              <c:pt idx="11">
                <c:v>7</c:v>
              </c:pt>
            </c:numLit>
          </c:val>
          <c:smooth val="0"/>
          <c:extLst>
            <c:ext xmlns:c16="http://schemas.microsoft.com/office/drawing/2014/chart" uri="{C3380CC4-5D6E-409C-BE32-E72D297353CC}">
              <c16:uniqueId val="{00000004-C8CA-47CC-BB26-E502C4926B98}"/>
            </c:ext>
          </c:extLst>
        </c:ser>
        <c:dLbls>
          <c:showLegendKey val="0"/>
          <c:showVal val="0"/>
          <c:showCatName val="0"/>
          <c:showSerName val="0"/>
          <c:showPercent val="0"/>
          <c:showBubbleSize val="0"/>
        </c:dLbls>
        <c:marker val="1"/>
        <c:smooth val="0"/>
        <c:axId val="452571280"/>
        <c:axId val="1"/>
      </c:lineChart>
      <c:catAx>
        <c:axId val="45257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18"/>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1280"/>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5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30"/>
      </c:valAx>
      <c:spPr>
        <a:noFill/>
        <a:ln w="12700">
          <a:solidFill>
            <a:srgbClr val="808080"/>
          </a:solidFill>
          <a:prstDash val="solid"/>
        </a:ln>
      </c:spPr>
    </c:plotArea>
    <c:legend>
      <c:legendPos val="r"/>
      <c:legendEntry>
        <c:idx val="0"/>
        <c:delete val="1"/>
      </c:legendEntry>
      <c:layout>
        <c:manualLayout>
          <c:xMode val="edge"/>
          <c:yMode val="edge"/>
          <c:x val="0.1676758519793736"/>
          <c:y val="0.22945585697193213"/>
          <c:w val="0.14375021872265964"/>
          <c:h val="0.1547173773089684"/>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sz="1000"/>
              <a:t>Ubojstva</a:t>
            </a:r>
          </a:p>
        </c:rich>
      </c:tx>
      <c:layout>
        <c:manualLayout>
          <c:xMode val="edge"/>
          <c:yMode val="edge"/>
          <c:x val="0.4343979818056723"/>
          <c:y val="3.5820971816725153E-2"/>
        </c:manualLayout>
      </c:layout>
      <c:overlay val="0"/>
      <c:spPr>
        <a:noFill/>
        <a:ln w="25400">
          <a:noFill/>
        </a:ln>
      </c:spPr>
    </c:title>
    <c:autoTitleDeleted val="0"/>
    <c:plotArea>
      <c:layout>
        <c:manualLayout>
          <c:layoutTarget val="inner"/>
          <c:xMode val="edge"/>
          <c:yMode val="edge"/>
          <c:x val="0.11170232107145021"/>
          <c:y val="0.15820895522388059"/>
          <c:w val="0.77659708935389193"/>
          <c:h val="0.67761194029850746"/>
        </c:manualLayout>
      </c:layout>
      <c:barChart>
        <c:barDir val="col"/>
        <c:grouping val="clustered"/>
        <c:varyColors val="0"/>
        <c:ser>
          <c:idx val="1"/>
          <c:order val="0"/>
          <c:tx>
            <c:strRef>
              <c:f>GRAFOVI_GODINA!$C$33</c:f>
              <c:strCache>
                <c:ptCount val="1"/>
                <c:pt idx="0">
                  <c:v>Prijavljena</c:v>
                </c:pt>
              </c:strCache>
            </c:strRef>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GRAFOVI_GODINA!$D$32:$M$32</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GRAFOVI_GODINA!$D$33:$M$33</c:f>
              <c:numCache>
                <c:formatCode>#,##0</c:formatCode>
                <c:ptCount val="10"/>
                <c:pt idx="0" formatCode="General">
                  <c:v>41</c:v>
                </c:pt>
                <c:pt idx="1">
                  <c:v>35</c:v>
                </c:pt>
                <c:pt idx="2" formatCode="General">
                  <c:v>33</c:v>
                </c:pt>
                <c:pt idx="3" formatCode="General">
                  <c:v>43</c:v>
                </c:pt>
                <c:pt idx="4" formatCode="General">
                  <c:v>43</c:v>
                </c:pt>
                <c:pt idx="5" formatCode="General">
                  <c:v>22</c:v>
                </c:pt>
                <c:pt idx="6" formatCode="General">
                  <c:v>30</c:v>
                </c:pt>
                <c:pt idx="7" formatCode="0">
                  <c:v>36</c:v>
                </c:pt>
                <c:pt idx="8" formatCode="0">
                  <c:v>30</c:v>
                </c:pt>
                <c:pt idx="9" formatCode="General">
                  <c:v>27</c:v>
                </c:pt>
              </c:numCache>
            </c:numRef>
          </c:val>
          <c:extLst>
            <c:ext xmlns:c16="http://schemas.microsoft.com/office/drawing/2014/chart" uri="{C3380CC4-5D6E-409C-BE32-E72D297353CC}">
              <c16:uniqueId val="{00000000-1531-4B11-A0F4-762D34B2664A}"/>
            </c:ext>
          </c:extLst>
        </c:ser>
        <c:dLbls>
          <c:showLegendKey val="0"/>
          <c:showVal val="0"/>
          <c:showCatName val="0"/>
          <c:showSerName val="0"/>
          <c:showPercent val="0"/>
          <c:showBubbleSize val="0"/>
        </c:dLbls>
        <c:gapWidth val="150"/>
        <c:axId val="452579152"/>
        <c:axId val="1"/>
      </c:barChart>
      <c:lineChart>
        <c:grouping val="standard"/>
        <c:varyColors val="0"/>
        <c:ser>
          <c:idx val="0"/>
          <c:order val="1"/>
          <c:tx>
            <c:strRef>
              <c:f>GRAFOVI_GODINA!$C$34</c:f>
              <c:strCache>
                <c:ptCount val="1"/>
                <c:pt idx="0">
                  <c:v>Koeficijent razriješenosti</c:v>
                </c:pt>
              </c:strCache>
            </c:strRef>
          </c:tx>
          <c:spPr>
            <a:ln w="12700">
              <a:solidFill>
                <a:srgbClr val="000080"/>
              </a:solidFill>
              <a:prstDash val="solid"/>
            </a:ln>
          </c:spPr>
          <c:marker>
            <c:symbol val="diamond"/>
            <c:size val="5"/>
          </c:marker>
          <c:dLbls>
            <c:dLbl>
              <c:idx val="1"/>
              <c:layout>
                <c:manualLayout>
                  <c:x val="-4.0706252357707341E-2"/>
                  <c:y val="-4.8733027774513264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31-4B11-A0F4-762D34B2664A}"/>
                </c:ext>
              </c:extLst>
            </c:dLbl>
            <c:dLbl>
              <c:idx val="2"/>
              <c:layout>
                <c:manualLayout>
                  <c:x val="-4.4679560685982216E-2"/>
                  <c:y val="-4.0811583945265226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31-4B11-A0F4-762D34B2664A}"/>
                </c:ext>
              </c:extLst>
            </c:dLbl>
            <c:dLbl>
              <c:idx val="4"/>
              <c:layout>
                <c:manualLayout>
                  <c:x val="-3.6912570394720075E-2"/>
                  <c:y val="-6.0786615156251535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31-4B11-A0F4-762D34B2664A}"/>
                </c:ext>
              </c:extLst>
            </c:dLbl>
            <c:dLbl>
              <c:idx val="7"/>
              <c:layout>
                <c:manualLayout>
                  <c:x val="-8.8726541064966914E-17"/>
                  <c:y val="6.806806806806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1D-4554-8F44-59B3A80FA827}"/>
                </c:ext>
              </c:extLst>
            </c:dLbl>
            <c:dLbl>
              <c:idx val="8"/>
              <c:layout>
                <c:manualLayout>
                  <c:x val="-0.10133977354464095"/>
                  <c:y val="-5.1752855217422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31-4B11-A0F4-762D34B2664A}"/>
                </c:ext>
              </c:extLst>
            </c:dLbl>
            <c:dLbl>
              <c:idx val="9"/>
              <c:layout>
                <c:manualLayout>
                  <c:x val="-4.6966731898238842E-2"/>
                  <c:y val="3.795966785290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31-4B11-A0F4-762D34B2664A}"/>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GRAFOVI_GODINA!$D$32:$M$32</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GRAFOVI_GODINA!$D$34:$M$34</c:f>
              <c:numCache>
                <c:formatCode>0.0</c:formatCode>
                <c:ptCount val="10"/>
                <c:pt idx="0" formatCode="#,#00.0">
                  <c:v>97.560975609756099</c:v>
                </c:pt>
                <c:pt idx="1">
                  <c:v>102.2</c:v>
                </c:pt>
                <c:pt idx="2">
                  <c:v>100</c:v>
                </c:pt>
                <c:pt idx="3">
                  <c:v>100</c:v>
                </c:pt>
                <c:pt idx="4">
                  <c:v>100</c:v>
                </c:pt>
                <c:pt idx="5">
                  <c:v>100</c:v>
                </c:pt>
                <c:pt idx="6">
                  <c:v>96.666666666666671</c:v>
                </c:pt>
                <c:pt idx="7">
                  <c:v>102.8</c:v>
                </c:pt>
                <c:pt idx="8">
                  <c:v>100</c:v>
                </c:pt>
                <c:pt idx="9">
                  <c:v>111.1</c:v>
                </c:pt>
              </c:numCache>
            </c:numRef>
          </c:val>
          <c:smooth val="0"/>
          <c:extLst>
            <c:ext xmlns:c16="http://schemas.microsoft.com/office/drawing/2014/chart" uri="{C3380CC4-5D6E-409C-BE32-E72D297353CC}">
              <c16:uniqueId val="{00000006-1531-4B11-A0F4-762D34B2664A}"/>
            </c:ext>
          </c:extLst>
        </c:ser>
        <c:ser>
          <c:idx val="2"/>
          <c:order val="2"/>
          <c:tx>
            <c:strRef>
              <c:f>GRAFOVI_GODINA!$C$35</c:f>
              <c:strCache>
                <c:ptCount val="1"/>
                <c:pt idx="0">
                  <c:v>Postotak razriješenosti</c:v>
                </c:pt>
              </c:strCache>
            </c:strRef>
          </c:tx>
          <c:marker>
            <c:spPr>
              <a:solidFill>
                <a:srgbClr val="000080"/>
              </a:solidFill>
              <a:ln>
                <a:solidFill>
                  <a:srgbClr val="000080"/>
                </a:solidFill>
                <a:prstDash val="solid"/>
              </a:ln>
            </c:spPr>
          </c:marker>
          <c:cat>
            <c:strRef>
              <c:f>GRAFOVI_GODINA!$D$32:$M$32</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GRAFOVI_GODINA!$D$35:$M$35</c:f>
              <c:numCache>
                <c:formatCode>0.0</c:formatCode>
                <c:ptCount val="10"/>
                <c:pt idx="0" formatCode="#,#00.0">
                  <c:v>87.804878048780495</c:v>
                </c:pt>
                <c:pt idx="1">
                  <c:v>100</c:v>
                </c:pt>
                <c:pt idx="2">
                  <c:v>97</c:v>
                </c:pt>
                <c:pt idx="3">
                  <c:v>100</c:v>
                </c:pt>
                <c:pt idx="4">
                  <c:v>100</c:v>
                </c:pt>
                <c:pt idx="5">
                  <c:v>100</c:v>
                </c:pt>
                <c:pt idx="6">
                  <c:v>96.666666666666671</c:v>
                </c:pt>
                <c:pt idx="7">
                  <c:v>94.4</c:v>
                </c:pt>
                <c:pt idx="8">
                  <c:v>100</c:v>
                </c:pt>
                <c:pt idx="9">
                  <c:v>100</c:v>
                </c:pt>
              </c:numCache>
            </c:numRef>
          </c:val>
          <c:smooth val="0"/>
          <c:extLst>
            <c:ext xmlns:c16="http://schemas.microsoft.com/office/drawing/2014/chart" uri="{C3380CC4-5D6E-409C-BE32-E72D297353CC}">
              <c16:uniqueId val="{00000007-1531-4B11-A0F4-762D34B2664A}"/>
            </c:ext>
          </c:extLst>
        </c:ser>
        <c:dLbls>
          <c:showLegendKey val="0"/>
          <c:showVal val="0"/>
          <c:showCatName val="0"/>
          <c:showSerName val="0"/>
          <c:showPercent val="0"/>
          <c:showBubbleSize val="0"/>
        </c:dLbls>
        <c:marker val="1"/>
        <c:smooth val="0"/>
        <c:axId val="3"/>
        <c:axId val="4"/>
      </c:lineChart>
      <c:catAx>
        <c:axId val="45257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hr-HR"/>
                  <a:t>Broj ubojstava</a:t>
                </a:r>
              </a:p>
            </c:rich>
          </c:tx>
          <c:layout>
            <c:manualLayout>
              <c:xMode val="edge"/>
              <c:yMode val="edge"/>
              <c:x val="2.1559004153607012E-2"/>
              <c:y val="0.29529859329381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25791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1000" b="1" i="0" u="none" strike="noStrike" baseline="0">
                    <a:solidFill>
                      <a:srgbClr val="000000"/>
                    </a:solidFill>
                    <a:latin typeface="Arial"/>
                    <a:ea typeface="Arial"/>
                    <a:cs typeface="Arial"/>
                  </a:defRPr>
                </a:pPr>
                <a:r>
                  <a:rPr lang="hr-HR"/>
                  <a:t>koeficijent razriješenosti %</a:t>
                </a:r>
              </a:p>
            </c:rich>
          </c:tx>
          <c:layout>
            <c:manualLayout>
              <c:xMode val="edge"/>
              <c:yMode val="edge"/>
              <c:x val="0.95989623627143705"/>
              <c:y val="0.14916354556803996"/>
            </c:manualLayout>
          </c:layout>
          <c:overlay val="0"/>
          <c:spPr>
            <a:noFill/>
            <a:ln w="25400">
              <a:noFill/>
            </a:ln>
          </c:spPr>
        </c:title>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1.3592233009708738E-2"/>
          <c:y val="0.92509717184228379"/>
          <c:w val="0.97210841795460501"/>
          <c:h val="7.490271901065748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Teške krađe</a:t>
            </a:r>
          </a:p>
        </c:rich>
      </c:tx>
      <c:layout>
        <c:manualLayout>
          <c:xMode val="edge"/>
          <c:yMode val="edge"/>
          <c:x val="0.43399404683353127"/>
          <c:y val="5.7518652865021095E-3"/>
        </c:manualLayout>
      </c:layout>
      <c:overlay val="0"/>
      <c:spPr>
        <a:noFill/>
        <a:ln w="25400">
          <a:noFill/>
        </a:ln>
      </c:spPr>
    </c:title>
    <c:autoTitleDeleted val="0"/>
    <c:plotArea>
      <c:layout>
        <c:manualLayout>
          <c:layoutTarget val="inner"/>
          <c:xMode val="edge"/>
          <c:yMode val="edge"/>
          <c:x val="0.12454923581479689"/>
          <c:y val="9.5138163909286616E-2"/>
          <c:w val="0.77722897526843426"/>
          <c:h val="0.7500021798333445"/>
        </c:manualLayout>
      </c:layout>
      <c:barChart>
        <c:barDir val="col"/>
        <c:grouping val="clustered"/>
        <c:varyColors val="0"/>
        <c:ser>
          <c:idx val="1"/>
          <c:order val="0"/>
          <c:tx>
            <c:strRef>
              <c:f>GRAFOVI_GODINA!$C$62</c:f>
              <c:strCache>
                <c:ptCount val="1"/>
                <c:pt idx="0">
                  <c:v>Prijavljena</c:v>
                </c:pt>
              </c:strCache>
            </c:strRef>
          </c:tx>
          <c:spPr>
            <a:solidFill>
              <a:srgbClr val="802060"/>
            </a:solidFill>
            <a:ln w="12700">
              <a:solidFill>
                <a:srgbClr val="000000"/>
              </a:solidFill>
              <a:prstDash val="solid"/>
            </a:ln>
          </c:spPr>
          <c:invertIfNegative val="0"/>
          <c:dLbls>
            <c:dLbl>
              <c:idx val="0"/>
              <c:spPr>
                <a:noFill/>
                <a:ln w="25400">
                  <a:noFill/>
                </a:ln>
              </c:spPr>
              <c:txPr>
                <a:bodyPr rot="-5400000" vert="horz"/>
                <a:lstStyle/>
                <a:p>
                  <a:pPr algn="l">
                    <a:defRPr sz="9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extLst>
                <c:ext xmlns:c16="http://schemas.microsoft.com/office/drawing/2014/chart" uri="{C3380CC4-5D6E-409C-BE32-E72D297353CC}">
                  <c16:uniqueId val="{00000000-0659-4B1D-89E0-F938989ED5AA}"/>
                </c:ext>
              </c:extLst>
            </c:dLbl>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GRAFOVI_GODINA!$D$61:$M$61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GRAFOVI_GODINA!$D$62:$M$62</c:f>
              <c:numCache>
                <c:formatCode>#,##0</c:formatCode>
                <c:ptCount val="10"/>
                <c:pt idx="0">
                  <c:v>20134</c:v>
                </c:pt>
                <c:pt idx="1">
                  <c:v>16645</c:v>
                </c:pt>
                <c:pt idx="2">
                  <c:v>16067</c:v>
                </c:pt>
                <c:pt idx="3">
                  <c:v>13327</c:v>
                </c:pt>
                <c:pt idx="4">
                  <c:v>12821</c:v>
                </c:pt>
                <c:pt idx="5">
                  <c:v>11615</c:v>
                </c:pt>
                <c:pt idx="6">
                  <c:v>11579</c:v>
                </c:pt>
                <c:pt idx="7">
                  <c:v>9521</c:v>
                </c:pt>
                <c:pt idx="8">
                  <c:v>8224</c:v>
                </c:pt>
                <c:pt idx="9">
                  <c:v>7705</c:v>
                </c:pt>
              </c:numCache>
            </c:numRef>
          </c:val>
          <c:extLst>
            <c:ext xmlns:c16="http://schemas.microsoft.com/office/drawing/2014/chart" uri="{C3380CC4-5D6E-409C-BE32-E72D297353CC}">
              <c16:uniqueId val="{00000001-0659-4B1D-89E0-F938989ED5AA}"/>
            </c:ext>
          </c:extLst>
        </c:ser>
        <c:ser>
          <c:idx val="0"/>
          <c:order val="1"/>
          <c:tx>
            <c:strRef>
              <c:f>GRAFOVI_GODINA!$C$63</c:f>
              <c:strCache>
                <c:ptCount val="1"/>
                <c:pt idx="0">
                  <c:v>Razriješena</c:v>
                </c:pt>
              </c:strCache>
            </c:strRef>
          </c:tx>
          <c:spPr>
            <a:solidFill>
              <a:srgbClr val="8080FF"/>
            </a:solidFill>
            <a:ln w="12700">
              <a:solidFill>
                <a:srgbClr val="000000"/>
              </a:solidFill>
              <a:prstDash val="solid"/>
            </a:ln>
          </c:spPr>
          <c:invertIfNegative val="0"/>
          <c:dLbls>
            <c:dLbl>
              <c:idx val="5"/>
              <c:layout>
                <c:manualLayout>
                  <c:x val="2.4829298572314421E-3"/>
                  <c:y val="0.12289913199052356"/>
                </c:manualLayout>
              </c:layout>
              <c:spPr>
                <a:noFill/>
                <a:ln w="25400">
                  <a:noFill/>
                </a:ln>
              </c:spPr>
              <c:txPr>
                <a:bodyPr rot="-5400000" vert="horz"/>
                <a:lstStyle/>
                <a:p>
                  <a:pPr algn="ctr">
                    <a:defRPr sz="900" b="0" i="0" u="none" strike="noStrike" baseline="0">
                      <a:solidFill>
                        <a:srgbClr val="FFFFFF"/>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59-4B1D-89E0-F938989ED5AA}"/>
                </c:ext>
              </c:extLst>
            </c:dLbl>
            <c:dLbl>
              <c:idx val="7"/>
              <c:layout>
                <c:manualLayout>
                  <c:x val="2.482929857231351E-3"/>
                  <c:y val="0.10036666764968977"/>
                </c:manualLayout>
              </c:layout>
              <c:spPr>
                <a:noFill/>
                <a:ln w="25400">
                  <a:noFill/>
                </a:ln>
              </c:spPr>
              <c:txPr>
                <a:bodyPr rot="-5400000" vert="horz"/>
                <a:lstStyle/>
                <a:p>
                  <a:pPr algn="ctr">
                    <a:defRPr sz="900" b="0" i="0" u="none" strike="noStrike" baseline="0">
                      <a:solidFill>
                        <a:srgbClr val="FFFFFF"/>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59-4B1D-89E0-F938989ED5AA}"/>
                </c:ext>
              </c:extLst>
            </c:dLbl>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GRAFOVI_GODINA!$D$61:$M$61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GRAFOVI_GODINA!$D$63:$M$63</c:f>
              <c:numCache>
                <c:formatCode>#,##0</c:formatCode>
                <c:ptCount val="10"/>
                <c:pt idx="0">
                  <c:v>6412</c:v>
                </c:pt>
                <c:pt idx="1">
                  <c:v>4596</c:v>
                </c:pt>
                <c:pt idx="2">
                  <c:v>4388</c:v>
                </c:pt>
                <c:pt idx="3">
                  <c:v>3512</c:v>
                </c:pt>
                <c:pt idx="4">
                  <c:v>3011</c:v>
                </c:pt>
                <c:pt idx="5">
                  <c:v>2626</c:v>
                </c:pt>
                <c:pt idx="6">
                  <c:v>2781</c:v>
                </c:pt>
                <c:pt idx="7">
                  <c:v>2694</c:v>
                </c:pt>
                <c:pt idx="8">
                  <c:v>2433</c:v>
                </c:pt>
                <c:pt idx="9">
                  <c:v>2093</c:v>
                </c:pt>
              </c:numCache>
            </c:numRef>
          </c:val>
          <c:extLst>
            <c:ext xmlns:c16="http://schemas.microsoft.com/office/drawing/2014/chart" uri="{C3380CC4-5D6E-409C-BE32-E72D297353CC}">
              <c16:uniqueId val="{00000004-0659-4B1D-89E0-F938989ED5AA}"/>
            </c:ext>
          </c:extLst>
        </c:ser>
        <c:dLbls>
          <c:showLegendKey val="0"/>
          <c:showVal val="0"/>
          <c:showCatName val="0"/>
          <c:showSerName val="0"/>
          <c:showPercent val="0"/>
          <c:showBubbleSize val="0"/>
        </c:dLbls>
        <c:gapWidth val="20"/>
        <c:axId val="400600048"/>
        <c:axId val="1"/>
      </c:barChart>
      <c:lineChart>
        <c:grouping val="standard"/>
        <c:varyColors val="0"/>
        <c:ser>
          <c:idx val="2"/>
          <c:order val="2"/>
          <c:tx>
            <c:strRef>
              <c:f>GRAFOVI_GODINA!$C$64</c:f>
              <c:strCache>
                <c:ptCount val="1"/>
                <c:pt idx="0">
                  <c:v>Koeficijent razriješenosti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6"/>
              <c:layout>
                <c:manualLayout>
                  <c:x val="-1.7283950617283949E-2"/>
                  <c:y val="2.996254681647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59-4B1D-89E0-F938989ED5AA}"/>
                </c:ext>
              </c:extLst>
            </c:dLbl>
            <c:dLbl>
              <c:idx val="7"/>
              <c:layout>
                <c:manualLayout>
                  <c:x val="-1.0469524642752989E-2"/>
                  <c:y val="2.6877033629223359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59-4B1D-89E0-F938989ED5AA}"/>
                </c:ext>
              </c:extLst>
            </c:dLbl>
            <c:dLbl>
              <c:idx val="8"/>
              <c:layout>
                <c:manualLayout>
                  <c:x val="-4.9382716049382894E-2"/>
                  <c:y val="-4.4943820224719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59-4B1D-89E0-F938989ED5AA}"/>
                </c:ext>
              </c:extLst>
            </c:dLbl>
            <c:dLbl>
              <c:idx val="9"/>
              <c:layout>
                <c:manualLayout>
                  <c:x val="-3.7037037037037035E-2"/>
                  <c:y val="4.9937578027465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59-4B1D-89E0-F938989ED5AA}"/>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GRAFOVI_GODINA!$D$61:$M$61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GRAFOVI_GODINA!$D$64:$M$64</c:f>
              <c:numCache>
                <c:formatCode>0.0</c:formatCode>
                <c:ptCount val="10"/>
                <c:pt idx="0">
                  <c:v>31.846627595112743</c:v>
                </c:pt>
                <c:pt idx="1">
                  <c:v>27.6</c:v>
                </c:pt>
                <c:pt idx="2" formatCode="General">
                  <c:v>27.310636708781978</c:v>
                </c:pt>
                <c:pt idx="3">
                  <c:v>26.352517445786749</c:v>
                </c:pt>
                <c:pt idx="4">
                  <c:v>23.5</c:v>
                </c:pt>
                <c:pt idx="5">
                  <c:v>22.6</c:v>
                </c:pt>
                <c:pt idx="6" formatCode="General">
                  <c:v>24.017618101735902</c:v>
                </c:pt>
                <c:pt idx="7">
                  <c:v>28.3</c:v>
                </c:pt>
                <c:pt idx="8">
                  <c:v>29.6</c:v>
                </c:pt>
                <c:pt idx="9" formatCode="General">
                  <c:v>27.2</c:v>
                </c:pt>
              </c:numCache>
            </c:numRef>
          </c:val>
          <c:smooth val="0"/>
          <c:extLst>
            <c:ext xmlns:c16="http://schemas.microsoft.com/office/drawing/2014/chart" uri="{C3380CC4-5D6E-409C-BE32-E72D297353CC}">
              <c16:uniqueId val="{00000009-0659-4B1D-89E0-F938989ED5AA}"/>
            </c:ext>
          </c:extLst>
        </c:ser>
        <c:dLbls>
          <c:showLegendKey val="0"/>
          <c:showVal val="0"/>
          <c:showCatName val="0"/>
          <c:showSerName val="0"/>
          <c:showPercent val="0"/>
          <c:showBubbleSize val="0"/>
        </c:dLbls>
        <c:marker val="1"/>
        <c:smooth val="0"/>
        <c:axId val="3"/>
        <c:axId val="4"/>
      </c:lineChart>
      <c:catAx>
        <c:axId val="4006000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1" i="0" u="none" strike="noStrike" baseline="0">
                    <a:solidFill>
                      <a:srgbClr val="000000"/>
                    </a:solidFill>
                    <a:latin typeface="Arial"/>
                    <a:ea typeface="Arial"/>
                    <a:cs typeface="Arial"/>
                  </a:defRPr>
                </a:pPr>
                <a:r>
                  <a:rPr lang="hr-HR"/>
                  <a:t>Broj kaznenih djela</a:t>
                </a:r>
              </a:p>
            </c:rich>
          </c:tx>
          <c:layout>
            <c:manualLayout>
              <c:xMode val="edge"/>
              <c:yMode val="edge"/>
              <c:x val="1.0035924280414667E-2"/>
              <c:y val="0.22538873652029454"/>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000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900" b="1" i="0" u="none" strike="noStrike" baseline="0">
                    <a:solidFill>
                      <a:srgbClr val="000000"/>
                    </a:solidFill>
                    <a:latin typeface="Arial"/>
                    <a:ea typeface="Arial"/>
                    <a:cs typeface="Arial"/>
                  </a:defRPr>
                </a:pPr>
                <a:r>
                  <a:rPr lang="hr-HR"/>
                  <a:t>koeficijent razriješenosti %</a:t>
                </a:r>
              </a:p>
            </c:rich>
          </c:tx>
          <c:layout>
            <c:manualLayout>
              <c:xMode val="edge"/>
              <c:yMode val="edge"/>
              <c:x val="0.9624907501087504"/>
              <c:y val="0.16424862622509265"/>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8.460925624520399E-2"/>
          <c:y val="0.92634561129297044"/>
          <c:w val="0.8458010625766752"/>
          <c:h val="6.3670805194294577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Razbojništva</a:t>
            </a:r>
          </a:p>
        </c:rich>
      </c:tx>
      <c:layout>
        <c:manualLayout>
          <c:xMode val="edge"/>
          <c:yMode val="edge"/>
          <c:x val="0.43069364927514903"/>
          <c:y val="3.5820729955925321E-2"/>
        </c:manualLayout>
      </c:layout>
      <c:overlay val="0"/>
      <c:spPr>
        <a:noFill/>
        <a:ln w="25400">
          <a:noFill/>
        </a:ln>
      </c:spPr>
    </c:title>
    <c:autoTitleDeleted val="0"/>
    <c:plotArea>
      <c:layout>
        <c:manualLayout>
          <c:layoutTarget val="inner"/>
          <c:xMode val="edge"/>
          <c:yMode val="edge"/>
          <c:x val="0.11544396202811097"/>
          <c:y val="0.1253729510226316"/>
          <c:w val="0.7871299813228092"/>
          <c:h val="0.66865671641791047"/>
        </c:manualLayout>
      </c:layout>
      <c:barChart>
        <c:barDir val="col"/>
        <c:grouping val="clustered"/>
        <c:varyColors val="0"/>
        <c:ser>
          <c:idx val="1"/>
          <c:order val="0"/>
          <c:tx>
            <c:strRef>
              <c:f>GRAFOVI_GODINA!$C$90</c:f>
              <c:strCache>
                <c:ptCount val="1"/>
                <c:pt idx="0">
                  <c:v>Prijavljena</c:v>
                </c:pt>
              </c:strCache>
            </c:strRef>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GRAFOVI_GODINA!$D$89:$M$89</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GRAFOVI_GODINA!$D$90:$M$90</c:f>
              <c:numCache>
                <c:formatCode>#,##0</c:formatCode>
                <c:ptCount val="10"/>
                <c:pt idx="0">
                  <c:v>1389</c:v>
                </c:pt>
                <c:pt idx="1">
                  <c:v>1122</c:v>
                </c:pt>
                <c:pt idx="2">
                  <c:v>1158</c:v>
                </c:pt>
                <c:pt idx="3">
                  <c:v>918</c:v>
                </c:pt>
                <c:pt idx="4">
                  <c:v>690</c:v>
                </c:pt>
                <c:pt idx="5">
                  <c:v>647</c:v>
                </c:pt>
                <c:pt idx="6">
                  <c:v>670</c:v>
                </c:pt>
                <c:pt idx="7">
                  <c:v>521</c:v>
                </c:pt>
                <c:pt idx="8">
                  <c:v>468</c:v>
                </c:pt>
                <c:pt idx="9">
                  <c:v>580</c:v>
                </c:pt>
              </c:numCache>
            </c:numRef>
          </c:val>
          <c:extLst>
            <c:ext xmlns:c16="http://schemas.microsoft.com/office/drawing/2014/chart" uri="{C3380CC4-5D6E-409C-BE32-E72D297353CC}">
              <c16:uniqueId val="{00000000-5C96-40BD-BFA6-EAD50C502AC4}"/>
            </c:ext>
          </c:extLst>
        </c:ser>
        <c:ser>
          <c:idx val="0"/>
          <c:order val="1"/>
          <c:tx>
            <c:strRef>
              <c:f>GRAFOVI_GODINA!$C$91</c:f>
              <c:strCache>
                <c:ptCount val="1"/>
                <c:pt idx="0">
                  <c:v>Razriješena</c:v>
                </c:pt>
              </c:strCache>
            </c:strRef>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GRAFOVI_GODINA!$D$89:$M$89</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GRAFOVI_GODINA!$D$91:$M$91</c:f>
              <c:numCache>
                <c:formatCode>#,##0</c:formatCode>
                <c:ptCount val="10"/>
                <c:pt idx="0">
                  <c:v>598</c:v>
                </c:pt>
                <c:pt idx="1">
                  <c:v>498</c:v>
                </c:pt>
                <c:pt idx="2">
                  <c:v>494</c:v>
                </c:pt>
                <c:pt idx="3">
                  <c:v>420</c:v>
                </c:pt>
                <c:pt idx="4">
                  <c:v>303</c:v>
                </c:pt>
                <c:pt idx="5">
                  <c:v>349</c:v>
                </c:pt>
                <c:pt idx="6">
                  <c:v>306</c:v>
                </c:pt>
                <c:pt idx="7">
                  <c:v>339</c:v>
                </c:pt>
                <c:pt idx="8">
                  <c:v>247</c:v>
                </c:pt>
                <c:pt idx="9">
                  <c:v>297</c:v>
                </c:pt>
              </c:numCache>
            </c:numRef>
          </c:val>
          <c:extLst>
            <c:ext xmlns:c16="http://schemas.microsoft.com/office/drawing/2014/chart" uri="{C3380CC4-5D6E-409C-BE32-E72D297353CC}">
              <c16:uniqueId val="{00000001-5C96-40BD-BFA6-EAD50C502AC4}"/>
            </c:ext>
          </c:extLst>
        </c:ser>
        <c:dLbls>
          <c:showLegendKey val="0"/>
          <c:showVal val="0"/>
          <c:showCatName val="0"/>
          <c:showSerName val="0"/>
          <c:showPercent val="0"/>
          <c:showBubbleSize val="0"/>
        </c:dLbls>
        <c:gapWidth val="20"/>
        <c:axId val="400603984"/>
        <c:axId val="1"/>
      </c:barChart>
      <c:lineChart>
        <c:grouping val="standard"/>
        <c:varyColors val="0"/>
        <c:ser>
          <c:idx val="2"/>
          <c:order val="2"/>
          <c:tx>
            <c:strRef>
              <c:f>GRAFOVI_GODINA!$C$92</c:f>
              <c:strCache>
                <c:ptCount val="1"/>
                <c:pt idx="0">
                  <c:v>Koeficijent razriješenosti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7"/>
              <c:layout>
                <c:manualLayout>
                  <c:x val="-2.4922118380062305E-2"/>
                  <c:y val="-1.0063289258653988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6-40BD-BFA6-EAD50C502AC4}"/>
                </c:ext>
              </c:extLst>
            </c:dLbl>
            <c:dLbl>
              <c:idx val="8"/>
              <c:layout>
                <c:manualLayout>
                  <c:x val="-6.4436183395291294E-2"/>
                  <c:y val="-5.03144654088050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96-40BD-BFA6-EAD50C502AC4}"/>
                </c:ext>
              </c:extLst>
            </c:dLbl>
            <c:dLbl>
              <c:idx val="9"/>
              <c:layout>
                <c:manualLayout>
                  <c:x val="-3.2218091697645598E-2"/>
                  <c:y val="4.5283018867924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96-40BD-BFA6-EAD50C502AC4}"/>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GRAFOVI_GODINA!$D$89:$M$89</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GRAFOVI_GODINA!$D$92:$M$92</c:f>
              <c:numCache>
                <c:formatCode>0.0</c:formatCode>
                <c:ptCount val="10"/>
                <c:pt idx="0">
                  <c:v>43.052555795536357</c:v>
                </c:pt>
                <c:pt idx="1">
                  <c:v>44.4</c:v>
                </c:pt>
                <c:pt idx="2" formatCode="General">
                  <c:v>42.4</c:v>
                </c:pt>
                <c:pt idx="3">
                  <c:v>45.751633986928105</c:v>
                </c:pt>
                <c:pt idx="4">
                  <c:v>43.9</c:v>
                </c:pt>
                <c:pt idx="5">
                  <c:v>53.9</c:v>
                </c:pt>
                <c:pt idx="6">
                  <c:v>45.671641791044777</c:v>
                </c:pt>
                <c:pt idx="7">
                  <c:v>65.099999999999994</c:v>
                </c:pt>
                <c:pt idx="8">
                  <c:v>52.8</c:v>
                </c:pt>
                <c:pt idx="9" formatCode="General">
                  <c:v>51.2</c:v>
                </c:pt>
              </c:numCache>
            </c:numRef>
          </c:val>
          <c:smooth val="0"/>
          <c:extLst>
            <c:ext xmlns:c16="http://schemas.microsoft.com/office/drawing/2014/chart" uri="{C3380CC4-5D6E-409C-BE32-E72D297353CC}">
              <c16:uniqueId val="{00000005-5C96-40BD-BFA6-EAD50C502AC4}"/>
            </c:ext>
          </c:extLst>
        </c:ser>
        <c:dLbls>
          <c:showLegendKey val="0"/>
          <c:showVal val="0"/>
          <c:showCatName val="0"/>
          <c:showSerName val="0"/>
          <c:showPercent val="0"/>
          <c:showBubbleSize val="0"/>
        </c:dLbls>
        <c:marker val="1"/>
        <c:smooth val="0"/>
        <c:axId val="3"/>
        <c:axId val="4"/>
      </c:lineChart>
      <c:catAx>
        <c:axId val="4006039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hr-HR"/>
                  <a:t>Broj kaznenih djela </a:t>
                </a:r>
              </a:p>
            </c:rich>
          </c:tx>
          <c:layout>
            <c:manualLayout>
              <c:xMode val="edge"/>
              <c:yMode val="edge"/>
              <c:x val="6.0809968847352026E-3"/>
              <c:y val="0.2577491209825186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039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Arial"/>
                    <a:ea typeface="Arial"/>
                    <a:cs typeface="Arial"/>
                  </a:defRPr>
                </a:pPr>
                <a:r>
                  <a:rPr lang="hr-HR"/>
                  <a:t>koeficijent razriješenosti %</a:t>
                </a:r>
              </a:p>
            </c:rich>
          </c:tx>
          <c:layout>
            <c:manualLayout>
              <c:xMode val="edge"/>
              <c:yMode val="edge"/>
              <c:x val="0.96900669659283245"/>
              <c:y val="0.16947338186500271"/>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3175">
          <a:solidFill>
            <a:srgbClr val="000000"/>
          </a:solidFill>
          <a:prstDash val="solid"/>
        </a:ln>
      </c:spPr>
    </c:plotArea>
    <c:legend>
      <c:legendPos val="r"/>
      <c:layout>
        <c:manualLayout>
          <c:xMode val="edge"/>
          <c:yMode val="edge"/>
          <c:x val="9.7956876885716387E-2"/>
          <c:y val="0.91320913187738317"/>
          <c:w val="0.81158230922069319"/>
          <c:h val="6.4150943396226401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Krađe</a:t>
            </a:r>
          </a:p>
        </c:rich>
      </c:tx>
      <c:layout>
        <c:manualLayout>
          <c:xMode val="edge"/>
          <c:yMode val="edge"/>
          <c:x val="0.4779376692086717"/>
          <c:y val="2.5757836874164313E-2"/>
        </c:manualLayout>
      </c:layout>
      <c:overlay val="0"/>
      <c:spPr>
        <a:noFill/>
        <a:ln w="25400">
          <a:noFill/>
        </a:ln>
      </c:spPr>
    </c:title>
    <c:autoTitleDeleted val="0"/>
    <c:plotArea>
      <c:layout>
        <c:manualLayout>
          <c:layoutTarget val="inner"/>
          <c:xMode val="edge"/>
          <c:yMode val="edge"/>
          <c:x val="0.11491412982825966"/>
          <c:y val="0.1253729510226316"/>
          <c:w val="0.7871299813228092"/>
          <c:h val="0.66865671641791047"/>
        </c:manualLayout>
      </c:layout>
      <c:barChart>
        <c:barDir val="col"/>
        <c:grouping val="clustered"/>
        <c:varyColors val="0"/>
        <c:ser>
          <c:idx val="1"/>
          <c:order val="0"/>
          <c:tx>
            <c:strRef>
              <c:f>GRAFOVI_GODINA!$C$117</c:f>
              <c:strCache>
                <c:ptCount val="1"/>
                <c:pt idx="0">
                  <c:v>Prijavljena</c:v>
                </c:pt>
              </c:strCache>
            </c:strRef>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GRAFOVI_GODINA!$D$116:$M$116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GRAFOVI_GODINA!$D$117:$M$117</c:f>
              <c:numCache>
                <c:formatCode>#,##0</c:formatCode>
                <c:ptCount val="10"/>
                <c:pt idx="0">
                  <c:v>13266</c:v>
                </c:pt>
                <c:pt idx="1">
                  <c:v>11333</c:v>
                </c:pt>
                <c:pt idx="2">
                  <c:v>13155</c:v>
                </c:pt>
                <c:pt idx="3">
                  <c:v>12739</c:v>
                </c:pt>
                <c:pt idx="4">
                  <c:v>12413</c:v>
                </c:pt>
                <c:pt idx="5">
                  <c:v>11481</c:v>
                </c:pt>
                <c:pt idx="6">
                  <c:v>11115</c:v>
                </c:pt>
                <c:pt idx="7">
                  <c:v>9833</c:v>
                </c:pt>
                <c:pt idx="8">
                  <c:v>9695</c:v>
                </c:pt>
                <c:pt idx="9">
                  <c:v>10538</c:v>
                </c:pt>
              </c:numCache>
            </c:numRef>
          </c:val>
          <c:extLst>
            <c:ext xmlns:c16="http://schemas.microsoft.com/office/drawing/2014/chart" uri="{C3380CC4-5D6E-409C-BE32-E72D297353CC}">
              <c16:uniqueId val="{00000000-BBDB-4A23-93B5-4D2F40BDDBAE}"/>
            </c:ext>
          </c:extLst>
        </c:ser>
        <c:ser>
          <c:idx val="0"/>
          <c:order val="1"/>
          <c:tx>
            <c:strRef>
              <c:f>GRAFOVI_GODINA!$C$118</c:f>
              <c:strCache>
                <c:ptCount val="1"/>
                <c:pt idx="0">
                  <c:v>Razriješena</c:v>
                </c:pt>
              </c:strCache>
            </c:strRef>
          </c:tx>
          <c:spPr>
            <a:solidFill>
              <a:srgbClr val="8080FF"/>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GRAFOVI_GODINA!$D$116:$M$116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GRAFOVI_GODINA!$D$118:$M$118</c:f>
              <c:numCache>
                <c:formatCode>#,##0</c:formatCode>
                <c:ptCount val="10"/>
                <c:pt idx="0">
                  <c:v>4028</c:v>
                </c:pt>
                <c:pt idx="1">
                  <c:v>3212</c:v>
                </c:pt>
                <c:pt idx="2">
                  <c:v>3746</c:v>
                </c:pt>
                <c:pt idx="3">
                  <c:v>3968</c:v>
                </c:pt>
                <c:pt idx="4">
                  <c:v>3513</c:v>
                </c:pt>
                <c:pt idx="5">
                  <c:v>3643</c:v>
                </c:pt>
                <c:pt idx="6">
                  <c:v>3395</c:v>
                </c:pt>
                <c:pt idx="7">
                  <c:v>3390</c:v>
                </c:pt>
                <c:pt idx="8">
                  <c:v>3202</c:v>
                </c:pt>
                <c:pt idx="9">
                  <c:v>3712</c:v>
                </c:pt>
              </c:numCache>
            </c:numRef>
          </c:val>
          <c:extLst>
            <c:ext xmlns:c16="http://schemas.microsoft.com/office/drawing/2014/chart" uri="{C3380CC4-5D6E-409C-BE32-E72D297353CC}">
              <c16:uniqueId val="{00000001-BBDB-4A23-93B5-4D2F40BDDBAE}"/>
            </c:ext>
          </c:extLst>
        </c:ser>
        <c:dLbls>
          <c:showLegendKey val="0"/>
          <c:showVal val="0"/>
          <c:showCatName val="0"/>
          <c:showSerName val="0"/>
          <c:showPercent val="0"/>
          <c:showBubbleSize val="0"/>
        </c:dLbls>
        <c:gapWidth val="20"/>
        <c:axId val="400616776"/>
        <c:axId val="1"/>
      </c:barChart>
      <c:lineChart>
        <c:grouping val="standard"/>
        <c:varyColors val="0"/>
        <c:ser>
          <c:idx val="2"/>
          <c:order val="2"/>
          <c:tx>
            <c:strRef>
              <c:f>GRAFOVI_GODINA!$C$119</c:f>
              <c:strCache>
                <c:ptCount val="1"/>
                <c:pt idx="0">
                  <c:v>Koeficijent razriješenosti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7"/>
              <c:layout>
                <c:manualLayout>
                  <c:x val="-3.1496269659205982E-2"/>
                  <c:y val="-1.0062893081761006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DB-4A23-93B5-4D2F40BDDBAE}"/>
                </c:ext>
              </c:extLst>
            </c:dLbl>
            <c:dLbl>
              <c:idx val="8"/>
              <c:layout>
                <c:manualLayout>
                  <c:x val="-4.174820613176787E-2"/>
                  <c:y val="-4.528301886792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DB-4A23-93B5-4D2F40BDDBAE}"/>
                </c:ext>
              </c:extLst>
            </c:dLbl>
            <c:dLbl>
              <c:idx val="9"/>
              <c:layout>
                <c:manualLayout>
                  <c:x val="-3.131115459882583E-2"/>
                  <c:y val="-2.5157232704402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DB-4A23-93B5-4D2F40BDDBAE}"/>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GRAFOVI_GODINA!$D$116:$M$116</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GRAFOVI_GODINA!$D$119:$M$119</c:f>
              <c:numCache>
                <c:formatCode>0.0</c:formatCode>
                <c:ptCount val="10"/>
                <c:pt idx="0">
                  <c:v>30.363334840946781</c:v>
                </c:pt>
                <c:pt idx="1">
                  <c:v>28.3</c:v>
                </c:pt>
                <c:pt idx="2" formatCode="General">
                  <c:v>28.5</c:v>
                </c:pt>
                <c:pt idx="3">
                  <c:v>31.148441792919378</c:v>
                </c:pt>
                <c:pt idx="4">
                  <c:v>28.3</c:v>
                </c:pt>
                <c:pt idx="5">
                  <c:v>31.7</c:v>
                </c:pt>
                <c:pt idx="6">
                  <c:v>30.544309491677911</c:v>
                </c:pt>
                <c:pt idx="7">
                  <c:v>34.5</c:v>
                </c:pt>
                <c:pt idx="8">
                  <c:v>33</c:v>
                </c:pt>
                <c:pt idx="9" formatCode="General">
                  <c:v>35.200000000000003</c:v>
                </c:pt>
              </c:numCache>
            </c:numRef>
          </c:val>
          <c:smooth val="0"/>
          <c:extLst>
            <c:ext xmlns:c16="http://schemas.microsoft.com/office/drawing/2014/chart" uri="{C3380CC4-5D6E-409C-BE32-E72D297353CC}">
              <c16:uniqueId val="{00000005-BBDB-4A23-93B5-4D2F40BDDBAE}"/>
            </c:ext>
          </c:extLst>
        </c:ser>
        <c:dLbls>
          <c:showLegendKey val="0"/>
          <c:showVal val="0"/>
          <c:showCatName val="0"/>
          <c:showSerName val="0"/>
          <c:showPercent val="0"/>
          <c:showBubbleSize val="0"/>
        </c:dLbls>
        <c:marker val="1"/>
        <c:smooth val="0"/>
        <c:axId val="3"/>
        <c:axId val="4"/>
      </c:lineChart>
      <c:catAx>
        <c:axId val="400616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hr-HR"/>
                  <a:t>Broj kaznenih djela </a:t>
                </a:r>
              </a:p>
            </c:rich>
          </c:tx>
          <c:layout>
            <c:manualLayout>
              <c:xMode val="edge"/>
              <c:yMode val="edge"/>
              <c:x val="8.3162832992332645E-4"/>
              <c:y val="0.25271767444163817"/>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16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Arial"/>
                    <a:ea typeface="Arial"/>
                    <a:cs typeface="Arial"/>
                  </a:defRPr>
                </a:pPr>
                <a:r>
                  <a:rPr lang="hr-HR"/>
                  <a:t>koeficijent razriješenosti %</a:t>
                </a:r>
              </a:p>
            </c:rich>
          </c:tx>
          <c:layout>
            <c:manualLayout>
              <c:xMode val="edge"/>
              <c:yMode val="edge"/>
              <c:x val="0.96651455969578604"/>
              <c:y val="0.15437904224236121"/>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3175">
          <a:solidFill>
            <a:srgbClr val="000000"/>
          </a:solidFill>
          <a:prstDash val="solid"/>
        </a:ln>
      </c:spPr>
    </c:plotArea>
    <c:legend>
      <c:legendPos val="r"/>
      <c:layout>
        <c:manualLayout>
          <c:xMode val="edge"/>
          <c:yMode val="edge"/>
          <c:x val="2.755926178519023E-2"/>
          <c:y val="0.91320913187738317"/>
          <c:w val="0.93837311674623347"/>
          <c:h val="8.6790868122616743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1443569553806"/>
          <c:y val="0.1388888888888889"/>
          <c:w val="0.8534300087489064"/>
          <c:h val="0.75935185185185194"/>
        </c:manualLayout>
      </c:layout>
      <c:barChart>
        <c:barDir val="col"/>
        <c:grouping val="clustered"/>
        <c:varyColors val="0"/>
        <c:ser>
          <c:idx val="0"/>
          <c:order val="0"/>
          <c:spPr>
            <a:solidFill>
              <a:srgbClr val="993366"/>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GRAFOVI_GODINA!$C$144:$L$144</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GRAFOVI_GODINA!$C$145:$L$145</c:f>
              <c:numCache>
                <c:formatCode>#,##0</c:formatCode>
                <c:ptCount val="10"/>
                <c:pt idx="0">
                  <c:v>2713</c:v>
                </c:pt>
                <c:pt idx="1">
                  <c:v>2729</c:v>
                </c:pt>
                <c:pt idx="2">
                  <c:v>2878</c:v>
                </c:pt>
                <c:pt idx="3">
                  <c:v>2838</c:v>
                </c:pt>
                <c:pt idx="4">
                  <c:v>2589</c:v>
                </c:pt>
                <c:pt idx="5">
                  <c:v>2274</c:v>
                </c:pt>
                <c:pt idx="6">
                  <c:v>2871</c:v>
                </c:pt>
                <c:pt idx="7">
                  <c:v>2645</c:v>
                </c:pt>
                <c:pt idx="8">
                  <c:v>2334</c:v>
                </c:pt>
                <c:pt idx="9">
                  <c:v>2402</c:v>
                </c:pt>
              </c:numCache>
            </c:numRef>
          </c:val>
          <c:extLst>
            <c:ext xmlns:c16="http://schemas.microsoft.com/office/drawing/2014/chart" uri="{C3380CC4-5D6E-409C-BE32-E72D297353CC}">
              <c16:uniqueId val="{00000000-0BE5-4708-9274-D98F51A847D0}"/>
            </c:ext>
          </c:extLst>
        </c:ser>
        <c:dLbls>
          <c:showLegendKey val="0"/>
          <c:showVal val="0"/>
          <c:showCatName val="0"/>
          <c:showSerName val="0"/>
          <c:showPercent val="0"/>
          <c:showBubbleSize val="0"/>
        </c:dLbls>
        <c:gapWidth val="150"/>
        <c:axId val="400613168"/>
        <c:axId val="1"/>
      </c:barChart>
      <c:catAx>
        <c:axId val="40061316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400613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1443569553806"/>
          <c:y val="0.1388888888888889"/>
          <c:w val="0.8534300087489064"/>
          <c:h val="0.75935185185185194"/>
        </c:manualLayout>
      </c:layout>
      <c:barChart>
        <c:barDir val="col"/>
        <c:grouping val="clustered"/>
        <c:varyColors val="0"/>
        <c:ser>
          <c:idx val="0"/>
          <c:order val="0"/>
          <c:spPr>
            <a:solidFill>
              <a:srgbClr val="993366"/>
            </a:solidFill>
          </c:spPr>
          <c:invertIfNegative val="0"/>
          <c:dLbls>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GRAFOVI_GODINA!$C$169:$L$169</c:f>
              <c:strCache>
                <c:ptCount val="10"/>
                <c:pt idx="0">
                  <c:v>2013.</c:v>
                </c:pt>
                <c:pt idx="1">
                  <c:v>2014.</c:v>
                </c:pt>
                <c:pt idx="2">
                  <c:v>2015.</c:v>
                </c:pt>
                <c:pt idx="3">
                  <c:v>2016.</c:v>
                </c:pt>
                <c:pt idx="4">
                  <c:v>2017.</c:v>
                </c:pt>
                <c:pt idx="5">
                  <c:v>2018.</c:v>
                </c:pt>
                <c:pt idx="6">
                  <c:v>2019.</c:v>
                </c:pt>
                <c:pt idx="7">
                  <c:v>2021.</c:v>
                </c:pt>
                <c:pt idx="8">
                  <c:v>2021.</c:v>
                </c:pt>
                <c:pt idx="9">
                  <c:v>2022.</c:v>
                </c:pt>
              </c:strCache>
            </c:strRef>
          </c:cat>
          <c:val>
            <c:numRef>
              <c:f>GRAFOVI_GODINA!$C$170:$L$170</c:f>
              <c:numCache>
                <c:formatCode>#,##0</c:formatCode>
                <c:ptCount val="10"/>
                <c:pt idx="0">
                  <c:v>10857</c:v>
                </c:pt>
                <c:pt idx="1">
                  <c:v>5315</c:v>
                </c:pt>
                <c:pt idx="2">
                  <c:v>3733</c:v>
                </c:pt>
                <c:pt idx="3">
                  <c:v>6623</c:v>
                </c:pt>
                <c:pt idx="4">
                  <c:v>6052</c:v>
                </c:pt>
                <c:pt idx="5">
                  <c:v>8802</c:v>
                </c:pt>
                <c:pt idx="6">
                  <c:v>4661</c:v>
                </c:pt>
                <c:pt idx="7">
                  <c:v>7070</c:v>
                </c:pt>
                <c:pt idx="8">
                  <c:v>5727</c:v>
                </c:pt>
                <c:pt idx="9">
                  <c:v>8054</c:v>
                </c:pt>
              </c:numCache>
            </c:numRef>
          </c:val>
          <c:extLst>
            <c:ext xmlns:c16="http://schemas.microsoft.com/office/drawing/2014/chart" uri="{C3380CC4-5D6E-409C-BE32-E72D297353CC}">
              <c16:uniqueId val="{00000000-D06C-4B4D-944F-5F3C34A41802}"/>
            </c:ext>
          </c:extLst>
        </c:ser>
        <c:dLbls>
          <c:showLegendKey val="0"/>
          <c:showVal val="0"/>
          <c:showCatName val="0"/>
          <c:showSerName val="0"/>
          <c:showPercent val="0"/>
          <c:showBubbleSize val="0"/>
        </c:dLbls>
        <c:gapWidth val="89"/>
        <c:axId val="400606936"/>
        <c:axId val="1"/>
      </c:barChart>
      <c:catAx>
        <c:axId val="40060693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sr-Latn-RS"/>
          </a:p>
        </c:txPr>
        <c:crossAx val="400606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P</a:t>
            </a:r>
            <a:r>
              <a:rPr lang="hr-HR" sz="1000">
                <a:latin typeface="Arial" panose="020B0604020202020204" pitchFamily="34" charset="0"/>
                <a:cs typeface="Arial" panose="020B0604020202020204" pitchFamily="34" charset="0"/>
              </a:rPr>
              <a:t>oginuli u prometnim nesrećama</a:t>
            </a:r>
            <a:endParaRPr lang="en-US" sz="10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sr-Latn-R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5">
                  <a:lumMod val="50000"/>
                </a:schemeClr>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95000"/>
                        <a:lumOff val="5000"/>
                      </a:schemeClr>
                    </a:solidFill>
                    <a:latin typeface="+mn-lt"/>
                    <a:ea typeface="+mn-ea"/>
                    <a:cs typeface="+mn-cs"/>
                  </a:defRPr>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GRAFOVI_GODINA!$C$195:$L$195</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GRAFOVI_GODINA!$C$196:$L$196</c:f>
              <c:numCache>
                <c:formatCode>#,##0</c:formatCode>
                <c:ptCount val="10"/>
                <c:pt idx="0">
                  <c:v>367</c:v>
                </c:pt>
                <c:pt idx="1">
                  <c:v>307</c:v>
                </c:pt>
                <c:pt idx="2">
                  <c:v>348</c:v>
                </c:pt>
                <c:pt idx="3">
                  <c:v>307</c:v>
                </c:pt>
                <c:pt idx="4">
                  <c:v>331</c:v>
                </c:pt>
                <c:pt idx="5">
                  <c:v>317</c:v>
                </c:pt>
                <c:pt idx="6">
                  <c:v>297</c:v>
                </c:pt>
                <c:pt idx="7">
                  <c:v>237</c:v>
                </c:pt>
                <c:pt idx="8">
                  <c:v>292</c:v>
                </c:pt>
                <c:pt idx="9">
                  <c:v>275</c:v>
                </c:pt>
              </c:numCache>
            </c:numRef>
          </c:val>
          <c:smooth val="0"/>
          <c:extLst>
            <c:ext xmlns:c16="http://schemas.microsoft.com/office/drawing/2014/chart" uri="{C3380CC4-5D6E-409C-BE32-E72D297353CC}">
              <c16:uniqueId val="{00000000-00DD-45A6-A51A-73011A059990}"/>
            </c:ext>
          </c:extLst>
        </c:ser>
        <c:dLbls>
          <c:showLegendKey val="0"/>
          <c:showVal val="0"/>
          <c:showCatName val="0"/>
          <c:showSerName val="0"/>
          <c:showPercent val="0"/>
          <c:showBubbleSize val="0"/>
        </c:dLbls>
        <c:marker val="1"/>
        <c:smooth val="0"/>
        <c:axId val="1057961576"/>
        <c:axId val="1057966168"/>
      </c:lineChart>
      <c:catAx>
        <c:axId val="1057961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mn-lt"/>
                <a:ea typeface="+mn-ea"/>
                <a:cs typeface="+mn-cs"/>
              </a:defRPr>
            </a:pPr>
            <a:endParaRPr lang="sr-Latn-RS"/>
          </a:p>
        </c:txPr>
        <c:crossAx val="1057966168"/>
        <c:crosses val="autoZero"/>
        <c:auto val="1"/>
        <c:lblAlgn val="ctr"/>
        <c:lblOffset val="100"/>
        <c:noMultiLvlLbl val="0"/>
      </c:catAx>
      <c:valAx>
        <c:axId val="1057966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mn-lt"/>
                <a:ea typeface="+mn-ea"/>
                <a:cs typeface="+mn-cs"/>
              </a:defRPr>
            </a:pPr>
            <a:endParaRPr lang="sr-Latn-RS"/>
          </a:p>
        </c:txPr>
        <c:crossAx val="1057961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b="1">
          <a:solidFill>
            <a:schemeClr val="tx1">
              <a:lumMod val="95000"/>
              <a:lumOff val="5000"/>
            </a:schemeClr>
          </a:solidFill>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60" b="1" i="0" u="none" strike="noStrike" kern="1200" baseline="0">
                <a:solidFill>
                  <a:schemeClr val="tx1">
                    <a:lumMod val="95000"/>
                    <a:lumOff val="5000"/>
                  </a:schemeClr>
                </a:solidFill>
                <a:latin typeface="Calibri"/>
                <a:ea typeface="Calibri"/>
                <a:cs typeface="Calibri"/>
              </a:defRPr>
            </a:pPr>
            <a:r>
              <a:rPr lang="en-US"/>
              <a:t>S</a:t>
            </a:r>
            <a:r>
              <a:rPr lang="hr-HR"/>
              <a:t>amoubojstva sa smrtnom posljedicom</a:t>
            </a:r>
            <a:endParaRPr lang="en-US"/>
          </a:p>
        </c:rich>
      </c:tx>
      <c:overlay val="0"/>
      <c:spPr>
        <a:noFill/>
        <a:ln>
          <a:noFill/>
        </a:ln>
        <a:effectLst/>
      </c:spPr>
      <c:txPr>
        <a:bodyPr rot="0" spcFirstLastPara="1" vertOverflow="ellipsis" vert="horz" wrap="square" anchor="ctr" anchorCtr="1"/>
        <a:lstStyle/>
        <a:p>
          <a:pPr>
            <a:defRPr sz="1260" b="1" i="0" u="none" strike="noStrike" kern="1200" baseline="0">
              <a:solidFill>
                <a:schemeClr val="tx1">
                  <a:lumMod val="95000"/>
                  <a:lumOff val="5000"/>
                </a:schemeClr>
              </a:solidFill>
              <a:latin typeface="Calibri"/>
              <a:ea typeface="Calibri"/>
              <a:cs typeface="Calibri"/>
            </a:defRPr>
          </a:pPr>
          <a:endParaRPr lang="sr-Latn-RS"/>
        </a:p>
      </c:txPr>
    </c:title>
    <c:autoTitleDeleted val="0"/>
    <c:plotArea>
      <c:layout>
        <c:manualLayout>
          <c:layoutTarget val="inner"/>
          <c:xMode val="edge"/>
          <c:yMode val="edge"/>
          <c:x val="9.4405074365704292E-2"/>
          <c:y val="0.17177092446777487"/>
          <c:w val="0.88337270341207352"/>
          <c:h val="0.7076195683872849"/>
        </c:manualLayout>
      </c:layout>
      <c:lineChart>
        <c:grouping val="standard"/>
        <c:varyColors val="0"/>
        <c:ser>
          <c:idx val="1"/>
          <c:order val="0"/>
          <c:spPr>
            <a:ln w="19050" cap="rnd" cmpd="sng" algn="ctr">
              <a:solidFill>
                <a:schemeClr val="accent5">
                  <a:shade val="76000"/>
                </a:schemeClr>
              </a:solidFill>
              <a:prstDash val="solid"/>
              <a:round/>
            </a:ln>
            <a:effectLst/>
          </c:spPr>
          <c:marker>
            <c:spPr>
              <a:solidFill>
                <a:schemeClr val="accent5">
                  <a:shade val="76000"/>
                </a:schemeClr>
              </a:solidFill>
              <a:ln w="6350" cap="flat" cmpd="sng" algn="ctr">
                <a:solidFill>
                  <a:schemeClr val="accent5">
                    <a:shade val="76000"/>
                  </a:schemeClr>
                </a:solidFill>
                <a:prstDash val="solid"/>
                <a:round/>
              </a:ln>
              <a:effectLst/>
            </c:spPr>
          </c:marker>
          <c:dLbls>
            <c:dLbl>
              <c:idx val="0"/>
              <c:layout>
                <c:manualLayout>
                  <c:x val="-3.1761863100445827E-2"/>
                  <c:y val="-4.7114252061248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CD-4101-9293-ED5C069161CF}"/>
                </c:ext>
              </c:extLst>
            </c:dLbl>
            <c:dLbl>
              <c:idx val="1"/>
              <c:layout>
                <c:manualLayout>
                  <c:x val="-1.3259175936341339E-2"/>
                  <c:y val="-3.2979976442874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CD-4101-9293-ED5C069161CF}"/>
                </c:ext>
              </c:extLst>
            </c:dLbl>
            <c:dLbl>
              <c:idx val="2"/>
              <c:layout>
                <c:manualLayout>
                  <c:x val="-3.9682539682539777E-2"/>
                  <c:y val="3.297997644287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CD-4101-9293-ED5C069161CF}"/>
                </c:ext>
              </c:extLst>
            </c:dLbl>
            <c:dLbl>
              <c:idx val="3"/>
              <c:layout>
                <c:manualLayout>
                  <c:x val="-3.1746031746031744E-2"/>
                  <c:y val="4.7114252061248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CD-4101-9293-ED5C069161CF}"/>
                </c:ext>
              </c:extLst>
            </c:dLbl>
            <c:dLbl>
              <c:idx val="4"/>
              <c:layout>
                <c:manualLayout>
                  <c:x val="-2.3952095808383332E-2"/>
                  <c:y val="-3.7691401648998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CD-4101-9293-ED5C069161CF}"/>
                </c:ext>
              </c:extLst>
            </c:dLbl>
            <c:dLbl>
              <c:idx val="5"/>
              <c:layout>
                <c:manualLayout>
                  <c:x val="-3.1746031746031744E-2"/>
                  <c:y val="4.7114252061248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CD-4101-9293-ED5C069161CF}"/>
                </c:ext>
              </c:extLst>
            </c:dLbl>
            <c:dLbl>
              <c:idx val="6"/>
              <c:layout>
                <c:manualLayout>
                  <c:x val="-2.9100529100529293E-2"/>
                  <c:y val="4.2402826855123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CD-4101-9293-ED5C069161CF}"/>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95000"/>
                        <a:lumOff val="5000"/>
                      </a:schemeClr>
                    </a:solidFill>
                    <a:latin typeface="Calibri"/>
                    <a:ea typeface="Calibri"/>
                    <a:cs typeface="Calibri"/>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GRAFOVI_GODINA!$D$221:$M$221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GRAFOVI_GODINA!$D$222:$M$222</c:f>
              <c:numCache>
                <c:formatCode>#,##0</c:formatCode>
                <c:ptCount val="10"/>
                <c:pt idx="0">
                  <c:v>646</c:v>
                </c:pt>
                <c:pt idx="1">
                  <c:v>683</c:v>
                </c:pt>
                <c:pt idx="2">
                  <c:v>717</c:v>
                </c:pt>
                <c:pt idx="3">
                  <c:v>663</c:v>
                </c:pt>
                <c:pt idx="4">
                  <c:v>625</c:v>
                </c:pt>
                <c:pt idx="5">
                  <c:v>657</c:v>
                </c:pt>
                <c:pt idx="6" formatCode="General">
                  <c:v>566</c:v>
                </c:pt>
                <c:pt idx="7" formatCode="General">
                  <c:v>566</c:v>
                </c:pt>
                <c:pt idx="8" formatCode="General">
                  <c:v>572</c:v>
                </c:pt>
                <c:pt idx="9" formatCode="General">
                  <c:v>529</c:v>
                </c:pt>
              </c:numCache>
            </c:numRef>
          </c:val>
          <c:smooth val="0"/>
          <c:extLst>
            <c:ext xmlns:c16="http://schemas.microsoft.com/office/drawing/2014/chart" uri="{C3380CC4-5D6E-409C-BE32-E72D297353CC}">
              <c16:uniqueId val="{00000009-57CD-4101-9293-ED5C069161CF}"/>
            </c:ext>
          </c:extLst>
        </c:ser>
        <c:dLbls>
          <c:showLegendKey val="0"/>
          <c:showVal val="0"/>
          <c:showCatName val="0"/>
          <c:showSerName val="0"/>
          <c:showPercent val="0"/>
          <c:showBubbleSize val="0"/>
        </c:dLbls>
        <c:marker val="1"/>
        <c:smooth val="0"/>
        <c:axId val="400619728"/>
        <c:axId val="1"/>
      </c:lineChart>
      <c:catAx>
        <c:axId val="400619728"/>
        <c:scaling>
          <c:orientation val="minMax"/>
        </c:scaling>
        <c:delete val="0"/>
        <c:axPos val="b"/>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50" b="1" i="0" u="none" strike="noStrike" kern="1200" baseline="0">
                <a:solidFill>
                  <a:schemeClr val="tx1">
                    <a:lumMod val="95000"/>
                    <a:lumOff val="5000"/>
                  </a:schemeClr>
                </a:solidFill>
                <a:latin typeface="Calibri"/>
                <a:ea typeface="Calibri"/>
                <a:cs typeface="Calibri"/>
              </a:defRPr>
            </a:pPr>
            <a:endParaRPr lang="sr-Latn-RS"/>
          </a:p>
        </c:txPr>
        <c:crossAx val="1"/>
        <c:crosses val="autoZero"/>
        <c:auto val="1"/>
        <c:lblAlgn val="ctr"/>
        <c:lblOffset val="100"/>
        <c:noMultiLvlLbl val="0"/>
      </c:catAx>
      <c:valAx>
        <c:axId val="1"/>
        <c:scaling>
          <c:orientation val="minMax"/>
          <c:max val="1000"/>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50" b="1" i="0" u="none" strike="noStrike" kern="1200" baseline="0">
                <a:solidFill>
                  <a:schemeClr val="tx1">
                    <a:lumMod val="95000"/>
                    <a:lumOff val="5000"/>
                  </a:schemeClr>
                </a:solidFill>
                <a:latin typeface="Calibri"/>
                <a:ea typeface="Calibri"/>
                <a:cs typeface="Calibri"/>
              </a:defRPr>
            </a:pPr>
            <a:endParaRPr lang="sr-Latn-RS"/>
          </a:p>
        </c:txPr>
        <c:crossAx val="400619728"/>
        <c:crosses val="autoZero"/>
        <c:crossBetween val="between"/>
        <c:majorUnit val="100"/>
      </c:valAx>
      <c:spPr>
        <a:solidFill>
          <a:schemeClr val="bg1"/>
        </a:solidFill>
        <a:ln>
          <a:noFill/>
        </a:ln>
        <a:effectLst/>
      </c:spPr>
    </c:plotArea>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050" b="1" i="0" u="none" strike="noStrike" baseline="0">
          <a:solidFill>
            <a:schemeClr val="tx1">
              <a:lumMod val="95000"/>
              <a:lumOff val="5000"/>
            </a:schemeClr>
          </a:solidFill>
          <a:latin typeface="Calibri"/>
          <a:ea typeface="Calibri"/>
          <a:cs typeface="Calibri"/>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Silovanja </a:t>
            </a:r>
          </a:p>
        </c:rich>
      </c:tx>
      <c:overlay val="0"/>
      <c:spPr>
        <a:noFill/>
        <a:ln w="25400">
          <a:noFill/>
        </a:ln>
      </c:spPr>
    </c:title>
    <c:autoTitleDeleted val="0"/>
    <c:plotArea>
      <c:layout>
        <c:manualLayout>
          <c:layoutTarget val="inner"/>
          <c:xMode val="edge"/>
          <c:yMode val="edge"/>
          <c:x val="0.11934180358997956"/>
          <c:y val="0.22264191966745223"/>
          <c:w val="0.78395219254796922"/>
          <c:h val="0.49434053349891932"/>
        </c:manualLayout>
      </c:layout>
      <c:barChart>
        <c:barDir val="col"/>
        <c:grouping val="clustered"/>
        <c:varyColors val="0"/>
        <c:ser>
          <c:idx val="2"/>
          <c:order val="2"/>
          <c:tx>
            <c:v>#REF!</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E54F-4425-B5E5-4030EE71A457}"/>
              </c:ext>
            </c:extLst>
          </c:dPt>
          <c:dLbls>
            <c:dLbl>
              <c:idx val="12"/>
              <c:layout>
                <c:manualLayout>
                  <c:x val="-9.7776648253593543E-17"/>
                  <c:y val="0.13047452087356995"/>
                </c:manualLayout>
              </c:layout>
              <c:spPr>
                <a:no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4F-4425-B5E5-4030EE71A457}"/>
                </c:ext>
              </c:extLst>
            </c:dLbl>
            <c:dLbl>
              <c:idx val="13"/>
              <c:spPr>
                <a:noFill/>
                <a:ln w="25400">
                  <a:noFill/>
                </a:ln>
              </c:spPr>
              <c:txPr>
                <a:bodyPr rot="-5400000" vert="horz"/>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extLst>
                <c:ext xmlns:c16="http://schemas.microsoft.com/office/drawing/2014/chart" uri="{C3380CC4-5D6E-409C-BE32-E72D297353CC}">
                  <c16:uniqueId val="{00000001-E54F-4425-B5E5-4030EE71A457}"/>
                </c:ext>
              </c:extLst>
            </c:dLbl>
            <c:spPr>
              <a:solidFill>
                <a:srgbClr val="FF00FF"/>
              </a:solidFill>
              <a:ln w="25400">
                <a:noFill/>
              </a:ln>
            </c:spPr>
            <c:txPr>
              <a:bodyPr rot="-5400000" vert="horz" wrap="square" lIns="38100" tIns="19050" rIns="38100" bIns="19050" anchor="ctr">
                <a:spAutoFit/>
              </a:bodyPr>
              <a:lstStyle/>
              <a:p>
                <a:pPr algn="ctr">
                  <a:defRPr sz="1000" b="0" i="0" u="none" strike="noStrike" baseline="0">
                    <a:solidFill>
                      <a:schemeClr val="bg1"/>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194</c:v>
              </c:pt>
              <c:pt idx="13" formatCode="#,###">
                <c:v>216</c:v>
              </c:pt>
            </c:numLit>
          </c:val>
          <c:extLst>
            <c:ext xmlns:c16="http://schemas.microsoft.com/office/drawing/2014/chart" uri="{C3380CC4-5D6E-409C-BE32-E72D297353CC}">
              <c16:uniqueId val="{00000003-E54F-4425-B5E5-4030EE71A457}"/>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10</c:v>
              </c:pt>
              <c:pt idx="1">
                <c:v>12</c:v>
              </c:pt>
              <c:pt idx="2">
                <c:v>33</c:v>
              </c:pt>
              <c:pt idx="3">
                <c:v>17</c:v>
              </c:pt>
              <c:pt idx="4">
                <c:v>7</c:v>
              </c:pt>
              <c:pt idx="5">
                <c:v>9</c:v>
              </c:pt>
              <c:pt idx="6">
                <c:v>27</c:v>
              </c:pt>
              <c:pt idx="7">
                <c:v>20</c:v>
              </c:pt>
              <c:pt idx="8">
                <c:v>12</c:v>
              </c:pt>
              <c:pt idx="9">
                <c:v>13</c:v>
              </c:pt>
              <c:pt idx="10">
                <c:v>16</c:v>
              </c:pt>
              <c:pt idx="11">
                <c:v>10</c:v>
              </c:pt>
            </c:numLit>
          </c:val>
          <c:smooth val="0"/>
          <c:extLst>
            <c:ext xmlns:c16="http://schemas.microsoft.com/office/drawing/2014/chart" uri="{C3380CC4-5D6E-409C-BE32-E72D297353CC}">
              <c16:uniqueId val="{00000004-E54F-4425-B5E5-4030EE71A457}"/>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23</c:v>
              </c:pt>
              <c:pt idx="1">
                <c:v>9</c:v>
              </c:pt>
              <c:pt idx="2">
                <c:v>21</c:v>
              </c:pt>
              <c:pt idx="3">
                <c:v>23</c:v>
              </c:pt>
              <c:pt idx="4">
                <c:v>35</c:v>
              </c:pt>
              <c:pt idx="5">
                <c:v>12</c:v>
              </c:pt>
              <c:pt idx="6">
                <c:v>12</c:v>
              </c:pt>
              <c:pt idx="7">
                <c:v>23</c:v>
              </c:pt>
              <c:pt idx="8">
                <c:v>9</c:v>
              </c:pt>
              <c:pt idx="9">
                <c:v>20</c:v>
              </c:pt>
              <c:pt idx="10">
                <c:v>6</c:v>
              </c:pt>
              <c:pt idx="11">
                <c:v>20</c:v>
              </c:pt>
            </c:numLit>
          </c:val>
          <c:smooth val="0"/>
          <c:extLst>
            <c:ext xmlns:c16="http://schemas.microsoft.com/office/drawing/2014/chart" uri="{C3380CC4-5D6E-409C-BE32-E72D297353CC}">
              <c16:uniqueId val="{00000005-E54F-4425-B5E5-4030EE71A457}"/>
            </c:ext>
          </c:extLst>
        </c:ser>
        <c:dLbls>
          <c:showLegendKey val="0"/>
          <c:showVal val="0"/>
          <c:showCatName val="0"/>
          <c:showSerName val="0"/>
          <c:showPercent val="0"/>
          <c:showBubbleSize val="0"/>
        </c:dLbls>
        <c:marker val="1"/>
        <c:smooth val="0"/>
        <c:axId val="451974240"/>
        <c:axId val="1"/>
      </c:lineChart>
      <c:catAx>
        <c:axId val="45197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35"/>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74240"/>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0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40"/>
        <c:minorUnit val="3"/>
      </c:valAx>
      <c:spPr>
        <a:noFill/>
        <a:ln w="12700">
          <a:solidFill>
            <a:srgbClr val="808080"/>
          </a:solidFill>
          <a:prstDash val="solid"/>
        </a:ln>
      </c:spPr>
    </c:plotArea>
    <c:legend>
      <c:legendPos val="r"/>
      <c:legendEntry>
        <c:idx val="0"/>
        <c:delete val="1"/>
      </c:legendEntry>
      <c:layout>
        <c:manualLayout>
          <c:xMode val="edge"/>
          <c:yMode val="edge"/>
          <c:x val="0.58801930443881056"/>
          <c:y val="0.23788778115417453"/>
          <c:w val="0.15625021872265965"/>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Silovanja u pokušaju </a:t>
            </a:r>
          </a:p>
        </c:rich>
      </c:tx>
      <c:overlay val="0"/>
      <c:spPr>
        <a:noFill/>
        <a:ln w="25400">
          <a:noFill/>
        </a:ln>
      </c:spPr>
    </c:title>
    <c:autoTitleDeleted val="0"/>
    <c:plotArea>
      <c:layout>
        <c:manualLayout>
          <c:layoutTarget val="inner"/>
          <c:xMode val="edge"/>
          <c:yMode val="edge"/>
          <c:x val="0.11934180358997956"/>
          <c:y val="0.16226454712028918"/>
          <c:w val="0.78395219254796922"/>
          <c:h val="0.55471777348586138"/>
        </c:manualLayout>
      </c:layout>
      <c:barChart>
        <c:barDir val="col"/>
        <c:grouping val="clustered"/>
        <c:varyColors val="0"/>
        <c:ser>
          <c:idx val="2"/>
          <c:order val="2"/>
          <c:tx>
            <c:v>2003.</c:v>
          </c:tx>
          <c:spPr>
            <a:solidFill>
              <a:srgbClr val="FF00FF"/>
            </a:solidFill>
            <a:ln w="12700">
              <a:solidFill>
                <a:srgbClr val="000000"/>
              </a:solidFill>
              <a:prstDash val="solid"/>
            </a:ln>
          </c:spPr>
          <c:invertIfNegative val="0"/>
          <c:dPt>
            <c:idx val="13"/>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E707-4E90-8F38-42D5D5099149}"/>
              </c:ext>
            </c:extLst>
          </c:dPt>
          <c:dLbls>
            <c:dLbl>
              <c:idx val="12"/>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07-4E90-8F38-42D5D5099149}"/>
                </c:ext>
              </c:extLst>
            </c:dLbl>
            <c:dLbl>
              <c:idx val="13"/>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07-4E90-8F38-42D5D5099149}"/>
                </c:ext>
              </c:extLst>
            </c:dLbl>
            <c:spPr>
              <a:noFill/>
              <a:ln w="25400">
                <a:noFill/>
              </a:ln>
            </c:spPr>
            <c:txPr>
              <a:bodyPr rot="-5400000" vert="horz" wrap="square" lIns="38100" tIns="19050" rIns="38100" bIns="19050" anchor="ctr">
                <a:spAutoFit/>
              </a:bodyPr>
              <a:lstStyle/>
              <a:p>
                <a:pPr algn="ctr">
                  <a:defRPr sz="10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General</c:formatCode>
              <c:ptCount val="14"/>
              <c:pt idx="12" formatCode="#,###">
                <c:v>19</c:v>
              </c:pt>
              <c:pt idx="13" formatCode="#,###">
                <c:v>14</c:v>
              </c:pt>
            </c:numLit>
          </c:val>
          <c:extLst>
            <c:ext xmlns:c16="http://schemas.microsoft.com/office/drawing/2014/chart" uri="{C3380CC4-5D6E-409C-BE32-E72D297353CC}">
              <c16:uniqueId val="{00000003-E707-4E90-8F38-42D5D5099149}"/>
            </c:ext>
          </c:extLst>
        </c:ser>
        <c:dLbls>
          <c:showLegendKey val="0"/>
          <c:showVal val="0"/>
          <c:showCatName val="0"/>
          <c:showSerName val="0"/>
          <c:showPercent val="0"/>
          <c:showBubbleSize val="0"/>
        </c:dLbls>
        <c:gapWidth val="0"/>
        <c:axId val="3"/>
        <c:axId val="4"/>
      </c:barChart>
      <c:lineChart>
        <c:grouping val="standard"/>
        <c:varyColors val="0"/>
        <c:ser>
          <c:idx val="1"/>
          <c:order val="0"/>
          <c:tx>
            <c:v>2021.</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0</c:v>
              </c:pt>
              <c:pt idx="1">
                <c:v>2</c:v>
              </c:pt>
              <c:pt idx="2">
                <c:v>2</c:v>
              </c:pt>
              <c:pt idx="3">
                <c:v>2</c:v>
              </c:pt>
              <c:pt idx="4">
                <c:v>0</c:v>
              </c:pt>
              <c:pt idx="5">
                <c:v>3</c:v>
              </c:pt>
              <c:pt idx="6">
                <c:v>1</c:v>
              </c:pt>
              <c:pt idx="7">
                <c:v>6</c:v>
              </c:pt>
              <c:pt idx="8">
                <c:v>0</c:v>
              </c:pt>
              <c:pt idx="9">
                <c:v>3</c:v>
              </c:pt>
              <c:pt idx="10">
                <c:v>0</c:v>
              </c:pt>
              <c:pt idx="11">
                <c:v>0</c:v>
              </c:pt>
            </c:numLit>
          </c:val>
          <c:smooth val="0"/>
          <c:extLst>
            <c:ext xmlns:c16="http://schemas.microsoft.com/office/drawing/2014/chart" uri="{C3380CC4-5D6E-409C-BE32-E72D297353CC}">
              <c16:uniqueId val="{00000004-E707-4E90-8F38-42D5D5099149}"/>
            </c:ext>
          </c:extLst>
        </c:ser>
        <c:ser>
          <c:idx val="0"/>
          <c:order val="1"/>
          <c:tx>
            <c:v>2022.</c:v>
          </c:tx>
          <c:spPr>
            <a:ln w="25400">
              <a:solidFill>
                <a:srgbClr val="000080"/>
              </a:solidFill>
              <a:prstDash val="solid"/>
            </a:ln>
          </c:spPr>
          <c:marker>
            <c:symbol val="diamond"/>
            <c:size val="7"/>
            <c:spPr>
              <a:solidFill>
                <a:srgbClr val="000080"/>
              </a:solidFill>
              <a:ln>
                <a:solidFill>
                  <a:srgbClr val="000080"/>
                </a:solidFill>
                <a:prstDash val="solid"/>
              </a:ln>
            </c:spPr>
          </c:marker>
          <c:cat>
            <c:strLit>
              <c:ptCount val="14"/>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pt idx="12">
                <c:v>2021.</c:v>
              </c:pt>
              <c:pt idx="13">
                <c:v>2022.</c:v>
              </c:pt>
            </c:strLit>
          </c:cat>
          <c:val>
            <c:numLit>
              <c:formatCode>#,###</c:formatCode>
              <c:ptCount val="14"/>
              <c:pt idx="0">
                <c:v>1</c:v>
              </c:pt>
              <c:pt idx="1">
                <c:v>0</c:v>
              </c:pt>
              <c:pt idx="2">
                <c:v>4</c:v>
              </c:pt>
              <c:pt idx="3">
                <c:v>0</c:v>
              </c:pt>
              <c:pt idx="4">
                <c:v>1</c:v>
              </c:pt>
              <c:pt idx="5">
                <c:v>0</c:v>
              </c:pt>
              <c:pt idx="6">
                <c:v>1</c:v>
              </c:pt>
              <c:pt idx="7">
                <c:v>1</c:v>
              </c:pt>
              <c:pt idx="8">
                <c:v>2</c:v>
              </c:pt>
              <c:pt idx="9">
                <c:v>0</c:v>
              </c:pt>
              <c:pt idx="10">
                <c:v>1</c:v>
              </c:pt>
              <c:pt idx="11">
                <c:v>1</c:v>
              </c:pt>
            </c:numLit>
          </c:val>
          <c:smooth val="0"/>
          <c:extLst>
            <c:ext xmlns:c16="http://schemas.microsoft.com/office/drawing/2014/chart" uri="{C3380CC4-5D6E-409C-BE32-E72D297353CC}">
              <c16:uniqueId val="{00000005-E707-4E90-8F38-42D5D5099149}"/>
            </c:ext>
          </c:extLst>
        </c:ser>
        <c:dLbls>
          <c:showLegendKey val="0"/>
          <c:showVal val="0"/>
          <c:showCatName val="0"/>
          <c:showSerName val="0"/>
          <c:showPercent val="0"/>
          <c:showBubbleSize val="0"/>
        </c:dLbls>
        <c:marker val="1"/>
        <c:smooth val="0"/>
        <c:axId val="451978176"/>
        <c:axId val="1"/>
      </c:lineChart>
      <c:catAx>
        <c:axId val="45197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max val="6"/>
          <c:min val="0"/>
        </c:scaling>
        <c:delete val="0"/>
        <c:axPos val="l"/>
        <c:majorGridlines>
          <c:spPr>
            <a:ln w="3175">
              <a:solidFill>
                <a:srgbClr val="000000"/>
              </a:solidFill>
              <a:prstDash val="solid"/>
            </a:ln>
          </c:spPr>
        </c:majorGridlines>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51978176"/>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20"/>
          <c:min val="0"/>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majorUnit val="5"/>
      </c:valAx>
      <c:spPr>
        <a:noFill/>
        <a:ln w="12700">
          <a:solidFill>
            <a:srgbClr val="808080"/>
          </a:solidFill>
          <a:prstDash val="solid"/>
        </a:ln>
      </c:spPr>
    </c:plotArea>
    <c:legend>
      <c:legendPos val="r"/>
      <c:legendEntry>
        <c:idx val="0"/>
        <c:delete val="1"/>
      </c:legendEntry>
      <c:layout>
        <c:manualLayout>
          <c:xMode val="edge"/>
          <c:yMode val="edge"/>
          <c:x val="0.16062371020416341"/>
          <c:y val="0.17767771986248199"/>
          <c:w val="0.15625021872265965"/>
          <c:h val="0.1358494527806665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hr-HR"/>
              <a:t>Teške krađe</a:t>
            </a:r>
          </a:p>
        </c:rich>
      </c:tx>
      <c:layout>
        <c:manualLayout>
          <c:xMode val="edge"/>
          <c:yMode val="edge"/>
          <c:x val="0.43399404683353127"/>
          <c:y val="5.7518652865021095E-3"/>
        </c:manualLayout>
      </c:layout>
      <c:overlay val="0"/>
      <c:spPr>
        <a:noFill/>
        <a:ln w="25400">
          <a:noFill/>
        </a:ln>
      </c:spPr>
    </c:title>
    <c:autoTitleDeleted val="0"/>
    <c:plotArea>
      <c:layout>
        <c:manualLayout>
          <c:layoutTarget val="inner"/>
          <c:xMode val="edge"/>
          <c:yMode val="edge"/>
          <c:x val="0.12454923581479689"/>
          <c:y val="9.5138163909286616E-2"/>
          <c:w val="0.77722897526843426"/>
          <c:h val="0.7500021798333445"/>
        </c:manualLayout>
      </c:layout>
      <c:barChart>
        <c:barDir val="col"/>
        <c:grouping val="clustered"/>
        <c:varyColors val="0"/>
        <c:ser>
          <c:idx val="1"/>
          <c:order val="0"/>
          <c:tx>
            <c:v>Prijavljena</c:v>
          </c:tx>
          <c:spPr>
            <a:solidFill>
              <a:srgbClr val="802060"/>
            </a:solidFill>
            <a:ln w="12700">
              <a:solidFill>
                <a:srgbClr val="000000"/>
              </a:solidFill>
              <a:prstDash val="solid"/>
            </a:ln>
          </c:spPr>
          <c:invertIfNegative val="0"/>
          <c:dLbls>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20134</c:v>
              </c:pt>
              <c:pt idx="1">
                <c:v>16645</c:v>
              </c:pt>
              <c:pt idx="2">
                <c:v>16067</c:v>
              </c:pt>
              <c:pt idx="3">
                <c:v>13327</c:v>
              </c:pt>
              <c:pt idx="4">
                <c:v>12821</c:v>
              </c:pt>
              <c:pt idx="5">
                <c:v>11615</c:v>
              </c:pt>
              <c:pt idx="6">
                <c:v>11579</c:v>
              </c:pt>
              <c:pt idx="7">
                <c:v>9521</c:v>
              </c:pt>
              <c:pt idx="8">
                <c:v>8224</c:v>
              </c:pt>
              <c:pt idx="9">
                <c:v>7705</c:v>
              </c:pt>
            </c:numLit>
          </c:val>
          <c:extLst>
            <c:ext xmlns:c16="http://schemas.microsoft.com/office/drawing/2014/chart" uri="{C3380CC4-5D6E-409C-BE32-E72D297353CC}">
              <c16:uniqueId val="{00000000-9255-429C-B156-21330C839A98}"/>
            </c:ext>
          </c:extLst>
        </c:ser>
        <c:ser>
          <c:idx val="0"/>
          <c:order val="1"/>
          <c:tx>
            <c:v>Razriješena</c:v>
          </c:tx>
          <c:spPr>
            <a:solidFill>
              <a:srgbClr val="8080FF"/>
            </a:solidFill>
            <a:ln w="12700">
              <a:solidFill>
                <a:srgbClr val="000000"/>
              </a:solidFill>
              <a:prstDash val="solid"/>
            </a:ln>
          </c:spPr>
          <c:invertIfNegative val="0"/>
          <c:dLbls>
            <c:dLbl>
              <c:idx val="4"/>
              <c:layout>
                <c:manualLayout>
                  <c:x val="2.4829298572314421E-3"/>
                  <c:y val="0.12289913199052356"/>
                </c:manualLayout>
              </c:layout>
              <c:spPr>
                <a:noFill/>
                <a:ln w="25400">
                  <a:noFill/>
                </a:ln>
              </c:spPr>
              <c:txPr>
                <a:bodyPr rot="-5400000" vert="horz"/>
                <a:lstStyle/>
                <a:p>
                  <a:pPr algn="ctr">
                    <a:defRPr sz="900" b="0" i="0" u="none" strike="noStrike" baseline="0">
                      <a:solidFill>
                        <a:srgbClr val="FFFFFF"/>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55-429C-B156-21330C839A98}"/>
                </c:ext>
              </c:extLst>
            </c:dLbl>
            <c:dLbl>
              <c:idx val="6"/>
              <c:layout>
                <c:manualLayout>
                  <c:x val="2.482929857231351E-3"/>
                  <c:y val="0.10036666764968977"/>
                </c:manualLayout>
              </c:layout>
              <c:spPr>
                <a:noFill/>
                <a:ln w="25400">
                  <a:noFill/>
                </a:ln>
              </c:spPr>
              <c:txPr>
                <a:bodyPr rot="-5400000" vert="horz"/>
                <a:lstStyle/>
                <a:p>
                  <a:pPr algn="ctr">
                    <a:defRPr sz="900" b="0" i="0" u="none" strike="noStrike" baseline="0">
                      <a:solidFill>
                        <a:srgbClr val="FFFFFF"/>
                      </a:solidFill>
                      <a:latin typeface="Arial"/>
                      <a:ea typeface="Arial"/>
                      <a:cs typeface="Arial"/>
                    </a:defRPr>
                  </a:pPr>
                  <a:endParaRPr lang="sr-Latn-R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55-429C-B156-21330C839A98}"/>
                </c:ext>
              </c:extLst>
            </c:dLbl>
            <c:spPr>
              <a:noFill/>
              <a:ln w="25400">
                <a:noFill/>
              </a:ln>
            </c:spPr>
            <c:txPr>
              <a:bodyPr rot="-5400000" vert="horz" wrap="square" lIns="38100" tIns="19050" rIns="38100" bIns="19050" anchor="ctr">
                <a:spAutoFit/>
              </a:bodyPr>
              <a:lstStyle/>
              <a:p>
                <a:pPr algn="ctr">
                  <a:defRPr sz="900" b="0" i="0" u="none" strike="noStrike" baseline="0">
                    <a:solidFill>
                      <a:srgbClr val="FFFFFF"/>
                    </a:solidFill>
                    <a:latin typeface="Arial"/>
                    <a:ea typeface="Arial"/>
                    <a:cs typeface="Arial"/>
                  </a:defRPr>
                </a:pPr>
                <a:endParaRPr lang="sr-Latn-R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#,##0</c:formatCode>
              <c:ptCount val="10"/>
              <c:pt idx="0">
                <c:v>6412</c:v>
              </c:pt>
              <c:pt idx="1">
                <c:v>4596</c:v>
              </c:pt>
              <c:pt idx="2">
                <c:v>4388</c:v>
              </c:pt>
              <c:pt idx="3">
                <c:v>3512</c:v>
              </c:pt>
              <c:pt idx="4">
                <c:v>3011</c:v>
              </c:pt>
              <c:pt idx="5">
                <c:v>2626</c:v>
              </c:pt>
              <c:pt idx="6">
                <c:v>2781</c:v>
              </c:pt>
              <c:pt idx="7">
                <c:v>2694</c:v>
              </c:pt>
              <c:pt idx="8">
                <c:v>2433</c:v>
              </c:pt>
              <c:pt idx="9">
                <c:v>2093</c:v>
              </c:pt>
            </c:numLit>
          </c:val>
          <c:extLst>
            <c:ext xmlns:c16="http://schemas.microsoft.com/office/drawing/2014/chart" uri="{C3380CC4-5D6E-409C-BE32-E72D297353CC}">
              <c16:uniqueId val="{00000003-9255-429C-B156-21330C839A98}"/>
            </c:ext>
          </c:extLst>
        </c:ser>
        <c:dLbls>
          <c:showLegendKey val="0"/>
          <c:showVal val="0"/>
          <c:showCatName val="0"/>
          <c:showSerName val="0"/>
          <c:showPercent val="0"/>
          <c:showBubbleSize val="0"/>
        </c:dLbls>
        <c:gapWidth val="20"/>
        <c:axId val="400600048"/>
        <c:axId val="1"/>
      </c:barChart>
      <c:lineChart>
        <c:grouping val="standard"/>
        <c:varyColors val="0"/>
        <c:ser>
          <c:idx val="2"/>
          <c:order val="2"/>
          <c:tx>
            <c:v>Koeficijent razriješenosti</c:v>
          </c:tx>
          <c:spPr>
            <a:ln w="12700">
              <a:solidFill>
                <a:srgbClr val="FFFF00"/>
              </a:solidFill>
              <a:prstDash val="solid"/>
            </a:ln>
          </c:spPr>
          <c:marker>
            <c:symbol val="triangle"/>
            <c:size val="5"/>
            <c:spPr>
              <a:solidFill>
                <a:srgbClr val="FFFF00"/>
              </a:solidFill>
              <a:ln>
                <a:solidFill>
                  <a:srgbClr val="FFFF00"/>
                </a:solidFill>
                <a:prstDash val="solid"/>
              </a:ln>
            </c:spPr>
          </c:marker>
          <c:dLbls>
            <c:dLbl>
              <c:idx val="5"/>
              <c:layout>
                <c:manualLayout>
                  <c:x val="-1.7283950617283949E-2"/>
                  <c:y val="2.996254681647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55-429C-B156-21330C839A98}"/>
                </c:ext>
              </c:extLst>
            </c:dLbl>
            <c:dLbl>
              <c:idx val="6"/>
              <c:layout>
                <c:manualLayout>
                  <c:x val="-1.0469524642752989E-2"/>
                  <c:y val="2.6877033629223359E-2"/>
                </c:manualLayout>
              </c:layout>
              <c:spPr>
                <a:noFill/>
                <a:ln w="25400">
                  <a:noFill/>
                </a:ln>
              </c:spPr>
              <c:txPr>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55-429C-B156-21330C839A98}"/>
                </c:ext>
              </c:extLst>
            </c:dLbl>
            <c:dLbl>
              <c:idx val="7"/>
              <c:layout>
                <c:manualLayout>
                  <c:x val="-4.9382716049382894E-2"/>
                  <c:y val="-4.4943820224719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55-429C-B156-21330C839A98}"/>
                </c:ext>
              </c:extLst>
            </c:dLbl>
            <c:dLbl>
              <c:idx val="8"/>
              <c:layout>
                <c:manualLayout>
                  <c:x val="-3.7037037037037035E-2"/>
                  <c:y val="4.9937578027465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55-429C-B156-21330C839A98}"/>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2013.</c:v>
              </c:pt>
              <c:pt idx="1">
                <c:v>2014.</c:v>
              </c:pt>
              <c:pt idx="2">
                <c:v>2015.</c:v>
              </c:pt>
              <c:pt idx="3">
                <c:v>2016.</c:v>
              </c:pt>
              <c:pt idx="4">
                <c:v>2017.</c:v>
              </c:pt>
              <c:pt idx="5">
                <c:v>2018.</c:v>
              </c:pt>
              <c:pt idx="6">
                <c:v>2019.</c:v>
              </c:pt>
              <c:pt idx="7">
                <c:v>2020.</c:v>
              </c:pt>
              <c:pt idx="8">
                <c:v>2021.</c:v>
              </c:pt>
              <c:pt idx="9">
                <c:v>2022.</c:v>
              </c:pt>
            </c:strLit>
          </c:cat>
          <c:val>
            <c:numLit>
              <c:formatCode>General</c:formatCode>
              <c:ptCount val="10"/>
              <c:pt idx="0" formatCode="0.0">
                <c:v>31.846627595112743</c:v>
              </c:pt>
              <c:pt idx="1">
                <c:v>27.6</c:v>
              </c:pt>
              <c:pt idx="2" formatCode="0.0">
                <c:v>27.310636708781978</c:v>
              </c:pt>
              <c:pt idx="3" formatCode="0.0">
                <c:v>26.352517445786749</c:v>
              </c:pt>
              <c:pt idx="4" formatCode="0.0">
                <c:v>23.5</c:v>
              </c:pt>
              <c:pt idx="5">
                <c:v>22.6</c:v>
              </c:pt>
              <c:pt idx="6" formatCode="0.0">
                <c:v>24.017618101735902</c:v>
              </c:pt>
              <c:pt idx="7" formatCode="0.0">
                <c:v>28.3</c:v>
              </c:pt>
              <c:pt idx="8">
                <c:v>29.6</c:v>
              </c:pt>
              <c:pt idx="9">
                <c:v>27.2</c:v>
              </c:pt>
            </c:numLit>
          </c:val>
          <c:smooth val="0"/>
          <c:extLst>
            <c:ext xmlns:c16="http://schemas.microsoft.com/office/drawing/2014/chart" uri="{C3380CC4-5D6E-409C-BE32-E72D297353CC}">
              <c16:uniqueId val="{00000008-9255-429C-B156-21330C839A98}"/>
            </c:ext>
          </c:extLst>
        </c:ser>
        <c:dLbls>
          <c:showLegendKey val="0"/>
          <c:showVal val="0"/>
          <c:showCatName val="0"/>
          <c:showSerName val="0"/>
          <c:showPercent val="0"/>
          <c:showBubbleSize val="0"/>
        </c:dLbls>
        <c:marker val="1"/>
        <c:smooth val="0"/>
        <c:axId val="3"/>
        <c:axId val="4"/>
      </c:lineChart>
      <c:catAx>
        <c:axId val="4006000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1" i="0" u="none" strike="noStrike" baseline="0">
                    <a:solidFill>
                      <a:srgbClr val="000000"/>
                    </a:solidFill>
                    <a:latin typeface="Arial"/>
                    <a:ea typeface="Arial"/>
                    <a:cs typeface="Arial"/>
                  </a:defRPr>
                </a:pPr>
                <a:r>
                  <a:rPr lang="hr-HR"/>
                  <a:t>Broj kaznenih djela</a:t>
                </a:r>
              </a:p>
            </c:rich>
          </c:tx>
          <c:layout>
            <c:manualLayout>
              <c:xMode val="edge"/>
              <c:yMode val="edge"/>
              <c:x val="1.0035924280414667E-2"/>
              <c:y val="0.22538873652029454"/>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4006000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900" b="1" i="0" u="none" strike="noStrike" baseline="0">
                    <a:solidFill>
                      <a:srgbClr val="000000"/>
                    </a:solidFill>
                    <a:latin typeface="Arial"/>
                    <a:ea typeface="Arial"/>
                    <a:cs typeface="Arial"/>
                  </a:defRPr>
                </a:pPr>
                <a:r>
                  <a:rPr lang="hr-HR"/>
                  <a:t>koeficijent razriješenosti %</a:t>
                </a:r>
              </a:p>
            </c:rich>
          </c:tx>
          <c:layout>
            <c:manualLayout>
              <c:xMode val="edge"/>
              <c:yMode val="edge"/>
              <c:x val="0.9624907501087504"/>
              <c:y val="0.16424862622509265"/>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8.460925624520399E-2"/>
          <c:y val="0.92634561129297044"/>
          <c:w val="0.8458010625766752"/>
          <c:h val="6.3670805194294577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sr-Latn-R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 r="0.75" t="1" header="0.5" footer="0.5"/>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0.xml"/><Relationship Id="rId18" Type="http://schemas.openxmlformats.org/officeDocument/2006/relationships/chart" Target="../charts/chart15.xml"/><Relationship Id="rId26" Type="http://schemas.openxmlformats.org/officeDocument/2006/relationships/chart" Target="../charts/chart23.xml"/><Relationship Id="rId3" Type="http://schemas.openxmlformats.org/officeDocument/2006/relationships/image" Target="../media/image4.emf"/><Relationship Id="rId21" Type="http://schemas.openxmlformats.org/officeDocument/2006/relationships/chart" Target="../charts/chart18.xml"/><Relationship Id="rId7" Type="http://schemas.openxmlformats.org/officeDocument/2006/relationships/chart" Target="../charts/chart4.xml"/><Relationship Id="rId12" Type="http://schemas.openxmlformats.org/officeDocument/2006/relationships/chart" Target="../charts/chart9.xml"/><Relationship Id="rId17" Type="http://schemas.openxmlformats.org/officeDocument/2006/relationships/chart" Target="../charts/chart14.xml"/><Relationship Id="rId25" Type="http://schemas.openxmlformats.org/officeDocument/2006/relationships/chart" Target="../charts/chart22.xml"/><Relationship Id="rId33" Type="http://schemas.openxmlformats.org/officeDocument/2006/relationships/image" Target="../media/image8.emf"/><Relationship Id="rId2" Type="http://schemas.openxmlformats.org/officeDocument/2006/relationships/image" Target="../media/image3.emf"/><Relationship Id="rId16" Type="http://schemas.openxmlformats.org/officeDocument/2006/relationships/chart" Target="../charts/chart13.xml"/><Relationship Id="rId20" Type="http://schemas.openxmlformats.org/officeDocument/2006/relationships/chart" Target="../charts/chart17.xml"/><Relationship Id="rId29" Type="http://schemas.openxmlformats.org/officeDocument/2006/relationships/chart" Target="../charts/chart26.xml"/><Relationship Id="rId1" Type="http://schemas.openxmlformats.org/officeDocument/2006/relationships/image" Target="../media/image2.emf"/><Relationship Id="rId6" Type="http://schemas.openxmlformats.org/officeDocument/2006/relationships/chart" Target="../charts/chart3.xml"/><Relationship Id="rId11" Type="http://schemas.openxmlformats.org/officeDocument/2006/relationships/chart" Target="../charts/chart8.xml"/><Relationship Id="rId24" Type="http://schemas.openxmlformats.org/officeDocument/2006/relationships/chart" Target="../charts/chart21.xml"/><Relationship Id="rId32" Type="http://schemas.openxmlformats.org/officeDocument/2006/relationships/image" Target="../media/image7.emf"/><Relationship Id="rId5" Type="http://schemas.openxmlformats.org/officeDocument/2006/relationships/chart" Target="../charts/chart2.xml"/><Relationship Id="rId15" Type="http://schemas.openxmlformats.org/officeDocument/2006/relationships/chart" Target="../charts/chart12.xml"/><Relationship Id="rId23" Type="http://schemas.openxmlformats.org/officeDocument/2006/relationships/chart" Target="../charts/chart20.xml"/><Relationship Id="rId28" Type="http://schemas.openxmlformats.org/officeDocument/2006/relationships/chart" Target="../charts/chart25.xml"/><Relationship Id="rId10" Type="http://schemas.openxmlformats.org/officeDocument/2006/relationships/chart" Target="../charts/chart7.xml"/><Relationship Id="rId19" Type="http://schemas.openxmlformats.org/officeDocument/2006/relationships/chart" Target="../charts/chart16.xml"/><Relationship Id="rId31" Type="http://schemas.openxmlformats.org/officeDocument/2006/relationships/image" Target="../media/image6.emf"/><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image" Target="../media/image5.emf"/><Relationship Id="rId8"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5.xml"/><Relationship Id="rId3" Type="http://schemas.openxmlformats.org/officeDocument/2006/relationships/chart" Target="../charts/chart32.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4.xml"/><Relationship Id="rId2" Type="http://schemas.openxmlformats.org/officeDocument/2006/relationships/chart" Target="../charts/chart31.xml"/><Relationship Id="rId16" Type="http://schemas.openxmlformats.org/officeDocument/2006/relationships/chart" Target="../charts/chart45.xml"/><Relationship Id="rId20" Type="http://schemas.openxmlformats.org/officeDocument/2006/relationships/chart" Target="../charts/chart49.xml"/><Relationship Id="rId29" Type="http://schemas.openxmlformats.org/officeDocument/2006/relationships/chart" Target="../charts/chart58.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24" Type="http://schemas.openxmlformats.org/officeDocument/2006/relationships/chart" Target="../charts/chart53.xml"/><Relationship Id="rId5" Type="http://schemas.openxmlformats.org/officeDocument/2006/relationships/chart" Target="../charts/chart34.xml"/><Relationship Id="rId15" Type="http://schemas.openxmlformats.org/officeDocument/2006/relationships/chart" Target="../charts/chart44.xml"/><Relationship Id="rId23" Type="http://schemas.openxmlformats.org/officeDocument/2006/relationships/chart" Target="../charts/chart52.xml"/><Relationship Id="rId28" Type="http://schemas.openxmlformats.org/officeDocument/2006/relationships/chart" Target="../charts/chart57.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 Id="rId27"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 Id="rId9" Type="http://schemas.openxmlformats.org/officeDocument/2006/relationships/chart" Target="../charts/char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276225</xdr:colOff>
      <xdr:row>443</xdr:row>
      <xdr:rowOff>95250</xdr:rowOff>
    </xdr:from>
    <xdr:to>
      <xdr:col>0</xdr:col>
      <xdr:colOff>5286375</xdr:colOff>
      <xdr:row>457</xdr:row>
      <xdr:rowOff>104775</xdr:rowOff>
    </xdr:to>
    <xdr:pic>
      <xdr:nvPicPr>
        <xdr:cNvPr id="37" name="Slika 3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02965250"/>
          <a:ext cx="5010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534</xdr:row>
      <xdr:rowOff>104775</xdr:rowOff>
    </xdr:from>
    <xdr:to>
      <xdr:col>0</xdr:col>
      <xdr:colOff>5238750</xdr:colOff>
      <xdr:row>548</xdr:row>
      <xdr:rowOff>114300</xdr:rowOff>
    </xdr:to>
    <xdr:pic>
      <xdr:nvPicPr>
        <xdr:cNvPr id="38" name="Slika 3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25806200"/>
          <a:ext cx="503872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549</xdr:row>
      <xdr:rowOff>161925</xdr:rowOff>
    </xdr:from>
    <xdr:to>
      <xdr:col>0</xdr:col>
      <xdr:colOff>5248275</xdr:colOff>
      <xdr:row>563</xdr:row>
      <xdr:rowOff>171450</xdr:rowOff>
    </xdr:to>
    <xdr:pic>
      <xdr:nvPicPr>
        <xdr:cNvPr id="39" name="Slika 3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075" y="128720850"/>
          <a:ext cx="502920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66675</xdr:colOff>
          <xdr:row>583</xdr:row>
          <xdr:rowOff>66675</xdr:rowOff>
        </xdr:from>
        <xdr:to>
          <xdr:col>0</xdr:col>
          <xdr:colOff>4886325</xdr:colOff>
          <xdr:row>598</xdr:row>
          <xdr:rowOff>152400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0</xdr:colOff>
      <xdr:row>24</xdr:row>
      <xdr:rowOff>0</xdr:rowOff>
    </xdr:from>
    <xdr:to>
      <xdr:col>0</xdr:col>
      <xdr:colOff>5553075</xdr:colOff>
      <xdr:row>38</xdr:row>
      <xdr:rowOff>19050</xdr:rowOff>
    </xdr:to>
    <xdr:sp macro="" textlink="">
      <xdr:nvSpPr>
        <xdr:cNvPr id="1027" name="Object 3" hidden="1">
          <a:extLst>
            <a:ext uri="{63B3BB69-23CF-44E3-9099-C40C66FF867C}">
              <a14:compatExt xmlns:a14="http://schemas.microsoft.com/office/drawing/2010/main" spid="_x0000_s102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219076</xdr:colOff>
      <xdr:row>47</xdr:row>
      <xdr:rowOff>19049</xdr:rowOff>
    </xdr:from>
    <xdr:to>
      <xdr:col>0</xdr:col>
      <xdr:colOff>4648200</xdr:colOff>
      <xdr:row>62</xdr:row>
      <xdr:rowOff>66674</xdr:rowOff>
    </xdr:to>
    <xdr:graphicFrame macro="">
      <xdr:nvGraphicFramePr>
        <xdr:cNvPr id="43" name="Grafikon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63</xdr:row>
      <xdr:rowOff>19050</xdr:rowOff>
    </xdr:from>
    <xdr:to>
      <xdr:col>0</xdr:col>
      <xdr:colOff>4676775</xdr:colOff>
      <xdr:row>76</xdr:row>
      <xdr:rowOff>57150</xdr:rowOff>
    </xdr:to>
    <xdr:graphicFrame macro="">
      <xdr:nvGraphicFramePr>
        <xdr:cNvPr id="44"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38101</xdr:colOff>
      <xdr:row>81</xdr:row>
      <xdr:rowOff>76200</xdr:rowOff>
    </xdr:from>
    <xdr:to>
      <xdr:col>0</xdr:col>
      <xdr:colOff>4552951</xdr:colOff>
      <xdr:row>94</xdr:row>
      <xdr:rowOff>152400</xdr:rowOff>
    </xdr:to>
    <xdr:graphicFrame macro="">
      <xdr:nvGraphicFramePr>
        <xdr:cNvPr id="4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409576</xdr:colOff>
      <xdr:row>99</xdr:row>
      <xdr:rowOff>104774</xdr:rowOff>
    </xdr:from>
    <xdr:to>
      <xdr:col>0</xdr:col>
      <xdr:colOff>4581525</xdr:colOff>
      <xdr:row>114</xdr:row>
      <xdr:rowOff>114299</xdr:rowOff>
    </xdr:to>
    <xdr:graphicFrame macro="">
      <xdr:nvGraphicFramePr>
        <xdr:cNvPr id="47" name="Grafikon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323850</xdr:colOff>
      <xdr:row>116</xdr:row>
      <xdr:rowOff>114300</xdr:rowOff>
    </xdr:from>
    <xdr:to>
      <xdr:col>0</xdr:col>
      <xdr:colOff>4572000</xdr:colOff>
      <xdr:row>129</xdr:row>
      <xdr:rowOff>47624</xdr:rowOff>
    </xdr:to>
    <xdr:graphicFrame macro="">
      <xdr:nvGraphicFramePr>
        <xdr:cNvPr id="48"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257176</xdr:colOff>
      <xdr:row>131</xdr:row>
      <xdr:rowOff>142875</xdr:rowOff>
    </xdr:from>
    <xdr:to>
      <xdr:col>0</xdr:col>
      <xdr:colOff>4562476</xdr:colOff>
      <xdr:row>143</xdr:row>
      <xdr:rowOff>133351</xdr:rowOff>
    </xdr:to>
    <xdr:graphicFrame macro="">
      <xdr:nvGraphicFramePr>
        <xdr:cNvPr id="49"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285751</xdr:colOff>
      <xdr:row>150</xdr:row>
      <xdr:rowOff>19050</xdr:rowOff>
    </xdr:from>
    <xdr:to>
      <xdr:col>0</xdr:col>
      <xdr:colOff>4476750</xdr:colOff>
      <xdr:row>164</xdr:row>
      <xdr:rowOff>47624</xdr:rowOff>
    </xdr:to>
    <xdr:graphicFrame macro="">
      <xdr:nvGraphicFramePr>
        <xdr:cNvPr id="5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238126</xdr:colOff>
      <xdr:row>167</xdr:row>
      <xdr:rowOff>57150</xdr:rowOff>
    </xdr:from>
    <xdr:to>
      <xdr:col>0</xdr:col>
      <xdr:colOff>4543425</xdr:colOff>
      <xdr:row>180</xdr:row>
      <xdr:rowOff>28574</xdr:rowOff>
    </xdr:to>
    <xdr:graphicFrame macro="">
      <xdr:nvGraphicFramePr>
        <xdr:cNvPr id="51"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209550</xdr:colOff>
      <xdr:row>185</xdr:row>
      <xdr:rowOff>19050</xdr:rowOff>
    </xdr:from>
    <xdr:to>
      <xdr:col>0</xdr:col>
      <xdr:colOff>4600576</xdr:colOff>
      <xdr:row>200</xdr:row>
      <xdr:rowOff>161924</xdr:rowOff>
    </xdr:to>
    <xdr:graphicFrame macro="">
      <xdr:nvGraphicFramePr>
        <xdr:cNvPr id="52" name="Grafikon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180975</xdr:colOff>
      <xdr:row>200</xdr:row>
      <xdr:rowOff>133350</xdr:rowOff>
    </xdr:from>
    <xdr:to>
      <xdr:col>0</xdr:col>
      <xdr:colOff>4581525</xdr:colOff>
      <xdr:row>213</xdr:row>
      <xdr:rowOff>114300</xdr:rowOff>
    </xdr:to>
    <xdr:graphicFrame macro="">
      <xdr:nvGraphicFramePr>
        <xdr:cNvPr id="53"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133350</xdr:colOff>
      <xdr:row>216</xdr:row>
      <xdr:rowOff>66675</xdr:rowOff>
    </xdr:from>
    <xdr:to>
      <xdr:col>0</xdr:col>
      <xdr:colOff>4562475</xdr:colOff>
      <xdr:row>229</xdr:row>
      <xdr:rowOff>171451</xdr:rowOff>
    </xdr:to>
    <xdr:graphicFrame macro="">
      <xdr:nvGraphicFramePr>
        <xdr:cNvPr id="54"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123826</xdr:colOff>
      <xdr:row>234</xdr:row>
      <xdr:rowOff>161925</xdr:rowOff>
    </xdr:from>
    <xdr:to>
      <xdr:col>0</xdr:col>
      <xdr:colOff>4486275</xdr:colOff>
      <xdr:row>249</xdr:row>
      <xdr:rowOff>19048</xdr:rowOff>
    </xdr:to>
    <xdr:graphicFrame macro="">
      <xdr:nvGraphicFramePr>
        <xdr:cNvPr id="55"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142876</xdr:colOff>
      <xdr:row>251</xdr:row>
      <xdr:rowOff>85725</xdr:rowOff>
    </xdr:from>
    <xdr:to>
      <xdr:col>0</xdr:col>
      <xdr:colOff>4467226</xdr:colOff>
      <xdr:row>263</xdr:row>
      <xdr:rowOff>171449</xdr:rowOff>
    </xdr:to>
    <xdr:graphicFrame macro="">
      <xdr:nvGraphicFramePr>
        <xdr:cNvPr id="5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171451</xdr:colOff>
      <xdr:row>266</xdr:row>
      <xdr:rowOff>152400</xdr:rowOff>
    </xdr:from>
    <xdr:to>
      <xdr:col>0</xdr:col>
      <xdr:colOff>4467225</xdr:colOff>
      <xdr:row>282</xdr:row>
      <xdr:rowOff>28574</xdr:rowOff>
    </xdr:to>
    <xdr:graphicFrame macro="">
      <xdr:nvGraphicFramePr>
        <xdr:cNvPr id="57"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152400</xdr:colOff>
      <xdr:row>282</xdr:row>
      <xdr:rowOff>142875</xdr:rowOff>
    </xdr:from>
    <xdr:to>
      <xdr:col>0</xdr:col>
      <xdr:colOff>4486275</xdr:colOff>
      <xdr:row>295</xdr:row>
      <xdr:rowOff>161925</xdr:rowOff>
    </xdr:to>
    <xdr:graphicFrame macro="">
      <xdr:nvGraphicFramePr>
        <xdr:cNvPr id="58"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142876</xdr:colOff>
      <xdr:row>299</xdr:row>
      <xdr:rowOff>95250</xdr:rowOff>
    </xdr:from>
    <xdr:to>
      <xdr:col>0</xdr:col>
      <xdr:colOff>4467225</xdr:colOff>
      <xdr:row>313</xdr:row>
      <xdr:rowOff>57150</xdr:rowOff>
    </xdr:to>
    <xdr:graphicFrame macro="">
      <xdr:nvGraphicFramePr>
        <xdr:cNvPr id="59"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114301</xdr:colOff>
      <xdr:row>317</xdr:row>
      <xdr:rowOff>47625</xdr:rowOff>
    </xdr:from>
    <xdr:to>
      <xdr:col>0</xdr:col>
      <xdr:colOff>4543425</xdr:colOff>
      <xdr:row>331</xdr:row>
      <xdr:rowOff>9525</xdr:rowOff>
    </xdr:to>
    <xdr:graphicFrame macro="">
      <xdr:nvGraphicFramePr>
        <xdr:cNvPr id="6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123825</xdr:colOff>
      <xdr:row>334</xdr:row>
      <xdr:rowOff>161925</xdr:rowOff>
    </xdr:from>
    <xdr:to>
      <xdr:col>0</xdr:col>
      <xdr:colOff>4572000</xdr:colOff>
      <xdr:row>348</xdr:row>
      <xdr:rowOff>180975</xdr:rowOff>
    </xdr:to>
    <xdr:graphicFrame macro="">
      <xdr:nvGraphicFramePr>
        <xdr:cNvPr id="61"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133350</xdr:colOff>
      <xdr:row>353</xdr:row>
      <xdr:rowOff>66675</xdr:rowOff>
    </xdr:from>
    <xdr:to>
      <xdr:col>0</xdr:col>
      <xdr:colOff>4676775</xdr:colOff>
      <xdr:row>366</xdr:row>
      <xdr:rowOff>66674</xdr:rowOff>
    </xdr:to>
    <xdr:graphicFrame macro="">
      <xdr:nvGraphicFramePr>
        <xdr:cNvPr id="62"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133351</xdr:colOff>
      <xdr:row>370</xdr:row>
      <xdr:rowOff>57150</xdr:rowOff>
    </xdr:from>
    <xdr:to>
      <xdr:col>0</xdr:col>
      <xdr:colOff>4752975</xdr:colOff>
      <xdr:row>383</xdr:row>
      <xdr:rowOff>161924</xdr:rowOff>
    </xdr:to>
    <xdr:graphicFrame macro="">
      <xdr:nvGraphicFramePr>
        <xdr:cNvPr id="63"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180975</xdr:colOff>
      <xdr:row>390</xdr:row>
      <xdr:rowOff>85725</xdr:rowOff>
    </xdr:from>
    <xdr:to>
      <xdr:col>0</xdr:col>
      <xdr:colOff>4724400</xdr:colOff>
      <xdr:row>403</xdr:row>
      <xdr:rowOff>76199</xdr:rowOff>
    </xdr:to>
    <xdr:graphicFrame macro="">
      <xdr:nvGraphicFramePr>
        <xdr:cNvPr id="64"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190501</xdr:colOff>
      <xdr:row>406</xdr:row>
      <xdr:rowOff>9525</xdr:rowOff>
    </xdr:from>
    <xdr:to>
      <xdr:col>0</xdr:col>
      <xdr:colOff>4705351</xdr:colOff>
      <xdr:row>421</xdr:row>
      <xdr:rowOff>104774</xdr:rowOff>
    </xdr:to>
    <xdr:graphicFrame macro="">
      <xdr:nvGraphicFramePr>
        <xdr:cNvPr id="65" name="Grafikon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171450</xdr:colOff>
      <xdr:row>422</xdr:row>
      <xdr:rowOff>104775</xdr:rowOff>
    </xdr:from>
    <xdr:to>
      <xdr:col>0</xdr:col>
      <xdr:colOff>4724400</xdr:colOff>
      <xdr:row>435</xdr:row>
      <xdr:rowOff>104775</xdr:rowOff>
    </xdr:to>
    <xdr:graphicFrame macro="">
      <xdr:nvGraphicFramePr>
        <xdr:cNvPr id="6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114300</xdr:colOff>
      <xdr:row>568</xdr:row>
      <xdr:rowOff>114300</xdr:rowOff>
    </xdr:from>
    <xdr:to>
      <xdr:col>0</xdr:col>
      <xdr:colOff>4829175</xdr:colOff>
      <xdr:row>581</xdr:row>
      <xdr:rowOff>180975</xdr:rowOff>
    </xdr:to>
    <xdr:graphicFrame macro="">
      <xdr:nvGraphicFramePr>
        <xdr:cNvPr id="41"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6</xdr:row>
      <xdr:rowOff>0</xdr:rowOff>
    </xdr:from>
    <xdr:to>
      <xdr:col>0</xdr:col>
      <xdr:colOff>4991100</xdr:colOff>
      <xdr:row>20</xdr:row>
      <xdr:rowOff>26332</xdr:rowOff>
    </xdr:to>
    <xdr:graphicFrame macro="">
      <xdr:nvGraphicFramePr>
        <xdr:cNvPr id="45" name="Grafikon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23</xdr:row>
      <xdr:rowOff>0</xdr:rowOff>
    </xdr:from>
    <xdr:to>
      <xdr:col>0</xdr:col>
      <xdr:colOff>5019675</xdr:colOff>
      <xdr:row>37</xdr:row>
      <xdr:rowOff>19050</xdr:rowOff>
    </xdr:to>
    <xdr:graphicFrame macro="">
      <xdr:nvGraphicFramePr>
        <xdr:cNvPr id="68"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161925</xdr:colOff>
      <xdr:row>470</xdr:row>
      <xdr:rowOff>180975</xdr:rowOff>
    </xdr:from>
    <xdr:to>
      <xdr:col>0</xdr:col>
      <xdr:colOff>4876800</xdr:colOff>
      <xdr:row>485</xdr:row>
      <xdr:rowOff>180975</xdr:rowOff>
    </xdr:to>
    <xdr:pic>
      <xdr:nvPicPr>
        <xdr:cNvPr id="71" name="Slika 70"/>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1925" y="112261650"/>
          <a:ext cx="4714875"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486</xdr:row>
      <xdr:rowOff>57150</xdr:rowOff>
    </xdr:from>
    <xdr:to>
      <xdr:col>0</xdr:col>
      <xdr:colOff>4851813</xdr:colOff>
      <xdr:row>500</xdr:row>
      <xdr:rowOff>9525</xdr:rowOff>
    </xdr:to>
    <xdr:pic>
      <xdr:nvPicPr>
        <xdr:cNvPr id="72" name="Slika 45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3350" y="115204875"/>
          <a:ext cx="4718463"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500</xdr:row>
      <xdr:rowOff>19050</xdr:rowOff>
    </xdr:from>
    <xdr:to>
      <xdr:col>0</xdr:col>
      <xdr:colOff>4881234</xdr:colOff>
      <xdr:row>513</xdr:row>
      <xdr:rowOff>180975</xdr:rowOff>
    </xdr:to>
    <xdr:pic>
      <xdr:nvPicPr>
        <xdr:cNvPr id="73" name="Slika 45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4775" y="117833775"/>
          <a:ext cx="4776459"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114301</xdr:colOff>
      <xdr:row>514</xdr:row>
      <xdr:rowOff>38100</xdr:rowOff>
    </xdr:from>
    <xdr:to>
      <xdr:col>0</xdr:col>
      <xdr:colOff>4838701</xdr:colOff>
      <xdr:row>527</xdr:row>
      <xdr:rowOff>175289</xdr:rowOff>
    </xdr:to>
    <xdr:pic>
      <xdr:nvPicPr>
        <xdr:cNvPr id="74" name="Slika 13"/>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4301" y="120519825"/>
          <a:ext cx="4724400" cy="261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0.39043</cdr:x>
      <cdr:y>0.02951</cdr:y>
    </cdr:from>
    <cdr:to>
      <cdr:x>0.59167</cdr:x>
      <cdr:y>0.10156</cdr:y>
    </cdr:to>
    <cdr:sp macro="" textlink="">
      <cdr:nvSpPr>
        <cdr:cNvPr id="2" name="TekstniOkvir 1"/>
        <cdr:cNvSpPr txBox="1"/>
      </cdr:nvSpPr>
      <cdr:spPr>
        <a:xfrm xmlns:a="http://schemas.openxmlformats.org/drawingml/2006/main">
          <a:off x="1790700" y="80963"/>
          <a:ext cx="914400"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hr-HR" sz="1000" b="1">
              <a:latin typeface="Arial" pitchFamily="34" charset="0"/>
              <a:cs typeface="Arial" pitchFamily="34" charset="0"/>
            </a:rPr>
            <a:t>Požari</a:t>
          </a:r>
        </a:p>
      </cdr:txBody>
    </cdr:sp>
  </cdr:relSizeAnchor>
</c:userShapes>
</file>

<file path=xl/drawings/drawing2.xml><?xml version="1.0" encoding="utf-8"?>
<c:userShapes xmlns:c="http://schemas.openxmlformats.org/drawingml/2006/chart">
  <cdr:relSizeAnchor xmlns:cdr="http://schemas.openxmlformats.org/drawingml/2006/chartDrawing">
    <cdr:from>
      <cdr:x>0.26659</cdr:x>
      <cdr:y>0.02257</cdr:y>
    </cdr:from>
    <cdr:to>
      <cdr:x>0.77405</cdr:x>
      <cdr:y>0.09336</cdr:y>
    </cdr:to>
    <cdr:sp macro="" textlink="">
      <cdr:nvSpPr>
        <cdr:cNvPr id="2" name="TekstniOkvir 1"/>
        <cdr:cNvSpPr txBox="1"/>
      </cdr:nvSpPr>
      <cdr:spPr>
        <a:xfrm xmlns:a="http://schemas.openxmlformats.org/drawingml/2006/main">
          <a:off x="1279791" y="61914"/>
          <a:ext cx="2436113" cy="1941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hr-HR" sz="1000" b="1">
              <a:latin typeface="Arial" pitchFamily="34" charset="0"/>
              <a:cs typeface="Arial" pitchFamily="34" charset="0"/>
            </a:rPr>
            <a:t>Kaznena djela zlouporabe droga </a:t>
          </a:r>
        </a:p>
      </cdr:txBody>
    </cdr:sp>
  </cdr:relSizeAnchor>
</c:userShapes>
</file>

<file path=xl/drawings/drawing3.xml><?xml version="1.0" encoding="utf-8"?>
<c:userShapes xmlns:c="http://schemas.openxmlformats.org/drawingml/2006/chart">
  <cdr:relSizeAnchor xmlns:cdr="http://schemas.openxmlformats.org/drawingml/2006/chartDrawing">
    <cdr:from>
      <cdr:x>0.39043</cdr:x>
      <cdr:y>0.02951</cdr:y>
    </cdr:from>
    <cdr:to>
      <cdr:x>0.59167</cdr:x>
      <cdr:y>0.10156</cdr:y>
    </cdr:to>
    <cdr:sp macro="" textlink="">
      <cdr:nvSpPr>
        <cdr:cNvPr id="2" name="TekstniOkvir 1"/>
        <cdr:cNvSpPr txBox="1"/>
      </cdr:nvSpPr>
      <cdr:spPr>
        <a:xfrm xmlns:a="http://schemas.openxmlformats.org/drawingml/2006/main">
          <a:off x="1790700" y="80963"/>
          <a:ext cx="914400"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hr-HR" sz="1000" b="1">
              <a:latin typeface="Arial" pitchFamily="34" charset="0"/>
              <a:cs typeface="Arial" pitchFamily="34" charset="0"/>
            </a:rPr>
            <a:t>Požari</a:t>
          </a:r>
        </a:p>
      </cdr:txBody>
    </cdr:sp>
  </cdr:relSizeAnchor>
</c:userShapes>
</file>

<file path=xl/drawings/drawing4.xml><?xml version="1.0" encoding="utf-8"?>
<xdr:wsDr xmlns:xdr="http://schemas.openxmlformats.org/drawingml/2006/spreadsheetDrawing" xmlns:a="http://schemas.openxmlformats.org/drawingml/2006/main">
  <xdr:twoCellAnchor>
    <xdr:from>
      <xdr:col>45</xdr:col>
      <xdr:colOff>180975</xdr:colOff>
      <xdr:row>31</xdr:row>
      <xdr:rowOff>0</xdr:rowOff>
    </xdr:from>
    <xdr:to>
      <xdr:col>45</xdr:col>
      <xdr:colOff>419100</xdr:colOff>
      <xdr:row>37</xdr:row>
      <xdr:rowOff>209550</xdr:rowOff>
    </xdr:to>
    <xdr:sp macro="" textlink="">
      <xdr:nvSpPr>
        <xdr:cNvPr id="2" name="Strelica dolje 1"/>
        <xdr:cNvSpPr>
          <a:spLocks noChangeArrowheads="1"/>
        </xdr:cNvSpPr>
      </xdr:nvSpPr>
      <xdr:spPr bwMode="auto">
        <a:xfrm>
          <a:off x="29822775" y="9391650"/>
          <a:ext cx="219075" cy="2143125"/>
        </a:xfrm>
        <a:prstGeom prst="downArrow">
          <a:avLst>
            <a:gd name="adj1" fmla="val 50000"/>
            <a:gd name="adj2" fmla="val 49980"/>
          </a:avLst>
        </a:prstGeom>
        <a:solidFill>
          <a:srgbClr val="FFFF00"/>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371475</xdr:colOff>
      <xdr:row>4</xdr:row>
      <xdr:rowOff>0</xdr:rowOff>
    </xdr:from>
    <xdr:to>
      <xdr:col>27</xdr:col>
      <xdr:colOff>561975</xdr:colOff>
      <xdr:row>8</xdr:row>
      <xdr:rowOff>123825</xdr:rowOff>
    </xdr:to>
    <xdr:sp macro="" textlink="">
      <xdr:nvSpPr>
        <xdr:cNvPr id="2" name="Strelica udesno 1"/>
        <xdr:cNvSpPr/>
      </xdr:nvSpPr>
      <xdr:spPr>
        <a:xfrm>
          <a:off x="14335125" y="771525"/>
          <a:ext cx="2971800" cy="914400"/>
        </a:xfrm>
        <a:prstGeom prst="rightArrow">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38100</xdr:colOff>
      <xdr:row>1</xdr:row>
      <xdr:rowOff>0</xdr:rowOff>
    </xdr:from>
    <xdr:to>
      <xdr:col>26</xdr:col>
      <xdr:colOff>142875</xdr:colOff>
      <xdr:row>1</xdr:row>
      <xdr:rowOff>0</xdr:rowOff>
    </xdr:to>
    <xdr:graphicFrame macro="">
      <xdr:nvGraphicFramePr>
        <xdr:cNvPr id="2" name="Grafikon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200025</xdr:colOff>
      <xdr:row>1</xdr:row>
      <xdr:rowOff>0</xdr:rowOff>
    </xdr:from>
    <xdr:to>
      <xdr:col>29</xdr:col>
      <xdr:colOff>85725</xdr:colOff>
      <xdr:row>1</xdr:row>
      <xdr:rowOff>0</xdr:rowOff>
    </xdr:to>
    <xdr:graphicFrame macro="">
      <xdr:nvGraphicFramePr>
        <xdr:cNvPr id="3" name="Grafikon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171450</xdr:colOff>
      <xdr:row>1</xdr:row>
      <xdr:rowOff>0</xdr:rowOff>
    </xdr:from>
    <xdr:to>
      <xdr:col>27</xdr:col>
      <xdr:colOff>57150</xdr:colOff>
      <xdr:row>1</xdr:row>
      <xdr:rowOff>0</xdr:rowOff>
    </xdr:to>
    <xdr:graphicFrame macro="">
      <xdr:nvGraphicFramePr>
        <xdr:cNvPr id="4"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285750</xdr:colOff>
      <xdr:row>68</xdr:row>
      <xdr:rowOff>106456</xdr:rowOff>
    </xdr:from>
    <xdr:to>
      <xdr:col>14</xdr:col>
      <xdr:colOff>314325</xdr:colOff>
      <xdr:row>87</xdr:row>
      <xdr:rowOff>133350</xdr:rowOff>
    </xdr:to>
    <xdr:graphicFrame macro="">
      <xdr:nvGraphicFramePr>
        <xdr:cNvPr id="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361949</xdr:colOff>
      <xdr:row>92</xdr:row>
      <xdr:rowOff>143435</xdr:rowOff>
    </xdr:from>
    <xdr:to>
      <xdr:col>14</xdr:col>
      <xdr:colOff>371474</xdr:colOff>
      <xdr:row>111</xdr:row>
      <xdr:rowOff>123825</xdr:rowOff>
    </xdr:to>
    <xdr:graphicFrame macro="">
      <xdr:nvGraphicFramePr>
        <xdr:cNvPr id="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390525</xdr:colOff>
      <xdr:row>118</xdr:row>
      <xdr:rowOff>0</xdr:rowOff>
    </xdr:from>
    <xdr:to>
      <xdr:col>14</xdr:col>
      <xdr:colOff>390525</xdr:colOff>
      <xdr:row>137</xdr:row>
      <xdr:rowOff>38100</xdr:rowOff>
    </xdr:to>
    <xdr:graphicFrame macro="">
      <xdr:nvGraphicFramePr>
        <xdr:cNvPr id="7"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171450</xdr:colOff>
      <xdr:row>329</xdr:row>
      <xdr:rowOff>57150</xdr:rowOff>
    </xdr:from>
    <xdr:to>
      <xdr:col>40</xdr:col>
      <xdr:colOff>9525</xdr:colOff>
      <xdr:row>339</xdr:row>
      <xdr:rowOff>152400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161925</xdr:colOff>
      <xdr:row>341</xdr:row>
      <xdr:rowOff>0</xdr:rowOff>
    </xdr:from>
    <xdr:to>
      <xdr:col>40</xdr:col>
      <xdr:colOff>28575</xdr:colOff>
      <xdr:row>348</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390525</xdr:colOff>
      <xdr:row>142</xdr:row>
      <xdr:rowOff>104774</xdr:rowOff>
    </xdr:from>
    <xdr:to>
      <xdr:col>14</xdr:col>
      <xdr:colOff>381000</xdr:colOff>
      <xdr:row>161</xdr:row>
      <xdr:rowOff>142874</xdr:rowOff>
    </xdr:to>
    <xdr:graphicFrame macro="">
      <xdr:nvGraphicFramePr>
        <xdr:cNvPr id="1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406773</xdr:colOff>
      <xdr:row>164</xdr:row>
      <xdr:rowOff>103654</xdr:rowOff>
    </xdr:from>
    <xdr:to>
      <xdr:col>14</xdr:col>
      <xdr:colOff>390525</xdr:colOff>
      <xdr:row>184</xdr:row>
      <xdr:rowOff>133350</xdr:rowOff>
    </xdr:to>
    <xdr:graphicFrame macro="">
      <xdr:nvGraphicFramePr>
        <xdr:cNvPr id="11"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304801</xdr:colOff>
      <xdr:row>187</xdr:row>
      <xdr:rowOff>66675</xdr:rowOff>
    </xdr:from>
    <xdr:to>
      <xdr:col>14</xdr:col>
      <xdr:colOff>276225</xdr:colOff>
      <xdr:row>208</xdr:row>
      <xdr:rowOff>38100</xdr:rowOff>
    </xdr:to>
    <xdr:graphicFrame macro="">
      <xdr:nvGraphicFramePr>
        <xdr:cNvPr id="12"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523874</xdr:colOff>
      <xdr:row>596</xdr:row>
      <xdr:rowOff>76200</xdr:rowOff>
    </xdr:from>
    <xdr:to>
      <xdr:col>14</xdr:col>
      <xdr:colOff>304799</xdr:colOff>
      <xdr:row>613</xdr:row>
      <xdr:rowOff>47625</xdr:rowOff>
    </xdr:to>
    <xdr:graphicFrame macro="">
      <xdr:nvGraphicFramePr>
        <xdr:cNvPr id="3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47</xdr:row>
      <xdr:rowOff>0</xdr:rowOff>
    </xdr:from>
    <xdr:to>
      <xdr:col>14</xdr:col>
      <xdr:colOff>561415</xdr:colOff>
      <xdr:row>62</xdr:row>
      <xdr:rowOff>191620</xdr:rowOff>
    </xdr:to>
    <xdr:graphicFrame macro="">
      <xdr:nvGraphicFramePr>
        <xdr:cNvPr id="33"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213</xdr:row>
      <xdr:rowOff>0</xdr:rowOff>
    </xdr:from>
    <xdr:to>
      <xdr:col>14</xdr:col>
      <xdr:colOff>542925</xdr:colOff>
      <xdr:row>229</xdr:row>
      <xdr:rowOff>0</xdr:rowOff>
    </xdr:to>
    <xdr:graphicFrame macro="">
      <xdr:nvGraphicFramePr>
        <xdr:cNvPr id="34"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238</xdr:row>
      <xdr:rowOff>0</xdr:rowOff>
    </xdr:from>
    <xdr:to>
      <xdr:col>14</xdr:col>
      <xdr:colOff>523876</xdr:colOff>
      <xdr:row>253</xdr:row>
      <xdr:rowOff>47625</xdr:rowOff>
    </xdr:to>
    <xdr:graphicFrame macro="">
      <xdr:nvGraphicFramePr>
        <xdr:cNvPr id="3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261</xdr:row>
      <xdr:rowOff>0</xdr:rowOff>
    </xdr:from>
    <xdr:to>
      <xdr:col>14</xdr:col>
      <xdr:colOff>542925</xdr:colOff>
      <xdr:row>276</xdr:row>
      <xdr:rowOff>180975</xdr:rowOff>
    </xdr:to>
    <xdr:graphicFrame macro="">
      <xdr:nvGraphicFramePr>
        <xdr:cNvPr id="3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284</xdr:row>
      <xdr:rowOff>0</xdr:rowOff>
    </xdr:from>
    <xdr:to>
      <xdr:col>14</xdr:col>
      <xdr:colOff>561976</xdr:colOff>
      <xdr:row>300</xdr:row>
      <xdr:rowOff>19050</xdr:rowOff>
    </xdr:to>
    <xdr:graphicFrame macro="">
      <xdr:nvGraphicFramePr>
        <xdr:cNvPr id="37"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307</xdr:row>
      <xdr:rowOff>0</xdr:rowOff>
    </xdr:from>
    <xdr:to>
      <xdr:col>14</xdr:col>
      <xdr:colOff>533401</xdr:colOff>
      <xdr:row>323</xdr:row>
      <xdr:rowOff>57150</xdr:rowOff>
    </xdr:to>
    <xdr:graphicFrame macro="">
      <xdr:nvGraphicFramePr>
        <xdr:cNvPr id="38"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329</xdr:row>
      <xdr:rowOff>0</xdr:rowOff>
    </xdr:from>
    <xdr:to>
      <xdr:col>14</xdr:col>
      <xdr:colOff>581026</xdr:colOff>
      <xdr:row>345</xdr:row>
      <xdr:rowOff>28575</xdr:rowOff>
    </xdr:to>
    <xdr:graphicFrame macro="">
      <xdr:nvGraphicFramePr>
        <xdr:cNvPr id="39"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353</xdr:row>
      <xdr:rowOff>0</xdr:rowOff>
    </xdr:from>
    <xdr:to>
      <xdr:col>14</xdr:col>
      <xdr:colOff>542925</xdr:colOff>
      <xdr:row>368</xdr:row>
      <xdr:rowOff>66675</xdr:rowOff>
    </xdr:to>
    <xdr:graphicFrame macro="">
      <xdr:nvGraphicFramePr>
        <xdr:cNvPr id="4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376</xdr:row>
      <xdr:rowOff>0</xdr:rowOff>
    </xdr:from>
    <xdr:to>
      <xdr:col>14</xdr:col>
      <xdr:colOff>590551</xdr:colOff>
      <xdr:row>392</xdr:row>
      <xdr:rowOff>19050</xdr:rowOff>
    </xdr:to>
    <xdr:graphicFrame macro="">
      <xdr:nvGraphicFramePr>
        <xdr:cNvPr id="41"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400</xdr:row>
      <xdr:rowOff>0</xdr:rowOff>
    </xdr:from>
    <xdr:to>
      <xdr:col>14</xdr:col>
      <xdr:colOff>581026</xdr:colOff>
      <xdr:row>416</xdr:row>
      <xdr:rowOff>28575</xdr:rowOff>
    </xdr:to>
    <xdr:graphicFrame macro="">
      <xdr:nvGraphicFramePr>
        <xdr:cNvPr id="43"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424</xdr:row>
      <xdr:rowOff>0</xdr:rowOff>
    </xdr:from>
    <xdr:to>
      <xdr:col>14</xdr:col>
      <xdr:colOff>504826</xdr:colOff>
      <xdr:row>440</xdr:row>
      <xdr:rowOff>0</xdr:rowOff>
    </xdr:to>
    <xdr:graphicFrame macro="">
      <xdr:nvGraphicFramePr>
        <xdr:cNvPr id="44"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466</xdr:row>
      <xdr:rowOff>0</xdr:rowOff>
    </xdr:from>
    <xdr:to>
      <xdr:col>14</xdr:col>
      <xdr:colOff>504825</xdr:colOff>
      <xdr:row>482</xdr:row>
      <xdr:rowOff>28575</xdr:rowOff>
    </xdr:to>
    <xdr:graphicFrame macro="">
      <xdr:nvGraphicFramePr>
        <xdr:cNvPr id="45"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443</xdr:row>
      <xdr:rowOff>0</xdr:rowOff>
    </xdr:from>
    <xdr:to>
      <xdr:col>14</xdr:col>
      <xdr:colOff>533400</xdr:colOff>
      <xdr:row>458</xdr:row>
      <xdr:rowOff>19051</xdr:rowOff>
    </xdr:to>
    <xdr:graphicFrame macro="">
      <xdr:nvGraphicFramePr>
        <xdr:cNvPr id="46"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490</xdr:row>
      <xdr:rowOff>0</xdr:rowOff>
    </xdr:from>
    <xdr:to>
      <xdr:col>14</xdr:col>
      <xdr:colOff>571500</xdr:colOff>
      <xdr:row>506</xdr:row>
      <xdr:rowOff>38100</xdr:rowOff>
    </xdr:to>
    <xdr:graphicFrame macro="">
      <xdr:nvGraphicFramePr>
        <xdr:cNvPr id="47"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510</xdr:row>
      <xdr:rowOff>0</xdr:rowOff>
    </xdr:from>
    <xdr:to>
      <xdr:col>14</xdr:col>
      <xdr:colOff>561975</xdr:colOff>
      <xdr:row>526</xdr:row>
      <xdr:rowOff>28575</xdr:rowOff>
    </xdr:to>
    <xdr:graphicFrame macro="">
      <xdr:nvGraphicFramePr>
        <xdr:cNvPr id="48"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535</xdr:row>
      <xdr:rowOff>0</xdr:rowOff>
    </xdr:from>
    <xdr:to>
      <xdr:col>14</xdr:col>
      <xdr:colOff>523876</xdr:colOff>
      <xdr:row>551</xdr:row>
      <xdr:rowOff>1</xdr:rowOff>
    </xdr:to>
    <xdr:graphicFrame macro="">
      <xdr:nvGraphicFramePr>
        <xdr:cNvPr id="49"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554</xdr:row>
      <xdr:rowOff>0</xdr:rowOff>
    </xdr:from>
    <xdr:to>
      <xdr:col>14</xdr:col>
      <xdr:colOff>581025</xdr:colOff>
      <xdr:row>570</xdr:row>
      <xdr:rowOff>28575</xdr:rowOff>
    </xdr:to>
    <xdr:graphicFrame macro="">
      <xdr:nvGraphicFramePr>
        <xdr:cNvPr id="50"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576</xdr:row>
      <xdr:rowOff>0</xdr:rowOff>
    </xdr:from>
    <xdr:to>
      <xdr:col>14</xdr:col>
      <xdr:colOff>561975</xdr:colOff>
      <xdr:row>592</xdr:row>
      <xdr:rowOff>28575</xdr:rowOff>
    </xdr:to>
    <xdr:graphicFrame macro="">
      <xdr:nvGraphicFramePr>
        <xdr:cNvPr id="51" name="Grafikon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0</xdr:colOff>
      <xdr:row>2</xdr:row>
      <xdr:rowOff>0</xdr:rowOff>
    </xdr:from>
    <xdr:to>
      <xdr:col>12</xdr:col>
      <xdr:colOff>323850</xdr:colOff>
      <xdr:row>18</xdr:row>
      <xdr:rowOff>83482</xdr:rowOff>
    </xdr:to>
    <xdr:graphicFrame macro="">
      <xdr:nvGraphicFramePr>
        <xdr:cNvPr id="52" name="Grafikon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0</xdr:colOff>
      <xdr:row>25</xdr:row>
      <xdr:rowOff>0</xdr:rowOff>
    </xdr:from>
    <xdr:to>
      <xdr:col>12</xdr:col>
      <xdr:colOff>352425</xdr:colOff>
      <xdr:row>41</xdr:row>
      <xdr:rowOff>76200</xdr:rowOff>
    </xdr:to>
    <xdr:graphicFrame macro="">
      <xdr:nvGraphicFramePr>
        <xdr:cNvPr id="53"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295275</xdr:colOff>
      <xdr:row>7</xdr:row>
      <xdr:rowOff>38101</xdr:rowOff>
    </xdr:from>
    <xdr:to>
      <xdr:col>11</xdr:col>
      <xdr:colOff>352425</xdr:colOff>
      <xdr:row>27</xdr:row>
      <xdr:rowOff>1</xdr:rowOff>
    </xdr:to>
    <xdr:graphicFrame macro="">
      <xdr:nvGraphicFramePr>
        <xdr:cNvPr id="2" name="Grafikon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36</xdr:row>
      <xdr:rowOff>161924</xdr:rowOff>
    </xdr:from>
    <xdr:to>
      <xdr:col>11</xdr:col>
      <xdr:colOff>333375</xdr:colOff>
      <xdr:row>56</xdr:row>
      <xdr:rowOff>9524</xdr:rowOff>
    </xdr:to>
    <xdr:graphicFrame macro="">
      <xdr:nvGraphicFramePr>
        <xdr:cNvPr id="3" name="Grafikon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180975</xdr:colOff>
      <xdr:row>65</xdr:row>
      <xdr:rowOff>9525</xdr:rowOff>
    </xdr:from>
    <xdr:to>
      <xdr:col>11</xdr:col>
      <xdr:colOff>219075</xdr:colOff>
      <xdr:row>83</xdr:row>
      <xdr:rowOff>133350</xdr:rowOff>
    </xdr:to>
    <xdr:graphicFrame macro="">
      <xdr:nvGraphicFramePr>
        <xdr:cNvPr id="4" name="Grafikon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285750</xdr:colOff>
      <xdr:row>93</xdr:row>
      <xdr:rowOff>38100</xdr:rowOff>
    </xdr:from>
    <xdr:to>
      <xdr:col>11</xdr:col>
      <xdr:colOff>304800</xdr:colOff>
      <xdr:row>112</xdr:row>
      <xdr:rowOff>0</xdr:rowOff>
    </xdr:to>
    <xdr:graphicFrame macro="">
      <xdr:nvGraphicFramePr>
        <xdr:cNvPr id="5"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190500</xdr:colOff>
      <xdr:row>120</xdr:row>
      <xdr:rowOff>76200</xdr:rowOff>
    </xdr:from>
    <xdr:to>
      <xdr:col>11</xdr:col>
      <xdr:colOff>180975</xdr:colOff>
      <xdr:row>138</xdr:row>
      <xdr:rowOff>152400</xdr:rowOff>
    </xdr:to>
    <xdr:graphicFrame macro="">
      <xdr:nvGraphicFramePr>
        <xdr:cNvPr id="8" name="Grafikon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114300</xdr:colOff>
      <xdr:row>146</xdr:row>
      <xdr:rowOff>38100</xdr:rowOff>
    </xdr:from>
    <xdr:to>
      <xdr:col>11</xdr:col>
      <xdr:colOff>85725</xdr:colOff>
      <xdr:row>165</xdr:row>
      <xdr:rowOff>104775</xdr:rowOff>
    </xdr:to>
    <xdr:graphicFrame macro="">
      <xdr:nvGraphicFramePr>
        <xdr:cNvPr id="7" name="Grafikon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133350</xdr:colOff>
      <xdr:row>171</xdr:row>
      <xdr:rowOff>57149</xdr:rowOff>
    </xdr:from>
    <xdr:to>
      <xdr:col>11</xdr:col>
      <xdr:colOff>85725</xdr:colOff>
      <xdr:row>190</xdr:row>
      <xdr:rowOff>104774</xdr:rowOff>
    </xdr:to>
    <xdr:graphicFrame macro="">
      <xdr:nvGraphicFramePr>
        <xdr:cNvPr id="6" name="Grafikon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196</xdr:row>
      <xdr:rowOff>128586</xdr:rowOff>
    </xdr:from>
    <xdr:to>
      <xdr:col>10</xdr:col>
      <xdr:colOff>571500</xdr:colOff>
      <xdr:row>216</xdr:row>
      <xdr:rowOff>38099</xdr:rowOff>
    </xdr:to>
    <xdr:graphicFrame macro="">
      <xdr:nvGraphicFramePr>
        <xdr:cNvPr id="10" name="Grafikon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19050</xdr:colOff>
      <xdr:row>223</xdr:row>
      <xdr:rowOff>152400</xdr:rowOff>
    </xdr:from>
    <xdr:to>
      <xdr:col>11</xdr:col>
      <xdr:colOff>0</xdr:colOff>
      <xdr:row>244</xdr:row>
      <xdr:rowOff>47625</xdr:rowOff>
    </xdr:to>
    <xdr:graphicFrame macro="">
      <xdr:nvGraphicFramePr>
        <xdr:cNvPr id="9" name="Grafikon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0.26659</cdr:x>
      <cdr:y>0.02257</cdr:y>
    </cdr:from>
    <cdr:to>
      <cdr:x>0.77405</cdr:x>
      <cdr:y>0.09336</cdr:y>
    </cdr:to>
    <cdr:sp macro="" textlink="">
      <cdr:nvSpPr>
        <cdr:cNvPr id="2" name="TekstniOkvir 1"/>
        <cdr:cNvSpPr txBox="1"/>
      </cdr:nvSpPr>
      <cdr:spPr>
        <a:xfrm xmlns:a="http://schemas.openxmlformats.org/drawingml/2006/main">
          <a:off x="1279791" y="61914"/>
          <a:ext cx="2436113" cy="1941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hr-HR" sz="1000" b="1">
              <a:latin typeface="Arial" pitchFamily="34" charset="0"/>
              <a:cs typeface="Arial" pitchFamily="34" charset="0"/>
            </a:rPr>
            <a:t>Kaznena djela zlouporabe droga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ozuk-data\c$\OZUK-DATA\SZUK-RADNA\PPPS\PP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ugustinov\Desktop\PREGLED%20ARHIVA\KRIM-2022_godi&#353;nji\1NOVI_STATISTICKI_PREGLED_\GRAFOVI_uv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2012"/>
      <sheetName val="2013"/>
      <sheetName val="Grafikon2"/>
      <sheetName val="2014-P"/>
      <sheetName val="2014-O"/>
      <sheetName val="2015-P"/>
      <sheetName val="2015-O"/>
      <sheetName val="ANALITIČKI LIST "/>
      <sheetName val="PU"/>
      <sheetName val="KORUPTIVNA"/>
      <sheetName val="List2"/>
      <sheetName val="Grafikon1"/>
      <sheetName val="ANALITIČKI LIST"/>
      <sheetName val="List1"/>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PU BJELOVARSKO - BILOGORSKA</v>
          </cell>
          <cell r="B1" t="str">
            <v>POL. SLUŽBENIK</v>
          </cell>
          <cell r="C1" t="str">
            <v>BAKRAN DARKO</v>
          </cell>
          <cell r="E1" t="str">
            <v>Da</v>
          </cell>
          <cell r="F1" t="str">
            <v>POČINITELJ</v>
          </cell>
        </row>
        <row r="2">
          <cell r="A2" t="str">
            <v>PU BRODSKO - POSAVSKA</v>
          </cell>
          <cell r="B2" t="str">
            <v>RUKOVODITELJ</v>
          </cell>
          <cell r="C2" t="str">
            <v>BANAK SINIŠA</v>
          </cell>
          <cell r="E2" t="str">
            <v>Ne</v>
          </cell>
          <cell r="F2" t="str">
            <v>OŠTEČENI</v>
          </cell>
        </row>
        <row r="3">
          <cell r="A3" t="str">
            <v>PU DUBROVAČKO - NERETVANSKA</v>
          </cell>
          <cell r="B3" t="str">
            <v>VJEŽBENIK</v>
          </cell>
          <cell r="C3" t="str">
            <v>BAREŠIĆ SANDRA</v>
          </cell>
          <cell r="F3" t="str">
            <v>OČEVIDAC</v>
          </cell>
        </row>
        <row r="4">
          <cell r="A4" t="str">
            <v>PU ISTARSKA</v>
          </cell>
          <cell r="B4" t="str">
            <v>OSTALO</v>
          </cell>
          <cell r="C4" t="str">
            <v>BUKIĆ ZLATKO</v>
          </cell>
        </row>
        <row r="5">
          <cell r="A5" t="str">
            <v>PU KARLOVAČKA</v>
          </cell>
          <cell r="C5" t="str">
            <v>HALAMBEK ANGELINA</v>
          </cell>
        </row>
        <row r="6">
          <cell r="A6" t="str">
            <v>PU KOPRIVNIČKO - KRIŽEVAČKA</v>
          </cell>
          <cell r="C6" t="str">
            <v>HORVAT BRANKO</v>
          </cell>
        </row>
        <row r="7">
          <cell r="A7" t="str">
            <v>PU KRAPINSKO - ZAGORSKA</v>
          </cell>
          <cell r="C7" t="str">
            <v>KOVAČEVIĆ-ĆORKOVIĆ LJUBICA</v>
          </cell>
        </row>
        <row r="8">
          <cell r="A8" t="str">
            <v>PU LIČKO - SENJSKA</v>
          </cell>
          <cell r="C8" t="str">
            <v>KOVAČIĆ ZDENKA</v>
          </cell>
        </row>
        <row r="9">
          <cell r="A9" t="str">
            <v>PU MEĐIMURSKA</v>
          </cell>
          <cell r="C9" t="str">
            <v>KULIĆ PRVOSLAV</v>
          </cell>
        </row>
        <row r="10">
          <cell r="A10" t="str">
            <v>PU OSJEČKO-BARANJSKA</v>
          </cell>
          <cell r="C10" t="str">
            <v>MIHULJA IVICA</v>
          </cell>
        </row>
        <row r="11">
          <cell r="A11" t="str">
            <v>PU POŽEŠKO - SLAVONSKA</v>
          </cell>
          <cell r="C11" t="str">
            <v>NAGLIĆ VILKO</v>
          </cell>
        </row>
        <row r="12">
          <cell r="A12" t="str">
            <v>PU PRIMORSKO - GORANSKA</v>
          </cell>
          <cell r="C12" t="str">
            <v>NOVAK BORIS</v>
          </cell>
        </row>
        <row r="13">
          <cell r="A13" t="str">
            <v>PU SISAČKO - MOSLAVAČKA</v>
          </cell>
          <cell r="C13" t="str">
            <v>NOVOSEL MLADEN</v>
          </cell>
        </row>
        <row r="14">
          <cell r="A14" t="str">
            <v>PU SPLITSKO - DALMATINSKA</v>
          </cell>
          <cell r="C14" t="str">
            <v>POTKONJAK NEDELJKO</v>
          </cell>
        </row>
        <row r="15">
          <cell r="A15" t="str">
            <v>PU ŠIBENSKO - KNINSKA</v>
          </cell>
          <cell r="C15" t="str">
            <v>RADIĆ ZORAN</v>
          </cell>
        </row>
        <row r="16">
          <cell r="A16" t="str">
            <v>PU VARAŽDINSKA</v>
          </cell>
          <cell r="C16" t="str">
            <v>SABOLIĆ NEDELJKO</v>
          </cell>
        </row>
        <row r="17">
          <cell r="A17" t="str">
            <v>PU VIROVITIČKO - PODRAVSKA</v>
          </cell>
          <cell r="C17" t="str">
            <v>STRMEČKI-STAKOR DARKO</v>
          </cell>
        </row>
        <row r="18">
          <cell r="A18" t="str">
            <v>PU VUKOVARSKO - SRIJEMSKA</v>
          </cell>
          <cell r="C18" t="str">
            <v>ŠEGO ŽELIMIR</v>
          </cell>
        </row>
        <row r="19">
          <cell r="A19" t="str">
            <v>PU ZADARSKA</v>
          </cell>
          <cell r="C19" t="str">
            <v>TOPOLOVEC DOROTEJA</v>
          </cell>
        </row>
        <row r="20">
          <cell r="A20" t="str">
            <v>PU ZAGREBAČKA</v>
          </cell>
          <cell r="C20" t="str">
            <v>VALJAN-HARAMBAŠIĆ MARIJANA</v>
          </cell>
        </row>
        <row r="21">
          <cell r="A21" t="str">
            <v>MUP SJEDIŠTE</v>
          </cell>
          <cell r="C21" t="str">
            <v>VUČEMILOVIĆ-ŠIMUNIĆ BOŽO</v>
          </cell>
        </row>
        <row r="22">
          <cell r="A22" t="str">
            <v xml:space="preserve">MUP-RAVNATELJSTVO POLICIJE </v>
          </cell>
          <cell r="C22" t="str">
            <v>MILJALIĆ KREŠIĆ ROBERTA</v>
          </cell>
        </row>
        <row r="93">
          <cell r="C93" t="str">
            <v>ZOZONUO</v>
          </cell>
        </row>
        <row r="95">
          <cell r="C95" t="str">
            <v>ZOSPC</v>
          </cell>
        </row>
        <row r="96">
          <cell r="C96" t="str">
            <v>ZOZONUO</v>
          </cell>
        </row>
        <row r="97">
          <cell r="C97" t="str">
            <v>KZ</v>
          </cell>
        </row>
        <row r="98">
          <cell r="C98" t="str">
            <v>KZ</v>
          </cell>
        </row>
        <row r="100">
          <cell r="C100" t="str">
            <v>KZ</v>
          </cell>
        </row>
        <row r="101">
          <cell r="C101" t="str">
            <v>ZOSPC</v>
          </cell>
        </row>
        <row r="102">
          <cell r="C102" t="str">
            <v>KZ</v>
          </cell>
        </row>
        <row r="103">
          <cell r="C103" t="str">
            <v>KZ</v>
          </cell>
        </row>
        <row r="104">
          <cell r="C104" t="str">
            <v>ZOSPC</v>
          </cell>
        </row>
        <row r="105">
          <cell r="C105" t="str">
            <v>ZOZONUO</v>
          </cell>
        </row>
        <row r="107">
          <cell r="C107" t="str">
            <v>ZOSPC</v>
          </cell>
        </row>
        <row r="108">
          <cell r="C108" t="str">
            <v>ZOSPC</v>
          </cell>
        </row>
        <row r="109">
          <cell r="C109" t="str">
            <v>ZOZONUO</v>
          </cell>
        </row>
        <row r="110">
          <cell r="C110" t="str">
            <v>KZ</v>
          </cell>
        </row>
        <row r="111">
          <cell r="C111" t="str">
            <v>ZOSPC</v>
          </cell>
        </row>
        <row r="112">
          <cell r="C112" t="str">
            <v>ZOSPC</v>
          </cell>
        </row>
        <row r="113">
          <cell r="C113" t="str">
            <v>ZOPPJRM
ZOSPC</v>
          </cell>
        </row>
        <row r="114">
          <cell r="C114" t="str">
            <v>KZ</v>
          </cell>
        </row>
        <row r="115">
          <cell r="C115" t="str">
            <v>KZ</v>
          </cell>
        </row>
        <row r="116">
          <cell r="C116" t="str">
            <v>KZ</v>
          </cell>
        </row>
        <row r="119">
          <cell r="C119" t="str">
            <v>ZOPPJRM</v>
          </cell>
        </row>
        <row r="120">
          <cell r="C120" t="str">
            <v>KZ</v>
          </cell>
        </row>
        <row r="121">
          <cell r="C121" t="str">
            <v>KZ</v>
          </cell>
        </row>
        <row r="122">
          <cell r="C122" t="str">
            <v>KZ</v>
          </cell>
        </row>
        <row r="123">
          <cell r="C123" t="str">
            <v>KZ</v>
          </cell>
        </row>
        <row r="124">
          <cell r="C124" t="str">
            <v>KZ</v>
          </cell>
        </row>
        <row r="125">
          <cell r="C125" t="str">
            <v>KZ</v>
          </cell>
        </row>
        <row r="126">
          <cell r="C126" t="str">
            <v>KZ</v>
          </cell>
        </row>
        <row r="127">
          <cell r="C127" t="str">
            <v>KZ</v>
          </cell>
        </row>
        <row r="128">
          <cell r="C128" t="str">
            <v>KZ</v>
          </cell>
        </row>
        <row r="129">
          <cell r="C129" t="str">
            <v>KZ</v>
          </cell>
        </row>
        <row r="130">
          <cell r="C130" t="str">
            <v>KZ</v>
          </cell>
        </row>
        <row r="131">
          <cell r="C131" t="str">
            <v>KZ</v>
          </cell>
        </row>
        <row r="132">
          <cell r="C132" t="str">
            <v>KZ</v>
          </cell>
        </row>
        <row r="133">
          <cell r="C133" t="str">
            <v>ZOZONUO</v>
          </cell>
        </row>
        <row r="134">
          <cell r="C134" t="str">
            <v>IZVIDI U TIJEKU</v>
          </cell>
        </row>
        <row r="135">
          <cell r="C135" t="str">
            <v>ZOZONUO</v>
          </cell>
        </row>
        <row r="136">
          <cell r="C136" t="str">
            <v xml:space="preserve">KZ </v>
          </cell>
        </row>
        <row r="137">
          <cell r="C137" t="str">
            <v>KZ</v>
          </cell>
        </row>
        <row r="138">
          <cell r="C138" t="str">
            <v>KZ</v>
          </cell>
        </row>
        <row r="139">
          <cell r="C139" t="str">
            <v>ZSPC</v>
          </cell>
        </row>
        <row r="140">
          <cell r="C140" t="str">
            <v>ZSPC</v>
          </cell>
        </row>
        <row r="141">
          <cell r="C141" t="str">
            <v>KZ</v>
          </cell>
        </row>
        <row r="142">
          <cell r="C142" t="str">
            <v>ZOPPJRM</v>
          </cell>
        </row>
        <row r="143">
          <cell r="C143" t="str">
            <v>KZ</v>
          </cell>
        </row>
        <row r="144">
          <cell r="C144" t="str">
            <v>ZOPJRM</v>
          </cell>
        </row>
        <row r="146">
          <cell r="C146" t="str">
            <v>KZ</v>
          </cell>
        </row>
        <row r="147">
          <cell r="C147" t="str">
            <v>KZ</v>
          </cell>
        </row>
        <row r="148">
          <cell r="C148" t="str">
            <v>ZOSPC</v>
          </cell>
        </row>
        <row r="149">
          <cell r="C149" t="str">
            <v>KZ</v>
          </cell>
        </row>
        <row r="150">
          <cell r="C150" t="str">
            <v>KZ</v>
          </cell>
        </row>
        <row r="151">
          <cell r="C151" t="str">
            <v>KZ</v>
          </cell>
        </row>
        <row r="152">
          <cell r="C152" t="str">
            <v>KZ</v>
          </cell>
        </row>
        <row r="153">
          <cell r="C153" t="str">
            <v>KZ</v>
          </cell>
        </row>
        <row r="154">
          <cell r="C154" t="str">
            <v>KZ</v>
          </cell>
        </row>
        <row r="155">
          <cell r="C155" t="str">
            <v>KZ</v>
          </cell>
        </row>
        <row r="156">
          <cell r="C156" t="str">
            <v>KZ</v>
          </cell>
        </row>
      </sheetData>
      <sheetData sheetId="10" refreshError="1"/>
      <sheetData sheetId="11" refreshError="1"/>
      <sheetData sheetId="12" refreshError="1"/>
      <sheetData sheetId="13" refreshError="1"/>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0A_"/>
      <sheetName val="T1clanci"/>
      <sheetName val="T1_mjesec"/>
      <sheetName val="T120A_mjesec"/>
      <sheetName val="127_posljedice"/>
      <sheetName val="PROMET"/>
      <sheetName val="GRAFOVI_mjeseci"/>
      <sheetName val="1_Kretanje pojava i dogadjaja_"/>
      <sheetName val="2_Kriminalitet_2_2"/>
      <sheetName val="2_4_3_KD_protiv_imovine_mjeseci"/>
      <sheetName val="pozari_mjesec"/>
      <sheetName val="pozari_kumul_"/>
      <sheetName val="samoubojstva_kumul"/>
      <sheetName val="samoubojstva_mjesec"/>
      <sheetName val="samoubojstva_kumulPU"/>
      <sheetName val="sigurnosni_dog_kumul"/>
      <sheetName val="GRAFOVI_GODINA"/>
    </sheetNames>
    <sheetDataSet>
      <sheetData sheetId="0"/>
      <sheetData sheetId="1"/>
      <sheetData sheetId="2"/>
      <sheetData sheetId="3"/>
      <sheetData sheetId="4"/>
      <sheetData sheetId="5"/>
      <sheetData sheetId="6">
        <row r="3">
          <cell r="B3" t="str">
            <v>2021.</v>
          </cell>
          <cell r="C3" t="str">
            <v>2022.</v>
          </cell>
        </row>
        <row r="4">
          <cell r="A4" t="str">
            <v>Kaznena djela po službenoj dužnosti</v>
          </cell>
          <cell r="B4">
            <v>54250</v>
          </cell>
          <cell r="C4">
            <v>55131</v>
          </cell>
        </row>
        <row r="5">
          <cell r="A5" t="str">
            <v>Kaznena djela po priv.tužbi i izost. prijedloga</v>
          </cell>
          <cell r="B5">
            <v>23489</v>
          </cell>
          <cell r="C5">
            <v>24066</v>
          </cell>
        </row>
        <row r="6">
          <cell r="A6" t="str">
            <v xml:space="preserve">Prometne nesreće </v>
          </cell>
          <cell r="B6">
            <v>31453</v>
          </cell>
          <cell r="C6">
            <v>32561</v>
          </cell>
        </row>
        <row r="7">
          <cell r="A7" t="str">
            <v>Požari i eksplozije</v>
          </cell>
          <cell r="B7">
            <v>5947</v>
          </cell>
          <cell r="C7">
            <v>8072</v>
          </cell>
        </row>
        <row r="8">
          <cell r="A8" t="str">
            <v>Ostali sigurnosni događaji</v>
          </cell>
          <cell r="B8">
            <v>5264</v>
          </cell>
          <cell r="C8">
            <v>6194</v>
          </cell>
        </row>
        <row r="9">
          <cell r="A9" t="str">
            <v>Samoubojstva i pokušaji</v>
          </cell>
          <cell r="B9">
            <v>1315</v>
          </cell>
          <cell r="C9">
            <v>1263</v>
          </cell>
        </row>
        <row r="26">
          <cell r="B26" t="str">
            <v>2021.</v>
          </cell>
          <cell r="C26" t="str">
            <v>2022.</v>
          </cell>
        </row>
        <row r="27">
          <cell r="A27" t="str">
            <v>Kaznena djela</v>
          </cell>
          <cell r="B27">
            <v>201</v>
          </cell>
          <cell r="C27">
            <v>92</v>
          </cell>
        </row>
        <row r="28">
          <cell r="A28" t="str">
            <v>Prometne nesreće</v>
          </cell>
          <cell r="B28">
            <v>292</v>
          </cell>
          <cell r="C28">
            <v>275</v>
          </cell>
        </row>
        <row r="29">
          <cell r="A29" t="str">
            <v>Požari i eksplozije</v>
          </cell>
          <cell r="B29">
            <v>39</v>
          </cell>
          <cell r="C29">
            <v>34</v>
          </cell>
        </row>
        <row r="30">
          <cell r="A30" t="str">
            <v>Sigurnosni događaji</v>
          </cell>
          <cell r="B30">
            <v>417</v>
          </cell>
          <cell r="C30">
            <v>479</v>
          </cell>
        </row>
        <row r="31">
          <cell r="A31" t="str">
            <v>Samoubojstva</v>
          </cell>
          <cell r="B31">
            <v>572</v>
          </cell>
          <cell r="C31">
            <v>529</v>
          </cell>
        </row>
      </sheetData>
      <sheetData sheetId="7"/>
      <sheetData sheetId="8"/>
      <sheetData sheetId="9"/>
      <sheetData sheetId="10"/>
      <sheetData sheetId="11"/>
      <sheetData sheetId="12"/>
      <sheetData sheetId="13"/>
      <sheetData sheetId="14"/>
      <sheetData sheetId="15"/>
      <sheetData sheetId="16"/>
    </sheetDataSet>
  </externalBook>
</externalLink>
</file>

<file path=xl/queryTables/queryTable1.xml><?xml version="1.0" encoding="utf-8"?>
<queryTable xmlns="http://schemas.openxmlformats.org/spreadsheetml/2006/main" name="T50_PU_kumulativna"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603"/>
  <sheetViews>
    <sheetView showGridLines="0" showRowColHeaders="0" topLeftCell="A19" workbookViewId="0">
      <selection activeCell="C455" sqref="C455"/>
    </sheetView>
  </sheetViews>
  <sheetFormatPr defaultRowHeight="15" x14ac:dyDescent="0.25"/>
  <cols>
    <col min="1" max="1" width="90" style="2321" customWidth="1"/>
  </cols>
  <sheetData>
    <row r="2" spans="1:1" ht="15.75" x14ac:dyDescent="0.25">
      <c r="A2" s="2319" t="s">
        <v>2756</v>
      </c>
    </row>
    <row r="3" spans="1:1" ht="15.75" x14ac:dyDescent="0.25">
      <c r="A3" s="2319"/>
    </row>
    <row r="4" spans="1:1" ht="61.5" customHeight="1" x14ac:dyDescent="0.25">
      <c r="A4" s="7125" t="s">
        <v>2875</v>
      </c>
    </row>
    <row r="22" spans="1:1" ht="30" x14ac:dyDescent="0.25">
      <c r="A22" s="7126" t="s">
        <v>2876</v>
      </c>
    </row>
    <row r="42" spans="1:1" ht="15.75" x14ac:dyDescent="0.25">
      <c r="A42" s="2320" t="s">
        <v>7</v>
      </c>
    </row>
    <row r="43" spans="1:1" x14ac:dyDescent="0.25">
      <c r="A43" s="2318"/>
    </row>
    <row r="44" spans="1:1" ht="60" x14ac:dyDescent="0.25">
      <c r="A44" s="2314" t="s">
        <v>2757</v>
      </c>
    </row>
    <row r="45" spans="1:1" ht="76.5" x14ac:dyDescent="0.25">
      <c r="A45" s="5554" t="s">
        <v>2758</v>
      </c>
    </row>
    <row r="78" spans="1:1" ht="45" x14ac:dyDescent="0.25">
      <c r="A78" s="2318" t="s">
        <v>2759</v>
      </c>
    </row>
    <row r="79" spans="1:1" ht="75.75" x14ac:dyDescent="0.25">
      <c r="A79" s="2318" t="s">
        <v>2760</v>
      </c>
    </row>
    <row r="80" spans="1:1" ht="105.75" x14ac:dyDescent="0.25">
      <c r="A80" s="5553" t="s">
        <v>2761</v>
      </c>
    </row>
    <row r="81" spans="1:1" x14ac:dyDescent="0.25">
      <c r="A81" s="2322"/>
    </row>
    <row r="96" spans="1:1" ht="90" x14ac:dyDescent="0.25">
      <c r="A96" s="2314" t="s">
        <v>2762</v>
      </c>
    </row>
    <row r="97" spans="1:1" x14ac:dyDescent="0.25">
      <c r="A97" s="2314"/>
    </row>
    <row r="98" spans="1:1" ht="31.5" x14ac:dyDescent="0.25">
      <c r="A98" s="2314" t="s">
        <v>2763</v>
      </c>
    </row>
    <row r="99" spans="1:1" ht="45.75" x14ac:dyDescent="0.25">
      <c r="A99" s="5553" t="s">
        <v>2764</v>
      </c>
    </row>
    <row r="131" spans="1:1" ht="60" x14ac:dyDescent="0.25">
      <c r="A131" s="2314" t="s">
        <v>2765</v>
      </c>
    </row>
    <row r="148" spans="1:1" ht="46.5" x14ac:dyDescent="0.25">
      <c r="A148" s="2314" t="s">
        <v>2766</v>
      </c>
    </row>
    <row r="149" spans="1:1" ht="30" x14ac:dyDescent="0.25">
      <c r="A149" s="2314" t="s">
        <v>2767</v>
      </c>
    </row>
    <row r="166" spans="1:1" ht="30" x14ac:dyDescent="0.25">
      <c r="A166" s="2323" t="s">
        <v>2768</v>
      </c>
    </row>
    <row r="183" spans="1:1" ht="45.75" x14ac:dyDescent="0.25">
      <c r="A183" s="2316" t="s">
        <v>2769</v>
      </c>
    </row>
    <row r="184" spans="1:1" ht="120.75" x14ac:dyDescent="0.25">
      <c r="A184" s="5553" t="s">
        <v>2784</v>
      </c>
    </row>
    <row r="185" spans="1:1" ht="150" x14ac:dyDescent="0.25">
      <c r="A185" s="2321" t="s">
        <v>2785</v>
      </c>
    </row>
    <row r="215" spans="1:1" ht="60" x14ac:dyDescent="0.25">
      <c r="A215" s="2318" t="s">
        <v>2770</v>
      </c>
    </row>
    <row r="216" spans="1:1" ht="90.75" x14ac:dyDescent="0.25">
      <c r="A216" s="5553" t="s">
        <v>2771</v>
      </c>
    </row>
    <row r="233" spans="1:1" ht="45.75" x14ac:dyDescent="0.25">
      <c r="A233" s="2316" t="s">
        <v>2772</v>
      </c>
    </row>
    <row r="234" spans="1:1" ht="46.5" x14ac:dyDescent="0.25">
      <c r="A234" s="2316" t="s">
        <v>2773</v>
      </c>
    </row>
    <row r="235" spans="1:1" x14ac:dyDescent="0.25">
      <c r="A235" s="2314"/>
    </row>
    <row r="266" spans="1:1" ht="45" x14ac:dyDescent="0.25">
      <c r="A266" s="2314" t="s">
        <v>2774</v>
      </c>
    </row>
    <row r="298" spans="1:1" ht="31.5" x14ac:dyDescent="0.25">
      <c r="A298" s="2316" t="s">
        <v>2775</v>
      </c>
    </row>
    <row r="299" spans="1:1" ht="45.75" x14ac:dyDescent="0.25">
      <c r="A299" s="2317" t="s">
        <v>2776</v>
      </c>
    </row>
    <row r="316" spans="1:1" ht="60" x14ac:dyDescent="0.25">
      <c r="A316" s="2314" t="s">
        <v>2777</v>
      </c>
    </row>
    <row r="333" spans="1:1" ht="30" x14ac:dyDescent="0.25">
      <c r="A333" s="2318" t="s">
        <v>2778</v>
      </c>
    </row>
    <row r="334" spans="1:1" ht="45.75" x14ac:dyDescent="0.25">
      <c r="A334" s="5553" t="s">
        <v>2779</v>
      </c>
    </row>
    <row r="351" spans="1:1" ht="105.75" x14ac:dyDescent="0.25">
      <c r="A351" s="2318" t="s">
        <v>2483</v>
      </c>
    </row>
    <row r="352" spans="1:1" ht="45.75" x14ac:dyDescent="0.25">
      <c r="A352" s="2317" t="s">
        <v>2853</v>
      </c>
    </row>
    <row r="369" spans="1:1" ht="75" x14ac:dyDescent="0.25">
      <c r="A369" s="2314" t="s">
        <v>2780</v>
      </c>
    </row>
    <row r="386" spans="1:2" ht="45" x14ac:dyDescent="0.25">
      <c r="A386" s="2318" t="s">
        <v>2781</v>
      </c>
    </row>
    <row r="387" spans="1:2" ht="45" x14ac:dyDescent="0.25">
      <c r="A387" s="2318" t="s">
        <v>2782</v>
      </c>
    </row>
    <row r="388" spans="1:2" ht="75" x14ac:dyDescent="0.25">
      <c r="A388" s="2318" t="s">
        <v>2786</v>
      </c>
    </row>
    <row r="389" spans="1:2" ht="30" x14ac:dyDescent="0.25">
      <c r="A389" s="2321" t="s">
        <v>2787</v>
      </c>
    </row>
    <row r="393" spans="1:2" x14ac:dyDescent="0.25">
      <c r="B393" s="5548"/>
    </row>
    <row r="394" spans="1:2" x14ac:dyDescent="0.25">
      <c r="B394" s="5548"/>
    </row>
    <row r="405" spans="1:1" ht="30" x14ac:dyDescent="0.25">
      <c r="A405" s="2314" t="s">
        <v>2783</v>
      </c>
    </row>
    <row r="438" spans="1:1" ht="15.75" x14ac:dyDescent="0.25">
      <c r="A438" s="2315" t="s">
        <v>1358</v>
      </c>
    </row>
    <row r="439" spans="1:1" x14ac:dyDescent="0.25">
      <c r="A439" s="2314"/>
    </row>
    <row r="440" spans="1:1" ht="46.5" x14ac:dyDescent="0.25">
      <c r="A440" s="2317" t="s">
        <v>2619</v>
      </c>
    </row>
    <row r="441" spans="1:1" ht="78" x14ac:dyDescent="0.25">
      <c r="A441" s="2314" t="s">
        <v>2620</v>
      </c>
    </row>
    <row r="442" spans="1:1" ht="31.5" x14ac:dyDescent="0.25">
      <c r="A442" s="2314" t="s">
        <v>2621</v>
      </c>
    </row>
    <row r="463" spans="1:1" ht="15.75" x14ac:dyDescent="0.25">
      <c r="A463" s="7128"/>
    </row>
    <row r="464" spans="1:1" ht="15.75" x14ac:dyDescent="0.25">
      <c r="A464" s="2315"/>
    </row>
    <row r="465" spans="1:1" ht="15.75" x14ac:dyDescent="0.25">
      <c r="A465" s="2315" t="s">
        <v>1359</v>
      </c>
    </row>
    <row r="466" spans="1:1" x14ac:dyDescent="0.25">
      <c r="A466" s="2314"/>
    </row>
    <row r="467" spans="1:1" ht="94.5" x14ac:dyDescent="0.25">
      <c r="A467" s="2314" t="s">
        <v>2880</v>
      </c>
    </row>
    <row r="468" spans="1:1" ht="30.75" x14ac:dyDescent="0.25">
      <c r="A468" s="2314" t="s">
        <v>2881</v>
      </c>
    </row>
    <row r="469" spans="1:1" ht="31.5" x14ac:dyDescent="0.25">
      <c r="A469" s="2314" t="s">
        <v>2882</v>
      </c>
    </row>
    <row r="470" spans="1:1" ht="30" x14ac:dyDescent="0.25">
      <c r="A470" s="2314" t="s">
        <v>2484</v>
      </c>
    </row>
    <row r="471" spans="1:1" x14ac:dyDescent="0.25">
      <c r="A471" s="2314"/>
    </row>
    <row r="472" spans="1:1" x14ac:dyDescent="0.25">
      <c r="A472" s="2314"/>
    </row>
    <row r="473" spans="1:1" x14ac:dyDescent="0.25">
      <c r="A473"/>
    </row>
    <row r="474" spans="1:1" x14ac:dyDescent="0.25">
      <c r="A474" s="2314"/>
    </row>
    <row r="475" spans="1:1" x14ac:dyDescent="0.25">
      <c r="A475" s="2314"/>
    </row>
    <row r="476" spans="1:1" x14ac:dyDescent="0.25">
      <c r="A476"/>
    </row>
    <row r="477" spans="1:1" x14ac:dyDescent="0.25">
      <c r="A477" s="2314"/>
    </row>
    <row r="478" spans="1:1" x14ac:dyDescent="0.25">
      <c r="A478"/>
    </row>
    <row r="479" spans="1:1" ht="15.75" x14ac:dyDescent="0.25">
      <c r="A479" s="7127"/>
    </row>
    <row r="480" spans="1:1" x14ac:dyDescent="0.25">
      <c r="A480" s="2314"/>
    </row>
    <row r="481" spans="1:1" x14ac:dyDescent="0.25">
      <c r="A481"/>
    </row>
    <row r="482" spans="1:1" x14ac:dyDescent="0.25">
      <c r="A482" s="2314"/>
    </row>
    <row r="483" spans="1:1" x14ac:dyDescent="0.25">
      <c r="A483"/>
    </row>
    <row r="484" spans="1:1" ht="15.75" x14ac:dyDescent="0.25">
      <c r="A484" s="7127"/>
    </row>
    <row r="530" spans="1:1" ht="15.75" x14ac:dyDescent="0.25">
      <c r="A530" s="2319" t="s">
        <v>1360</v>
      </c>
    </row>
    <row r="531" spans="1:1" ht="15.75" x14ac:dyDescent="0.25">
      <c r="A531" s="2324"/>
    </row>
    <row r="532" spans="1:1" ht="15.75" x14ac:dyDescent="0.25">
      <c r="A532" s="2808" t="s">
        <v>2622</v>
      </c>
    </row>
    <row r="533" spans="1:1" ht="76.5" x14ac:dyDescent="0.25">
      <c r="A533" s="2314" t="s">
        <v>2623</v>
      </c>
    </row>
    <row r="534" spans="1:1" ht="77.25" x14ac:dyDescent="0.25">
      <c r="A534" s="2314" t="s">
        <v>2624</v>
      </c>
    </row>
    <row r="565" spans="1:1" ht="15.75" x14ac:dyDescent="0.25">
      <c r="A565" s="2315" t="s">
        <v>1361</v>
      </c>
    </row>
    <row r="566" spans="1:1" ht="15.75" x14ac:dyDescent="0.25">
      <c r="A566" s="6495"/>
    </row>
    <row r="567" spans="1:1" ht="75.75" x14ac:dyDescent="0.25">
      <c r="A567" s="6496" t="s">
        <v>2811</v>
      </c>
    </row>
    <row r="568" spans="1:1" x14ac:dyDescent="0.25">
      <c r="A568" s="2314"/>
    </row>
    <row r="586" spans="1:1" x14ac:dyDescent="0.25">
      <c r="A586"/>
    </row>
    <row r="600" spans="1:1" x14ac:dyDescent="0.25">
      <c r="A600" s="5555"/>
    </row>
    <row r="601" spans="1:1" x14ac:dyDescent="0.25">
      <c r="A601" s="5555"/>
    </row>
    <row r="602" spans="1:1" x14ac:dyDescent="0.25">
      <c r="A602" s="5555"/>
    </row>
    <row r="603" spans="1:1" x14ac:dyDescent="0.25">
      <c r="A603" s="5555"/>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Excel.Sheet.12" shapeId="1025" r:id="rId4">
          <objectPr defaultSize="0" autoPict="0" r:id="rId5">
            <anchor moveWithCells="1" sizeWithCells="1">
              <from>
                <xdr:col>0</xdr:col>
                <xdr:colOff>66675</xdr:colOff>
                <xdr:row>583</xdr:row>
                <xdr:rowOff>66675</xdr:rowOff>
              </from>
              <to>
                <xdr:col>0</xdr:col>
                <xdr:colOff>4886325</xdr:colOff>
                <xdr:row>598</xdr:row>
                <xdr:rowOff>152400</xdr:rowOff>
              </to>
            </anchor>
          </objectPr>
        </oleObject>
      </mc:Choice>
      <mc:Fallback>
        <oleObject progId="Excel.Shee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43"/>
  <sheetViews>
    <sheetView topLeftCell="A121" workbookViewId="0">
      <selection activeCell="C9" sqref="C9:K9"/>
    </sheetView>
  </sheetViews>
  <sheetFormatPr defaultRowHeight="15" x14ac:dyDescent="0.25"/>
  <cols>
    <col min="2" max="2" width="27" customWidth="1"/>
    <col min="14" max="14" width="23.85546875" customWidth="1"/>
  </cols>
  <sheetData>
    <row r="2" spans="2:23" x14ac:dyDescent="0.25">
      <c r="B2" s="431" t="s">
        <v>214</v>
      </c>
      <c r="N2" s="6497" t="s">
        <v>215</v>
      </c>
    </row>
    <row r="3" spans="2:23" ht="15.75" thickBot="1" x14ac:dyDescent="0.3">
      <c r="B3" s="431"/>
      <c r="N3" s="431"/>
    </row>
    <row r="4" spans="2:23" ht="23.25" customHeight="1" x14ac:dyDescent="0.25">
      <c r="B4" s="7253" t="s">
        <v>256</v>
      </c>
      <c r="C4" s="7176" t="s">
        <v>114</v>
      </c>
      <c r="D4" s="7177"/>
      <c r="E4" s="7178"/>
      <c r="F4" s="7176" t="s">
        <v>115</v>
      </c>
      <c r="G4" s="7179"/>
      <c r="H4" s="7176" t="s">
        <v>116</v>
      </c>
      <c r="I4" s="7180"/>
      <c r="J4" s="7180"/>
      <c r="K4" s="7179"/>
      <c r="N4" s="7201" t="s">
        <v>216</v>
      </c>
      <c r="O4" s="7189" t="s">
        <v>118</v>
      </c>
      <c r="P4" s="7190"/>
      <c r="Q4" s="7191"/>
      <c r="R4" s="7189" t="s">
        <v>115</v>
      </c>
      <c r="S4" s="7192"/>
      <c r="T4" s="7193"/>
      <c r="U4" s="7189" t="s">
        <v>116</v>
      </c>
      <c r="V4" s="7190"/>
      <c r="W4" s="7191"/>
    </row>
    <row r="5" spans="2:23" ht="18.75" customHeight="1" thickBot="1" x14ac:dyDescent="0.3">
      <c r="B5" s="7254"/>
      <c r="C5" s="168" t="s">
        <v>119</v>
      </c>
      <c r="D5" s="169" t="s">
        <v>120</v>
      </c>
      <c r="E5" s="170" t="s">
        <v>121</v>
      </c>
      <c r="F5" s="171" t="s">
        <v>119</v>
      </c>
      <c r="G5" s="172" t="s">
        <v>122</v>
      </c>
      <c r="H5" s="171" t="s">
        <v>119</v>
      </c>
      <c r="I5" s="173" t="s">
        <v>122</v>
      </c>
      <c r="J5" s="174" t="s">
        <v>123</v>
      </c>
      <c r="K5" s="175" t="s">
        <v>122</v>
      </c>
      <c r="N5" s="7255"/>
      <c r="O5" s="7194" t="s">
        <v>124</v>
      </c>
      <c r="P5" s="7195"/>
      <c r="Q5" s="7196" t="s">
        <v>125</v>
      </c>
      <c r="R5" s="7194" t="s">
        <v>124</v>
      </c>
      <c r="S5" s="7195"/>
      <c r="T5" s="7196" t="s">
        <v>125</v>
      </c>
      <c r="U5" s="7194" t="s">
        <v>124</v>
      </c>
      <c r="V5" s="7195"/>
      <c r="W5" s="7196" t="s">
        <v>125</v>
      </c>
    </row>
    <row r="6" spans="2:23" ht="15.75" thickBot="1" x14ac:dyDescent="0.3">
      <c r="B6" s="2213" t="s">
        <v>217</v>
      </c>
      <c r="C6" s="2214">
        <v>27</v>
      </c>
      <c r="D6" s="349">
        <v>1</v>
      </c>
      <c r="E6" s="2215">
        <v>15</v>
      </c>
      <c r="F6" s="350">
        <v>30</v>
      </c>
      <c r="G6" s="351">
        <f t="shared" ref="G6:G13" si="0">F6/C6*100</f>
        <v>111.11111111111111</v>
      </c>
      <c r="H6" s="238">
        <v>18</v>
      </c>
      <c r="I6" s="352">
        <f t="shared" ref="I6:I13" si="1">H6/E6*100</f>
        <v>120</v>
      </c>
      <c r="J6" s="244">
        <v>3</v>
      </c>
      <c r="K6" s="2216">
        <f t="shared" ref="K6:K11" si="2">(H6-J6)/E6*100</f>
        <v>100</v>
      </c>
      <c r="N6" s="7159"/>
      <c r="O6" s="171" t="s">
        <v>1</v>
      </c>
      <c r="P6" s="185" t="s">
        <v>2360</v>
      </c>
      <c r="Q6" s="7150"/>
      <c r="R6" s="171" t="s">
        <v>1</v>
      </c>
      <c r="S6" s="185" t="s">
        <v>2360</v>
      </c>
      <c r="T6" s="7150"/>
      <c r="U6" s="171" t="s">
        <v>1</v>
      </c>
      <c r="V6" s="185" t="s">
        <v>2360</v>
      </c>
      <c r="W6" s="7150"/>
    </row>
    <row r="7" spans="2:23" x14ac:dyDescent="0.25">
      <c r="B7" s="2213" t="s">
        <v>1342</v>
      </c>
      <c r="C7" s="2217">
        <v>108</v>
      </c>
      <c r="D7" s="357">
        <v>4</v>
      </c>
      <c r="E7" s="708">
        <v>36</v>
      </c>
      <c r="F7" s="358">
        <v>101</v>
      </c>
      <c r="G7" s="339">
        <f t="shared" si="0"/>
        <v>93.518518518518519</v>
      </c>
      <c r="H7" s="247">
        <v>29</v>
      </c>
      <c r="I7" s="332">
        <f t="shared" si="1"/>
        <v>80.555555555555557</v>
      </c>
      <c r="J7" s="253">
        <v>1</v>
      </c>
      <c r="K7" s="260">
        <f t="shared" si="2"/>
        <v>77.777777777777786</v>
      </c>
      <c r="N7" s="353" t="s">
        <v>217</v>
      </c>
      <c r="O7" s="354">
        <v>30</v>
      </c>
      <c r="P7" s="699">
        <v>27</v>
      </c>
      <c r="Q7" s="355">
        <f t="shared" ref="Q7:Q14" si="3">IF(P7*O7=0,"",P7/O7*100-100)</f>
        <v>-10</v>
      </c>
      <c r="R7" s="2233">
        <v>30</v>
      </c>
      <c r="S7" s="356">
        <v>30</v>
      </c>
      <c r="T7" s="355">
        <f t="shared" ref="T7:T14" si="4">IF(S7*R7=0,"",S7/R7*100-100)</f>
        <v>0</v>
      </c>
      <c r="U7" s="354">
        <v>18</v>
      </c>
      <c r="V7" s="356">
        <v>18</v>
      </c>
      <c r="W7" s="355">
        <f t="shared" ref="W7:W14" si="5">IF(V7*U7=0,"",V7/U7*100-100)</f>
        <v>0</v>
      </c>
    </row>
    <row r="8" spans="2:23" ht="15.75" customHeight="1" x14ac:dyDescent="0.25">
      <c r="B8" s="2213" t="s">
        <v>219</v>
      </c>
      <c r="C8" s="2217">
        <v>1468</v>
      </c>
      <c r="D8" s="357">
        <v>4</v>
      </c>
      <c r="E8" s="708">
        <v>225</v>
      </c>
      <c r="F8" s="358">
        <v>1453</v>
      </c>
      <c r="G8" s="339">
        <f t="shared" si="0"/>
        <v>98.978201634877379</v>
      </c>
      <c r="H8" s="247">
        <v>210</v>
      </c>
      <c r="I8" s="332">
        <f t="shared" si="1"/>
        <v>93.333333333333329</v>
      </c>
      <c r="J8" s="253">
        <v>1</v>
      </c>
      <c r="K8" s="260">
        <f t="shared" si="2"/>
        <v>92.888888888888886</v>
      </c>
      <c r="N8" s="359" t="s">
        <v>218</v>
      </c>
      <c r="O8" s="267">
        <v>103</v>
      </c>
      <c r="P8" s="6498">
        <v>108</v>
      </c>
      <c r="Q8" s="263">
        <f t="shared" si="3"/>
        <v>4.8543689320388381</v>
      </c>
      <c r="R8" s="813">
        <v>104</v>
      </c>
      <c r="S8" s="268">
        <v>101</v>
      </c>
      <c r="T8" s="263">
        <f t="shared" si="4"/>
        <v>-2.8846153846153868</v>
      </c>
      <c r="U8" s="2234">
        <v>42</v>
      </c>
      <c r="V8" s="268">
        <v>29</v>
      </c>
      <c r="W8" s="263">
        <f t="shared" si="5"/>
        <v>-30.952380952380949</v>
      </c>
    </row>
    <row r="9" spans="2:23" x14ac:dyDescent="0.25">
      <c r="B9" s="2213" t="s">
        <v>220</v>
      </c>
      <c r="C9" s="2217">
        <v>780</v>
      </c>
      <c r="D9" s="357">
        <v>10</v>
      </c>
      <c r="E9" s="708">
        <v>409</v>
      </c>
      <c r="F9" s="358">
        <v>692</v>
      </c>
      <c r="G9" s="339">
        <f t="shared" si="0"/>
        <v>88.717948717948715</v>
      </c>
      <c r="H9" s="247">
        <v>321</v>
      </c>
      <c r="I9" s="332">
        <f t="shared" si="1"/>
        <v>78.484107579462105</v>
      </c>
      <c r="J9" s="253">
        <v>5</v>
      </c>
      <c r="K9" s="260">
        <f t="shared" si="2"/>
        <v>77.261613691931544</v>
      </c>
      <c r="N9" s="359" t="s">
        <v>219</v>
      </c>
      <c r="O9" s="267">
        <v>1352</v>
      </c>
      <c r="P9" s="6498">
        <v>1468</v>
      </c>
      <c r="Q9" s="263">
        <f t="shared" si="3"/>
        <v>8.5798816568047442</v>
      </c>
      <c r="R9" s="813">
        <v>1339</v>
      </c>
      <c r="S9" s="268">
        <v>1453</v>
      </c>
      <c r="T9" s="263">
        <f t="shared" si="4"/>
        <v>8.5138162808065658</v>
      </c>
      <c r="U9" s="267">
        <v>177</v>
      </c>
      <c r="V9" s="268">
        <v>210</v>
      </c>
      <c r="W9" s="263">
        <f t="shared" si="5"/>
        <v>18.644067796610159</v>
      </c>
    </row>
    <row r="10" spans="2:23" ht="15.75" thickBot="1" x14ac:dyDescent="0.3">
      <c r="B10" s="2213" t="s">
        <v>232</v>
      </c>
      <c r="C10" s="2218">
        <v>62</v>
      </c>
      <c r="D10" s="2219">
        <v>0</v>
      </c>
      <c r="E10" s="2220">
        <v>50</v>
      </c>
      <c r="F10" s="360">
        <v>62</v>
      </c>
      <c r="G10" s="361">
        <f t="shared" si="0"/>
        <v>100</v>
      </c>
      <c r="H10" s="650">
        <v>50</v>
      </c>
      <c r="I10" s="340">
        <f t="shared" si="1"/>
        <v>100</v>
      </c>
      <c r="J10" s="714">
        <v>0</v>
      </c>
      <c r="K10" s="811">
        <f t="shared" si="2"/>
        <v>100</v>
      </c>
      <c r="N10" s="359" t="s">
        <v>220</v>
      </c>
      <c r="O10" s="267">
        <v>730</v>
      </c>
      <c r="P10" s="6498">
        <v>780</v>
      </c>
      <c r="Q10" s="263">
        <f t="shared" si="3"/>
        <v>6.849315068493155</v>
      </c>
      <c r="R10" s="813">
        <v>682</v>
      </c>
      <c r="S10" s="268">
        <v>692</v>
      </c>
      <c r="T10" s="263">
        <f t="shared" si="4"/>
        <v>1.4662756598240492</v>
      </c>
      <c r="U10" s="267">
        <v>305</v>
      </c>
      <c r="V10" s="268">
        <v>321</v>
      </c>
      <c r="W10" s="263">
        <f t="shared" si="5"/>
        <v>5.2459016393442681</v>
      </c>
    </row>
    <row r="11" spans="2:23" ht="15.75" thickBot="1" x14ac:dyDescent="0.3">
      <c r="B11" s="2221" t="s">
        <v>221</v>
      </c>
      <c r="C11" s="2162">
        <f t="shared" ref="C11:J11" si="6">SUM(C6:C10)</f>
        <v>2445</v>
      </c>
      <c r="D11" s="1055">
        <f t="shared" si="6"/>
        <v>19</v>
      </c>
      <c r="E11" s="1947">
        <f t="shared" si="6"/>
        <v>735</v>
      </c>
      <c r="F11" s="2222">
        <f t="shared" si="6"/>
        <v>2338</v>
      </c>
      <c r="G11" s="2223">
        <f t="shared" si="0"/>
        <v>95.623721881390594</v>
      </c>
      <c r="H11" s="717">
        <f t="shared" si="6"/>
        <v>628</v>
      </c>
      <c r="I11" s="720">
        <f t="shared" si="1"/>
        <v>85.442176870748298</v>
      </c>
      <c r="J11" s="285">
        <f t="shared" si="6"/>
        <v>10</v>
      </c>
      <c r="K11" s="289">
        <f t="shared" si="2"/>
        <v>84.08163265306122</v>
      </c>
      <c r="N11" s="359" t="s">
        <v>25</v>
      </c>
      <c r="O11" s="267">
        <v>56</v>
      </c>
      <c r="P11" s="6498">
        <v>62</v>
      </c>
      <c r="Q11" s="263">
        <f t="shared" si="3"/>
        <v>10.714285714285722</v>
      </c>
      <c r="R11" s="813">
        <v>56</v>
      </c>
      <c r="S11" s="268">
        <v>62</v>
      </c>
      <c r="T11" s="263">
        <f t="shared" si="4"/>
        <v>10.714285714285722</v>
      </c>
      <c r="U11" s="267">
        <v>44</v>
      </c>
      <c r="V11" s="268">
        <v>50</v>
      </c>
      <c r="W11" s="263">
        <f t="shared" si="5"/>
        <v>13.63636363636364</v>
      </c>
    </row>
    <row r="12" spans="2:23" ht="15.75" thickBot="1" x14ac:dyDescent="0.3">
      <c r="B12" s="2224" t="s">
        <v>233</v>
      </c>
      <c r="C12" s="2225">
        <v>28</v>
      </c>
      <c r="D12" s="2226">
        <v>0</v>
      </c>
      <c r="E12" s="2227">
        <v>18</v>
      </c>
      <c r="F12" s="2228">
        <v>21</v>
      </c>
      <c r="G12" s="2229">
        <f>IF(C12=0,"",F12/C12*100)</f>
        <v>75</v>
      </c>
      <c r="H12" s="1701">
        <v>11</v>
      </c>
      <c r="I12" s="2230">
        <f>IF(E12=0,"",H12/E12*100)</f>
        <v>61.111111111111114</v>
      </c>
      <c r="J12" s="2231">
        <v>0</v>
      </c>
      <c r="K12" s="2232">
        <f>IF(H12*E12=0,$L$75,(H12-J12)/E12*100)</f>
        <v>61.111111111111114</v>
      </c>
      <c r="N12" s="342" t="s">
        <v>221</v>
      </c>
      <c r="O12" s="284">
        <v>2271</v>
      </c>
      <c r="P12" s="438">
        <v>2445</v>
      </c>
      <c r="Q12" s="305">
        <f t="shared" si="3"/>
        <v>7.6618229854689588</v>
      </c>
      <c r="R12" s="284">
        <v>2211</v>
      </c>
      <c r="S12" s="285">
        <v>2338</v>
      </c>
      <c r="T12" s="305">
        <f t="shared" si="4"/>
        <v>5.7440072365445616</v>
      </c>
      <c r="U12" s="284">
        <v>586</v>
      </c>
      <c r="V12" s="285">
        <v>628</v>
      </c>
      <c r="W12" s="305">
        <f t="shared" si="5"/>
        <v>7.1672354948805435</v>
      </c>
    </row>
    <row r="13" spans="2:23" ht="15.75" thickBot="1" x14ac:dyDescent="0.3">
      <c r="B13" s="342" t="s">
        <v>14</v>
      </c>
      <c r="C13" s="1408">
        <f t="shared" ref="C13:J13" si="7">SUM(C11:C12)</f>
        <v>2473</v>
      </c>
      <c r="D13" s="685">
        <f t="shared" si="7"/>
        <v>19</v>
      </c>
      <c r="E13" s="718">
        <f t="shared" si="7"/>
        <v>753</v>
      </c>
      <c r="F13" s="717">
        <f t="shared" si="7"/>
        <v>2359</v>
      </c>
      <c r="G13" s="719">
        <f t="shared" si="0"/>
        <v>95.390214314597657</v>
      </c>
      <c r="H13" s="717">
        <f t="shared" si="7"/>
        <v>639</v>
      </c>
      <c r="I13" s="720">
        <f t="shared" si="1"/>
        <v>84.860557768924309</v>
      </c>
      <c r="J13" s="685">
        <f t="shared" si="7"/>
        <v>10</v>
      </c>
      <c r="K13" s="721">
        <f>(H13-J13)/E13*100</f>
        <v>83.53253652058433</v>
      </c>
      <c r="N13" s="674" t="s">
        <v>233</v>
      </c>
      <c r="O13" s="284">
        <v>21</v>
      </c>
      <c r="P13" s="438">
        <v>28</v>
      </c>
      <c r="Q13" s="305">
        <f t="shared" si="3"/>
        <v>33.333333333333314</v>
      </c>
      <c r="R13" s="284">
        <v>20</v>
      </c>
      <c r="S13" s="285">
        <v>21</v>
      </c>
      <c r="T13" s="305">
        <f t="shared" si="4"/>
        <v>5</v>
      </c>
      <c r="U13" s="284">
        <v>14</v>
      </c>
      <c r="V13" s="285">
        <v>11</v>
      </c>
      <c r="W13" s="305">
        <f t="shared" si="5"/>
        <v>-21.428571428571431</v>
      </c>
    </row>
    <row r="14" spans="2:23" ht="15.75" thickBot="1" x14ac:dyDescent="0.3">
      <c r="C14" s="327"/>
      <c r="D14" s="327"/>
      <c r="E14" s="327"/>
      <c r="F14" s="327"/>
      <c r="G14" s="327"/>
      <c r="H14" s="327"/>
      <c r="I14" s="327"/>
      <c r="J14" s="327"/>
      <c r="K14" s="327"/>
      <c r="N14" s="342" t="s">
        <v>14</v>
      </c>
      <c r="O14" s="284">
        <v>2292</v>
      </c>
      <c r="P14" s="438">
        <v>2473</v>
      </c>
      <c r="Q14" s="305">
        <f t="shared" si="3"/>
        <v>7.8970331588132723</v>
      </c>
      <c r="R14" s="284">
        <v>2231</v>
      </c>
      <c r="S14" s="285">
        <v>2359</v>
      </c>
      <c r="T14" s="305">
        <f t="shared" si="4"/>
        <v>5.7373375168086085</v>
      </c>
      <c r="U14" s="284">
        <v>600</v>
      </c>
      <c r="V14" s="285">
        <v>639</v>
      </c>
      <c r="W14" s="305">
        <f t="shared" si="5"/>
        <v>6.5</v>
      </c>
    </row>
    <row r="16" spans="2:23" ht="15.75" customHeight="1" x14ac:dyDescent="0.25">
      <c r="N16" s="431" t="s">
        <v>234</v>
      </c>
    </row>
    <row r="17" spans="14:21" ht="15.75" customHeight="1" thickBot="1" x14ac:dyDescent="0.3">
      <c r="N17" s="431"/>
    </row>
    <row r="18" spans="14:21" x14ac:dyDescent="0.25">
      <c r="N18" s="7201" t="s">
        <v>216</v>
      </c>
      <c r="O18" s="484" t="s">
        <v>169</v>
      </c>
      <c r="P18" s="485"/>
      <c r="Q18" s="486"/>
      <c r="R18" s="7197" t="s">
        <v>170</v>
      </c>
      <c r="S18" s="7198"/>
      <c r="T18" s="7199"/>
    </row>
    <row r="19" spans="14:21" ht="23.25" thickBot="1" x14ac:dyDescent="0.3">
      <c r="N19" s="7241"/>
      <c r="O19" s="487" t="s">
        <v>1</v>
      </c>
      <c r="P19" s="488" t="s">
        <v>2360</v>
      </c>
      <c r="Q19" s="489" t="s">
        <v>144</v>
      </c>
      <c r="R19" s="487" t="s">
        <v>1</v>
      </c>
      <c r="S19" s="488" t="s">
        <v>2360</v>
      </c>
      <c r="T19" s="490" t="s">
        <v>144</v>
      </c>
    </row>
    <row r="20" spans="14:21" x14ac:dyDescent="0.25">
      <c r="N20" s="353" t="s">
        <v>217</v>
      </c>
      <c r="O20" s="491">
        <v>100</v>
      </c>
      <c r="P20" s="887">
        <v>111.11111111111111</v>
      </c>
      <c r="Q20" s="355">
        <f t="shared" ref="Q20:Q27" si="8">P20-O20</f>
        <v>11.111111111111114</v>
      </c>
      <c r="R20" s="491">
        <v>100</v>
      </c>
      <c r="S20" s="887">
        <v>120</v>
      </c>
      <c r="T20" s="355">
        <f t="shared" ref="T20:T27" si="9">S20-R20</f>
        <v>20</v>
      </c>
    </row>
    <row r="21" spans="14:21" x14ac:dyDescent="0.25">
      <c r="N21" s="359" t="s">
        <v>218</v>
      </c>
      <c r="O21" s="548">
        <v>100.97087378640776</v>
      </c>
      <c r="P21" s="853">
        <v>93.518518518518519</v>
      </c>
      <c r="Q21" s="263">
        <f t="shared" si="8"/>
        <v>-7.4523552678892457</v>
      </c>
      <c r="R21" s="548">
        <v>102.4390243902439</v>
      </c>
      <c r="S21" s="853">
        <v>80.555555555555557</v>
      </c>
      <c r="T21" s="263">
        <f t="shared" si="9"/>
        <v>-21.883468834688344</v>
      </c>
    </row>
    <row r="22" spans="14:21" x14ac:dyDescent="0.25">
      <c r="N22" s="359" t="s">
        <v>219</v>
      </c>
      <c r="O22" s="495">
        <v>99.038461538461547</v>
      </c>
      <c r="P22" s="743">
        <v>98.978201634877379</v>
      </c>
      <c r="Q22" s="263">
        <f t="shared" si="8"/>
        <v>-6.0259903584167773E-2</v>
      </c>
      <c r="R22" s="495">
        <v>93.15789473684211</v>
      </c>
      <c r="S22" s="743">
        <v>93.333333333333329</v>
      </c>
      <c r="T22" s="263">
        <f t="shared" si="9"/>
        <v>0.17543859649121885</v>
      </c>
    </row>
    <row r="23" spans="14:21" x14ac:dyDescent="0.25">
      <c r="N23" s="359" t="s">
        <v>220</v>
      </c>
      <c r="O23" s="495">
        <v>93.424657534246577</v>
      </c>
      <c r="P23" s="743">
        <v>88.717948717948715</v>
      </c>
      <c r="Q23" s="263">
        <f t="shared" si="8"/>
        <v>-4.7067088162978621</v>
      </c>
      <c r="R23" s="495">
        <v>86.40226628895185</v>
      </c>
      <c r="S23" s="743">
        <v>78.484107579462105</v>
      </c>
      <c r="T23" s="263">
        <f t="shared" si="9"/>
        <v>-7.9181587094897452</v>
      </c>
    </row>
    <row r="24" spans="14:21" ht="15.75" thickBot="1" x14ac:dyDescent="0.3">
      <c r="N24" s="359" t="s">
        <v>25</v>
      </c>
      <c r="O24" s="514">
        <v>100</v>
      </c>
      <c r="P24" s="515">
        <v>100</v>
      </c>
      <c r="Q24" s="331">
        <f t="shared" si="8"/>
        <v>0</v>
      </c>
      <c r="R24" s="514">
        <v>100</v>
      </c>
      <c r="S24" s="515">
        <v>100</v>
      </c>
      <c r="T24" s="331">
        <f t="shared" si="9"/>
        <v>0</v>
      </c>
    </row>
    <row r="25" spans="14:21" ht="15.75" thickBot="1" x14ac:dyDescent="0.3">
      <c r="N25" s="342" t="s">
        <v>221</v>
      </c>
      <c r="O25" s="550">
        <v>97.35799207397622</v>
      </c>
      <c r="P25" s="503">
        <v>95.623721881390594</v>
      </c>
      <c r="Q25" s="305">
        <f t="shared" si="8"/>
        <v>-1.7342701925856261</v>
      </c>
      <c r="R25" s="550">
        <v>90.712074303405572</v>
      </c>
      <c r="S25" s="503">
        <v>85.442176870748298</v>
      </c>
      <c r="T25" s="305">
        <f t="shared" si="9"/>
        <v>-5.2698974326572738</v>
      </c>
    </row>
    <row r="26" spans="14:21" ht="15.75" thickBot="1" x14ac:dyDescent="0.3">
      <c r="N26" s="653" t="s">
        <v>222</v>
      </c>
      <c r="O26" s="514">
        <v>95.238095238095227</v>
      </c>
      <c r="P26" s="515">
        <v>75</v>
      </c>
      <c r="Q26" s="331">
        <f t="shared" si="8"/>
        <v>-20.238095238095227</v>
      </c>
      <c r="R26" s="514">
        <v>93.333333333333329</v>
      </c>
      <c r="S26" s="515">
        <v>61.111111111111114</v>
      </c>
      <c r="T26" s="305">
        <f t="shared" si="9"/>
        <v>-32.222222222222214</v>
      </c>
    </row>
    <row r="27" spans="14:21" ht="15.75" thickBot="1" x14ac:dyDescent="0.3">
      <c r="N27" s="342" t="s">
        <v>14</v>
      </c>
      <c r="O27" s="654">
        <v>97.338568935427574</v>
      </c>
      <c r="P27" s="515">
        <v>95.390214314597657</v>
      </c>
      <c r="Q27" s="655">
        <f t="shared" si="8"/>
        <v>-1.9483546208299174</v>
      </c>
      <c r="R27" s="654">
        <v>90.771558245083213</v>
      </c>
      <c r="S27" s="515">
        <v>84.860557768924309</v>
      </c>
      <c r="T27" s="655">
        <f t="shared" si="9"/>
        <v>-5.9110004761589039</v>
      </c>
    </row>
    <row r="29" spans="14:21" x14ac:dyDescent="0.25">
      <c r="N29" s="431" t="s">
        <v>235</v>
      </c>
    </row>
    <row r="30" spans="14:21" ht="15.75" thickBot="1" x14ac:dyDescent="0.3">
      <c r="N30" s="431"/>
    </row>
    <row r="31" spans="14:21" ht="21.75" customHeight="1" thickBot="1" x14ac:dyDescent="0.3">
      <c r="N31" s="7201" t="s">
        <v>223</v>
      </c>
      <c r="O31" s="7242" t="s">
        <v>224</v>
      </c>
      <c r="P31" s="7243"/>
      <c r="Q31" s="7243"/>
      <c r="R31" s="7243"/>
      <c r="S31" s="7244"/>
      <c r="T31" s="7245" t="s">
        <v>225</v>
      </c>
      <c r="U31" s="7246"/>
    </row>
    <row r="32" spans="14:21" ht="15.75" thickBot="1" x14ac:dyDescent="0.3">
      <c r="N32" s="7240"/>
      <c r="O32" s="7249" t="s">
        <v>14</v>
      </c>
      <c r="P32" s="7251" t="s">
        <v>226</v>
      </c>
      <c r="Q32" s="7252"/>
      <c r="R32" s="7251" t="s">
        <v>227</v>
      </c>
      <c r="S32" s="7252"/>
      <c r="T32" s="7247"/>
      <c r="U32" s="7248"/>
    </row>
    <row r="33" spans="2:21" ht="15.75" thickBot="1" x14ac:dyDescent="0.3">
      <c r="N33" s="7241"/>
      <c r="O33" s="7250"/>
      <c r="P33" s="6019" t="s">
        <v>228</v>
      </c>
      <c r="Q33" s="656" t="s">
        <v>229</v>
      </c>
      <c r="R33" s="6019" t="s">
        <v>228</v>
      </c>
      <c r="S33" s="656" t="s">
        <v>229</v>
      </c>
      <c r="T33" s="6019" t="s">
        <v>228</v>
      </c>
      <c r="U33" s="656" t="s">
        <v>229</v>
      </c>
    </row>
    <row r="34" spans="2:21" x14ac:dyDescent="0.25">
      <c r="N34" s="657" t="s">
        <v>230</v>
      </c>
      <c r="O34" s="658">
        <f>SUM(P34:S34)</f>
        <v>105</v>
      </c>
      <c r="P34" s="659">
        <v>6</v>
      </c>
      <c r="Q34" s="660">
        <v>6</v>
      </c>
      <c r="R34" s="659">
        <v>81</v>
      </c>
      <c r="S34" s="660">
        <v>12</v>
      </c>
      <c r="T34" s="661">
        <v>82.857142857142861</v>
      </c>
      <c r="U34" s="662">
        <v>17.142857142857142</v>
      </c>
    </row>
    <row r="35" spans="2:21" x14ac:dyDescent="0.25">
      <c r="N35" s="663" t="s">
        <v>231</v>
      </c>
      <c r="O35" s="664">
        <f>SUM(P35:S35)</f>
        <v>30</v>
      </c>
      <c r="P35" s="665">
        <v>8</v>
      </c>
      <c r="Q35" s="666">
        <v>7</v>
      </c>
      <c r="R35" s="659">
        <v>9</v>
      </c>
      <c r="S35" s="660">
        <v>6</v>
      </c>
      <c r="T35" s="661">
        <v>56.666666666666664</v>
      </c>
      <c r="U35" s="662">
        <v>43.333333333333336</v>
      </c>
    </row>
    <row r="36" spans="2:21" x14ac:dyDescent="0.25">
      <c r="N36" s="663" t="s">
        <v>219</v>
      </c>
      <c r="O36" s="664">
        <f>SUM(P36:S36)</f>
        <v>1474</v>
      </c>
      <c r="P36" s="665">
        <v>486</v>
      </c>
      <c r="Q36" s="666">
        <v>981</v>
      </c>
      <c r="R36" s="665">
        <v>2</v>
      </c>
      <c r="S36" s="666">
        <v>5</v>
      </c>
      <c r="T36" s="667">
        <v>33.10719131614654</v>
      </c>
      <c r="U36" s="668">
        <v>66.89280868385346</v>
      </c>
    </row>
    <row r="37" spans="2:21" x14ac:dyDescent="0.25">
      <c r="N37" s="663" t="s">
        <v>220</v>
      </c>
      <c r="O37" s="664">
        <f>SUM(P37:S37)</f>
        <v>783</v>
      </c>
      <c r="P37" s="665">
        <v>492</v>
      </c>
      <c r="Q37" s="666">
        <v>87</v>
      </c>
      <c r="R37" s="665">
        <v>169</v>
      </c>
      <c r="S37" s="666">
        <v>35</v>
      </c>
      <c r="T37" s="667">
        <v>84.41890166028098</v>
      </c>
      <c r="U37" s="668">
        <v>15.581098339719029</v>
      </c>
    </row>
    <row r="38" spans="2:21" ht="15.75" thickBot="1" x14ac:dyDescent="0.3">
      <c r="N38" s="663" t="s">
        <v>232</v>
      </c>
      <c r="O38" s="664">
        <f>SUM(P38:S38)</f>
        <v>63</v>
      </c>
      <c r="P38" s="665">
        <v>56</v>
      </c>
      <c r="Q38" s="666">
        <v>6</v>
      </c>
      <c r="R38" s="665">
        <v>1</v>
      </c>
      <c r="S38" s="666">
        <v>0</v>
      </c>
      <c r="T38" s="667">
        <v>90.476190476190482</v>
      </c>
      <c r="U38" s="668">
        <v>9.5238095238095237</v>
      </c>
    </row>
    <row r="39" spans="2:21" ht="15.75" thickBot="1" x14ac:dyDescent="0.3">
      <c r="N39" s="669" t="s">
        <v>221</v>
      </c>
      <c r="O39" s="670">
        <f>SUM(O34:O38)</f>
        <v>2455</v>
      </c>
      <c r="P39" s="670">
        <f>SUM(P34:P38)</f>
        <v>1048</v>
      </c>
      <c r="Q39" s="671">
        <f>SUM(Q34:Q38)</f>
        <v>1087</v>
      </c>
      <c r="R39" s="670">
        <f>SUM(R34:R38)</f>
        <v>262</v>
      </c>
      <c r="S39" s="671">
        <f>SUM(S34:S38)</f>
        <v>58</v>
      </c>
      <c r="T39" s="672">
        <v>53.360488798370675</v>
      </c>
      <c r="U39" s="673">
        <v>46.639511201629333</v>
      </c>
    </row>
    <row r="40" spans="2:21" ht="15.75" thickBot="1" x14ac:dyDescent="0.3">
      <c r="N40" s="674" t="s">
        <v>233</v>
      </c>
      <c r="O40" s="675">
        <f>SUM(P40:S40)</f>
        <v>30</v>
      </c>
      <c r="P40" s="676">
        <v>16</v>
      </c>
      <c r="Q40" s="677">
        <v>14</v>
      </c>
      <c r="R40" s="676">
        <v>0</v>
      </c>
      <c r="S40" s="677">
        <v>0</v>
      </c>
      <c r="T40" s="678">
        <v>53.333333333333336</v>
      </c>
      <c r="U40" s="679">
        <v>46.666666666666664</v>
      </c>
    </row>
    <row r="41" spans="2:21" ht="15.75" customHeight="1" thickBot="1" x14ac:dyDescent="0.3">
      <c r="B41" s="431" t="s">
        <v>236</v>
      </c>
      <c r="N41" s="680" t="s">
        <v>14</v>
      </c>
      <c r="O41" s="681">
        <f>SUM(O39:O40)</f>
        <v>2485</v>
      </c>
      <c r="P41" s="681">
        <f>SUM(P39:P40)</f>
        <v>1064</v>
      </c>
      <c r="Q41" s="682">
        <f>SUM(Q39:Q40)</f>
        <v>1101</v>
      </c>
      <c r="R41" s="681">
        <f>SUM(R39:R40)</f>
        <v>262</v>
      </c>
      <c r="S41" s="682">
        <f>SUM(S39:S40)</f>
        <v>58</v>
      </c>
      <c r="T41" s="672">
        <v>53.360160965794769</v>
      </c>
      <c r="U41" s="673">
        <v>46.639839034205231</v>
      </c>
    </row>
    <row r="42" spans="2:21" ht="15.75" customHeight="1" thickBot="1" x14ac:dyDescent="0.3">
      <c r="B42" s="431"/>
      <c r="N42" s="2141"/>
      <c r="O42" s="2142"/>
      <c r="P42" s="2142"/>
      <c r="Q42" s="2142"/>
      <c r="R42" s="2142"/>
      <c r="S42" s="2142"/>
      <c r="T42" s="2143"/>
      <c r="U42" s="2143"/>
    </row>
    <row r="43" spans="2:21" ht="15" customHeight="1" x14ac:dyDescent="0.25">
      <c r="B43" s="7201" t="s">
        <v>172</v>
      </c>
      <c r="C43" s="7176" t="s">
        <v>114</v>
      </c>
      <c r="D43" s="7177"/>
      <c r="E43" s="7178"/>
      <c r="F43" s="7176" t="s">
        <v>115</v>
      </c>
      <c r="G43" s="7179"/>
      <c r="H43" s="7176" t="s">
        <v>116</v>
      </c>
      <c r="I43" s="7180"/>
      <c r="J43" s="7180"/>
      <c r="K43" s="7179"/>
    </row>
    <row r="44" spans="2:21" ht="20.25" thickBot="1" x14ac:dyDescent="0.3">
      <c r="B44" s="7159"/>
      <c r="C44" s="168" t="s">
        <v>119</v>
      </c>
      <c r="D44" s="169" t="s">
        <v>120</v>
      </c>
      <c r="E44" s="170" t="s">
        <v>121</v>
      </c>
      <c r="F44" s="171" t="s">
        <v>119</v>
      </c>
      <c r="G44" s="172" t="s">
        <v>122</v>
      </c>
      <c r="H44" s="171" t="s">
        <v>119</v>
      </c>
      <c r="I44" s="173" t="s">
        <v>122</v>
      </c>
      <c r="J44" s="174" t="s">
        <v>123</v>
      </c>
      <c r="K44" s="175" t="s">
        <v>122</v>
      </c>
    </row>
    <row r="45" spans="2:21" ht="15.75" thickBot="1" x14ac:dyDescent="0.3">
      <c r="B45" s="518" t="s">
        <v>173</v>
      </c>
      <c r="C45" s="519">
        <v>7</v>
      </c>
      <c r="D45" s="520">
        <v>0</v>
      </c>
      <c r="E45" s="520">
        <v>3</v>
      </c>
      <c r="F45" s="519">
        <v>9</v>
      </c>
      <c r="G45" s="521">
        <f t="shared" ref="G45:G65" si="10">IF(F45*C45=0,"",F45/C45*100)</f>
        <v>128.57142857142858</v>
      </c>
      <c r="H45" s="522">
        <v>5</v>
      </c>
      <c r="I45" s="523">
        <f t="shared" ref="I45:I65" si="11">IF(H45*E45=0,"",H45/E45*100)</f>
        <v>166.66666666666669</v>
      </c>
      <c r="J45" s="524">
        <v>2</v>
      </c>
      <c r="K45" s="525">
        <f t="shared" ref="K45:K52" si="12">IF(H45*E45=0,"",(H45-J45)/E45*100)</f>
        <v>100</v>
      </c>
    </row>
    <row r="46" spans="2:21" x14ac:dyDescent="0.25">
      <c r="B46" s="353" t="s">
        <v>174</v>
      </c>
      <c r="C46" s="381">
        <v>2</v>
      </c>
      <c r="D46" s="382">
        <v>0</v>
      </c>
      <c r="E46" s="382">
        <v>2</v>
      </c>
      <c r="F46" s="381">
        <v>2</v>
      </c>
      <c r="G46" s="380">
        <f t="shared" si="10"/>
        <v>100</v>
      </c>
      <c r="H46" s="526">
        <v>2</v>
      </c>
      <c r="I46" s="333">
        <f t="shared" si="11"/>
        <v>100</v>
      </c>
      <c r="J46" s="349">
        <v>0</v>
      </c>
      <c r="K46" s="245">
        <f t="shared" si="12"/>
        <v>100</v>
      </c>
    </row>
    <row r="47" spans="2:21" x14ac:dyDescent="0.25">
      <c r="B47" s="359" t="s">
        <v>175</v>
      </c>
      <c r="C47" s="386">
        <v>1</v>
      </c>
      <c r="D47" s="387">
        <v>0</v>
      </c>
      <c r="E47" s="387">
        <v>1</v>
      </c>
      <c r="F47" s="386">
        <v>1</v>
      </c>
      <c r="G47" s="339">
        <f t="shared" si="10"/>
        <v>100</v>
      </c>
      <c r="H47" s="527">
        <v>1</v>
      </c>
      <c r="I47" s="332">
        <f t="shared" si="11"/>
        <v>100</v>
      </c>
      <c r="J47" s="357">
        <v>0</v>
      </c>
      <c r="K47" s="260">
        <f t="shared" si="12"/>
        <v>100</v>
      </c>
    </row>
    <row r="48" spans="2:21" x14ac:dyDescent="0.25">
      <c r="B48" s="359" t="s">
        <v>176</v>
      </c>
      <c r="C48" s="386">
        <v>2</v>
      </c>
      <c r="D48" s="387">
        <v>0</v>
      </c>
      <c r="E48" s="387">
        <v>0</v>
      </c>
      <c r="F48" s="386">
        <v>2</v>
      </c>
      <c r="G48" s="339">
        <f t="shared" si="10"/>
        <v>100</v>
      </c>
      <c r="H48" s="527">
        <v>0</v>
      </c>
      <c r="I48" s="332" t="str">
        <f t="shared" si="11"/>
        <v/>
      </c>
      <c r="J48" s="357">
        <v>0</v>
      </c>
      <c r="K48" s="260" t="str">
        <f t="shared" si="12"/>
        <v/>
      </c>
    </row>
    <row r="49" spans="2:11" ht="15.75" thickBot="1" x14ac:dyDescent="0.3">
      <c r="B49" s="373" t="s">
        <v>177</v>
      </c>
      <c r="C49" s="528">
        <v>4</v>
      </c>
      <c r="D49" s="529">
        <v>0</v>
      </c>
      <c r="E49" s="529">
        <v>4</v>
      </c>
      <c r="F49" s="528">
        <v>4</v>
      </c>
      <c r="G49" s="361">
        <f t="shared" si="10"/>
        <v>100</v>
      </c>
      <c r="H49" s="530">
        <v>4</v>
      </c>
      <c r="I49" s="375">
        <f t="shared" si="11"/>
        <v>100</v>
      </c>
      <c r="J49" s="531">
        <v>0</v>
      </c>
      <c r="K49" s="374">
        <f t="shared" si="12"/>
        <v>100</v>
      </c>
    </row>
    <row r="50" spans="2:11" x14ac:dyDescent="0.25">
      <c r="B50" s="353" t="s">
        <v>178</v>
      </c>
      <c r="C50" s="381">
        <v>3</v>
      </c>
      <c r="D50" s="382">
        <v>0</v>
      </c>
      <c r="E50" s="382">
        <v>0</v>
      </c>
      <c r="F50" s="381">
        <v>3</v>
      </c>
      <c r="G50" s="351">
        <f t="shared" si="10"/>
        <v>100</v>
      </c>
      <c r="H50" s="526">
        <v>0</v>
      </c>
      <c r="I50" s="352" t="str">
        <f t="shared" si="11"/>
        <v/>
      </c>
      <c r="J50" s="349">
        <v>0</v>
      </c>
      <c r="K50" s="245" t="str">
        <f t="shared" si="12"/>
        <v/>
      </c>
    </row>
    <row r="51" spans="2:11" x14ac:dyDescent="0.25">
      <c r="B51" s="359" t="s">
        <v>179</v>
      </c>
      <c r="C51" s="386">
        <v>1</v>
      </c>
      <c r="D51" s="387">
        <v>1</v>
      </c>
      <c r="E51" s="387">
        <v>0</v>
      </c>
      <c r="F51" s="386">
        <v>1</v>
      </c>
      <c r="G51" s="339">
        <f t="shared" si="10"/>
        <v>100</v>
      </c>
      <c r="H51" s="527">
        <v>0</v>
      </c>
      <c r="I51" s="332" t="str">
        <f t="shared" si="11"/>
        <v/>
      </c>
      <c r="J51" s="357">
        <v>0</v>
      </c>
      <c r="K51" s="260" t="str">
        <f t="shared" si="12"/>
        <v/>
      </c>
    </row>
    <row r="52" spans="2:11" x14ac:dyDescent="0.25">
      <c r="B52" s="359" t="s">
        <v>180</v>
      </c>
      <c r="C52" s="386">
        <v>1</v>
      </c>
      <c r="D52" s="387">
        <v>0</v>
      </c>
      <c r="E52" s="387">
        <v>1</v>
      </c>
      <c r="F52" s="386">
        <v>2</v>
      </c>
      <c r="G52" s="339">
        <f t="shared" si="10"/>
        <v>200</v>
      </c>
      <c r="H52" s="527">
        <v>2</v>
      </c>
      <c r="I52" s="332">
        <f t="shared" si="11"/>
        <v>200</v>
      </c>
      <c r="J52" s="357">
        <v>1</v>
      </c>
      <c r="K52" s="260">
        <f t="shared" si="12"/>
        <v>100</v>
      </c>
    </row>
    <row r="53" spans="2:11" x14ac:dyDescent="0.25">
      <c r="B53" s="359" t="s">
        <v>181</v>
      </c>
      <c r="C53" s="386">
        <v>0</v>
      </c>
      <c r="D53" s="387">
        <v>0</v>
      </c>
      <c r="E53" s="387">
        <v>0</v>
      </c>
      <c r="F53" s="386">
        <v>0</v>
      </c>
      <c r="G53" s="339" t="str">
        <f t="shared" si="10"/>
        <v/>
      </c>
      <c r="H53" s="527">
        <v>0</v>
      </c>
      <c r="I53" s="332" t="str">
        <f t="shared" si="11"/>
        <v/>
      </c>
      <c r="J53" s="357">
        <v>0</v>
      </c>
      <c r="K53" s="260" t="str">
        <f>IF(H53*E53=0,"",(H53-J53)/E53*100)</f>
        <v/>
      </c>
    </row>
    <row r="54" spans="2:11" x14ac:dyDescent="0.25">
      <c r="B54" s="359" t="s">
        <v>182</v>
      </c>
      <c r="C54" s="386">
        <v>1</v>
      </c>
      <c r="D54" s="387">
        <v>0</v>
      </c>
      <c r="E54" s="387">
        <v>1</v>
      </c>
      <c r="F54" s="386">
        <v>1</v>
      </c>
      <c r="G54" s="339">
        <f t="shared" si="10"/>
        <v>100</v>
      </c>
      <c r="H54" s="527">
        <v>1</v>
      </c>
      <c r="I54" s="332">
        <f t="shared" si="11"/>
        <v>100</v>
      </c>
      <c r="J54" s="357">
        <v>0</v>
      </c>
      <c r="K54" s="260">
        <f>IF(H54*E54=0,"",(H54-J54)/E54*100)</f>
        <v>100</v>
      </c>
    </row>
    <row r="55" spans="2:11" ht="15.75" thickBot="1" x14ac:dyDescent="0.3">
      <c r="B55" s="373" t="s">
        <v>183</v>
      </c>
      <c r="C55" s="528">
        <v>2</v>
      </c>
      <c r="D55" s="529">
        <v>0</v>
      </c>
      <c r="E55" s="529">
        <v>2</v>
      </c>
      <c r="F55" s="528">
        <v>2</v>
      </c>
      <c r="G55" s="361">
        <f t="shared" si="10"/>
        <v>100</v>
      </c>
      <c r="H55" s="530">
        <v>2</v>
      </c>
      <c r="I55" s="375">
        <f t="shared" si="11"/>
        <v>100</v>
      </c>
      <c r="J55" s="531">
        <v>0</v>
      </c>
      <c r="K55" s="374">
        <f t="shared" ref="K55:K64" si="13">IF(H55*E55=0,"",(H55-J55)/E55*100)</f>
        <v>100</v>
      </c>
    </row>
    <row r="56" spans="2:11" x14ac:dyDescent="0.25">
      <c r="B56" s="353" t="s">
        <v>184</v>
      </c>
      <c r="C56" s="384">
        <v>0</v>
      </c>
      <c r="D56" s="385">
        <v>0</v>
      </c>
      <c r="E56" s="385">
        <v>0</v>
      </c>
      <c r="F56" s="381">
        <v>0</v>
      </c>
      <c r="G56" s="351" t="str">
        <f t="shared" si="10"/>
        <v/>
      </c>
      <c r="H56" s="526">
        <v>0</v>
      </c>
      <c r="I56" s="352" t="str">
        <f t="shared" si="11"/>
        <v/>
      </c>
      <c r="J56" s="349">
        <v>0</v>
      </c>
      <c r="K56" s="245" t="str">
        <f t="shared" si="13"/>
        <v/>
      </c>
    </row>
    <row r="57" spans="2:11" x14ac:dyDescent="0.25">
      <c r="B57" s="372" t="s">
        <v>185</v>
      </c>
      <c r="C57" s="386">
        <v>0</v>
      </c>
      <c r="D57" s="387">
        <v>0</v>
      </c>
      <c r="E57" s="387">
        <v>0</v>
      </c>
      <c r="F57" s="386">
        <v>0</v>
      </c>
      <c r="G57" s="380" t="str">
        <f t="shared" si="10"/>
        <v/>
      </c>
      <c r="H57" s="527">
        <v>0</v>
      </c>
      <c r="I57" s="333" t="str">
        <f t="shared" si="11"/>
        <v/>
      </c>
      <c r="J57" s="357">
        <v>0</v>
      </c>
      <c r="K57" s="260" t="str">
        <f t="shared" si="13"/>
        <v/>
      </c>
    </row>
    <row r="58" spans="2:11" x14ac:dyDescent="0.25">
      <c r="B58" s="359" t="s">
        <v>186</v>
      </c>
      <c r="C58" s="386">
        <v>0</v>
      </c>
      <c r="D58" s="387">
        <v>0</v>
      </c>
      <c r="E58" s="387">
        <v>0</v>
      </c>
      <c r="F58" s="386">
        <v>0</v>
      </c>
      <c r="G58" s="339" t="str">
        <f t="shared" si="10"/>
        <v/>
      </c>
      <c r="H58" s="527">
        <v>0</v>
      </c>
      <c r="I58" s="332" t="str">
        <f t="shared" si="11"/>
        <v/>
      </c>
      <c r="J58" s="357">
        <v>0</v>
      </c>
      <c r="K58" s="260" t="str">
        <f t="shared" si="13"/>
        <v/>
      </c>
    </row>
    <row r="59" spans="2:11" x14ac:dyDescent="0.25">
      <c r="B59" s="435" t="s">
        <v>187</v>
      </c>
      <c r="C59" s="386">
        <v>1</v>
      </c>
      <c r="D59" s="387">
        <v>0</v>
      </c>
      <c r="E59" s="387">
        <v>1</v>
      </c>
      <c r="F59" s="386">
        <v>1</v>
      </c>
      <c r="G59" s="339">
        <f t="shared" si="10"/>
        <v>100</v>
      </c>
      <c r="H59" s="527">
        <v>1</v>
      </c>
      <c r="I59" s="332">
        <f t="shared" si="11"/>
        <v>100</v>
      </c>
      <c r="J59" s="357">
        <v>0</v>
      </c>
      <c r="K59" s="260">
        <f t="shared" si="13"/>
        <v>100</v>
      </c>
    </row>
    <row r="60" spans="2:11" x14ac:dyDescent="0.25">
      <c r="B60" s="359" t="s">
        <v>188</v>
      </c>
      <c r="C60" s="386">
        <v>0</v>
      </c>
      <c r="D60" s="387">
        <v>0</v>
      </c>
      <c r="E60" s="387">
        <v>0</v>
      </c>
      <c r="F60" s="386">
        <v>0</v>
      </c>
      <c r="G60" s="339" t="str">
        <f t="shared" si="10"/>
        <v/>
      </c>
      <c r="H60" s="527">
        <v>0</v>
      </c>
      <c r="I60" s="332" t="str">
        <f t="shared" si="11"/>
        <v/>
      </c>
      <c r="J60" s="357">
        <v>0</v>
      </c>
      <c r="K60" s="260" t="str">
        <f t="shared" si="13"/>
        <v/>
      </c>
    </row>
    <row r="61" spans="2:11" x14ac:dyDescent="0.25">
      <c r="B61" s="359" t="s">
        <v>189</v>
      </c>
      <c r="C61" s="386">
        <v>0</v>
      </c>
      <c r="D61" s="387">
        <v>0</v>
      </c>
      <c r="E61" s="387">
        <v>0</v>
      </c>
      <c r="F61" s="386">
        <v>0</v>
      </c>
      <c r="G61" s="339" t="str">
        <f t="shared" si="10"/>
        <v/>
      </c>
      <c r="H61" s="527">
        <v>0</v>
      </c>
      <c r="I61" s="332" t="str">
        <f t="shared" si="11"/>
        <v/>
      </c>
      <c r="J61" s="357">
        <v>0</v>
      </c>
      <c r="K61" s="260" t="str">
        <f t="shared" si="13"/>
        <v/>
      </c>
    </row>
    <row r="62" spans="2:11" x14ac:dyDescent="0.25">
      <c r="B62" s="359" t="s">
        <v>190</v>
      </c>
      <c r="C62" s="386">
        <v>0</v>
      </c>
      <c r="D62" s="387">
        <v>0</v>
      </c>
      <c r="E62" s="387">
        <v>0</v>
      </c>
      <c r="F62" s="386">
        <v>0</v>
      </c>
      <c r="G62" s="339" t="str">
        <f t="shared" si="10"/>
        <v/>
      </c>
      <c r="H62" s="527">
        <v>0</v>
      </c>
      <c r="I62" s="332" t="str">
        <f t="shared" si="11"/>
        <v/>
      </c>
      <c r="J62" s="357">
        <v>0</v>
      </c>
      <c r="K62" s="260" t="str">
        <f t="shared" si="13"/>
        <v/>
      </c>
    </row>
    <row r="63" spans="2:11" x14ac:dyDescent="0.25">
      <c r="B63" s="359" t="s">
        <v>191</v>
      </c>
      <c r="C63" s="386">
        <v>1</v>
      </c>
      <c r="D63" s="387">
        <v>0</v>
      </c>
      <c r="E63" s="387">
        <v>0</v>
      </c>
      <c r="F63" s="386">
        <v>1</v>
      </c>
      <c r="G63" s="339">
        <f t="shared" si="10"/>
        <v>100</v>
      </c>
      <c r="H63" s="527">
        <v>0</v>
      </c>
      <c r="I63" s="332" t="str">
        <f t="shared" si="11"/>
        <v/>
      </c>
      <c r="J63" s="357">
        <v>0</v>
      </c>
      <c r="K63" s="260" t="str">
        <f t="shared" si="13"/>
        <v/>
      </c>
    </row>
    <row r="64" spans="2:11" ht="15.75" thickBot="1" x14ac:dyDescent="0.3">
      <c r="B64" s="359" t="s">
        <v>192</v>
      </c>
      <c r="C64" s="528">
        <v>1</v>
      </c>
      <c r="D64" s="529">
        <v>0</v>
      </c>
      <c r="E64" s="529">
        <v>0</v>
      </c>
      <c r="F64" s="528">
        <v>1</v>
      </c>
      <c r="G64" s="339">
        <f t="shared" si="10"/>
        <v>100</v>
      </c>
      <c r="H64" s="530">
        <v>0</v>
      </c>
      <c r="I64" s="340" t="str">
        <f t="shared" si="11"/>
        <v/>
      </c>
      <c r="J64" s="531">
        <v>0</v>
      </c>
      <c r="K64" s="370" t="str">
        <f t="shared" si="13"/>
        <v/>
      </c>
    </row>
    <row r="65" spans="2:11" ht="15.75" thickBot="1" x14ac:dyDescent="0.3">
      <c r="B65" s="283" t="s">
        <v>14</v>
      </c>
      <c r="C65" s="532">
        <f>SUM(C45:C64)</f>
        <v>27</v>
      </c>
      <c r="D65" s="532">
        <f>SUM(D45:D64)</f>
        <v>1</v>
      </c>
      <c r="E65" s="532">
        <f>SUM(E45:E64)</f>
        <v>15</v>
      </c>
      <c r="F65" s="532">
        <f>SUM(F45:F64)</f>
        <v>30</v>
      </c>
      <c r="G65" s="534">
        <f t="shared" si="10"/>
        <v>111.11111111111111</v>
      </c>
      <c r="H65" s="532">
        <f>SUM(H45:H64)</f>
        <v>18</v>
      </c>
      <c r="I65" s="535">
        <f t="shared" si="11"/>
        <v>120</v>
      </c>
      <c r="J65" s="683">
        <f>SUM(J45:J64)</f>
        <v>3</v>
      </c>
      <c r="K65" s="536">
        <f>(H65-J65)/E65*100</f>
        <v>100</v>
      </c>
    </row>
    <row r="67" spans="2:11" x14ac:dyDescent="0.25">
      <c r="B67" s="431" t="s">
        <v>237</v>
      </c>
    </row>
    <row r="68" spans="2:11" ht="15.75" thickBot="1" x14ac:dyDescent="0.3">
      <c r="B68" s="431"/>
    </row>
    <row r="69" spans="2:11" ht="15" customHeight="1" x14ac:dyDescent="0.25">
      <c r="B69" s="7215" t="s">
        <v>194</v>
      </c>
      <c r="C69" s="7189" t="s">
        <v>118</v>
      </c>
      <c r="D69" s="7190"/>
      <c r="E69" s="7191"/>
      <c r="F69" s="7189" t="s">
        <v>115</v>
      </c>
      <c r="G69" s="7192"/>
      <c r="H69" s="7193"/>
      <c r="I69" s="7202" t="s">
        <v>116</v>
      </c>
      <c r="J69" s="7212"/>
      <c r="K69" s="7213"/>
    </row>
    <row r="70" spans="2:11" ht="23.25" thickBot="1" x14ac:dyDescent="0.3">
      <c r="B70" s="7216"/>
      <c r="C70" s="171" t="s">
        <v>1</v>
      </c>
      <c r="D70" s="185" t="s">
        <v>2360</v>
      </c>
      <c r="E70" s="537" t="s">
        <v>195</v>
      </c>
      <c r="F70" s="171" t="s">
        <v>1</v>
      </c>
      <c r="G70" s="185" t="s">
        <v>2360</v>
      </c>
      <c r="H70" s="537" t="s">
        <v>195</v>
      </c>
      <c r="I70" s="171" t="s">
        <v>1</v>
      </c>
      <c r="J70" s="185" t="s">
        <v>2360</v>
      </c>
      <c r="K70" s="537" t="s">
        <v>195</v>
      </c>
    </row>
    <row r="71" spans="2:11" ht="15.75" thickBot="1" x14ac:dyDescent="0.3">
      <c r="B71" s="518" t="s">
        <v>173</v>
      </c>
      <c r="C71" s="601">
        <v>7</v>
      </c>
      <c r="D71" s="684">
        <v>7</v>
      </c>
      <c r="E71" s="346">
        <v>0</v>
      </c>
      <c r="F71" s="602">
        <v>7</v>
      </c>
      <c r="G71" s="685">
        <v>9</v>
      </c>
      <c r="H71" s="686">
        <v>28.571428571428584</v>
      </c>
      <c r="I71" s="687">
        <v>2</v>
      </c>
      <c r="J71" s="685">
        <v>5</v>
      </c>
      <c r="K71" s="346">
        <v>150</v>
      </c>
    </row>
    <row r="72" spans="2:11" x14ac:dyDescent="0.25">
      <c r="B72" s="353" t="s">
        <v>174</v>
      </c>
      <c r="C72" s="350">
        <v>4</v>
      </c>
      <c r="D72" s="688">
        <v>2</v>
      </c>
      <c r="E72" s="355">
        <v>-50</v>
      </c>
      <c r="F72" s="605">
        <v>4</v>
      </c>
      <c r="G72" s="688">
        <v>2</v>
      </c>
      <c r="H72" s="689">
        <v>-50</v>
      </c>
      <c r="I72" s="690">
        <v>2</v>
      </c>
      <c r="J72" s="688">
        <v>2</v>
      </c>
      <c r="K72" s="355">
        <v>0</v>
      </c>
    </row>
    <row r="73" spans="2:11" x14ac:dyDescent="0.25">
      <c r="B73" s="359" t="s">
        <v>175</v>
      </c>
      <c r="C73" s="358">
        <v>0</v>
      </c>
      <c r="D73" s="691">
        <v>1</v>
      </c>
      <c r="E73" s="263" t="s">
        <v>613</v>
      </c>
      <c r="F73" s="609">
        <v>0</v>
      </c>
      <c r="G73" s="691">
        <v>1</v>
      </c>
      <c r="H73" s="692" t="s">
        <v>613</v>
      </c>
      <c r="I73" s="693">
        <v>0</v>
      </c>
      <c r="J73" s="691">
        <v>1</v>
      </c>
      <c r="K73" s="263" t="s">
        <v>613</v>
      </c>
    </row>
    <row r="74" spans="2:11" x14ac:dyDescent="0.25">
      <c r="B74" s="359" t="s">
        <v>176</v>
      </c>
      <c r="C74" s="358">
        <v>1</v>
      </c>
      <c r="D74" s="691">
        <v>2</v>
      </c>
      <c r="E74" s="263">
        <v>100</v>
      </c>
      <c r="F74" s="609">
        <v>1</v>
      </c>
      <c r="G74" s="691">
        <v>2</v>
      </c>
      <c r="H74" s="692">
        <v>100</v>
      </c>
      <c r="I74" s="693">
        <v>1</v>
      </c>
      <c r="J74" s="694">
        <v>0</v>
      </c>
      <c r="K74" s="263" t="s">
        <v>613</v>
      </c>
    </row>
    <row r="75" spans="2:11" ht="15.75" thickBot="1" x14ac:dyDescent="0.3">
      <c r="B75" s="373" t="s">
        <v>177</v>
      </c>
      <c r="C75" s="360">
        <v>1</v>
      </c>
      <c r="D75" s="695">
        <v>4</v>
      </c>
      <c r="E75" s="367">
        <v>300</v>
      </c>
      <c r="F75" s="612">
        <v>1</v>
      </c>
      <c r="G75" s="695">
        <v>4</v>
      </c>
      <c r="H75" s="696">
        <v>300</v>
      </c>
      <c r="I75" s="697">
        <v>0</v>
      </c>
      <c r="J75" s="698">
        <v>4</v>
      </c>
      <c r="K75" s="367" t="s">
        <v>613</v>
      </c>
    </row>
    <row r="76" spans="2:11" x14ac:dyDescent="0.25">
      <c r="B76" s="353" t="s">
        <v>178</v>
      </c>
      <c r="C76" s="350">
        <v>0</v>
      </c>
      <c r="D76" s="688">
        <v>3</v>
      </c>
      <c r="E76" s="355" t="s">
        <v>613</v>
      </c>
      <c r="F76" s="605">
        <v>0</v>
      </c>
      <c r="G76" s="688">
        <v>3</v>
      </c>
      <c r="H76" s="689" t="s">
        <v>613</v>
      </c>
      <c r="I76" s="690">
        <v>0</v>
      </c>
      <c r="J76" s="699">
        <v>0</v>
      </c>
      <c r="K76" s="355" t="s">
        <v>613</v>
      </c>
    </row>
    <row r="77" spans="2:11" x14ac:dyDescent="0.25">
      <c r="B77" s="359" t="s">
        <v>179</v>
      </c>
      <c r="C77" s="358">
        <v>0</v>
      </c>
      <c r="D77" s="691">
        <v>1</v>
      </c>
      <c r="E77" s="263" t="s">
        <v>613</v>
      </c>
      <c r="F77" s="609">
        <v>0</v>
      </c>
      <c r="G77" s="691">
        <v>1</v>
      </c>
      <c r="H77" s="692" t="s">
        <v>613</v>
      </c>
      <c r="I77" s="693">
        <v>0</v>
      </c>
      <c r="J77" s="694">
        <v>0</v>
      </c>
      <c r="K77" s="263" t="s">
        <v>613</v>
      </c>
    </row>
    <row r="78" spans="2:11" x14ac:dyDescent="0.25">
      <c r="B78" s="359" t="s">
        <v>180</v>
      </c>
      <c r="C78" s="358">
        <v>2</v>
      </c>
      <c r="D78" s="691">
        <v>1</v>
      </c>
      <c r="E78" s="263">
        <v>-50</v>
      </c>
      <c r="F78" s="609">
        <v>2</v>
      </c>
      <c r="G78" s="691">
        <v>2</v>
      </c>
      <c r="H78" s="692">
        <v>0</v>
      </c>
      <c r="I78" s="693">
        <v>1</v>
      </c>
      <c r="J78" s="694">
        <v>2</v>
      </c>
      <c r="K78" s="263">
        <v>100</v>
      </c>
    </row>
    <row r="79" spans="2:11" x14ac:dyDescent="0.25">
      <c r="B79" s="359" t="s">
        <v>181</v>
      </c>
      <c r="C79" s="358">
        <v>4</v>
      </c>
      <c r="D79" s="691">
        <v>0</v>
      </c>
      <c r="E79" s="263" t="s">
        <v>613</v>
      </c>
      <c r="F79" s="609">
        <v>4</v>
      </c>
      <c r="G79" s="691">
        <v>0</v>
      </c>
      <c r="H79" s="692" t="s">
        <v>613</v>
      </c>
      <c r="I79" s="693">
        <v>4</v>
      </c>
      <c r="J79" s="694">
        <v>0</v>
      </c>
      <c r="K79" s="263" t="s">
        <v>613</v>
      </c>
    </row>
    <row r="80" spans="2:11" x14ac:dyDescent="0.25">
      <c r="B80" s="359" t="s">
        <v>182</v>
      </c>
      <c r="C80" s="358">
        <v>1</v>
      </c>
      <c r="D80" s="691">
        <v>1</v>
      </c>
      <c r="E80" s="263">
        <v>0</v>
      </c>
      <c r="F80" s="609">
        <v>1</v>
      </c>
      <c r="G80" s="691">
        <v>1</v>
      </c>
      <c r="H80" s="692">
        <v>0</v>
      </c>
      <c r="I80" s="693">
        <v>1</v>
      </c>
      <c r="J80" s="694">
        <v>1</v>
      </c>
      <c r="K80" s="263">
        <v>0</v>
      </c>
    </row>
    <row r="81" spans="2:11" ht="15.75" thickBot="1" x14ac:dyDescent="0.3">
      <c r="B81" s="373" t="s">
        <v>183</v>
      </c>
      <c r="C81" s="360">
        <v>1</v>
      </c>
      <c r="D81" s="695">
        <v>2</v>
      </c>
      <c r="E81" s="367">
        <v>100</v>
      </c>
      <c r="F81" s="612">
        <v>1</v>
      </c>
      <c r="G81" s="695">
        <v>2</v>
      </c>
      <c r="H81" s="696">
        <v>100</v>
      </c>
      <c r="I81" s="697">
        <v>1</v>
      </c>
      <c r="J81" s="698">
        <v>2</v>
      </c>
      <c r="K81" s="367">
        <v>100</v>
      </c>
    </row>
    <row r="82" spans="2:11" x14ac:dyDescent="0.25">
      <c r="B82" s="372" t="s">
        <v>184</v>
      </c>
      <c r="C82" s="616">
        <v>1</v>
      </c>
      <c r="D82" s="688">
        <v>0</v>
      </c>
      <c r="E82" s="256" t="s">
        <v>613</v>
      </c>
      <c r="F82" s="605">
        <v>1</v>
      </c>
      <c r="G82" s="688">
        <v>0</v>
      </c>
      <c r="H82" s="700" t="s">
        <v>613</v>
      </c>
      <c r="I82" s="690">
        <v>1</v>
      </c>
      <c r="J82" s="699">
        <v>0</v>
      </c>
      <c r="K82" s="256" t="s">
        <v>613</v>
      </c>
    </row>
    <row r="83" spans="2:11" x14ac:dyDescent="0.25">
      <c r="B83" s="359" t="s">
        <v>185</v>
      </c>
      <c r="C83" s="358">
        <v>1</v>
      </c>
      <c r="D83" s="691">
        <v>0</v>
      </c>
      <c r="E83" s="263" t="s">
        <v>613</v>
      </c>
      <c r="F83" s="609">
        <v>1</v>
      </c>
      <c r="G83" s="691">
        <v>0</v>
      </c>
      <c r="H83" s="692" t="s">
        <v>613</v>
      </c>
      <c r="I83" s="693">
        <v>0</v>
      </c>
      <c r="J83" s="694">
        <v>0</v>
      </c>
      <c r="K83" s="263" t="s">
        <v>613</v>
      </c>
    </row>
    <row r="84" spans="2:11" x14ac:dyDescent="0.25">
      <c r="B84" s="359" t="s">
        <v>186</v>
      </c>
      <c r="C84" s="358">
        <v>1</v>
      </c>
      <c r="D84" s="691">
        <v>0</v>
      </c>
      <c r="E84" s="263" t="s">
        <v>613</v>
      </c>
      <c r="F84" s="609">
        <v>1</v>
      </c>
      <c r="G84" s="691">
        <v>0</v>
      </c>
      <c r="H84" s="692" t="s">
        <v>613</v>
      </c>
      <c r="I84" s="693">
        <v>0</v>
      </c>
      <c r="J84" s="694">
        <v>0</v>
      </c>
      <c r="K84" s="263" t="s">
        <v>613</v>
      </c>
    </row>
    <row r="85" spans="2:11" x14ac:dyDescent="0.25">
      <c r="B85" s="359" t="s">
        <v>187</v>
      </c>
      <c r="C85" s="358">
        <v>3</v>
      </c>
      <c r="D85" s="691">
        <v>1</v>
      </c>
      <c r="E85" s="263">
        <v>-66.666666666666671</v>
      </c>
      <c r="F85" s="609">
        <v>3</v>
      </c>
      <c r="G85" s="691">
        <v>1</v>
      </c>
      <c r="H85" s="692">
        <v>-66.666666666666671</v>
      </c>
      <c r="I85" s="693">
        <v>2</v>
      </c>
      <c r="J85" s="694">
        <v>1</v>
      </c>
      <c r="K85" s="263">
        <v>-50</v>
      </c>
    </row>
    <row r="86" spans="2:11" x14ac:dyDescent="0.25">
      <c r="B86" s="359" t="s">
        <v>188</v>
      </c>
      <c r="C86" s="358">
        <v>1</v>
      </c>
      <c r="D86" s="691">
        <v>0</v>
      </c>
      <c r="E86" s="263" t="s">
        <v>613</v>
      </c>
      <c r="F86" s="609">
        <v>1</v>
      </c>
      <c r="G86" s="691">
        <v>0</v>
      </c>
      <c r="H86" s="692" t="s">
        <v>613</v>
      </c>
      <c r="I86" s="693">
        <v>1</v>
      </c>
      <c r="J86" s="694">
        <v>0</v>
      </c>
      <c r="K86" s="263" t="s">
        <v>613</v>
      </c>
    </row>
    <row r="87" spans="2:11" x14ac:dyDescent="0.25">
      <c r="B87" s="359" t="s">
        <v>189</v>
      </c>
      <c r="C87" s="358">
        <v>1</v>
      </c>
      <c r="D87" s="691">
        <v>0</v>
      </c>
      <c r="E87" s="263" t="s">
        <v>613</v>
      </c>
      <c r="F87" s="609">
        <v>1</v>
      </c>
      <c r="G87" s="691">
        <v>0</v>
      </c>
      <c r="H87" s="692" t="s">
        <v>613</v>
      </c>
      <c r="I87" s="693">
        <v>1</v>
      </c>
      <c r="J87" s="694">
        <v>0</v>
      </c>
      <c r="K87" s="263" t="s">
        <v>613</v>
      </c>
    </row>
    <row r="88" spans="2:11" x14ac:dyDescent="0.25">
      <c r="B88" s="359" t="s">
        <v>190</v>
      </c>
      <c r="C88" s="358">
        <v>0</v>
      </c>
      <c r="D88" s="691">
        <v>0</v>
      </c>
      <c r="E88" s="263" t="s">
        <v>613</v>
      </c>
      <c r="F88" s="609">
        <v>0</v>
      </c>
      <c r="G88" s="691">
        <v>0</v>
      </c>
      <c r="H88" s="692" t="s">
        <v>613</v>
      </c>
      <c r="I88" s="693">
        <v>0</v>
      </c>
      <c r="J88" s="694">
        <v>0</v>
      </c>
      <c r="K88" s="263" t="s">
        <v>613</v>
      </c>
    </row>
    <row r="89" spans="2:11" x14ac:dyDescent="0.25">
      <c r="B89" s="359" t="s">
        <v>191</v>
      </c>
      <c r="C89" s="358">
        <v>1</v>
      </c>
      <c r="D89" s="691">
        <v>1</v>
      </c>
      <c r="E89" s="263">
        <v>0</v>
      </c>
      <c r="F89" s="609">
        <v>1</v>
      </c>
      <c r="G89" s="691">
        <v>1</v>
      </c>
      <c r="H89" s="692">
        <v>0</v>
      </c>
      <c r="I89" s="693">
        <v>1</v>
      </c>
      <c r="J89" s="694">
        <v>0</v>
      </c>
      <c r="K89" s="263" t="s">
        <v>613</v>
      </c>
    </row>
    <row r="90" spans="2:11" ht="15.75" thickBot="1" x14ac:dyDescent="0.3">
      <c r="B90" s="359" t="s">
        <v>192</v>
      </c>
      <c r="C90" s="437">
        <v>0</v>
      </c>
      <c r="D90" s="695">
        <v>1</v>
      </c>
      <c r="E90" s="293" t="s">
        <v>613</v>
      </c>
      <c r="F90" s="612">
        <v>0</v>
      </c>
      <c r="G90" s="695">
        <v>1</v>
      </c>
      <c r="H90" s="542" t="s">
        <v>613</v>
      </c>
      <c r="I90" s="697">
        <v>0</v>
      </c>
      <c r="J90" s="698">
        <v>0</v>
      </c>
      <c r="K90" s="293" t="s">
        <v>613</v>
      </c>
    </row>
    <row r="91" spans="2:11" ht="15.75" thickBot="1" x14ac:dyDescent="0.3">
      <c r="B91" s="368" t="s">
        <v>14</v>
      </c>
      <c r="C91" s="618">
        <v>30</v>
      </c>
      <c r="D91" s="345">
        <v>27</v>
      </c>
      <c r="E91" s="543">
        <v>-10</v>
      </c>
      <c r="F91" s="618">
        <v>30</v>
      </c>
      <c r="G91" s="345">
        <v>30</v>
      </c>
      <c r="H91" s="701">
        <v>0</v>
      </c>
      <c r="I91" s="618">
        <v>18</v>
      </c>
      <c r="J91" s="702">
        <v>18</v>
      </c>
      <c r="K91" s="305">
        <v>0</v>
      </c>
    </row>
    <row r="93" spans="2:11" x14ac:dyDescent="0.25">
      <c r="B93" s="431" t="s">
        <v>238</v>
      </c>
    </row>
    <row r="94" spans="2:11" ht="15.75" thickBot="1" x14ac:dyDescent="0.3">
      <c r="B94" s="431"/>
    </row>
    <row r="95" spans="2:11" ht="15" customHeight="1" x14ac:dyDescent="0.25">
      <c r="B95" s="7201" t="s">
        <v>172</v>
      </c>
      <c r="C95" s="7176" t="s">
        <v>114</v>
      </c>
      <c r="D95" s="7177"/>
      <c r="E95" s="7178"/>
      <c r="F95" s="7176" t="s">
        <v>115</v>
      </c>
      <c r="G95" s="7179"/>
      <c r="H95" s="7176" t="s">
        <v>116</v>
      </c>
      <c r="I95" s="7180"/>
      <c r="J95" s="7180"/>
      <c r="K95" s="7179"/>
    </row>
    <row r="96" spans="2:11" ht="20.25" thickBot="1" x14ac:dyDescent="0.3">
      <c r="B96" s="7159"/>
      <c r="C96" s="168" t="s">
        <v>119</v>
      </c>
      <c r="D96" s="169" t="s">
        <v>120</v>
      </c>
      <c r="E96" s="170" t="s">
        <v>121</v>
      </c>
      <c r="F96" s="171" t="s">
        <v>119</v>
      </c>
      <c r="G96" s="172" t="s">
        <v>122</v>
      </c>
      <c r="H96" s="171" t="s">
        <v>119</v>
      </c>
      <c r="I96" s="173" t="s">
        <v>122</v>
      </c>
      <c r="J96" s="174" t="s">
        <v>123</v>
      </c>
      <c r="K96" s="175" t="s">
        <v>122</v>
      </c>
    </row>
    <row r="97" spans="2:11" ht="15.75" thickBot="1" x14ac:dyDescent="0.3">
      <c r="B97" s="518" t="s">
        <v>173</v>
      </c>
      <c r="C97" s="519">
        <v>31</v>
      </c>
      <c r="D97" s="520">
        <v>1</v>
      </c>
      <c r="E97" s="520">
        <v>10</v>
      </c>
      <c r="F97" s="519">
        <v>29</v>
      </c>
      <c r="G97" s="521">
        <f t="shared" ref="G97:G117" si="14">IF(F97*C97=0,"",F97/C97*100)</f>
        <v>93.548387096774192</v>
      </c>
      <c r="H97" s="522">
        <v>8</v>
      </c>
      <c r="I97" s="523">
        <f t="shared" ref="I97:I117" si="15">IF(H97*E97=0,"",H97/E97*100)</f>
        <v>80</v>
      </c>
      <c r="J97" s="524">
        <v>1</v>
      </c>
      <c r="K97" s="525">
        <f t="shared" ref="K97:K104" si="16">IF(H97*E97=0,"",(H97-J97)/E97*100)</f>
        <v>70</v>
      </c>
    </row>
    <row r="98" spans="2:11" x14ac:dyDescent="0.25">
      <c r="B98" s="353" t="s">
        <v>174</v>
      </c>
      <c r="C98" s="381">
        <v>12</v>
      </c>
      <c r="D98" s="382">
        <v>0</v>
      </c>
      <c r="E98" s="382">
        <v>3</v>
      </c>
      <c r="F98" s="381">
        <v>12</v>
      </c>
      <c r="G98" s="380">
        <f t="shared" si="14"/>
        <v>100</v>
      </c>
      <c r="H98" s="526">
        <v>3</v>
      </c>
      <c r="I98" s="333">
        <f t="shared" si="15"/>
        <v>100</v>
      </c>
      <c r="J98" s="349">
        <v>0</v>
      </c>
      <c r="K98" s="245">
        <f t="shared" si="16"/>
        <v>100</v>
      </c>
    </row>
    <row r="99" spans="2:11" x14ac:dyDescent="0.25">
      <c r="B99" s="359" t="s">
        <v>175</v>
      </c>
      <c r="C99" s="386">
        <v>5</v>
      </c>
      <c r="D99" s="387">
        <v>0</v>
      </c>
      <c r="E99" s="387">
        <v>5</v>
      </c>
      <c r="F99" s="386">
        <v>5</v>
      </c>
      <c r="G99" s="339">
        <f t="shared" si="14"/>
        <v>100</v>
      </c>
      <c r="H99" s="527">
        <v>5</v>
      </c>
      <c r="I99" s="332">
        <f t="shared" si="15"/>
        <v>100</v>
      </c>
      <c r="J99" s="357">
        <v>0</v>
      </c>
      <c r="K99" s="260">
        <f t="shared" si="16"/>
        <v>100</v>
      </c>
    </row>
    <row r="100" spans="2:11" x14ac:dyDescent="0.25">
      <c r="B100" s="359" t="s">
        <v>176</v>
      </c>
      <c r="C100" s="386">
        <v>3</v>
      </c>
      <c r="D100" s="387">
        <v>0</v>
      </c>
      <c r="E100" s="387">
        <v>0</v>
      </c>
      <c r="F100" s="386">
        <v>3</v>
      </c>
      <c r="G100" s="339">
        <f t="shared" si="14"/>
        <v>100</v>
      </c>
      <c r="H100" s="527">
        <v>0</v>
      </c>
      <c r="I100" s="332" t="str">
        <f t="shared" si="15"/>
        <v/>
      </c>
      <c r="J100" s="357">
        <v>0</v>
      </c>
      <c r="K100" s="260" t="str">
        <f t="shared" si="16"/>
        <v/>
      </c>
    </row>
    <row r="101" spans="2:11" ht="15.75" thickBot="1" x14ac:dyDescent="0.3">
      <c r="B101" s="373" t="s">
        <v>177</v>
      </c>
      <c r="C101" s="528">
        <v>9</v>
      </c>
      <c r="D101" s="529">
        <v>0</v>
      </c>
      <c r="E101" s="529">
        <v>6</v>
      </c>
      <c r="F101" s="528">
        <v>6</v>
      </c>
      <c r="G101" s="361">
        <f t="shared" si="14"/>
        <v>66.666666666666657</v>
      </c>
      <c r="H101" s="530">
        <v>3</v>
      </c>
      <c r="I101" s="375">
        <f t="shared" si="15"/>
        <v>50</v>
      </c>
      <c r="J101" s="531">
        <v>0</v>
      </c>
      <c r="K101" s="374">
        <f t="shared" si="16"/>
        <v>50</v>
      </c>
    </row>
    <row r="102" spans="2:11" x14ac:dyDescent="0.25">
      <c r="B102" s="353" t="s">
        <v>178</v>
      </c>
      <c r="C102" s="381">
        <v>3</v>
      </c>
      <c r="D102" s="382">
        <v>0</v>
      </c>
      <c r="E102" s="382">
        <v>1</v>
      </c>
      <c r="F102" s="381">
        <v>3</v>
      </c>
      <c r="G102" s="351">
        <f t="shared" si="14"/>
        <v>100</v>
      </c>
      <c r="H102" s="526">
        <v>1</v>
      </c>
      <c r="I102" s="352">
        <f t="shared" si="15"/>
        <v>100</v>
      </c>
      <c r="J102" s="349">
        <v>0</v>
      </c>
      <c r="K102" s="245">
        <f t="shared" si="16"/>
        <v>100</v>
      </c>
    </row>
    <row r="103" spans="2:11" x14ac:dyDescent="0.25">
      <c r="B103" s="359" t="s">
        <v>179</v>
      </c>
      <c r="C103" s="386">
        <v>4</v>
      </c>
      <c r="D103" s="387">
        <v>1</v>
      </c>
      <c r="E103" s="387">
        <v>1</v>
      </c>
      <c r="F103" s="386">
        <v>4</v>
      </c>
      <c r="G103" s="339">
        <f t="shared" si="14"/>
        <v>100</v>
      </c>
      <c r="H103" s="527">
        <v>1</v>
      </c>
      <c r="I103" s="332">
        <f t="shared" si="15"/>
        <v>100</v>
      </c>
      <c r="J103" s="357">
        <v>0</v>
      </c>
      <c r="K103" s="260">
        <f t="shared" si="16"/>
        <v>100</v>
      </c>
    </row>
    <row r="104" spans="2:11" x14ac:dyDescent="0.25">
      <c r="B104" s="359" t="s">
        <v>180</v>
      </c>
      <c r="C104" s="386">
        <v>6</v>
      </c>
      <c r="D104" s="387">
        <v>0</v>
      </c>
      <c r="E104" s="387">
        <v>0</v>
      </c>
      <c r="F104" s="386">
        <v>6</v>
      </c>
      <c r="G104" s="339">
        <f t="shared" si="14"/>
        <v>100</v>
      </c>
      <c r="H104" s="527">
        <v>0</v>
      </c>
      <c r="I104" s="332" t="str">
        <f t="shared" si="15"/>
        <v/>
      </c>
      <c r="J104" s="357">
        <v>0</v>
      </c>
      <c r="K104" s="260" t="str">
        <f t="shared" si="16"/>
        <v/>
      </c>
    </row>
    <row r="105" spans="2:11" x14ac:dyDescent="0.25">
      <c r="B105" s="359" t="s">
        <v>181</v>
      </c>
      <c r="C105" s="386">
        <v>2</v>
      </c>
      <c r="D105" s="387">
        <v>0</v>
      </c>
      <c r="E105" s="387">
        <v>0</v>
      </c>
      <c r="F105" s="386">
        <v>2</v>
      </c>
      <c r="G105" s="339">
        <f t="shared" si="14"/>
        <v>100</v>
      </c>
      <c r="H105" s="527">
        <v>0</v>
      </c>
      <c r="I105" s="332" t="str">
        <f t="shared" si="15"/>
        <v/>
      </c>
      <c r="J105" s="357">
        <v>0</v>
      </c>
      <c r="K105" s="260" t="str">
        <f>IF(H105*E105=0,"",(H105-J105)/E105*100)</f>
        <v/>
      </c>
    </row>
    <row r="106" spans="2:11" x14ac:dyDescent="0.25">
      <c r="B106" s="359" t="s">
        <v>182</v>
      </c>
      <c r="C106" s="386">
        <v>8</v>
      </c>
      <c r="D106" s="387">
        <v>2</v>
      </c>
      <c r="E106" s="387">
        <v>2</v>
      </c>
      <c r="F106" s="386">
        <v>7</v>
      </c>
      <c r="G106" s="339">
        <f t="shared" si="14"/>
        <v>87.5</v>
      </c>
      <c r="H106" s="527">
        <v>1</v>
      </c>
      <c r="I106" s="332">
        <f t="shared" si="15"/>
        <v>50</v>
      </c>
      <c r="J106" s="357">
        <v>0</v>
      </c>
      <c r="K106" s="260">
        <f>IF(H106*E106=0,"",(H106-J106)/E106*100)</f>
        <v>50</v>
      </c>
    </row>
    <row r="107" spans="2:11" ht="15.75" thickBot="1" x14ac:dyDescent="0.3">
      <c r="B107" s="373" t="s">
        <v>183</v>
      </c>
      <c r="C107" s="528">
        <v>8</v>
      </c>
      <c r="D107" s="529">
        <v>0</v>
      </c>
      <c r="E107" s="529">
        <v>3</v>
      </c>
      <c r="F107" s="528">
        <v>7</v>
      </c>
      <c r="G107" s="361">
        <f t="shared" si="14"/>
        <v>87.5</v>
      </c>
      <c r="H107" s="530">
        <v>2</v>
      </c>
      <c r="I107" s="375">
        <f t="shared" si="15"/>
        <v>66.666666666666657</v>
      </c>
      <c r="J107" s="531">
        <v>0</v>
      </c>
      <c r="K107" s="374">
        <f t="shared" ref="K107:K116" si="17">IF(H107*E107=0,"",(H107-J107)/E107*100)</f>
        <v>66.666666666666657</v>
      </c>
    </row>
    <row r="108" spans="2:11" x14ac:dyDescent="0.25">
      <c r="B108" s="353" t="s">
        <v>184</v>
      </c>
      <c r="C108" s="384">
        <v>1</v>
      </c>
      <c r="D108" s="385">
        <v>0</v>
      </c>
      <c r="E108" s="385">
        <v>0</v>
      </c>
      <c r="F108" s="381">
        <v>1</v>
      </c>
      <c r="G108" s="351">
        <f t="shared" si="14"/>
        <v>100</v>
      </c>
      <c r="H108" s="526">
        <v>0</v>
      </c>
      <c r="I108" s="352" t="str">
        <f t="shared" si="15"/>
        <v/>
      </c>
      <c r="J108" s="349">
        <v>0</v>
      </c>
      <c r="K108" s="245" t="str">
        <f t="shared" si="17"/>
        <v/>
      </c>
    </row>
    <row r="109" spans="2:11" x14ac:dyDescent="0.25">
      <c r="B109" s="372" t="s">
        <v>185</v>
      </c>
      <c r="C109" s="386">
        <v>0</v>
      </c>
      <c r="D109" s="387">
        <v>0</v>
      </c>
      <c r="E109" s="387">
        <v>0</v>
      </c>
      <c r="F109" s="386">
        <v>0</v>
      </c>
      <c r="G109" s="380" t="str">
        <f t="shared" si="14"/>
        <v/>
      </c>
      <c r="H109" s="527">
        <v>0</v>
      </c>
      <c r="I109" s="333" t="str">
        <f t="shared" si="15"/>
        <v/>
      </c>
      <c r="J109" s="357">
        <v>0</v>
      </c>
      <c r="K109" s="260" t="str">
        <f t="shared" si="17"/>
        <v/>
      </c>
    </row>
    <row r="110" spans="2:11" x14ac:dyDescent="0.25">
      <c r="B110" s="359" t="s">
        <v>186</v>
      </c>
      <c r="C110" s="386">
        <v>5</v>
      </c>
      <c r="D110" s="387">
        <v>0</v>
      </c>
      <c r="E110" s="387">
        <v>2</v>
      </c>
      <c r="F110" s="386">
        <v>5</v>
      </c>
      <c r="G110" s="339">
        <f t="shared" si="14"/>
        <v>100</v>
      </c>
      <c r="H110" s="527">
        <v>2</v>
      </c>
      <c r="I110" s="332">
        <f t="shared" si="15"/>
        <v>100</v>
      </c>
      <c r="J110" s="357">
        <v>0</v>
      </c>
      <c r="K110" s="260">
        <f t="shared" si="17"/>
        <v>100</v>
      </c>
    </row>
    <row r="111" spans="2:11" x14ac:dyDescent="0.25">
      <c r="B111" s="435" t="s">
        <v>187</v>
      </c>
      <c r="C111" s="386">
        <v>3</v>
      </c>
      <c r="D111" s="387">
        <v>0</v>
      </c>
      <c r="E111" s="387">
        <v>0</v>
      </c>
      <c r="F111" s="386">
        <v>3</v>
      </c>
      <c r="G111" s="339">
        <f t="shared" si="14"/>
        <v>100</v>
      </c>
      <c r="H111" s="527">
        <v>0</v>
      </c>
      <c r="I111" s="332" t="str">
        <f t="shared" si="15"/>
        <v/>
      </c>
      <c r="J111" s="357">
        <v>0</v>
      </c>
      <c r="K111" s="260" t="str">
        <f t="shared" si="17"/>
        <v/>
      </c>
    </row>
    <row r="112" spans="2:11" x14ac:dyDescent="0.25">
      <c r="B112" s="359" t="s">
        <v>188</v>
      </c>
      <c r="C112" s="386">
        <v>2</v>
      </c>
      <c r="D112" s="387">
        <v>0</v>
      </c>
      <c r="E112" s="387">
        <v>2</v>
      </c>
      <c r="F112" s="386">
        <v>2</v>
      </c>
      <c r="G112" s="339">
        <f t="shared" si="14"/>
        <v>100</v>
      </c>
      <c r="H112" s="527">
        <v>2</v>
      </c>
      <c r="I112" s="332">
        <f t="shared" si="15"/>
        <v>100</v>
      </c>
      <c r="J112" s="357">
        <v>0</v>
      </c>
      <c r="K112" s="260">
        <f t="shared" si="17"/>
        <v>100</v>
      </c>
    </row>
    <row r="113" spans="2:11" x14ac:dyDescent="0.25">
      <c r="B113" s="359" t="s">
        <v>189</v>
      </c>
      <c r="C113" s="386">
        <v>2</v>
      </c>
      <c r="D113" s="387">
        <v>0</v>
      </c>
      <c r="E113" s="387">
        <v>1</v>
      </c>
      <c r="F113" s="386">
        <v>2</v>
      </c>
      <c r="G113" s="339">
        <f t="shared" si="14"/>
        <v>100</v>
      </c>
      <c r="H113" s="527">
        <v>1</v>
      </c>
      <c r="I113" s="332">
        <f t="shared" si="15"/>
        <v>100</v>
      </c>
      <c r="J113" s="357">
        <v>0</v>
      </c>
      <c r="K113" s="260">
        <f t="shared" si="17"/>
        <v>100</v>
      </c>
    </row>
    <row r="114" spans="2:11" x14ac:dyDescent="0.25">
      <c r="B114" s="359" t="s">
        <v>190</v>
      </c>
      <c r="C114" s="386">
        <v>2</v>
      </c>
      <c r="D114" s="387">
        <v>0</v>
      </c>
      <c r="E114" s="387">
        <v>0</v>
      </c>
      <c r="F114" s="386">
        <v>2</v>
      </c>
      <c r="G114" s="339">
        <f t="shared" si="14"/>
        <v>100</v>
      </c>
      <c r="H114" s="527">
        <v>0</v>
      </c>
      <c r="I114" s="332" t="str">
        <f t="shared" si="15"/>
        <v/>
      </c>
      <c r="J114" s="357">
        <v>0</v>
      </c>
      <c r="K114" s="260" t="str">
        <f t="shared" si="17"/>
        <v/>
      </c>
    </row>
    <row r="115" spans="2:11" x14ac:dyDescent="0.25">
      <c r="B115" s="359" t="s">
        <v>191</v>
      </c>
      <c r="C115" s="386">
        <v>2</v>
      </c>
      <c r="D115" s="387">
        <v>0</v>
      </c>
      <c r="E115" s="387">
        <v>0</v>
      </c>
      <c r="F115" s="386">
        <v>2</v>
      </c>
      <c r="G115" s="339">
        <f t="shared" si="14"/>
        <v>100</v>
      </c>
      <c r="H115" s="527">
        <v>0</v>
      </c>
      <c r="I115" s="332" t="str">
        <f t="shared" si="15"/>
        <v/>
      </c>
      <c r="J115" s="357">
        <v>0</v>
      </c>
      <c r="K115" s="260" t="str">
        <f t="shared" si="17"/>
        <v/>
      </c>
    </row>
    <row r="116" spans="2:11" ht="15.75" thickBot="1" x14ac:dyDescent="0.3">
      <c r="B116" s="359" t="s">
        <v>192</v>
      </c>
      <c r="C116" s="528">
        <v>0</v>
      </c>
      <c r="D116" s="529">
        <v>0</v>
      </c>
      <c r="E116" s="529">
        <v>0</v>
      </c>
      <c r="F116" s="528">
        <v>0</v>
      </c>
      <c r="G116" s="339" t="str">
        <f t="shared" si="14"/>
        <v/>
      </c>
      <c r="H116" s="530">
        <v>0</v>
      </c>
      <c r="I116" s="340" t="str">
        <f t="shared" si="15"/>
        <v/>
      </c>
      <c r="J116" s="531">
        <v>0</v>
      </c>
      <c r="K116" s="370" t="str">
        <f t="shared" si="17"/>
        <v/>
      </c>
    </row>
    <row r="117" spans="2:11" ht="15.75" thickBot="1" x14ac:dyDescent="0.3">
      <c r="B117" s="283" t="s">
        <v>14</v>
      </c>
      <c r="C117" s="532">
        <f>SUM(C97:C116)</f>
        <v>108</v>
      </c>
      <c r="D117" s="532">
        <f>SUM(D97:D116)</f>
        <v>4</v>
      </c>
      <c r="E117" s="532">
        <f>SUM(E97:E116)</f>
        <v>36</v>
      </c>
      <c r="F117" s="532">
        <f>SUM(F97:F116)</f>
        <v>101</v>
      </c>
      <c r="G117" s="534">
        <f t="shared" si="14"/>
        <v>93.518518518518519</v>
      </c>
      <c r="H117" s="532">
        <f>SUM(H97:H116)</f>
        <v>29</v>
      </c>
      <c r="I117" s="535">
        <f t="shared" si="15"/>
        <v>80.555555555555557</v>
      </c>
      <c r="J117" s="532">
        <f>SUM(J97:J116)</f>
        <v>1</v>
      </c>
      <c r="K117" s="536">
        <f>(H117-J117)/E117*100</f>
        <v>77.777777777777786</v>
      </c>
    </row>
    <row r="119" spans="2:11" x14ac:dyDescent="0.25">
      <c r="B119" s="431" t="s">
        <v>239</v>
      </c>
    </row>
    <row r="120" spans="2:11" ht="15.75" thickBot="1" x14ac:dyDescent="0.3">
      <c r="B120" s="431"/>
    </row>
    <row r="121" spans="2:11" ht="15" customHeight="1" x14ac:dyDescent="0.25">
      <c r="B121" s="7215" t="s">
        <v>194</v>
      </c>
      <c r="C121" s="7189" t="s">
        <v>118</v>
      </c>
      <c r="D121" s="7190"/>
      <c r="E121" s="7191"/>
      <c r="F121" s="7189" t="s">
        <v>115</v>
      </c>
      <c r="G121" s="7192"/>
      <c r="H121" s="7193"/>
      <c r="I121" s="7202" t="s">
        <v>116</v>
      </c>
      <c r="J121" s="7212"/>
      <c r="K121" s="7213"/>
    </row>
    <row r="122" spans="2:11" ht="23.25" thickBot="1" x14ac:dyDescent="0.3">
      <c r="B122" s="7216"/>
      <c r="C122" s="171" t="s">
        <v>1</v>
      </c>
      <c r="D122" s="185" t="s">
        <v>2360</v>
      </c>
      <c r="E122" s="537" t="s">
        <v>195</v>
      </c>
      <c r="F122" s="171" t="s">
        <v>1</v>
      </c>
      <c r="G122" s="185" t="s">
        <v>2360</v>
      </c>
      <c r="H122" s="537" t="s">
        <v>195</v>
      </c>
      <c r="I122" s="171" t="s">
        <v>1</v>
      </c>
      <c r="J122" s="185" t="s">
        <v>2360</v>
      </c>
      <c r="K122" s="537" t="s">
        <v>195</v>
      </c>
    </row>
    <row r="123" spans="2:11" ht="15.75" thickBot="1" x14ac:dyDescent="0.3">
      <c r="B123" s="518" t="s">
        <v>173</v>
      </c>
      <c r="C123" s="601">
        <v>30</v>
      </c>
      <c r="D123" s="684">
        <v>31</v>
      </c>
      <c r="E123" s="346">
        <v>3.3333333333333428</v>
      </c>
      <c r="F123" s="601">
        <v>32</v>
      </c>
      <c r="G123" s="684">
        <v>29</v>
      </c>
      <c r="H123" s="347">
        <v>-9.375</v>
      </c>
      <c r="I123" s="601">
        <v>11</v>
      </c>
      <c r="J123" s="684">
        <v>8</v>
      </c>
      <c r="K123" s="346">
        <v>-27.272727272727266</v>
      </c>
    </row>
    <row r="124" spans="2:11" x14ac:dyDescent="0.25">
      <c r="B124" s="353" t="s">
        <v>174</v>
      </c>
      <c r="C124" s="350">
        <v>7</v>
      </c>
      <c r="D124" s="688">
        <v>12</v>
      </c>
      <c r="E124" s="355">
        <v>71.428571428571416</v>
      </c>
      <c r="F124" s="350">
        <v>7</v>
      </c>
      <c r="G124" s="688">
        <v>12</v>
      </c>
      <c r="H124" s="539">
        <v>71.428571428571416</v>
      </c>
      <c r="I124" s="350">
        <v>5</v>
      </c>
      <c r="J124" s="688">
        <v>3</v>
      </c>
      <c r="K124" s="355">
        <v>-40</v>
      </c>
    </row>
    <row r="125" spans="2:11" x14ac:dyDescent="0.25">
      <c r="B125" s="359" t="s">
        <v>175</v>
      </c>
      <c r="C125" s="358">
        <v>1</v>
      </c>
      <c r="D125" s="691">
        <v>5</v>
      </c>
      <c r="E125" s="263">
        <v>400</v>
      </c>
      <c r="F125" s="358">
        <v>1</v>
      </c>
      <c r="G125" s="691">
        <v>5</v>
      </c>
      <c r="H125" s="335">
        <v>400</v>
      </c>
      <c r="I125" s="358">
        <v>1</v>
      </c>
      <c r="J125" s="691">
        <v>5</v>
      </c>
      <c r="K125" s="263">
        <v>400</v>
      </c>
    </row>
    <row r="126" spans="2:11" x14ac:dyDescent="0.25">
      <c r="B126" s="359" t="s">
        <v>176</v>
      </c>
      <c r="C126" s="358">
        <v>4</v>
      </c>
      <c r="D126" s="691">
        <v>3</v>
      </c>
      <c r="E126" s="263">
        <v>-25</v>
      </c>
      <c r="F126" s="358">
        <v>4</v>
      </c>
      <c r="G126" s="691">
        <v>3</v>
      </c>
      <c r="H126" s="335">
        <v>-25</v>
      </c>
      <c r="I126" s="358">
        <v>2</v>
      </c>
      <c r="J126" s="691">
        <v>0</v>
      </c>
      <c r="K126" s="263" t="s">
        <v>613</v>
      </c>
    </row>
    <row r="127" spans="2:11" ht="15.75" thickBot="1" x14ac:dyDescent="0.3">
      <c r="B127" s="373" t="s">
        <v>177</v>
      </c>
      <c r="C127" s="360">
        <v>9</v>
      </c>
      <c r="D127" s="698">
        <v>9</v>
      </c>
      <c r="E127" s="367">
        <v>0</v>
      </c>
      <c r="F127" s="360">
        <v>9</v>
      </c>
      <c r="G127" s="698">
        <v>6</v>
      </c>
      <c r="H127" s="541">
        <v>-33.333333333333343</v>
      </c>
      <c r="I127" s="360">
        <v>6</v>
      </c>
      <c r="J127" s="698">
        <v>3</v>
      </c>
      <c r="K127" s="367">
        <v>-50</v>
      </c>
    </row>
    <row r="128" spans="2:11" x14ac:dyDescent="0.25">
      <c r="B128" s="353" t="s">
        <v>178</v>
      </c>
      <c r="C128" s="350">
        <v>0</v>
      </c>
      <c r="D128" s="699">
        <v>3</v>
      </c>
      <c r="E128" s="355" t="s">
        <v>613</v>
      </c>
      <c r="F128" s="350">
        <v>0</v>
      </c>
      <c r="G128" s="699">
        <v>3</v>
      </c>
      <c r="H128" s="539" t="s">
        <v>613</v>
      </c>
      <c r="I128" s="350">
        <v>0</v>
      </c>
      <c r="J128" s="699">
        <v>1</v>
      </c>
      <c r="K128" s="355" t="s">
        <v>613</v>
      </c>
    </row>
    <row r="129" spans="2:11" x14ac:dyDescent="0.25">
      <c r="B129" s="359" t="s">
        <v>179</v>
      </c>
      <c r="C129" s="358">
        <v>6</v>
      </c>
      <c r="D129" s="694">
        <v>4</v>
      </c>
      <c r="E129" s="263">
        <v>-33.333333333333343</v>
      </c>
      <c r="F129" s="358">
        <v>5</v>
      </c>
      <c r="G129" s="694">
        <v>4</v>
      </c>
      <c r="H129" s="335">
        <v>-20</v>
      </c>
      <c r="I129" s="358">
        <v>1</v>
      </c>
      <c r="J129" s="694">
        <v>1</v>
      </c>
      <c r="K129" s="263">
        <v>0</v>
      </c>
    </row>
    <row r="130" spans="2:11" x14ac:dyDescent="0.25">
      <c r="B130" s="359" t="s">
        <v>180</v>
      </c>
      <c r="C130" s="358">
        <v>4</v>
      </c>
      <c r="D130" s="694">
        <v>6</v>
      </c>
      <c r="E130" s="263">
        <v>50</v>
      </c>
      <c r="F130" s="358">
        <v>4</v>
      </c>
      <c r="G130" s="694">
        <v>6</v>
      </c>
      <c r="H130" s="335">
        <v>50</v>
      </c>
      <c r="I130" s="358">
        <v>1</v>
      </c>
      <c r="J130" s="694">
        <v>0</v>
      </c>
      <c r="K130" s="263" t="s">
        <v>613</v>
      </c>
    </row>
    <row r="131" spans="2:11" x14ac:dyDescent="0.25">
      <c r="B131" s="359" t="s">
        <v>181</v>
      </c>
      <c r="C131" s="358">
        <v>1</v>
      </c>
      <c r="D131" s="694">
        <v>2</v>
      </c>
      <c r="E131" s="263">
        <v>100</v>
      </c>
      <c r="F131" s="358">
        <v>1</v>
      </c>
      <c r="G131" s="694">
        <v>2</v>
      </c>
      <c r="H131" s="335">
        <v>100</v>
      </c>
      <c r="I131" s="358">
        <v>1</v>
      </c>
      <c r="J131" s="694">
        <v>0</v>
      </c>
      <c r="K131" s="263" t="s">
        <v>613</v>
      </c>
    </row>
    <row r="132" spans="2:11" x14ac:dyDescent="0.25">
      <c r="B132" s="359" t="s">
        <v>182</v>
      </c>
      <c r="C132" s="358">
        <v>6</v>
      </c>
      <c r="D132" s="694">
        <v>8</v>
      </c>
      <c r="E132" s="263">
        <v>33.333333333333314</v>
      </c>
      <c r="F132" s="358">
        <v>6</v>
      </c>
      <c r="G132" s="694">
        <v>7</v>
      </c>
      <c r="H132" s="335">
        <v>16.666666666666671</v>
      </c>
      <c r="I132" s="358">
        <v>1</v>
      </c>
      <c r="J132" s="694">
        <v>1</v>
      </c>
      <c r="K132" s="263">
        <v>0</v>
      </c>
    </row>
    <row r="133" spans="2:11" ht="15.75" thickBot="1" x14ac:dyDescent="0.3">
      <c r="B133" s="373" t="s">
        <v>183</v>
      </c>
      <c r="C133" s="360">
        <v>4</v>
      </c>
      <c r="D133" s="698">
        <v>8</v>
      </c>
      <c r="E133" s="367">
        <v>100</v>
      </c>
      <c r="F133" s="360">
        <v>4</v>
      </c>
      <c r="G133" s="698">
        <v>7</v>
      </c>
      <c r="H133" s="541">
        <v>75</v>
      </c>
      <c r="I133" s="360">
        <v>2</v>
      </c>
      <c r="J133" s="698">
        <v>2</v>
      </c>
      <c r="K133" s="367">
        <v>0</v>
      </c>
    </row>
    <row r="134" spans="2:11" x14ac:dyDescent="0.25">
      <c r="B134" s="372" t="s">
        <v>184</v>
      </c>
      <c r="C134" s="616">
        <v>3</v>
      </c>
      <c r="D134" s="699">
        <v>1</v>
      </c>
      <c r="E134" s="256">
        <v>-66.666666666666671</v>
      </c>
      <c r="F134" s="616">
        <v>3</v>
      </c>
      <c r="G134" s="699">
        <v>1</v>
      </c>
      <c r="H134" s="337">
        <v>-66.666666666666671</v>
      </c>
      <c r="I134" s="616">
        <v>2</v>
      </c>
      <c r="J134" s="699">
        <v>0</v>
      </c>
      <c r="K134" s="256" t="s">
        <v>613</v>
      </c>
    </row>
    <row r="135" spans="2:11" x14ac:dyDescent="0.25">
      <c r="B135" s="359" t="s">
        <v>185</v>
      </c>
      <c r="C135" s="358">
        <v>4</v>
      </c>
      <c r="D135" s="694">
        <v>0</v>
      </c>
      <c r="E135" s="263" t="s">
        <v>613</v>
      </c>
      <c r="F135" s="358">
        <v>4</v>
      </c>
      <c r="G135" s="694">
        <v>0</v>
      </c>
      <c r="H135" s="335" t="s">
        <v>613</v>
      </c>
      <c r="I135" s="358">
        <v>2</v>
      </c>
      <c r="J135" s="694">
        <v>0</v>
      </c>
      <c r="K135" s="263" t="s">
        <v>613</v>
      </c>
    </row>
    <row r="136" spans="2:11" x14ac:dyDescent="0.25">
      <c r="B136" s="359" t="s">
        <v>186</v>
      </c>
      <c r="C136" s="358">
        <v>2</v>
      </c>
      <c r="D136" s="694">
        <v>5</v>
      </c>
      <c r="E136" s="263">
        <v>150</v>
      </c>
      <c r="F136" s="358">
        <v>2</v>
      </c>
      <c r="G136" s="694">
        <v>5</v>
      </c>
      <c r="H136" s="335">
        <v>150</v>
      </c>
      <c r="I136" s="358">
        <v>2</v>
      </c>
      <c r="J136" s="694">
        <v>2</v>
      </c>
      <c r="K136" s="263">
        <v>0</v>
      </c>
    </row>
    <row r="137" spans="2:11" x14ac:dyDescent="0.25">
      <c r="B137" s="359" t="s">
        <v>187</v>
      </c>
      <c r="C137" s="358">
        <v>0</v>
      </c>
      <c r="D137" s="694">
        <v>3</v>
      </c>
      <c r="E137" s="263" t="s">
        <v>613</v>
      </c>
      <c r="F137" s="358">
        <v>0</v>
      </c>
      <c r="G137" s="694">
        <v>3</v>
      </c>
      <c r="H137" s="335" t="s">
        <v>613</v>
      </c>
      <c r="I137" s="358">
        <v>0</v>
      </c>
      <c r="J137" s="694">
        <v>0</v>
      </c>
      <c r="K137" s="263" t="s">
        <v>613</v>
      </c>
    </row>
    <row r="138" spans="2:11" x14ac:dyDescent="0.25">
      <c r="B138" s="359" t="s">
        <v>188</v>
      </c>
      <c r="C138" s="358">
        <v>0</v>
      </c>
      <c r="D138" s="694">
        <v>2</v>
      </c>
      <c r="E138" s="263" t="s">
        <v>613</v>
      </c>
      <c r="F138" s="358">
        <v>0</v>
      </c>
      <c r="G138" s="694">
        <v>2</v>
      </c>
      <c r="H138" s="335" t="s">
        <v>613</v>
      </c>
      <c r="I138" s="358">
        <v>0</v>
      </c>
      <c r="J138" s="694">
        <v>2</v>
      </c>
      <c r="K138" s="263" t="s">
        <v>613</v>
      </c>
    </row>
    <row r="139" spans="2:11" x14ac:dyDescent="0.25">
      <c r="B139" s="359" t="s">
        <v>189</v>
      </c>
      <c r="C139" s="358">
        <v>10</v>
      </c>
      <c r="D139" s="694">
        <v>2</v>
      </c>
      <c r="E139" s="263">
        <v>-80</v>
      </c>
      <c r="F139" s="358">
        <v>10</v>
      </c>
      <c r="G139" s="694">
        <v>2</v>
      </c>
      <c r="H139" s="335">
        <v>-80</v>
      </c>
      <c r="I139" s="358">
        <v>5</v>
      </c>
      <c r="J139" s="694">
        <v>1</v>
      </c>
      <c r="K139" s="263">
        <v>-80</v>
      </c>
    </row>
    <row r="140" spans="2:11" x14ac:dyDescent="0.25">
      <c r="B140" s="359" t="s">
        <v>190</v>
      </c>
      <c r="C140" s="358">
        <v>4</v>
      </c>
      <c r="D140" s="694">
        <v>2</v>
      </c>
      <c r="E140" s="263">
        <v>-50</v>
      </c>
      <c r="F140" s="358">
        <v>4</v>
      </c>
      <c r="G140" s="694">
        <v>2</v>
      </c>
      <c r="H140" s="335">
        <v>-50</v>
      </c>
      <c r="I140" s="358">
        <v>0</v>
      </c>
      <c r="J140" s="694">
        <v>0</v>
      </c>
      <c r="K140" s="263" t="s">
        <v>613</v>
      </c>
    </row>
    <row r="141" spans="2:11" x14ac:dyDescent="0.25">
      <c r="B141" s="359" t="s">
        <v>191</v>
      </c>
      <c r="C141" s="358">
        <v>8</v>
      </c>
      <c r="D141" s="694">
        <v>2</v>
      </c>
      <c r="E141" s="263">
        <v>-75</v>
      </c>
      <c r="F141" s="358">
        <v>8</v>
      </c>
      <c r="G141" s="694">
        <v>2</v>
      </c>
      <c r="H141" s="335">
        <v>-75</v>
      </c>
      <c r="I141" s="358">
        <v>0</v>
      </c>
      <c r="J141" s="694">
        <v>0</v>
      </c>
      <c r="K141" s="263" t="s">
        <v>613</v>
      </c>
    </row>
    <row r="142" spans="2:11" ht="15.75" thickBot="1" x14ac:dyDescent="0.3">
      <c r="B142" s="359" t="s">
        <v>192</v>
      </c>
      <c r="C142" s="437">
        <v>0</v>
      </c>
      <c r="D142" s="698">
        <v>0</v>
      </c>
      <c r="E142" s="293" t="s">
        <v>613</v>
      </c>
      <c r="F142" s="437">
        <v>0</v>
      </c>
      <c r="G142" s="698">
        <v>0</v>
      </c>
      <c r="H142" s="542" t="s">
        <v>613</v>
      </c>
      <c r="I142" s="437">
        <v>0</v>
      </c>
      <c r="J142" s="698">
        <v>0</v>
      </c>
      <c r="K142" s="293" t="s">
        <v>613</v>
      </c>
    </row>
    <row r="143" spans="2:11" ht="15.75" thickBot="1" x14ac:dyDescent="0.3">
      <c r="B143" s="368" t="s">
        <v>14</v>
      </c>
      <c r="C143" s="618">
        <v>103</v>
      </c>
      <c r="D143" s="345">
        <v>108</v>
      </c>
      <c r="E143" s="543">
        <v>4.8543689320388381</v>
      </c>
      <c r="F143" s="618">
        <v>104</v>
      </c>
      <c r="G143" s="345">
        <v>101</v>
      </c>
      <c r="H143" s="543">
        <v>-2.8846153846153868</v>
      </c>
      <c r="I143" s="618">
        <v>42</v>
      </c>
      <c r="J143" s="345">
        <v>29</v>
      </c>
      <c r="K143" s="305">
        <v>-30.952380952380949</v>
      </c>
    </row>
  </sheetData>
  <mergeCells count="38">
    <mergeCell ref="N18:N19"/>
    <mergeCell ref="R18:T18"/>
    <mergeCell ref="R4:T4"/>
    <mergeCell ref="U4:W4"/>
    <mergeCell ref="O5:P5"/>
    <mergeCell ref="Q5:Q6"/>
    <mergeCell ref="R5:S5"/>
    <mergeCell ref="T5:T6"/>
    <mergeCell ref="U5:V5"/>
    <mergeCell ref="W5:W6"/>
    <mergeCell ref="O4:Q4"/>
    <mergeCell ref="B4:B5"/>
    <mergeCell ref="C4:E4"/>
    <mergeCell ref="F4:G4"/>
    <mergeCell ref="H4:K4"/>
    <mergeCell ref="N4:N6"/>
    <mergeCell ref="N31:N33"/>
    <mergeCell ref="O31:S31"/>
    <mergeCell ref="T31:U32"/>
    <mergeCell ref="O32:O33"/>
    <mergeCell ref="P32:Q32"/>
    <mergeCell ref="R32:S32"/>
    <mergeCell ref="B121:B122"/>
    <mergeCell ref="C121:E121"/>
    <mergeCell ref="F121:H121"/>
    <mergeCell ref="I121:K121"/>
    <mergeCell ref="B43:B44"/>
    <mergeCell ref="C43:E43"/>
    <mergeCell ref="F43:G43"/>
    <mergeCell ref="H43:K43"/>
    <mergeCell ref="B69:B70"/>
    <mergeCell ref="C69:E69"/>
    <mergeCell ref="F69:H69"/>
    <mergeCell ref="I69:K69"/>
    <mergeCell ref="B95:B96"/>
    <mergeCell ref="C95:E95"/>
    <mergeCell ref="F95:G95"/>
    <mergeCell ref="H95:K9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68"/>
  <sheetViews>
    <sheetView topLeftCell="A52" workbookViewId="0">
      <selection activeCell="M23" sqref="M23"/>
    </sheetView>
  </sheetViews>
  <sheetFormatPr defaultRowHeight="15" x14ac:dyDescent="0.25"/>
  <cols>
    <col min="2" max="2" width="27.7109375" customWidth="1"/>
    <col min="3" max="3" width="7.140625" customWidth="1"/>
    <col min="4" max="4" width="7.28515625" customWidth="1"/>
    <col min="5" max="5" width="7.5703125" customWidth="1"/>
    <col min="6" max="7" width="9.5703125" customWidth="1"/>
    <col min="8" max="8" width="6.7109375" customWidth="1"/>
    <col min="9" max="9" width="7.28515625" customWidth="1"/>
    <col min="10" max="10" width="7.42578125" customWidth="1"/>
    <col min="11" max="11" width="8.85546875" customWidth="1"/>
  </cols>
  <sheetData>
    <row r="3" spans="2:12" x14ac:dyDescent="0.25">
      <c r="B3" s="431" t="s">
        <v>2792</v>
      </c>
      <c r="C3" s="725"/>
      <c r="D3" s="725"/>
      <c r="E3" s="725"/>
      <c r="F3" s="725"/>
      <c r="G3" s="725"/>
      <c r="H3" s="725"/>
      <c r="I3" s="725"/>
    </row>
    <row r="4" spans="2:12" ht="15.75" thickBot="1" x14ac:dyDescent="0.3">
      <c r="B4" s="431"/>
      <c r="C4" s="725"/>
      <c r="D4" s="725"/>
      <c r="E4" s="725"/>
      <c r="F4" s="725"/>
      <c r="G4" s="725"/>
      <c r="H4" s="725"/>
      <c r="I4" s="725"/>
    </row>
    <row r="5" spans="2:12" x14ac:dyDescent="0.25">
      <c r="B5" s="7201" t="s">
        <v>216</v>
      </c>
      <c r="C5" s="7176" t="s">
        <v>114</v>
      </c>
      <c r="D5" s="7256"/>
      <c r="E5" s="7257"/>
      <c r="F5" s="7176" t="s">
        <v>115</v>
      </c>
      <c r="G5" s="7179"/>
      <c r="H5" s="7176" t="s">
        <v>116</v>
      </c>
      <c r="I5" s="7180"/>
      <c r="J5" s="7180"/>
      <c r="K5" s="7179"/>
    </row>
    <row r="6" spans="2:12" ht="20.25" thickBot="1" x14ac:dyDescent="0.3">
      <c r="B6" s="7159"/>
      <c r="C6" s="703" t="s">
        <v>119</v>
      </c>
      <c r="D6" s="704" t="s">
        <v>120</v>
      </c>
      <c r="E6" s="705" t="s">
        <v>121</v>
      </c>
      <c r="F6" s="171" t="s">
        <v>119</v>
      </c>
      <c r="G6" s="172" t="s">
        <v>122</v>
      </c>
      <c r="H6" s="171" t="s">
        <v>119</v>
      </c>
      <c r="I6" s="173" t="s">
        <v>122</v>
      </c>
      <c r="J6" s="174" t="s">
        <v>123</v>
      </c>
      <c r="K6" s="175" t="s">
        <v>122</v>
      </c>
    </row>
    <row r="7" spans="2:12" x14ac:dyDescent="0.25">
      <c r="B7" s="706" t="s">
        <v>240</v>
      </c>
      <c r="C7" s="238">
        <v>0</v>
      </c>
      <c r="D7" s="242">
        <v>0</v>
      </c>
      <c r="E7" s="707">
        <v>0</v>
      </c>
      <c r="F7" s="238">
        <v>0</v>
      </c>
      <c r="G7" s="351" t="str">
        <f>IF(C7=0,"",F7/C7*100)</f>
        <v/>
      </c>
      <c r="H7" s="238">
        <v>0</v>
      </c>
      <c r="I7" s="352" t="str">
        <f t="shared" ref="I7:I23" si="0">IF(H7*E7=0,"",H7/E7*100)</f>
        <v/>
      </c>
      <c r="J7" s="244">
        <v>0</v>
      </c>
      <c r="K7" s="245" t="str">
        <f t="shared" ref="K7:K23" si="1">IF(H7*J7*E7=0,"",(H7-J7)/E7*100)</f>
        <v/>
      </c>
    </row>
    <row r="8" spans="2:12" x14ac:dyDescent="0.25">
      <c r="B8" s="706" t="s">
        <v>241</v>
      </c>
      <c r="C8" s="358">
        <v>216</v>
      </c>
      <c r="D8" s="357">
        <v>1</v>
      </c>
      <c r="E8" s="708">
        <v>50</v>
      </c>
      <c r="F8" s="358">
        <v>206</v>
      </c>
      <c r="G8" s="339">
        <f t="shared" ref="G8:G21" si="2">IF(F8=0,"",F8/C8*100)</f>
        <v>95.370370370370367</v>
      </c>
      <c r="H8" s="247">
        <v>40</v>
      </c>
      <c r="I8" s="332">
        <f t="shared" si="0"/>
        <v>80</v>
      </c>
      <c r="J8" s="253">
        <v>0</v>
      </c>
      <c r="K8" s="245" t="str">
        <f t="shared" si="1"/>
        <v/>
      </c>
    </row>
    <row r="9" spans="2:12" x14ac:dyDescent="0.25">
      <c r="B9" s="706" t="s">
        <v>242</v>
      </c>
      <c r="C9" s="358">
        <v>14</v>
      </c>
      <c r="D9" s="357">
        <v>0</v>
      </c>
      <c r="E9" s="708">
        <v>6</v>
      </c>
      <c r="F9" s="358">
        <v>13</v>
      </c>
      <c r="G9" s="339">
        <f t="shared" si="2"/>
        <v>92.857142857142861</v>
      </c>
      <c r="H9" s="247">
        <v>5</v>
      </c>
      <c r="I9" s="332">
        <f t="shared" si="0"/>
        <v>83.333333333333343</v>
      </c>
      <c r="J9" s="253">
        <v>1</v>
      </c>
      <c r="K9" s="245">
        <f t="shared" si="1"/>
        <v>66.666666666666657</v>
      </c>
    </row>
    <row r="10" spans="2:12" x14ac:dyDescent="0.25">
      <c r="B10" s="706" t="s">
        <v>243</v>
      </c>
      <c r="C10" s="358">
        <v>129</v>
      </c>
      <c r="D10" s="357">
        <v>0</v>
      </c>
      <c r="E10" s="708">
        <v>61</v>
      </c>
      <c r="F10" s="358">
        <v>120</v>
      </c>
      <c r="G10" s="339">
        <f t="shared" si="2"/>
        <v>93.023255813953483</v>
      </c>
      <c r="H10" s="247">
        <v>52</v>
      </c>
      <c r="I10" s="332">
        <f t="shared" si="0"/>
        <v>85.245901639344254</v>
      </c>
      <c r="J10" s="253">
        <v>1</v>
      </c>
      <c r="K10" s="245">
        <f t="shared" si="1"/>
        <v>83.606557377049185</v>
      </c>
    </row>
    <row r="11" spans="2:12" x14ac:dyDescent="0.25">
      <c r="B11" s="706" t="s">
        <v>244</v>
      </c>
      <c r="C11" s="736">
        <v>68</v>
      </c>
      <c r="D11" s="251">
        <v>0</v>
      </c>
      <c r="E11" s="737">
        <v>24</v>
      </c>
      <c r="F11" s="247">
        <v>63</v>
      </c>
      <c r="G11" s="339">
        <f t="shared" si="2"/>
        <v>92.64705882352942</v>
      </c>
      <c r="H11" s="247">
        <v>19</v>
      </c>
      <c r="I11" s="332">
        <f t="shared" si="0"/>
        <v>79.166666666666657</v>
      </c>
      <c r="J11" s="247">
        <v>0</v>
      </c>
      <c r="K11" s="245" t="str">
        <f t="shared" si="1"/>
        <v/>
      </c>
    </row>
    <row r="12" spans="2:12" ht="23.25" x14ac:dyDescent="0.25">
      <c r="B12" s="706" t="s">
        <v>245</v>
      </c>
      <c r="C12" s="247">
        <v>261</v>
      </c>
      <c r="D12" s="251">
        <v>0</v>
      </c>
      <c r="E12" s="336">
        <v>77</v>
      </c>
      <c r="F12" s="247">
        <v>252</v>
      </c>
      <c r="G12" s="339">
        <f t="shared" si="2"/>
        <v>96.551724137931032</v>
      </c>
      <c r="H12" s="247">
        <v>68</v>
      </c>
      <c r="I12" s="332">
        <f t="shared" si="0"/>
        <v>88.311688311688314</v>
      </c>
      <c r="J12" s="253">
        <v>0</v>
      </c>
      <c r="K12" s="245" t="str">
        <f t="shared" si="1"/>
        <v/>
      </c>
    </row>
    <row r="13" spans="2:12" ht="23.25" x14ac:dyDescent="0.25">
      <c r="B13" s="648" t="s">
        <v>246</v>
      </c>
      <c r="C13" s="247">
        <v>2</v>
      </c>
      <c r="D13" s="251">
        <v>0</v>
      </c>
      <c r="E13" s="336">
        <v>0</v>
      </c>
      <c r="F13" s="247">
        <v>2</v>
      </c>
      <c r="G13" s="339">
        <f t="shared" si="2"/>
        <v>100</v>
      </c>
      <c r="H13" s="247">
        <v>0</v>
      </c>
      <c r="I13" s="332" t="str">
        <f t="shared" si="0"/>
        <v/>
      </c>
      <c r="J13" s="253">
        <v>0</v>
      </c>
      <c r="K13" s="245" t="str">
        <f t="shared" si="1"/>
        <v/>
      </c>
      <c r="L13" s="431"/>
    </row>
    <row r="14" spans="2:12" ht="23.25" x14ac:dyDescent="0.25">
      <c r="B14" s="648" t="s">
        <v>247</v>
      </c>
      <c r="C14" s="247">
        <v>28</v>
      </c>
      <c r="D14" s="251">
        <v>0</v>
      </c>
      <c r="E14" s="336">
        <v>9</v>
      </c>
      <c r="F14" s="247">
        <v>27</v>
      </c>
      <c r="G14" s="339">
        <f t="shared" si="2"/>
        <v>96.428571428571431</v>
      </c>
      <c r="H14" s="247">
        <v>8</v>
      </c>
      <c r="I14" s="332">
        <f t="shared" si="0"/>
        <v>88.888888888888886</v>
      </c>
      <c r="J14" s="253">
        <v>0</v>
      </c>
      <c r="K14" s="245" t="str">
        <f t="shared" si="1"/>
        <v/>
      </c>
    </row>
    <row r="15" spans="2:12" ht="23.25" x14ac:dyDescent="0.25">
      <c r="B15" s="648" t="s">
        <v>248</v>
      </c>
      <c r="C15" s="247">
        <v>20</v>
      </c>
      <c r="D15" s="251">
        <v>0</v>
      </c>
      <c r="E15" s="336">
        <v>9</v>
      </c>
      <c r="F15" s="247">
        <v>19</v>
      </c>
      <c r="G15" s="339">
        <f t="shared" si="2"/>
        <v>95</v>
      </c>
      <c r="H15" s="247">
        <v>8</v>
      </c>
      <c r="I15" s="332">
        <f t="shared" si="0"/>
        <v>88.888888888888886</v>
      </c>
      <c r="J15" s="253">
        <v>0</v>
      </c>
      <c r="K15" s="245" t="str">
        <f t="shared" si="1"/>
        <v/>
      </c>
    </row>
    <row r="16" spans="2:12" x14ac:dyDescent="0.25">
      <c r="B16" s="648" t="s">
        <v>249</v>
      </c>
      <c r="C16" s="247">
        <v>21</v>
      </c>
      <c r="D16" s="251">
        <v>0</v>
      </c>
      <c r="E16" s="336">
        <v>13</v>
      </c>
      <c r="F16" s="247">
        <v>21</v>
      </c>
      <c r="G16" s="339">
        <f t="shared" si="2"/>
        <v>100</v>
      </c>
      <c r="H16" s="247">
        <v>13</v>
      </c>
      <c r="I16" s="332">
        <f t="shared" si="0"/>
        <v>100</v>
      </c>
      <c r="J16" s="253">
        <v>0</v>
      </c>
      <c r="K16" s="245" t="str">
        <f t="shared" si="1"/>
        <v/>
      </c>
    </row>
    <row r="17" spans="2:11" x14ac:dyDescent="0.25">
      <c r="B17" s="648" t="s">
        <v>250</v>
      </c>
      <c r="C17" s="247">
        <v>440</v>
      </c>
      <c r="D17" s="251">
        <v>2</v>
      </c>
      <c r="E17" s="336">
        <v>349</v>
      </c>
      <c r="F17" s="247">
        <v>425</v>
      </c>
      <c r="G17" s="339">
        <f t="shared" si="2"/>
        <v>96.590909090909093</v>
      </c>
      <c r="H17" s="247">
        <v>334</v>
      </c>
      <c r="I17" s="332">
        <f t="shared" si="0"/>
        <v>95.702005730659025</v>
      </c>
      <c r="J17" s="253">
        <v>3</v>
      </c>
      <c r="K17" s="245">
        <f t="shared" si="1"/>
        <v>94.842406876790832</v>
      </c>
    </row>
    <row r="18" spans="2:11" ht="22.5" x14ac:dyDescent="0.25">
      <c r="B18" s="709" t="s">
        <v>251</v>
      </c>
      <c r="C18" s="247">
        <v>3</v>
      </c>
      <c r="D18" s="251">
        <v>0</v>
      </c>
      <c r="E18" s="336">
        <v>3</v>
      </c>
      <c r="F18" s="247">
        <v>3</v>
      </c>
      <c r="G18" s="339">
        <f t="shared" si="2"/>
        <v>100</v>
      </c>
      <c r="H18" s="247">
        <v>3</v>
      </c>
      <c r="I18" s="332">
        <f t="shared" si="0"/>
        <v>100</v>
      </c>
      <c r="J18" s="253">
        <v>0</v>
      </c>
      <c r="K18" s="245" t="str">
        <f t="shared" si="1"/>
        <v/>
      </c>
    </row>
    <row r="19" spans="2:11" x14ac:dyDescent="0.25">
      <c r="B19" s="709" t="s">
        <v>252</v>
      </c>
      <c r="C19" s="247">
        <v>109</v>
      </c>
      <c r="D19" s="251">
        <v>0</v>
      </c>
      <c r="E19" s="336">
        <v>68</v>
      </c>
      <c r="F19" s="247">
        <v>100</v>
      </c>
      <c r="G19" s="339">
        <f t="shared" si="2"/>
        <v>91.743119266055047</v>
      </c>
      <c r="H19" s="247">
        <v>59</v>
      </c>
      <c r="I19" s="332">
        <f t="shared" si="0"/>
        <v>86.764705882352942</v>
      </c>
      <c r="J19" s="253">
        <v>1</v>
      </c>
      <c r="K19" s="245">
        <f t="shared" si="1"/>
        <v>85.294117647058826</v>
      </c>
    </row>
    <row r="20" spans="2:11" ht="15.75" thickBot="1" x14ac:dyDescent="0.3">
      <c r="B20" s="710" t="s">
        <v>25</v>
      </c>
      <c r="C20" s="650"/>
      <c r="D20" s="711"/>
      <c r="E20" s="712"/>
      <c r="F20" s="650"/>
      <c r="G20" s="713" t="str">
        <f t="shared" si="2"/>
        <v/>
      </c>
      <c r="H20" s="650"/>
      <c r="I20" s="340" t="str">
        <f t="shared" si="0"/>
        <v/>
      </c>
      <c r="J20" s="714"/>
      <c r="K20" s="715" t="str">
        <f t="shared" si="1"/>
        <v/>
      </c>
    </row>
    <row r="21" spans="2:11" ht="15.75" thickBot="1" x14ac:dyDescent="0.3">
      <c r="B21" s="716" t="s">
        <v>221</v>
      </c>
      <c r="C21" s="717">
        <f>SUM(C7:C20)</f>
        <v>1311</v>
      </c>
      <c r="D21" s="685">
        <f>SUM(D7:D20)</f>
        <v>3</v>
      </c>
      <c r="E21" s="718">
        <f>SUM(E7:E20)</f>
        <v>669</v>
      </c>
      <c r="F21" s="717">
        <f>SUM(F7:F20)</f>
        <v>1251</v>
      </c>
      <c r="G21" s="719">
        <f t="shared" si="2"/>
        <v>95.423340961098404</v>
      </c>
      <c r="H21" s="717">
        <f>SUM(H7:H20)</f>
        <v>609</v>
      </c>
      <c r="I21" s="720">
        <f t="shared" si="0"/>
        <v>91.031390134529147</v>
      </c>
      <c r="J21" s="685">
        <f>SUM(J7:J20)</f>
        <v>6</v>
      </c>
      <c r="K21" s="721">
        <f t="shared" si="1"/>
        <v>90.134529147982065</v>
      </c>
    </row>
    <row r="22" spans="2:11" ht="15.75" thickBot="1" x14ac:dyDescent="0.3">
      <c r="B22" s="722" t="s">
        <v>253</v>
      </c>
      <c r="C22" s="271">
        <v>20</v>
      </c>
      <c r="D22" s="275">
        <v>0</v>
      </c>
      <c r="E22" s="364">
        <v>20</v>
      </c>
      <c r="F22" s="271">
        <v>21</v>
      </c>
      <c r="G22" s="723">
        <f>IF(F22=0,"",F22/C22*100)</f>
        <v>105</v>
      </c>
      <c r="H22" s="271">
        <v>21</v>
      </c>
      <c r="I22" s="724">
        <f t="shared" si="0"/>
        <v>105</v>
      </c>
      <c r="J22" s="302">
        <v>1</v>
      </c>
      <c r="K22" s="278">
        <f t="shared" si="1"/>
        <v>100</v>
      </c>
    </row>
    <row r="23" spans="2:11" ht="15.75" thickBot="1" x14ac:dyDescent="0.3">
      <c r="B23" s="342" t="s">
        <v>14</v>
      </c>
      <c r="C23" s="717">
        <f>SUM(C21:C22)</f>
        <v>1331</v>
      </c>
      <c r="D23" s="685">
        <f>SUM(D21:D22)</f>
        <v>3</v>
      </c>
      <c r="E23" s="718">
        <f>SUM(E21:E22)</f>
        <v>689</v>
      </c>
      <c r="F23" s="717">
        <f>SUM(F21:F22)</f>
        <v>1272</v>
      </c>
      <c r="G23" s="719">
        <f>IF(F23=0,"",F23/C23*100)</f>
        <v>95.567242674680685</v>
      </c>
      <c r="H23" s="717">
        <f>SUM(H21:H22)</f>
        <v>630</v>
      </c>
      <c r="I23" s="720">
        <f t="shared" si="0"/>
        <v>91.436865021770686</v>
      </c>
      <c r="J23" s="685">
        <f>SUM(J21:J22)</f>
        <v>7</v>
      </c>
      <c r="K23" s="721">
        <f t="shared" si="1"/>
        <v>90.420899854862128</v>
      </c>
    </row>
    <row r="24" spans="2:11" ht="22.5" customHeight="1" x14ac:dyDescent="0.25">
      <c r="B24" s="7258" t="s">
        <v>2793</v>
      </c>
      <c r="C24" s="7259"/>
      <c r="D24" s="7259"/>
      <c r="E24" s="7259"/>
      <c r="F24" s="7259"/>
      <c r="G24" s="7259"/>
      <c r="H24" s="7259"/>
      <c r="I24" s="7259"/>
      <c r="J24" s="7259"/>
      <c r="K24" s="7259"/>
    </row>
    <row r="25" spans="2:11" x14ac:dyDescent="0.25">
      <c r="B25" s="431" t="s">
        <v>254</v>
      </c>
    </row>
    <row r="26" spans="2:11" ht="15.75" thickBot="1" x14ac:dyDescent="0.3">
      <c r="B26" s="431"/>
    </row>
    <row r="27" spans="2:11" ht="21.75" customHeight="1" x14ac:dyDescent="0.25">
      <c r="B27" s="7201" t="s">
        <v>216</v>
      </c>
      <c r="C27" s="7189" t="s">
        <v>118</v>
      </c>
      <c r="D27" s="7190"/>
      <c r="E27" s="7191"/>
      <c r="F27" s="7189" t="s">
        <v>115</v>
      </c>
      <c r="G27" s="7192"/>
      <c r="H27" s="7193"/>
      <c r="I27" s="7189" t="s">
        <v>116</v>
      </c>
      <c r="J27" s="7190"/>
      <c r="K27" s="7191"/>
    </row>
    <row r="28" spans="2:11" ht="15" customHeight="1" x14ac:dyDescent="0.25">
      <c r="B28" s="7240"/>
      <c r="C28" s="7194" t="s">
        <v>124</v>
      </c>
      <c r="D28" s="7195"/>
      <c r="E28" s="7196" t="s">
        <v>125</v>
      </c>
      <c r="F28" s="7194" t="s">
        <v>124</v>
      </c>
      <c r="G28" s="7195"/>
      <c r="H28" s="7196" t="s">
        <v>125</v>
      </c>
      <c r="I28" s="7194" t="s">
        <v>124</v>
      </c>
      <c r="J28" s="7195"/>
      <c r="K28" s="7196" t="s">
        <v>125</v>
      </c>
    </row>
    <row r="29" spans="2:11" ht="15.75" thickBot="1" x14ac:dyDescent="0.3">
      <c r="B29" s="7241"/>
      <c r="C29" s="171" t="s">
        <v>1</v>
      </c>
      <c r="D29" s="185" t="s">
        <v>2360</v>
      </c>
      <c r="E29" s="7150"/>
      <c r="F29" s="171" t="s">
        <v>1</v>
      </c>
      <c r="G29" s="185" t="s">
        <v>2360</v>
      </c>
      <c r="H29" s="7150"/>
      <c r="I29" s="171" t="s">
        <v>1</v>
      </c>
      <c r="J29" s="185" t="s">
        <v>2360</v>
      </c>
      <c r="K29" s="7150"/>
    </row>
    <row r="30" spans="2:11" x14ac:dyDescent="0.25">
      <c r="B30" s="646" t="s">
        <v>240</v>
      </c>
      <c r="C30" s="254">
        <v>0</v>
      </c>
      <c r="D30" s="255">
        <f>#REF!</f>
        <v>0</v>
      </c>
      <c r="E30" s="256" t="str">
        <f>IF(D30*C30=0,"",D30/C30*100-100)</f>
        <v/>
      </c>
      <c r="F30" s="254">
        <v>0</v>
      </c>
      <c r="G30" s="255">
        <f>#REF!</f>
        <v>0</v>
      </c>
      <c r="H30" s="256" t="str">
        <f t="shared" ref="H30:H44" si="3">IF(G30*F30=0,"",G30/F30*100-100)</f>
        <v/>
      </c>
      <c r="I30" s="254">
        <v>0</v>
      </c>
      <c r="J30" s="726">
        <f>#REF!</f>
        <v>0</v>
      </c>
      <c r="K30" s="256" t="str">
        <f t="shared" ref="K30:K44" si="4">IF(J30*I30=0,"",J30/I30*100-100)</f>
        <v/>
      </c>
    </row>
    <row r="31" spans="2:11" x14ac:dyDescent="0.25">
      <c r="B31" s="646" t="s">
        <v>241</v>
      </c>
      <c r="C31" s="254">
        <v>194</v>
      </c>
      <c r="D31" s="255">
        <f>#REF!</f>
        <v>216</v>
      </c>
      <c r="E31" s="256">
        <f>IF(D31*C31=0,"",D31/C31*100-100)</f>
        <v>11.340206185567013</v>
      </c>
      <c r="F31" s="254">
        <v>191</v>
      </c>
      <c r="G31" s="255">
        <f>#REF!</f>
        <v>206</v>
      </c>
      <c r="H31" s="256">
        <f t="shared" si="3"/>
        <v>7.8534031413612411</v>
      </c>
      <c r="I31" s="254">
        <v>54</v>
      </c>
      <c r="J31" s="726">
        <f>#REF!</f>
        <v>40</v>
      </c>
      <c r="K31" s="256">
        <f t="shared" si="4"/>
        <v>-25.925925925925924</v>
      </c>
    </row>
    <row r="32" spans="2:11" x14ac:dyDescent="0.25">
      <c r="B32" s="646" t="s">
        <v>242</v>
      </c>
      <c r="C32" s="254">
        <v>19</v>
      </c>
      <c r="D32" s="255">
        <f>#REF!</f>
        <v>14</v>
      </c>
      <c r="E32" s="256">
        <f>IF(D32*C32=0,"",D32/C32*100-100)</f>
        <v>-26.31578947368422</v>
      </c>
      <c r="F32" s="254">
        <v>18</v>
      </c>
      <c r="G32" s="255">
        <f>#REF!</f>
        <v>13</v>
      </c>
      <c r="H32" s="256">
        <f t="shared" si="3"/>
        <v>-27.777777777777786</v>
      </c>
      <c r="I32" s="254">
        <v>6</v>
      </c>
      <c r="J32" s="726">
        <f>#REF!</f>
        <v>5</v>
      </c>
      <c r="K32" s="256">
        <f t="shared" si="4"/>
        <v>-16.666666666666657</v>
      </c>
    </row>
    <row r="33" spans="2:11" x14ac:dyDescent="0.25">
      <c r="B33" s="646" t="s">
        <v>243</v>
      </c>
      <c r="C33" s="254">
        <v>120</v>
      </c>
      <c r="D33" s="255">
        <f>#REF!</f>
        <v>129</v>
      </c>
      <c r="E33" s="256">
        <f>IF(D33*C33=0,"",D33/C33*100-100)</f>
        <v>7.5</v>
      </c>
      <c r="F33" s="254">
        <v>117</v>
      </c>
      <c r="G33" s="255">
        <f>#REF!</f>
        <v>120</v>
      </c>
      <c r="H33" s="256">
        <f t="shared" si="3"/>
        <v>2.564102564102555</v>
      </c>
      <c r="I33" s="254">
        <v>34</v>
      </c>
      <c r="J33" s="726">
        <f>#REF!</f>
        <v>52</v>
      </c>
      <c r="K33" s="256">
        <f t="shared" si="4"/>
        <v>52.941176470588232</v>
      </c>
    </row>
    <row r="34" spans="2:11" x14ac:dyDescent="0.25">
      <c r="B34" s="646" t="s">
        <v>244</v>
      </c>
      <c r="C34" s="254">
        <v>98</v>
      </c>
      <c r="D34" s="255">
        <f>#REF!</f>
        <v>68</v>
      </c>
      <c r="E34" s="256">
        <f>IF(D34*C34=0,"",D34/C34*100-100)</f>
        <v>-30.612244897959187</v>
      </c>
      <c r="F34" s="254">
        <v>98</v>
      </c>
      <c r="G34" s="255">
        <f>#REF!</f>
        <v>63</v>
      </c>
      <c r="H34" s="256">
        <f t="shared" si="3"/>
        <v>-35.714285714285708</v>
      </c>
      <c r="I34" s="254">
        <v>34</v>
      </c>
      <c r="J34" s="726">
        <f>#REF!</f>
        <v>19</v>
      </c>
      <c r="K34" s="256">
        <f t="shared" si="4"/>
        <v>-44.117647058823529</v>
      </c>
    </row>
    <row r="35" spans="2:11" ht="23.25" x14ac:dyDescent="0.25">
      <c r="B35" s="646" t="s">
        <v>245</v>
      </c>
      <c r="C35" s="247">
        <v>411</v>
      </c>
      <c r="D35" s="264">
        <f>#REF!</f>
        <v>261</v>
      </c>
      <c r="E35" s="263">
        <f t="shared" ref="E35:E44" si="5">IF(D35*C35=0,"",D35/C35*100-100)</f>
        <v>-36.496350364963504</v>
      </c>
      <c r="F35" s="247">
        <v>409</v>
      </c>
      <c r="G35" s="264">
        <f>#REF!</f>
        <v>252</v>
      </c>
      <c r="H35" s="263">
        <f t="shared" si="3"/>
        <v>-38.386308068459662</v>
      </c>
      <c r="I35" s="247">
        <v>106</v>
      </c>
      <c r="J35" s="264">
        <f>#REF!</f>
        <v>68</v>
      </c>
      <c r="K35" s="263">
        <f t="shared" si="4"/>
        <v>-35.84905660377359</v>
      </c>
    </row>
    <row r="36" spans="2:11" ht="23.25" x14ac:dyDescent="0.25">
      <c r="B36" s="647" t="s">
        <v>246</v>
      </c>
      <c r="C36" s="247">
        <v>2</v>
      </c>
      <c r="D36" s="264">
        <f>#REF!</f>
        <v>2</v>
      </c>
      <c r="E36" s="263">
        <f t="shared" si="5"/>
        <v>0</v>
      </c>
      <c r="F36" s="247">
        <v>2</v>
      </c>
      <c r="G36" s="264">
        <f>#REF!</f>
        <v>2</v>
      </c>
      <c r="H36" s="263">
        <f t="shared" si="3"/>
        <v>0</v>
      </c>
      <c r="I36" s="247">
        <v>1</v>
      </c>
      <c r="J36" s="264">
        <f>#REF!</f>
        <v>0</v>
      </c>
      <c r="K36" s="263" t="str">
        <f t="shared" si="4"/>
        <v/>
      </c>
    </row>
    <row r="37" spans="2:11" ht="23.25" x14ac:dyDescent="0.25">
      <c r="B37" s="647" t="s">
        <v>247</v>
      </c>
      <c r="C37" s="247">
        <v>47</v>
      </c>
      <c r="D37" s="264">
        <f>#REF!</f>
        <v>28</v>
      </c>
      <c r="E37" s="263">
        <f t="shared" si="5"/>
        <v>-40.425531914893618</v>
      </c>
      <c r="F37" s="247">
        <v>45</v>
      </c>
      <c r="G37" s="264">
        <f>#REF!</f>
        <v>27</v>
      </c>
      <c r="H37" s="263">
        <f t="shared" si="3"/>
        <v>-40</v>
      </c>
      <c r="I37" s="247">
        <v>8</v>
      </c>
      <c r="J37" s="264">
        <f>#REF!</f>
        <v>8</v>
      </c>
      <c r="K37" s="263">
        <f t="shared" si="4"/>
        <v>0</v>
      </c>
    </row>
    <row r="38" spans="2:11" ht="23.25" x14ac:dyDescent="0.25">
      <c r="B38" s="647" t="s">
        <v>248</v>
      </c>
      <c r="C38" s="247">
        <v>24</v>
      </c>
      <c r="D38" s="264">
        <f>#REF!</f>
        <v>20</v>
      </c>
      <c r="E38" s="263">
        <f t="shared" si="5"/>
        <v>-16.666666666666657</v>
      </c>
      <c r="F38" s="247">
        <v>24</v>
      </c>
      <c r="G38" s="264">
        <f>#REF!</f>
        <v>19</v>
      </c>
      <c r="H38" s="263">
        <f t="shared" si="3"/>
        <v>-20.833333333333343</v>
      </c>
      <c r="I38" s="247">
        <v>11</v>
      </c>
      <c r="J38" s="264">
        <f>#REF!</f>
        <v>8</v>
      </c>
      <c r="K38" s="263">
        <f t="shared" si="4"/>
        <v>-27.272727272727266</v>
      </c>
    </row>
    <row r="39" spans="2:11" x14ac:dyDescent="0.25">
      <c r="B39" s="647" t="s">
        <v>249</v>
      </c>
      <c r="C39" s="247">
        <v>7</v>
      </c>
      <c r="D39" s="264">
        <f>#REF!</f>
        <v>21</v>
      </c>
      <c r="E39" s="727">
        <f t="shared" si="5"/>
        <v>200</v>
      </c>
      <c r="F39" s="247">
        <v>7</v>
      </c>
      <c r="G39" s="264">
        <f>#REF!</f>
        <v>21</v>
      </c>
      <c r="H39" s="727">
        <f t="shared" si="3"/>
        <v>200</v>
      </c>
      <c r="I39" s="247">
        <v>1</v>
      </c>
      <c r="J39" s="264">
        <f>#REF!</f>
        <v>13</v>
      </c>
      <c r="K39" s="263">
        <f t="shared" si="4"/>
        <v>1200</v>
      </c>
    </row>
    <row r="40" spans="2:11" x14ac:dyDescent="0.25">
      <c r="B40" s="647" t="s">
        <v>250</v>
      </c>
      <c r="C40" s="247">
        <v>363</v>
      </c>
      <c r="D40" s="264">
        <f>#REF!</f>
        <v>440</v>
      </c>
      <c r="E40" s="263">
        <f t="shared" si="5"/>
        <v>21.212121212121218</v>
      </c>
      <c r="F40" s="247">
        <v>359</v>
      </c>
      <c r="G40" s="264">
        <f>#REF!</f>
        <v>425</v>
      </c>
      <c r="H40" s="263">
        <f t="shared" si="3"/>
        <v>18.384401114206142</v>
      </c>
      <c r="I40" s="247">
        <v>284</v>
      </c>
      <c r="J40" s="264">
        <f>#REF!</f>
        <v>334</v>
      </c>
      <c r="K40" s="263">
        <f t="shared" si="4"/>
        <v>17.605633802816897</v>
      </c>
    </row>
    <row r="41" spans="2:11" ht="23.25" x14ac:dyDescent="0.25">
      <c r="B41" s="647" t="s">
        <v>251</v>
      </c>
      <c r="C41" s="247">
        <v>4</v>
      </c>
      <c r="D41" s="264">
        <f>#REF!</f>
        <v>3</v>
      </c>
      <c r="E41" s="263">
        <f t="shared" si="5"/>
        <v>-25</v>
      </c>
      <c r="F41" s="247">
        <v>4</v>
      </c>
      <c r="G41" s="264">
        <f>#REF!</f>
        <v>3</v>
      </c>
      <c r="H41" s="263">
        <f t="shared" si="3"/>
        <v>-25</v>
      </c>
      <c r="I41" s="247">
        <v>3</v>
      </c>
      <c r="J41" s="264">
        <f>#REF!</f>
        <v>3</v>
      </c>
      <c r="K41" s="263">
        <f t="shared" si="4"/>
        <v>0</v>
      </c>
    </row>
    <row r="42" spans="2:11" x14ac:dyDescent="0.25">
      <c r="B42" s="209" t="s">
        <v>252</v>
      </c>
      <c r="C42" s="650">
        <v>91</v>
      </c>
      <c r="D42" s="651">
        <f>#REF!</f>
        <v>109</v>
      </c>
      <c r="E42" s="341">
        <f t="shared" si="5"/>
        <v>19.780219780219781</v>
      </c>
      <c r="F42" s="650">
        <v>89</v>
      </c>
      <c r="G42" s="651">
        <f>#REF!</f>
        <v>100</v>
      </c>
      <c r="H42" s="341">
        <f t="shared" si="3"/>
        <v>12.359550561797761</v>
      </c>
      <c r="I42" s="650">
        <v>38</v>
      </c>
      <c r="J42" s="651">
        <f>#REF!</f>
        <v>59</v>
      </c>
      <c r="K42" s="341">
        <f t="shared" si="4"/>
        <v>55.26315789473685</v>
      </c>
    </row>
    <row r="43" spans="2:11" ht="15.75" thickBot="1" x14ac:dyDescent="0.3">
      <c r="B43" s="649" t="s">
        <v>25</v>
      </c>
      <c r="C43" s="362">
        <v>0</v>
      </c>
      <c r="D43" s="728">
        <f>#REF!</f>
        <v>0</v>
      </c>
      <c r="E43" s="729" t="str">
        <f t="shared" si="5"/>
        <v/>
      </c>
      <c r="F43" s="730">
        <v>0</v>
      </c>
      <c r="G43" s="728">
        <f>#REF!</f>
        <v>0</v>
      </c>
      <c r="H43" s="729" t="str">
        <f t="shared" si="3"/>
        <v/>
      </c>
      <c r="I43" s="730">
        <v>0</v>
      </c>
      <c r="J43" s="728">
        <f>#REF!</f>
        <v>0</v>
      </c>
      <c r="K43" s="729" t="str">
        <f t="shared" si="4"/>
        <v/>
      </c>
    </row>
    <row r="44" spans="2:11" ht="15.75" thickBot="1" x14ac:dyDescent="0.3">
      <c r="B44" s="283" t="s">
        <v>221</v>
      </c>
      <c r="C44" s="717">
        <v>1380</v>
      </c>
      <c r="D44" s="731">
        <f>SUM(D30:D43)</f>
        <v>1311</v>
      </c>
      <c r="E44" s="363">
        <f t="shared" si="5"/>
        <v>-5</v>
      </c>
      <c r="F44" s="717">
        <v>1363</v>
      </c>
      <c r="G44" s="731">
        <f>SUM(G30:G43)</f>
        <v>1251</v>
      </c>
      <c r="H44" s="363">
        <f t="shared" si="3"/>
        <v>-8.2171680117388064</v>
      </c>
      <c r="I44" s="717">
        <v>580</v>
      </c>
      <c r="J44" s="731">
        <f>SUM(J30:J43)</f>
        <v>609</v>
      </c>
      <c r="K44" s="363">
        <f t="shared" si="4"/>
        <v>5</v>
      </c>
    </row>
    <row r="45" spans="2:11" ht="15.75" thickBot="1" x14ac:dyDescent="0.3">
      <c r="B45" s="732" t="s">
        <v>253</v>
      </c>
      <c r="C45" s="733">
        <v>10</v>
      </c>
      <c r="D45" s="734">
        <f>#REF!</f>
        <v>20</v>
      </c>
      <c r="E45" s="735">
        <f>IF(D45*C45=0,"",D45/C45*100-100)</f>
        <v>100</v>
      </c>
      <c r="F45" s="733">
        <v>9</v>
      </c>
      <c r="G45" s="734">
        <f>#REF!</f>
        <v>21</v>
      </c>
      <c r="H45" s="735">
        <f>IF(G45*F45=0,"",G45/F45*100-100)</f>
        <v>133.33333333333334</v>
      </c>
      <c r="I45" s="733">
        <v>7</v>
      </c>
      <c r="J45" s="734">
        <f>#REF!</f>
        <v>21</v>
      </c>
      <c r="K45" s="735">
        <f>IF(J45*I45=0,"",J45/I45*100-100)</f>
        <v>200</v>
      </c>
    </row>
    <row r="46" spans="2:11" ht="15.75" thickBot="1" x14ac:dyDescent="0.3">
      <c r="B46" s="283" t="s">
        <v>14</v>
      </c>
      <c r="C46" s="717">
        <v>1390</v>
      </c>
      <c r="D46" s="345">
        <f>SUM(D44:D45)</f>
        <v>1331</v>
      </c>
      <c r="E46" s="346">
        <f>IF(D46*C46=0,"",D46/C46*100-100)</f>
        <v>-4.24460431654677</v>
      </c>
      <c r="F46" s="717">
        <v>1372</v>
      </c>
      <c r="G46" s="345">
        <f>SUM(G44:G45)</f>
        <v>1272</v>
      </c>
      <c r="H46" s="346">
        <f>IF(G46*F46=0,"",G46/F46*100-100)</f>
        <v>-7.2886297376093268</v>
      </c>
      <c r="I46" s="717">
        <v>587</v>
      </c>
      <c r="J46" s="345">
        <f>SUM(J44:J45)</f>
        <v>630</v>
      </c>
      <c r="K46" s="346">
        <f>IF(J46*I46=0,"",J46/I46*100-100)</f>
        <v>7.3253833049403738</v>
      </c>
    </row>
    <row r="48" spans="2:11" ht="30" customHeight="1" x14ac:dyDescent="0.25">
      <c r="B48" s="7214" t="s">
        <v>255</v>
      </c>
      <c r="C48" s="7214"/>
      <c r="D48" s="7214"/>
      <c r="E48" s="7214"/>
      <c r="F48" s="7214"/>
      <c r="G48" s="7214"/>
      <c r="H48" s="7214"/>
    </row>
    <row r="49" spans="2:8" ht="30" customHeight="1" thickBot="1" x14ac:dyDescent="0.3">
      <c r="B49" s="2144"/>
      <c r="C49" s="2144"/>
      <c r="D49" s="2144"/>
      <c r="E49" s="2144"/>
      <c r="F49" s="2144"/>
      <c r="G49" s="2144"/>
      <c r="H49" s="2144"/>
    </row>
    <row r="50" spans="2:8" x14ac:dyDescent="0.25">
      <c r="B50" s="7201" t="s">
        <v>26</v>
      </c>
      <c r="C50" s="484" t="s">
        <v>169</v>
      </c>
      <c r="D50" s="485"/>
      <c r="E50" s="486"/>
      <c r="F50" s="7197" t="s">
        <v>170</v>
      </c>
      <c r="G50" s="7198"/>
      <c r="H50" s="7199"/>
    </row>
    <row r="51" spans="2:8" ht="33.75" customHeight="1" thickBot="1" x14ac:dyDescent="0.3">
      <c r="B51" s="7241"/>
      <c r="C51" s="487" t="s">
        <v>1</v>
      </c>
      <c r="D51" s="488" t="s">
        <v>2360</v>
      </c>
      <c r="E51" s="490" t="s">
        <v>144</v>
      </c>
      <c r="F51" s="487" t="s">
        <v>1</v>
      </c>
      <c r="G51" s="488" t="s">
        <v>2360</v>
      </c>
      <c r="H51" s="490" t="s">
        <v>144</v>
      </c>
    </row>
    <row r="52" spans="2:8" x14ac:dyDescent="0.25">
      <c r="B52" s="646" t="s">
        <v>240</v>
      </c>
      <c r="C52" s="495" t="s">
        <v>613</v>
      </c>
      <c r="D52" s="496" t="s">
        <v>613</v>
      </c>
      <c r="E52" s="738" t="str">
        <f t="shared" ref="E52:E68" si="6">IF(D52="","",(D52-C52))</f>
        <v/>
      </c>
      <c r="F52" s="739" t="s">
        <v>613</v>
      </c>
      <c r="G52" s="496" t="s">
        <v>613</v>
      </c>
      <c r="H52" s="738" t="str">
        <f t="shared" ref="H52:H57" si="7">IF(G52="","",(G52-F52))</f>
        <v/>
      </c>
    </row>
    <row r="53" spans="2:8" x14ac:dyDescent="0.25">
      <c r="B53" s="646" t="s">
        <v>241</v>
      </c>
      <c r="C53" s="495">
        <v>98.453608247422693</v>
      </c>
      <c r="D53" s="496">
        <v>95.370370370370367</v>
      </c>
      <c r="E53" s="738">
        <f t="shared" si="6"/>
        <v>-3.0832378770523263</v>
      </c>
      <c r="F53" s="495">
        <v>94.73684210526315</v>
      </c>
      <c r="G53" s="496">
        <v>80</v>
      </c>
      <c r="H53" s="738">
        <f t="shared" si="7"/>
        <v>-14.73684210526315</v>
      </c>
    </row>
    <row r="54" spans="2:8" x14ac:dyDescent="0.25">
      <c r="B54" s="646" t="s">
        <v>242</v>
      </c>
      <c r="C54" s="505">
        <v>94.73684210526315</v>
      </c>
      <c r="D54" s="506">
        <v>92.857142857142861</v>
      </c>
      <c r="E54" s="738">
        <f t="shared" si="6"/>
        <v>-1.8796992481202892</v>
      </c>
      <c r="F54" s="505">
        <v>85.714285714285708</v>
      </c>
      <c r="G54" s="506">
        <v>83.333333333333343</v>
      </c>
      <c r="H54" s="740">
        <f t="shared" si="7"/>
        <v>-2.3809523809523654</v>
      </c>
    </row>
    <row r="55" spans="2:8" x14ac:dyDescent="0.25">
      <c r="B55" s="646" t="s">
        <v>243</v>
      </c>
      <c r="C55" s="495">
        <v>97.5</v>
      </c>
      <c r="D55" s="496">
        <v>93.023255813953483</v>
      </c>
      <c r="E55" s="738">
        <f t="shared" si="6"/>
        <v>-4.4767441860465169</v>
      </c>
      <c r="F55" s="495">
        <v>91.891891891891902</v>
      </c>
      <c r="G55" s="496">
        <v>85.245901639344254</v>
      </c>
      <c r="H55" s="738">
        <f t="shared" si="7"/>
        <v>-6.645990252547648</v>
      </c>
    </row>
    <row r="56" spans="2:8" x14ac:dyDescent="0.25">
      <c r="B56" s="646" t="s">
        <v>244</v>
      </c>
      <c r="C56" s="505">
        <v>100</v>
      </c>
      <c r="D56" s="506">
        <v>92.64705882352942</v>
      </c>
      <c r="E56" s="741">
        <f t="shared" si="6"/>
        <v>-7.3529411764705799</v>
      </c>
      <c r="F56" s="739">
        <v>100</v>
      </c>
      <c r="G56" s="506">
        <v>79.166666666666657</v>
      </c>
      <c r="H56" s="741">
        <f t="shared" si="7"/>
        <v>-20.833333333333343</v>
      </c>
    </row>
    <row r="57" spans="2:8" ht="23.25" x14ac:dyDescent="0.25">
      <c r="B57" s="646" t="s">
        <v>245</v>
      </c>
      <c r="C57" s="495">
        <v>99.513381995133827</v>
      </c>
      <c r="D57" s="496">
        <v>96.551724137931032</v>
      </c>
      <c r="E57" s="738">
        <f t="shared" si="6"/>
        <v>-2.9616578572027947</v>
      </c>
      <c r="F57" s="495">
        <v>98.148148148148152</v>
      </c>
      <c r="G57" s="496">
        <v>88.311688311688314</v>
      </c>
      <c r="H57" s="738">
        <f t="shared" si="7"/>
        <v>-9.8364598364598379</v>
      </c>
    </row>
    <row r="58" spans="2:8" ht="23.25" x14ac:dyDescent="0.25">
      <c r="B58" s="647" t="s">
        <v>246</v>
      </c>
      <c r="C58" s="495">
        <v>100</v>
      </c>
      <c r="D58" s="496">
        <v>100</v>
      </c>
      <c r="E58" s="738"/>
      <c r="F58" s="495">
        <v>100</v>
      </c>
      <c r="G58" s="496" t="s">
        <v>613</v>
      </c>
      <c r="H58" s="740"/>
    </row>
    <row r="59" spans="2:8" ht="23.25" x14ac:dyDescent="0.25">
      <c r="B59" s="647" t="s">
        <v>247</v>
      </c>
      <c r="C59" s="495">
        <v>95.744680851063833</v>
      </c>
      <c r="D59" s="496">
        <v>96.428571428571431</v>
      </c>
      <c r="E59" s="738">
        <f t="shared" si="6"/>
        <v>0.68389057750759719</v>
      </c>
      <c r="F59" s="742">
        <v>80</v>
      </c>
      <c r="G59" s="496">
        <v>88.888888888888886</v>
      </c>
      <c r="H59" s="740">
        <f>IF(G59="","",(G59-F59))</f>
        <v>8.8888888888888857</v>
      </c>
    </row>
    <row r="60" spans="2:8" ht="23.25" x14ac:dyDescent="0.25">
      <c r="B60" s="647" t="s">
        <v>248</v>
      </c>
      <c r="C60" s="495">
        <v>100</v>
      </c>
      <c r="D60" s="496">
        <v>95</v>
      </c>
      <c r="E60" s="738">
        <f t="shared" si="6"/>
        <v>-5</v>
      </c>
      <c r="F60" s="495">
        <v>100</v>
      </c>
      <c r="G60" s="496">
        <v>88.888888888888886</v>
      </c>
      <c r="H60" s="740">
        <f>IF(G60="","",(G60-F60))</f>
        <v>-11.111111111111114</v>
      </c>
    </row>
    <row r="61" spans="2:8" x14ac:dyDescent="0.25">
      <c r="B61" s="647" t="s">
        <v>249</v>
      </c>
      <c r="C61" s="495">
        <v>100</v>
      </c>
      <c r="D61" s="496">
        <v>100</v>
      </c>
      <c r="E61" s="738">
        <f t="shared" si="6"/>
        <v>0</v>
      </c>
      <c r="F61" s="495">
        <v>100</v>
      </c>
      <c r="G61" s="743">
        <v>100</v>
      </c>
      <c r="H61" s="740"/>
    </row>
    <row r="62" spans="2:8" x14ac:dyDescent="0.25">
      <c r="B62" s="647" t="s">
        <v>250</v>
      </c>
      <c r="C62" s="495">
        <v>98.898071625344357</v>
      </c>
      <c r="D62" s="496">
        <v>96.590909090909093</v>
      </c>
      <c r="E62" s="738">
        <f t="shared" si="6"/>
        <v>-2.307162534435264</v>
      </c>
      <c r="F62" s="495">
        <v>98.611111111111114</v>
      </c>
      <c r="G62" s="743">
        <v>95.702005730659025</v>
      </c>
      <c r="H62" s="740">
        <f t="shared" ref="H62:H68" si="8">IF(G62="","",(G62-F62))</f>
        <v>-2.9091053804520897</v>
      </c>
    </row>
    <row r="63" spans="2:8" ht="23.25" x14ac:dyDescent="0.25">
      <c r="B63" s="647" t="s">
        <v>251</v>
      </c>
      <c r="C63" s="495">
        <v>100</v>
      </c>
      <c r="D63" s="496">
        <v>100</v>
      </c>
      <c r="E63" s="740">
        <f t="shared" si="6"/>
        <v>0</v>
      </c>
      <c r="F63" s="495">
        <v>100</v>
      </c>
      <c r="G63" s="743">
        <v>100</v>
      </c>
      <c r="H63" s="740">
        <f t="shared" si="8"/>
        <v>0</v>
      </c>
    </row>
    <row r="64" spans="2:8" x14ac:dyDescent="0.25">
      <c r="B64" s="647" t="s">
        <v>252</v>
      </c>
      <c r="C64" s="495">
        <v>97.802197802197796</v>
      </c>
      <c r="D64" s="496">
        <v>91.743119266055047</v>
      </c>
      <c r="E64" s="738">
        <f t="shared" si="6"/>
        <v>-6.0590785361427493</v>
      </c>
      <c r="F64" s="495">
        <v>95</v>
      </c>
      <c r="G64" s="743">
        <v>86.764705882352942</v>
      </c>
      <c r="H64" s="738">
        <f t="shared" si="8"/>
        <v>-8.235294117647058</v>
      </c>
    </row>
    <row r="65" spans="2:8" ht="15.75" thickBot="1" x14ac:dyDescent="0.3">
      <c r="B65" s="649" t="s">
        <v>25</v>
      </c>
      <c r="C65" s="621" t="s">
        <v>613</v>
      </c>
      <c r="D65" s="622" t="s">
        <v>613</v>
      </c>
      <c r="E65" s="744" t="str">
        <f t="shared" si="6"/>
        <v/>
      </c>
      <c r="F65" s="621" t="s">
        <v>613</v>
      </c>
      <c r="G65" s="745" t="s">
        <v>613</v>
      </c>
      <c r="H65" s="740" t="str">
        <f t="shared" si="8"/>
        <v/>
      </c>
    </row>
    <row r="66" spans="2:8" ht="15.75" thickBot="1" x14ac:dyDescent="0.3">
      <c r="B66" s="283" t="s">
        <v>221</v>
      </c>
      <c r="C66" s="550">
        <v>98.768115942028984</v>
      </c>
      <c r="D66" s="545">
        <v>95.423340961098404</v>
      </c>
      <c r="E66" s="363">
        <f t="shared" si="6"/>
        <v>-3.3447749809305805</v>
      </c>
      <c r="F66" s="746">
        <v>97.152428810720266</v>
      </c>
      <c r="G66" s="503">
        <v>91.031390134529147</v>
      </c>
      <c r="H66" s="363">
        <f t="shared" si="8"/>
        <v>-6.1210386761911195</v>
      </c>
    </row>
    <row r="67" spans="2:8" ht="15.75" thickBot="1" x14ac:dyDescent="0.3">
      <c r="B67" s="732" t="s">
        <v>253</v>
      </c>
      <c r="C67" s="505">
        <v>90</v>
      </c>
      <c r="D67" s="506">
        <v>105</v>
      </c>
      <c r="E67" s="741">
        <f t="shared" si="6"/>
        <v>15</v>
      </c>
      <c r="F67" s="505">
        <v>87.5</v>
      </c>
      <c r="G67" s="506">
        <v>105</v>
      </c>
      <c r="H67" s="740">
        <f t="shared" si="8"/>
        <v>17.5</v>
      </c>
    </row>
    <row r="68" spans="2:8" ht="15.75" thickBot="1" x14ac:dyDescent="0.3">
      <c r="B68" s="342" t="s">
        <v>14</v>
      </c>
      <c r="C68" s="550">
        <v>98.705035971223026</v>
      </c>
      <c r="D68" s="545">
        <v>95.567242674680685</v>
      </c>
      <c r="E68" s="363">
        <f t="shared" si="6"/>
        <v>-3.1377932965423412</v>
      </c>
      <c r="F68" s="550">
        <v>97.024793388429757</v>
      </c>
      <c r="G68" s="545">
        <v>91.436865021770686</v>
      </c>
      <c r="H68" s="363">
        <f t="shared" si="8"/>
        <v>-5.5879283666590709</v>
      </c>
    </row>
  </sheetData>
  <mergeCells count="18">
    <mergeCell ref="I28:J28"/>
    <mergeCell ref="K28:K29"/>
    <mergeCell ref="B50:B51"/>
    <mergeCell ref="F50:H50"/>
    <mergeCell ref="B48:H48"/>
    <mergeCell ref="B5:B6"/>
    <mergeCell ref="C5:E5"/>
    <mergeCell ref="F5:G5"/>
    <mergeCell ref="H5:K5"/>
    <mergeCell ref="B27:B29"/>
    <mergeCell ref="C27:E27"/>
    <mergeCell ref="F27:H27"/>
    <mergeCell ref="I27:K27"/>
    <mergeCell ref="C28:D28"/>
    <mergeCell ref="E28:E29"/>
    <mergeCell ref="F28:G28"/>
    <mergeCell ref="H28:H29"/>
    <mergeCell ref="B24:K2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81"/>
  <sheetViews>
    <sheetView topLeftCell="B551" workbookViewId="0">
      <selection activeCell="M70" sqref="M70"/>
    </sheetView>
  </sheetViews>
  <sheetFormatPr defaultRowHeight="15" x14ac:dyDescent="0.25"/>
  <cols>
    <col min="1" max="1" width="6" customWidth="1"/>
    <col min="2" max="2" width="2.28515625" customWidth="1"/>
    <col min="3" max="3" width="26.28515625" customWidth="1"/>
    <col min="4" max="4" width="11.28515625" bestFit="1" customWidth="1"/>
    <col min="5" max="5" width="11.140625" bestFit="1" customWidth="1"/>
    <col min="6" max="6" width="9.28515625" bestFit="1" customWidth="1"/>
    <col min="13" max="13" width="20.140625" customWidth="1"/>
  </cols>
  <sheetData>
    <row r="1" spans="3:12" x14ac:dyDescent="0.25">
      <c r="C1" s="431" t="s">
        <v>257</v>
      </c>
    </row>
    <row r="2" spans="3:12" ht="15.75" thickBot="1" x14ac:dyDescent="0.3"/>
    <row r="3" spans="3:12" x14ac:dyDescent="0.25">
      <c r="C3" s="7201" t="s">
        <v>256</v>
      </c>
      <c r="D3" s="7176" t="s">
        <v>114</v>
      </c>
      <c r="E3" s="7177"/>
      <c r="F3" s="7178"/>
      <c r="G3" s="7176" t="s">
        <v>115</v>
      </c>
      <c r="H3" s="7179"/>
      <c r="I3" s="7176" t="s">
        <v>116</v>
      </c>
      <c r="J3" s="7180"/>
      <c r="K3" s="7180"/>
      <c r="L3" s="7179"/>
    </row>
    <row r="4" spans="3:12" ht="20.25" customHeight="1" thickBot="1" x14ac:dyDescent="0.3">
      <c r="C4" s="7159"/>
      <c r="D4" s="168" t="s">
        <v>119</v>
      </c>
      <c r="E4" s="169" t="s">
        <v>120</v>
      </c>
      <c r="F4" s="170" t="s">
        <v>121</v>
      </c>
      <c r="G4" s="171" t="s">
        <v>119</v>
      </c>
      <c r="H4" s="172" t="s">
        <v>122</v>
      </c>
      <c r="I4" s="171" t="s">
        <v>119</v>
      </c>
      <c r="J4" s="173" t="s">
        <v>122</v>
      </c>
      <c r="K4" s="174" t="s">
        <v>123</v>
      </c>
      <c r="L4" s="175" t="s">
        <v>122</v>
      </c>
    </row>
    <row r="5" spans="3:12" x14ac:dyDescent="0.25">
      <c r="C5" s="747" t="s">
        <v>20</v>
      </c>
      <c r="D5" s="748">
        <v>7705</v>
      </c>
      <c r="E5" s="242">
        <v>87</v>
      </c>
      <c r="F5" s="749">
        <v>7581</v>
      </c>
      <c r="G5" s="238">
        <v>2093</v>
      </c>
      <c r="H5" s="750">
        <f t="shared" ref="H5:H13" si="0">IF(G5=0,"",G5/D5*100)</f>
        <v>27.164179104477608</v>
      </c>
      <c r="I5" s="238">
        <v>1969</v>
      </c>
      <c r="J5" s="252">
        <f t="shared" ref="J5:J13" si="1">IF(I5=0,"",I5/F5*100)</f>
        <v>25.972826803851735</v>
      </c>
      <c r="K5" s="751">
        <v>419</v>
      </c>
      <c r="L5" s="365">
        <f t="shared" ref="L5:L10" si="2">(I5-K5)/F5*100</f>
        <v>20.44585147078222</v>
      </c>
    </row>
    <row r="6" spans="3:12" x14ac:dyDescent="0.25">
      <c r="C6" s="752" t="s">
        <v>21</v>
      </c>
      <c r="D6" s="736">
        <v>10538</v>
      </c>
      <c r="E6" s="251">
        <v>144</v>
      </c>
      <c r="F6" s="753">
        <v>10175</v>
      </c>
      <c r="G6" s="247">
        <v>3712</v>
      </c>
      <c r="H6" s="250">
        <f t="shared" si="0"/>
        <v>35.22490036059974</v>
      </c>
      <c r="I6" s="247">
        <v>3349</v>
      </c>
      <c r="J6" s="252">
        <f t="shared" si="1"/>
        <v>32.914004914004913</v>
      </c>
      <c r="K6" s="247">
        <v>474</v>
      </c>
      <c r="L6" s="260">
        <f t="shared" si="2"/>
        <v>28.255528255528255</v>
      </c>
    </row>
    <row r="7" spans="3:12" x14ac:dyDescent="0.25">
      <c r="C7" s="752" t="s">
        <v>22</v>
      </c>
      <c r="D7" s="736">
        <v>580</v>
      </c>
      <c r="E7" s="266">
        <v>10</v>
      </c>
      <c r="F7" s="754">
        <v>547</v>
      </c>
      <c r="G7" s="247">
        <v>297</v>
      </c>
      <c r="H7" s="250">
        <f t="shared" si="0"/>
        <v>51.206896551724135</v>
      </c>
      <c r="I7" s="247">
        <v>264</v>
      </c>
      <c r="J7" s="252">
        <f t="shared" si="1"/>
        <v>48.263254113345525</v>
      </c>
      <c r="K7" s="253">
        <v>60</v>
      </c>
      <c r="L7" s="260">
        <f t="shared" si="2"/>
        <v>37.294332723948813</v>
      </c>
    </row>
    <row r="8" spans="3:12" x14ac:dyDescent="0.25">
      <c r="C8" s="752" t="s">
        <v>23</v>
      </c>
      <c r="D8" s="755">
        <v>128</v>
      </c>
      <c r="E8" s="266">
        <v>9</v>
      </c>
      <c r="F8" s="753">
        <v>105</v>
      </c>
      <c r="G8" s="247">
        <v>97</v>
      </c>
      <c r="H8" s="250">
        <f t="shared" si="0"/>
        <v>75.78125</v>
      </c>
      <c r="I8" s="756">
        <v>74</v>
      </c>
      <c r="J8" s="252">
        <f t="shared" si="1"/>
        <v>70.476190476190482</v>
      </c>
      <c r="K8" s="756">
        <v>7</v>
      </c>
      <c r="L8" s="260">
        <f t="shared" si="2"/>
        <v>63.809523809523803</v>
      </c>
    </row>
    <row r="9" spans="3:12" x14ac:dyDescent="0.25">
      <c r="C9" s="752" t="s">
        <v>24</v>
      </c>
      <c r="D9" s="757">
        <v>2030</v>
      </c>
      <c r="E9" s="758">
        <v>5</v>
      </c>
      <c r="F9" s="759">
        <v>1460</v>
      </c>
      <c r="G9" s="760">
        <v>1456</v>
      </c>
      <c r="H9" s="250">
        <f t="shared" si="0"/>
        <v>71.724137931034477</v>
      </c>
      <c r="I9" s="760">
        <v>886</v>
      </c>
      <c r="J9" s="252">
        <f t="shared" si="1"/>
        <v>60.684931506849317</v>
      </c>
      <c r="K9" s="760">
        <v>57</v>
      </c>
      <c r="L9" s="761">
        <f t="shared" si="2"/>
        <v>56.780821917808225</v>
      </c>
    </row>
    <row r="10" spans="3:12" ht="15.75" thickBot="1" x14ac:dyDescent="0.3">
      <c r="C10" s="752" t="s">
        <v>25</v>
      </c>
      <c r="D10" s="762">
        <v>2350</v>
      </c>
      <c r="E10" s="317">
        <v>63</v>
      </c>
      <c r="F10" s="763">
        <v>1796</v>
      </c>
      <c r="G10" s="764">
        <v>1452</v>
      </c>
      <c r="H10" s="250">
        <f t="shared" si="0"/>
        <v>61.787234042553195</v>
      </c>
      <c r="I10" s="317">
        <v>898</v>
      </c>
      <c r="J10" s="765">
        <f t="shared" si="1"/>
        <v>50</v>
      </c>
      <c r="K10" s="317">
        <v>35</v>
      </c>
      <c r="L10" s="766">
        <f t="shared" si="2"/>
        <v>48.051224944320715</v>
      </c>
    </row>
    <row r="11" spans="3:12" ht="15.75" thickBot="1" x14ac:dyDescent="0.3">
      <c r="C11" s="767" t="s">
        <v>221</v>
      </c>
      <c r="D11" s="768">
        <f>SUM(D5:D10)</f>
        <v>23331</v>
      </c>
      <c r="E11" s="769">
        <f>SUM(E5:E10)</f>
        <v>318</v>
      </c>
      <c r="F11" s="770">
        <f>SUM(F5:F10)</f>
        <v>21664</v>
      </c>
      <c r="G11" s="717">
        <f>SUM(G5:G10)</f>
        <v>9107</v>
      </c>
      <c r="H11" s="719">
        <f t="shared" si="0"/>
        <v>39.033903390339034</v>
      </c>
      <c r="I11" s="717">
        <f>SUM(I5:I10)</f>
        <v>7440</v>
      </c>
      <c r="J11" s="720">
        <f t="shared" si="1"/>
        <v>34.342688330871489</v>
      </c>
      <c r="K11" s="285">
        <f>SUM(K5:K10)</f>
        <v>1052</v>
      </c>
      <c r="L11" s="289">
        <f>(I11-K11)/F11*100</f>
        <v>29.486706056129986</v>
      </c>
    </row>
    <row r="12" spans="3:12" ht="15.75" thickBot="1" x14ac:dyDescent="0.3">
      <c r="C12" s="6248" t="s">
        <v>260</v>
      </c>
      <c r="D12" s="771">
        <v>582</v>
      </c>
      <c r="E12" s="772">
        <v>3</v>
      </c>
      <c r="F12" s="773">
        <v>367</v>
      </c>
      <c r="G12" s="771">
        <v>541</v>
      </c>
      <c r="H12" s="774">
        <f t="shared" si="0"/>
        <v>92.955326460481103</v>
      </c>
      <c r="I12" s="772">
        <v>326</v>
      </c>
      <c r="J12" s="775">
        <f t="shared" si="1"/>
        <v>88.828337874659397</v>
      </c>
      <c r="K12" s="772">
        <v>7</v>
      </c>
      <c r="L12" s="776">
        <f>(I12-K12)/F12*100</f>
        <v>86.920980926430516</v>
      </c>
    </row>
    <row r="13" spans="3:12" ht="15.75" thickBot="1" x14ac:dyDescent="0.3">
      <c r="C13" s="342" t="s">
        <v>14</v>
      </c>
      <c r="D13" s="717">
        <f>SUM(D11:D12)</f>
        <v>23913</v>
      </c>
      <c r="E13" s="685">
        <f>SUM(E11:E12)</f>
        <v>321</v>
      </c>
      <c r="F13" s="777">
        <f>SUM(F11:F12)</f>
        <v>22031</v>
      </c>
      <c r="G13" s="717">
        <f>SUM(G11:G12)</f>
        <v>9648</v>
      </c>
      <c r="H13" s="719">
        <f t="shared" si="0"/>
        <v>40.346255175009411</v>
      </c>
      <c r="I13" s="717">
        <f>SUM(I11:I12)</f>
        <v>7766</v>
      </c>
      <c r="J13" s="720">
        <f t="shared" si="1"/>
        <v>35.250329081748447</v>
      </c>
      <c r="K13" s="285">
        <f>SUM(K11:K12)</f>
        <v>1059</v>
      </c>
      <c r="L13" s="289">
        <f>(I13-K13)/F13*100</f>
        <v>30.443466025146389</v>
      </c>
    </row>
    <row r="15" spans="3:12" x14ac:dyDescent="0.25">
      <c r="C15" s="431" t="s">
        <v>259</v>
      </c>
    </row>
    <row r="16" spans="3:12" ht="15.75" thickBot="1" x14ac:dyDescent="0.3">
      <c r="C16" s="431"/>
    </row>
    <row r="17" spans="3:12" ht="15" customHeight="1" x14ac:dyDescent="0.25">
      <c r="C17" s="7201" t="s">
        <v>258</v>
      </c>
      <c r="D17" s="7189" t="s">
        <v>118</v>
      </c>
      <c r="E17" s="7190"/>
      <c r="F17" s="7191"/>
      <c r="G17" s="7189" t="s">
        <v>115</v>
      </c>
      <c r="H17" s="7192"/>
      <c r="I17" s="7193"/>
      <c r="J17" s="7189" t="s">
        <v>116</v>
      </c>
      <c r="K17" s="7190"/>
      <c r="L17" s="7191"/>
    </row>
    <row r="18" spans="3:12" ht="15" customHeight="1" x14ac:dyDescent="0.25">
      <c r="C18" s="7260"/>
      <c r="D18" s="7194" t="s">
        <v>124</v>
      </c>
      <c r="E18" s="7195"/>
      <c r="F18" s="7196" t="s">
        <v>125</v>
      </c>
      <c r="G18" s="7194" t="s">
        <v>124</v>
      </c>
      <c r="H18" s="7195"/>
      <c r="I18" s="7196" t="s">
        <v>125</v>
      </c>
      <c r="J18" s="7194" t="s">
        <v>124</v>
      </c>
      <c r="K18" s="7195"/>
      <c r="L18" s="7196" t="s">
        <v>125</v>
      </c>
    </row>
    <row r="19" spans="3:12" ht="15.75" thickBot="1" x14ac:dyDescent="0.3">
      <c r="C19" s="7261"/>
      <c r="D19" s="171" t="s">
        <v>1</v>
      </c>
      <c r="E19" s="185" t="s">
        <v>2360</v>
      </c>
      <c r="F19" s="7150"/>
      <c r="G19" s="171" t="s">
        <v>1</v>
      </c>
      <c r="H19" s="185" t="s">
        <v>2360</v>
      </c>
      <c r="I19" s="7150"/>
      <c r="J19" s="171" t="s">
        <v>1</v>
      </c>
      <c r="K19" s="185" t="s">
        <v>2360</v>
      </c>
      <c r="L19" s="7150"/>
    </row>
    <row r="20" spans="3:12" x14ac:dyDescent="0.25">
      <c r="C20" s="778" t="s">
        <v>20</v>
      </c>
      <c r="D20" s="238">
        <v>8224</v>
      </c>
      <c r="E20" s="366">
        <v>7705</v>
      </c>
      <c r="F20" s="779">
        <v>-6.3107976653696483</v>
      </c>
      <c r="G20" s="780">
        <v>2433</v>
      </c>
      <c r="H20" s="366">
        <v>2093</v>
      </c>
      <c r="I20" s="779">
        <v>-13.974517057131109</v>
      </c>
      <c r="J20" s="238">
        <v>2301</v>
      </c>
      <c r="K20" s="366">
        <v>1969</v>
      </c>
      <c r="L20" s="781">
        <v>-14.428509343763579</v>
      </c>
    </row>
    <row r="21" spans="3:12" x14ac:dyDescent="0.25">
      <c r="C21" s="782" t="s">
        <v>21</v>
      </c>
      <c r="D21" s="247">
        <v>9695</v>
      </c>
      <c r="E21" s="264">
        <v>10538</v>
      </c>
      <c r="F21" s="263">
        <v>8.6952037132542443</v>
      </c>
      <c r="G21" s="783">
        <v>3202</v>
      </c>
      <c r="H21" s="264">
        <v>3712</v>
      </c>
      <c r="I21" s="263">
        <v>15.927545284197379</v>
      </c>
      <c r="J21" s="247">
        <v>2901</v>
      </c>
      <c r="K21" s="264">
        <v>3349</v>
      </c>
      <c r="L21" s="263">
        <v>15.442950706652866</v>
      </c>
    </row>
    <row r="22" spans="3:12" x14ac:dyDescent="0.25">
      <c r="C22" s="782" t="s">
        <v>22</v>
      </c>
      <c r="D22" s="247">
        <v>468</v>
      </c>
      <c r="E22" s="264">
        <v>580</v>
      </c>
      <c r="F22" s="263">
        <v>23.931623931623932</v>
      </c>
      <c r="G22" s="783">
        <v>247</v>
      </c>
      <c r="H22" s="264">
        <v>297</v>
      </c>
      <c r="I22" s="263">
        <v>20.242914979757074</v>
      </c>
      <c r="J22" s="247">
        <v>220</v>
      </c>
      <c r="K22" s="264">
        <v>264</v>
      </c>
      <c r="L22" s="263">
        <v>20</v>
      </c>
    </row>
    <row r="23" spans="3:12" x14ac:dyDescent="0.25">
      <c r="C23" s="782" t="s">
        <v>23</v>
      </c>
      <c r="D23" s="247">
        <v>136</v>
      </c>
      <c r="E23" s="264">
        <v>128</v>
      </c>
      <c r="F23" s="263">
        <v>-5.8823529411764781</v>
      </c>
      <c r="G23" s="783">
        <v>94</v>
      </c>
      <c r="H23" s="264">
        <v>97</v>
      </c>
      <c r="I23" s="263">
        <v>3.1914893617021249</v>
      </c>
      <c r="J23" s="247">
        <v>76</v>
      </c>
      <c r="K23" s="264">
        <v>74</v>
      </c>
      <c r="L23" s="263">
        <v>-2.6315789473684248</v>
      </c>
    </row>
    <row r="24" spans="3:12" x14ac:dyDescent="0.25">
      <c r="C24" s="782" t="s">
        <v>24</v>
      </c>
      <c r="D24" s="650">
        <v>1760</v>
      </c>
      <c r="E24" s="651">
        <v>2030</v>
      </c>
      <c r="F24" s="263">
        <v>15.340909090909079</v>
      </c>
      <c r="G24" s="784">
        <v>1481</v>
      </c>
      <c r="H24" s="651">
        <v>1456</v>
      </c>
      <c r="I24" s="263">
        <v>-1.6880486158001275</v>
      </c>
      <c r="J24" s="650">
        <v>951</v>
      </c>
      <c r="K24" s="651">
        <v>886</v>
      </c>
      <c r="L24" s="263">
        <v>-6.8349106203995831</v>
      </c>
    </row>
    <row r="25" spans="3:12" ht="15.75" thickBot="1" x14ac:dyDescent="0.3">
      <c r="C25" s="782" t="s">
        <v>25</v>
      </c>
      <c r="D25" s="362">
        <v>2344</v>
      </c>
      <c r="E25" s="785">
        <v>2350</v>
      </c>
      <c r="F25" s="367">
        <v>0.25597269624573471</v>
      </c>
      <c r="G25" s="362">
        <v>1504</v>
      </c>
      <c r="H25" s="785">
        <v>1452</v>
      </c>
      <c r="I25" s="367">
        <v>-3.4574468085106389</v>
      </c>
      <c r="J25" s="362">
        <v>964</v>
      </c>
      <c r="K25" s="785">
        <v>898</v>
      </c>
      <c r="L25" s="367">
        <v>-6.8464730290456401</v>
      </c>
    </row>
    <row r="26" spans="3:12" ht="15.75" thickBot="1" x14ac:dyDescent="0.3">
      <c r="C26" s="368" t="s">
        <v>221</v>
      </c>
      <c r="D26" s="285">
        <v>22627</v>
      </c>
      <c r="E26" s="285">
        <v>23331</v>
      </c>
      <c r="F26" s="305">
        <v>3.111327175498289</v>
      </c>
      <c r="G26" s="285">
        <v>8961</v>
      </c>
      <c r="H26" s="285">
        <v>9107</v>
      </c>
      <c r="I26" s="305">
        <v>1.6292824461555711</v>
      </c>
      <c r="J26" s="285">
        <v>7413</v>
      </c>
      <c r="K26" s="285">
        <v>7440</v>
      </c>
      <c r="L26" s="305">
        <v>0.36422501011736585</v>
      </c>
    </row>
    <row r="27" spans="3:12" ht="15.75" thickBot="1" x14ac:dyDescent="0.3">
      <c r="C27" s="786" t="s">
        <v>2726</v>
      </c>
      <c r="D27" s="285">
        <v>527</v>
      </c>
      <c r="E27" s="285">
        <v>582</v>
      </c>
      <c r="F27" s="263">
        <v>10.436432637571144</v>
      </c>
      <c r="G27" s="285">
        <v>499</v>
      </c>
      <c r="H27" s="285">
        <v>541</v>
      </c>
      <c r="I27" s="305">
        <v>8.4168336673346715</v>
      </c>
      <c r="J27" s="285">
        <v>331</v>
      </c>
      <c r="K27" s="285">
        <v>326</v>
      </c>
      <c r="L27" s="305">
        <v>-1.5105740181268885</v>
      </c>
    </row>
    <row r="28" spans="3:12" ht="15.75" thickBot="1" x14ac:dyDescent="0.3">
      <c r="C28" s="368" t="s">
        <v>14</v>
      </c>
      <c r="D28" s="285">
        <v>23154</v>
      </c>
      <c r="E28" s="285">
        <v>23913</v>
      </c>
      <c r="F28" s="305">
        <v>3.2780513086291734</v>
      </c>
      <c r="G28" s="285">
        <v>9460</v>
      </c>
      <c r="H28" s="285">
        <v>9648</v>
      </c>
      <c r="I28" s="305">
        <v>1.987315010570839</v>
      </c>
      <c r="J28" s="285">
        <v>7744</v>
      </c>
      <c r="K28" s="285">
        <v>7766</v>
      </c>
      <c r="L28" s="305">
        <v>0.28409090909092072</v>
      </c>
    </row>
    <row r="30" spans="3:12" x14ac:dyDescent="0.25">
      <c r="C30" s="431" t="s">
        <v>261</v>
      </c>
    </row>
    <row r="31" spans="3:12" ht="15.75" thickBot="1" x14ac:dyDescent="0.3">
      <c r="C31" s="431"/>
    </row>
    <row r="32" spans="3:12" x14ac:dyDescent="0.25">
      <c r="C32" s="7201" t="s">
        <v>26</v>
      </c>
      <c r="D32" s="484" t="s">
        <v>169</v>
      </c>
      <c r="E32" s="485"/>
      <c r="F32" s="486"/>
      <c r="G32" s="7197" t="s">
        <v>170</v>
      </c>
      <c r="H32" s="7198"/>
      <c r="I32" s="7199"/>
    </row>
    <row r="33" spans="3:9" ht="23.25" thickBot="1" x14ac:dyDescent="0.3">
      <c r="C33" s="7159"/>
      <c r="D33" s="487" t="s">
        <v>1</v>
      </c>
      <c r="E33" s="488" t="s">
        <v>2360</v>
      </c>
      <c r="F33" s="489" t="s">
        <v>144</v>
      </c>
      <c r="G33" s="487" t="s">
        <v>1</v>
      </c>
      <c r="H33" s="488" t="s">
        <v>2360</v>
      </c>
      <c r="I33" s="490" t="s">
        <v>144</v>
      </c>
    </row>
    <row r="34" spans="3:9" x14ac:dyDescent="0.25">
      <c r="C34" s="778" t="s">
        <v>20</v>
      </c>
      <c r="D34" s="491">
        <v>29.584143968871597</v>
      </c>
      <c r="E34" s="492">
        <v>27.164179104477608</v>
      </c>
      <c r="F34" s="355">
        <f t="shared" ref="F34:F39" si="3">E34-D34</f>
        <v>-2.4199648643939895</v>
      </c>
      <c r="G34" s="491">
        <v>28.435491843796338</v>
      </c>
      <c r="H34" s="492">
        <v>25.972826803851735</v>
      </c>
      <c r="I34" s="355">
        <f t="shared" ref="I34:I39" si="4">H34-G34</f>
        <v>-2.4626650399446035</v>
      </c>
    </row>
    <row r="35" spans="3:9" x14ac:dyDescent="0.25">
      <c r="C35" s="782" t="s">
        <v>21</v>
      </c>
      <c r="D35" s="548">
        <v>33.027333677153173</v>
      </c>
      <c r="E35" s="549">
        <v>35.22490036059974</v>
      </c>
      <c r="F35" s="256">
        <f t="shared" si="3"/>
        <v>2.197566683446567</v>
      </c>
      <c r="G35" s="548">
        <v>30.881413668298912</v>
      </c>
      <c r="H35" s="549">
        <v>32.914004914004913</v>
      </c>
      <c r="I35" s="256">
        <f t="shared" si="4"/>
        <v>2.0325912457060014</v>
      </c>
    </row>
    <row r="36" spans="3:9" x14ac:dyDescent="0.25">
      <c r="C36" s="782" t="s">
        <v>22</v>
      </c>
      <c r="D36" s="495">
        <v>52.777777777777779</v>
      </c>
      <c r="E36" s="496">
        <v>51.206896551724135</v>
      </c>
      <c r="F36" s="263">
        <f t="shared" si="3"/>
        <v>-1.5708812260536433</v>
      </c>
      <c r="G36" s="495">
        <v>49.886621315192741</v>
      </c>
      <c r="H36" s="496">
        <v>48.263254113345525</v>
      </c>
      <c r="I36" s="263">
        <f t="shared" si="4"/>
        <v>-1.6233672018472163</v>
      </c>
    </row>
    <row r="37" spans="3:9" x14ac:dyDescent="0.25">
      <c r="C37" s="782" t="s">
        <v>23</v>
      </c>
      <c r="D37" s="495">
        <v>69.117647058823522</v>
      </c>
      <c r="E37" s="496">
        <v>75.78125</v>
      </c>
      <c r="F37" s="256">
        <f t="shared" si="3"/>
        <v>6.6636029411764781</v>
      </c>
      <c r="G37" s="495">
        <v>64.406779661016941</v>
      </c>
      <c r="H37" s="496">
        <v>70.476190476190482</v>
      </c>
      <c r="I37" s="256">
        <f t="shared" si="4"/>
        <v>6.0694108151735406</v>
      </c>
    </row>
    <row r="38" spans="3:9" x14ac:dyDescent="0.25">
      <c r="C38" s="782" t="s">
        <v>24</v>
      </c>
      <c r="D38" s="621">
        <v>84.147727272727266</v>
      </c>
      <c r="E38" s="622">
        <v>71.724137931034477</v>
      </c>
      <c r="F38" s="256">
        <f t="shared" si="3"/>
        <v>-12.423589341692789</v>
      </c>
      <c r="G38" s="621">
        <v>77.317073170731703</v>
      </c>
      <c r="H38" s="622">
        <v>60.684931506849317</v>
      </c>
      <c r="I38" s="256">
        <f t="shared" si="4"/>
        <v>-16.632141663882386</v>
      </c>
    </row>
    <row r="39" spans="3:9" ht="15.75" thickBot="1" x14ac:dyDescent="0.3">
      <c r="C39" s="782" t="s">
        <v>25</v>
      </c>
      <c r="D39" s="546">
        <v>64.163822525597269</v>
      </c>
      <c r="E39" s="547">
        <v>61.787234042553195</v>
      </c>
      <c r="F39" s="367">
        <f t="shared" si="3"/>
        <v>-2.376588483044074</v>
      </c>
      <c r="G39" s="546">
        <v>53.436807095343688</v>
      </c>
      <c r="H39" s="547">
        <v>50</v>
      </c>
      <c r="I39" s="367">
        <f t="shared" si="4"/>
        <v>-3.4368070953436884</v>
      </c>
    </row>
    <row r="40" spans="3:9" ht="15.75" thickBot="1" x14ac:dyDescent="0.3">
      <c r="C40" s="368" t="s">
        <v>221</v>
      </c>
      <c r="D40" s="746">
        <v>39.603129005170814</v>
      </c>
      <c r="E40" s="545">
        <v>39.033903390339034</v>
      </c>
      <c r="F40" s="305">
        <f>E40-D40</f>
        <v>-0.56922561483177958</v>
      </c>
      <c r="G40" s="746">
        <v>35.167702452678022</v>
      </c>
      <c r="H40" s="545">
        <v>34.342688330871489</v>
      </c>
      <c r="I40" s="305">
        <f>H40-G40</f>
        <v>-0.82501412180653233</v>
      </c>
    </row>
    <row r="41" spans="3:9" ht="15.75" thickBot="1" x14ac:dyDescent="0.3">
      <c r="C41" s="787" t="s">
        <v>260</v>
      </c>
      <c r="D41" s="505">
        <v>94.686907020872866</v>
      </c>
      <c r="E41" s="506">
        <v>92.955326460481103</v>
      </c>
      <c r="F41" s="293">
        <f>E41-D41</f>
        <v>-1.7315805603917624</v>
      </c>
      <c r="G41" s="505">
        <v>92.200557103064057</v>
      </c>
      <c r="H41" s="506">
        <v>88.828337874659397</v>
      </c>
      <c r="I41" s="293">
        <f>H41-G41</f>
        <v>-3.3722192284046599</v>
      </c>
    </row>
    <row r="42" spans="3:9" ht="15.75" thickBot="1" x14ac:dyDescent="0.3">
      <c r="C42" s="669" t="s">
        <v>14</v>
      </c>
      <c r="D42" s="550">
        <v>40.856871382914399</v>
      </c>
      <c r="E42" s="545">
        <v>40.346255175009411</v>
      </c>
      <c r="F42" s="363">
        <f>E42-D42</f>
        <v>-0.51061620790498807</v>
      </c>
      <c r="G42" s="550">
        <v>36.122772646702117</v>
      </c>
      <c r="H42" s="545">
        <v>35.250329081748447</v>
      </c>
      <c r="I42" s="363">
        <f>H42-G42</f>
        <v>-0.87244356495367015</v>
      </c>
    </row>
    <row r="44" spans="3:9" x14ac:dyDescent="0.25">
      <c r="C44" s="431" t="s">
        <v>262</v>
      </c>
    </row>
    <row r="45" spans="3:9" ht="15.75" thickBot="1" x14ac:dyDescent="0.3">
      <c r="C45" s="431"/>
    </row>
    <row r="46" spans="3:9" ht="15.75" thickBot="1" x14ac:dyDescent="0.3">
      <c r="C46" s="7201" t="s">
        <v>19</v>
      </c>
      <c r="D46" s="7197" t="s">
        <v>2655</v>
      </c>
      <c r="E46" s="7262"/>
      <c r="F46" s="7263"/>
    </row>
    <row r="47" spans="3:9" ht="30.75" thickBot="1" x14ac:dyDescent="0.3">
      <c r="C47" s="7159"/>
      <c r="D47" s="5" t="s">
        <v>1</v>
      </c>
      <c r="E47" s="6" t="s">
        <v>2360</v>
      </c>
      <c r="F47" s="7" t="s">
        <v>2</v>
      </c>
    </row>
    <row r="48" spans="3:9" x14ac:dyDescent="0.25">
      <c r="C48" s="778" t="s">
        <v>20</v>
      </c>
      <c r="D48" s="788">
        <v>120884226</v>
      </c>
      <c r="E48" s="789">
        <v>150512856</v>
      </c>
      <c r="F48" s="493">
        <v>24.509922411216834</v>
      </c>
    </row>
    <row r="49" spans="3:12" x14ac:dyDescent="0.25">
      <c r="C49" s="359" t="s">
        <v>21</v>
      </c>
      <c r="D49" s="254">
        <v>90750582</v>
      </c>
      <c r="E49" s="789">
        <v>115582492</v>
      </c>
      <c r="F49" s="500">
        <v>27.362810742084292</v>
      </c>
    </row>
    <row r="50" spans="3:12" x14ac:dyDescent="0.25">
      <c r="C50" s="359" t="s">
        <v>22</v>
      </c>
      <c r="D50" s="247">
        <v>4859319</v>
      </c>
      <c r="E50" s="790">
        <v>17039977</v>
      </c>
      <c r="F50" s="500">
        <v>250.6659472242921</v>
      </c>
    </row>
    <row r="51" spans="3:12" x14ac:dyDescent="0.25">
      <c r="C51" s="359" t="s">
        <v>23</v>
      </c>
      <c r="D51" s="247">
        <v>278740</v>
      </c>
      <c r="E51" s="791">
        <v>467779</v>
      </c>
      <c r="F51" s="500">
        <v>67.819114587070402</v>
      </c>
    </row>
    <row r="52" spans="3:12" x14ac:dyDescent="0.25">
      <c r="C52" s="359" t="s">
        <v>24</v>
      </c>
      <c r="D52" s="650">
        <v>170462313</v>
      </c>
      <c r="E52" s="791">
        <v>153032276</v>
      </c>
      <c r="F52" s="500">
        <v>-10.225155750409186</v>
      </c>
    </row>
    <row r="53" spans="3:12" ht="15.75" thickBot="1" x14ac:dyDescent="0.3">
      <c r="C53" s="359" t="s">
        <v>25</v>
      </c>
      <c r="D53" s="362">
        <v>64223613</v>
      </c>
      <c r="E53" s="683">
        <v>73948821</v>
      </c>
      <c r="F53" s="792">
        <v>15.14272951289739</v>
      </c>
    </row>
    <row r="54" spans="3:12" ht="15.75" thickBot="1" x14ac:dyDescent="0.3">
      <c r="C54" s="368" t="s">
        <v>14</v>
      </c>
      <c r="D54" s="702">
        <v>451458793</v>
      </c>
      <c r="E54" s="702">
        <v>510584201</v>
      </c>
      <c r="F54" s="376">
        <v>13.096523739653904</v>
      </c>
    </row>
    <row r="56" spans="3:12" x14ac:dyDescent="0.25">
      <c r="C56" s="431" t="s">
        <v>266</v>
      </c>
    </row>
    <row r="57" spans="3:12" ht="15.75" thickBot="1" x14ac:dyDescent="0.3">
      <c r="C57" s="431"/>
    </row>
    <row r="58" spans="3:12" x14ac:dyDescent="0.25">
      <c r="C58" s="7201" t="s">
        <v>256</v>
      </c>
      <c r="D58" s="7176" t="s">
        <v>114</v>
      </c>
      <c r="E58" s="7177"/>
      <c r="F58" s="7178"/>
      <c r="G58" s="7176" t="s">
        <v>115</v>
      </c>
      <c r="H58" s="7179"/>
      <c r="I58" s="7176" t="s">
        <v>116</v>
      </c>
      <c r="J58" s="7180"/>
      <c r="K58" s="7180"/>
      <c r="L58" s="7179"/>
    </row>
    <row r="59" spans="3:12" ht="20.25" thickBot="1" x14ac:dyDescent="0.3">
      <c r="C59" s="7159"/>
      <c r="D59" s="168" t="s">
        <v>119</v>
      </c>
      <c r="E59" s="169" t="s">
        <v>120</v>
      </c>
      <c r="F59" s="170" t="s">
        <v>121</v>
      </c>
      <c r="G59" s="171" t="s">
        <v>119</v>
      </c>
      <c r="H59" s="172" t="s">
        <v>122</v>
      </c>
      <c r="I59" s="171" t="s">
        <v>119</v>
      </c>
      <c r="J59" s="173" t="s">
        <v>122</v>
      </c>
      <c r="K59" s="793" t="s">
        <v>123</v>
      </c>
      <c r="L59" s="175" t="s">
        <v>122</v>
      </c>
    </row>
    <row r="60" spans="3:12" ht="15.75" thickTop="1" x14ac:dyDescent="0.25">
      <c r="C60" s="794" t="s">
        <v>263</v>
      </c>
      <c r="D60" s="795">
        <v>7156</v>
      </c>
      <c r="E60" s="796">
        <v>79</v>
      </c>
      <c r="F60" s="797">
        <v>7052</v>
      </c>
      <c r="G60" s="795">
        <v>1877</v>
      </c>
      <c r="H60" s="798">
        <v>26.229737283398546</v>
      </c>
      <c r="I60" s="795">
        <v>1773</v>
      </c>
      <c r="J60" s="799">
        <v>25.14180374361883</v>
      </c>
      <c r="K60" s="796">
        <v>394</v>
      </c>
      <c r="L60" s="800">
        <v>19.554736245036867</v>
      </c>
    </row>
    <row r="61" spans="3:12" ht="15.75" thickBot="1" x14ac:dyDescent="0.3">
      <c r="C61" s="801" t="s">
        <v>264</v>
      </c>
      <c r="D61" s="802">
        <v>443</v>
      </c>
      <c r="E61" s="803">
        <v>7</v>
      </c>
      <c r="F61" s="804">
        <v>428</v>
      </c>
      <c r="G61" s="802">
        <v>174</v>
      </c>
      <c r="H61" s="805">
        <v>39.277652370203157</v>
      </c>
      <c r="I61" s="802">
        <v>159</v>
      </c>
      <c r="J61" s="806">
        <v>37.149532710280376</v>
      </c>
      <c r="K61" s="807">
        <v>20</v>
      </c>
      <c r="L61" s="808">
        <v>32.476635514018696</v>
      </c>
    </row>
    <row r="62" spans="3:12" ht="16.5" thickTop="1" thickBot="1" x14ac:dyDescent="0.3">
      <c r="C62" s="809" t="s">
        <v>265</v>
      </c>
      <c r="D62" s="247">
        <v>106</v>
      </c>
      <c r="E62" s="266">
        <v>1</v>
      </c>
      <c r="F62" s="336">
        <v>101</v>
      </c>
      <c r="G62" s="247">
        <v>42</v>
      </c>
      <c r="H62" s="250">
        <v>39.622641509433961</v>
      </c>
      <c r="I62" s="247">
        <v>37</v>
      </c>
      <c r="J62" s="765">
        <v>36.633663366336634</v>
      </c>
      <c r="K62" s="810">
        <v>5</v>
      </c>
      <c r="L62" s="811">
        <v>31.683168316831683</v>
      </c>
    </row>
    <row r="63" spans="3:12" ht="15.75" thickBot="1" x14ac:dyDescent="0.3">
      <c r="C63" s="368" t="s">
        <v>14</v>
      </c>
      <c r="D63" s="717">
        <v>7705</v>
      </c>
      <c r="E63" s="685">
        <v>87</v>
      </c>
      <c r="F63" s="718">
        <v>7581</v>
      </c>
      <c r="G63" s="717">
        <v>2093</v>
      </c>
      <c r="H63" s="719">
        <v>27.164179104477608</v>
      </c>
      <c r="I63" s="717">
        <v>1969</v>
      </c>
      <c r="J63" s="720">
        <v>25.972826803851735</v>
      </c>
      <c r="K63" s="285">
        <v>419</v>
      </c>
      <c r="L63" s="289">
        <v>20.44585147078222</v>
      </c>
    </row>
    <row r="65" spans="3:12" x14ac:dyDescent="0.25">
      <c r="C65" s="431" t="s">
        <v>267</v>
      </c>
    </row>
    <row r="66" spans="3:12" ht="15.75" thickBot="1" x14ac:dyDescent="0.3">
      <c r="C66" s="431"/>
    </row>
    <row r="67" spans="3:12" ht="15" customHeight="1" x14ac:dyDescent="0.25">
      <c r="C67" s="7201" t="s">
        <v>216</v>
      </c>
      <c r="D67" s="7189" t="s">
        <v>118</v>
      </c>
      <c r="E67" s="7190"/>
      <c r="F67" s="7191"/>
      <c r="G67" s="7189" t="s">
        <v>115</v>
      </c>
      <c r="H67" s="7192"/>
      <c r="I67" s="7193"/>
      <c r="J67" s="7189" t="s">
        <v>116</v>
      </c>
      <c r="K67" s="7190"/>
      <c r="L67" s="7191"/>
    </row>
    <row r="68" spans="3:12" ht="15" customHeight="1" x14ac:dyDescent="0.25">
      <c r="C68" s="7255"/>
      <c r="D68" s="7194" t="s">
        <v>124</v>
      </c>
      <c r="E68" s="7195"/>
      <c r="F68" s="7196" t="s">
        <v>125</v>
      </c>
      <c r="G68" s="7194" t="s">
        <v>124</v>
      </c>
      <c r="H68" s="7195"/>
      <c r="I68" s="7196" t="s">
        <v>125</v>
      </c>
      <c r="J68" s="7194" t="s">
        <v>124</v>
      </c>
      <c r="K68" s="7195"/>
      <c r="L68" s="7196" t="s">
        <v>125</v>
      </c>
    </row>
    <row r="69" spans="3:12" ht="15.75" thickBot="1" x14ac:dyDescent="0.3">
      <c r="C69" s="7159"/>
      <c r="D69" s="171" t="s">
        <v>1</v>
      </c>
      <c r="E69" s="185" t="s">
        <v>2360</v>
      </c>
      <c r="F69" s="7150"/>
      <c r="G69" s="171" t="s">
        <v>1</v>
      </c>
      <c r="H69" s="185" t="s">
        <v>2360</v>
      </c>
      <c r="I69" s="7150"/>
      <c r="J69" s="171" t="s">
        <v>1</v>
      </c>
      <c r="K69" s="185" t="s">
        <v>2360</v>
      </c>
      <c r="L69" s="7150"/>
    </row>
    <row r="70" spans="3:12" ht="15.75" thickBot="1" x14ac:dyDescent="0.3">
      <c r="C70" s="283" t="s">
        <v>263</v>
      </c>
      <c r="D70" s="348">
        <v>7594</v>
      </c>
      <c r="E70" s="345">
        <v>7156</v>
      </c>
      <c r="F70" s="346">
        <v>-5.7677113510666231</v>
      </c>
      <c r="G70" s="812">
        <v>2222</v>
      </c>
      <c r="H70" s="345">
        <v>1877</v>
      </c>
      <c r="I70" s="346">
        <v>-15.526552655265519</v>
      </c>
      <c r="J70" s="348">
        <v>2107</v>
      </c>
      <c r="K70" s="345">
        <v>1773</v>
      </c>
      <c r="L70" s="346">
        <v>-15.851922164214528</v>
      </c>
    </row>
    <row r="71" spans="3:12" ht="15.75" thickBot="1" x14ac:dyDescent="0.3">
      <c r="C71" s="283" t="s">
        <v>264</v>
      </c>
      <c r="D71" s="348">
        <v>483</v>
      </c>
      <c r="E71" s="345">
        <v>443</v>
      </c>
      <c r="F71" s="346">
        <v>-8.2815734989648035</v>
      </c>
      <c r="G71" s="812">
        <v>147</v>
      </c>
      <c r="H71" s="345">
        <v>174</v>
      </c>
      <c r="I71" s="346">
        <v>18.367346938775512</v>
      </c>
      <c r="J71" s="348">
        <v>137</v>
      </c>
      <c r="K71" s="345">
        <v>159</v>
      </c>
      <c r="L71" s="346">
        <v>16.058394160583944</v>
      </c>
    </row>
    <row r="72" spans="3:12" ht="15.75" thickBot="1" x14ac:dyDescent="0.3">
      <c r="C72" s="359" t="s">
        <v>265</v>
      </c>
      <c r="D72" s="267">
        <v>147</v>
      </c>
      <c r="E72" s="268">
        <v>106</v>
      </c>
      <c r="F72" s="263">
        <v>-27.89115646258503</v>
      </c>
      <c r="G72" s="813">
        <v>64</v>
      </c>
      <c r="H72" s="268">
        <v>42</v>
      </c>
      <c r="I72" s="263">
        <v>-34.375</v>
      </c>
      <c r="J72" s="267">
        <v>57</v>
      </c>
      <c r="K72" s="268">
        <v>37</v>
      </c>
      <c r="L72" s="263">
        <v>-35.087719298245617</v>
      </c>
    </row>
    <row r="73" spans="3:12" ht="15.75" thickBot="1" x14ac:dyDescent="0.3">
      <c r="C73" s="342" t="s">
        <v>14</v>
      </c>
      <c r="D73" s="284">
        <v>8224</v>
      </c>
      <c r="E73" s="285">
        <v>7705</v>
      </c>
      <c r="F73" s="305">
        <v>-6.3107976653696483</v>
      </c>
      <c r="G73" s="285">
        <v>2433</v>
      </c>
      <c r="H73" s="285">
        <v>2093</v>
      </c>
      <c r="I73" s="305">
        <v>-13.974517057131109</v>
      </c>
      <c r="J73" s="284">
        <v>2301</v>
      </c>
      <c r="K73" s="285">
        <v>1969</v>
      </c>
      <c r="L73" s="305">
        <v>-14.428509343763579</v>
      </c>
    </row>
    <row r="75" spans="3:12" x14ac:dyDescent="0.25">
      <c r="C75" s="431" t="s">
        <v>268</v>
      </c>
    </row>
    <row r="76" spans="3:12" ht="15.75" thickBot="1" x14ac:dyDescent="0.3">
      <c r="C76" s="431"/>
    </row>
    <row r="77" spans="3:12" x14ac:dyDescent="0.25">
      <c r="C77" s="7201" t="s">
        <v>26</v>
      </c>
      <c r="D77" s="484" t="s">
        <v>169</v>
      </c>
      <c r="E77" s="485"/>
      <c r="F77" s="486"/>
      <c r="G77" s="7197" t="s">
        <v>170</v>
      </c>
      <c r="H77" s="7198"/>
      <c r="I77" s="7199"/>
    </row>
    <row r="78" spans="3:12" ht="23.25" thickBot="1" x14ac:dyDescent="0.3">
      <c r="C78" s="7159"/>
      <c r="D78" s="487" t="s">
        <v>1</v>
      </c>
      <c r="E78" s="488" t="s">
        <v>2360</v>
      </c>
      <c r="F78" s="490" t="s">
        <v>144</v>
      </c>
      <c r="G78" s="487" t="s">
        <v>1</v>
      </c>
      <c r="H78" s="488" t="s">
        <v>2360</v>
      </c>
      <c r="I78" s="490" t="s">
        <v>144</v>
      </c>
    </row>
    <row r="79" spans="3:12" ht="16.5" thickTop="1" thickBot="1" x14ac:dyDescent="0.3">
      <c r="C79" s="814" t="s">
        <v>263</v>
      </c>
      <c r="D79" s="815">
        <v>29.259942059520672</v>
      </c>
      <c r="E79" s="816">
        <v>26.229737283398546</v>
      </c>
      <c r="F79" s="817">
        <f>E79-D79</f>
        <v>-3.030204776122126</v>
      </c>
      <c r="G79" s="815">
        <v>28.172215536836475</v>
      </c>
      <c r="H79" s="816">
        <v>25.14180374361883</v>
      </c>
      <c r="I79" s="817">
        <f>H79-G79</f>
        <v>-3.0304117932176453</v>
      </c>
    </row>
    <row r="80" spans="3:12" ht="16.5" thickTop="1" thickBot="1" x14ac:dyDescent="0.3">
      <c r="C80" s="814" t="s">
        <v>264</v>
      </c>
      <c r="D80" s="815">
        <v>30.434782608695656</v>
      </c>
      <c r="E80" s="816">
        <v>39.277652370203157</v>
      </c>
      <c r="F80" s="817">
        <f>E80-D80</f>
        <v>8.8428697615075009</v>
      </c>
      <c r="G80" s="815">
        <v>28.964059196617338</v>
      </c>
      <c r="H80" s="816">
        <v>37.149532710280376</v>
      </c>
      <c r="I80" s="817">
        <f>H80-G80</f>
        <v>8.1854735136630374</v>
      </c>
    </row>
    <row r="81" spans="3:22" ht="16.5" thickTop="1" thickBot="1" x14ac:dyDescent="0.3">
      <c r="C81" s="809" t="s">
        <v>265</v>
      </c>
      <c r="D81" s="495">
        <v>43.537414965986393</v>
      </c>
      <c r="E81" s="496">
        <v>39.622641509433961</v>
      </c>
      <c r="F81" s="263">
        <f>E81-D81</f>
        <v>-3.9147734565524317</v>
      </c>
      <c r="G81" s="495">
        <v>40.714285714285715</v>
      </c>
      <c r="H81" s="496">
        <v>36.633663366336634</v>
      </c>
      <c r="I81" s="263">
        <f>H81-G81</f>
        <v>-4.0806223479490811</v>
      </c>
    </row>
    <row r="82" spans="3:22" ht="15.75" thickBot="1" x14ac:dyDescent="0.3">
      <c r="C82" s="368" t="s">
        <v>14</v>
      </c>
      <c r="D82" s="746">
        <v>29.584143968871597</v>
      </c>
      <c r="E82" s="503">
        <v>27.164179104477608</v>
      </c>
      <c r="F82" s="305">
        <f>E82-D82</f>
        <v>-2.4199648643939895</v>
      </c>
      <c r="G82" s="746">
        <v>28.435491843796338</v>
      </c>
      <c r="H82" s="503">
        <v>25.972826803851735</v>
      </c>
      <c r="I82" s="305">
        <f>H82-G82</f>
        <v>-2.4626650399446035</v>
      </c>
    </row>
    <row r="83" spans="3:22" x14ac:dyDescent="0.25">
      <c r="M83" s="431" t="s">
        <v>269</v>
      </c>
    </row>
    <row r="84" spans="3:22" ht="15.75" thickBot="1" x14ac:dyDescent="0.3">
      <c r="M84" s="431"/>
    </row>
    <row r="85" spans="3:22" ht="15" customHeight="1" x14ac:dyDescent="0.25">
      <c r="M85" s="7201" t="s">
        <v>172</v>
      </c>
      <c r="N85" s="7176" t="s">
        <v>114</v>
      </c>
      <c r="O85" s="7177"/>
      <c r="P85" s="7178"/>
      <c r="Q85" s="7176" t="s">
        <v>115</v>
      </c>
      <c r="R85" s="7179"/>
      <c r="S85" s="7176" t="s">
        <v>116</v>
      </c>
      <c r="T85" s="7180"/>
      <c r="U85" s="7180"/>
      <c r="V85" s="7179"/>
    </row>
    <row r="86" spans="3:22" ht="20.25" thickBot="1" x14ac:dyDescent="0.3">
      <c r="M86" s="7159"/>
      <c r="N86" s="168" t="s">
        <v>119</v>
      </c>
      <c r="O86" s="169" t="s">
        <v>120</v>
      </c>
      <c r="P86" s="170" t="s">
        <v>121</v>
      </c>
      <c r="Q86" s="171" t="s">
        <v>119</v>
      </c>
      <c r="R86" s="172" t="s">
        <v>122</v>
      </c>
      <c r="S86" s="171" t="s">
        <v>119</v>
      </c>
      <c r="T86" s="173" t="s">
        <v>122</v>
      </c>
      <c r="U86" s="174" t="s">
        <v>123</v>
      </c>
      <c r="V86" s="175" t="s">
        <v>122</v>
      </c>
    </row>
    <row r="87" spans="3:22" ht="15.75" thickBot="1" x14ac:dyDescent="0.3">
      <c r="M87" s="818" t="s">
        <v>173</v>
      </c>
      <c r="N87" s="819">
        <v>2860</v>
      </c>
      <c r="O87" s="820">
        <v>32</v>
      </c>
      <c r="P87" s="821">
        <v>2820</v>
      </c>
      <c r="Q87" s="822">
        <v>598</v>
      </c>
      <c r="R87" s="823">
        <f t="shared" ref="R87:R107" si="5">IF(N87=0,"",Q87/N87*100)</f>
        <v>20.909090909090907</v>
      </c>
      <c r="S87" s="820">
        <v>558</v>
      </c>
      <c r="T87" s="523">
        <f t="shared" ref="T87:T107" si="6">IF(P87=0,"",S87/P87*100)</f>
        <v>19.787234042553191</v>
      </c>
      <c r="U87" s="524">
        <v>227</v>
      </c>
      <c r="V87" s="824">
        <f t="shared" ref="V87:V103" si="7">IF(S87*P87=0,"",(S87-U87)/P87*100)</f>
        <v>11.73758865248227</v>
      </c>
    </row>
    <row r="88" spans="3:22" x14ac:dyDescent="0.25">
      <c r="M88" s="825" t="s">
        <v>174</v>
      </c>
      <c r="N88" s="826">
        <v>464</v>
      </c>
      <c r="O88" s="827">
        <v>5</v>
      </c>
      <c r="P88" s="828">
        <v>453</v>
      </c>
      <c r="Q88" s="829">
        <v>175</v>
      </c>
      <c r="R88" s="380">
        <f t="shared" si="5"/>
        <v>37.71551724137931</v>
      </c>
      <c r="S88" s="827">
        <v>164</v>
      </c>
      <c r="T88" s="333">
        <f t="shared" si="6"/>
        <v>36.203090507726273</v>
      </c>
      <c r="U88" s="349">
        <v>19</v>
      </c>
      <c r="V88" s="245">
        <f t="shared" si="7"/>
        <v>32.00883002207506</v>
      </c>
    </row>
    <row r="89" spans="3:22" x14ac:dyDescent="0.25">
      <c r="M89" s="435" t="s">
        <v>175</v>
      </c>
      <c r="N89" s="830">
        <v>812</v>
      </c>
      <c r="O89" s="831">
        <v>11</v>
      </c>
      <c r="P89" s="832">
        <v>797</v>
      </c>
      <c r="Q89" s="833">
        <v>223</v>
      </c>
      <c r="R89" s="339">
        <f t="shared" si="5"/>
        <v>27.463054187192121</v>
      </c>
      <c r="S89" s="831">
        <v>208</v>
      </c>
      <c r="T89" s="332">
        <f t="shared" si="6"/>
        <v>26.097867001254706</v>
      </c>
      <c r="U89" s="357">
        <v>29</v>
      </c>
      <c r="V89" s="370">
        <f t="shared" si="7"/>
        <v>22.459222082810541</v>
      </c>
    </row>
    <row r="90" spans="3:22" x14ac:dyDescent="0.25">
      <c r="M90" s="435" t="s">
        <v>176</v>
      </c>
      <c r="N90" s="830">
        <v>461</v>
      </c>
      <c r="O90" s="831">
        <v>4</v>
      </c>
      <c r="P90" s="832">
        <v>453</v>
      </c>
      <c r="Q90" s="833">
        <v>187</v>
      </c>
      <c r="R90" s="339">
        <f t="shared" si="5"/>
        <v>40.563991323210416</v>
      </c>
      <c r="S90" s="831">
        <v>179</v>
      </c>
      <c r="T90" s="332">
        <f t="shared" si="6"/>
        <v>39.514348785871967</v>
      </c>
      <c r="U90" s="357">
        <v>18</v>
      </c>
      <c r="V90" s="761">
        <f t="shared" si="7"/>
        <v>35.540838852097131</v>
      </c>
    </row>
    <row r="91" spans="3:22" ht="15.75" thickBot="1" x14ac:dyDescent="0.3">
      <c r="M91" s="834" t="s">
        <v>177</v>
      </c>
      <c r="N91" s="835">
        <v>630</v>
      </c>
      <c r="O91" s="836">
        <v>6</v>
      </c>
      <c r="P91" s="837">
        <v>620</v>
      </c>
      <c r="Q91" s="838">
        <v>104</v>
      </c>
      <c r="R91" s="361">
        <f t="shared" si="5"/>
        <v>16.507936507936506</v>
      </c>
      <c r="S91" s="836">
        <v>94</v>
      </c>
      <c r="T91" s="375">
        <f t="shared" si="6"/>
        <v>15.161290322580644</v>
      </c>
      <c r="U91" s="531">
        <v>28</v>
      </c>
      <c r="V91" s="766">
        <f t="shared" si="7"/>
        <v>10.64516129032258</v>
      </c>
    </row>
    <row r="92" spans="3:22" x14ac:dyDescent="0.25">
      <c r="M92" s="825" t="s">
        <v>178</v>
      </c>
      <c r="N92" s="826">
        <v>102</v>
      </c>
      <c r="O92" s="827">
        <v>0</v>
      </c>
      <c r="P92" s="828">
        <v>100</v>
      </c>
      <c r="Q92" s="829">
        <v>56</v>
      </c>
      <c r="R92" s="351">
        <f t="shared" si="5"/>
        <v>54.901960784313729</v>
      </c>
      <c r="S92" s="827">
        <v>54</v>
      </c>
      <c r="T92" s="839">
        <f t="shared" si="6"/>
        <v>54</v>
      </c>
      <c r="U92" s="349">
        <v>12</v>
      </c>
      <c r="V92" s="776">
        <f t="shared" si="7"/>
        <v>42</v>
      </c>
    </row>
    <row r="93" spans="3:22" x14ac:dyDescent="0.25">
      <c r="M93" s="435" t="s">
        <v>179</v>
      </c>
      <c r="N93" s="830">
        <v>115</v>
      </c>
      <c r="O93" s="831">
        <v>5</v>
      </c>
      <c r="P93" s="832">
        <v>110</v>
      </c>
      <c r="Q93" s="833">
        <v>68</v>
      </c>
      <c r="R93" s="339">
        <f t="shared" si="5"/>
        <v>59.130434782608695</v>
      </c>
      <c r="S93" s="831">
        <v>63</v>
      </c>
      <c r="T93" s="840">
        <f t="shared" si="6"/>
        <v>57.272727272727273</v>
      </c>
      <c r="U93" s="357">
        <v>5</v>
      </c>
      <c r="V93" s="811">
        <f t="shared" si="7"/>
        <v>52.72727272727272</v>
      </c>
    </row>
    <row r="94" spans="3:22" x14ac:dyDescent="0.25">
      <c r="M94" s="435" t="s">
        <v>180</v>
      </c>
      <c r="N94" s="830">
        <v>232</v>
      </c>
      <c r="O94" s="831">
        <v>2</v>
      </c>
      <c r="P94" s="832">
        <v>229</v>
      </c>
      <c r="Q94" s="833">
        <v>63</v>
      </c>
      <c r="R94" s="339">
        <f t="shared" si="5"/>
        <v>27.155172413793103</v>
      </c>
      <c r="S94" s="831">
        <v>60</v>
      </c>
      <c r="T94" s="840">
        <f t="shared" si="6"/>
        <v>26.200873362445414</v>
      </c>
      <c r="U94" s="357">
        <v>11</v>
      </c>
      <c r="V94" s="811">
        <f t="shared" si="7"/>
        <v>21.397379912663755</v>
      </c>
    </row>
    <row r="95" spans="3:22" x14ac:dyDescent="0.25">
      <c r="M95" s="435" t="s">
        <v>181</v>
      </c>
      <c r="N95" s="830">
        <v>171</v>
      </c>
      <c r="O95" s="831">
        <v>0</v>
      </c>
      <c r="P95" s="832">
        <v>170</v>
      </c>
      <c r="Q95" s="833">
        <v>74</v>
      </c>
      <c r="R95" s="339">
        <f t="shared" si="5"/>
        <v>43.274853801169591</v>
      </c>
      <c r="S95" s="831">
        <v>73</v>
      </c>
      <c r="T95" s="840">
        <f t="shared" si="6"/>
        <v>42.941176470588232</v>
      </c>
      <c r="U95" s="357">
        <v>2</v>
      </c>
      <c r="V95" s="811">
        <f t="shared" si="7"/>
        <v>41.764705882352942</v>
      </c>
    </row>
    <row r="96" spans="3:22" x14ac:dyDescent="0.25">
      <c r="M96" s="435" t="s">
        <v>182</v>
      </c>
      <c r="N96" s="830">
        <v>175</v>
      </c>
      <c r="O96" s="831">
        <v>4</v>
      </c>
      <c r="P96" s="832">
        <v>170</v>
      </c>
      <c r="Q96" s="833">
        <v>63</v>
      </c>
      <c r="R96" s="339">
        <f t="shared" si="5"/>
        <v>36</v>
      </c>
      <c r="S96" s="831">
        <v>58</v>
      </c>
      <c r="T96" s="840">
        <f t="shared" si="6"/>
        <v>34.117647058823529</v>
      </c>
      <c r="U96" s="357">
        <v>4</v>
      </c>
      <c r="V96" s="811">
        <f t="shared" si="7"/>
        <v>31.764705882352938</v>
      </c>
    </row>
    <row r="97" spans="13:22" ht="15.75" thickBot="1" x14ac:dyDescent="0.3">
      <c r="M97" s="834" t="s">
        <v>183</v>
      </c>
      <c r="N97" s="835">
        <v>421</v>
      </c>
      <c r="O97" s="836">
        <v>4</v>
      </c>
      <c r="P97" s="837">
        <v>415</v>
      </c>
      <c r="Q97" s="838">
        <v>93</v>
      </c>
      <c r="R97" s="361">
        <f t="shared" si="5"/>
        <v>22.090261282660332</v>
      </c>
      <c r="S97" s="836">
        <v>87</v>
      </c>
      <c r="T97" s="841">
        <f t="shared" si="6"/>
        <v>20.963855421686748</v>
      </c>
      <c r="U97" s="531">
        <v>21</v>
      </c>
      <c r="V97" s="766">
        <f t="shared" si="7"/>
        <v>15.903614457831324</v>
      </c>
    </row>
    <row r="98" spans="13:22" x14ac:dyDescent="0.25">
      <c r="M98" s="842" t="s">
        <v>184</v>
      </c>
      <c r="N98" s="843">
        <v>108</v>
      </c>
      <c r="O98" s="844">
        <v>5</v>
      </c>
      <c r="P98" s="845">
        <v>103</v>
      </c>
      <c r="Q98" s="846">
        <v>34</v>
      </c>
      <c r="R98" s="351">
        <f t="shared" si="5"/>
        <v>31.481481481481481</v>
      </c>
      <c r="S98" s="844">
        <v>29</v>
      </c>
      <c r="T98" s="839">
        <f t="shared" si="6"/>
        <v>28.155339805825243</v>
      </c>
      <c r="U98" s="349">
        <v>0</v>
      </c>
      <c r="V98" s="847">
        <f t="shared" si="7"/>
        <v>28.155339805825243</v>
      </c>
    </row>
    <row r="99" spans="13:22" x14ac:dyDescent="0.25">
      <c r="M99" s="435" t="s">
        <v>185</v>
      </c>
      <c r="N99" s="830">
        <v>255</v>
      </c>
      <c r="O99" s="831">
        <v>1</v>
      </c>
      <c r="P99" s="832">
        <v>252</v>
      </c>
      <c r="Q99" s="833">
        <v>90</v>
      </c>
      <c r="R99" s="339">
        <f t="shared" si="5"/>
        <v>35.294117647058826</v>
      </c>
      <c r="S99" s="831">
        <v>87</v>
      </c>
      <c r="T99" s="840">
        <f t="shared" si="6"/>
        <v>34.523809523809526</v>
      </c>
      <c r="U99" s="357">
        <v>10</v>
      </c>
      <c r="V99" s="811">
        <f t="shared" si="7"/>
        <v>30.555555555555557</v>
      </c>
    </row>
    <row r="100" spans="13:22" x14ac:dyDescent="0.25">
      <c r="M100" s="435" t="s">
        <v>186</v>
      </c>
      <c r="N100" s="830">
        <v>117</v>
      </c>
      <c r="O100" s="831">
        <v>1</v>
      </c>
      <c r="P100" s="832">
        <v>116</v>
      </c>
      <c r="Q100" s="833">
        <v>50</v>
      </c>
      <c r="R100" s="339">
        <f t="shared" si="5"/>
        <v>42.735042735042732</v>
      </c>
      <c r="S100" s="831">
        <v>49</v>
      </c>
      <c r="T100" s="840">
        <f t="shared" si="6"/>
        <v>42.241379310344826</v>
      </c>
      <c r="U100" s="357">
        <v>3</v>
      </c>
      <c r="V100" s="811">
        <f t="shared" si="7"/>
        <v>39.655172413793103</v>
      </c>
    </row>
    <row r="101" spans="13:22" x14ac:dyDescent="0.25">
      <c r="M101" s="435" t="s">
        <v>187</v>
      </c>
      <c r="N101" s="830">
        <v>120</v>
      </c>
      <c r="O101" s="831">
        <v>2</v>
      </c>
      <c r="P101" s="832">
        <v>117</v>
      </c>
      <c r="Q101" s="833">
        <v>42</v>
      </c>
      <c r="R101" s="339">
        <f t="shared" si="5"/>
        <v>35</v>
      </c>
      <c r="S101" s="831">
        <v>39</v>
      </c>
      <c r="T101" s="840">
        <f t="shared" si="6"/>
        <v>33.333333333333329</v>
      </c>
      <c r="U101" s="357">
        <v>7</v>
      </c>
      <c r="V101" s="811">
        <f t="shared" si="7"/>
        <v>27.350427350427353</v>
      </c>
    </row>
    <row r="102" spans="13:22" x14ac:dyDescent="0.25">
      <c r="M102" s="435" t="s">
        <v>188</v>
      </c>
      <c r="N102" s="830">
        <v>118</v>
      </c>
      <c r="O102" s="831">
        <v>0</v>
      </c>
      <c r="P102" s="832">
        <v>118</v>
      </c>
      <c r="Q102" s="833">
        <v>15</v>
      </c>
      <c r="R102" s="339">
        <f t="shared" si="5"/>
        <v>12.711864406779661</v>
      </c>
      <c r="S102" s="831">
        <v>15</v>
      </c>
      <c r="T102" s="840">
        <f t="shared" si="6"/>
        <v>12.711864406779661</v>
      </c>
      <c r="U102" s="357">
        <v>0</v>
      </c>
      <c r="V102" s="811">
        <f t="shared" si="7"/>
        <v>12.711864406779661</v>
      </c>
    </row>
    <row r="103" spans="13:22" x14ac:dyDescent="0.25">
      <c r="M103" s="435" t="s">
        <v>189</v>
      </c>
      <c r="N103" s="830">
        <v>243</v>
      </c>
      <c r="O103" s="831">
        <v>0</v>
      </c>
      <c r="P103" s="832">
        <v>242</v>
      </c>
      <c r="Q103" s="833">
        <v>66</v>
      </c>
      <c r="R103" s="339">
        <f t="shared" si="5"/>
        <v>27.160493827160494</v>
      </c>
      <c r="S103" s="831">
        <v>65</v>
      </c>
      <c r="T103" s="840">
        <f t="shared" si="6"/>
        <v>26.859504132231404</v>
      </c>
      <c r="U103" s="357">
        <v>12</v>
      </c>
      <c r="V103" s="811">
        <f t="shared" si="7"/>
        <v>21.900826446280991</v>
      </c>
    </row>
    <row r="104" spans="13:22" x14ac:dyDescent="0.25">
      <c r="M104" s="435" t="s">
        <v>190</v>
      </c>
      <c r="N104" s="830">
        <v>44</v>
      </c>
      <c r="O104" s="831">
        <v>1</v>
      </c>
      <c r="P104" s="832">
        <v>43</v>
      </c>
      <c r="Q104" s="833">
        <v>21</v>
      </c>
      <c r="R104" s="339">
        <f t="shared" si="5"/>
        <v>47.727272727272727</v>
      </c>
      <c r="S104" s="831">
        <v>20</v>
      </c>
      <c r="T104" s="840">
        <f t="shared" si="6"/>
        <v>46.511627906976742</v>
      </c>
      <c r="U104" s="357">
        <v>5</v>
      </c>
      <c r="V104" s="811">
        <f>IF(S104*P104=0,"",(S104-U104)/P104*100)</f>
        <v>34.883720930232556</v>
      </c>
    </row>
    <row r="105" spans="13:22" x14ac:dyDescent="0.25">
      <c r="M105" s="435" t="s">
        <v>191</v>
      </c>
      <c r="N105" s="830">
        <v>211</v>
      </c>
      <c r="O105" s="831">
        <v>3</v>
      </c>
      <c r="P105" s="832">
        <v>208</v>
      </c>
      <c r="Q105" s="833">
        <v>64</v>
      </c>
      <c r="R105" s="339">
        <f t="shared" si="5"/>
        <v>30.33175355450237</v>
      </c>
      <c r="S105" s="831">
        <v>61</v>
      </c>
      <c r="T105" s="840">
        <f t="shared" si="6"/>
        <v>29.326923076923077</v>
      </c>
      <c r="U105" s="357">
        <v>4</v>
      </c>
      <c r="V105" s="811">
        <f>IF(S105*P105=0,"",(S105-U105)/P105*100)</f>
        <v>27.403846153846157</v>
      </c>
    </row>
    <row r="106" spans="13:22" ht="15.75" thickBot="1" x14ac:dyDescent="0.3">
      <c r="M106" s="834" t="s">
        <v>192</v>
      </c>
      <c r="N106" s="835">
        <v>46</v>
      </c>
      <c r="O106" s="836">
        <v>1</v>
      </c>
      <c r="P106" s="837">
        <v>45</v>
      </c>
      <c r="Q106" s="838">
        <v>7</v>
      </c>
      <c r="R106" s="361">
        <f t="shared" si="5"/>
        <v>15.217391304347828</v>
      </c>
      <c r="S106" s="836">
        <v>6</v>
      </c>
      <c r="T106" s="841">
        <f t="shared" si="6"/>
        <v>13.333333333333334</v>
      </c>
      <c r="U106" s="531">
        <v>2</v>
      </c>
      <c r="V106" s="811">
        <f>IF(S106*P106=0,"",(S106-U106)/P106*100)</f>
        <v>8.8888888888888893</v>
      </c>
    </row>
    <row r="107" spans="13:22" ht="15.75" thickBot="1" x14ac:dyDescent="0.3">
      <c r="M107" s="716" t="s">
        <v>14</v>
      </c>
      <c r="N107" s="436">
        <f>SUM(N87:N106)</f>
        <v>7705</v>
      </c>
      <c r="O107" s="848">
        <f>SUM(O87:O106)</f>
        <v>87</v>
      </c>
      <c r="P107" s="849">
        <f>SUM(P87:P106)</f>
        <v>7581</v>
      </c>
      <c r="Q107" s="618">
        <f>SUM(Q87:Q106)</f>
        <v>2093</v>
      </c>
      <c r="R107" s="719">
        <f t="shared" si="5"/>
        <v>27.164179104477608</v>
      </c>
      <c r="S107" s="850">
        <f>SUM(S87:S106)</f>
        <v>1969</v>
      </c>
      <c r="T107" s="720">
        <f t="shared" si="6"/>
        <v>25.972826803851735</v>
      </c>
      <c r="U107" s="851">
        <f>SUM(U87:U106)</f>
        <v>419</v>
      </c>
      <c r="V107" s="289">
        <f>(S107-U107)/P107*100</f>
        <v>20.44585147078222</v>
      </c>
    </row>
    <row r="109" spans="13:22" x14ac:dyDescent="0.25">
      <c r="M109" s="431" t="s">
        <v>270</v>
      </c>
    </row>
    <row r="110" spans="13:22" ht="15.75" thickBot="1" x14ac:dyDescent="0.3">
      <c r="M110" s="431"/>
    </row>
    <row r="111" spans="13:22" ht="15" customHeight="1" x14ac:dyDescent="0.25">
      <c r="M111" s="7215" t="s">
        <v>194</v>
      </c>
      <c r="N111" s="7189" t="s">
        <v>118</v>
      </c>
      <c r="O111" s="7190"/>
      <c r="P111" s="7191"/>
      <c r="Q111" s="7189" t="s">
        <v>115</v>
      </c>
      <c r="R111" s="7192"/>
      <c r="S111" s="7193"/>
      <c r="T111" s="7202" t="s">
        <v>116</v>
      </c>
      <c r="U111" s="7212"/>
      <c r="V111" s="7213"/>
    </row>
    <row r="112" spans="13:22" ht="23.25" thickBot="1" x14ac:dyDescent="0.3">
      <c r="M112" s="7216"/>
      <c r="N112" s="171" t="s">
        <v>1</v>
      </c>
      <c r="O112" s="185" t="s">
        <v>2360</v>
      </c>
      <c r="P112" s="537" t="s">
        <v>195</v>
      </c>
      <c r="Q112" s="171" t="s">
        <v>1</v>
      </c>
      <c r="R112" s="185" t="s">
        <v>2360</v>
      </c>
      <c r="S112" s="537" t="s">
        <v>195</v>
      </c>
      <c r="T112" s="171" t="s">
        <v>1</v>
      </c>
      <c r="U112" s="185" t="s">
        <v>2360</v>
      </c>
      <c r="V112" s="537" t="s">
        <v>195</v>
      </c>
    </row>
    <row r="113" spans="13:22" ht="15.75" thickBot="1" x14ac:dyDescent="0.3">
      <c r="M113" s="518" t="s">
        <v>173</v>
      </c>
      <c r="N113" s="344">
        <v>3407</v>
      </c>
      <c r="O113" s="345">
        <v>2860</v>
      </c>
      <c r="P113" s="346">
        <v>-16.055180510713242</v>
      </c>
      <c r="Q113" s="538">
        <v>707</v>
      </c>
      <c r="R113" s="345">
        <v>598</v>
      </c>
      <c r="S113" s="347">
        <v>-15.417256011315416</v>
      </c>
      <c r="T113" s="348">
        <v>664</v>
      </c>
      <c r="U113" s="345">
        <v>558</v>
      </c>
      <c r="V113" s="346">
        <v>-15.963855421686745</v>
      </c>
    </row>
    <row r="114" spans="13:22" x14ac:dyDescent="0.25">
      <c r="M114" s="353" t="s">
        <v>174</v>
      </c>
      <c r="N114" s="238">
        <v>491</v>
      </c>
      <c r="O114" s="439">
        <v>464</v>
      </c>
      <c r="P114" s="355">
        <v>-5.4989816700610987</v>
      </c>
      <c r="Q114" s="356">
        <v>236</v>
      </c>
      <c r="R114" s="439">
        <v>175</v>
      </c>
      <c r="S114" s="539">
        <v>-25.847457627118644</v>
      </c>
      <c r="T114" s="354">
        <v>226</v>
      </c>
      <c r="U114" s="439">
        <v>164</v>
      </c>
      <c r="V114" s="355">
        <v>-27.43362831858407</v>
      </c>
    </row>
    <row r="115" spans="13:22" x14ac:dyDescent="0.25">
      <c r="M115" s="359" t="s">
        <v>175</v>
      </c>
      <c r="N115" s="247">
        <v>795</v>
      </c>
      <c r="O115" s="268">
        <v>812</v>
      </c>
      <c r="P115" s="263">
        <v>2.1383647798742089</v>
      </c>
      <c r="Q115" s="334">
        <v>304</v>
      </c>
      <c r="R115" s="268">
        <v>223</v>
      </c>
      <c r="S115" s="335">
        <v>-26.64473684210526</v>
      </c>
      <c r="T115" s="267">
        <v>293</v>
      </c>
      <c r="U115" s="268">
        <v>208</v>
      </c>
      <c r="V115" s="263">
        <v>-29.010238907849825</v>
      </c>
    </row>
    <row r="116" spans="13:22" x14ac:dyDescent="0.25">
      <c r="M116" s="359" t="s">
        <v>176</v>
      </c>
      <c r="N116" s="247">
        <v>317</v>
      </c>
      <c r="O116" s="268">
        <v>461</v>
      </c>
      <c r="P116" s="263">
        <v>45.425867507886437</v>
      </c>
      <c r="Q116" s="334">
        <v>157</v>
      </c>
      <c r="R116" s="268">
        <v>187</v>
      </c>
      <c r="S116" s="335">
        <v>19.108280254777071</v>
      </c>
      <c r="T116" s="267">
        <v>151</v>
      </c>
      <c r="U116" s="268">
        <v>179</v>
      </c>
      <c r="V116" s="263">
        <v>18.543046357615907</v>
      </c>
    </row>
    <row r="117" spans="13:22" ht="15.75" thickBot="1" x14ac:dyDescent="0.3">
      <c r="M117" s="373" t="s">
        <v>177</v>
      </c>
      <c r="N117" s="362">
        <v>666</v>
      </c>
      <c r="O117" s="441">
        <v>630</v>
      </c>
      <c r="P117" s="367">
        <v>-5.4054054054054035</v>
      </c>
      <c r="Q117" s="540">
        <v>127</v>
      </c>
      <c r="R117" s="441">
        <v>104</v>
      </c>
      <c r="S117" s="541">
        <v>-18.110236220472444</v>
      </c>
      <c r="T117" s="440">
        <v>121</v>
      </c>
      <c r="U117" s="441">
        <v>94</v>
      </c>
      <c r="V117" s="367">
        <v>-22.314049586776861</v>
      </c>
    </row>
    <row r="118" spans="13:22" x14ac:dyDescent="0.25">
      <c r="M118" s="353" t="s">
        <v>178</v>
      </c>
      <c r="N118" s="238">
        <v>58</v>
      </c>
      <c r="O118" s="439">
        <v>102</v>
      </c>
      <c r="P118" s="355">
        <v>75.862068965517238</v>
      </c>
      <c r="Q118" s="356">
        <v>25</v>
      </c>
      <c r="R118" s="439">
        <v>56</v>
      </c>
      <c r="S118" s="539">
        <v>124.00000000000003</v>
      </c>
      <c r="T118" s="354">
        <v>25</v>
      </c>
      <c r="U118" s="439">
        <v>54</v>
      </c>
      <c r="V118" s="355">
        <v>116</v>
      </c>
    </row>
    <row r="119" spans="13:22" x14ac:dyDescent="0.25">
      <c r="M119" s="359" t="s">
        <v>179</v>
      </c>
      <c r="N119" s="247">
        <v>108</v>
      </c>
      <c r="O119" s="268">
        <v>115</v>
      </c>
      <c r="P119" s="263">
        <v>6.4814814814814952</v>
      </c>
      <c r="Q119" s="334">
        <v>26</v>
      </c>
      <c r="R119" s="268">
        <v>68</v>
      </c>
      <c r="S119" s="335">
        <v>161.53846153846155</v>
      </c>
      <c r="T119" s="267">
        <v>24</v>
      </c>
      <c r="U119" s="268">
        <v>63</v>
      </c>
      <c r="V119" s="263">
        <v>162.5</v>
      </c>
    </row>
    <row r="120" spans="13:22" x14ac:dyDescent="0.25">
      <c r="M120" s="359" t="s">
        <v>180</v>
      </c>
      <c r="N120" s="247">
        <v>254</v>
      </c>
      <c r="O120" s="268">
        <v>232</v>
      </c>
      <c r="P120" s="263">
        <v>-8.6614173228346374</v>
      </c>
      <c r="Q120" s="334">
        <v>95</v>
      </c>
      <c r="R120" s="268">
        <v>63</v>
      </c>
      <c r="S120" s="335">
        <v>-33.684210526315795</v>
      </c>
      <c r="T120" s="267">
        <v>84</v>
      </c>
      <c r="U120" s="268">
        <v>60</v>
      </c>
      <c r="V120" s="263">
        <v>-28.571428571428569</v>
      </c>
    </row>
    <row r="121" spans="13:22" x14ac:dyDescent="0.25">
      <c r="M121" s="359" t="s">
        <v>181</v>
      </c>
      <c r="N121" s="247">
        <v>197</v>
      </c>
      <c r="O121" s="268">
        <v>171</v>
      </c>
      <c r="P121" s="263">
        <v>-13.197969543147209</v>
      </c>
      <c r="Q121" s="334">
        <v>53</v>
      </c>
      <c r="R121" s="268">
        <v>74</v>
      </c>
      <c r="S121" s="335">
        <v>39.622641509433947</v>
      </c>
      <c r="T121" s="267">
        <v>49</v>
      </c>
      <c r="U121" s="268">
        <v>73</v>
      </c>
      <c r="V121" s="263">
        <v>48.979591836734699</v>
      </c>
    </row>
    <row r="122" spans="13:22" x14ac:dyDescent="0.25">
      <c r="M122" s="359" t="s">
        <v>182</v>
      </c>
      <c r="N122" s="247">
        <v>182</v>
      </c>
      <c r="O122" s="268">
        <v>175</v>
      </c>
      <c r="P122" s="263">
        <v>-3.8461538461538396</v>
      </c>
      <c r="Q122" s="334">
        <v>54</v>
      </c>
      <c r="R122" s="268">
        <v>63</v>
      </c>
      <c r="S122" s="335">
        <v>16.666666666666671</v>
      </c>
      <c r="T122" s="267">
        <v>52</v>
      </c>
      <c r="U122" s="268">
        <v>58</v>
      </c>
      <c r="V122" s="263">
        <v>11.538461538461547</v>
      </c>
    </row>
    <row r="123" spans="13:22" ht="15.75" thickBot="1" x14ac:dyDescent="0.3">
      <c r="M123" s="373" t="s">
        <v>183</v>
      </c>
      <c r="N123" s="362">
        <v>378</v>
      </c>
      <c r="O123" s="441">
        <v>421</v>
      </c>
      <c r="P123" s="367">
        <v>11.375661375661366</v>
      </c>
      <c r="Q123" s="540">
        <v>155</v>
      </c>
      <c r="R123" s="441">
        <v>93</v>
      </c>
      <c r="S123" s="541">
        <v>-40</v>
      </c>
      <c r="T123" s="440">
        <v>148</v>
      </c>
      <c r="U123" s="441">
        <v>87</v>
      </c>
      <c r="V123" s="367">
        <v>-41.216216216216218</v>
      </c>
    </row>
    <row r="124" spans="13:22" x14ac:dyDescent="0.25">
      <c r="M124" s="372" t="s">
        <v>184</v>
      </c>
      <c r="N124" s="254">
        <v>155</v>
      </c>
      <c r="O124" s="439">
        <v>108</v>
      </c>
      <c r="P124" s="256">
        <v>-30.322580645161295</v>
      </c>
      <c r="Q124" s="356">
        <v>53</v>
      </c>
      <c r="R124" s="439">
        <v>34</v>
      </c>
      <c r="S124" s="337">
        <v>-35.84905660377359</v>
      </c>
      <c r="T124" s="338">
        <v>51</v>
      </c>
      <c r="U124" s="439">
        <v>29</v>
      </c>
      <c r="V124" s="256">
        <v>-43.137254901960787</v>
      </c>
    </row>
    <row r="125" spans="13:22" x14ac:dyDescent="0.25">
      <c r="M125" s="359" t="s">
        <v>185</v>
      </c>
      <c r="N125" s="247">
        <v>238</v>
      </c>
      <c r="O125" s="268">
        <v>255</v>
      </c>
      <c r="P125" s="263">
        <v>7.1428571428571388</v>
      </c>
      <c r="Q125" s="334">
        <v>98</v>
      </c>
      <c r="R125" s="268">
        <v>90</v>
      </c>
      <c r="S125" s="335">
        <v>-8.1632653061224403</v>
      </c>
      <c r="T125" s="267">
        <v>94</v>
      </c>
      <c r="U125" s="268">
        <v>87</v>
      </c>
      <c r="V125" s="263">
        <v>-7.4468085106383057</v>
      </c>
    </row>
    <row r="126" spans="13:22" x14ac:dyDescent="0.25">
      <c r="M126" s="359" t="s">
        <v>186</v>
      </c>
      <c r="N126" s="247">
        <v>137</v>
      </c>
      <c r="O126" s="268">
        <v>117</v>
      </c>
      <c r="P126" s="263">
        <v>-14.59854014598541</v>
      </c>
      <c r="Q126" s="334">
        <v>81</v>
      </c>
      <c r="R126" s="268">
        <v>50</v>
      </c>
      <c r="S126" s="335">
        <v>-38.271604938271608</v>
      </c>
      <c r="T126" s="267">
        <v>78</v>
      </c>
      <c r="U126" s="268">
        <v>49</v>
      </c>
      <c r="V126" s="263">
        <v>-37.179487179487182</v>
      </c>
    </row>
    <row r="127" spans="13:22" x14ac:dyDescent="0.25">
      <c r="M127" s="359" t="s">
        <v>187</v>
      </c>
      <c r="N127" s="247">
        <v>130</v>
      </c>
      <c r="O127" s="268">
        <v>120</v>
      </c>
      <c r="P127" s="263">
        <v>-7.6923076923076934</v>
      </c>
      <c r="Q127" s="334">
        <v>40</v>
      </c>
      <c r="R127" s="268">
        <v>42</v>
      </c>
      <c r="S127" s="335">
        <v>5</v>
      </c>
      <c r="T127" s="267">
        <v>35</v>
      </c>
      <c r="U127" s="268">
        <v>39</v>
      </c>
      <c r="V127" s="263">
        <v>11.428571428571431</v>
      </c>
    </row>
    <row r="128" spans="13:22" x14ac:dyDescent="0.25">
      <c r="M128" s="359" t="s">
        <v>188</v>
      </c>
      <c r="N128" s="247">
        <v>103</v>
      </c>
      <c r="O128" s="268">
        <v>118</v>
      </c>
      <c r="P128" s="263">
        <v>14.5631067961165</v>
      </c>
      <c r="Q128" s="334">
        <v>18</v>
      </c>
      <c r="R128" s="268">
        <v>15</v>
      </c>
      <c r="S128" s="335">
        <v>-16.666666666666657</v>
      </c>
      <c r="T128" s="267">
        <v>16</v>
      </c>
      <c r="U128" s="268">
        <v>15</v>
      </c>
      <c r="V128" s="263">
        <v>-6.25</v>
      </c>
    </row>
    <row r="129" spans="13:22" x14ac:dyDescent="0.25">
      <c r="M129" s="359" t="s">
        <v>189</v>
      </c>
      <c r="N129" s="247">
        <v>219</v>
      </c>
      <c r="O129" s="268">
        <v>243</v>
      </c>
      <c r="P129" s="263">
        <v>10.958904109589042</v>
      </c>
      <c r="Q129" s="334">
        <v>56</v>
      </c>
      <c r="R129" s="268">
        <v>66</v>
      </c>
      <c r="S129" s="335">
        <v>17.857142857142861</v>
      </c>
      <c r="T129" s="267">
        <v>53</v>
      </c>
      <c r="U129" s="268">
        <v>65</v>
      </c>
      <c r="V129" s="263">
        <v>22.641509433962256</v>
      </c>
    </row>
    <row r="130" spans="13:22" x14ac:dyDescent="0.25">
      <c r="M130" s="359" t="s">
        <v>190</v>
      </c>
      <c r="N130" s="247">
        <v>48</v>
      </c>
      <c r="O130" s="268">
        <v>44</v>
      </c>
      <c r="P130" s="263">
        <v>-8.3333333333333428</v>
      </c>
      <c r="Q130" s="334">
        <v>31</v>
      </c>
      <c r="R130" s="268">
        <v>21</v>
      </c>
      <c r="S130" s="335">
        <v>-32.258064516129039</v>
      </c>
      <c r="T130" s="267">
        <v>28</v>
      </c>
      <c r="U130" s="268">
        <v>20</v>
      </c>
      <c r="V130" s="263">
        <v>-28.571428571428569</v>
      </c>
    </row>
    <row r="131" spans="13:22" x14ac:dyDescent="0.25">
      <c r="M131" s="359" t="s">
        <v>191</v>
      </c>
      <c r="N131" s="247">
        <v>265</v>
      </c>
      <c r="O131" s="268">
        <v>211</v>
      </c>
      <c r="P131" s="263">
        <v>-20.377358490566039</v>
      </c>
      <c r="Q131" s="334">
        <v>77</v>
      </c>
      <c r="R131" s="268">
        <v>64</v>
      </c>
      <c r="S131" s="335">
        <v>-16.883116883116884</v>
      </c>
      <c r="T131" s="267">
        <v>71</v>
      </c>
      <c r="U131" s="268">
        <v>61</v>
      </c>
      <c r="V131" s="263">
        <v>-14.08450704225352</v>
      </c>
    </row>
    <row r="132" spans="13:22" ht="15.75" thickBot="1" x14ac:dyDescent="0.3">
      <c r="M132" s="359" t="s">
        <v>192</v>
      </c>
      <c r="N132" s="271">
        <v>76</v>
      </c>
      <c r="O132" s="441">
        <v>46</v>
      </c>
      <c r="P132" s="293">
        <v>-39.473684210526315</v>
      </c>
      <c r="Q132" s="540">
        <v>40</v>
      </c>
      <c r="R132" s="441">
        <v>7</v>
      </c>
      <c r="S132" s="542">
        <v>-82.5</v>
      </c>
      <c r="T132" s="314">
        <v>38</v>
      </c>
      <c r="U132" s="441">
        <v>6</v>
      </c>
      <c r="V132" s="293">
        <v>-84.21052631578948</v>
      </c>
    </row>
    <row r="133" spans="13:22" ht="15.75" thickBot="1" x14ac:dyDescent="0.3">
      <c r="M133" s="368" t="s">
        <v>14</v>
      </c>
      <c r="N133" s="442">
        <v>8224</v>
      </c>
      <c r="O133" s="345">
        <v>7705</v>
      </c>
      <c r="P133" s="543">
        <v>-6.3107976653696483</v>
      </c>
      <c r="Q133" s="442">
        <v>2433</v>
      </c>
      <c r="R133" s="345">
        <v>2093</v>
      </c>
      <c r="S133" s="543">
        <v>-13.974517057131109</v>
      </c>
      <c r="T133" s="442">
        <v>2301</v>
      </c>
      <c r="U133" s="345">
        <v>1969</v>
      </c>
      <c r="V133" s="305">
        <v>-14.428509343763579</v>
      </c>
    </row>
    <row r="135" spans="13:22" x14ac:dyDescent="0.25">
      <c r="M135" s="431" t="s">
        <v>271</v>
      </c>
    </row>
    <row r="136" spans="13:22" ht="15.75" thickBot="1" x14ac:dyDescent="0.3">
      <c r="M136" s="431"/>
    </row>
    <row r="137" spans="13:22" ht="15" customHeight="1" x14ac:dyDescent="0.25">
      <c r="M137" s="7201" t="s">
        <v>197</v>
      </c>
      <c r="N137" s="484" t="s">
        <v>169</v>
      </c>
      <c r="O137" s="485"/>
      <c r="P137" s="486"/>
      <c r="Q137" s="7197" t="s">
        <v>170</v>
      </c>
      <c r="R137" s="7198"/>
      <c r="S137" s="7199"/>
    </row>
    <row r="138" spans="13:22" ht="23.25" thickBot="1" x14ac:dyDescent="0.3">
      <c r="M138" s="7159"/>
      <c r="N138" s="487" t="s">
        <v>1</v>
      </c>
      <c r="O138" s="488" t="s">
        <v>2360</v>
      </c>
      <c r="P138" s="490" t="s">
        <v>144</v>
      </c>
      <c r="Q138" s="487" t="s">
        <v>1</v>
      </c>
      <c r="R138" s="488" t="s">
        <v>2360</v>
      </c>
      <c r="S138" s="490" t="s">
        <v>144</v>
      </c>
    </row>
    <row r="139" spans="13:22" ht="15.75" thickBot="1" x14ac:dyDescent="0.3">
      <c r="M139" s="518" t="s">
        <v>173</v>
      </c>
      <c r="N139" s="544">
        <v>20.751394188435572</v>
      </c>
      <c r="O139" s="545">
        <v>20.909090909090907</v>
      </c>
      <c r="P139" s="347">
        <f t="shared" ref="P139:P159" si="8">O139-N139</f>
        <v>0.15769672065533413</v>
      </c>
      <c r="Q139" s="544">
        <v>19.738406658739596</v>
      </c>
      <c r="R139" s="545">
        <v>19.787234042553191</v>
      </c>
      <c r="S139" s="346">
        <f t="shared" ref="S139:S159" si="9">R139-Q139</f>
        <v>4.8827383813595304E-2</v>
      </c>
    </row>
    <row r="140" spans="13:22" x14ac:dyDescent="0.25">
      <c r="M140" s="353" t="s">
        <v>174</v>
      </c>
      <c r="N140" s="491">
        <v>48.065173116089618</v>
      </c>
      <c r="O140" s="492">
        <v>37.71551724137931</v>
      </c>
      <c r="P140" s="539">
        <f t="shared" si="8"/>
        <v>-10.349655874710308</v>
      </c>
      <c r="Q140" s="491">
        <v>46.985446985446991</v>
      </c>
      <c r="R140" s="492">
        <v>36.203090507726273</v>
      </c>
      <c r="S140" s="355">
        <f t="shared" si="9"/>
        <v>-10.782356477720718</v>
      </c>
    </row>
    <row r="141" spans="13:22" x14ac:dyDescent="0.25">
      <c r="M141" s="359" t="s">
        <v>175</v>
      </c>
      <c r="N141" s="495">
        <v>38.23899371069183</v>
      </c>
      <c r="O141" s="496">
        <v>27.463054187192121</v>
      </c>
      <c r="P141" s="335">
        <f t="shared" si="8"/>
        <v>-10.775939523499709</v>
      </c>
      <c r="Q141" s="495">
        <v>37.372448979591837</v>
      </c>
      <c r="R141" s="496">
        <v>26.097867001254706</v>
      </c>
      <c r="S141" s="263">
        <f t="shared" si="9"/>
        <v>-11.274581978337132</v>
      </c>
    </row>
    <row r="142" spans="13:22" x14ac:dyDescent="0.25">
      <c r="M142" s="359" t="s">
        <v>176</v>
      </c>
      <c r="N142" s="495">
        <v>49.526813880126177</v>
      </c>
      <c r="O142" s="496">
        <v>40.563991323210416</v>
      </c>
      <c r="P142" s="335">
        <f t="shared" si="8"/>
        <v>-8.9628225569157607</v>
      </c>
      <c r="Q142" s="495">
        <v>48.553054662379417</v>
      </c>
      <c r="R142" s="496">
        <v>39.514348785871967</v>
      </c>
      <c r="S142" s="263">
        <f t="shared" si="9"/>
        <v>-9.0387058765074499</v>
      </c>
    </row>
    <row r="143" spans="13:22" ht="15.75" thickBot="1" x14ac:dyDescent="0.3">
      <c r="M143" s="373" t="s">
        <v>177</v>
      </c>
      <c r="N143" s="546">
        <v>19.069069069069069</v>
      </c>
      <c r="O143" s="547">
        <v>16.507936507936506</v>
      </c>
      <c r="P143" s="541">
        <f t="shared" si="8"/>
        <v>-2.5611325611325633</v>
      </c>
      <c r="Q143" s="546">
        <v>18.333333333333332</v>
      </c>
      <c r="R143" s="547">
        <v>15.161290322580644</v>
      </c>
      <c r="S143" s="367">
        <f t="shared" si="9"/>
        <v>-3.172043010752688</v>
      </c>
    </row>
    <row r="144" spans="13:22" x14ac:dyDescent="0.25">
      <c r="M144" s="353" t="s">
        <v>178</v>
      </c>
      <c r="N144" s="491">
        <v>43.103448275862064</v>
      </c>
      <c r="O144" s="492">
        <v>54.901960784313729</v>
      </c>
      <c r="P144" s="539">
        <f t="shared" si="8"/>
        <v>11.798512508451665</v>
      </c>
      <c r="Q144" s="491">
        <v>43.103448275862064</v>
      </c>
      <c r="R144" s="492">
        <v>54</v>
      </c>
      <c r="S144" s="355">
        <f t="shared" si="9"/>
        <v>10.896551724137936</v>
      </c>
    </row>
    <row r="145" spans="3:19" x14ac:dyDescent="0.25">
      <c r="M145" s="359" t="s">
        <v>179</v>
      </c>
      <c r="N145" s="495">
        <v>24.074074074074073</v>
      </c>
      <c r="O145" s="743">
        <v>59.130434782608695</v>
      </c>
      <c r="P145" s="335">
        <f t="shared" si="8"/>
        <v>35.056360708534626</v>
      </c>
      <c r="Q145" s="495">
        <v>22.641509433962266</v>
      </c>
      <c r="R145" s="743">
        <v>57.272727272727273</v>
      </c>
      <c r="S145" s="263">
        <f t="shared" si="9"/>
        <v>34.631217838765011</v>
      </c>
    </row>
    <row r="146" spans="3:19" x14ac:dyDescent="0.25">
      <c r="M146" s="359" t="s">
        <v>180</v>
      </c>
      <c r="N146" s="495">
        <v>37.401574803149607</v>
      </c>
      <c r="O146" s="743">
        <v>27.155172413793103</v>
      </c>
      <c r="P146" s="335">
        <f t="shared" si="8"/>
        <v>-10.246402389356504</v>
      </c>
      <c r="Q146" s="495">
        <v>34.567901234567898</v>
      </c>
      <c r="R146" s="743">
        <v>26.200873362445414</v>
      </c>
      <c r="S146" s="263">
        <f t="shared" si="9"/>
        <v>-8.3670278721224847</v>
      </c>
    </row>
    <row r="147" spans="3:19" x14ac:dyDescent="0.25">
      <c r="M147" s="359" t="s">
        <v>181</v>
      </c>
      <c r="N147" s="495">
        <v>26.903553299492383</v>
      </c>
      <c r="O147" s="743">
        <v>43.274853801169591</v>
      </c>
      <c r="P147" s="335">
        <f t="shared" si="8"/>
        <v>16.371300501677208</v>
      </c>
      <c r="Q147" s="495">
        <v>25.388601036269431</v>
      </c>
      <c r="R147" s="743">
        <v>42.941176470588232</v>
      </c>
      <c r="S147" s="263">
        <f t="shared" si="9"/>
        <v>17.552575434318801</v>
      </c>
    </row>
    <row r="148" spans="3:19" x14ac:dyDescent="0.25">
      <c r="M148" s="359" t="s">
        <v>182</v>
      </c>
      <c r="N148" s="495">
        <v>29.670329670329672</v>
      </c>
      <c r="O148" s="743">
        <v>36</v>
      </c>
      <c r="P148" s="335">
        <f t="shared" si="8"/>
        <v>6.3296703296703285</v>
      </c>
      <c r="Q148" s="495">
        <v>28.888888888888886</v>
      </c>
      <c r="R148" s="743">
        <v>34.117647058823529</v>
      </c>
      <c r="S148" s="263">
        <f t="shared" si="9"/>
        <v>5.2287581699346433</v>
      </c>
    </row>
    <row r="149" spans="3:19" ht="15.75" thickBot="1" x14ac:dyDescent="0.3">
      <c r="M149" s="373" t="s">
        <v>183</v>
      </c>
      <c r="N149" s="546">
        <v>41.005291005291006</v>
      </c>
      <c r="O149" s="852">
        <v>22.090261282660332</v>
      </c>
      <c r="P149" s="541">
        <f t="shared" si="8"/>
        <v>-18.915029722630674</v>
      </c>
      <c r="Q149" s="546">
        <v>39.892183288409704</v>
      </c>
      <c r="R149" s="852">
        <v>20.963855421686748</v>
      </c>
      <c r="S149" s="367">
        <f t="shared" si="9"/>
        <v>-18.928327866722956</v>
      </c>
    </row>
    <row r="150" spans="3:19" x14ac:dyDescent="0.25">
      <c r="M150" s="372" t="s">
        <v>184</v>
      </c>
      <c r="N150" s="548">
        <v>34.193548387096776</v>
      </c>
      <c r="O150" s="853">
        <v>31.481481481481481</v>
      </c>
      <c r="P150" s="337">
        <f t="shared" si="8"/>
        <v>-2.7120669056152948</v>
      </c>
      <c r="Q150" s="548">
        <v>33.333333333333329</v>
      </c>
      <c r="R150" s="853">
        <v>28.155339805825243</v>
      </c>
      <c r="S150" s="263">
        <f t="shared" si="9"/>
        <v>-5.1779935275080859</v>
      </c>
    </row>
    <row r="151" spans="3:19" x14ac:dyDescent="0.25">
      <c r="M151" s="359" t="s">
        <v>185</v>
      </c>
      <c r="N151" s="495">
        <v>41.17647058823529</v>
      </c>
      <c r="O151" s="743">
        <v>35.294117647058826</v>
      </c>
      <c r="P151" s="335">
        <f t="shared" si="8"/>
        <v>-5.8823529411764639</v>
      </c>
      <c r="Q151" s="495">
        <v>40.17094017094017</v>
      </c>
      <c r="R151" s="743">
        <v>34.523809523809526</v>
      </c>
      <c r="S151" s="263">
        <f t="shared" si="9"/>
        <v>-5.6471306471306448</v>
      </c>
    </row>
    <row r="152" spans="3:19" x14ac:dyDescent="0.25">
      <c r="M152" s="359" t="s">
        <v>186</v>
      </c>
      <c r="N152" s="495">
        <v>59.12408759124088</v>
      </c>
      <c r="O152" s="743">
        <v>42.735042735042732</v>
      </c>
      <c r="P152" s="335">
        <f t="shared" si="8"/>
        <v>-16.389044856198147</v>
      </c>
      <c r="Q152" s="495">
        <v>58.208955223880601</v>
      </c>
      <c r="R152" s="743">
        <v>42.241379310344826</v>
      </c>
      <c r="S152" s="263">
        <f t="shared" si="9"/>
        <v>-15.967575913535775</v>
      </c>
    </row>
    <row r="153" spans="3:19" x14ac:dyDescent="0.25">
      <c r="M153" s="359" t="s">
        <v>187</v>
      </c>
      <c r="N153" s="495">
        <v>30.76923076923077</v>
      </c>
      <c r="O153" s="743">
        <v>35</v>
      </c>
      <c r="P153" s="263">
        <f t="shared" si="8"/>
        <v>4.2307692307692299</v>
      </c>
      <c r="Q153" s="495">
        <v>28.000000000000004</v>
      </c>
      <c r="R153" s="743">
        <v>33.333333333333329</v>
      </c>
      <c r="S153" s="263">
        <f t="shared" si="9"/>
        <v>5.333333333333325</v>
      </c>
    </row>
    <row r="154" spans="3:19" x14ac:dyDescent="0.25">
      <c r="M154" s="359" t="s">
        <v>188</v>
      </c>
      <c r="N154" s="495">
        <v>17.475728155339805</v>
      </c>
      <c r="O154" s="743">
        <v>12.711864406779661</v>
      </c>
      <c r="P154" s="335">
        <f t="shared" si="8"/>
        <v>-4.7638637485601443</v>
      </c>
      <c r="Q154" s="495">
        <v>15.841584158415841</v>
      </c>
      <c r="R154" s="743">
        <v>12.711864406779661</v>
      </c>
      <c r="S154" s="263">
        <f t="shared" si="9"/>
        <v>-3.1297197516361805</v>
      </c>
    </row>
    <row r="155" spans="3:19" x14ac:dyDescent="0.25">
      <c r="M155" s="359" t="s">
        <v>189</v>
      </c>
      <c r="N155" s="495">
        <v>25.570776255707763</v>
      </c>
      <c r="O155" s="743">
        <v>27.160493827160494</v>
      </c>
      <c r="P155" s="335">
        <f t="shared" si="8"/>
        <v>1.5897175714527307</v>
      </c>
      <c r="Q155" s="495">
        <v>24.537037037037038</v>
      </c>
      <c r="R155" s="743">
        <v>26.859504132231404</v>
      </c>
      <c r="S155" s="263">
        <f t="shared" si="9"/>
        <v>2.3224670951943658</v>
      </c>
    </row>
    <row r="156" spans="3:19" x14ac:dyDescent="0.25">
      <c r="M156" s="359" t="s">
        <v>190</v>
      </c>
      <c r="N156" s="495">
        <v>64.583333333333343</v>
      </c>
      <c r="O156" s="743">
        <v>47.727272727272727</v>
      </c>
      <c r="P156" s="263">
        <f t="shared" si="8"/>
        <v>-16.856060606060616</v>
      </c>
      <c r="Q156" s="495">
        <v>62.222222222222221</v>
      </c>
      <c r="R156" s="743">
        <v>46.511627906976742</v>
      </c>
      <c r="S156" s="263">
        <f t="shared" si="9"/>
        <v>-15.71059431524548</v>
      </c>
    </row>
    <row r="157" spans="3:19" x14ac:dyDescent="0.25">
      <c r="M157" s="359" t="s">
        <v>191</v>
      </c>
      <c r="N157" s="495">
        <v>29.056603773584904</v>
      </c>
      <c r="O157" s="743">
        <v>30.33175355450237</v>
      </c>
      <c r="P157" s="335">
        <f t="shared" si="8"/>
        <v>1.2751497809174666</v>
      </c>
      <c r="Q157" s="495">
        <v>27.413127413127413</v>
      </c>
      <c r="R157" s="743">
        <v>29.326923076923077</v>
      </c>
      <c r="S157" s="263">
        <f t="shared" si="9"/>
        <v>1.9137956637956641</v>
      </c>
    </row>
    <row r="158" spans="3:19" ht="15.75" thickBot="1" x14ac:dyDescent="0.3">
      <c r="M158" s="359" t="s">
        <v>192</v>
      </c>
      <c r="N158" s="505">
        <v>52.631578947368418</v>
      </c>
      <c r="O158" s="854">
        <v>15.217391304347828</v>
      </c>
      <c r="P158" s="542">
        <f t="shared" si="8"/>
        <v>-37.41418764302059</v>
      </c>
      <c r="Q158" s="505">
        <v>51.351351351351347</v>
      </c>
      <c r="R158" s="854">
        <v>13.333333333333334</v>
      </c>
      <c r="S158" s="293">
        <f t="shared" si="9"/>
        <v>-38.018018018018012</v>
      </c>
    </row>
    <row r="159" spans="3:19" ht="15.75" thickBot="1" x14ac:dyDescent="0.3">
      <c r="M159" s="283" t="s">
        <v>14</v>
      </c>
      <c r="N159" s="746">
        <v>29.584143968871597</v>
      </c>
      <c r="O159" s="503">
        <v>27.164179104477608</v>
      </c>
      <c r="P159" s="305">
        <f t="shared" si="8"/>
        <v>-2.4199648643939895</v>
      </c>
      <c r="Q159" s="746">
        <v>28.435491843796338</v>
      </c>
      <c r="R159" s="503">
        <v>25.972826803851735</v>
      </c>
      <c r="S159" s="305">
        <f t="shared" si="9"/>
        <v>-2.4626650399446035</v>
      </c>
    </row>
    <row r="160" spans="3:19" ht="15.75" thickBot="1" x14ac:dyDescent="0.3">
      <c r="C160" s="431" t="s">
        <v>281</v>
      </c>
    </row>
    <row r="161" spans="3:12" x14ac:dyDescent="0.25">
      <c r="C161" s="7215" t="s">
        <v>272</v>
      </c>
      <c r="D161" s="7176" t="s">
        <v>114</v>
      </c>
      <c r="E161" s="7177"/>
      <c r="F161" s="7178"/>
      <c r="G161" s="7176" t="s">
        <v>115</v>
      </c>
      <c r="H161" s="7179"/>
      <c r="I161" s="7176" t="s">
        <v>116</v>
      </c>
      <c r="J161" s="7180"/>
      <c r="K161" s="7180"/>
      <c r="L161" s="7179"/>
    </row>
    <row r="162" spans="3:12" ht="20.25" thickBot="1" x14ac:dyDescent="0.3">
      <c r="C162" s="7264"/>
      <c r="D162" s="168" t="s">
        <v>119</v>
      </c>
      <c r="E162" s="169" t="s">
        <v>120</v>
      </c>
      <c r="F162" s="170" t="s">
        <v>121</v>
      </c>
      <c r="G162" s="171" t="s">
        <v>119</v>
      </c>
      <c r="H162" s="172" t="s">
        <v>122</v>
      </c>
      <c r="I162" s="171" t="s">
        <v>119</v>
      </c>
      <c r="J162" s="173" t="s">
        <v>122</v>
      </c>
      <c r="K162" s="174" t="s">
        <v>123</v>
      </c>
      <c r="L162" s="175" t="s">
        <v>122</v>
      </c>
    </row>
    <row r="163" spans="3:12" x14ac:dyDescent="0.25">
      <c r="C163" s="855" t="s">
        <v>273</v>
      </c>
      <c r="D163" s="238">
        <v>1876</v>
      </c>
      <c r="E163" s="242">
        <v>14</v>
      </c>
      <c r="F163" s="856">
        <v>1859</v>
      </c>
      <c r="G163" s="247">
        <v>380</v>
      </c>
      <c r="H163" s="250">
        <v>20.255863539445627</v>
      </c>
      <c r="I163" s="247">
        <v>363</v>
      </c>
      <c r="J163" s="252">
        <v>19.526627218934912</v>
      </c>
      <c r="K163" s="751">
        <v>84</v>
      </c>
      <c r="L163" s="365">
        <v>15.008068854222699</v>
      </c>
    </row>
    <row r="164" spans="3:12" x14ac:dyDescent="0.25">
      <c r="C164" s="857" t="s">
        <v>274</v>
      </c>
      <c r="D164" s="247">
        <v>361</v>
      </c>
      <c r="E164" s="251">
        <v>3</v>
      </c>
      <c r="F164" s="858">
        <v>355</v>
      </c>
      <c r="G164" s="247">
        <v>82</v>
      </c>
      <c r="H164" s="250">
        <v>22.714681440443211</v>
      </c>
      <c r="I164" s="247">
        <v>76</v>
      </c>
      <c r="J164" s="252">
        <v>21.408450704225352</v>
      </c>
      <c r="K164" s="253">
        <v>13</v>
      </c>
      <c r="L164" s="260">
        <v>17.74647887323944</v>
      </c>
    </row>
    <row r="165" spans="3:12" x14ac:dyDescent="0.25">
      <c r="C165" s="857" t="s">
        <v>275</v>
      </c>
      <c r="D165" s="247">
        <v>902</v>
      </c>
      <c r="E165" s="251">
        <v>7</v>
      </c>
      <c r="F165" s="858">
        <v>892</v>
      </c>
      <c r="G165" s="247">
        <v>228</v>
      </c>
      <c r="H165" s="250">
        <v>25.277161862527713</v>
      </c>
      <c r="I165" s="247">
        <v>218</v>
      </c>
      <c r="J165" s="252">
        <v>24.439461883408072</v>
      </c>
      <c r="K165" s="253">
        <v>81</v>
      </c>
      <c r="L165" s="260">
        <v>15.358744394618833</v>
      </c>
    </row>
    <row r="166" spans="3:12" x14ac:dyDescent="0.25">
      <c r="C166" s="782" t="s">
        <v>276</v>
      </c>
      <c r="D166" s="247">
        <v>482</v>
      </c>
      <c r="E166" s="251">
        <v>13</v>
      </c>
      <c r="F166" s="858">
        <v>469</v>
      </c>
      <c r="G166" s="247">
        <v>187</v>
      </c>
      <c r="H166" s="250">
        <v>38.796680497925315</v>
      </c>
      <c r="I166" s="247">
        <v>174</v>
      </c>
      <c r="J166" s="252">
        <v>37.100213219616208</v>
      </c>
      <c r="K166" s="253">
        <v>32</v>
      </c>
      <c r="L166" s="260">
        <v>30.2771855010661</v>
      </c>
    </row>
    <row r="167" spans="3:12" x14ac:dyDescent="0.25">
      <c r="C167" s="782" t="s">
        <v>277</v>
      </c>
      <c r="D167" s="247">
        <v>124</v>
      </c>
      <c r="E167" s="251">
        <v>5</v>
      </c>
      <c r="F167" s="858">
        <v>119</v>
      </c>
      <c r="G167" s="247">
        <v>37</v>
      </c>
      <c r="H167" s="250">
        <v>29.838709677419356</v>
      </c>
      <c r="I167" s="247">
        <v>32</v>
      </c>
      <c r="J167" s="252">
        <v>26.890756302521009</v>
      </c>
      <c r="K167" s="251">
        <v>8</v>
      </c>
      <c r="L167" s="761">
        <v>20.168067226890756</v>
      </c>
    </row>
    <row r="168" spans="3:12" x14ac:dyDescent="0.25">
      <c r="C168" s="782" t="s">
        <v>278</v>
      </c>
      <c r="D168" s="247">
        <v>398</v>
      </c>
      <c r="E168" s="251">
        <v>10</v>
      </c>
      <c r="F168" s="858">
        <v>388</v>
      </c>
      <c r="G168" s="247">
        <v>157</v>
      </c>
      <c r="H168" s="250">
        <v>39.447236180904518</v>
      </c>
      <c r="I168" s="247">
        <v>147</v>
      </c>
      <c r="J168" s="252">
        <v>37.886597938144327</v>
      </c>
      <c r="K168" s="251">
        <v>35</v>
      </c>
      <c r="L168" s="761">
        <v>28.865979381443296</v>
      </c>
    </row>
    <row r="169" spans="3:12" x14ac:dyDescent="0.25">
      <c r="C169" s="782" t="s">
        <v>279</v>
      </c>
      <c r="D169" s="247">
        <v>38</v>
      </c>
      <c r="E169" s="251">
        <v>2</v>
      </c>
      <c r="F169" s="858">
        <v>36</v>
      </c>
      <c r="G169" s="247">
        <v>14</v>
      </c>
      <c r="H169" s="250">
        <v>36.84210526315789</v>
      </c>
      <c r="I169" s="247">
        <v>12</v>
      </c>
      <c r="J169" s="252">
        <v>33.333333333333329</v>
      </c>
      <c r="K169" s="253">
        <v>2</v>
      </c>
      <c r="L169" s="761">
        <v>27.777777777777779</v>
      </c>
    </row>
    <row r="170" spans="3:12" ht="15.75" thickBot="1" x14ac:dyDescent="0.3">
      <c r="C170" s="782" t="s">
        <v>280</v>
      </c>
      <c r="D170" s="650">
        <v>2975</v>
      </c>
      <c r="E170" s="711">
        <v>25</v>
      </c>
      <c r="F170" s="859">
        <v>2934</v>
      </c>
      <c r="G170" s="650">
        <v>792</v>
      </c>
      <c r="H170" s="860">
        <v>26.621848739495796</v>
      </c>
      <c r="I170" s="650">
        <v>751</v>
      </c>
      <c r="J170" s="765">
        <v>25.59645535105658</v>
      </c>
      <c r="K170" s="861">
        <v>139</v>
      </c>
      <c r="L170" s="811">
        <v>20.858895705521473</v>
      </c>
    </row>
    <row r="171" spans="3:12" ht="15.75" thickBot="1" x14ac:dyDescent="0.3">
      <c r="C171" s="862" t="s">
        <v>14</v>
      </c>
      <c r="D171" s="284">
        <v>7156</v>
      </c>
      <c r="E171" s="285">
        <v>79</v>
      </c>
      <c r="F171" s="343">
        <v>7052</v>
      </c>
      <c r="G171" s="863">
        <v>1877</v>
      </c>
      <c r="H171" s="287">
        <v>26.229737283398546</v>
      </c>
      <c r="I171" s="284">
        <v>1773</v>
      </c>
      <c r="J171" s="288">
        <v>25.14180374361883</v>
      </c>
      <c r="K171" s="285">
        <v>394</v>
      </c>
      <c r="L171" s="289">
        <v>19.554736245036867</v>
      </c>
    </row>
    <row r="173" spans="3:12" x14ac:dyDescent="0.25">
      <c r="C173" s="431" t="s">
        <v>286</v>
      </c>
    </row>
    <row r="174" spans="3:12" ht="15.75" thickBot="1" x14ac:dyDescent="0.3">
      <c r="C174" s="431"/>
    </row>
    <row r="175" spans="3:12" ht="15" customHeight="1" x14ac:dyDescent="0.25">
      <c r="C175" s="7215" t="s">
        <v>282</v>
      </c>
      <c r="D175" s="7189" t="s">
        <v>118</v>
      </c>
      <c r="E175" s="7190"/>
      <c r="F175" s="7191"/>
      <c r="G175" s="7189" t="s">
        <v>115</v>
      </c>
      <c r="H175" s="7192"/>
      <c r="I175" s="7193"/>
      <c r="J175" s="7189" t="s">
        <v>116</v>
      </c>
      <c r="K175" s="7190"/>
      <c r="L175" s="7191"/>
    </row>
    <row r="176" spans="3:12" ht="15" customHeight="1" x14ac:dyDescent="0.25">
      <c r="C176" s="7265"/>
      <c r="D176" s="7194" t="s">
        <v>124</v>
      </c>
      <c r="E176" s="7195"/>
      <c r="F176" s="7196" t="s">
        <v>125</v>
      </c>
      <c r="G176" s="7194" t="s">
        <v>124</v>
      </c>
      <c r="H176" s="7195"/>
      <c r="I176" s="7196" t="s">
        <v>125</v>
      </c>
      <c r="J176" s="7194" t="s">
        <v>124</v>
      </c>
      <c r="K176" s="7195"/>
      <c r="L176" s="7196" t="s">
        <v>125</v>
      </c>
    </row>
    <row r="177" spans="3:12" ht="15.75" thickBot="1" x14ac:dyDescent="0.3">
      <c r="C177" s="7266"/>
      <c r="D177" s="171" t="s">
        <v>1</v>
      </c>
      <c r="E177" s="185" t="s">
        <v>2360</v>
      </c>
      <c r="F177" s="7150"/>
      <c r="G177" s="171" t="s">
        <v>1</v>
      </c>
      <c r="H177" s="185" t="s">
        <v>2360</v>
      </c>
      <c r="I177" s="7150"/>
      <c r="J177" s="171" t="s">
        <v>1</v>
      </c>
      <c r="K177" s="185" t="s">
        <v>2360</v>
      </c>
      <c r="L177" s="7150"/>
    </row>
    <row r="178" spans="3:12" x14ac:dyDescent="0.25">
      <c r="C178" s="176" t="s">
        <v>273</v>
      </c>
      <c r="D178" s="354">
        <v>2130</v>
      </c>
      <c r="E178" s="439">
        <v>1876</v>
      </c>
      <c r="F178" s="355">
        <v>-11.924882629107984</v>
      </c>
      <c r="G178" s="238">
        <v>407</v>
      </c>
      <c r="H178" s="366">
        <v>380</v>
      </c>
      <c r="I178" s="355">
        <v>-6.6339066339066335</v>
      </c>
      <c r="J178" s="238">
        <v>387</v>
      </c>
      <c r="K178" s="366">
        <v>363</v>
      </c>
      <c r="L178" s="355">
        <v>-6.201550387596896</v>
      </c>
    </row>
    <row r="179" spans="3:12" x14ac:dyDescent="0.25">
      <c r="C179" s="864" t="s">
        <v>274</v>
      </c>
      <c r="D179" s="267">
        <v>437</v>
      </c>
      <c r="E179" s="268">
        <v>361</v>
      </c>
      <c r="F179" s="263">
        <v>-17.391304347826093</v>
      </c>
      <c r="G179" s="247">
        <v>147</v>
      </c>
      <c r="H179" s="264">
        <v>82</v>
      </c>
      <c r="I179" s="263">
        <v>-44.217687074829939</v>
      </c>
      <c r="J179" s="247">
        <v>147</v>
      </c>
      <c r="K179" s="264">
        <v>76</v>
      </c>
      <c r="L179" s="263">
        <v>-48.299319727891152</v>
      </c>
    </row>
    <row r="180" spans="3:12" x14ac:dyDescent="0.25">
      <c r="C180" s="279" t="s">
        <v>283</v>
      </c>
      <c r="D180" s="267">
        <v>1016</v>
      </c>
      <c r="E180" s="268">
        <v>902</v>
      </c>
      <c r="F180" s="263">
        <v>-11.220472440944889</v>
      </c>
      <c r="G180" s="247">
        <v>243</v>
      </c>
      <c r="H180" s="264">
        <v>228</v>
      </c>
      <c r="I180" s="263">
        <v>-6.1728395061728492</v>
      </c>
      <c r="J180" s="247">
        <v>224</v>
      </c>
      <c r="K180" s="264">
        <v>218</v>
      </c>
      <c r="L180" s="263">
        <v>-2.6785714285714306</v>
      </c>
    </row>
    <row r="181" spans="3:12" x14ac:dyDescent="0.25">
      <c r="C181" s="359" t="s">
        <v>276</v>
      </c>
      <c r="D181" s="267">
        <v>584</v>
      </c>
      <c r="E181" s="268">
        <v>482</v>
      </c>
      <c r="F181" s="263">
        <v>-17.465753424657535</v>
      </c>
      <c r="G181" s="247">
        <v>254</v>
      </c>
      <c r="H181" s="264">
        <v>187</v>
      </c>
      <c r="I181" s="263">
        <v>-26.377952755905511</v>
      </c>
      <c r="J181" s="254">
        <v>236</v>
      </c>
      <c r="K181" s="264">
        <v>174</v>
      </c>
      <c r="L181" s="263">
        <v>-26.271186440677965</v>
      </c>
    </row>
    <row r="182" spans="3:12" x14ac:dyDescent="0.25">
      <c r="C182" s="359" t="s">
        <v>277</v>
      </c>
      <c r="D182" s="267">
        <v>188</v>
      </c>
      <c r="E182" s="268">
        <v>124</v>
      </c>
      <c r="F182" s="263">
        <v>-34.042553191489361</v>
      </c>
      <c r="G182" s="247">
        <v>75</v>
      </c>
      <c r="H182" s="264">
        <v>37</v>
      </c>
      <c r="I182" s="263">
        <v>-50.666666666666664</v>
      </c>
      <c r="J182" s="247">
        <v>69</v>
      </c>
      <c r="K182" s="264">
        <v>32</v>
      </c>
      <c r="L182" s="263">
        <v>-53.623188405797102</v>
      </c>
    </row>
    <row r="183" spans="3:12" x14ac:dyDescent="0.25">
      <c r="C183" s="359" t="s">
        <v>278</v>
      </c>
      <c r="D183" s="267">
        <v>362</v>
      </c>
      <c r="E183" s="268">
        <v>398</v>
      </c>
      <c r="F183" s="263">
        <v>9.9447513812154682</v>
      </c>
      <c r="G183" s="247">
        <v>142</v>
      </c>
      <c r="H183" s="264">
        <v>157</v>
      </c>
      <c r="I183" s="263">
        <v>10.563380281690144</v>
      </c>
      <c r="J183" s="247">
        <v>138</v>
      </c>
      <c r="K183" s="264">
        <v>147</v>
      </c>
      <c r="L183" s="263">
        <v>6.5217391304347956</v>
      </c>
    </row>
    <row r="184" spans="3:12" x14ac:dyDescent="0.25">
      <c r="C184" s="359" t="s">
        <v>279</v>
      </c>
      <c r="D184" s="267">
        <v>50</v>
      </c>
      <c r="E184" s="268">
        <v>38</v>
      </c>
      <c r="F184" s="263">
        <v>-24</v>
      </c>
      <c r="G184" s="254">
        <v>18</v>
      </c>
      <c r="H184" s="264">
        <v>14</v>
      </c>
      <c r="I184" s="263">
        <v>-22.222222222222214</v>
      </c>
      <c r="J184" s="254">
        <v>15</v>
      </c>
      <c r="K184" s="264">
        <v>12</v>
      </c>
      <c r="L184" s="263">
        <v>-20</v>
      </c>
    </row>
    <row r="185" spans="3:12" ht="15.75" thickBot="1" x14ac:dyDescent="0.3">
      <c r="C185" s="359" t="s">
        <v>280</v>
      </c>
      <c r="D185" s="440">
        <v>2827</v>
      </c>
      <c r="E185" s="441">
        <v>2975</v>
      </c>
      <c r="F185" s="367">
        <v>5.2352316943756563</v>
      </c>
      <c r="G185" s="362">
        <v>936</v>
      </c>
      <c r="H185" s="785">
        <v>792</v>
      </c>
      <c r="I185" s="367">
        <v>-15.384615384615387</v>
      </c>
      <c r="J185" s="362">
        <v>891</v>
      </c>
      <c r="K185" s="785">
        <v>751</v>
      </c>
      <c r="L185" s="367">
        <v>-15.712682379349047</v>
      </c>
    </row>
    <row r="186" spans="3:12" ht="15.75" thickBot="1" x14ac:dyDescent="0.3">
      <c r="C186" s="368" t="s">
        <v>14</v>
      </c>
      <c r="D186" s="442">
        <v>7594</v>
      </c>
      <c r="E186" s="345">
        <v>7156</v>
      </c>
      <c r="F186" s="305">
        <v>-5.7677113510666231</v>
      </c>
      <c r="G186" s="442">
        <v>2222</v>
      </c>
      <c r="H186" s="345">
        <v>1877</v>
      </c>
      <c r="I186" s="305">
        <v>-15.526552655265519</v>
      </c>
      <c r="J186" s="345">
        <v>2107</v>
      </c>
      <c r="K186" s="345">
        <v>1773</v>
      </c>
      <c r="L186" s="305">
        <v>-15.851922164214528</v>
      </c>
    </row>
    <row r="188" spans="3:12" x14ac:dyDescent="0.25">
      <c r="C188" s="431" t="s">
        <v>287</v>
      </c>
    </row>
    <row r="189" spans="3:12" ht="15.75" thickBot="1" x14ac:dyDescent="0.3">
      <c r="C189" s="431"/>
    </row>
    <row r="190" spans="3:12" x14ac:dyDescent="0.25">
      <c r="C190" s="7201" t="s">
        <v>282</v>
      </c>
      <c r="D190" s="484" t="s">
        <v>169</v>
      </c>
      <c r="E190" s="485"/>
      <c r="F190" s="486"/>
      <c r="G190" s="7197" t="s">
        <v>170</v>
      </c>
      <c r="H190" s="7198"/>
      <c r="I190" s="7199"/>
    </row>
    <row r="191" spans="3:12" ht="23.25" thickBot="1" x14ac:dyDescent="0.3">
      <c r="C191" s="7159"/>
      <c r="D191" s="487" t="s">
        <v>1</v>
      </c>
      <c r="E191" s="488" t="s">
        <v>2360</v>
      </c>
      <c r="F191" s="490" t="s">
        <v>144</v>
      </c>
      <c r="G191" s="487" t="s">
        <v>1</v>
      </c>
      <c r="H191" s="488" t="s">
        <v>2360</v>
      </c>
      <c r="I191" s="490" t="s">
        <v>144</v>
      </c>
    </row>
    <row r="192" spans="3:12" x14ac:dyDescent="0.25">
      <c r="C192" s="176" t="s">
        <v>273</v>
      </c>
      <c r="D192" s="491">
        <v>19.107981220657276</v>
      </c>
      <c r="E192" s="492">
        <v>20.255863539445627</v>
      </c>
      <c r="F192" s="355">
        <f t="shared" ref="F192:F200" si="10">E192-D192</f>
        <v>1.1478823187883513</v>
      </c>
      <c r="G192" s="491">
        <v>18.341232227488153</v>
      </c>
      <c r="H192" s="492">
        <v>19.526627218934912</v>
      </c>
      <c r="I192" s="355">
        <f>H192-G192</f>
        <v>1.1853949914467599</v>
      </c>
    </row>
    <row r="193" spans="3:22" x14ac:dyDescent="0.25">
      <c r="C193" s="864" t="s">
        <v>274</v>
      </c>
      <c r="D193" s="548">
        <v>33.638443935926773</v>
      </c>
      <c r="E193" s="549">
        <v>22.714681440443211</v>
      </c>
      <c r="F193" s="256">
        <f t="shared" si="10"/>
        <v>-10.923762495483562</v>
      </c>
      <c r="G193" s="495">
        <v>33.638443935926773</v>
      </c>
      <c r="H193" s="549">
        <v>21.408450704225352</v>
      </c>
      <c r="I193" s="256">
        <f>H193-G193</f>
        <v>-12.229993231701421</v>
      </c>
    </row>
    <row r="194" spans="3:22" x14ac:dyDescent="0.25">
      <c r="C194" s="279" t="s">
        <v>283</v>
      </c>
      <c r="D194" s="548">
        <v>23.917322834645667</v>
      </c>
      <c r="E194" s="549">
        <v>25.277161862527713</v>
      </c>
      <c r="F194" s="256">
        <f t="shared" si="10"/>
        <v>1.359839027882046</v>
      </c>
      <c r="G194" s="495">
        <v>22.467402206619859</v>
      </c>
      <c r="H194" s="549">
        <v>24.439461883408072</v>
      </c>
      <c r="I194" s="256">
        <f>H194-G194</f>
        <v>1.9720596767882128</v>
      </c>
    </row>
    <row r="195" spans="3:22" x14ac:dyDescent="0.25">
      <c r="C195" s="359" t="s">
        <v>276</v>
      </c>
      <c r="D195" s="495">
        <v>43.493150684931507</v>
      </c>
      <c r="E195" s="496">
        <v>38.796680497925315</v>
      </c>
      <c r="F195" s="263">
        <f t="shared" si="10"/>
        <v>-4.6964701870061916</v>
      </c>
      <c r="G195" s="495">
        <v>41.696113074204952</v>
      </c>
      <c r="H195" s="496">
        <v>37.100213219616208</v>
      </c>
      <c r="I195" s="263">
        <f t="shared" ref="I195:I200" si="11">H195-G195</f>
        <v>-4.5958998545887439</v>
      </c>
    </row>
    <row r="196" spans="3:22" x14ac:dyDescent="0.25">
      <c r="C196" s="359" t="s">
        <v>277</v>
      </c>
      <c r="D196" s="621">
        <v>39.893617021276597</v>
      </c>
      <c r="E196" s="622">
        <v>29.838709677419356</v>
      </c>
      <c r="F196" s="341">
        <f t="shared" si="10"/>
        <v>-10.054907343857241</v>
      </c>
      <c r="G196" s="495">
        <v>37.912087912087912</v>
      </c>
      <c r="H196" s="622">
        <v>26.890756302521009</v>
      </c>
      <c r="I196" s="341">
        <f t="shared" si="11"/>
        <v>-11.021331609566904</v>
      </c>
    </row>
    <row r="197" spans="3:22" x14ac:dyDescent="0.25">
      <c r="C197" s="359" t="s">
        <v>278</v>
      </c>
      <c r="D197" s="495">
        <v>39.226519337016576</v>
      </c>
      <c r="E197" s="743">
        <v>39.447236180904518</v>
      </c>
      <c r="F197" s="263">
        <f t="shared" si="10"/>
        <v>0.2207168438879421</v>
      </c>
      <c r="G197" s="495">
        <v>38.547486033519554</v>
      </c>
      <c r="H197" s="743">
        <v>37.886597938144327</v>
      </c>
      <c r="I197" s="263">
        <f t="shared" si="11"/>
        <v>-0.66088809537522764</v>
      </c>
    </row>
    <row r="198" spans="3:22" x14ac:dyDescent="0.25">
      <c r="C198" s="359" t="s">
        <v>279</v>
      </c>
      <c r="D198" s="865">
        <v>36</v>
      </c>
      <c r="E198" s="549">
        <v>36.84210526315789</v>
      </c>
      <c r="F198" s="256">
        <f t="shared" si="10"/>
        <v>0.84210526315789025</v>
      </c>
      <c r="G198" s="495">
        <v>31.914893617021278</v>
      </c>
      <c r="H198" s="866">
        <v>33.333333333333329</v>
      </c>
      <c r="I198" s="263">
        <f t="shared" si="11"/>
        <v>1.4184397163120508</v>
      </c>
    </row>
    <row r="199" spans="3:22" ht="15.75" thickBot="1" x14ac:dyDescent="0.3">
      <c r="C199" s="359" t="s">
        <v>284</v>
      </c>
      <c r="D199" s="495">
        <v>33.109303148213655</v>
      </c>
      <c r="E199" s="496">
        <v>26.621848739495796</v>
      </c>
      <c r="F199" s="263">
        <f t="shared" si="10"/>
        <v>-6.4874544087178592</v>
      </c>
      <c r="G199" s="548">
        <v>32.027318475916609</v>
      </c>
      <c r="H199" s="496">
        <v>25.59645535105658</v>
      </c>
      <c r="I199" s="256">
        <f t="shared" si="11"/>
        <v>-6.4308631248600285</v>
      </c>
    </row>
    <row r="200" spans="3:22" ht="15.75" thickBot="1" x14ac:dyDescent="0.3">
      <c r="C200" s="368" t="s">
        <v>285</v>
      </c>
      <c r="D200" s="746">
        <v>29.259942059520672</v>
      </c>
      <c r="E200" s="503">
        <v>26.229737283398546</v>
      </c>
      <c r="F200" s="305">
        <f t="shared" si="10"/>
        <v>-3.030204776122126</v>
      </c>
      <c r="G200" s="550">
        <v>28.172215536836475</v>
      </c>
      <c r="H200" s="503">
        <v>25.14180374361883</v>
      </c>
      <c r="I200" s="305">
        <f t="shared" si="11"/>
        <v>-3.0304117932176453</v>
      </c>
      <c r="M200" s="431" t="s">
        <v>288</v>
      </c>
    </row>
    <row r="201" spans="3:22" x14ac:dyDescent="0.25">
      <c r="C201" s="2145"/>
      <c r="D201" s="2146"/>
      <c r="E201" s="2146"/>
      <c r="M201" s="431"/>
    </row>
    <row r="202" spans="3:22" ht="15.75" thickBot="1" x14ac:dyDescent="0.3">
      <c r="C202" s="2145"/>
      <c r="D202" s="2146"/>
      <c r="E202" s="2146"/>
      <c r="M202" s="431"/>
    </row>
    <row r="203" spans="3:22" ht="15" customHeight="1" x14ac:dyDescent="0.25">
      <c r="M203" s="7201" t="s">
        <v>172</v>
      </c>
      <c r="N203" s="7176" t="s">
        <v>114</v>
      </c>
      <c r="O203" s="7177"/>
      <c r="P203" s="7178"/>
      <c r="Q203" s="7176" t="s">
        <v>115</v>
      </c>
      <c r="R203" s="7179"/>
      <c r="S203" s="7176" t="s">
        <v>116</v>
      </c>
      <c r="T203" s="7180"/>
      <c r="U203" s="7180"/>
      <c r="V203" s="7179"/>
    </row>
    <row r="204" spans="3:22" ht="20.25" thickBot="1" x14ac:dyDescent="0.3">
      <c r="M204" s="7159"/>
      <c r="N204" s="168" t="s">
        <v>119</v>
      </c>
      <c r="O204" s="169" t="s">
        <v>120</v>
      </c>
      <c r="P204" s="170" t="s">
        <v>121</v>
      </c>
      <c r="Q204" s="171" t="s">
        <v>119</v>
      </c>
      <c r="R204" s="172" t="s">
        <v>122</v>
      </c>
      <c r="S204" s="171" t="s">
        <v>119</v>
      </c>
      <c r="T204" s="173" t="s">
        <v>122</v>
      </c>
      <c r="U204" s="174" t="s">
        <v>123</v>
      </c>
      <c r="V204" s="175" t="s">
        <v>122</v>
      </c>
    </row>
    <row r="205" spans="3:22" ht="15.75" thickBot="1" x14ac:dyDescent="0.3">
      <c r="M205" s="518" t="s">
        <v>173</v>
      </c>
      <c r="N205" s="519">
        <v>2658</v>
      </c>
      <c r="O205" s="520">
        <v>31</v>
      </c>
      <c r="P205" s="520">
        <v>2622</v>
      </c>
      <c r="Q205" s="519">
        <v>547</v>
      </c>
      <c r="R205" s="521">
        <v>20.579382994732882</v>
      </c>
      <c r="S205" s="522">
        <v>511</v>
      </c>
      <c r="T205" s="523">
        <v>19.48893974065599</v>
      </c>
      <c r="U205" s="524">
        <v>214</v>
      </c>
      <c r="V205" s="525">
        <v>11.327231121281464</v>
      </c>
    </row>
    <row r="206" spans="3:22" x14ac:dyDescent="0.25">
      <c r="M206" s="353" t="s">
        <v>174</v>
      </c>
      <c r="N206" s="381">
        <v>394</v>
      </c>
      <c r="O206" s="382">
        <v>4</v>
      </c>
      <c r="P206" s="382">
        <v>386</v>
      </c>
      <c r="Q206" s="381">
        <v>135</v>
      </c>
      <c r="R206" s="380">
        <v>34.263959390862944</v>
      </c>
      <c r="S206" s="526">
        <v>127</v>
      </c>
      <c r="T206" s="333">
        <v>32.901554404145081</v>
      </c>
      <c r="U206" s="349">
        <v>16</v>
      </c>
      <c r="V206" s="245">
        <v>28.756476683937827</v>
      </c>
    </row>
    <row r="207" spans="3:22" x14ac:dyDescent="0.25">
      <c r="M207" s="359" t="s">
        <v>175</v>
      </c>
      <c r="N207" s="386">
        <v>760</v>
      </c>
      <c r="O207" s="387">
        <v>8</v>
      </c>
      <c r="P207" s="387">
        <v>749</v>
      </c>
      <c r="Q207" s="386">
        <v>188</v>
      </c>
      <c r="R207" s="339">
        <v>24.736842105263158</v>
      </c>
      <c r="S207" s="527">
        <v>177</v>
      </c>
      <c r="T207" s="332">
        <v>23.631508678237651</v>
      </c>
      <c r="U207" s="357">
        <v>25</v>
      </c>
      <c r="V207" s="260">
        <v>20.293724966622161</v>
      </c>
    </row>
    <row r="208" spans="3:22" x14ac:dyDescent="0.25">
      <c r="M208" s="359" t="s">
        <v>176</v>
      </c>
      <c r="N208" s="386">
        <v>440</v>
      </c>
      <c r="O208" s="387">
        <v>4</v>
      </c>
      <c r="P208" s="387">
        <v>433</v>
      </c>
      <c r="Q208" s="386">
        <v>173</v>
      </c>
      <c r="R208" s="339">
        <v>39.31818181818182</v>
      </c>
      <c r="S208" s="527">
        <v>166</v>
      </c>
      <c r="T208" s="332">
        <v>38.337182448036948</v>
      </c>
      <c r="U208" s="357">
        <v>16</v>
      </c>
      <c r="V208" s="260">
        <v>34.64203233256351</v>
      </c>
    </row>
    <row r="209" spans="13:22" ht="15.75" thickBot="1" x14ac:dyDescent="0.3">
      <c r="M209" s="373" t="s">
        <v>177</v>
      </c>
      <c r="N209" s="528">
        <v>601</v>
      </c>
      <c r="O209" s="529">
        <v>6</v>
      </c>
      <c r="P209" s="529">
        <v>591</v>
      </c>
      <c r="Q209" s="528">
        <v>97</v>
      </c>
      <c r="R209" s="361">
        <v>16.139767054908486</v>
      </c>
      <c r="S209" s="530">
        <v>87</v>
      </c>
      <c r="T209" s="375">
        <v>14.720812182741117</v>
      </c>
      <c r="U209" s="531">
        <v>28</v>
      </c>
      <c r="V209" s="374">
        <v>9.9830795262267351</v>
      </c>
    </row>
    <row r="210" spans="13:22" x14ac:dyDescent="0.25">
      <c r="M210" s="353" t="s">
        <v>178</v>
      </c>
      <c r="N210" s="381">
        <v>93</v>
      </c>
      <c r="O210" s="382">
        <v>0</v>
      </c>
      <c r="P210" s="382">
        <v>93</v>
      </c>
      <c r="Q210" s="381">
        <v>50</v>
      </c>
      <c r="R210" s="351">
        <v>53.763440860215049</v>
      </c>
      <c r="S210" s="526">
        <v>50</v>
      </c>
      <c r="T210" s="352">
        <v>53.763440860215049</v>
      </c>
      <c r="U210" s="349">
        <v>12</v>
      </c>
      <c r="V210" s="245">
        <v>40.86021505376344</v>
      </c>
    </row>
    <row r="211" spans="13:22" x14ac:dyDescent="0.25">
      <c r="M211" s="359" t="s">
        <v>179</v>
      </c>
      <c r="N211" s="386">
        <v>113</v>
      </c>
      <c r="O211" s="387">
        <v>5</v>
      </c>
      <c r="P211" s="387">
        <v>108</v>
      </c>
      <c r="Q211" s="386">
        <v>66</v>
      </c>
      <c r="R211" s="339">
        <v>58.407079646017699</v>
      </c>
      <c r="S211" s="527">
        <v>61</v>
      </c>
      <c r="T211" s="332">
        <v>56.481481481481474</v>
      </c>
      <c r="U211" s="357">
        <v>5</v>
      </c>
      <c r="V211" s="260">
        <v>51.851851851851848</v>
      </c>
    </row>
    <row r="212" spans="13:22" x14ac:dyDescent="0.25">
      <c r="M212" s="359" t="s">
        <v>180</v>
      </c>
      <c r="N212" s="386">
        <v>204</v>
      </c>
      <c r="O212" s="387">
        <v>2</v>
      </c>
      <c r="P212" s="387">
        <v>201</v>
      </c>
      <c r="Q212" s="386">
        <v>60</v>
      </c>
      <c r="R212" s="339">
        <v>29.411764705882355</v>
      </c>
      <c r="S212" s="527">
        <v>57</v>
      </c>
      <c r="T212" s="332">
        <v>28.35820895522388</v>
      </c>
      <c r="U212" s="357">
        <v>11</v>
      </c>
      <c r="V212" s="260">
        <v>22.885572139303484</v>
      </c>
    </row>
    <row r="213" spans="13:22" x14ac:dyDescent="0.25">
      <c r="M213" s="359" t="s">
        <v>181</v>
      </c>
      <c r="N213" s="386">
        <v>156</v>
      </c>
      <c r="O213" s="387">
        <v>0</v>
      </c>
      <c r="P213" s="387">
        <v>155</v>
      </c>
      <c r="Q213" s="386">
        <v>64</v>
      </c>
      <c r="R213" s="339">
        <v>41.025641025641022</v>
      </c>
      <c r="S213" s="527">
        <v>63</v>
      </c>
      <c r="T213" s="332">
        <v>40.645161290322577</v>
      </c>
      <c r="U213" s="357">
        <v>2</v>
      </c>
      <c r="V213" s="260">
        <v>39.354838709677423</v>
      </c>
    </row>
    <row r="214" spans="13:22" x14ac:dyDescent="0.25">
      <c r="M214" s="359" t="s">
        <v>182</v>
      </c>
      <c r="N214" s="386">
        <v>156</v>
      </c>
      <c r="O214" s="387">
        <v>3</v>
      </c>
      <c r="P214" s="387">
        <v>153</v>
      </c>
      <c r="Q214" s="386">
        <v>52</v>
      </c>
      <c r="R214" s="339">
        <v>33.333333333333329</v>
      </c>
      <c r="S214" s="527">
        <v>49</v>
      </c>
      <c r="T214" s="332">
        <v>32.026143790849673</v>
      </c>
      <c r="U214" s="357">
        <v>4</v>
      </c>
      <c r="V214" s="260">
        <v>29.411764705882355</v>
      </c>
    </row>
    <row r="215" spans="13:22" ht="15.75" thickBot="1" x14ac:dyDescent="0.3">
      <c r="M215" s="373" t="s">
        <v>183</v>
      </c>
      <c r="N215" s="528">
        <v>406</v>
      </c>
      <c r="O215" s="529">
        <v>3</v>
      </c>
      <c r="P215" s="529">
        <v>401</v>
      </c>
      <c r="Q215" s="528">
        <v>88</v>
      </c>
      <c r="R215" s="361">
        <v>21.674876847290641</v>
      </c>
      <c r="S215" s="530">
        <v>83</v>
      </c>
      <c r="T215" s="375">
        <v>20.698254364089774</v>
      </c>
      <c r="U215" s="531">
        <v>21</v>
      </c>
      <c r="V215" s="374">
        <v>15.46134663341646</v>
      </c>
    </row>
    <row r="216" spans="13:22" x14ac:dyDescent="0.25">
      <c r="M216" s="353" t="s">
        <v>184</v>
      </c>
      <c r="N216" s="384">
        <v>106</v>
      </c>
      <c r="O216" s="385">
        <v>5</v>
      </c>
      <c r="P216" s="385">
        <v>101</v>
      </c>
      <c r="Q216" s="381">
        <v>32</v>
      </c>
      <c r="R216" s="351">
        <v>30.188679245283019</v>
      </c>
      <c r="S216" s="526">
        <v>27</v>
      </c>
      <c r="T216" s="352">
        <v>26.732673267326735</v>
      </c>
      <c r="U216" s="349">
        <v>0</v>
      </c>
      <c r="V216" s="245">
        <v>26.732673267326735</v>
      </c>
    </row>
    <row r="217" spans="13:22" x14ac:dyDescent="0.25">
      <c r="M217" s="372" t="s">
        <v>185</v>
      </c>
      <c r="N217" s="386">
        <v>234</v>
      </c>
      <c r="O217" s="387">
        <v>1</v>
      </c>
      <c r="P217" s="387">
        <v>233</v>
      </c>
      <c r="Q217" s="386">
        <v>81</v>
      </c>
      <c r="R217" s="380">
        <v>34.615384615384613</v>
      </c>
      <c r="S217" s="527">
        <v>80</v>
      </c>
      <c r="T217" s="333">
        <v>34.334763948497852</v>
      </c>
      <c r="U217" s="357">
        <v>9</v>
      </c>
      <c r="V217" s="260">
        <v>30.472103004291846</v>
      </c>
    </row>
    <row r="218" spans="13:22" x14ac:dyDescent="0.25">
      <c r="M218" s="359" t="s">
        <v>186</v>
      </c>
      <c r="N218" s="386">
        <v>111</v>
      </c>
      <c r="O218" s="387">
        <v>0</v>
      </c>
      <c r="P218" s="387">
        <v>111</v>
      </c>
      <c r="Q218" s="386">
        <v>44</v>
      </c>
      <c r="R218" s="339">
        <v>39.63963963963964</v>
      </c>
      <c r="S218" s="527">
        <v>44</v>
      </c>
      <c r="T218" s="332">
        <v>39.63963963963964</v>
      </c>
      <c r="U218" s="357">
        <v>2</v>
      </c>
      <c r="V218" s="260">
        <v>37.837837837837839</v>
      </c>
    </row>
    <row r="219" spans="13:22" x14ac:dyDescent="0.25">
      <c r="M219" s="435" t="s">
        <v>187</v>
      </c>
      <c r="N219" s="386">
        <v>114</v>
      </c>
      <c r="O219" s="387">
        <v>2</v>
      </c>
      <c r="P219" s="387">
        <v>111</v>
      </c>
      <c r="Q219" s="386">
        <v>40</v>
      </c>
      <c r="R219" s="339">
        <v>35.087719298245609</v>
      </c>
      <c r="S219" s="527">
        <v>37</v>
      </c>
      <c r="T219" s="332">
        <v>33.333333333333329</v>
      </c>
      <c r="U219" s="357">
        <v>7</v>
      </c>
      <c r="V219" s="260">
        <v>27.027027027027028</v>
      </c>
    </row>
    <row r="220" spans="13:22" x14ac:dyDescent="0.25">
      <c r="M220" s="359" t="s">
        <v>188</v>
      </c>
      <c r="N220" s="386">
        <v>92</v>
      </c>
      <c r="O220" s="387">
        <v>0</v>
      </c>
      <c r="P220" s="387">
        <v>92</v>
      </c>
      <c r="Q220" s="386">
        <v>13</v>
      </c>
      <c r="R220" s="339">
        <v>14.130434782608695</v>
      </c>
      <c r="S220" s="527">
        <v>13</v>
      </c>
      <c r="T220" s="332">
        <v>14.130434782608695</v>
      </c>
      <c r="U220" s="357">
        <v>0</v>
      </c>
      <c r="V220" s="260">
        <v>14.130434782608695</v>
      </c>
    </row>
    <row r="221" spans="13:22" x14ac:dyDescent="0.25">
      <c r="M221" s="359" t="s">
        <v>189</v>
      </c>
      <c r="N221" s="386">
        <v>236</v>
      </c>
      <c r="O221" s="387">
        <v>0</v>
      </c>
      <c r="P221" s="387">
        <v>235</v>
      </c>
      <c r="Q221" s="386">
        <v>62</v>
      </c>
      <c r="R221" s="339">
        <v>26.271186440677969</v>
      </c>
      <c r="S221" s="527">
        <v>61</v>
      </c>
      <c r="T221" s="332">
        <v>25.957446808510635</v>
      </c>
      <c r="U221" s="357">
        <v>11</v>
      </c>
      <c r="V221" s="260">
        <v>21.276595744680851</v>
      </c>
    </row>
    <row r="222" spans="13:22" x14ac:dyDescent="0.25">
      <c r="M222" s="359" t="s">
        <v>190</v>
      </c>
      <c r="N222" s="386">
        <v>40</v>
      </c>
      <c r="O222" s="387">
        <v>1</v>
      </c>
      <c r="P222" s="387">
        <v>39</v>
      </c>
      <c r="Q222" s="386">
        <v>20</v>
      </c>
      <c r="R222" s="339">
        <v>50</v>
      </c>
      <c r="S222" s="527">
        <v>19</v>
      </c>
      <c r="T222" s="332">
        <v>48.717948717948715</v>
      </c>
      <c r="U222" s="357">
        <v>5</v>
      </c>
      <c r="V222" s="260">
        <v>35.897435897435898</v>
      </c>
    </row>
    <row r="223" spans="13:22" x14ac:dyDescent="0.25">
      <c r="M223" s="359" t="s">
        <v>191</v>
      </c>
      <c r="N223" s="386">
        <v>198</v>
      </c>
      <c r="O223" s="387">
        <v>3</v>
      </c>
      <c r="P223" s="387">
        <v>195</v>
      </c>
      <c r="Q223" s="386">
        <v>58</v>
      </c>
      <c r="R223" s="339">
        <v>29.292929292929294</v>
      </c>
      <c r="S223" s="527">
        <v>55</v>
      </c>
      <c r="T223" s="332">
        <v>28.205128205128204</v>
      </c>
      <c r="U223" s="357">
        <v>4</v>
      </c>
      <c r="V223" s="260">
        <v>26.153846153846157</v>
      </c>
    </row>
    <row r="224" spans="13:22" ht="15.75" thickBot="1" x14ac:dyDescent="0.3">
      <c r="M224" s="359" t="s">
        <v>192</v>
      </c>
      <c r="N224" s="528">
        <v>44</v>
      </c>
      <c r="O224" s="529">
        <v>1</v>
      </c>
      <c r="P224" s="529">
        <v>43</v>
      </c>
      <c r="Q224" s="528">
        <v>7</v>
      </c>
      <c r="R224" s="339">
        <v>15.909090909090908</v>
      </c>
      <c r="S224" s="530">
        <v>6</v>
      </c>
      <c r="T224" s="340">
        <v>13.953488372093023</v>
      </c>
      <c r="U224" s="531">
        <v>2</v>
      </c>
      <c r="V224" s="370">
        <v>9.3023255813953494</v>
      </c>
    </row>
    <row r="225" spans="13:22" ht="15.75" thickBot="1" x14ac:dyDescent="0.3">
      <c r="M225" s="283" t="s">
        <v>14</v>
      </c>
      <c r="N225" s="532">
        <v>7156</v>
      </c>
      <c r="O225" s="532">
        <v>79</v>
      </c>
      <c r="P225" s="532">
        <v>7052</v>
      </c>
      <c r="Q225" s="533">
        <v>1877</v>
      </c>
      <c r="R225" s="534">
        <v>26.229737283398546</v>
      </c>
      <c r="S225" s="532">
        <v>1773</v>
      </c>
      <c r="T225" s="535">
        <v>25.14180374361883</v>
      </c>
      <c r="U225" s="532">
        <v>394</v>
      </c>
      <c r="V225" s="536">
        <v>19.554736245036867</v>
      </c>
    </row>
    <row r="227" spans="13:22" x14ac:dyDescent="0.25">
      <c r="M227" s="431" t="s">
        <v>289</v>
      </c>
    </row>
    <row r="228" spans="13:22" ht="15.75" thickBot="1" x14ac:dyDescent="0.3">
      <c r="M228" s="431"/>
    </row>
    <row r="229" spans="13:22" ht="15" customHeight="1" x14ac:dyDescent="0.25">
      <c r="M229" s="7215" t="s">
        <v>194</v>
      </c>
      <c r="N229" s="7189" t="s">
        <v>118</v>
      </c>
      <c r="O229" s="7190"/>
      <c r="P229" s="7191"/>
      <c r="Q229" s="7189" t="s">
        <v>115</v>
      </c>
      <c r="R229" s="7192"/>
      <c r="S229" s="7193"/>
      <c r="T229" s="7202" t="s">
        <v>116</v>
      </c>
      <c r="U229" s="7212"/>
      <c r="V229" s="7213"/>
    </row>
    <row r="230" spans="13:22" ht="23.25" thickBot="1" x14ac:dyDescent="0.3">
      <c r="M230" s="7216"/>
      <c r="N230" s="171" t="s">
        <v>1</v>
      </c>
      <c r="O230" s="185" t="s">
        <v>2360</v>
      </c>
      <c r="P230" s="537" t="s">
        <v>195</v>
      </c>
      <c r="Q230" s="171" t="s">
        <v>1</v>
      </c>
      <c r="R230" s="185" t="s">
        <v>2360</v>
      </c>
      <c r="S230" s="537" t="s">
        <v>195</v>
      </c>
      <c r="T230" s="171" t="s">
        <v>1</v>
      </c>
      <c r="U230" s="185" t="s">
        <v>2360</v>
      </c>
      <c r="V230" s="537" t="s">
        <v>195</v>
      </c>
    </row>
    <row r="231" spans="13:22" ht="15.75" thickBot="1" x14ac:dyDescent="0.3">
      <c r="M231" s="518" t="s">
        <v>173</v>
      </c>
      <c r="N231" s="344">
        <v>3079</v>
      </c>
      <c r="O231" s="345">
        <v>2658</v>
      </c>
      <c r="P231" s="346">
        <v>-13.673270542383889</v>
      </c>
      <c r="Q231" s="538">
        <v>647</v>
      </c>
      <c r="R231" s="345">
        <v>547</v>
      </c>
      <c r="S231" s="347">
        <v>-15.45595054095827</v>
      </c>
      <c r="T231" s="348">
        <v>607</v>
      </c>
      <c r="U231" s="345">
        <v>511</v>
      </c>
      <c r="V231" s="346">
        <v>-15.815485996705107</v>
      </c>
    </row>
    <row r="232" spans="13:22" x14ac:dyDescent="0.25">
      <c r="M232" s="353" t="s">
        <v>174</v>
      </c>
      <c r="N232" s="238">
        <v>467</v>
      </c>
      <c r="O232" s="439">
        <v>394</v>
      </c>
      <c r="P232" s="355">
        <v>-15.631691648822269</v>
      </c>
      <c r="Q232" s="356">
        <v>222</v>
      </c>
      <c r="R232" s="439">
        <v>135</v>
      </c>
      <c r="S232" s="539">
        <v>-39.189189189189186</v>
      </c>
      <c r="T232" s="354">
        <v>213</v>
      </c>
      <c r="U232" s="439">
        <v>127</v>
      </c>
      <c r="V232" s="355">
        <v>-40.375586854460096</v>
      </c>
    </row>
    <row r="233" spans="13:22" x14ac:dyDescent="0.25">
      <c r="M233" s="359" t="s">
        <v>175</v>
      </c>
      <c r="N233" s="247">
        <v>735</v>
      </c>
      <c r="O233" s="268">
        <v>760</v>
      </c>
      <c r="P233" s="263">
        <v>3.4013605442176953</v>
      </c>
      <c r="Q233" s="334">
        <v>273</v>
      </c>
      <c r="R233" s="268">
        <v>188</v>
      </c>
      <c r="S233" s="335">
        <v>-31.135531135531139</v>
      </c>
      <c r="T233" s="267">
        <v>264</v>
      </c>
      <c r="U233" s="268">
        <v>177</v>
      </c>
      <c r="V233" s="263">
        <v>-32.954545454545453</v>
      </c>
    </row>
    <row r="234" spans="13:22" x14ac:dyDescent="0.25">
      <c r="M234" s="359" t="s">
        <v>176</v>
      </c>
      <c r="N234" s="247">
        <v>306</v>
      </c>
      <c r="O234" s="268">
        <v>440</v>
      </c>
      <c r="P234" s="263">
        <v>43.790849673202615</v>
      </c>
      <c r="Q234" s="334">
        <v>147</v>
      </c>
      <c r="R234" s="268">
        <v>173</v>
      </c>
      <c r="S234" s="335">
        <v>17.687074829931973</v>
      </c>
      <c r="T234" s="267">
        <v>142</v>
      </c>
      <c r="U234" s="268">
        <v>166</v>
      </c>
      <c r="V234" s="263">
        <v>16.901408450704224</v>
      </c>
    </row>
    <row r="235" spans="13:22" ht="15.75" thickBot="1" x14ac:dyDescent="0.3">
      <c r="M235" s="373" t="s">
        <v>177</v>
      </c>
      <c r="N235" s="362">
        <v>638</v>
      </c>
      <c r="O235" s="441">
        <v>601</v>
      </c>
      <c r="P235" s="367">
        <v>-5.7993730407523572</v>
      </c>
      <c r="Q235" s="540">
        <v>114</v>
      </c>
      <c r="R235" s="441">
        <v>97</v>
      </c>
      <c r="S235" s="541">
        <v>-14.912280701754383</v>
      </c>
      <c r="T235" s="440">
        <v>108</v>
      </c>
      <c r="U235" s="441">
        <v>87</v>
      </c>
      <c r="V235" s="367">
        <v>-19.444444444444443</v>
      </c>
    </row>
    <row r="236" spans="13:22" x14ac:dyDescent="0.25">
      <c r="M236" s="353" t="s">
        <v>178</v>
      </c>
      <c r="N236" s="238">
        <v>55</v>
      </c>
      <c r="O236" s="439">
        <v>93</v>
      </c>
      <c r="P236" s="355">
        <v>69.090909090909093</v>
      </c>
      <c r="Q236" s="356">
        <v>23</v>
      </c>
      <c r="R236" s="439">
        <v>50</v>
      </c>
      <c r="S236" s="539">
        <v>117.39130434782606</v>
      </c>
      <c r="T236" s="354">
        <v>23</v>
      </c>
      <c r="U236" s="439">
        <v>50</v>
      </c>
      <c r="V236" s="355">
        <v>117.39130434782606</v>
      </c>
    </row>
    <row r="237" spans="13:22" x14ac:dyDescent="0.25">
      <c r="M237" s="359" t="s">
        <v>179</v>
      </c>
      <c r="N237" s="247">
        <v>104</v>
      </c>
      <c r="O237" s="268">
        <v>113</v>
      </c>
      <c r="P237" s="263">
        <v>8.6538461538461462</v>
      </c>
      <c r="Q237" s="334">
        <v>23</v>
      </c>
      <c r="R237" s="268">
        <v>66</v>
      </c>
      <c r="S237" s="335">
        <v>186.95652173913044</v>
      </c>
      <c r="T237" s="267">
        <v>22</v>
      </c>
      <c r="U237" s="268">
        <v>61</v>
      </c>
      <c r="V237" s="263">
        <v>177.27272727272731</v>
      </c>
    </row>
    <row r="238" spans="13:22" x14ac:dyDescent="0.25">
      <c r="M238" s="359" t="s">
        <v>180</v>
      </c>
      <c r="N238" s="247">
        <v>204</v>
      </c>
      <c r="O238" s="268">
        <v>204</v>
      </c>
      <c r="P238" s="263">
        <v>0</v>
      </c>
      <c r="Q238" s="334">
        <v>79</v>
      </c>
      <c r="R238" s="268">
        <v>60</v>
      </c>
      <c r="S238" s="335">
        <v>-24.050632911392398</v>
      </c>
      <c r="T238" s="267">
        <v>70</v>
      </c>
      <c r="U238" s="268">
        <v>57</v>
      </c>
      <c r="V238" s="263">
        <v>-18.571428571428569</v>
      </c>
    </row>
    <row r="239" spans="13:22" x14ac:dyDescent="0.25">
      <c r="M239" s="359" t="s">
        <v>181</v>
      </c>
      <c r="N239" s="247">
        <v>189</v>
      </c>
      <c r="O239" s="268">
        <v>156</v>
      </c>
      <c r="P239" s="263">
        <v>-17.460317460317469</v>
      </c>
      <c r="Q239" s="334">
        <v>49</v>
      </c>
      <c r="R239" s="268">
        <v>64</v>
      </c>
      <c r="S239" s="335">
        <v>30.612244897959187</v>
      </c>
      <c r="T239" s="267">
        <v>46</v>
      </c>
      <c r="U239" s="268">
        <v>63</v>
      </c>
      <c r="V239" s="263">
        <v>36.956521739130437</v>
      </c>
    </row>
    <row r="240" spans="13:22" x14ac:dyDescent="0.25">
      <c r="M240" s="359" t="s">
        <v>182</v>
      </c>
      <c r="N240" s="247">
        <v>176</v>
      </c>
      <c r="O240" s="268">
        <v>156</v>
      </c>
      <c r="P240" s="263">
        <v>-11.36363636363636</v>
      </c>
      <c r="Q240" s="334">
        <v>48</v>
      </c>
      <c r="R240" s="268">
        <v>52</v>
      </c>
      <c r="S240" s="335">
        <v>8.3333333333333286</v>
      </c>
      <c r="T240" s="267">
        <v>46</v>
      </c>
      <c r="U240" s="268">
        <v>49</v>
      </c>
      <c r="V240" s="263">
        <v>6.5217391304347956</v>
      </c>
    </row>
    <row r="241" spans="13:22" ht="15.75" thickBot="1" x14ac:dyDescent="0.3">
      <c r="M241" s="373" t="s">
        <v>183</v>
      </c>
      <c r="N241" s="362">
        <v>352</v>
      </c>
      <c r="O241" s="441">
        <v>406</v>
      </c>
      <c r="P241" s="367">
        <v>15.340909090909079</v>
      </c>
      <c r="Q241" s="540">
        <v>145</v>
      </c>
      <c r="R241" s="441">
        <v>88</v>
      </c>
      <c r="S241" s="541">
        <v>-39.310344827586206</v>
      </c>
      <c r="T241" s="440">
        <v>139</v>
      </c>
      <c r="U241" s="441">
        <v>83</v>
      </c>
      <c r="V241" s="367">
        <v>-40.287769784172667</v>
      </c>
    </row>
    <row r="242" spans="13:22" x14ac:dyDescent="0.25">
      <c r="M242" s="372" t="s">
        <v>184</v>
      </c>
      <c r="N242" s="254">
        <v>150</v>
      </c>
      <c r="O242" s="439">
        <v>106</v>
      </c>
      <c r="P242" s="256">
        <v>-29.333333333333329</v>
      </c>
      <c r="Q242" s="356">
        <v>52</v>
      </c>
      <c r="R242" s="439">
        <v>32</v>
      </c>
      <c r="S242" s="337">
        <v>-38.46153846153846</v>
      </c>
      <c r="T242" s="338">
        <v>50</v>
      </c>
      <c r="U242" s="439">
        <v>27</v>
      </c>
      <c r="V242" s="256">
        <v>-46</v>
      </c>
    </row>
    <row r="243" spans="13:22" x14ac:dyDescent="0.25">
      <c r="M243" s="359" t="s">
        <v>185</v>
      </c>
      <c r="N243" s="247">
        <v>225</v>
      </c>
      <c r="O243" s="268">
        <v>234</v>
      </c>
      <c r="P243" s="263">
        <v>4</v>
      </c>
      <c r="Q243" s="334">
        <v>90</v>
      </c>
      <c r="R243" s="268">
        <v>81</v>
      </c>
      <c r="S243" s="335">
        <v>-10</v>
      </c>
      <c r="T243" s="267">
        <v>86</v>
      </c>
      <c r="U243" s="268">
        <v>80</v>
      </c>
      <c r="V243" s="263">
        <v>-6.9767441860465169</v>
      </c>
    </row>
    <row r="244" spans="13:22" x14ac:dyDescent="0.25">
      <c r="M244" s="359" t="s">
        <v>186</v>
      </c>
      <c r="N244" s="247">
        <v>130</v>
      </c>
      <c r="O244" s="268">
        <v>111</v>
      </c>
      <c r="P244" s="263">
        <v>-14.615384615384613</v>
      </c>
      <c r="Q244" s="334">
        <v>76</v>
      </c>
      <c r="R244" s="268">
        <v>44</v>
      </c>
      <c r="S244" s="335">
        <v>-42.105263157894733</v>
      </c>
      <c r="T244" s="267">
        <v>74</v>
      </c>
      <c r="U244" s="268">
        <v>44</v>
      </c>
      <c r="V244" s="263">
        <v>-40.54054054054054</v>
      </c>
    </row>
    <row r="245" spans="13:22" x14ac:dyDescent="0.25">
      <c r="M245" s="359" t="s">
        <v>187</v>
      </c>
      <c r="N245" s="247">
        <v>124</v>
      </c>
      <c r="O245" s="268">
        <v>114</v>
      </c>
      <c r="P245" s="263">
        <v>-8.0645161290322562</v>
      </c>
      <c r="Q245" s="334">
        <v>40</v>
      </c>
      <c r="R245" s="268">
        <v>40</v>
      </c>
      <c r="S245" s="335">
        <v>0</v>
      </c>
      <c r="T245" s="267">
        <v>35</v>
      </c>
      <c r="U245" s="268">
        <v>37</v>
      </c>
      <c r="V245" s="263">
        <v>5.7142857142857224</v>
      </c>
    </row>
    <row r="246" spans="13:22" x14ac:dyDescent="0.25">
      <c r="M246" s="359" t="s">
        <v>188</v>
      </c>
      <c r="N246" s="247">
        <v>88</v>
      </c>
      <c r="O246" s="268">
        <v>92</v>
      </c>
      <c r="P246" s="263">
        <v>4.5454545454545467</v>
      </c>
      <c r="Q246" s="334">
        <v>9</v>
      </c>
      <c r="R246" s="268">
        <v>13</v>
      </c>
      <c r="S246" s="335">
        <v>44.444444444444429</v>
      </c>
      <c r="T246" s="267">
        <v>9</v>
      </c>
      <c r="U246" s="268">
        <v>13</v>
      </c>
      <c r="V246" s="263">
        <v>44.444444444444429</v>
      </c>
    </row>
    <row r="247" spans="13:22" x14ac:dyDescent="0.25">
      <c r="M247" s="359" t="s">
        <v>189</v>
      </c>
      <c r="N247" s="247">
        <v>205</v>
      </c>
      <c r="O247" s="268">
        <v>236</v>
      </c>
      <c r="P247" s="263">
        <v>15.121951219512184</v>
      </c>
      <c r="Q247" s="334">
        <v>51</v>
      </c>
      <c r="R247" s="268">
        <v>62</v>
      </c>
      <c r="S247" s="335">
        <v>21.568627450980387</v>
      </c>
      <c r="T247" s="267">
        <v>49</v>
      </c>
      <c r="U247" s="268">
        <v>61</v>
      </c>
      <c r="V247" s="263">
        <v>24.489795918367349</v>
      </c>
    </row>
    <row r="248" spans="13:22" x14ac:dyDescent="0.25">
      <c r="M248" s="359" t="s">
        <v>190</v>
      </c>
      <c r="N248" s="247">
        <v>45</v>
      </c>
      <c r="O248" s="268">
        <v>40</v>
      </c>
      <c r="P248" s="263">
        <v>-11.111111111111114</v>
      </c>
      <c r="Q248" s="334">
        <v>30</v>
      </c>
      <c r="R248" s="268">
        <v>20</v>
      </c>
      <c r="S248" s="335">
        <v>-33.333333333333343</v>
      </c>
      <c r="T248" s="267">
        <v>28</v>
      </c>
      <c r="U248" s="268">
        <v>19</v>
      </c>
      <c r="V248" s="263">
        <v>-32.142857142857139</v>
      </c>
    </row>
    <row r="249" spans="13:22" x14ac:dyDescent="0.25">
      <c r="M249" s="359" t="s">
        <v>191</v>
      </c>
      <c r="N249" s="247">
        <v>255</v>
      </c>
      <c r="O249" s="268">
        <v>198</v>
      </c>
      <c r="P249" s="263">
        <v>-22.35294117647058</v>
      </c>
      <c r="Q249" s="334">
        <v>73</v>
      </c>
      <c r="R249" s="268">
        <v>58</v>
      </c>
      <c r="S249" s="335">
        <v>-20.547945205479451</v>
      </c>
      <c r="T249" s="267">
        <v>67</v>
      </c>
      <c r="U249" s="268">
        <v>55</v>
      </c>
      <c r="V249" s="263">
        <v>-17.910447761194021</v>
      </c>
    </row>
    <row r="250" spans="13:22" ht="15.75" thickBot="1" x14ac:dyDescent="0.3">
      <c r="M250" s="359" t="s">
        <v>192</v>
      </c>
      <c r="N250" s="271">
        <v>67</v>
      </c>
      <c r="O250" s="441">
        <v>44</v>
      </c>
      <c r="P250" s="293">
        <v>-34.328358208955223</v>
      </c>
      <c r="Q250" s="540">
        <v>31</v>
      </c>
      <c r="R250" s="441">
        <v>7</v>
      </c>
      <c r="S250" s="542">
        <v>-77.41935483870968</v>
      </c>
      <c r="T250" s="314">
        <v>29</v>
      </c>
      <c r="U250" s="441">
        <v>6</v>
      </c>
      <c r="V250" s="293">
        <v>-79.310344827586206</v>
      </c>
    </row>
    <row r="251" spans="13:22" ht="15.75" thickBot="1" x14ac:dyDescent="0.3">
      <c r="M251" s="368" t="s">
        <v>14</v>
      </c>
      <c r="N251" s="442">
        <v>7594</v>
      </c>
      <c r="O251" s="345">
        <v>7156</v>
      </c>
      <c r="P251" s="543">
        <v>-5.7677113510666231</v>
      </c>
      <c r="Q251" s="442">
        <v>2222</v>
      </c>
      <c r="R251" s="345">
        <v>1877</v>
      </c>
      <c r="S251" s="543">
        <v>-15.526552655265519</v>
      </c>
      <c r="T251" s="442">
        <v>2107</v>
      </c>
      <c r="U251" s="345">
        <v>1773</v>
      </c>
      <c r="V251" s="305">
        <v>-15.851922164214528</v>
      </c>
    </row>
    <row r="253" spans="13:22" x14ac:dyDescent="0.25">
      <c r="M253" s="431" t="s">
        <v>290</v>
      </c>
    </row>
    <row r="254" spans="13:22" ht="15.75" thickBot="1" x14ac:dyDescent="0.3">
      <c r="M254" s="431"/>
    </row>
    <row r="255" spans="13:22" ht="15" customHeight="1" x14ac:dyDescent="0.25">
      <c r="M255" s="7201" t="s">
        <v>197</v>
      </c>
      <c r="N255" s="484" t="s">
        <v>169</v>
      </c>
      <c r="O255" s="485"/>
      <c r="P255" s="486"/>
      <c r="Q255" s="7197" t="s">
        <v>170</v>
      </c>
      <c r="R255" s="7198"/>
      <c r="S255" s="7199"/>
    </row>
    <row r="256" spans="13:22" ht="23.25" thickBot="1" x14ac:dyDescent="0.3">
      <c r="M256" s="7159"/>
      <c r="N256" s="487" t="s">
        <v>1</v>
      </c>
      <c r="O256" s="488" t="s">
        <v>2360</v>
      </c>
      <c r="P256" s="490" t="s">
        <v>144</v>
      </c>
      <c r="Q256" s="487" t="s">
        <v>1</v>
      </c>
      <c r="R256" s="488" t="s">
        <v>2360</v>
      </c>
      <c r="S256" s="490" t="s">
        <v>144</v>
      </c>
    </row>
    <row r="257" spans="13:19" ht="15.75" thickBot="1" x14ac:dyDescent="0.3">
      <c r="M257" s="518" t="s">
        <v>173</v>
      </c>
      <c r="N257" s="544">
        <v>21.013316011692108</v>
      </c>
      <c r="O257" s="545">
        <v>20.579382994732882</v>
      </c>
      <c r="P257" s="347">
        <v>-0.43393301695922659</v>
      </c>
      <c r="Q257" s="544">
        <v>19.973675551168146</v>
      </c>
      <c r="R257" s="545">
        <v>19.48893974065599</v>
      </c>
      <c r="S257" s="346">
        <v>-0.48473581051215575</v>
      </c>
    </row>
    <row r="258" spans="13:19" x14ac:dyDescent="0.25">
      <c r="M258" s="353" t="s">
        <v>174</v>
      </c>
      <c r="N258" s="491">
        <v>47.537473233404711</v>
      </c>
      <c r="O258" s="492">
        <v>34.263959390862944</v>
      </c>
      <c r="P258" s="539">
        <v>-13.273513842541767</v>
      </c>
      <c r="Q258" s="491">
        <v>46.506550218340607</v>
      </c>
      <c r="R258" s="492">
        <v>32.901554404145081</v>
      </c>
      <c r="S258" s="355">
        <v>-13.604995814195526</v>
      </c>
    </row>
    <row r="259" spans="13:19" x14ac:dyDescent="0.25">
      <c r="M259" s="359" t="s">
        <v>175</v>
      </c>
      <c r="N259" s="495">
        <v>37.142857142857146</v>
      </c>
      <c r="O259" s="496">
        <v>24.736842105263158</v>
      </c>
      <c r="P259" s="335">
        <v>-12.406015037593988</v>
      </c>
      <c r="Q259" s="495">
        <v>36.363636363636367</v>
      </c>
      <c r="R259" s="496">
        <v>23.631508678237651</v>
      </c>
      <c r="S259" s="263">
        <v>-12.732127685398716</v>
      </c>
    </row>
    <row r="260" spans="13:19" x14ac:dyDescent="0.25">
      <c r="M260" s="359" t="s">
        <v>176</v>
      </c>
      <c r="N260" s="495">
        <v>48.03921568627451</v>
      </c>
      <c r="O260" s="496">
        <v>39.31818181818182</v>
      </c>
      <c r="P260" s="335">
        <v>-8.7210338680926895</v>
      </c>
      <c r="Q260" s="495">
        <v>47.176079734219265</v>
      </c>
      <c r="R260" s="496">
        <v>38.337182448036948</v>
      </c>
      <c r="S260" s="263">
        <v>-8.8388972861823163</v>
      </c>
    </row>
    <row r="261" spans="13:19" ht="15.75" thickBot="1" x14ac:dyDescent="0.3">
      <c r="M261" s="373" t="s">
        <v>177</v>
      </c>
      <c r="N261" s="546">
        <v>17.868338557993731</v>
      </c>
      <c r="O261" s="547">
        <v>16.139767054908486</v>
      </c>
      <c r="P261" s="541">
        <v>-1.7285715030852451</v>
      </c>
      <c r="Q261" s="546">
        <v>17.088607594936708</v>
      </c>
      <c r="R261" s="547">
        <v>14.720812182741117</v>
      </c>
      <c r="S261" s="367">
        <v>-2.3677954121955906</v>
      </c>
    </row>
    <row r="262" spans="13:19" x14ac:dyDescent="0.25">
      <c r="M262" s="353" t="s">
        <v>178</v>
      </c>
      <c r="N262" s="491">
        <v>41.818181818181813</v>
      </c>
      <c r="O262" s="492">
        <v>53.763440860215049</v>
      </c>
      <c r="P262" s="539">
        <v>11.945259042033236</v>
      </c>
      <c r="Q262" s="491">
        <v>41.818181818181813</v>
      </c>
      <c r="R262" s="492">
        <v>53.763440860215049</v>
      </c>
      <c r="S262" s="355">
        <v>11.945259042033236</v>
      </c>
    </row>
    <row r="263" spans="13:19" x14ac:dyDescent="0.25">
      <c r="M263" s="359" t="s">
        <v>179</v>
      </c>
      <c r="N263" s="495">
        <v>22.115384615384613</v>
      </c>
      <c r="O263" s="743">
        <v>58.407079646017699</v>
      </c>
      <c r="P263" s="335">
        <v>36.291695030633086</v>
      </c>
      <c r="Q263" s="495">
        <v>21.359223300970871</v>
      </c>
      <c r="R263" s="743">
        <v>56.481481481481474</v>
      </c>
      <c r="S263" s="263">
        <v>35.122258180510599</v>
      </c>
    </row>
    <row r="264" spans="13:19" x14ac:dyDescent="0.25">
      <c r="M264" s="359" t="s">
        <v>180</v>
      </c>
      <c r="N264" s="495">
        <v>38.725490196078432</v>
      </c>
      <c r="O264" s="743">
        <v>29.411764705882355</v>
      </c>
      <c r="P264" s="335">
        <v>-9.3137254901960773</v>
      </c>
      <c r="Q264" s="495">
        <v>35.897435897435898</v>
      </c>
      <c r="R264" s="743">
        <v>28.35820895522388</v>
      </c>
      <c r="S264" s="263">
        <v>-7.5392269422120179</v>
      </c>
    </row>
    <row r="265" spans="13:19" x14ac:dyDescent="0.25">
      <c r="M265" s="359" t="s">
        <v>181</v>
      </c>
      <c r="N265" s="495">
        <v>25.925925925925924</v>
      </c>
      <c r="O265" s="743">
        <v>41.025641025641022</v>
      </c>
      <c r="P265" s="335">
        <v>15.099715099715098</v>
      </c>
      <c r="Q265" s="495">
        <v>24.731182795698924</v>
      </c>
      <c r="R265" s="743">
        <v>40.645161290322577</v>
      </c>
      <c r="S265" s="263">
        <v>15.913978494623652</v>
      </c>
    </row>
    <row r="266" spans="13:19" x14ac:dyDescent="0.25">
      <c r="M266" s="359" t="s">
        <v>182</v>
      </c>
      <c r="N266" s="495">
        <v>27.27272727272727</v>
      </c>
      <c r="O266" s="743">
        <v>33.333333333333329</v>
      </c>
      <c r="P266" s="335">
        <v>6.0606060606060588</v>
      </c>
      <c r="Q266" s="495">
        <v>26.436781609195403</v>
      </c>
      <c r="R266" s="743">
        <v>32.026143790849673</v>
      </c>
      <c r="S266" s="263">
        <v>5.5893621816542698</v>
      </c>
    </row>
    <row r="267" spans="13:19" ht="15.75" thickBot="1" x14ac:dyDescent="0.3">
      <c r="M267" s="373" t="s">
        <v>183</v>
      </c>
      <c r="N267" s="546">
        <v>41.19318181818182</v>
      </c>
      <c r="O267" s="852">
        <v>21.674876847290641</v>
      </c>
      <c r="P267" s="541">
        <v>-19.51830497089118</v>
      </c>
      <c r="Q267" s="546">
        <v>40.173410404624278</v>
      </c>
      <c r="R267" s="852">
        <v>20.698254364089774</v>
      </c>
      <c r="S267" s="367">
        <v>-19.475156040534504</v>
      </c>
    </row>
    <row r="268" spans="13:19" x14ac:dyDescent="0.25">
      <c r="M268" s="372" t="s">
        <v>184</v>
      </c>
      <c r="N268" s="548">
        <v>34.666666666666671</v>
      </c>
      <c r="O268" s="853">
        <v>30.188679245283019</v>
      </c>
      <c r="P268" s="337">
        <v>-4.4779874213836521</v>
      </c>
      <c r="Q268" s="548">
        <v>33.783783783783782</v>
      </c>
      <c r="R268" s="853">
        <v>26.732673267326735</v>
      </c>
      <c r="S268" s="263">
        <v>-7.0511105164570473</v>
      </c>
    </row>
    <row r="269" spans="13:19" x14ac:dyDescent="0.25">
      <c r="M269" s="359" t="s">
        <v>185</v>
      </c>
      <c r="N269" s="495">
        <v>40</v>
      </c>
      <c r="O269" s="743">
        <v>34.615384615384613</v>
      </c>
      <c r="P269" s="335">
        <v>-5.3846153846153868</v>
      </c>
      <c r="Q269" s="495">
        <v>38.914027149321271</v>
      </c>
      <c r="R269" s="743">
        <v>34.334763948497852</v>
      </c>
      <c r="S269" s="263">
        <v>-4.5792632008234193</v>
      </c>
    </row>
    <row r="270" spans="13:19" x14ac:dyDescent="0.25">
      <c r="M270" s="359" t="s">
        <v>186</v>
      </c>
      <c r="N270" s="495">
        <v>58.461538461538467</v>
      </c>
      <c r="O270" s="743">
        <v>39.63963963963964</v>
      </c>
      <c r="P270" s="335">
        <v>-18.821898821898827</v>
      </c>
      <c r="Q270" s="495">
        <v>57.8125</v>
      </c>
      <c r="R270" s="743">
        <v>39.63963963963964</v>
      </c>
      <c r="S270" s="263">
        <v>-18.17286036036036</v>
      </c>
    </row>
    <row r="271" spans="13:19" x14ac:dyDescent="0.25">
      <c r="M271" s="359" t="s">
        <v>187</v>
      </c>
      <c r="N271" s="495">
        <v>32.258064516129032</v>
      </c>
      <c r="O271" s="743">
        <v>35.087719298245609</v>
      </c>
      <c r="P271" s="263">
        <v>2.8296547821165774</v>
      </c>
      <c r="Q271" s="495">
        <v>29.411764705882355</v>
      </c>
      <c r="R271" s="743">
        <v>33.333333333333329</v>
      </c>
      <c r="S271" s="263">
        <v>3.9215686274509736</v>
      </c>
    </row>
    <row r="272" spans="13:19" x14ac:dyDescent="0.25">
      <c r="M272" s="359" t="s">
        <v>188</v>
      </c>
      <c r="N272" s="495">
        <v>10.227272727272728</v>
      </c>
      <c r="O272" s="743">
        <v>14.130434782608695</v>
      </c>
      <c r="P272" s="335">
        <v>3.9031620553359669</v>
      </c>
      <c r="Q272" s="495">
        <v>10.227272727272728</v>
      </c>
      <c r="R272" s="743">
        <v>14.130434782608695</v>
      </c>
      <c r="S272" s="263">
        <v>3.9031620553359669</v>
      </c>
    </row>
    <row r="273" spans="3:19" x14ac:dyDescent="0.25">
      <c r="M273" s="359" t="s">
        <v>189</v>
      </c>
      <c r="N273" s="495">
        <v>24.878048780487806</v>
      </c>
      <c r="O273" s="743">
        <v>26.271186440677969</v>
      </c>
      <c r="P273" s="335">
        <v>1.3931376601901633</v>
      </c>
      <c r="Q273" s="495">
        <v>24.137931034482758</v>
      </c>
      <c r="R273" s="743">
        <v>25.957446808510635</v>
      </c>
      <c r="S273" s="263">
        <v>1.8195157740278773</v>
      </c>
    </row>
    <row r="274" spans="3:19" x14ac:dyDescent="0.25">
      <c r="M274" s="359" t="s">
        <v>190</v>
      </c>
      <c r="N274" s="495">
        <v>66.666666666666657</v>
      </c>
      <c r="O274" s="743">
        <v>50</v>
      </c>
      <c r="P274" s="263">
        <v>-16.666666666666657</v>
      </c>
      <c r="Q274" s="495">
        <v>65.116279069767444</v>
      </c>
      <c r="R274" s="743">
        <v>48.717948717948715</v>
      </c>
      <c r="S274" s="263">
        <v>-16.398330351818728</v>
      </c>
    </row>
    <row r="275" spans="3:19" x14ac:dyDescent="0.25">
      <c r="M275" s="359" t="s">
        <v>191</v>
      </c>
      <c r="N275" s="495">
        <v>28.627450980392155</v>
      </c>
      <c r="O275" s="743">
        <v>29.292929292929294</v>
      </c>
      <c r="P275" s="335">
        <v>0.66547831253713952</v>
      </c>
      <c r="Q275" s="495">
        <v>26.907630522088354</v>
      </c>
      <c r="R275" s="743">
        <v>28.205128205128204</v>
      </c>
      <c r="S275" s="263">
        <v>1.2974976830398504</v>
      </c>
    </row>
    <row r="276" spans="3:19" ht="15.75" thickBot="1" x14ac:dyDescent="0.3">
      <c r="M276" s="359" t="s">
        <v>192</v>
      </c>
      <c r="N276" s="505">
        <v>46.268656716417908</v>
      </c>
      <c r="O276" s="854">
        <v>15.909090909090908</v>
      </c>
      <c r="P276" s="542">
        <v>-30.359565807327002</v>
      </c>
      <c r="Q276" s="505">
        <v>44.61538461538462</v>
      </c>
      <c r="R276" s="854">
        <v>13.953488372093023</v>
      </c>
      <c r="S276" s="293">
        <v>-30.661896243291597</v>
      </c>
    </row>
    <row r="277" spans="3:19" ht="15.75" thickBot="1" x14ac:dyDescent="0.3">
      <c r="M277" s="283" t="s">
        <v>14</v>
      </c>
      <c r="N277" s="746">
        <v>29.259942059520672</v>
      </c>
      <c r="O277" s="503">
        <v>26.229737283398546</v>
      </c>
      <c r="P277" s="305">
        <v>-3.030204776122126</v>
      </c>
      <c r="Q277" s="746">
        <v>28.172215536836475</v>
      </c>
      <c r="R277" s="503">
        <v>25.14180374361883</v>
      </c>
      <c r="S277" s="305">
        <v>-3.0304117932176453</v>
      </c>
    </row>
    <row r="278" spans="3:19" x14ac:dyDescent="0.25">
      <c r="C278" s="431" t="s">
        <v>291</v>
      </c>
      <c r="M278" s="597"/>
      <c r="N278" s="868"/>
      <c r="O278" s="868"/>
    </row>
    <row r="279" spans="3:19" ht="15.75" thickBot="1" x14ac:dyDescent="0.3">
      <c r="C279" s="431"/>
      <c r="M279" s="597"/>
      <c r="N279" s="868"/>
      <c r="O279" s="868"/>
    </row>
    <row r="280" spans="3:19" ht="15" customHeight="1" x14ac:dyDescent="0.25">
      <c r="C280" s="7215" t="s">
        <v>272</v>
      </c>
      <c r="D280" s="7176" t="s">
        <v>114</v>
      </c>
      <c r="E280" s="7177"/>
      <c r="F280" s="7178"/>
      <c r="G280" s="7176" t="s">
        <v>115</v>
      </c>
      <c r="H280" s="7179"/>
      <c r="I280" s="7176" t="s">
        <v>116</v>
      </c>
      <c r="J280" s="7180"/>
      <c r="K280" s="7180"/>
      <c r="L280" s="7179"/>
      <c r="M280" s="867"/>
    </row>
    <row r="281" spans="3:19" ht="20.25" customHeight="1" thickBot="1" x14ac:dyDescent="0.3">
      <c r="C281" s="7264"/>
      <c r="D281" s="168" t="s">
        <v>119</v>
      </c>
      <c r="E281" s="169" t="s">
        <v>120</v>
      </c>
      <c r="F281" s="170" t="s">
        <v>121</v>
      </c>
      <c r="G281" s="171" t="s">
        <v>119</v>
      </c>
      <c r="H281" s="172" t="s">
        <v>122</v>
      </c>
      <c r="I281" s="171" t="s">
        <v>119</v>
      </c>
      <c r="J281" s="173" t="s">
        <v>122</v>
      </c>
      <c r="K281" s="174" t="s">
        <v>123</v>
      </c>
      <c r="L281" s="175" t="s">
        <v>122</v>
      </c>
    </row>
    <row r="282" spans="3:19" x14ac:dyDescent="0.25">
      <c r="C282" s="855" t="s">
        <v>273</v>
      </c>
      <c r="D282" s="238">
        <v>1670</v>
      </c>
      <c r="E282" s="242">
        <v>13</v>
      </c>
      <c r="F282" s="856">
        <v>1655</v>
      </c>
      <c r="G282" s="247">
        <v>340</v>
      </c>
      <c r="H282" s="250">
        <v>20.359281437125748</v>
      </c>
      <c r="I282" s="247">
        <v>325</v>
      </c>
      <c r="J282" s="252">
        <v>19.637462235649547</v>
      </c>
      <c r="K282" s="751">
        <v>77</v>
      </c>
      <c r="L282" s="365">
        <v>14.984894259818732</v>
      </c>
    </row>
    <row r="283" spans="3:19" x14ac:dyDescent="0.25">
      <c r="C283" s="857" t="s">
        <v>274</v>
      </c>
      <c r="D283" s="247">
        <v>317</v>
      </c>
      <c r="E283" s="251">
        <v>3</v>
      </c>
      <c r="F283" s="858">
        <v>311</v>
      </c>
      <c r="G283" s="247">
        <v>73</v>
      </c>
      <c r="H283" s="250">
        <v>23.028391167192432</v>
      </c>
      <c r="I283" s="247">
        <v>67</v>
      </c>
      <c r="J283" s="252">
        <v>21.54340836012862</v>
      </c>
      <c r="K283" s="253">
        <v>11</v>
      </c>
      <c r="L283" s="260">
        <v>18.006430868167204</v>
      </c>
    </row>
    <row r="284" spans="3:19" x14ac:dyDescent="0.25">
      <c r="C284" s="857" t="s">
        <v>275</v>
      </c>
      <c r="D284" s="247">
        <v>816</v>
      </c>
      <c r="E284" s="251">
        <v>7</v>
      </c>
      <c r="F284" s="858">
        <v>807</v>
      </c>
      <c r="G284" s="247">
        <v>196</v>
      </c>
      <c r="H284" s="250">
        <v>24.019607843137255</v>
      </c>
      <c r="I284" s="247">
        <v>187</v>
      </c>
      <c r="J284" s="252">
        <v>23.172242874845107</v>
      </c>
      <c r="K284" s="253">
        <v>70</v>
      </c>
      <c r="L284" s="260">
        <v>14.49814126394052</v>
      </c>
    </row>
    <row r="285" spans="3:19" x14ac:dyDescent="0.25">
      <c r="C285" s="782" t="s">
        <v>276</v>
      </c>
      <c r="D285" s="247">
        <v>475</v>
      </c>
      <c r="E285" s="251">
        <v>12</v>
      </c>
      <c r="F285" s="858">
        <v>463</v>
      </c>
      <c r="G285" s="247">
        <v>183</v>
      </c>
      <c r="H285" s="250">
        <v>38.526315789473685</v>
      </c>
      <c r="I285" s="247">
        <v>171</v>
      </c>
      <c r="J285" s="252">
        <v>36.933045356371494</v>
      </c>
      <c r="K285" s="253">
        <v>32</v>
      </c>
      <c r="L285" s="260">
        <v>30.021598272138228</v>
      </c>
    </row>
    <row r="286" spans="3:19" x14ac:dyDescent="0.25">
      <c r="C286" s="782" t="s">
        <v>277</v>
      </c>
      <c r="D286" s="247">
        <v>59</v>
      </c>
      <c r="E286" s="251">
        <v>3</v>
      </c>
      <c r="F286" s="858">
        <v>56</v>
      </c>
      <c r="G286" s="247">
        <v>15</v>
      </c>
      <c r="H286" s="250">
        <v>25.423728813559322</v>
      </c>
      <c r="I286" s="247">
        <v>12</v>
      </c>
      <c r="J286" s="252">
        <v>21.428571428571427</v>
      </c>
      <c r="K286" s="251">
        <v>5</v>
      </c>
      <c r="L286" s="761">
        <v>12.5</v>
      </c>
    </row>
    <row r="287" spans="3:19" x14ac:dyDescent="0.25">
      <c r="C287" s="782" t="s">
        <v>278</v>
      </c>
      <c r="D287" s="247">
        <v>338</v>
      </c>
      <c r="E287" s="251">
        <v>9</v>
      </c>
      <c r="F287" s="858">
        <v>329</v>
      </c>
      <c r="G287" s="247">
        <v>134</v>
      </c>
      <c r="H287" s="250">
        <v>39.644970414201183</v>
      </c>
      <c r="I287" s="247">
        <v>125</v>
      </c>
      <c r="J287" s="252">
        <v>37.993920972644382</v>
      </c>
      <c r="K287" s="251">
        <v>30</v>
      </c>
      <c r="L287" s="761">
        <v>28.875379939209729</v>
      </c>
    </row>
    <row r="288" spans="3:19" x14ac:dyDescent="0.25">
      <c r="C288" s="782" t="s">
        <v>279</v>
      </c>
      <c r="D288" s="247">
        <v>34</v>
      </c>
      <c r="E288" s="251">
        <v>2</v>
      </c>
      <c r="F288" s="858">
        <v>32</v>
      </c>
      <c r="G288" s="247">
        <v>11</v>
      </c>
      <c r="H288" s="250">
        <v>32.352941176470587</v>
      </c>
      <c r="I288" s="247">
        <v>9</v>
      </c>
      <c r="J288" s="252">
        <v>28.125</v>
      </c>
      <c r="K288" s="253">
        <v>2</v>
      </c>
      <c r="L288" s="761">
        <v>21.875</v>
      </c>
    </row>
    <row r="289" spans="3:12" ht="15.75" thickBot="1" x14ac:dyDescent="0.3">
      <c r="C289" s="782" t="s">
        <v>280</v>
      </c>
      <c r="D289" s="650">
        <v>2589</v>
      </c>
      <c r="E289" s="711">
        <v>19</v>
      </c>
      <c r="F289" s="859">
        <v>2555</v>
      </c>
      <c r="G289" s="650">
        <v>683</v>
      </c>
      <c r="H289" s="860">
        <v>26.380842023947469</v>
      </c>
      <c r="I289" s="650">
        <v>649</v>
      </c>
      <c r="J289" s="765">
        <v>25.401174168297459</v>
      </c>
      <c r="K289" s="861">
        <v>118</v>
      </c>
      <c r="L289" s="811">
        <v>20.782778864970648</v>
      </c>
    </row>
    <row r="290" spans="3:12" ht="15.75" thickBot="1" x14ac:dyDescent="0.3">
      <c r="C290" s="862" t="s">
        <v>14</v>
      </c>
      <c r="D290" s="284">
        <v>6298</v>
      </c>
      <c r="E290" s="285">
        <v>68</v>
      </c>
      <c r="F290" s="343">
        <v>6208</v>
      </c>
      <c r="G290" s="863">
        <v>1635</v>
      </c>
      <c r="H290" s="287">
        <v>25.960622419815817</v>
      </c>
      <c r="I290" s="284">
        <v>1545</v>
      </c>
      <c r="J290" s="288">
        <v>24.887242268041238</v>
      </c>
      <c r="K290" s="285">
        <v>345</v>
      </c>
      <c r="L290" s="289">
        <v>19.329896907216497</v>
      </c>
    </row>
    <row r="292" spans="3:12" x14ac:dyDescent="0.25">
      <c r="C292" s="431" t="s">
        <v>292</v>
      </c>
    </row>
    <row r="293" spans="3:12" ht="15.75" thickBot="1" x14ac:dyDescent="0.3">
      <c r="C293" s="431"/>
    </row>
    <row r="294" spans="3:12" x14ac:dyDescent="0.25">
      <c r="C294" s="7215" t="s">
        <v>272</v>
      </c>
      <c r="D294" s="7176" t="s">
        <v>114</v>
      </c>
      <c r="E294" s="7177"/>
      <c r="F294" s="7178"/>
      <c r="G294" s="7176" t="s">
        <v>115</v>
      </c>
      <c r="H294" s="7179"/>
      <c r="I294" s="7176" t="s">
        <v>116</v>
      </c>
      <c r="J294" s="7180"/>
      <c r="K294" s="7180"/>
      <c r="L294" s="7179"/>
    </row>
    <row r="295" spans="3:12" ht="20.25" thickBot="1" x14ac:dyDescent="0.3">
      <c r="C295" s="7264"/>
      <c r="D295" s="168" t="s">
        <v>119</v>
      </c>
      <c r="E295" s="169" t="s">
        <v>120</v>
      </c>
      <c r="F295" s="170" t="s">
        <v>121</v>
      </c>
      <c r="G295" s="171" t="s">
        <v>119</v>
      </c>
      <c r="H295" s="172" t="s">
        <v>122</v>
      </c>
      <c r="I295" s="171" t="s">
        <v>119</v>
      </c>
      <c r="J295" s="173" t="s">
        <v>122</v>
      </c>
      <c r="K295" s="174" t="s">
        <v>123</v>
      </c>
      <c r="L295" s="175" t="s">
        <v>122</v>
      </c>
    </row>
    <row r="296" spans="3:12" x14ac:dyDescent="0.25">
      <c r="C296" s="855" t="s">
        <v>273</v>
      </c>
      <c r="D296" s="238">
        <v>110</v>
      </c>
      <c r="E296" s="242">
        <v>1</v>
      </c>
      <c r="F296" s="856">
        <v>108</v>
      </c>
      <c r="G296" s="247">
        <v>27</v>
      </c>
      <c r="H296" s="250">
        <v>24.545454545454547</v>
      </c>
      <c r="I296" s="247">
        <v>25</v>
      </c>
      <c r="J296" s="252">
        <v>23.148148148148149</v>
      </c>
      <c r="K296" s="751">
        <v>6</v>
      </c>
      <c r="L296" s="365">
        <v>17.592592592592592</v>
      </c>
    </row>
    <row r="297" spans="3:12" x14ac:dyDescent="0.25">
      <c r="C297" s="857" t="s">
        <v>274</v>
      </c>
      <c r="D297" s="247">
        <v>7</v>
      </c>
      <c r="E297" s="251">
        <v>0</v>
      </c>
      <c r="F297" s="858">
        <v>7</v>
      </c>
      <c r="G297" s="247">
        <v>1</v>
      </c>
      <c r="H297" s="250">
        <v>14.285714285714285</v>
      </c>
      <c r="I297" s="247">
        <v>1</v>
      </c>
      <c r="J297" s="252">
        <v>14.285714285714285</v>
      </c>
      <c r="K297" s="253">
        <v>1</v>
      </c>
      <c r="L297" s="260">
        <v>0</v>
      </c>
    </row>
    <row r="298" spans="3:12" x14ac:dyDescent="0.25">
      <c r="C298" s="857" t="s">
        <v>275</v>
      </c>
      <c r="D298" s="247">
        <v>15</v>
      </c>
      <c r="E298" s="251">
        <v>0</v>
      </c>
      <c r="F298" s="858">
        <v>15</v>
      </c>
      <c r="G298" s="247">
        <v>3</v>
      </c>
      <c r="H298" s="250">
        <v>20</v>
      </c>
      <c r="I298" s="247">
        <v>3</v>
      </c>
      <c r="J298" s="252">
        <v>20</v>
      </c>
      <c r="K298" s="253">
        <v>2</v>
      </c>
      <c r="L298" s="260">
        <v>6.666666666666667</v>
      </c>
    </row>
    <row r="299" spans="3:12" x14ac:dyDescent="0.25">
      <c r="C299" s="782" t="s">
        <v>276</v>
      </c>
      <c r="D299" s="247">
        <v>1</v>
      </c>
      <c r="E299" s="251">
        <v>0</v>
      </c>
      <c r="F299" s="858">
        <v>1</v>
      </c>
      <c r="G299" s="247">
        <v>1</v>
      </c>
      <c r="H299" s="250">
        <v>100</v>
      </c>
      <c r="I299" s="247">
        <v>1</v>
      </c>
      <c r="J299" s="252">
        <v>100</v>
      </c>
      <c r="K299" s="253">
        <v>0</v>
      </c>
      <c r="L299" s="260" t="s">
        <v>613</v>
      </c>
    </row>
    <row r="300" spans="3:12" x14ac:dyDescent="0.25">
      <c r="C300" s="782" t="s">
        <v>277</v>
      </c>
      <c r="D300" s="247">
        <v>17</v>
      </c>
      <c r="E300" s="251">
        <v>0</v>
      </c>
      <c r="F300" s="858">
        <v>17</v>
      </c>
      <c r="G300" s="247">
        <v>2</v>
      </c>
      <c r="H300" s="250">
        <v>11.76470588235294</v>
      </c>
      <c r="I300" s="247">
        <v>2</v>
      </c>
      <c r="J300" s="252">
        <v>11.76470588235294</v>
      </c>
      <c r="K300" s="251">
        <v>0</v>
      </c>
      <c r="L300" s="761" t="s">
        <v>613</v>
      </c>
    </row>
    <row r="301" spans="3:12" x14ac:dyDescent="0.25">
      <c r="C301" s="782" t="s">
        <v>278</v>
      </c>
      <c r="D301" s="247">
        <v>3</v>
      </c>
      <c r="E301" s="251">
        <v>0</v>
      </c>
      <c r="F301" s="858">
        <v>3</v>
      </c>
      <c r="G301" s="247">
        <v>2</v>
      </c>
      <c r="H301" s="250">
        <v>66.666666666666657</v>
      </c>
      <c r="I301" s="247">
        <v>2</v>
      </c>
      <c r="J301" s="252">
        <v>66.666666666666657</v>
      </c>
      <c r="K301" s="251">
        <v>1</v>
      </c>
      <c r="L301" s="761">
        <v>33.333333333333329</v>
      </c>
    </row>
    <row r="302" spans="3:12" x14ac:dyDescent="0.25">
      <c r="C302" s="782" t="s">
        <v>279</v>
      </c>
      <c r="D302" s="247">
        <v>0</v>
      </c>
      <c r="E302" s="251">
        <v>0</v>
      </c>
      <c r="F302" s="858">
        <v>0</v>
      </c>
      <c r="G302" s="247">
        <v>0</v>
      </c>
      <c r="H302" s="250" t="s">
        <v>613</v>
      </c>
      <c r="I302" s="247">
        <v>0</v>
      </c>
      <c r="J302" s="252" t="s">
        <v>613</v>
      </c>
      <c r="K302" s="253">
        <v>0</v>
      </c>
      <c r="L302" s="761" t="s">
        <v>613</v>
      </c>
    </row>
    <row r="303" spans="3:12" ht="15.75" thickBot="1" x14ac:dyDescent="0.3">
      <c r="C303" s="782" t="s">
        <v>280</v>
      </c>
      <c r="D303" s="650">
        <v>152</v>
      </c>
      <c r="E303" s="711">
        <v>2</v>
      </c>
      <c r="F303" s="859">
        <v>150</v>
      </c>
      <c r="G303" s="650">
        <v>38</v>
      </c>
      <c r="H303" s="860">
        <v>25</v>
      </c>
      <c r="I303" s="650">
        <v>36</v>
      </c>
      <c r="J303" s="765">
        <v>24</v>
      </c>
      <c r="K303" s="861">
        <v>9</v>
      </c>
      <c r="L303" s="811">
        <v>18</v>
      </c>
    </row>
    <row r="304" spans="3:12" ht="15.75" thickBot="1" x14ac:dyDescent="0.3">
      <c r="C304" s="862" t="s">
        <v>14</v>
      </c>
      <c r="D304" s="284">
        <v>305</v>
      </c>
      <c r="E304" s="285">
        <v>3</v>
      </c>
      <c r="F304" s="343">
        <v>301</v>
      </c>
      <c r="G304" s="863">
        <v>74</v>
      </c>
      <c r="H304" s="287">
        <v>24.262295081967213</v>
      </c>
      <c r="I304" s="284">
        <v>70</v>
      </c>
      <c r="J304" s="288">
        <v>23.255813953488371</v>
      </c>
      <c r="K304" s="285">
        <v>19</v>
      </c>
      <c r="L304" s="289">
        <v>16.943521594684384</v>
      </c>
    </row>
    <row r="306" spans="3:12" x14ac:dyDescent="0.25">
      <c r="C306" s="431" t="s">
        <v>293</v>
      </c>
    </row>
    <row r="307" spans="3:12" ht="15.75" thickBot="1" x14ac:dyDescent="0.3">
      <c r="C307" s="431"/>
    </row>
    <row r="308" spans="3:12" x14ac:dyDescent="0.25">
      <c r="C308" s="7215" t="s">
        <v>272</v>
      </c>
      <c r="D308" s="7176" t="s">
        <v>114</v>
      </c>
      <c r="E308" s="7177"/>
      <c r="F308" s="7178"/>
      <c r="G308" s="7176" t="s">
        <v>115</v>
      </c>
      <c r="H308" s="7179"/>
      <c r="I308" s="7176" t="s">
        <v>116</v>
      </c>
      <c r="J308" s="7180"/>
      <c r="K308" s="7180"/>
      <c r="L308" s="7179"/>
    </row>
    <row r="309" spans="3:12" ht="20.25" thickBot="1" x14ac:dyDescent="0.3">
      <c r="C309" s="7264"/>
      <c r="D309" s="168" t="s">
        <v>119</v>
      </c>
      <c r="E309" s="169" t="s">
        <v>120</v>
      </c>
      <c r="F309" s="170" t="s">
        <v>121</v>
      </c>
      <c r="G309" s="171" t="s">
        <v>119</v>
      </c>
      <c r="H309" s="172" t="s">
        <v>122</v>
      </c>
      <c r="I309" s="171" t="s">
        <v>119</v>
      </c>
      <c r="J309" s="173" t="s">
        <v>122</v>
      </c>
      <c r="K309" s="174" t="s">
        <v>123</v>
      </c>
      <c r="L309" s="175" t="s">
        <v>122</v>
      </c>
    </row>
    <row r="310" spans="3:12" x14ac:dyDescent="0.25">
      <c r="C310" s="855" t="s">
        <v>273</v>
      </c>
      <c r="D310" s="238">
        <v>96</v>
      </c>
      <c r="E310" s="242">
        <v>0</v>
      </c>
      <c r="F310" s="856">
        <v>96</v>
      </c>
      <c r="G310" s="247">
        <v>13</v>
      </c>
      <c r="H310" s="250">
        <v>13.541666666666666</v>
      </c>
      <c r="I310" s="247">
        <v>13</v>
      </c>
      <c r="J310" s="252">
        <v>13.541666666666666</v>
      </c>
      <c r="K310" s="751">
        <v>1</v>
      </c>
      <c r="L310" s="365">
        <v>12.5</v>
      </c>
    </row>
    <row r="311" spans="3:12" x14ac:dyDescent="0.25">
      <c r="C311" s="857" t="s">
        <v>274</v>
      </c>
      <c r="D311" s="247">
        <v>37</v>
      </c>
      <c r="E311" s="251">
        <v>0</v>
      </c>
      <c r="F311" s="858">
        <v>37</v>
      </c>
      <c r="G311" s="247">
        <v>8</v>
      </c>
      <c r="H311" s="250">
        <v>21.621621621621621</v>
      </c>
      <c r="I311" s="247">
        <v>8</v>
      </c>
      <c r="J311" s="252">
        <v>21.621621621621621</v>
      </c>
      <c r="K311" s="253">
        <v>1</v>
      </c>
      <c r="L311" s="260">
        <v>18.918918918918919</v>
      </c>
    </row>
    <row r="312" spans="3:12" x14ac:dyDescent="0.25">
      <c r="C312" s="857" t="s">
        <v>275</v>
      </c>
      <c r="D312" s="247">
        <v>71</v>
      </c>
      <c r="E312" s="251">
        <v>0</v>
      </c>
      <c r="F312" s="858">
        <v>70</v>
      </c>
      <c r="G312" s="247">
        <v>29</v>
      </c>
      <c r="H312" s="250">
        <v>40.845070422535215</v>
      </c>
      <c r="I312" s="247">
        <v>28</v>
      </c>
      <c r="J312" s="252">
        <v>40</v>
      </c>
      <c r="K312" s="253">
        <v>9</v>
      </c>
      <c r="L312" s="260">
        <v>27.142857142857142</v>
      </c>
    </row>
    <row r="313" spans="3:12" x14ac:dyDescent="0.25">
      <c r="C313" s="782" t="s">
        <v>276</v>
      </c>
      <c r="D313" s="247">
        <v>6</v>
      </c>
      <c r="E313" s="251">
        <v>1</v>
      </c>
      <c r="F313" s="858">
        <v>5</v>
      </c>
      <c r="G313" s="247">
        <v>3</v>
      </c>
      <c r="H313" s="250">
        <v>50</v>
      </c>
      <c r="I313" s="247">
        <v>2</v>
      </c>
      <c r="J313" s="252">
        <v>40</v>
      </c>
      <c r="K313" s="253">
        <v>0</v>
      </c>
      <c r="L313" s="260">
        <v>40</v>
      </c>
    </row>
    <row r="314" spans="3:12" x14ac:dyDescent="0.25">
      <c r="C314" s="782" t="s">
        <v>277</v>
      </c>
      <c r="D314" s="247">
        <v>48</v>
      </c>
      <c r="E314" s="251">
        <v>2</v>
      </c>
      <c r="F314" s="858">
        <v>46</v>
      </c>
      <c r="G314" s="247">
        <v>20</v>
      </c>
      <c r="H314" s="250">
        <v>41.666666666666671</v>
      </c>
      <c r="I314" s="247">
        <v>18</v>
      </c>
      <c r="J314" s="252">
        <v>39.130434782608695</v>
      </c>
      <c r="K314" s="251">
        <v>3</v>
      </c>
      <c r="L314" s="761">
        <v>32.608695652173914</v>
      </c>
    </row>
    <row r="315" spans="3:12" x14ac:dyDescent="0.25">
      <c r="C315" s="782" t="s">
        <v>278</v>
      </c>
      <c r="D315" s="247">
        <v>57</v>
      </c>
      <c r="E315" s="251">
        <v>1</v>
      </c>
      <c r="F315" s="858">
        <v>56</v>
      </c>
      <c r="G315" s="247">
        <v>21</v>
      </c>
      <c r="H315" s="250">
        <v>36.84210526315789</v>
      </c>
      <c r="I315" s="247">
        <v>20</v>
      </c>
      <c r="J315" s="252">
        <v>35.714285714285715</v>
      </c>
      <c r="K315" s="251">
        <v>4</v>
      </c>
      <c r="L315" s="761">
        <v>28.571428571428569</v>
      </c>
    </row>
    <row r="316" spans="3:12" x14ac:dyDescent="0.25">
      <c r="C316" s="782" t="s">
        <v>279</v>
      </c>
      <c r="D316" s="247">
        <v>4</v>
      </c>
      <c r="E316" s="251">
        <v>0</v>
      </c>
      <c r="F316" s="858">
        <v>4</v>
      </c>
      <c r="G316" s="247">
        <v>3</v>
      </c>
      <c r="H316" s="250">
        <v>75</v>
      </c>
      <c r="I316" s="247">
        <v>3</v>
      </c>
      <c r="J316" s="252">
        <v>75</v>
      </c>
      <c r="K316" s="253">
        <v>0</v>
      </c>
      <c r="L316" s="761" t="s">
        <v>613</v>
      </c>
    </row>
    <row r="317" spans="3:12" ht="15.75" thickBot="1" x14ac:dyDescent="0.3">
      <c r="C317" s="782" t="s">
        <v>280</v>
      </c>
      <c r="D317" s="650">
        <v>234</v>
      </c>
      <c r="E317" s="711">
        <v>4</v>
      </c>
      <c r="F317" s="859">
        <v>229</v>
      </c>
      <c r="G317" s="650">
        <v>71</v>
      </c>
      <c r="H317" s="860">
        <v>30.341880341880341</v>
      </c>
      <c r="I317" s="650">
        <v>66</v>
      </c>
      <c r="J317" s="765">
        <v>28.820960698689959</v>
      </c>
      <c r="K317" s="861">
        <v>12</v>
      </c>
      <c r="L317" s="811">
        <v>23.580786026200872</v>
      </c>
    </row>
    <row r="318" spans="3:12" ht="15.75" thickBot="1" x14ac:dyDescent="0.3">
      <c r="C318" s="862" t="s">
        <v>14</v>
      </c>
      <c r="D318" s="284">
        <v>553</v>
      </c>
      <c r="E318" s="285">
        <v>8</v>
      </c>
      <c r="F318" s="343">
        <v>543</v>
      </c>
      <c r="G318" s="863">
        <v>168</v>
      </c>
      <c r="H318" s="287">
        <v>30.37974683544304</v>
      </c>
      <c r="I318" s="284">
        <v>158</v>
      </c>
      <c r="J318" s="288">
        <v>29.097605893186003</v>
      </c>
      <c r="K318" s="285">
        <v>30</v>
      </c>
      <c r="L318" s="289">
        <v>23.572744014732965</v>
      </c>
    </row>
    <row r="320" spans="3:12" x14ac:dyDescent="0.25">
      <c r="C320" s="431" t="s">
        <v>295</v>
      </c>
    </row>
    <row r="321" spans="3:12" ht="15.75" thickBot="1" x14ac:dyDescent="0.3">
      <c r="C321" s="431"/>
    </row>
    <row r="322" spans="3:12" ht="15" customHeight="1" x14ac:dyDescent="0.25">
      <c r="C322" s="7215" t="s">
        <v>282</v>
      </c>
      <c r="D322" s="7189" t="s">
        <v>118</v>
      </c>
      <c r="E322" s="7190"/>
      <c r="F322" s="7191"/>
      <c r="G322" s="7189" t="s">
        <v>115</v>
      </c>
      <c r="H322" s="7192"/>
      <c r="I322" s="7193"/>
      <c r="J322" s="7189" t="s">
        <v>116</v>
      </c>
      <c r="K322" s="7190"/>
      <c r="L322" s="7191"/>
    </row>
    <row r="323" spans="3:12" ht="15" customHeight="1" x14ac:dyDescent="0.25">
      <c r="C323" s="7265"/>
      <c r="D323" s="7194" t="s">
        <v>124</v>
      </c>
      <c r="E323" s="7195"/>
      <c r="F323" s="7196" t="s">
        <v>125</v>
      </c>
      <c r="G323" s="7194" t="s">
        <v>124</v>
      </c>
      <c r="H323" s="7195"/>
      <c r="I323" s="7196" t="s">
        <v>125</v>
      </c>
      <c r="J323" s="7194" t="s">
        <v>124</v>
      </c>
      <c r="K323" s="7195"/>
      <c r="L323" s="7196" t="s">
        <v>125</v>
      </c>
    </row>
    <row r="324" spans="3:12" ht="15.75" thickBot="1" x14ac:dyDescent="0.3">
      <c r="C324" s="7266"/>
      <c r="D324" s="171" t="s">
        <v>1</v>
      </c>
      <c r="E324" s="185" t="s">
        <v>2360</v>
      </c>
      <c r="F324" s="7150"/>
      <c r="G324" s="171" t="s">
        <v>1</v>
      </c>
      <c r="H324" s="185" t="s">
        <v>2360</v>
      </c>
      <c r="I324" s="7150"/>
      <c r="J324" s="171" t="s">
        <v>1</v>
      </c>
      <c r="K324" s="185" t="s">
        <v>2360</v>
      </c>
      <c r="L324" s="7150"/>
    </row>
    <row r="325" spans="3:12" x14ac:dyDescent="0.25">
      <c r="C325" s="176" t="s">
        <v>273</v>
      </c>
      <c r="D325" s="354">
        <v>1897</v>
      </c>
      <c r="E325" s="439">
        <v>1670</v>
      </c>
      <c r="F325" s="355">
        <v>-11.966262519768051</v>
      </c>
      <c r="G325" s="238">
        <v>350</v>
      </c>
      <c r="H325" s="366">
        <v>340</v>
      </c>
      <c r="I325" s="355">
        <v>-2.8571428571428612</v>
      </c>
      <c r="J325" s="238">
        <v>330</v>
      </c>
      <c r="K325" s="366">
        <v>325</v>
      </c>
      <c r="L325" s="355">
        <v>-1.5151515151515156</v>
      </c>
    </row>
    <row r="326" spans="3:12" x14ac:dyDescent="0.25">
      <c r="C326" s="864" t="s">
        <v>274</v>
      </c>
      <c r="D326" s="267">
        <v>377</v>
      </c>
      <c r="E326" s="268">
        <v>317</v>
      </c>
      <c r="F326" s="263">
        <v>-15.91511936339522</v>
      </c>
      <c r="G326" s="247">
        <v>111</v>
      </c>
      <c r="H326" s="264">
        <v>73</v>
      </c>
      <c r="I326" s="263">
        <v>-34.234234234234222</v>
      </c>
      <c r="J326" s="247">
        <v>111</v>
      </c>
      <c r="K326" s="264">
        <v>67</v>
      </c>
      <c r="L326" s="263">
        <v>-39.639639639639633</v>
      </c>
    </row>
    <row r="327" spans="3:12" x14ac:dyDescent="0.25">
      <c r="C327" s="279" t="s">
        <v>283</v>
      </c>
      <c r="D327" s="267">
        <v>898</v>
      </c>
      <c r="E327" s="268">
        <v>816</v>
      </c>
      <c r="F327" s="263">
        <v>-9.1314031180400974</v>
      </c>
      <c r="G327" s="247">
        <v>207</v>
      </c>
      <c r="H327" s="264">
        <v>196</v>
      </c>
      <c r="I327" s="263">
        <v>-5.3140096618357546</v>
      </c>
      <c r="J327" s="247">
        <v>190</v>
      </c>
      <c r="K327" s="264">
        <v>187</v>
      </c>
      <c r="L327" s="263">
        <v>-1.5789473684210549</v>
      </c>
    </row>
    <row r="328" spans="3:12" x14ac:dyDescent="0.25">
      <c r="C328" s="359" t="s">
        <v>276</v>
      </c>
      <c r="D328" s="267">
        <v>558</v>
      </c>
      <c r="E328" s="268">
        <v>475</v>
      </c>
      <c r="F328" s="263">
        <v>-14.87455197132617</v>
      </c>
      <c r="G328" s="247">
        <v>249</v>
      </c>
      <c r="H328" s="264">
        <v>183</v>
      </c>
      <c r="I328" s="263">
        <v>-26.506024096385545</v>
      </c>
      <c r="J328" s="254">
        <v>231</v>
      </c>
      <c r="K328" s="264">
        <v>171</v>
      </c>
      <c r="L328" s="263">
        <v>-25.974025974025977</v>
      </c>
    </row>
    <row r="329" spans="3:12" x14ac:dyDescent="0.25">
      <c r="C329" s="359" t="s">
        <v>277</v>
      </c>
      <c r="D329" s="267">
        <v>109</v>
      </c>
      <c r="E329" s="268">
        <v>59</v>
      </c>
      <c r="F329" s="263">
        <v>-45.871559633027523</v>
      </c>
      <c r="G329" s="247">
        <v>39</v>
      </c>
      <c r="H329" s="264">
        <v>15</v>
      </c>
      <c r="I329" s="263">
        <v>-61.538461538461533</v>
      </c>
      <c r="J329" s="247">
        <v>35</v>
      </c>
      <c r="K329" s="264">
        <v>12</v>
      </c>
      <c r="L329" s="263">
        <v>-65.714285714285722</v>
      </c>
    </row>
    <row r="330" spans="3:12" x14ac:dyDescent="0.25">
      <c r="C330" s="359" t="s">
        <v>278</v>
      </c>
      <c r="D330" s="267">
        <v>308</v>
      </c>
      <c r="E330" s="268">
        <v>338</v>
      </c>
      <c r="F330" s="263">
        <v>9.7402597402597451</v>
      </c>
      <c r="G330" s="247">
        <v>113</v>
      </c>
      <c r="H330" s="264">
        <v>134</v>
      </c>
      <c r="I330" s="263">
        <v>18.584070796460182</v>
      </c>
      <c r="J330" s="247">
        <v>109</v>
      </c>
      <c r="K330" s="264">
        <v>125</v>
      </c>
      <c r="L330" s="263">
        <v>14.678899082568805</v>
      </c>
    </row>
    <row r="331" spans="3:12" x14ac:dyDescent="0.25">
      <c r="C331" s="359" t="s">
        <v>279</v>
      </c>
      <c r="D331" s="267">
        <v>50</v>
      </c>
      <c r="E331" s="268">
        <v>34</v>
      </c>
      <c r="F331" s="263">
        <v>-32</v>
      </c>
      <c r="G331" s="254">
        <v>17</v>
      </c>
      <c r="H331" s="264">
        <v>11</v>
      </c>
      <c r="I331" s="263">
        <v>-35.294117647058826</v>
      </c>
      <c r="J331" s="254">
        <v>14</v>
      </c>
      <c r="K331" s="264">
        <v>9</v>
      </c>
      <c r="L331" s="263">
        <v>-35.714285714285708</v>
      </c>
    </row>
    <row r="332" spans="3:12" ht="15.75" thickBot="1" x14ac:dyDescent="0.3">
      <c r="C332" s="359" t="s">
        <v>280</v>
      </c>
      <c r="D332" s="440">
        <v>2460</v>
      </c>
      <c r="E332" s="441">
        <v>2589</v>
      </c>
      <c r="F332" s="367">
        <v>5.2439024390243958</v>
      </c>
      <c r="G332" s="362">
        <v>793</v>
      </c>
      <c r="H332" s="785">
        <v>683</v>
      </c>
      <c r="I332" s="367">
        <v>-13.871374527112238</v>
      </c>
      <c r="J332" s="362">
        <v>750</v>
      </c>
      <c r="K332" s="785">
        <v>649</v>
      </c>
      <c r="L332" s="367">
        <v>-13.466666666666669</v>
      </c>
    </row>
    <row r="333" spans="3:12" ht="15.75" thickBot="1" x14ac:dyDescent="0.3">
      <c r="C333" s="368" t="s">
        <v>14</v>
      </c>
      <c r="D333" s="442">
        <v>6657</v>
      </c>
      <c r="E333" s="345">
        <v>6298</v>
      </c>
      <c r="F333" s="305">
        <v>-5.3928195884031851</v>
      </c>
      <c r="G333" s="442">
        <v>1879</v>
      </c>
      <c r="H333" s="345">
        <v>1635</v>
      </c>
      <c r="I333" s="305">
        <v>-12.985630654603511</v>
      </c>
      <c r="J333" s="345">
        <v>1770</v>
      </c>
      <c r="K333" s="345">
        <v>1545</v>
      </c>
      <c r="L333" s="305">
        <v>-12.711864406779654</v>
      </c>
    </row>
    <row r="335" spans="3:12" x14ac:dyDescent="0.25">
      <c r="C335" s="431" t="s">
        <v>296</v>
      </c>
    </row>
    <row r="336" spans="3:12" ht="15.75" thickBot="1" x14ac:dyDescent="0.3">
      <c r="C336" s="431"/>
    </row>
    <row r="337" spans="3:12" ht="15" customHeight="1" x14ac:dyDescent="0.25">
      <c r="C337" s="7215" t="s">
        <v>282</v>
      </c>
      <c r="D337" s="7189" t="s">
        <v>118</v>
      </c>
      <c r="E337" s="7190"/>
      <c r="F337" s="7191"/>
      <c r="G337" s="7189" t="s">
        <v>115</v>
      </c>
      <c r="H337" s="7192"/>
      <c r="I337" s="7193"/>
      <c r="J337" s="7189" t="s">
        <v>116</v>
      </c>
      <c r="K337" s="7190"/>
      <c r="L337" s="7191"/>
    </row>
    <row r="338" spans="3:12" ht="15" customHeight="1" x14ac:dyDescent="0.25">
      <c r="C338" s="7265"/>
      <c r="D338" s="7194" t="s">
        <v>124</v>
      </c>
      <c r="E338" s="7195"/>
      <c r="F338" s="7196" t="s">
        <v>125</v>
      </c>
      <c r="G338" s="7194" t="s">
        <v>124</v>
      </c>
      <c r="H338" s="7195"/>
      <c r="I338" s="7196" t="s">
        <v>125</v>
      </c>
      <c r="J338" s="7194" t="s">
        <v>124</v>
      </c>
      <c r="K338" s="7195"/>
      <c r="L338" s="7196" t="s">
        <v>125</v>
      </c>
    </row>
    <row r="339" spans="3:12" ht="15.75" thickBot="1" x14ac:dyDescent="0.3">
      <c r="C339" s="7266"/>
      <c r="D339" s="171" t="s">
        <v>1</v>
      </c>
      <c r="E339" s="185" t="s">
        <v>2360</v>
      </c>
      <c r="F339" s="7150"/>
      <c r="G339" s="171" t="s">
        <v>1</v>
      </c>
      <c r="H339" s="185" t="s">
        <v>2360</v>
      </c>
      <c r="I339" s="7150"/>
      <c r="J339" s="171" t="s">
        <v>1</v>
      </c>
      <c r="K339" s="185" t="s">
        <v>2360</v>
      </c>
      <c r="L339" s="7150"/>
    </row>
    <row r="340" spans="3:12" x14ac:dyDescent="0.25">
      <c r="C340" s="176" t="s">
        <v>273</v>
      </c>
      <c r="D340" s="354">
        <v>93</v>
      </c>
      <c r="E340" s="439">
        <v>110</v>
      </c>
      <c r="F340" s="355">
        <v>18.27956989247312</v>
      </c>
      <c r="G340" s="238">
        <v>19</v>
      </c>
      <c r="H340" s="366">
        <v>27</v>
      </c>
      <c r="I340" s="355">
        <v>42.10526315789474</v>
      </c>
      <c r="J340" s="238">
        <v>19</v>
      </c>
      <c r="K340" s="366">
        <v>25</v>
      </c>
      <c r="L340" s="355">
        <v>31.578947368421069</v>
      </c>
    </row>
    <row r="341" spans="3:12" x14ac:dyDescent="0.25">
      <c r="C341" s="864" t="s">
        <v>274</v>
      </c>
      <c r="D341" s="267">
        <v>1</v>
      </c>
      <c r="E341" s="268">
        <v>7</v>
      </c>
      <c r="F341" s="263">
        <v>600</v>
      </c>
      <c r="G341" s="247">
        <v>1</v>
      </c>
      <c r="H341" s="264">
        <v>1</v>
      </c>
      <c r="I341" s="263">
        <v>0</v>
      </c>
      <c r="J341" s="247">
        <v>1</v>
      </c>
      <c r="K341" s="264">
        <v>1</v>
      </c>
      <c r="L341" s="263">
        <v>0</v>
      </c>
    </row>
    <row r="342" spans="3:12" x14ac:dyDescent="0.25">
      <c r="C342" s="279" t="s">
        <v>283</v>
      </c>
      <c r="D342" s="267">
        <v>16</v>
      </c>
      <c r="E342" s="268">
        <v>15</v>
      </c>
      <c r="F342" s="263">
        <v>-6.25</v>
      </c>
      <c r="G342" s="247">
        <v>5</v>
      </c>
      <c r="H342" s="264">
        <v>3</v>
      </c>
      <c r="I342" s="263">
        <v>-40</v>
      </c>
      <c r="J342" s="247">
        <v>5</v>
      </c>
      <c r="K342" s="264">
        <v>3</v>
      </c>
      <c r="L342" s="263">
        <v>-40</v>
      </c>
    </row>
    <row r="343" spans="3:12" x14ac:dyDescent="0.25">
      <c r="C343" s="359" t="s">
        <v>276</v>
      </c>
      <c r="D343" s="267">
        <v>1</v>
      </c>
      <c r="E343" s="268">
        <v>1</v>
      </c>
      <c r="F343" s="263">
        <v>0</v>
      </c>
      <c r="G343" s="247">
        <v>1</v>
      </c>
      <c r="H343" s="264">
        <v>1</v>
      </c>
      <c r="I343" s="263">
        <v>0</v>
      </c>
      <c r="J343" s="254">
        <v>1</v>
      </c>
      <c r="K343" s="264">
        <v>1</v>
      </c>
      <c r="L343" s="263">
        <v>0</v>
      </c>
    </row>
    <row r="344" spans="3:12" x14ac:dyDescent="0.25">
      <c r="C344" s="359" t="s">
        <v>277</v>
      </c>
      <c r="D344" s="267">
        <v>15</v>
      </c>
      <c r="E344" s="268">
        <v>17</v>
      </c>
      <c r="F344" s="263">
        <v>13.333333333333329</v>
      </c>
      <c r="G344" s="247">
        <v>5</v>
      </c>
      <c r="H344" s="264">
        <v>2</v>
      </c>
      <c r="I344" s="263">
        <v>-60</v>
      </c>
      <c r="J344" s="247">
        <v>5</v>
      </c>
      <c r="K344" s="264">
        <v>2</v>
      </c>
      <c r="L344" s="263">
        <v>-60</v>
      </c>
    </row>
    <row r="345" spans="3:12" x14ac:dyDescent="0.25">
      <c r="C345" s="359" t="s">
        <v>278</v>
      </c>
      <c r="D345" s="267">
        <v>0</v>
      </c>
      <c r="E345" s="268">
        <v>3</v>
      </c>
      <c r="F345" s="263" t="s">
        <v>613</v>
      </c>
      <c r="G345" s="247">
        <v>4</v>
      </c>
      <c r="H345" s="264">
        <v>2</v>
      </c>
      <c r="I345" s="263">
        <v>-50</v>
      </c>
      <c r="J345" s="247">
        <v>4</v>
      </c>
      <c r="K345" s="264">
        <v>2</v>
      </c>
      <c r="L345" s="263">
        <v>-50</v>
      </c>
    </row>
    <row r="346" spans="3:12" x14ac:dyDescent="0.25">
      <c r="C346" s="359" t="s">
        <v>279</v>
      </c>
      <c r="D346" s="267">
        <v>0</v>
      </c>
      <c r="E346" s="268">
        <v>0</v>
      </c>
      <c r="F346" s="263" t="s">
        <v>613</v>
      </c>
      <c r="G346" s="254">
        <v>1</v>
      </c>
      <c r="H346" s="264">
        <v>0</v>
      </c>
      <c r="I346" s="263" t="s">
        <v>613</v>
      </c>
      <c r="J346" s="254">
        <v>1</v>
      </c>
      <c r="K346" s="264">
        <v>0</v>
      </c>
      <c r="L346" s="263" t="s">
        <v>613</v>
      </c>
    </row>
    <row r="347" spans="3:12" ht="15.75" thickBot="1" x14ac:dyDescent="0.3">
      <c r="C347" s="359" t="s">
        <v>280</v>
      </c>
      <c r="D347" s="440">
        <v>108</v>
      </c>
      <c r="E347" s="441">
        <v>152</v>
      </c>
      <c r="F347" s="367">
        <v>40.740740740740733</v>
      </c>
      <c r="G347" s="362">
        <v>30</v>
      </c>
      <c r="H347" s="785">
        <v>38</v>
      </c>
      <c r="I347" s="367">
        <v>26.666666666666657</v>
      </c>
      <c r="J347" s="362">
        <v>30</v>
      </c>
      <c r="K347" s="785">
        <v>36</v>
      </c>
      <c r="L347" s="367">
        <v>20</v>
      </c>
    </row>
    <row r="348" spans="3:12" ht="15.75" thickBot="1" x14ac:dyDescent="0.3">
      <c r="C348" s="368" t="s">
        <v>14</v>
      </c>
      <c r="D348" s="442">
        <v>234</v>
      </c>
      <c r="E348" s="345">
        <v>305</v>
      </c>
      <c r="F348" s="305">
        <v>30.341880341880341</v>
      </c>
      <c r="G348" s="442">
        <v>66</v>
      </c>
      <c r="H348" s="345">
        <v>74</v>
      </c>
      <c r="I348" s="305">
        <v>12.12121212121211</v>
      </c>
      <c r="J348" s="345">
        <v>66</v>
      </c>
      <c r="K348" s="345">
        <v>70</v>
      </c>
      <c r="L348" s="305">
        <v>6.0606060606060623</v>
      </c>
    </row>
    <row r="350" spans="3:12" x14ac:dyDescent="0.25">
      <c r="C350" s="431" t="s">
        <v>297</v>
      </c>
    </row>
    <row r="351" spans="3:12" ht="15.75" thickBot="1" x14ac:dyDescent="0.3">
      <c r="C351" s="431"/>
    </row>
    <row r="352" spans="3:12" ht="15" customHeight="1" x14ac:dyDescent="0.25">
      <c r="C352" s="7215" t="s">
        <v>282</v>
      </c>
      <c r="D352" s="7189" t="s">
        <v>118</v>
      </c>
      <c r="E352" s="7190"/>
      <c r="F352" s="7191"/>
      <c r="G352" s="7189" t="s">
        <v>115</v>
      </c>
      <c r="H352" s="7192"/>
      <c r="I352" s="7193"/>
      <c r="J352" s="7189" t="s">
        <v>116</v>
      </c>
      <c r="K352" s="7190"/>
      <c r="L352" s="7191"/>
    </row>
    <row r="353" spans="3:12" ht="15" customHeight="1" x14ac:dyDescent="0.25">
      <c r="C353" s="7265"/>
      <c r="D353" s="7194" t="s">
        <v>124</v>
      </c>
      <c r="E353" s="7195"/>
      <c r="F353" s="7196" t="s">
        <v>125</v>
      </c>
      <c r="G353" s="7194" t="s">
        <v>124</v>
      </c>
      <c r="H353" s="7195"/>
      <c r="I353" s="7196" t="s">
        <v>125</v>
      </c>
      <c r="J353" s="7194" t="s">
        <v>124</v>
      </c>
      <c r="K353" s="7195"/>
      <c r="L353" s="7196" t="s">
        <v>125</v>
      </c>
    </row>
    <row r="354" spans="3:12" ht="15.75" thickBot="1" x14ac:dyDescent="0.3">
      <c r="C354" s="7266"/>
      <c r="D354" s="171" t="s">
        <v>1</v>
      </c>
      <c r="E354" s="185" t="s">
        <v>2360</v>
      </c>
      <c r="F354" s="7150"/>
      <c r="G354" s="171" t="s">
        <v>1</v>
      </c>
      <c r="H354" s="185" t="s">
        <v>2360</v>
      </c>
      <c r="I354" s="7150"/>
      <c r="J354" s="171" t="s">
        <v>1</v>
      </c>
      <c r="K354" s="185" t="s">
        <v>2360</v>
      </c>
      <c r="L354" s="7150"/>
    </row>
    <row r="355" spans="3:12" x14ac:dyDescent="0.25">
      <c r="C355" s="176" t="s">
        <v>273</v>
      </c>
      <c r="D355" s="354">
        <v>140</v>
      </c>
      <c r="E355" s="439">
        <v>96</v>
      </c>
      <c r="F355" s="355">
        <v>-31.428571428571431</v>
      </c>
      <c r="G355" s="238">
        <v>38</v>
      </c>
      <c r="H355" s="366">
        <v>13</v>
      </c>
      <c r="I355" s="355">
        <v>-65.78947368421052</v>
      </c>
      <c r="J355" s="238">
        <v>38</v>
      </c>
      <c r="K355" s="366">
        <v>13</v>
      </c>
      <c r="L355" s="355">
        <v>-65.78947368421052</v>
      </c>
    </row>
    <row r="356" spans="3:12" x14ac:dyDescent="0.25">
      <c r="C356" s="864" t="s">
        <v>274</v>
      </c>
      <c r="D356" s="267">
        <v>59</v>
      </c>
      <c r="E356" s="268">
        <v>37</v>
      </c>
      <c r="F356" s="263">
        <v>-37.288135593220339</v>
      </c>
      <c r="G356" s="247">
        <v>35</v>
      </c>
      <c r="H356" s="264">
        <v>8</v>
      </c>
      <c r="I356" s="263">
        <v>-77.142857142857139</v>
      </c>
      <c r="J356" s="247">
        <v>35</v>
      </c>
      <c r="K356" s="264">
        <v>8</v>
      </c>
      <c r="L356" s="263">
        <v>-77.142857142857139</v>
      </c>
    </row>
    <row r="357" spans="3:12" x14ac:dyDescent="0.25">
      <c r="C357" s="279" t="s">
        <v>283</v>
      </c>
      <c r="D357" s="267">
        <v>102</v>
      </c>
      <c r="E357" s="268">
        <v>71</v>
      </c>
      <c r="F357" s="263">
        <v>-30.392156862745097</v>
      </c>
      <c r="G357" s="247">
        <v>31</v>
      </c>
      <c r="H357" s="264">
        <v>29</v>
      </c>
      <c r="I357" s="263">
        <v>-6.4516129032258078</v>
      </c>
      <c r="J357" s="247">
        <v>29</v>
      </c>
      <c r="K357" s="264">
        <v>28</v>
      </c>
      <c r="L357" s="263">
        <v>-3.448275862068968</v>
      </c>
    </row>
    <row r="358" spans="3:12" x14ac:dyDescent="0.25">
      <c r="C358" s="359" t="s">
        <v>276</v>
      </c>
      <c r="D358" s="267">
        <v>25</v>
      </c>
      <c r="E358" s="268">
        <v>6</v>
      </c>
      <c r="F358" s="263">
        <v>-76</v>
      </c>
      <c r="G358" s="247">
        <v>4</v>
      </c>
      <c r="H358" s="264">
        <v>3</v>
      </c>
      <c r="I358" s="263">
        <v>-25</v>
      </c>
      <c r="J358" s="254">
        <v>4</v>
      </c>
      <c r="K358" s="264">
        <v>2</v>
      </c>
      <c r="L358" s="263">
        <v>-50</v>
      </c>
    </row>
    <row r="359" spans="3:12" x14ac:dyDescent="0.25">
      <c r="C359" s="359" t="s">
        <v>277</v>
      </c>
      <c r="D359" s="267">
        <v>64</v>
      </c>
      <c r="E359" s="268">
        <v>48</v>
      </c>
      <c r="F359" s="263">
        <v>-25</v>
      </c>
      <c r="G359" s="247">
        <v>31</v>
      </c>
      <c r="H359" s="264">
        <v>20</v>
      </c>
      <c r="I359" s="263">
        <v>-35.483870967741936</v>
      </c>
      <c r="J359" s="247">
        <v>29</v>
      </c>
      <c r="K359" s="264">
        <v>18</v>
      </c>
      <c r="L359" s="263">
        <v>-37.931034482758619</v>
      </c>
    </row>
    <row r="360" spans="3:12" x14ac:dyDescent="0.25">
      <c r="C360" s="359" t="s">
        <v>278</v>
      </c>
      <c r="D360" s="267">
        <v>54</v>
      </c>
      <c r="E360" s="268">
        <v>57</v>
      </c>
      <c r="F360" s="263">
        <v>5.5555555555555571</v>
      </c>
      <c r="G360" s="247">
        <v>25</v>
      </c>
      <c r="H360" s="264">
        <v>21</v>
      </c>
      <c r="I360" s="263">
        <v>-16</v>
      </c>
      <c r="J360" s="247">
        <v>25</v>
      </c>
      <c r="K360" s="264">
        <v>20</v>
      </c>
      <c r="L360" s="263">
        <v>-20</v>
      </c>
    </row>
    <row r="361" spans="3:12" x14ac:dyDescent="0.25">
      <c r="C361" s="359" t="s">
        <v>279</v>
      </c>
      <c r="D361" s="267">
        <v>0</v>
      </c>
      <c r="E361" s="268">
        <v>4</v>
      </c>
      <c r="F361" s="263" t="s">
        <v>613</v>
      </c>
      <c r="G361" s="254">
        <v>0</v>
      </c>
      <c r="H361" s="264">
        <v>3</v>
      </c>
      <c r="I361" s="263" t="s">
        <v>613</v>
      </c>
      <c r="J361" s="254">
        <v>0</v>
      </c>
      <c r="K361" s="264">
        <v>3</v>
      </c>
      <c r="L361" s="263" t="s">
        <v>613</v>
      </c>
    </row>
    <row r="362" spans="3:12" ht="15.75" thickBot="1" x14ac:dyDescent="0.3">
      <c r="C362" s="359" t="s">
        <v>280</v>
      </c>
      <c r="D362" s="440">
        <v>259</v>
      </c>
      <c r="E362" s="441">
        <v>234</v>
      </c>
      <c r="F362" s="367">
        <v>-9.6525096525096501</v>
      </c>
      <c r="G362" s="362">
        <v>113</v>
      </c>
      <c r="H362" s="785">
        <v>71</v>
      </c>
      <c r="I362" s="367">
        <v>-37.168141592920357</v>
      </c>
      <c r="J362" s="362">
        <v>111</v>
      </c>
      <c r="K362" s="785">
        <v>66</v>
      </c>
      <c r="L362" s="367">
        <v>-40.54054054054054</v>
      </c>
    </row>
    <row r="363" spans="3:12" ht="15.75" thickBot="1" x14ac:dyDescent="0.3">
      <c r="C363" s="368" t="s">
        <v>14</v>
      </c>
      <c r="D363" s="442">
        <v>703</v>
      </c>
      <c r="E363" s="345">
        <v>553</v>
      </c>
      <c r="F363" s="305">
        <v>-21.337126600284492</v>
      </c>
      <c r="G363" s="442">
        <v>277</v>
      </c>
      <c r="H363" s="345">
        <v>168</v>
      </c>
      <c r="I363" s="305">
        <v>-39.350180505415167</v>
      </c>
      <c r="J363" s="345">
        <v>271</v>
      </c>
      <c r="K363" s="345">
        <v>158</v>
      </c>
      <c r="L363" s="305">
        <v>-41.697416974169741</v>
      </c>
    </row>
    <row r="365" spans="3:12" x14ac:dyDescent="0.25">
      <c r="C365" s="431" t="s">
        <v>298</v>
      </c>
    </row>
    <row r="366" spans="3:12" ht="15.75" thickBot="1" x14ac:dyDescent="0.3">
      <c r="C366" s="431"/>
    </row>
    <row r="367" spans="3:12" x14ac:dyDescent="0.25">
      <c r="C367" s="7201" t="s">
        <v>282</v>
      </c>
      <c r="D367" s="484" t="s">
        <v>169</v>
      </c>
      <c r="E367" s="485"/>
      <c r="F367" s="486"/>
      <c r="G367" s="7197" t="s">
        <v>170</v>
      </c>
      <c r="H367" s="7198"/>
      <c r="I367" s="7199"/>
    </row>
    <row r="368" spans="3:12" ht="23.25" thickBot="1" x14ac:dyDescent="0.3">
      <c r="C368" s="7159"/>
      <c r="D368" s="487" t="s">
        <v>1</v>
      </c>
      <c r="E368" s="488" t="s">
        <v>2360</v>
      </c>
      <c r="F368" s="490" t="s">
        <v>144</v>
      </c>
      <c r="G368" s="487" t="s">
        <v>1</v>
      </c>
      <c r="H368" s="488" t="s">
        <v>2360</v>
      </c>
      <c r="I368" s="490" t="s">
        <v>144</v>
      </c>
    </row>
    <row r="369" spans="3:9" x14ac:dyDescent="0.25">
      <c r="C369" s="176" t="s">
        <v>273</v>
      </c>
      <c r="D369" s="491">
        <v>18.450184501845019</v>
      </c>
      <c r="E369" s="492">
        <v>20.359281437125748</v>
      </c>
      <c r="F369" s="355">
        <f t="shared" ref="F369:F376" si="12">E369-D369</f>
        <v>1.9090969352807292</v>
      </c>
      <c r="G369" s="491">
        <v>17.581246670218434</v>
      </c>
      <c r="H369" s="492">
        <v>19.637462235649547</v>
      </c>
      <c r="I369" s="355">
        <f>H369-G369</f>
        <v>2.0562155654311134</v>
      </c>
    </row>
    <row r="370" spans="3:9" x14ac:dyDescent="0.25">
      <c r="C370" s="864" t="s">
        <v>274</v>
      </c>
      <c r="D370" s="548">
        <v>29.442970822281168</v>
      </c>
      <c r="E370" s="549">
        <v>23.028391167192432</v>
      </c>
      <c r="F370" s="256">
        <f t="shared" si="12"/>
        <v>-6.4145796550887368</v>
      </c>
      <c r="G370" s="495">
        <v>29.442970822281168</v>
      </c>
      <c r="H370" s="549">
        <v>21.54340836012862</v>
      </c>
      <c r="I370" s="256">
        <f>H370-G370</f>
        <v>-7.8995624621525486</v>
      </c>
    </row>
    <row r="371" spans="3:9" x14ac:dyDescent="0.25">
      <c r="C371" s="279" t="s">
        <v>283</v>
      </c>
      <c r="D371" s="548">
        <v>23.051224944320715</v>
      </c>
      <c r="E371" s="549">
        <v>24.019607843137255</v>
      </c>
      <c r="F371" s="256">
        <f t="shared" si="12"/>
        <v>0.96838289881653949</v>
      </c>
      <c r="G371" s="495">
        <v>21.566401816118049</v>
      </c>
      <c r="H371" s="549">
        <v>23.172242874845107</v>
      </c>
      <c r="I371" s="256">
        <f>H371-G371</f>
        <v>1.6058410587270586</v>
      </c>
    </row>
    <row r="372" spans="3:9" x14ac:dyDescent="0.25">
      <c r="C372" s="359" t="s">
        <v>276</v>
      </c>
      <c r="D372" s="495">
        <v>44.623655913978496</v>
      </c>
      <c r="E372" s="496">
        <v>38.526315789473685</v>
      </c>
      <c r="F372" s="263">
        <f t="shared" si="12"/>
        <v>-6.0973401245048109</v>
      </c>
      <c r="G372" s="495">
        <v>42.777777777777779</v>
      </c>
      <c r="H372" s="496">
        <v>36.933045356371494</v>
      </c>
      <c r="I372" s="263">
        <f t="shared" ref="I372:I377" si="13">H372-G372</f>
        <v>-5.8447324214062846</v>
      </c>
    </row>
    <row r="373" spans="3:9" x14ac:dyDescent="0.25">
      <c r="C373" s="359" t="s">
        <v>277</v>
      </c>
      <c r="D373" s="621">
        <v>35.779816513761467</v>
      </c>
      <c r="E373" s="622">
        <v>25.423728813559322</v>
      </c>
      <c r="F373" s="341">
        <f t="shared" si="12"/>
        <v>-10.356087700202146</v>
      </c>
      <c r="G373" s="495">
        <v>33.333333333333329</v>
      </c>
      <c r="H373" s="622">
        <v>21.428571428571427</v>
      </c>
      <c r="I373" s="341">
        <f t="shared" si="13"/>
        <v>-11.904761904761902</v>
      </c>
    </row>
    <row r="374" spans="3:9" x14ac:dyDescent="0.25">
      <c r="C374" s="359" t="s">
        <v>278</v>
      </c>
      <c r="D374" s="495">
        <v>36.688311688311686</v>
      </c>
      <c r="E374" s="743">
        <v>39.644970414201183</v>
      </c>
      <c r="F374" s="263">
        <f t="shared" si="12"/>
        <v>2.956658725889497</v>
      </c>
      <c r="G374" s="495">
        <v>35.855263157894733</v>
      </c>
      <c r="H374" s="743">
        <v>37.993920972644382</v>
      </c>
      <c r="I374" s="263">
        <f t="shared" si="13"/>
        <v>2.1386578147496493</v>
      </c>
    </row>
    <row r="375" spans="3:9" x14ac:dyDescent="0.25">
      <c r="C375" s="359" t="s">
        <v>279</v>
      </c>
      <c r="D375" s="548">
        <v>34</v>
      </c>
      <c r="E375" s="549">
        <v>32.352941176470587</v>
      </c>
      <c r="F375" s="256">
        <f t="shared" si="12"/>
        <v>-1.647058823529413</v>
      </c>
      <c r="G375" s="495">
        <v>29.787234042553191</v>
      </c>
      <c r="H375" s="866">
        <v>28.125</v>
      </c>
      <c r="I375" s="256">
        <f t="shared" si="13"/>
        <v>-1.662234042553191</v>
      </c>
    </row>
    <row r="376" spans="3:9" ht="15.75" thickBot="1" x14ac:dyDescent="0.3">
      <c r="C376" s="359" t="s">
        <v>284</v>
      </c>
      <c r="D376" s="495">
        <v>32.235772357723583</v>
      </c>
      <c r="E376" s="496">
        <v>26.380842023947469</v>
      </c>
      <c r="F376" s="263">
        <f t="shared" si="12"/>
        <v>-5.8549303337761138</v>
      </c>
      <c r="G376" s="548">
        <v>31.030202730657841</v>
      </c>
      <c r="H376" s="496">
        <v>25.401174168297459</v>
      </c>
      <c r="I376" s="263">
        <f t="shared" si="13"/>
        <v>-5.6290285623603822</v>
      </c>
    </row>
    <row r="377" spans="3:9" ht="15.75" thickBot="1" x14ac:dyDescent="0.3">
      <c r="C377" s="368" t="s">
        <v>285</v>
      </c>
      <c r="D377" s="746">
        <v>28.225927595012767</v>
      </c>
      <c r="E377" s="503">
        <v>25.960622419815817</v>
      </c>
      <c r="F377" s="305">
        <f>E377-D377</f>
        <v>-2.26530517519695</v>
      </c>
      <c r="G377" s="550">
        <v>27.031154551007941</v>
      </c>
      <c r="H377" s="503">
        <v>24.887242268041238</v>
      </c>
      <c r="I377" s="305">
        <f t="shared" si="13"/>
        <v>-2.1439122829667028</v>
      </c>
    </row>
    <row r="379" spans="3:9" x14ac:dyDescent="0.25">
      <c r="C379" s="6497" t="s">
        <v>299</v>
      </c>
    </row>
    <row r="380" spans="3:9" ht="15.75" thickBot="1" x14ac:dyDescent="0.3">
      <c r="C380" s="431"/>
    </row>
    <row r="381" spans="3:9" x14ac:dyDescent="0.25">
      <c r="C381" s="7201" t="s">
        <v>282</v>
      </c>
      <c r="D381" s="484" t="s">
        <v>169</v>
      </c>
      <c r="E381" s="485"/>
      <c r="F381" s="486"/>
      <c r="G381" s="7197" t="s">
        <v>170</v>
      </c>
      <c r="H381" s="7198"/>
      <c r="I381" s="7199"/>
    </row>
    <row r="382" spans="3:9" ht="23.25" thickBot="1" x14ac:dyDescent="0.3">
      <c r="C382" s="7159"/>
      <c r="D382" s="487" t="s">
        <v>1</v>
      </c>
      <c r="E382" s="488" t="s">
        <v>2360</v>
      </c>
      <c r="F382" s="490" t="s">
        <v>144</v>
      </c>
      <c r="G382" s="487" t="s">
        <v>1</v>
      </c>
      <c r="H382" s="488" t="s">
        <v>2360</v>
      </c>
      <c r="I382" s="490" t="s">
        <v>144</v>
      </c>
    </row>
    <row r="383" spans="3:9" x14ac:dyDescent="0.25">
      <c r="C383" s="176" t="s">
        <v>273</v>
      </c>
      <c r="D383" s="491">
        <v>20.43010752688172</v>
      </c>
      <c r="E383" s="887">
        <v>24.545454545454547</v>
      </c>
      <c r="F383" s="355">
        <f t="shared" ref="F383:F391" si="14">IF(E383="","",(E383-D383))</f>
        <v>4.1153470185728267</v>
      </c>
      <c r="G383" s="491">
        <v>20.43010752688172</v>
      </c>
      <c r="H383" s="887">
        <v>23.148148148148149</v>
      </c>
      <c r="I383" s="355">
        <f>IF(H383="","",(H383-G383))</f>
        <v>2.7180406212664288</v>
      </c>
    </row>
    <row r="384" spans="3:9" x14ac:dyDescent="0.25">
      <c r="C384" s="864" t="s">
        <v>274</v>
      </c>
      <c r="D384" s="495">
        <v>100</v>
      </c>
      <c r="E384" s="853">
        <v>14.285714285714285</v>
      </c>
      <c r="F384" s="263"/>
      <c r="G384" s="495">
        <v>100</v>
      </c>
      <c r="H384" s="853">
        <v>14.285714285714285</v>
      </c>
      <c r="I384" s="263"/>
    </row>
    <row r="385" spans="3:9" x14ac:dyDescent="0.25">
      <c r="C385" s="279" t="s">
        <v>283</v>
      </c>
      <c r="D385" s="548">
        <v>31.25</v>
      </c>
      <c r="E385" s="853">
        <v>20</v>
      </c>
      <c r="F385" s="263"/>
      <c r="G385" s="495">
        <v>31.25</v>
      </c>
      <c r="H385" s="853">
        <v>20</v>
      </c>
      <c r="I385" s="263"/>
    </row>
    <row r="386" spans="3:9" x14ac:dyDescent="0.25">
      <c r="C386" s="359" t="s">
        <v>276</v>
      </c>
      <c r="D386" s="495">
        <v>100</v>
      </c>
      <c r="E386" s="743">
        <v>100</v>
      </c>
      <c r="F386" s="263"/>
      <c r="G386" s="495">
        <v>100</v>
      </c>
      <c r="H386" s="743">
        <v>100</v>
      </c>
      <c r="I386" s="263"/>
    </row>
    <row r="387" spans="3:9" x14ac:dyDescent="0.25">
      <c r="C387" s="359" t="s">
        <v>277</v>
      </c>
      <c r="D387" s="621">
        <v>33.333333333333329</v>
      </c>
      <c r="E387" s="745">
        <v>11.76470588235294</v>
      </c>
      <c r="F387" s="263"/>
      <c r="G387" s="495">
        <v>33.333333333333329</v>
      </c>
      <c r="H387" s="745">
        <v>11.76470588235294</v>
      </c>
      <c r="I387" s="263"/>
    </row>
    <row r="388" spans="3:9" x14ac:dyDescent="0.25">
      <c r="C388" s="359" t="s">
        <v>278</v>
      </c>
      <c r="D388" s="495" t="s">
        <v>613</v>
      </c>
      <c r="E388" s="743">
        <v>66.666666666666657</v>
      </c>
      <c r="F388" s="263"/>
      <c r="G388" s="495" t="s">
        <v>613</v>
      </c>
      <c r="H388" s="743">
        <v>66.666666666666657</v>
      </c>
      <c r="I388" s="263"/>
    </row>
    <row r="389" spans="3:9" x14ac:dyDescent="0.25">
      <c r="C389" s="359" t="s">
        <v>279</v>
      </c>
      <c r="D389" s="548" t="s">
        <v>613</v>
      </c>
      <c r="E389" s="853" t="s">
        <v>613</v>
      </c>
      <c r="F389" s="263" t="str">
        <f t="shared" si="14"/>
        <v/>
      </c>
      <c r="G389" s="495" t="s">
        <v>613</v>
      </c>
      <c r="H389" s="6249" t="s">
        <v>613</v>
      </c>
      <c r="I389" s="263" t="str">
        <f>IF(H389="","",(H389-G389))</f>
        <v/>
      </c>
    </row>
    <row r="390" spans="3:9" ht="15.75" thickBot="1" x14ac:dyDescent="0.3">
      <c r="C390" s="359" t="s">
        <v>284</v>
      </c>
      <c r="D390" s="495">
        <v>27.777777777777779</v>
      </c>
      <c r="E390" s="743">
        <v>25</v>
      </c>
      <c r="F390" s="263">
        <f t="shared" si="14"/>
        <v>-2.7777777777777786</v>
      </c>
      <c r="G390" s="548">
        <v>27.777777777777779</v>
      </c>
      <c r="H390" s="743">
        <v>24</v>
      </c>
      <c r="I390" s="263">
        <f>IF(H390="","",(H390-G390))</f>
        <v>-3.7777777777777786</v>
      </c>
    </row>
    <row r="391" spans="3:9" ht="15.75" thickBot="1" x14ac:dyDescent="0.3">
      <c r="C391" s="368" t="s">
        <v>285</v>
      </c>
      <c r="D391" s="746">
        <v>28.205128205128204</v>
      </c>
      <c r="E391" s="503">
        <v>24.262295081967213</v>
      </c>
      <c r="F391" s="305">
        <f t="shared" si="14"/>
        <v>-3.942833123160991</v>
      </c>
      <c r="G391" s="550">
        <v>28.205128205128204</v>
      </c>
      <c r="H391" s="503">
        <v>23.255813953488371</v>
      </c>
      <c r="I391" s="305">
        <f>IF(H391="","",(H391-G391))</f>
        <v>-4.9493142516398336</v>
      </c>
    </row>
    <row r="393" spans="3:9" x14ac:dyDescent="0.25">
      <c r="C393" s="431" t="s">
        <v>300</v>
      </c>
    </row>
    <row r="394" spans="3:9" ht="15.75" thickBot="1" x14ac:dyDescent="0.3">
      <c r="C394" s="431"/>
    </row>
    <row r="395" spans="3:9" x14ac:dyDescent="0.25">
      <c r="C395" s="7201" t="s">
        <v>282</v>
      </c>
      <c r="D395" s="484" t="s">
        <v>169</v>
      </c>
      <c r="E395" s="485"/>
      <c r="F395" s="486"/>
      <c r="G395" s="7197" t="s">
        <v>170</v>
      </c>
      <c r="H395" s="7198"/>
      <c r="I395" s="7199"/>
    </row>
    <row r="396" spans="3:9" ht="23.25" thickBot="1" x14ac:dyDescent="0.3">
      <c r="C396" s="7159"/>
      <c r="D396" s="487" t="s">
        <v>1</v>
      </c>
      <c r="E396" s="488" t="s">
        <v>2360</v>
      </c>
      <c r="F396" s="490" t="s">
        <v>144</v>
      </c>
      <c r="G396" s="487" t="s">
        <v>1</v>
      </c>
      <c r="H396" s="488" t="s">
        <v>2360</v>
      </c>
      <c r="I396" s="490" t="s">
        <v>144</v>
      </c>
    </row>
    <row r="397" spans="3:9" x14ac:dyDescent="0.25">
      <c r="C397" s="176" t="s">
        <v>273</v>
      </c>
      <c r="D397" s="491">
        <v>27.142857142857142</v>
      </c>
      <c r="E397" s="887">
        <v>13.541666666666666</v>
      </c>
      <c r="F397" s="355">
        <f t="shared" ref="F397:F402" si="15">E397-D397</f>
        <v>-13.601190476190476</v>
      </c>
      <c r="G397" s="491">
        <v>27.142857142857142</v>
      </c>
      <c r="H397" s="887">
        <v>13.541666666666666</v>
      </c>
      <c r="I397" s="355">
        <f t="shared" ref="I397:I402" si="16">H397-G397</f>
        <v>-13.601190476190476</v>
      </c>
    </row>
    <row r="398" spans="3:9" x14ac:dyDescent="0.25">
      <c r="C398" s="864" t="s">
        <v>274</v>
      </c>
      <c r="D398" s="548">
        <v>59.322033898305079</v>
      </c>
      <c r="E398" s="853">
        <v>21.621621621621621</v>
      </c>
      <c r="F398" s="256">
        <f t="shared" si="15"/>
        <v>-37.700412276683458</v>
      </c>
      <c r="G398" s="495">
        <v>59.322033898305079</v>
      </c>
      <c r="H398" s="853">
        <v>21.621621621621621</v>
      </c>
      <c r="I398" s="256">
        <f t="shared" si="16"/>
        <v>-37.700412276683458</v>
      </c>
    </row>
    <row r="399" spans="3:9" x14ac:dyDescent="0.25">
      <c r="C399" s="279" t="s">
        <v>283</v>
      </c>
      <c r="D399" s="548">
        <v>30.392156862745097</v>
      </c>
      <c r="E399" s="853">
        <v>40.845070422535215</v>
      </c>
      <c r="F399" s="256">
        <f t="shared" si="15"/>
        <v>10.452913559790119</v>
      </c>
      <c r="G399" s="495">
        <v>28.999999999999996</v>
      </c>
      <c r="H399" s="853">
        <v>40</v>
      </c>
      <c r="I399" s="256">
        <f t="shared" si="16"/>
        <v>11.000000000000004</v>
      </c>
    </row>
    <row r="400" spans="3:9" x14ac:dyDescent="0.25">
      <c r="C400" s="359" t="s">
        <v>276</v>
      </c>
      <c r="D400" s="495">
        <v>16</v>
      </c>
      <c r="E400" s="743">
        <v>50</v>
      </c>
      <c r="F400" s="256">
        <f t="shared" si="15"/>
        <v>34</v>
      </c>
      <c r="G400" s="495">
        <v>16</v>
      </c>
      <c r="H400" s="743">
        <v>40</v>
      </c>
      <c r="I400" s="256">
        <f t="shared" si="16"/>
        <v>24</v>
      </c>
    </row>
    <row r="401" spans="2:12" x14ac:dyDescent="0.25">
      <c r="C401" s="359" t="s">
        <v>277</v>
      </c>
      <c r="D401" s="621">
        <v>48.4375</v>
      </c>
      <c r="E401" s="745">
        <v>41.666666666666671</v>
      </c>
      <c r="F401" s="341">
        <f t="shared" si="15"/>
        <v>-6.7708333333333286</v>
      </c>
      <c r="G401" s="495">
        <v>46.774193548387096</v>
      </c>
      <c r="H401" s="745">
        <v>39.130434782608695</v>
      </c>
      <c r="I401" s="341">
        <f t="shared" si="16"/>
        <v>-7.6437587657784007</v>
      </c>
    </row>
    <row r="402" spans="2:12" x14ac:dyDescent="0.25">
      <c r="C402" s="359" t="s">
        <v>278</v>
      </c>
      <c r="D402" s="495">
        <v>46.296296296296298</v>
      </c>
      <c r="E402" s="743">
        <v>36.84210526315789</v>
      </c>
      <c r="F402" s="263">
        <f t="shared" si="15"/>
        <v>-9.4541910331384074</v>
      </c>
      <c r="G402" s="495">
        <v>46.296296296296298</v>
      </c>
      <c r="H402" s="743">
        <v>35.714285714285715</v>
      </c>
      <c r="I402" s="263">
        <f t="shared" si="16"/>
        <v>-10.582010582010582</v>
      </c>
    </row>
    <row r="403" spans="2:12" x14ac:dyDescent="0.25">
      <c r="C403" s="359" t="s">
        <v>279</v>
      </c>
      <c r="D403" s="495" t="s">
        <v>613</v>
      </c>
      <c r="E403" s="853">
        <v>75</v>
      </c>
      <c r="F403" s="263"/>
      <c r="G403" s="495" t="s">
        <v>613</v>
      </c>
      <c r="H403" s="6249">
        <v>75</v>
      </c>
      <c r="I403" s="263"/>
    </row>
    <row r="404" spans="2:12" ht="15.75" thickBot="1" x14ac:dyDescent="0.3">
      <c r="C404" s="359" t="s">
        <v>284</v>
      </c>
      <c r="D404" s="495">
        <v>43.62934362934363</v>
      </c>
      <c r="E404" s="743">
        <v>30.341880341880341</v>
      </c>
      <c r="F404" s="263">
        <f>E404-D404</f>
        <v>-13.287463287463289</v>
      </c>
      <c r="G404" s="548">
        <v>43.190661478599225</v>
      </c>
      <c r="H404" s="743">
        <v>28.820960698689959</v>
      </c>
      <c r="I404" s="263">
        <f>H404-G404</f>
        <v>-14.369700779909266</v>
      </c>
    </row>
    <row r="405" spans="2:12" ht="15.75" thickBot="1" x14ac:dyDescent="0.3">
      <c r="C405" s="368" t="s">
        <v>285</v>
      </c>
      <c r="D405" s="746">
        <v>39.402560455192031</v>
      </c>
      <c r="E405" s="503">
        <v>30.37974683544304</v>
      </c>
      <c r="F405" s="305">
        <f>E405-D405</f>
        <v>-9.022813619748991</v>
      </c>
      <c r="G405" s="550">
        <v>38.880918220946917</v>
      </c>
      <c r="H405" s="503">
        <v>29.097605893186003</v>
      </c>
      <c r="I405" s="305">
        <f>H405-G405</f>
        <v>-9.783312327760914</v>
      </c>
    </row>
    <row r="407" spans="2:12" x14ac:dyDescent="0.25">
      <c r="B407" s="2965" t="s">
        <v>306</v>
      </c>
      <c r="C407" s="2965"/>
    </row>
    <row r="408" spans="2:12" ht="15.75" thickBot="1" x14ac:dyDescent="0.3">
      <c r="C408" s="431"/>
    </row>
    <row r="409" spans="2:12" ht="15" customHeight="1" x14ac:dyDescent="0.25">
      <c r="B409" s="7267" t="s">
        <v>256</v>
      </c>
      <c r="C409" s="7268"/>
      <c r="D409" s="7176" t="s">
        <v>114</v>
      </c>
      <c r="E409" s="7177"/>
      <c r="F409" s="7178"/>
      <c r="G409" s="7176" t="s">
        <v>115</v>
      </c>
      <c r="H409" s="7179"/>
      <c r="I409" s="7176" t="s">
        <v>116</v>
      </c>
      <c r="J409" s="7180"/>
      <c r="K409" s="7180"/>
      <c r="L409" s="7179"/>
    </row>
    <row r="410" spans="2:12" ht="20.25" thickBot="1" x14ac:dyDescent="0.3">
      <c r="B410" s="7269"/>
      <c r="C410" s="7270"/>
      <c r="D410" s="171" t="s">
        <v>119</v>
      </c>
      <c r="E410" s="369" t="s">
        <v>120</v>
      </c>
      <c r="F410" s="869" t="s">
        <v>121</v>
      </c>
      <c r="G410" s="171" t="s">
        <v>119</v>
      </c>
      <c r="H410" s="172" t="s">
        <v>122</v>
      </c>
      <c r="I410" s="171" t="s">
        <v>119</v>
      </c>
      <c r="J410" s="173" t="s">
        <v>122</v>
      </c>
      <c r="K410" s="174" t="s">
        <v>123</v>
      </c>
      <c r="L410" s="175" t="s">
        <v>122</v>
      </c>
    </row>
    <row r="411" spans="2:12" ht="15" customHeight="1" x14ac:dyDescent="0.25">
      <c r="B411" s="7271" t="s">
        <v>301</v>
      </c>
      <c r="C411" s="870" t="s">
        <v>2794</v>
      </c>
      <c r="D411" s="238">
        <v>562</v>
      </c>
      <c r="E411" s="239">
        <v>4</v>
      </c>
      <c r="F411" s="707">
        <v>550</v>
      </c>
      <c r="G411" s="238">
        <v>152</v>
      </c>
      <c r="H411" s="252">
        <f t="shared" ref="H411:J417" si="17">IF(G411*D411=0,"",G411/D411*100)</f>
        <v>27.046263345195733</v>
      </c>
      <c r="I411" s="247">
        <v>140</v>
      </c>
      <c r="J411" s="252">
        <f t="shared" si="17"/>
        <v>25.454545454545453</v>
      </c>
      <c r="K411" s="751">
        <v>28</v>
      </c>
      <c r="L411" s="365">
        <f t="shared" ref="L411:L417" si="18">(I411-K411)/F411*100</f>
        <v>20.363636363636363</v>
      </c>
    </row>
    <row r="412" spans="2:12" ht="15.75" thickBot="1" x14ac:dyDescent="0.3">
      <c r="B412" s="7272"/>
      <c r="C412" s="871" t="s">
        <v>302</v>
      </c>
      <c r="D412" s="650">
        <v>156</v>
      </c>
      <c r="E412" s="758">
        <v>3</v>
      </c>
      <c r="F412" s="712">
        <v>141</v>
      </c>
      <c r="G412" s="650">
        <v>98</v>
      </c>
      <c r="H412" s="765">
        <f t="shared" si="17"/>
        <v>62.820512820512818</v>
      </c>
      <c r="I412" s="650">
        <v>83</v>
      </c>
      <c r="J412" s="765">
        <f t="shared" si="17"/>
        <v>58.865248226950349</v>
      </c>
      <c r="K412" s="714">
        <v>2</v>
      </c>
      <c r="L412" s="370">
        <f t="shared" si="18"/>
        <v>57.446808510638306</v>
      </c>
    </row>
    <row r="413" spans="2:12" ht="15.75" thickBot="1" x14ac:dyDescent="0.3">
      <c r="B413" s="7273"/>
      <c r="C413" s="303" t="s">
        <v>14</v>
      </c>
      <c r="D413" s="717">
        <f>SUM(D411:D412)</f>
        <v>718</v>
      </c>
      <c r="E413" s="685">
        <f>SUM(E411:E412)</f>
        <v>7</v>
      </c>
      <c r="F413" s="718">
        <f>SUM(F411:F412)</f>
        <v>691</v>
      </c>
      <c r="G413" s="717">
        <f>SUM(G411:G412)</f>
        <v>250</v>
      </c>
      <c r="H413" s="720">
        <f t="shared" si="17"/>
        <v>34.818941504178277</v>
      </c>
      <c r="I413" s="717">
        <f>SUM(I411:I412)</f>
        <v>223</v>
      </c>
      <c r="J413" s="720">
        <f t="shared" si="17"/>
        <v>32.272069464544138</v>
      </c>
      <c r="K413" s="285">
        <f>SUM(K411:K412)</f>
        <v>30</v>
      </c>
      <c r="L413" s="289">
        <f>IF(I413*K413=0,"",(I413-K413)/F413*100)</f>
        <v>27.930535455861072</v>
      </c>
    </row>
    <row r="414" spans="2:12" ht="15" customHeight="1" x14ac:dyDescent="0.25">
      <c r="B414" s="7271" t="s">
        <v>227</v>
      </c>
      <c r="C414" s="870" t="s">
        <v>303</v>
      </c>
      <c r="D414" s="238">
        <v>55</v>
      </c>
      <c r="E414" s="239">
        <v>0</v>
      </c>
      <c r="F414" s="707">
        <v>54</v>
      </c>
      <c r="G414" s="238">
        <v>11</v>
      </c>
      <c r="H414" s="243">
        <f t="shared" si="17"/>
        <v>20</v>
      </c>
      <c r="I414" s="238">
        <v>10</v>
      </c>
      <c r="J414" s="243">
        <f t="shared" si="17"/>
        <v>18.518518518518519</v>
      </c>
      <c r="K414" s="242">
        <v>0</v>
      </c>
      <c r="L414" s="872" t="str">
        <f>IF(I414*K414*F414=0,"",(I414-K414)/F414*100)</f>
        <v/>
      </c>
    </row>
    <row r="415" spans="2:12" ht="15.75" thickBot="1" x14ac:dyDescent="0.3">
      <c r="B415" s="7272"/>
      <c r="C415" s="873" t="s">
        <v>302</v>
      </c>
      <c r="D415" s="247">
        <v>10</v>
      </c>
      <c r="E415" s="266">
        <v>0</v>
      </c>
      <c r="F415" s="336">
        <v>10</v>
      </c>
      <c r="G415" s="247">
        <v>3</v>
      </c>
      <c r="H415" s="252">
        <f t="shared" si="17"/>
        <v>30</v>
      </c>
      <c r="I415" s="247">
        <v>3</v>
      </c>
      <c r="J415" s="252">
        <f t="shared" si="17"/>
        <v>30</v>
      </c>
      <c r="K415" s="711">
        <v>0</v>
      </c>
      <c r="L415" s="811" t="str">
        <f>IF(I415*K415*F415=0,"",(I415-K415)/F415*100)</f>
        <v/>
      </c>
    </row>
    <row r="416" spans="2:12" ht="15.75" thickBot="1" x14ac:dyDescent="0.3">
      <c r="B416" s="7274"/>
      <c r="C416" s="874" t="s">
        <v>14</v>
      </c>
      <c r="D416" s="717">
        <f>SUM(D414:D415)</f>
        <v>65</v>
      </c>
      <c r="E416" s="685">
        <f>SUM(E414:E415)</f>
        <v>0</v>
      </c>
      <c r="F416" s="718">
        <f>SUM(F414:F415)</f>
        <v>64</v>
      </c>
      <c r="G416" s="717">
        <f>SUM(G414:G415)</f>
        <v>14</v>
      </c>
      <c r="H416" s="720">
        <f t="shared" si="17"/>
        <v>21.53846153846154</v>
      </c>
      <c r="I416" s="717">
        <f>SUM(I414:I415)</f>
        <v>13</v>
      </c>
      <c r="J416" s="720">
        <f t="shared" si="17"/>
        <v>20.3125</v>
      </c>
      <c r="K416" s="285">
        <f>SUM(K414:K415)</f>
        <v>0</v>
      </c>
      <c r="L416" s="289" t="str">
        <f>IF(I416*K416*F416=0,"",(I416-K416)/F416*100)</f>
        <v/>
      </c>
    </row>
    <row r="417" spans="2:12" ht="15.75" thickBot="1" x14ac:dyDescent="0.3">
      <c r="B417" s="7275" t="s">
        <v>304</v>
      </c>
      <c r="C417" s="7276"/>
      <c r="D417" s="875">
        <f>SUM(D416,D413)</f>
        <v>783</v>
      </c>
      <c r="E417" s="292">
        <f>SUM(E416,E413)</f>
        <v>7</v>
      </c>
      <c r="F417" s="876">
        <f>SUM(F416,F413)</f>
        <v>755</v>
      </c>
      <c r="G417" s="877">
        <f>SUM(G416,G413)</f>
        <v>264</v>
      </c>
      <c r="H417" s="878">
        <f t="shared" si="17"/>
        <v>33.716475095785441</v>
      </c>
      <c r="I417" s="875">
        <f>SUM(I416,I413)</f>
        <v>236</v>
      </c>
      <c r="J417" s="878">
        <f t="shared" si="17"/>
        <v>31.25827814569536</v>
      </c>
      <c r="K417" s="292">
        <f>SUM(K416,K413)</f>
        <v>30</v>
      </c>
      <c r="L417" s="371">
        <f t="shared" si="18"/>
        <v>27.284768211920529</v>
      </c>
    </row>
    <row r="418" spans="2:12" ht="16.5" thickTop="1" thickBot="1" x14ac:dyDescent="0.3">
      <c r="B418" s="7277" t="s">
        <v>305</v>
      </c>
      <c r="C418" s="7278"/>
      <c r="D418" s="7279" t="s">
        <v>2727</v>
      </c>
      <c r="E418" s="7280"/>
      <c r="F418" s="7280"/>
      <c r="G418" s="7280"/>
      <c r="H418" s="7280"/>
      <c r="I418" s="7280"/>
      <c r="J418" s="7280"/>
      <c r="K418" s="7280"/>
      <c r="L418" s="7281"/>
    </row>
    <row r="419" spans="2:12" ht="9" customHeight="1" thickBot="1" x14ac:dyDescent="0.3">
      <c r="B419" s="5618"/>
      <c r="C419" s="5618"/>
      <c r="D419" s="5619"/>
      <c r="E419" s="5619"/>
      <c r="F419" s="5619"/>
      <c r="G419" s="5619"/>
      <c r="H419" s="5619"/>
      <c r="I419" s="5619"/>
      <c r="J419" s="5619"/>
      <c r="K419" s="5619"/>
      <c r="L419" s="5620"/>
    </row>
    <row r="420" spans="2:12" ht="24.75" customHeight="1" x14ac:dyDescent="0.25">
      <c r="B420" s="7288" t="s">
        <v>2795</v>
      </c>
      <c r="C420" s="7289"/>
      <c r="D420" s="7289"/>
      <c r="E420" s="7289"/>
      <c r="F420" s="7289"/>
      <c r="G420" s="7289"/>
      <c r="H420" s="7289"/>
      <c r="I420" s="7289"/>
      <c r="J420" s="7289"/>
      <c r="K420" s="7289"/>
      <c r="L420" s="7289"/>
    </row>
    <row r="421" spans="2:12" ht="15" customHeight="1" x14ac:dyDescent="0.25">
      <c r="B421" s="5621"/>
      <c r="C421" s="5621"/>
      <c r="D421" s="5621"/>
      <c r="E421" s="5621"/>
      <c r="F421" s="5621"/>
      <c r="G421" s="5621"/>
      <c r="H421" s="5621"/>
      <c r="I421" s="5621"/>
      <c r="J421" s="5621"/>
      <c r="K421" s="5621"/>
      <c r="L421" s="5621"/>
    </row>
    <row r="422" spans="2:12" x14ac:dyDescent="0.25">
      <c r="B422" s="2965" t="s">
        <v>307</v>
      </c>
      <c r="C422" s="2965"/>
    </row>
    <row r="423" spans="2:12" ht="15.75" thickBot="1" x14ac:dyDescent="0.3">
      <c r="C423" s="431"/>
    </row>
    <row r="424" spans="2:12" ht="15" customHeight="1" x14ac:dyDescent="0.25">
      <c r="B424" s="7282" t="s">
        <v>216</v>
      </c>
      <c r="C424" s="7283"/>
      <c r="D424" s="7189" t="s">
        <v>118</v>
      </c>
      <c r="E424" s="7190"/>
      <c r="F424" s="7191"/>
      <c r="G424" s="7189" t="s">
        <v>115</v>
      </c>
      <c r="H424" s="7192"/>
      <c r="I424" s="7193"/>
      <c r="J424" s="7189" t="s">
        <v>116</v>
      </c>
      <c r="K424" s="7190"/>
      <c r="L424" s="7191"/>
    </row>
    <row r="425" spans="2:12" ht="15" customHeight="1" x14ac:dyDescent="0.25">
      <c r="B425" s="7284"/>
      <c r="C425" s="7285"/>
      <c r="D425" s="7194" t="s">
        <v>124</v>
      </c>
      <c r="E425" s="7195"/>
      <c r="F425" s="7196" t="s">
        <v>125</v>
      </c>
      <c r="G425" s="7194" t="s">
        <v>124</v>
      </c>
      <c r="H425" s="7195"/>
      <c r="I425" s="7196" t="s">
        <v>125</v>
      </c>
      <c r="J425" s="7194" t="s">
        <v>124</v>
      </c>
      <c r="K425" s="7195"/>
      <c r="L425" s="7196" t="s">
        <v>125</v>
      </c>
    </row>
    <row r="426" spans="2:12" ht="15.75" thickBot="1" x14ac:dyDescent="0.3">
      <c r="B426" s="7286"/>
      <c r="C426" s="7287"/>
      <c r="D426" s="171" t="s">
        <v>1</v>
      </c>
      <c r="E426" s="185" t="s">
        <v>2360</v>
      </c>
      <c r="F426" s="7150"/>
      <c r="G426" s="171" t="s">
        <v>1</v>
      </c>
      <c r="H426" s="185" t="s">
        <v>2360</v>
      </c>
      <c r="I426" s="7150"/>
      <c r="J426" s="171" t="s">
        <v>1</v>
      </c>
      <c r="K426" s="185" t="s">
        <v>2360</v>
      </c>
      <c r="L426" s="7150"/>
    </row>
    <row r="427" spans="2:12" ht="15" customHeight="1" x14ac:dyDescent="0.25">
      <c r="B427" s="7271" t="s">
        <v>301</v>
      </c>
      <c r="C427" s="879" t="s">
        <v>303</v>
      </c>
      <c r="D427" s="880">
        <v>491</v>
      </c>
      <c r="E427" s="881">
        <v>562</v>
      </c>
      <c r="F427" s="337">
        <v>14.460285132382893</v>
      </c>
      <c r="G427" s="880">
        <v>128</v>
      </c>
      <c r="H427" s="881">
        <v>152</v>
      </c>
      <c r="I427" s="337">
        <v>18.75</v>
      </c>
      <c r="J427" s="238">
        <v>122</v>
      </c>
      <c r="K427" s="881">
        <v>140</v>
      </c>
      <c r="L427" s="256">
        <v>14.754098360655732</v>
      </c>
    </row>
    <row r="428" spans="2:12" ht="15.75" thickBot="1" x14ac:dyDescent="0.3">
      <c r="B428" s="7272"/>
      <c r="C428" s="882" t="s">
        <v>302</v>
      </c>
      <c r="D428" s="251">
        <v>133</v>
      </c>
      <c r="E428" s="883">
        <v>156</v>
      </c>
      <c r="F428" s="335">
        <v>17.293233082706763</v>
      </c>
      <c r="G428" s="247">
        <v>101</v>
      </c>
      <c r="H428" s="883">
        <v>98</v>
      </c>
      <c r="I428" s="335">
        <v>-2.9702970297029765</v>
      </c>
      <c r="J428" s="362">
        <v>80</v>
      </c>
      <c r="K428" s="728">
        <v>83</v>
      </c>
      <c r="L428" s="263">
        <v>3.7500000000000142</v>
      </c>
    </row>
    <row r="429" spans="2:12" ht="15.75" thickBot="1" x14ac:dyDescent="0.3">
      <c r="B429" s="7274"/>
      <c r="C429" s="303" t="s">
        <v>14</v>
      </c>
      <c r="D429" s="284">
        <v>624</v>
      </c>
      <c r="E429" s="685">
        <v>718</v>
      </c>
      <c r="F429" s="346">
        <v>15.064102564102555</v>
      </c>
      <c r="G429" s="284">
        <v>229</v>
      </c>
      <c r="H429" s="685">
        <v>250</v>
      </c>
      <c r="I429" s="346">
        <v>9.1703056768559037</v>
      </c>
      <c r="J429" s="284">
        <v>202</v>
      </c>
      <c r="K429" s="685">
        <v>223</v>
      </c>
      <c r="L429" s="346">
        <v>10.396039603960403</v>
      </c>
    </row>
    <row r="430" spans="2:12" ht="15" customHeight="1" x14ac:dyDescent="0.25">
      <c r="B430" s="7290" t="s">
        <v>227</v>
      </c>
      <c r="C430" s="884" t="s">
        <v>303</v>
      </c>
      <c r="D430" s="242">
        <v>58</v>
      </c>
      <c r="E430" s="885">
        <v>55</v>
      </c>
      <c r="F430" s="886">
        <v>-5.1724137931034448</v>
      </c>
      <c r="G430" s="238">
        <v>16</v>
      </c>
      <c r="H430" s="885">
        <v>11</v>
      </c>
      <c r="I430" s="886">
        <v>-31.25</v>
      </c>
      <c r="J430" s="238">
        <v>13</v>
      </c>
      <c r="K430" s="885">
        <v>10</v>
      </c>
      <c r="L430" s="263">
        <v>-23.076923076923066</v>
      </c>
    </row>
    <row r="431" spans="2:12" ht="15.75" thickBot="1" x14ac:dyDescent="0.3">
      <c r="B431" s="7290"/>
      <c r="C431" s="882" t="s">
        <v>302</v>
      </c>
      <c r="D431" s="251">
        <v>3</v>
      </c>
      <c r="E431" s="883">
        <v>10</v>
      </c>
      <c r="F431" s="886">
        <v>233.33333333333337</v>
      </c>
      <c r="G431" s="247">
        <v>1</v>
      </c>
      <c r="H431" s="883">
        <v>3</v>
      </c>
      <c r="I431" s="886">
        <v>200</v>
      </c>
      <c r="J431" s="362">
        <v>0</v>
      </c>
      <c r="K431" s="728">
        <v>3</v>
      </c>
      <c r="L431" s="263" t="s">
        <v>613</v>
      </c>
    </row>
    <row r="432" spans="2:12" ht="15.75" thickBot="1" x14ac:dyDescent="0.3">
      <c r="B432" s="7290"/>
      <c r="C432" s="874" t="s">
        <v>14</v>
      </c>
      <c r="D432" s="284">
        <v>61</v>
      </c>
      <c r="E432" s="685">
        <v>65</v>
      </c>
      <c r="F432" s="346">
        <v>6.5573770491803316</v>
      </c>
      <c r="G432" s="284">
        <v>17</v>
      </c>
      <c r="H432" s="685">
        <v>14</v>
      </c>
      <c r="I432" s="346">
        <v>-17.64705882352942</v>
      </c>
      <c r="J432" s="284">
        <v>13</v>
      </c>
      <c r="K432" s="685">
        <v>13</v>
      </c>
      <c r="L432" s="346">
        <v>0</v>
      </c>
    </row>
    <row r="433" spans="2:22" ht="15.75" thickBot="1" x14ac:dyDescent="0.3">
      <c r="B433" s="7293" t="s">
        <v>304</v>
      </c>
      <c r="C433" s="7294"/>
      <c r="D433" s="3731">
        <v>685</v>
      </c>
      <c r="E433" s="438">
        <v>783</v>
      </c>
      <c r="F433" s="346">
        <v>14.306569343065689</v>
      </c>
      <c r="G433" s="3731">
        <v>246</v>
      </c>
      <c r="H433" s="438">
        <v>264</v>
      </c>
      <c r="I433" s="6251">
        <v>7.3170731707317174</v>
      </c>
      <c r="J433" s="3731">
        <v>215</v>
      </c>
      <c r="K433" s="438">
        <v>236</v>
      </c>
      <c r="L433" s="6251">
        <v>9.7674418604651265</v>
      </c>
    </row>
    <row r="435" spans="2:22" x14ac:dyDescent="0.25">
      <c r="B435" s="2965" t="s">
        <v>309</v>
      </c>
      <c r="C435" s="2965"/>
    </row>
    <row r="436" spans="2:22" ht="15.75" thickBot="1" x14ac:dyDescent="0.3">
      <c r="C436" s="431"/>
    </row>
    <row r="437" spans="2:22" ht="15" customHeight="1" x14ac:dyDescent="0.25">
      <c r="B437" s="7267" t="s">
        <v>256</v>
      </c>
      <c r="C437" s="7268"/>
      <c r="D437" s="7176" t="s">
        <v>169</v>
      </c>
      <c r="E437" s="7177"/>
      <c r="F437" s="7178"/>
      <c r="G437" s="7176" t="s">
        <v>170</v>
      </c>
      <c r="H437" s="7180"/>
      <c r="I437" s="7179"/>
    </row>
    <row r="438" spans="2:22" ht="23.25" thickBot="1" x14ac:dyDescent="0.3">
      <c r="B438" s="7269"/>
      <c r="C438" s="7270"/>
      <c r="D438" s="487" t="s">
        <v>2633</v>
      </c>
      <c r="E438" s="488" t="s">
        <v>1</v>
      </c>
      <c r="F438" s="490" t="s">
        <v>144</v>
      </c>
      <c r="G438" s="487" t="s">
        <v>2633</v>
      </c>
      <c r="H438" s="488" t="s">
        <v>1</v>
      </c>
      <c r="I438" s="490" t="s">
        <v>144</v>
      </c>
    </row>
    <row r="439" spans="2:22" ht="15" customHeight="1" x14ac:dyDescent="0.25">
      <c r="B439" s="7271" t="s">
        <v>301</v>
      </c>
      <c r="C439" s="870" t="s">
        <v>303</v>
      </c>
      <c r="D439" s="491">
        <v>26.069246435845212</v>
      </c>
      <c r="E439" s="887">
        <v>27.046263345195733</v>
      </c>
      <c r="F439" s="355">
        <f t="shared" ref="F439:F445" si="19">E439-D439</f>
        <v>0.97701690935052099</v>
      </c>
      <c r="G439" s="491">
        <v>25.154639175257731</v>
      </c>
      <c r="H439" s="887">
        <v>25.454545454545453</v>
      </c>
      <c r="I439" s="355">
        <f>IF(H439="","",(H439-G439))</f>
        <v>0.29990627928772184</v>
      </c>
    </row>
    <row r="440" spans="2:22" ht="15.75" thickBot="1" x14ac:dyDescent="0.3">
      <c r="B440" s="7272"/>
      <c r="C440" s="882" t="s">
        <v>308</v>
      </c>
      <c r="D440" s="621">
        <v>75.939849624060145</v>
      </c>
      <c r="E440" s="745">
        <v>62.820512820512818</v>
      </c>
      <c r="F440" s="341">
        <f t="shared" si="19"/>
        <v>-13.119336803547327</v>
      </c>
      <c r="G440" s="888">
        <v>71.428571428571431</v>
      </c>
      <c r="H440" s="745">
        <v>58.865248226950349</v>
      </c>
      <c r="I440" s="341">
        <f>IF(H440="","",(H440-G440))</f>
        <v>-12.563323201621081</v>
      </c>
    </row>
    <row r="441" spans="2:22" ht="15.75" thickBot="1" x14ac:dyDescent="0.3">
      <c r="B441" s="7274"/>
      <c r="C441" s="303" t="s">
        <v>14</v>
      </c>
      <c r="D441" s="746">
        <v>36.698717948717949</v>
      </c>
      <c r="E441" s="503">
        <v>34.818941504178277</v>
      </c>
      <c r="F441" s="305">
        <f t="shared" si="19"/>
        <v>-1.8797764445396723</v>
      </c>
      <c r="G441" s="544">
        <v>33.835845896147404</v>
      </c>
      <c r="H441" s="503">
        <v>32.272069464544138</v>
      </c>
      <c r="I441" s="305">
        <f>IF(H441="","",(H441-G441))</f>
        <v>-1.5637764316032658</v>
      </c>
    </row>
    <row r="442" spans="2:22" ht="15" customHeight="1" x14ac:dyDescent="0.25">
      <c r="B442" s="7290" t="s">
        <v>227</v>
      </c>
      <c r="C442" s="884" t="s">
        <v>303</v>
      </c>
      <c r="D442" s="548">
        <v>27.586206896551722</v>
      </c>
      <c r="E442" s="853">
        <v>20</v>
      </c>
      <c r="F442" s="263">
        <f t="shared" si="19"/>
        <v>-7.5862068965517224</v>
      </c>
      <c r="G442" s="548">
        <v>23.636363636363637</v>
      </c>
      <c r="H442" s="853">
        <v>18.518518518518519</v>
      </c>
      <c r="I442" s="263">
        <f>IF(H442="","",(H442-G442))</f>
        <v>-5.1178451178451176</v>
      </c>
    </row>
    <row r="443" spans="2:22" ht="15.75" thickBot="1" x14ac:dyDescent="0.3">
      <c r="B443" s="7290"/>
      <c r="C443" s="279" t="s">
        <v>308</v>
      </c>
      <c r="D443" s="495">
        <v>33.333333333333329</v>
      </c>
      <c r="E443" s="743">
        <v>30</v>
      </c>
      <c r="F443" s="263">
        <f t="shared" si="19"/>
        <v>-3.3333333333333286</v>
      </c>
      <c r="G443" s="546" t="s">
        <v>613</v>
      </c>
      <c r="H443" s="852">
        <v>30</v>
      </c>
      <c r="I443" s="367"/>
    </row>
    <row r="444" spans="2:22" ht="15.75" thickBot="1" x14ac:dyDescent="0.3">
      <c r="B444" s="7290"/>
      <c r="C444" s="874" t="s">
        <v>14</v>
      </c>
      <c r="D444" s="889">
        <v>27.868852459016392</v>
      </c>
      <c r="E444" s="890">
        <v>21.53846153846154</v>
      </c>
      <c r="F444" s="256">
        <f t="shared" si="19"/>
        <v>-6.3303909205548514</v>
      </c>
      <c r="G444" s="891">
        <v>22.807017543859647</v>
      </c>
      <c r="H444" s="854">
        <v>20.3125</v>
      </c>
      <c r="I444" s="256">
        <f>IF(H444="","",(H444-G444))</f>
        <v>-2.4945175438596472</v>
      </c>
    </row>
    <row r="445" spans="2:22" ht="15.75" thickBot="1" x14ac:dyDescent="0.3">
      <c r="B445" s="7291" t="s">
        <v>304</v>
      </c>
      <c r="C445" s="7292"/>
      <c r="D445" s="746">
        <v>35.912408759124084</v>
      </c>
      <c r="E445" s="503">
        <v>33.716475095785441</v>
      </c>
      <c r="F445" s="305">
        <f t="shared" si="19"/>
        <v>-2.1959336633386428</v>
      </c>
      <c r="G445" s="746">
        <v>32.874617737003057</v>
      </c>
      <c r="H445" s="503">
        <v>31.25827814569536</v>
      </c>
      <c r="I445" s="305">
        <f>IF(H445="","",(H445-G445))</f>
        <v>-1.6163395913076961</v>
      </c>
    </row>
    <row r="446" spans="2:22" x14ac:dyDescent="0.25">
      <c r="M446" s="431" t="s">
        <v>310</v>
      </c>
    </row>
    <row r="447" spans="2:22" ht="15.75" thickBot="1" x14ac:dyDescent="0.3">
      <c r="M447" s="431"/>
    </row>
    <row r="448" spans="2:22" ht="15" customHeight="1" x14ac:dyDescent="0.25">
      <c r="M448" s="7201" t="s">
        <v>172</v>
      </c>
      <c r="N448" s="7176" t="s">
        <v>114</v>
      </c>
      <c r="O448" s="7177"/>
      <c r="P448" s="7178"/>
      <c r="Q448" s="7202" t="s">
        <v>115</v>
      </c>
      <c r="R448" s="7203"/>
      <c r="S448" s="7176" t="s">
        <v>116</v>
      </c>
      <c r="T448" s="7180"/>
      <c r="U448" s="7180"/>
      <c r="V448" s="7179"/>
    </row>
    <row r="449" spans="13:22" ht="20.25" thickBot="1" x14ac:dyDescent="0.3">
      <c r="M449" s="7159"/>
      <c r="N449" s="168" t="s">
        <v>119</v>
      </c>
      <c r="O449" s="169" t="s">
        <v>120</v>
      </c>
      <c r="P449" s="170" t="s">
        <v>121</v>
      </c>
      <c r="Q449" s="171" t="s">
        <v>119</v>
      </c>
      <c r="R449" s="172" t="s">
        <v>122</v>
      </c>
      <c r="S449" s="171" t="s">
        <v>119</v>
      </c>
      <c r="T449" s="173" t="s">
        <v>122</v>
      </c>
      <c r="U449" s="174" t="s">
        <v>123</v>
      </c>
      <c r="V449" s="175" t="s">
        <v>122</v>
      </c>
    </row>
    <row r="450" spans="13:22" ht="15.75" thickBot="1" x14ac:dyDescent="0.3">
      <c r="M450" s="818" t="s">
        <v>173</v>
      </c>
      <c r="N450" s="822">
        <v>261</v>
      </c>
      <c r="O450" s="822">
        <v>0</v>
      </c>
      <c r="P450" s="822">
        <v>258</v>
      </c>
      <c r="Q450" s="822">
        <v>41</v>
      </c>
      <c r="R450" s="521">
        <f t="shared" ref="R450:R470" si="20">IF(Q450*N450=0,"",Q450/N450*100)</f>
        <v>15.708812260536398</v>
      </c>
      <c r="S450" s="522">
        <v>38</v>
      </c>
      <c r="T450" s="523">
        <f t="shared" ref="T450:T470" si="21">IF(S450*P450=0,"",S450/P450*100)</f>
        <v>14.728682170542637</v>
      </c>
      <c r="U450" s="524">
        <v>10</v>
      </c>
      <c r="V450" s="525">
        <f>(S450-U450)/P450*100</f>
        <v>10.852713178294573</v>
      </c>
    </row>
    <row r="451" spans="13:22" x14ac:dyDescent="0.25">
      <c r="M451" s="825" t="s">
        <v>174</v>
      </c>
      <c r="N451" s="829">
        <v>72</v>
      </c>
      <c r="O451" s="829">
        <v>0</v>
      </c>
      <c r="P451" s="829">
        <v>68</v>
      </c>
      <c r="Q451" s="829">
        <v>33</v>
      </c>
      <c r="R451" s="380">
        <f t="shared" si="20"/>
        <v>45.833333333333329</v>
      </c>
      <c r="S451" s="526">
        <v>29</v>
      </c>
      <c r="T451" s="333">
        <f t="shared" si="21"/>
        <v>42.647058823529413</v>
      </c>
      <c r="U451" s="349">
        <v>4</v>
      </c>
      <c r="V451" s="245">
        <f>(S451-U451)/P451*100</f>
        <v>36.764705882352942</v>
      </c>
    </row>
    <row r="452" spans="13:22" x14ac:dyDescent="0.25">
      <c r="M452" s="435" t="s">
        <v>175</v>
      </c>
      <c r="N452" s="833">
        <v>104</v>
      </c>
      <c r="O452" s="833">
        <v>0</v>
      </c>
      <c r="P452" s="833">
        <v>103</v>
      </c>
      <c r="Q452" s="833">
        <v>25</v>
      </c>
      <c r="R452" s="339">
        <f t="shared" si="20"/>
        <v>24.03846153846154</v>
      </c>
      <c r="S452" s="527">
        <v>24</v>
      </c>
      <c r="T452" s="332">
        <f t="shared" si="21"/>
        <v>23.300970873786408</v>
      </c>
      <c r="U452" s="357">
        <v>1</v>
      </c>
      <c r="V452" s="260">
        <f>(S452-U452)/P452*100</f>
        <v>22.330097087378643</v>
      </c>
    </row>
    <row r="453" spans="13:22" x14ac:dyDescent="0.25">
      <c r="M453" s="435" t="s">
        <v>176</v>
      </c>
      <c r="N453" s="833">
        <v>38</v>
      </c>
      <c r="O453" s="833">
        <v>1</v>
      </c>
      <c r="P453" s="833">
        <v>35</v>
      </c>
      <c r="Q453" s="833">
        <v>29</v>
      </c>
      <c r="R453" s="339">
        <f t="shared" si="20"/>
        <v>76.31578947368422</v>
      </c>
      <c r="S453" s="527">
        <v>26</v>
      </c>
      <c r="T453" s="332">
        <f t="shared" si="21"/>
        <v>74.285714285714292</v>
      </c>
      <c r="U453" s="357">
        <v>1</v>
      </c>
      <c r="V453" s="260">
        <f>(S453-U453)/P453*100</f>
        <v>71.428571428571431</v>
      </c>
    </row>
    <row r="454" spans="13:22" ht="15.75" thickBot="1" x14ac:dyDescent="0.3">
      <c r="M454" s="834" t="s">
        <v>177</v>
      </c>
      <c r="N454" s="838">
        <v>87</v>
      </c>
      <c r="O454" s="838">
        <v>0</v>
      </c>
      <c r="P454" s="838">
        <v>87</v>
      </c>
      <c r="Q454" s="838">
        <v>25</v>
      </c>
      <c r="R454" s="361">
        <f t="shared" si="20"/>
        <v>28.735632183908045</v>
      </c>
      <c r="S454" s="530">
        <v>25</v>
      </c>
      <c r="T454" s="375">
        <f t="shared" si="21"/>
        <v>28.735632183908045</v>
      </c>
      <c r="U454" s="531">
        <v>7</v>
      </c>
      <c r="V454" s="374">
        <f>(S454-U454)/P454*100</f>
        <v>20.689655172413794</v>
      </c>
    </row>
    <row r="455" spans="13:22" x14ac:dyDescent="0.25">
      <c r="M455" s="825" t="s">
        <v>178</v>
      </c>
      <c r="N455" s="829">
        <v>17</v>
      </c>
      <c r="O455" s="829">
        <v>0</v>
      </c>
      <c r="P455" s="829">
        <v>17</v>
      </c>
      <c r="Q455" s="829">
        <v>4</v>
      </c>
      <c r="R455" s="351">
        <f t="shared" si="20"/>
        <v>23.52941176470588</v>
      </c>
      <c r="S455" s="526">
        <v>4</v>
      </c>
      <c r="T455" s="352">
        <f t="shared" si="21"/>
        <v>23.52941176470588</v>
      </c>
      <c r="U455" s="349">
        <v>0</v>
      </c>
      <c r="V455" s="245">
        <f t="shared" ref="V455:V469" si="22">IF(S455*P455=0,"",(S455-U455)/P455*100)</f>
        <v>23.52941176470588</v>
      </c>
    </row>
    <row r="456" spans="13:22" x14ac:dyDescent="0.25">
      <c r="M456" s="435" t="s">
        <v>179</v>
      </c>
      <c r="N456" s="833">
        <v>12</v>
      </c>
      <c r="O456" s="833">
        <v>2</v>
      </c>
      <c r="P456" s="833">
        <v>10</v>
      </c>
      <c r="Q456" s="833">
        <v>8</v>
      </c>
      <c r="R456" s="339">
        <f t="shared" si="20"/>
        <v>66.666666666666657</v>
      </c>
      <c r="S456" s="527">
        <v>6</v>
      </c>
      <c r="T456" s="332">
        <f t="shared" si="21"/>
        <v>60</v>
      </c>
      <c r="U456" s="357">
        <v>0</v>
      </c>
      <c r="V456" s="260">
        <f t="shared" si="22"/>
        <v>60</v>
      </c>
    </row>
    <row r="457" spans="13:22" x14ac:dyDescent="0.25">
      <c r="M457" s="435" t="s">
        <v>180</v>
      </c>
      <c r="N457" s="833">
        <v>14</v>
      </c>
      <c r="O457" s="833">
        <v>0</v>
      </c>
      <c r="P457" s="833">
        <v>12</v>
      </c>
      <c r="Q457" s="833">
        <v>5</v>
      </c>
      <c r="R457" s="339">
        <f t="shared" si="20"/>
        <v>35.714285714285715</v>
      </c>
      <c r="S457" s="527">
        <v>3</v>
      </c>
      <c r="T457" s="332">
        <f t="shared" si="21"/>
        <v>25</v>
      </c>
      <c r="U457" s="357">
        <v>1</v>
      </c>
      <c r="V457" s="260">
        <f t="shared" si="22"/>
        <v>16.666666666666664</v>
      </c>
    </row>
    <row r="458" spans="13:22" x14ac:dyDescent="0.25">
      <c r="M458" s="435" t="s">
        <v>181</v>
      </c>
      <c r="N458" s="833">
        <v>31</v>
      </c>
      <c r="O458" s="833">
        <v>0</v>
      </c>
      <c r="P458" s="833">
        <v>31</v>
      </c>
      <c r="Q458" s="833">
        <v>5</v>
      </c>
      <c r="R458" s="339">
        <f t="shared" si="20"/>
        <v>16.129032258064516</v>
      </c>
      <c r="S458" s="527">
        <v>5</v>
      </c>
      <c r="T458" s="332">
        <f t="shared" si="21"/>
        <v>16.129032258064516</v>
      </c>
      <c r="U458" s="357">
        <v>0</v>
      </c>
      <c r="V458" s="260">
        <f t="shared" si="22"/>
        <v>16.129032258064516</v>
      </c>
    </row>
    <row r="459" spans="13:22" x14ac:dyDescent="0.25">
      <c r="M459" s="435" t="s">
        <v>182</v>
      </c>
      <c r="N459" s="833">
        <v>21</v>
      </c>
      <c r="O459" s="833">
        <v>0</v>
      </c>
      <c r="P459" s="833">
        <v>20</v>
      </c>
      <c r="Q459" s="833">
        <v>13</v>
      </c>
      <c r="R459" s="339">
        <f t="shared" si="20"/>
        <v>61.904761904761905</v>
      </c>
      <c r="S459" s="527">
        <v>12</v>
      </c>
      <c r="T459" s="332">
        <f t="shared" si="21"/>
        <v>60</v>
      </c>
      <c r="U459" s="357">
        <v>1</v>
      </c>
      <c r="V459" s="260">
        <f t="shared" si="22"/>
        <v>55.000000000000007</v>
      </c>
    </row>
    <row r="460" spans="13:22" ht="15.75" thickBot="1" x14ac:dyDescent="0.3">
      <c r="M460" s="834" t="s">
        <v>183</v>
      </c>
      <c r="N460" s="838">
        <v>33</v>
      </c>
      <c r="O460" s="838">
        <v>0</v>
      </c>
      <c r="P460" s="838">
        <v>30</v>
      </c>
      <c r="Q460" s="838">
        <v>12</v>
      </c>
      <c r="R460" s="361">
        <f t="shared" si="20"/>
        <v>36.363636363636367</v>
      </c>
      <c r="S460" s="530">
        <v>9</v>
      </c>
      <c r="T460" s="375">
        <f t="shared" si="21"/>
        <v>30</v>
      </c>
      <c r="U460" s="531">
        <v>2</v>
      </c>
      <c r="V460" s="374">
        <f t="shared" si="22"/>
        <v>23.333333333333332</v>
      </c>
    </row>
    <row r="461" spans="13:22" x14ac:dyDescent="0.25">
      <c r="M461" s="825" t="s">
        <v>184</v>
      </c>
      <c r="N461" s="846">
        <v>8</v>
      </c>
      <c r="O461" s="846">
        <v>0</v>
      </c>
      <c r="P461" s="846">
        <v>8</v>
      </c>
      <c r="Q461" s="846">
        <v>3</v>
      </c>
      <c r="R461" s="351">
        <f t="shared" si="20"/>
        <v>37.5</v>
      </c>
      <c r="S461" s="526">
        <v>3</v>
      </c>
      <c r="T461" s="352">
        <f t="shared" si="21"/>
        <v>37.5</v>
      </c>
      <c r="U461" s="349">
        <v>1</v>
      </c>
      <c r="V461" s="872">
        <f t="shared" si="22"/>
        <v>25</v>
      </c>
    </row>
    <row r="462" spans="13:22" x14ac:dyDescent="0.25">
      <c r="M462" s="842" t="s">
        <v>185</v>
      </c>
      <c r="N462" s="833">
        <v>16</v>
      </c>
      <c r="O462" s="833">
        <v>1</v>
      </c>
      <c r="P462" s="833">
        <v>15</v>
      </c>
      <c r="Q462" s="833">
        <v>12</v>
      </c>
      <c r="R462" s="380">
        <f t="shared" si="20"/>
        <v>75</v>
      </c>
      <c r="S462" s="527">
        <v>11</v>
      </c>
      <c r="T462" s="333">
        <f t="shared" si="21"/>
        <v>73.333333333333329</v>
      </c>
      <c r="U462" s="357">
        <v>0</v>
      </c>
      <c r="V462" s="761">
        <f t="shared" si="22"/>
        <v>73.333333333333329</v>
      </c>
    </row>
    <row r="463" spans="13:22" x14ac:dyDescent="0.25">
      <c r="M463" s="435" t="s">
        <v>186</v>
      </c>
      <c r="N463" s="833">
        <v>15</v>
      </c>
      <c r="O463" s="833">
        <v>0</v>
      </c>
      <c r="P463" s="833">
        <v>12</v>
      </c>
      <c r="Q463" s="833">
        <v>10</v>
      </c>
      <c r="R463" s="339">
        <f t="shared" si="20"/>
        <v>66.666666666666657</v>
      </c>
      <c r="S463" s="527">
        <v>7</v>
      </c>
      <c r="T463" s="332">
        <f t="shared" si="21"/>
        <v>58.333333333333336</v>
      </c>
      <c r="U463" s="357">
        <v>0</v>
      </c>
      <c r="V463" s="761">
        <f t="shared" si="22"/>
        <v>58.333333333333336</v>
      </c>
    </row>
    <row r="464" spans="13:22" x14ac:dyDescent="0.25">
      <c r="M464" s="435" t="s">
        <v>187</v>
      </c>
      <c r="N464" s="833">
        <v>18</v>
      </c>
      <c r="O464" s="833">
        <v>1</v>
      </c>
      <c r="P464" s="833">
        <v>17</v>
      </c>
      <c r="Q464" s="833">
        <v>12</v>
      </c>
      <c r="R464" s="339">
        <f t="shared" si="20"/>
        <v>66.666666666666657</v>
      </c>
      <c r="S464" s="527">
        <v>11</v>
      </c>
      <c r="T464" s="332">
        <f t="shared" si="21"/>
        <v>64.705882352941174</v>
      </c>
      <c r="U464" s="357">
        <v>1</v>
      </c>
      <c r="V464" s="761">
        <f t="shared" si="22"/>
        <v>58.82352941176471</v>
      </c>
    </row>
    <row r="465" spans="13:22" x14ac:dyDescent="0.25">
      <c r="M465" s="435" t="s">
        <v>188</v>
      </c>
      <c r="N465" s="833">
        <v>9</v>
      </c>
      <c r="O465" s="833">
        <v>0</v>
      </c>
      <c r="P465" s="833">
        <v>8</v>
      </c>
      <c r="Q465" s="833">
        <v>6</v>
      </c>
      <c r="R465" s="339">
        <f t="shared" si="20"/>
        <v>66.666666666666657</v>
      </c>
      <c r="S465" s="527">
        <v>5</v>
      </c>
      <c r="T465" s="332">
        <f t="shared" si="21"/>
        <v>62.5</v>
      </c>
      <c r="U465" s="357">
        <v>0</v>
      </c>
      <c r="V465" s="761">
        <f t="shared" si="22"/>
        <v>62.5</v>
      </c>
    </row>
    <row r="466" spans="13:22" x14ac:dyDescent="0.25">
      <c r="M466" s="435" t="s">
        <v>189</v>
      </c>
      <c r="N466" s="833">
        <v>6</v>
      </c>
      <c r="O466" s="833">
        <v>2</v>
      </c>
      <c r="P466" s="833">
        <v>4</v>
      </c>
      <c r="Q466" s="833">
        <v>5</v>
      </c>
      <c r="R466" s="339">
        <f t="shared" si="20"/>
        <v>83.333333333333343</v>
      </c>
      <c r="S466" s="527">
        <v>3</v>
      </c>
      <c r="T466" s="332">
        <f t="shared" si="21"/>
        <v>75</v>
      </c>
      <c r="U466" s="357">
        <v>1</v>
      </c>
      <c r="V466" s="761">
        <f t="shared" si="22"/>
        <v>50</v>
      </c>
    </row>
    <row r="467" spans="13:22" x14ac:dyDescent="0.25">
      <c r="M467" s="435" t="s">
        <v>190</v>
      </c>
      <c r="N467" s="833">
        <v>6</v>
      </c>
      <c r="O467" s="833">
        <v>0</v>
      </c>
      <c r="P467" s="833">
        <v>6</v>
      </c>
      <c r="Q467" s="833">
        <v>5</v>
      </c>
      <c r="R467" s="339">
        <f t="shared" si="20"/>
        <v>83.333333333333343</v>
      </c>
      <c r="S467" s="527">
        <v>5</v>
      </c>
      <c r="T467" s="332">
        <f t="shared" si="21"/>
        <v>83.333333333333343</v>
      </c>
      <c r="U467" s="357">
        <v>0</v>
      </c>
      <c r="V467" s="761">
        <f t="shared" si="22"/>
        <v>83.333333333333343</v>
      </c>
    </row>
    <row r="468" spans="13:22" x14ac:dyDescent="0.25">
      <c r="M468" s="435" t="s">
        <v>191</v>
      </c>
      <c r="N468" s="833">
        <v>13</v>
      </c>
      <c r="O468" s="833">
        <v>0</v>
      </c>
      <c r="P468" s="833">
        <v>13</v>
      </c>
      <c r="Q468" s="833">
        <v>9</v>
      </c>
      <c r="R468" s="339">
        <f t="shared" si="20"/>
        <v>69.230769230769226</v>
      </c>
      <c r="S468" s="527">
        <v>9</v>
      </c>
      <c r="T468" s="332">
        <f t="shared" si="21"/>
        <v>69.230769230769226</v>
      </c>
      <c r="U468" s="357">
        <v>0</v>
      </c>
      <c r="V468" s="761">
        <f t="shared" si="22"/>
        <v>69.230769230769226</v>
      </c>
    </row>
    <row r="469" spans="13:22" ht="15.75" thickBot="1" x14ac:dyDescent="0.3">
      <c r="M469" s="435" t="s">
        <v>192</v>
      </c>
      <c r="N469" s="838">
        <v>2</v>
      </c>
      <c r="O469" s="838">
        <v>0</v>
      </c>
      <c r="P469" s="838">
        <v>1</v>
      </c>
      <c r="Q469" s="838">
        <v>2</v>
      </c>
      <c r="R469" s="339">
        <f t="shared" si="20"/>
        <v>100</v>
      </c>
      <c r="S469" s="530">
        <v>1</v>
      </c>
      <c r="T469" s="340">
        <f t="shared" si="21"/>
        <v>100</v>
      </c>
      <c r="U469" s="531">
        <v>0</v>
      </c>
      <c r="V469" s="847">
        <f t="shared" si="22"/>
        <v>100</v>
      </c>
    </row>
    <row r="470" spans="13:22" ht="15.75" thickBot="1" x14ac:dyDescent="0.3">
      <c r="M470" s="283" t="s">
        <v>14</v>
      </c>
      <c r="N470" s="532">
        <f>SUM(N450:N469)</f>
        <v>783</v>
      </c>
      <c r="O470" s="532">
        <f>SUM(O450:O469)</f>
        <v>7</v>
      </c>
      <c r="P470" s="532">
        <f>SUM(P450:P469)</f>
        <v>755</v>
      </c>
      <c r="Q470" s="533">
        <f>SUM(Q450:Q469)</f>
        <v>264</v>
      </c>
      <c r="R470" s="534">
        <f t="shared" si="20"/>
        <v>33.716475095785441</v>
      </c>
      <c r="S470" s="532">
        <f>SUM(S450:S469)</f>
        <v>236</v>
      </c>
      <c r="T470" s="535">
        <f t="shared" si="21"/>
        <v>31.25827814569536</v>
      </c>
      <c r="U470" s="532">
        <f>SUM(U450:U469)</f>
        <v>30</v>
      </c>
      <c r="V470" s="536">
        <f>(S470-U470)/P470*100</f>
        <v>27.284768211920529</v>
      </c>
    </row>
    <row r="472" spans="13:22" x14ac:dyDescent="0.25">
      <c r="M472" s="431" t="s">
        <v>311</v>
      </c>
    </row>
    <row r="473" spans="13:22" ht="15.75" thickBot="1" x14ac:dyDescent="0.3">
      <c r="M473" s="431"/>
    </row>
    <row r="474" spans="13:22" ht="15" customHeight="1" x14ac:dyDescent="0.25">
      <c r="M474" s="7215" t="s">
        <v>194</v>
      </c>
      <c r="N474" s="7189" t="s">
        <v>118</v>
      </c>
      <c r="O474" s="7190"/>
      <c r="P474" s="7191"/>
      <c r="Q474" s="7189" t="s">
        <v>115</v>
      </c>
      <c r="R474" s="7192"/>
      <c r="S474" s="7193"/>
      <c r="T474" s="7202" t="s">
        <v>116</v>
      </c>
      <c r="U474" s="7212"/>
      <c r="V474" s="7213"/>
    </row>
    <row r="475" spans="13:22" ht="23.25" thickBot="1" x14ac:dyDescent="0.3">
      <c r="M475" s="7216"/>
      <c r="N475" s="171" t="s">
        <v>1</v>
      </c>
      <c r="O475" s="185" t="s">
        <v>2360</v>
      </c>
      <c r="P475" s="537" t="s">
        <v>195</v>
      </c>
      <c r="Q475" s="171" t="s">
        <v>1</v>
      </c>
      <c r="R475" s="185" t="s">
        <v>2360</v>
      </c>
      <c r="S475" s="537" t="s">
        <v>195</v>
      </c>
      <c r="T475" s="171" t="s">
        <v>1</v>
      </c>
      <c r="U475" s="185" t="s">
        <v>2360</v>
      </c>
      <c r="V475" s="537" t="s">
        <v>195</v>
      </c>
    </row>
    <row r="476" spans="13:22" ht="15.75" thickBot="1" x14ac:dyDescent="0.3">
      <c r="M476" s="518" t="s">
        <v>173</v>
      </c>
      <c r="N476" s="344">
        <v>209</v>
      </c>
      <c r="O476" s="345">
        <v>261</v>
      </c>
      <c r="P476" s="346">
        <v>24.880382775119614</v>
      </c>
      <c r="Q476" s="538">
        <v>36</v>
      </c>
      <c r="R476" s="345">
        <v>41</v>
      </c>
      <c r="S476" s="347">
        <v>13.888888888888886</v>
      </c>
      <c r="T476" s="348">
        <v>34</v>
      </c>
      <c r="U476" s="345">
        <v>38</v>
      </c>
      <c r="V476" s="346">
        <v>11.764705882352942</v>
      </c>
    </row>
    <row r="477" spans="13:22" x14ac:dyDescent="0.25">
      <c r="M477" s="353" t="s">
        <v>174</v>
      </c>
      <c r="N477" s="238">
        <v>85</v>
      </c>
      <c r="O477" s="439">
        <v>72</v>
      </c>
      <c r="P477" s="355">
        <v>-15.294117647058826</v>
      </c>
      <c r="Q477" s="356">
        <v>36</v>
      </c>
      <c r="R477" s="439">
        <v>33</v>
      </c>
      <c r="S477" s="539">
        <v>-8.3333333333333428</v>
      </c>
      <c r="T477" s="354">
        <v>28</v>
      </c>
      <c r="U477" s="439">
        <v>29</v>
      </c>
      <c r="V477" s="355">
        <v>3.5714285714285836</v>
      </c>
    </row>
    <row r="478" spans="13:22" x14ac:dyDescent="0.25">
      <c r="M478" s="359" t="s">
        <v>175</v>
      </c>
      <c r="N478" s="247">
        <v>63</v>
      </c>
      <c r="O478" s="268">
        <v>104</v>
      </c>
      <c r="P478" s="263">
        <v>65.079365079365061</v>
      </c>
      <c r="Q478" s="334">
        <v>31</v>
      </c>
      <c r="R478" s="268">
        <v>25</v>
      </c>
      <c r="S478" s="335">
        <v>-19.354838709677423</v>
      </c>
      <c r="T478" s="267">
        <v>28</v>
      </c>
      <c r="U478" s="268">
        <v>24</v>
      </c>
      <c r="V478" s="263">
        <v>-14.285714285714292</v>
      </c>
    </row>
    <row r="479" spans="13:22" x14ac:dyDescent="0.25">
      <c r="M479" s="359" t="s">
        <v>176</v>
      </c>
      <c r="N479" s="247">
        <v>26</v>
      </c>
      <c r="O479" s="268">
        <v>38</v>
      </c>
      <c r="P479" s="263">
        <v>46.153846153846132</v>
      </c>
      <c r="Q479" s="334">
        <v>15</v>
      </c>
      <c r="R479" s="268">
        <v>29</v>
      </c>
      <c r="S479" s="335">
        <v>93.333333333333343</v>
      </c>
      <c r="T479" s="267">
        <v>11</v>
      </c>
      <c r="U479" s="268">
        <v>26</v>
      </c>
      <c r="V479" s="263">
        <v>136.36363636363637</v>
      </c>
    </row>
    <row r="480" spans="13:22" ht="15.75" thickBot="1" x14ac:dyDescent="0.3">
      <c r="M480" s="373" t="s">
        <v>177</v>
      </c>
      <c r="N480" s="362">
        <v>98</v>
      </c>
      <c r="O480" s="441">
        <v>87</v>
      </c>
      <c r="P480" s="367">
        <v>-11.224489795918373</v>
      </c>
      <c r="Q480" s="540">
        <v>29</v>
      </c>
      <c r="R480" s="441">
        <v>25</v>
      </c>
      <c r="S480" s="541">
        <v>-13.793103448275872</v>
      </c>
      <c r="T480" s="440">
        <v>27</v>
      </c>
      <c r="U480" s="441">
        <v>25</v>
      </c>
      <c r="V480" s="367">
        <v>-7.4074074074074048</v>
      </c>
    </row>
    <row r="481" spans="13:22" x14ac:dyDescent="0.25">
      <c r="M481" s="353" t="s">
        <v>178</v>
      </c>
      <c r="N481" s="238">
        <v>17</v>
      </c>
      <c r="O481" s="439">
        <v>17</v>
      </c>
      <c r="P481" s="355">
        <v>0</v>
      </c>
      <c r="Q481" s="356">
        <v>14</v>
      </c>
      <c r="R481" s="439">
        <v>4</v>
      </c>
      <c r="S481" s="539">
        <v>-71.428571428571431</v>
      </c>
      <c r="T481" s="354">
        <v>12</v>
      </c>
      <c r="U481" s="439">
        <v>4</v>
      </c>
      <c r="V481" s="355">
        <v>-66.666666666666671</v>
      </c>
    </row>
    <row r="482" spans="13:22" x14ac:dyDescent="0.25">
      <c r="M482" s="359" t="s">
        <v>179</v>
      </c>
      <c r="N482" s="247">
        <v>13</v>
      </c>
      <c r="O482" s="268">
        <v>12</v>
      </c>
      <c r="P482" s="263">
        <v>-7.6923076923076934</v>
      </c>
      <c r="Q482" s="267">
        <v>7</v>
      </c>
      <c r="R482" s="268">
        <v>8</v>
      </c>
      <c r="S482" s="335">
        <v>14.285714285714278</v>
      </c>
      <c r="T482" s="267">
        <v>4</v>
      </c>
      <c r="U482" s="268">
        <v>6</v>
      </c>
      <c r="V482" s="263">
        <v>50</v>
      </c>
    </row>
    <row r="483" spans="13:22" x14ac:dyDescent="0.25">
      <c r="M483" s="359" t="s">
        <v>180</v>
      </c>
      <c r="N483" s="247">
        <v>21</v>
      </c>
      <c r="O483" s="268">
        <v>14</v>
      </c>
      <c r="P483" s="263">
        <v>-33.333333333333343</v>
      </c>
      <c r="Q483" s="334">
        <v>3</v>
      </c>
      <c r="R483" s="268">
        <v>5</v>
      </c>
      <c r="S483" s="335">
        <v>66.666666666666686</v>
      </c>
      <c r="T483" s="267">
        <v>2</v>
      </c>
      <c r="U483" s="268">
        <v>3</v>
      </c>
      <c r="V483" s="263">
        <v>50</v>
      </c>
    </row>
    <row r="484" spans="13:22" x14ac:dyDescent="0.25">
      <c r="M484" s="359" t="s">
        <v>181</v>
      </c>
      <c r="N484" s="247">
        <v>28</v>
      </c>
      <c r="O484" s="268">
        <v>31</v>
      </c>
      <c r="P484" s="263">
        <v>10.714285714285722</v>
      </c>
      <c r="Q484" s="334">
        <v>9</v>
      </c>
      <c r="R484" s="268">
        <v>5</v>
      </c>
      <c r="S484" s="335">
        <v>-44.444444444444443</v>
      </c>
      <c r="T484" s="267">
        <v>9</v>
      </c>
      <c r="U484" s="268">
        <v>5</v>
      </c>
      <c r="V484" s="263">
        <v>-44.444444444444443</v>
      </c>
    </row>
    <row r="485" spans="13:22" x14ac:dyDescent="0.25">
      <c r="M485" s="359" t="s">
        <v>182</v>
      </c>
      <c r="N485" s="247">
        <v>26</v>
      </c>
      <c r="O485" s="268">
        <v>21</v>
      </c>
      <c r="P485" s="263">
        <v>-19.230769230769226</v>
      </c>
      <c r="Q485" s="334">
        <v>9</v>
      </c>
      <c r="R485" s="268">
        <v>13</v>
      </c>
      <c r="S485" s="335">
        <v>44.444444444444429</v>
      </c>
      <c r="T485" s="267">
        <v>8</v>
      </c>
      <c r="U485" s="268">
        <v>12</v>
      </c>
      <c r="V485" s="263">
        <v>50</v>
      </c>
    </row>
    <row r="486" spans="13:22" ht="15.75" thickBot="1" x14ac:dyDescent="0.3">
      <c r="M486" s="373" t="s">
        <v>183</v>
      </c>
      <c r="N486" s="362">
        <v>31</v>
      </c>
      <c r="O486" s="441">
        <v>33</v>
      </c>
      <c r="P486" s="367">
        <v>6.4516129032257936</v>
      </c>
      <c r="Q486" s="540">
        <v>11</v>
      </c>
      <c r="R486" s="441">
        <v>12</v>
      </c>
      <c r="S486" s="541">
        <v>9.0909090909090793</v>
      </c>
      <c r="T486" s="440">
        <v>9</v>
      </c>
      <c r="U486" s="441">
        <v>9</v>
      </c>
      <c r="V486" s="367">
        <v>0</v>
      </c>
    </row>
    <row r="487" spans="13:22" x14ac:dyDescent="0.25">
      <c r="M487" s="372" t="s">
        <v>184</v>
      </c>
      <c r="N487" s="267">
        <v>10</v>
      </c>
      <c r="O487" s="439">
        <v>8</v>
      </c>
      <c r="P487" s="256">
        <v>-20</v>
      </c>
      <c r="Q487" s="267">
        <v>5</v>
      </c>
      <c r="R487" s="439">
        <v>3</v>
      </c>
      <c r="S487" s="337">
        <v>-40</v>
      </c>
      <c r="T487" s="338">
        <v>4</v>
      </c>
      <c r="U487" s="439">
        <v>3</v>
      </c>
      <c r="V487" s="256">
        <v>-25</v>
      </c>
    </row>
    <row r="488" spans="13:22" x14ac:dyDescent="0.25">
      <c r="M488" s="359" t="s">
        <v>185</v>
      </c>
      <c r="N488" s="267">
        <v>5</v>
      </c>
      <c r="O488" s="268">
        <v>16</v>
      </c>
      <c r="P488" s="263">
        <v>220</v>
      </c>
      <c r="Q488" s="334">
        <v>3</v>
      </c>
      <c r="R488" s="268">
        <v>12</v>
      </c>
      <c r="S488" s="335">
        <v>300</v>
      </c>
      <c r="T488" s="267">
        <v>3</v>
      </c>
      <c r="U488" s="268">
        <v>11</v>
      </c>
      <c r="V488" s="263">
        <v>266.66666666666663</v>
      </c>
    </row>
    <row r="489" spans="13:22" x14ac:dyDescent="0.25">
      <c r="M489" s="359" t="s">
        <v>186</v>
      </c>
      <c r="N489" s="247">
        <v>11</v>
      </c>
      <c r="O489" s="268">
        <v>15</v>
      </c>
      <c r="P489" s="263">
        <v>36.363636363636346</v>
      </c>
      <c r="Q489" s="334">
        <v>12</v>
      </c>
      <c r="R489" s="268">
        <v>10</v>
      </c>
      <c r="S489" s="335">
        <v>-16.666666666666657</v>
      </c>
      <c r="T489" s="267">
        <v>12</v>
      </c>
      <c r="U489" s="268">
        <v>7</v>
      </c>
      <c r="V489" s="263">
        <v>-41.666666666666664</v>
      </c>
    </row>
    <row r="490" spans="13:22" x14ac:dyDescent="0.25">
      <c r="M490" s="359" t="s">
        <v>187</v>
      </c>
      <c r="N490" s="267">
        <v>5</v>
      </c>
      <c r="O490" s="268">
        <v>18</v>
      </c>
      <c r="P490" s="263">
        <v>260</v>
      </c>
      <c r="Q490" s="267">
        <v>3</v>
      </c>
      <c r="R490" s="268">
        <v>12</v>
      </c>
      <c r="S490" s="335">
        <v>300</v>
      </c>
      <c r="T490" s="267">
        <v>2</v>
      </c>
      <c r="U490" s="268">
        <v>11</v>
      </c>
      <c r="V490" s="263">
        <v>450</v>
      </c>
    </row>
    <row r="491" spans="13:22" x14ac:dyDescent="0.25">
      <c r="M491" s="359" t="s">
        <v>188</v>
      </c>
      <c r="N491" s="247">
        <v>4</v>
      </c>
      <c r="O491" s="268">
        <v>9</v>
      </c>
      <c r="P491" s="263">
        <v>125</v>
      </c>
      <c r="Q491" s="334">
        <v>1</v>
      </c>
      <c r="R491" s="268">
        <v>6</v>
      </c>
      <c r="S491" s="335">
        <v>500</v>
      </c>
      <c r="T491" s="267">
        <v>1</v>
      </c>
      <c r="U491" s="268">
        <v>5</v>
      </c>
      <c r="V491" s="263">
        <v>400</v>
      </c>
    </row>
    <row r="492" spans="13:22" x14ac:dyDescent="0.25">
      <c r="M492" s="359" t="s">
        <v>189</v>
      </c>
      <c r="N492" s="247">
        <v>8</v>
      </c>
      <c r="O492" s="268">
        <v>6</v>
      </c>
      <c r="P492" s="263">
        <v>-25</v>
      </c>
      <c r="Q492" s="334">
        <v>4</v>
      </c>
      <c r="R492" s="268">
        <v>5</v>
      </c>
      <c r="S492" s="335">
        <v>25</v>
      </c>
      <c r="T492" s="267">
        <v>4</v>
      </c>
      <c r="U492" s="268">
        <v>3</v>
      </c>
      <c r="V492" s="263">
        <v>-25</v>
      </c>
    </row>
    <row r="493" spans="13:22" x14ac:dyDescent="0.25">
      <c r="M493" s="359" t="s">
        <v>190</v>
      </c>
      <c r="N493" s="247">
        <v>3</v>
      </c>
      <c r="O493" s="268">
        <v>6</v>
      </c>
      <c r="P493" s="263">
        <v>100</v>
      </c>
      <c r="Q493" s="334">
        <v>2</v>
      </c>
      <c r="R493" s="268">
        <v>5</v>
      </c>
      <c r="S493" s="335">
        <v>150</v>
      </c>
      <c r="T493" s="267">
        <v>2</v>
      </c>
      <c r="U493" s="268">
        <v>5</v>
      </c>
      <c r="V493" s="263">
        <v>150</v>
      </c>
    </row>
    <row r="494" spans="13:22" x14ac:dyDescent="0.25">
      <c r="M494" s="359" t="s">
        <v>191</v>
      </c>
      <c r="N494" s="247">
        <v>19</v>
      </c>
      <c r="O494" s="268">
        <v>13</v>
      </c>
      <c r="P494" s="263">
        <v>-31.578947368421055</v>
      </c>
      <c r="Q494" s="334">
        <v>15</v>
      </c>
      <c r="R494" s="268">
        <v>9</v>
      </c>
      <c r="S494" s="335">
        <v>-40</v>
      </c>
      <c r="T494" s="267">
        <v>14</v>
      </c>
      <c r="U494" s="268">
        <v>9</v>
      </c>
      <c r="V494" s="263">
        <v>-35.714285714285708</v>
      </c>
    </row>
    <row r="495" spans="13:22" ht="15.75" thickBot="1" x14ac:dyDescent="0.3">
      <c r="M495" s="359" t="s">
        <v>192</v>
      </c>
      <c r="N495" s="271">
        <v>3</v>
      </c>
      <c r="O495" s="441">
        <v>2</v>
      </c>
      <c r="P495" s="293">
        <v>-33.333333333333343</v>
      </c>
      <c r="Q495" s="314">
        <v>1</v>
      </c>
      <c r="R495" s="441">
        <v>2</v>
      </c>
      <c r="S495" s="542">
        <v>100</v>
      </c>
      <c r="T495" s="314">
        <v>1</v>
      </c>
      <c r="U495" s="441">
        <v>1</v>
      </c>
      <c r="V495" s="293">
        <v>0</v>
      </c>
    </row>
    <row r="496" spans="13:22" ht="15.75" thickBot="1" x14ac:dyDescent="0.3">
      <c r="M496" s="368" t="s">
        <v>14</v>
      </c>
      <c r="N496" s="442">
        <v>685</v>
      </c>
      <c r="O496" s="345">
        <v>783</v>
      </c>
      <c r="P496" s="543">
        <v>14.306569343065689</v>
      </c>
      <c r="Q496" s="442">
        <v>246</v>
      </c>
      <c r="R496" s="345">
        <v>264</v>
      </c>
      <c r="S496" s="543">
        <v>7.3170731707317174</v>
      </c>
      <c r="T496" s="442">
        <v>215</v>
      </c>
      <c r="U496" s="345">
        <v>236</v>
      </c>
      <c r="V496" s="305">
        <v>9.7674418604651265</v>
      </c>
    </row>
    <row r="498" spans="13:22" ht="30.75" customHeight="1" x14ac:dyDescent="0.25">
      <c r="M498" s="7295" t="s">
        <v>312</v>
      </c>
      <c r="N498" s="7295"/>
      <c r="O498" s="7295"/>
      <c r="P498" s="7295"/>
      <c r="Q498" s="7295"/>
      <c r="R498" s="7295"/>
      <c r="S498" s="7295"/>
      <c r="T498" s="7295"/>
      <c r="U498" s="7295"/>
      <c r="V498" s="7295"/>
    </row>
    <row r="499" spans="13:22" ht="30.75" customHeight="1" thickBot="1" x14ac:dyDescent="0.3">
      <c r="M499" s="1240"/>
      <c r="N499" s="1240"/>
      <c r="O499" s="1240"/>
      <c r="P499" s="1240"/>
      <c r="Q499" s="1240"/>
      <c r="R499" s="1240"/>
      <c r="S499" s="1240"/>
      <c r="T499" s="1240"/>
      <c r="U499" s="1240"/>
      <c r="V499" s="1240"/>
    </row>
    <row r="500" spans="13:22" ht="15" customHeight="1" x14ac:dyDescent="0.25">
      <c r="M500" s="7201" t="s">
        <v>197</v>
      </c>
      <c r="N500" s="484" t="s">
        <v>169</v>
      </c>
      <c r="O500" s="485"/>
      <c r="P500" s="486"/>
      <c r="Q500" s="7197" t="s">
        <v>170</v>
      </c>
      <c r="R500" s="7198"/>
      <c r="S500" s="7199"/>
    </row>
    <row r="501" spans="13:22" ht="23.25" thickBot="1" x14ac:dyDescent="0.3">
      <c r="M501" s="7159"/>
      <c r="N501" s="487" t="s">
        <v>1</v>
      </c>
      <c r="O501" s="488" t="s">
        <v>2360</v>
      </c>
      <c r="P501" s="490" t="s">
        <v>144</v>
      </c>
      <c r="Q501" s="487" t="s">
        <v>1</v>
      </c>
      <c r="R501" s="488" t="s">
        <v>2360</v>
      </c>
      <c r="S501" s="490" t="s">
        <v>144</v>
      </c>
    </row>
    <row r="502" spans="13:22" ht="15.75" thickBot="1" x14ac:dyDescent="0.3">
      <c r="M502" s="518" t="s">
        <v>173</v>
      </c>
      <c r="N502" s="544">
        <v>17.224880382775119</v>
      </c>
      <c r="O502" s="545">
        <v>15.708812260536398</v>
      </c>
      <c r="P502" s="347">
        <f t="shared" ref="P502:P522" si="23">O502-N502</f>
        <v>-1.5160681222387211</v>
      </c>
      <c r="Q502" s="491">
        <v>16.425120772946862</v>
      </c>
      <c r="R502" s="545">
        <v>14.728682170542637</v>
      </c>
      <c r="S502" s="346">
        <f t="shared" ref="S502:S522" si="24">R502-Q502</f>
        <v>-1.6964386024042248</v>
      </c>
    </row>
    <row r="503" spans="13:22" x14ac:dyDescent="0.25">
      <c r="M503" s="353" t="s">
        <v>174</v>
      </c>
      <c r="N503" s="491">
        <v>42.352941176470587</v>
      </c>
      <c r="O503" s="492">
        <v>45.833333333333329</v>
      </c>
      <c r="P503" s="539">
        <f t="shared" si="23"/>
        <v>3.4803921568627416</v>
      </c>
      <c r="Q503" s="491">
        <v>36.363636363636367</v>
      </c>
      <c r="R503" s="492">
        <v>42.647058823529413</v>
      </c>
      <c r="S503" s="355">
        <f t="shared" si="24"/>
        <v>6.2834224598930462</v>
      </c>
    </row>
    <row r="504" spans="13:22" x14ac:dyDescent="0.25">
      <c r="M504" s="359" t="s">
        <v>175</v>
      </c>
      <c r="N504" s="495">
        <v>49.206349206349202</v>
      </c>
      <c r="O504" s="496">
        <v>24.03846153846154</v>
      </c>
      <c r="P504" s="335">
        <f t="shared" si="23"/>
        <v>-25.167887667887662</v>
      </c>
      <c r="Q504" s="495">
        <v>46.666666666666664</v>
      </c>
      <c r="R504" s="496">
        <v>23.300970873786408</v>
      </c>
      <c r="S504" s="263">
        <f t="shared" si="24"/>
        <v>-23.365695792880256</v>
      </c>
    </row>
    <row r="505" spans="13:22" x14ac:dyDescent="0.25">
      <c r="M505" s="359" t="s">
        <v>176</v>
      </c>
      <c r="N505" s="495">
        <v>57.692307692307686</v>
      </c>
      <c r="O505" s="496">
        <v>76.31578947368422</v>
      </c>
      <c r="P505" s="335">
        <f t="shared" si="23"/>
        <v>18.623481781376533</v>
      </c>
      <c r="Q505" s="495">
        <v>50</v>
      </c>
      <c r="R505" s="496">
        <v>74.285714285714292</v>
      </c>
      <c r="S505" s="263">
        <f t="shared" si="24"/>
        <v>24.285714285714292</v>
      </c>
    </row>
    <row r="506" spans="13:22" ht="15.75" thickBot="1" x14ac:dyDescent="0.3">
      <c r="M506" s="373" t="s">
        <v>177</v>
      </c>
      <c r="N506" s="546">
        <v>29.591836734693878</v>
      </c>
      <c r="O506" s="547">
        <v>28.735632183908045</v>
      </c>
      <c r="P506" s="541">
        <f t="shared" si="23"/>
        <v>-0.85620455078583291</v>
      </c>
      <c r="Q506" s="546">
        <v>28.125</v>
      </c>
      <c r="R506" s="547">
        <v>28.735632183908045</v>
      </c>
      <c r="S506" s="367">
        <f t="shared" si="24"/>
        <v>0.61063218390804508</v>
      </c>
    </row>
    <row r="507" spans="13:22" x14ac:dyDescent="0.25">
      <c r="M507" s="353" t="s">
        <v>178</v>
      </c>
      <c r="N507" s="491">
        <v>82.35294117647058</v>
      </c>
      <c r="O507" s="492">
        <v>23.52941176470588</v>
      </c>
      <c r="P507" s="355">
        <f t="shared" si="23"/>
        <v>-58.823529411764696</v>
      </c>
      <c r="Q507" s="491">
        <v>80</v>
      </c>
      <c r="R507" s="492">
        <v>23.52941176470588</v>
      </c>
      <c r="S507" s="355">
        <f t="shared" si="24"/>
        <v>-56.470588235294116</v>
      </c>
    </row>
    <row r="508" spans="13:22" x14ac:dyDescent="0.25">
      <c r="M508" s="359" t="s">
        <v>179</v>
      </c>
      <c r="N508" s="495">
        <v>53.846153846153847</v>
      </c>
      <c r="O508" s="496">
        <v>66.666666666666657</v>
      </c>
      <c r="P508" s="337">
        <f t="shared" si="23"/>
        <v>12.82051282051281</v>
      </c>
      <c r="Q508" s="495">
        <v>40</v>
      </c>
      <c r="R508" s="496">
        <v>60</v>
      </c>
      <c r="S508" s="256">
        <f t="shared" si="24"/>
        <v>20</v>
      </c>
    </row>
    <row r="509" spans="13:22" x14ac:dyDescent="0.25">
      <c r="M509" s="359" t="s">
        <v>180</v>
      </c>
      <c r="N509" s="495">
        <v>14.285714285714285</v>
      </c>
      <c r="O509" s="496">
        <v>35.714285714285715</v>
      </c>
      <c r="P509" s="335">
        <f t="shared" si="23"/>
        <v>21.428571428571431</v>
      </c>
      <c r="Q509" s="495">
        <v>10</v>
      </c>
      <c r="R509" s="496">
        <v>25</v>
      </c>
      <c r="S509" s="263">
        <f t="shared" si="24"/>
        <v>15</v>
      </c>
    </row>
    <row r="510" spans="13:22" x14ac:dyDescent="0.25">
      <c r="M510" s="359" t="s">
        <v>181</v>
      </c>
      <c r="N510" s="495">
        <v>32.142857142857146</v>
      </c>
      <c r="O510" s="496">
        <v>16.129032258064516</v>
      </c>
      <c r="P510" s="335">
        <f t="shared" si="23"/>
        <v>-16.01382488479263</v>
      </c>
      <c r="Q510" s="495">
        <v>32.142857142857146</v>
      </c>
      <c r="R510" s="496">
        <v>16.129032258064516</v>
      </c>
      <c r="S510" s="263">
        <f t="shared" si="24"/>
        <v>-16.01382488479263</v>
      </c>
    </row>
    <row r="511" spans="13:22" x14ac:dyDescent="0.25">
      <c r="M511" s="359" t="s">
        <v>182</v>
      </c>
      <c r="N511" s="495">
        <v>34.615384615384613</v>
      </c>
      <c r="O511" s="496">
        <v>61.904761904761905</v>
      </c>
      <c r="P511" s="335">
        <f t="shared" si="23"/>
        <v>27.289377289377292</v>
      </c>
      <c r="Q511" s="495">
        <v>32</v>
      </c>
      <c r="R511" s="496">
        <v>60</v>
      </c>
      <c r="S511" s="263">
        <f t="shared" si="24"/>
        <v>28</v>
      </c>
    </row>
    <row r="512" spans="13:22" ht="15.75" thickBot="1" x14ac:dyDescent="0.3">
      <c r="M512" s="373" t="s">
        <v>183</v>
      </c>
      <c r="N512" s="546">
        <v>35.483870967741936</v>
      </c>
      <c r="O512" s="547">
        <v>36.363636363636367</v>
      </c>
      <c r="P512" s="541">
        <f t="shared" si="23"/>
        <v>0.87976539589443092</v>
      </c>
      <c r="Q512" s="546">
        <v>31.03448275862069</v>
      </c>
      <c r="R512" s="547">
        <v>30</v>
      </c>
      <c r="S512" s="367">
        <f t="shared" si="24"/>
        <v>-1.0344827586206904</v>
      </c>
    </row>
    <row r="513" spans="3:19" x14ac:dyDescent="0.25">
      <c r="M513" s="372" t="s">
        <v>184</v>
      </c>
      <c r="N513" s="548">
        <v>50</v>
      </c>
      <c r="O513" s="549">
        <v>37.5</v>
      </c>
      <c r="P513" s="355">
        <f t="shared" si="23"/>
        <v>-12.5</v>
      </c>
      <c r="Q513" s="548">
        <v>44.444444444444443</v>
      </c>
      <c r="R513" s="549">
        <v>37.5</v>
      </c>
      <c r="S513" s="355">
        <f t="shared" si="24"/>
        <v>-6.9444444444444429</v>
      </c>
    </row>
    <row r="514" spans="3:19" x14ac:dyDescent="0.25">
      <c r="M514" s="359" t="s">
        <v>185</v>
      </c>
      <c r="N514" s="495">
        <v>60</v>
      </c>
      <c r="O514" s="496">
        <v>75</v>
      </c>
      <c r="P514" s="337">
        <f t="shared" si="23"/>
        <v>15</v>
      </c>
      <c r="Q514" s="495">
        <v>60</v>
      </c>
      <c r="R514" s="496">
        <v>73.333333333333329</v>
      </c>
      <c r="S514" s="256">
        <f t="shared" si="24"/>
        <v>13.333333333333329</v>
      </c>
    </row>
    <row r="515" spans="3:19" x14ac:dyDescent="0.25">
      <c r="M515" s="359" t="s">
        <v>186</v>
      </c>
      <c r="N515" s="495">
        <v>109.09090909090908</v>
      </c>
      <c r="O515" s="496">
        <v>66.666666666666657</v>
      </c>
      <c r="P515" s="337">
        <f t="shared" si="23"/>
        <v>-42.424242424242422</v>
      </c>
      <c r="Q515" s="495">
        <v>109.09090909090908</v>
      </c>
      <c r="R515" s="496">
        <v>58.333333333333336</v>
      </c>
      <c r="S515" s="256">
        <f t="shared" si="24"/>
        <v>-50.757575757575744</v>
      </c>
    </row>
    <row r="516" spans="3:19" x14ac:dyDescent="0.25">
      <c r="M516" s="359" t="s">
        <v>187</v>
      </c>
      <c r="N516" s="495">
        <v>60</v>
      </c>
      <c r="O516" s="496">
        <v>66.666666666666657</v>
      </c>
      <c r="P516" s="335">
        <f t="shared" si="23"/>
        <v>6.6666666666666572</v>
      </c>
      <c r="Q516" s="495">
        <v>50</v>
      </c>
      <c r="R516" s="496">
        <v>64.705882352941174</v>
      </c>
      <c r="S516" s="263">
        <f t="shared" si="24"/>
        <v>14.705882352941174</v>
      </c>
    </row>
    <row r="517" spans="3:19" x14ac:dyDescent="0.25">
      <c r="M517" s="359" t="s">
        <v>188</v>
      </c>
      <c r="N517" s="495">
        <v>25</v>
      </c>
      <c r="O517" s="496">
        <v>66.666666666666657</v>
      </c>
      <c r="P517" s="335"/>
      <c r="Q517" s="495">
        <v>25</v>
      </c>
      <c r="R517" s="496">
        <v>62.5</v>
      </c>
      <c r="S517" s="263"/>
    </row>
    <row r="518" spans="3:19" x14ac:dyDescent="0.25">
      <c r="M518" s="359" t="s">
        <v>189</v>
      </c>
      <c r="N518" s="495">
        <v>50</v>
      </c>
      <c r="O518" s="496">
        <v>83.333333333333343</v>
      </c>
      <c r="P518" s="335">
        <f>O518-N518</f>
        <v>33.333333333333343</v>
      </c>
      <c r="Q518" s="495">
        <v>50</v>
      </c>
      <c r="R518" s="496">
        <v>75</v>
      </c>
      <c r="S518" s="263">
        <f>R518-Q518</f>
        <v>25</v>
      </c>
    </row>
    <row r="519" spans="3:19" x14ac:dyDescent="0.25">
      <c r="M519" s="359" t="s">
        <v>190</v>
      </c>
      <c r="N519" s="495">
        <v>66.666666666666657</v>
      </c>
      <c r="O519" s="496">
        <v>83.333333333333343</v>
      </c>
      <c r="P519" s="335">
        <f>O519-N519</f>
        <v>16.666666666666686</v>
      </c>
      <c r="Q519" s="495">
        <v>66.666666666666657</v>
      </c>
      <c r="R519" s="496">
        <v>83.333333333333343</v>
      </c>
      <c r="S519" s="263">
        <f>R519-Q519</f>
        <v>16.666666666666686</v>
      </c>
    </row>
    <row r="520" spans="3:19" x14ac:dyDescent="0.25">
      <c r="M520" s="359" t="s">
        <v>191</v>
      </c>
      <c r="N520" s="495">
        <v>78.94736842105263</v>
      </c>
      <c r="O520" s="496">
        <v>69.230769230769226</v>
      </c>
      <c r="P520" s="335">
        <f t="shared" si="23"/>
        <v>-9.7165991902834037</v>
      </c>
      <c r="Q520" s="495">
        <v>77.777777777777786</v>
      </c>
      <c r="R520" s="496">
        <v>69.230769230769226</v>
      </c>
      <c r="S520" s="263">
        <f t="shared" si="24"/>
        <v>-8.5470085470085593</v>
      </c>
    </row>
    <row r="521" spans="3:19" ht="15.75" thickBot="1" x14ac:dyDescent="0.3">
      <c r="M521" s="359" t="s">
        <v>192</v>
      </c>
      <c r="N521" s="505">
        <v>33.333333333333329</v>
      </c>
      <c r="O521" s="506">
        <v>100</v>
      </c>
      <c r="P521" s="542"/>
      <c r="Q521" s="505">
        <v>33.333333333333329</v>
      </c>
      <c r="R521" s="506">
        <v>100</v>
      </c>
      <c r="S521" s="293"/>
    </row>
    <row r="522" spans="3:19" ht="15.75" thickBot="1" x14ac:dyDescent="0.3">
      <c r="M522" s="283" t="s">
        <v>14</v>
      </c>
      <c r="N522" s="550">
        <v>35.912408759124084</v>
      </c>
      <c r="O522" s="545">
        <v>33.716475095785441</v>
      </c>
      <c r="P522" s="363">
        <f t="shared" si="23"/>
        <v>-2.1959336633386428</v>
      </c>
      <c r="Q522" s="550">
        <v>32.874617737003057</v>
      </c>
      <c r="R522" s="545">
        <v>31.25827814569536</v>
      </c>
      <c r="S522" s="363">
        <f t="shared" si="24"/>
        <v>-1.6163395913076961</v>
      </c>
    </row>
    <row r="523" spans="3:19" x14ac:dyDescent="0.25">
      <c r="C523" s="431" t="s">
        <v>322</v>
      </c>
    </row>
    <row r="524" spans="3:19" ht="15.75" thickBot="1" x14ac:dyDescent="0.3">
      <c r="C524" s="431"/>
    </row>
    <row r="525" spans="3:19" x14ac:dyDescent="0.25">
      <c r="C525" s="7296" t="s">
        <v>313</v>
      </c>
      <c r="D525" s="7176" t="s">
        <v>114</v>
      </c>
      <c r="E525" s="7177"/>
      <c r="F525" s="7178"/>
      <c r="G525" s="7176" t="s">
        <v>115</v>
      </c>
      <c r="H525" s="7179"/>
      <c r="I525" s="7176" t="s">
        <v>116</v>
      </c>
      <c r="J525" s="7180"/>
      <c r="K525" s="7180"/>
      <c r="L525" s="7179"/>
    </row>
    <row r="526" spans="3:19" ht="20.25" thickBot="1" x14ac:dyDescent="0.3">
      <c r="C526" s="7297"/>
      <c r="D526" s="703" t="s">
        <v>119</v>
      </c>
      <c r="E526" s="704" t="s">
        <v>120</v>
      </c>
      <c r="F526" s="705" t="s">
        <v>121</v>
      </c>
      <c r="G526" s="171" t="s">
        <v>119</v>
      </c>
      <c r="H526" s="172" t="s">
        <v>122</v>
      </c>
      <c r="I526" s="171" t="s">
        <v>119</v>
      </c>
      <c r="J526" s="173" t="s">
        <v>122</v>
      </c>
      <c r="K526" s="174" t="s">
        <v>123</v>
      </c>
      <c r="L526" s="175" t="s">
        <v>122</v>
      </c>
    </row>
    <row r="527" spans="3:19" x14ac:dyDescent="0.25">
      <c r="C527" s="372" t="s">
        <v>314</v>
      </c>
      <c r="D527" s="892">
        <v>30</v>
      </c>
      <c r="E527" s="893">
        <v>0</v>
      </c>
      <c r="F527" s="894">
        <v>30</v>
      </c>
      <c r="G527" s="895">
        <v>10</v>
      </c>
      <c r="H527" s="250">
        <f t="shared" ref="H527:H532" si="25">IF(D527=0,"",G527/D527*100)</f>
        <v>33.333333333333329</v>
      </c>
      <c r="I527" s="896">
        <v>10</v>
      </c>
      <c r="J527" s="252">
        <f t="shared" ref="J527:J539" si="26">IF(F527=0,"",I527/F527*100)</f>
        <v>33.333333333333329</v>
      </c>
      <c r="K527" s="897">
        <v>0</v>
      </c>
      <c r="L527" s="365" t="str">
        <f t="shared" ref="L527:L539" si="27">IF(I527*K527*F527=0,"",(I527-K527)/F527*100)</f>
        <v/>
      </c>
    </row>
    <row r="528" spans="3:19" x14ac:dyDescent="0.25">
      <c r="C528" s="359" t="s">
        <v>315</v>
      </c>
      <c r="D528" s="892">
        <v>8</v>
      </c>
      <c r="E528" s="897">
        <v>0</v>
      </c>
      <c r="F528" s="898">
        <v>8</v>
      </c>
      <c r="G528" s="895">
        <v>5</v>
      </c>
      <c r="H528" s="899">
        <f t="shared" si="25"/>
        <v>62.5</v>
      </c>
      <c r="I528" s="896">
        <v>5</v>
      </c>
      <c r="J528" s="900">
        <f t="shared" si="26"/>
        <v>62.5</v>
      </c>
      <c r="K528" s="897">
        <v>5</v>
      </c>
      <c r="L528" s="370">
        <f t="shared" si="27"/>
        <v>0</v>
      </c>
    </row>
    <row r="529" spans="3:12" x14ac:dyDescent="0.25">
      <c r="C529" s="359" t="s">
        <v>316</v>
      </c>
      <c r="D529" s="892">
        <v>9</v>
      </c>
      <c r="E529" s="897">
        <v>0</v>
      </c>
      <c r="F529" s="898">
        <v>9</v>
      </c>
      <c r="G529" s="895">
        <v>4</v>
      </c>
      <c r="H529" s="899">
        <f t="shared" si="25"/>
        <v>44.444444444444443</v>
      </c>
      <c r="I529" s="896">
        <v>4</v>
      </c>
      <c r="J529" s="900">
        <f t="shared" si="26"/>
        <v>44.444444444444443</v>
      </c>
      <c r="K529" s="897">
        <v>1</v>
      </c>
      <c r="L529" s="260">
        <f t="shared" si="27"/>
        <v>33.333333333333329</v>
      </c>
    </row>
    <row r="530" spans="3:12" x14ac:dyDescent="0.25">
      <c r="C530" s="359" t="s">
        <v>273</v>
      </c>
      <c r="D530" s="901">
        <v>36</v>
      </c>
      <c r="E530" s="897">
        <v>0</v>
      </c>
      <c r="F530" s="898">
        <v>34</v>
      </c>
      <c r="G530" s="895">
        <v>21</v>
      </c>
      <c r="H530" s="899">
        <f t="shared" si="25"/>
        <v>58.333333333333336</v>
      </c>
      <c r="I530" s="896">
        <v>19</v>
      </c>
      <c r="J530" s="900">
        <f t="shared" si="26"/>
        <v>55.882352941176471</v>
      </c>
      <c r="K530" s="897">
        <v>1</v>
      </c>
      <c r="L530" s="260">
        <f t="shared" si="27"/>
        <v>52.941176470588239</v>
      </c>
    </row>
    <row r="531" spans="3:12" x14ac:dyDescent="0.25">
      <c r="C531" s="359" t="s">
        <v>276</v>
      </c>
      <c r="D531" s="901">
        <v>152</v>
      </c>
      <c r="E531" s="897">
        <v>1</v>
      </c>
      <c r="F531" s="898">
        <v>151</v>
      </c>
      <c r="G531" s="895">
        <v>79</v>
      </c>
      <c r="H531" s="899">
        <f t="shared" si="25"/>
        <v>51.973684210526315</v>
      </c>
      <c r="I531" s="896">
        <v>78</v>
      </c>
      <c r="J531" s="900">
        <f t="shared" si="26"/>
        <v>51.655629139072843</v>
      </c>
      <c r="K531" s="897">
        <v>14</v>
      </c>
      <c r="L531" s="260">
        <f t="shared" si="27"/>
        <v>42.384105960264904</v>
      </c>
    </row>
    <row r="532" spans="3:12" x14ac:dyDescent="0.25">
      <c r="C532" s="359" t="s">
        <v>317</v>
      </c>
      <c r="D532" s="901">
        <v>51</v>
      </c>
      <c r="E532" s="897">
        <v>0</v>
      </c>
      <c r="F532" s="898">
        <v>51</v>
      </c>
      <c r="G532" s="895">
        <v>24</v>
      </c>
      <c r="H532" s="899">
        <f t="shared" si="25"/>
        <v>47.058823529411761</v>
      </c>
      <c r="I532" s="896">
        <v>24</v>
      </c>
      <c r="J532" s="900">
        <f t="shared" si="26"/>
        <v>47.058823529411761</v>
      </c>
      <c r="K532" s="897">
        <v>11</v>
      </c>
      <c r="L532" s="260">
        <f t="shared" si="27"/>
        <v>25.490196078431371</v>
      </c>
    </row>
    <row r="533" spans="3:12" x14ac:dyDescent="0.25">
      <c r="C533" s="359" t="s">
        <v>277</v>
      </c>
      <c r="D533" s="901">
        <v>32</v>
      </c>
      <c r="E533" s="897">
        <v>1</v>
      </c>
      <c r="F533" s="898">
        <v>31</v>
      </c>
      <c r="G533" s="895">
        <v>13</v>
      </c>
      <c r="H533" s="899">
        <f t="shared" ref="H533:H538" si="28">IF(G533=0,"",G533/D533*100)</f>
        <v>40.625</v>
      </c>
      <c r="I533" s="896">
        <v>12</v>
      </c>
      <c r="J533" s="900">
        <f t="shared" ref="J533:J538" si="29">IF(I533=0,"",I533/F533*100)</f>
        <v>38.70967741935484</v>
      </c>
      <c r="K533" s="897">
        <v>6</v>
      </c>
      <c r="L533" s="260">
        <f t="shared" si="27"/>
        <v>19.35483870967742</v>
      </c>
    </row>
    <row r="534" spans="3:12" x14ac:dyDescent="0.25">
      <c r="C534" s="359" t="s">
        <v>318</v>
      </c>
      <c r="D534" s="901">
        <v>5</v>
      </c>
      <c r="E534" s="897">
        <v>0</v>
      </c>
      <c r="F534" s="898">
        <v>5</v>
      </c>
      <c r="G534" s="895">
        <v>0</v>
      </c>
      <c r="H534" s="899" t="str">
        <f t="shared" si="28"/>
        <v/>
      </c>
      <c r="I534" s="896">
        <v>0</v>
      </c>
      <c r="J534" s="900" t="str">
        <f t="shared" si="29"/>
        <v/>
      </c>
      <c r="K534" s="897">
        <v>0</v>
      </c>
      <c r="L534" s="260" t="str">
        <f t="shared" si="27"/>
        <v/>
      </c>
    </row>
    <row r="535" spans="3:12" x14ac:dyDescent="0.25">
      <c r="C535" s="359" t="s">
        <v>319</v>
      </c>
      <c r="D535" s="901">
        <v>79</v>
      </c>
      <c r="E535" s="897">
        <v>2</v>
      </c>
      <c r="F535" s="898">
        <v>73</v>
      </c>
      <c r="G535" s="895">
        <v>40</v>
      </c>
      <c r="H535" s="899">
        <f t="shared" si="28"/>
        <v>50.632911392405063</v>
      </c>
      <c r="I535" s="896">
        <v>34</v>
      </c>
      <c r="J535" s="900">
        <f t="shared" si="29"/>
        <v>46.575342465753423</v>
      </c>
      <c r="K535" s="897">
        <v>5</v>
      </c>
      <c r="L535" s="260">
        <f t="shared" si="27"/>
        <v>39.726027397260275</v>
      </c>
    </row>
    <row r="536" spans="3:12" x14ac:dyDescent="0.25">
      <c r="C536" s="902" t="s">
        <v>320</v>
      </c>
      <c r="D536" s="901">
        <v>10</v>
      </c>
      <c r="E536" s="903">
        <v>0</v>
      </c>
      <c r="F536" s="898">
        <v>10</v>
      </c>
      <c r="G536" s="895">
        <v>6</v>
      </c>
      <c r="H536" s="904">
        <f t="shared" si="28"/>
        <v>60</v>
      </c>
      <c r="I536" s="896">
        <v>6</v>
      </c>
      <c r="J536" s="905">
        <f t="shared" si="29"/>
        <v>60</v>
      </c>
      <c r="K536" s="897">
        <v>2</v>
      </c>
      <c r="L536" s="370">
        <f t="shared" si="27"/>
        <v>40</v>
      </c>
    </row>
    <row r="537" spans="3:12" x14ac:dyDescent="0.25">
      <c r="C537" s="359" t="s">
        <v>321</v>
      </c>
      <c r="D537" s="901">
        <v>3</v>
      </c>
      <c r="E537" s="903">
        <v>0</v>
      </c>
      <c r="F537" s="898">
        <v>3</v>
      </c>
      <c r="G537" s="895">
        <v>0</v>
      </c>
      <c r="H537" s="904" t="str">
        <f>IF(G537*D537=0,"",G537/D537*100)</f>
        <v/>
      </c>
      <c r="I537" s="896">
        <v>0</v>
      </c>
      <c r="J537" s="905" t="str">
        <f>IF(I537*F537=0,"",I537/F537*100)</f>
        <v/>
      </c>
      <c r="K537" s="897">
        <v>0</v>
      </c>
      <c r="L537" s="370" t="str">
        <f t="shared" si="27"/>
        <v/>
      </c>
    </row>
    <row r="538" spans="3:12" ht="15.75" thickBot="1" x14ac:dyDescent="0.3">
      <c r="C538" s="373" t="s">
        <v>51</v>
      </c>
      <c r="D538" s="901">
        <v>165</v>
      </c>
      <c r="E538" s="906">
        <v>6</v>
      </c>
      <c r="F538" s="898">
        <v>142</v>
      </c>
      <c r="G538" s="895">
        <v>95</v>
      </c>
      <c r="H538" s="907">
        <f t="shared" si="28"/>
        <v>57.575757575757578</v>
      </c>
      <c r="I538" s="896">
        <v>72</v>
      </c>
      <c r="J538" s="908">
        <f t="shared" si="29"/>
        <v>50.704225352112672</v>
      </c>
      <c r="K538" s="897">
        <v>15</v>
      </c>
      <c r="L538" s="374">
        <f t="shared" si="27"/>
        <v>40.140845070422536</v>
      </c>
    </row>
    <row r="539" spans="3:12" ht="15.75" thickBot="1" x14ac:dyDescent="0.3">
      <c r="C539" s="862" t="s">
        <v>14</v>
      </c>
      <c r="D539" s="284">
        <f>SUM(D527:D538)</f>
        <v>580</v>
      </c>
      <c r="E539" s="285">
        <f>SUM(E527:E538)</f>
        <v>10</v>
      </c>
      <c r="F539" s="343">
        <f>SUM(F527:F538)</f>
        <v>547</v>
      </c>
      <c r="G539" s="284">
        <f>SUM(G527:G538)</f>
        <v>297</v>
      </c>
      <c r="H539" s="287">
        <f>IF(D539=0,"",G539/D539*100)</f>
        <v>51.206896551724135</v>
      </c>
      <c r="I539" s="863">
        <f>SUM(I527:I538)</f>
        <v>264</v>
      </c>
      <c r="J539" s="288">
        <f t="shared" si="26"/>
        <v>48.263254113345525</v>
      </c>
      <c r="K539" s="909">
        <f>SUM(K527:K538)</f>
        <v>60</v>
      </c>
      <c r="L539" s="289">
        <f t="shared" si="27"/>
        <v>37.294332723948813</v>
      </c>
    </row>
    <row r="541" spans="3:12" x14ac:dyDescent="0.25">
      <c r="C541" s="431" t="s">
        <v>323</v>
      </c>
    </row>
    <row r="542" spans="3:12" ht="15.75" thickBot="1" x14ac:dyDescent="0.3">
      <c r="C542" s="431"/>
    </row>
    <row r="543" spans="3:12" ht="15" customHeight="1" x14ac:dyDescent="0.25">
      <c r="C543" s="7296" t="s">
        <v>313</v>
      </c>
      <c r="D543" s="7189" t="s">
        <v>118</v>
      </c>
      <c r="E543" s="7190"/>
      <c r="F543" s="7191"/>
      <c r="G543" s="7189" t="s">
        <v>115</v>
      </c>
      <c r="H543" s="7192"/>
      <c r="I543" s="7193"/>
      <c r="J543" s="7189" t="s">
        <v>116</v>
      </c>
      <c r="K543" s="7190"/>
      <c r="L543" s="7191"/>
    </row>
    <row r="544" spans="3:12" ht="15" customHeight="1" x14ac:dyDescent="0.25">
      <c r="C544" s="7299"/>
      <c r="D544" s="7194" t="s">
        <v>124</v>
      </c>
      <c r="E544" s="7195"/>
      <c r="F544" s="7196" t="s">
        <v>125</v>
      </c>
      <c r="G544" s="7194" t="s">
        <v>124</v>
      </c>
      <c r="H544" s="7195"/>
      <c r="I544" s="7196" t="s">
        <v>125</v>
      </c>
      <c r="J544" s="7194" t="s">
        <v>124</v>
      </c>
      <c r="K544" s="7195"/>
      <c r="L544" s="7196" t="s">
        <v>125</v>
      </c>
    </row>
    <row r="545" spans="3:12" ht="15.75" thickBot="1" x14ac:dyDescent="0.3">
      <c r="C545" s="7297"/>
      <c r="D545" s="171" t="s">
        <v>1</v>
      </c>
      <c r="E545" s="185" t="s">
        <v>2360</v>
      </c>
      <c r="F545" s="7150"/>
      <c r="G545" s="171" t="s">
        <v>1</v>
      </c>
      <c r="H545" s="185" t="s">
        <v>2360</v>
      </c>
      <c r="I545" s="7150"/>
      <c r="J545" s="171" t="s">
        <v>1</v>
      </c>
      <c r="K545" s="185" t="s">
        <v>2360</v>
      </c>
      <c r="L545" s="7150"/>
    </row>
    <row r="546" spans="3:12" x14ac:dyDescent="0.25">
      <c r="C546" s="372" t="s">
        <v>314</v>
      </c>
      <c r="D546" s="238">
        <v>15</v>
      </c>
      <c r="E546" s="366">
        <v>30</v>
      </c>
      <c r="F546" s="355">
        <v>100</v>
      </c>
      <c r="G546" s="238">
        <v>4</v>
      </c>
      <c r="H546" s="366">
        <v>10</v>
      </c>
      <c r="I546" s="355">
        <v>150</v>
      </c>
      <c r="J546" s="239">
        <v>4</v>
      </c>
      <c r="K546" s="366">
        <v>10</v>
      </c>
      <c r="L546" s="355">
        <v>150</v>
      </c>
    </row>
    <row r="547" spans="3:12" x14ac:dyDescent="0.25">
      <c r="C547" s="359" t="s">
        <v>315</v>
      </c>
      <c r="D547" s="247">
        <v>6</v>
      </c>
      <c r="E547" s="264">
        <v>8</v>
      </c>
      <c r="F547" s="263">
        <v>33.333333333333314</v>
      </c>
      <c r="G547" s="247">
        <v>2</v>
      </c>
      <c r="H547" s="264">
        <v>5</v>
      </c>
      <c r="I547" s="263">
        <v>150</v>
      </c>
      <c r="J547" s="266">
        <v>2</v>
      </c>
      <c r="K547" s="264">
        <v>5</v>
      </c>
      <c r="L547" s="263">
        <v>150</v>
      </c>
    </row>
    <row r="548" spans="3:12" x14ac:dyDescent="0.25">
      <c r="C548" s="359" t="s">
        <v>316</v>
      </c>
      <c r="D548" s="247">
        <v>4</v>
      </c>
      <c r="E548" s="264">
        <v>9</v>
      </c>
      <c r="F548" s="263">
        <v>125</v>
      </c>
      <c r="G548" s="247">
        <v>2</v>
      </c>
      <c r="H548" s="264">
        <v>4</v>
      </c>
      <c r="I548" s="263">
        <v>100</v>
      </c>
      <c r="J548" s="266">
        <v>2</v>
      </c>
      <c r="K548" s="264">
        <v>4</v>
      </c>
      <c r="L548" s="263">
        <v>100</v>
      </c>
    </row>
    <row r="549" spans="3:12" x14ac:dyDescent="0.25">
      <c r="C549" s="359" t="s">
        <v>273</v>
      </c>
      <c r="D549" s="247">
        <v>36</v>
      </c>
      <c r="E549" s="264">
        <v>36</v>
      </c>
      <c r="F549" s="263">
        <v>0</v>
      </c>
      <c r="G549" s="247">
        <v>19</v>
      </c>
      <c r="H549" s="264">
        <v>21</v>
      </c>
      <c r="I549" s="263">
        <v>10.526315789473699</v>
      </c>
      <c r="J549" s="266">
        <v>14</v>
      </c>
      <c r="K549" s="264">
        <v>19</v>
      </c>
      <c r="L549" s="263">
        <v>35.714285714285722</v>
      </c>
    </row>
    <row r="550" spans="3:12" x14ac:dyDescent="0.25">
      <c r="C550" s="359" t="s">
        <v>276</v>
      </c>
      <c r="D550" s="247">
        <v>110</v>
      </c>
      <c r="E550" s="264">
        <v>152</v>
      </c>
      <c r="F550" s="263">
        <v>38.181818181818187</v>
      </c>
      <c r="G550" s="247">
        <v>64</v>
      </c>
      <c r="H550" s="264">
        <v>79</v>
      </c>
      <c r="I550" s="263">
        <v>23.4375</v>
      </c>
      <c r="J550" s="266">
        <v>59</v>
      </c>
      <c r="K550" s="264">
        <v>78</v>
      </c>
      <c r="L550" s="263">
        <v>32.203389830508485</v>
      </c>
    </row>
    <row r="551" spans="3:12" x14ac:dyDescent="0.25">
      <c r="C551" s="359" t="s">
        <v>317</v>
      </c>
      <c r="D551" s="247">
        <v>39</v>
      </c>
      <c r="E551" s="264">
        <v>51</v>
      </c>
      <c r="F551" s="263">
        <v>30.769230769230774</v>
      </c>
      <c r="G551" s="247">
        <v>15</v>
      </c>
      <c r="H551" s="264">
        <v>24</v>
      </c>
      <c r="I551" s="263">
        <v>60</v>
      </c>
      <c r="J551" s="266">
        <v>14</v>
      </c>
      <c r="K551" s="264">
        <v>24</v>
      </c>
      <c r="L551" s="263">
        <v>71.428571428571416</v>
      </c>
    </row>
    <row r="552" spans="3:12" x14ac:dyDescent="0.25">
      <c r="C552" s="359" t="s">
        <v>277</v>
      </c>
      <c r="D552" s="247">
        <v>40</v>
      </c>
      <c r="E552" s="264">
        <v>32</v>
      </c>
      <c r="F552" s="263">
        <v>-20</v>
      </c>
      <c r="G552" s="247">
        <v>17</v>
      </c>
      <c r="H552" s="264">
        <v>13</v>
      </c>
      <c r="I552" s="263">
        <v>-23.529411764705884</v>
      </c>
      <c r="J552" s="266">
        <v>17</v>
      </c>
      <c r="K552" s="264">
        <v>12</v>
      </c>
      <c r="L552" s="263">
        <v>-29.411764705882348</v>
      </c>
    </row>
    <row r="553" spans="3:12" x14ac:dyDescent="0.25">
      <c r="C553" s="359" t="s">
        <v>318</v>
      </c>
      <c r="D553" s="247">
        <v>7</v>
      </c>
      <c r="E553" s="264">
        <v>5</v>
      </c>
      <c r="F553" s="263">
        <v>-28.571428571428569</v>
      </c>
      <c r="G553" s="247">
        <v>3</v>
      </c>
      <c r="H553" s="264">
        <v>0</v>
      </c>
      <c r="I553" s="263" t="s">
        <v>613</v>
      </c>
      <c r="J553" s="266">
        <v>3</v>
      </c>
      <c r="K553" s="264">
        <v>0</v>
      </c>
      <c r="L553" s="263" t="s">
        <v>613</v>
      </c>
    </row>
    <row r="554" spans="3:12" x14ac:dyDescent="0.25">
      <c r="C554" s="359" t="s">
        <v>319</v>
      </c>
      <c r="D554" s="247">
        <v>71</v>
      </c>
      <c r="E554" s="264">
        <v>79</v>
      </c>
      <c r="F554" s="263">
        <v>11.26760563380283</v>
      </c>
      <c r="G554" s="247">
        <v>40</v>
      </c>
      <c r="H554" s="264">
        <v>40</v>
      </c>
      <c r="I554" s="263">
        <v>0</v>
      </c>
      <c r="J554" s="266">
        <v>36</v>
      </c>
      <c r="K554" s="264">
        <v>34</v>
      </c>
      <c r="L554" s="263">
        <v>-5.5555555555555571</v>
      </c>
    </row>
    <row r="555" spans="3:12" x14ac:dyDescent="0.25">
      <c r="C555" s="902" t="s">
        <v>320</v>
      </c>
      <c r="D555" s="247">
        <v>12</v>
      </c>
      <c r="E555" s="264">
        <v>10</v>
      </c>
      <c r="F555" s="263">
        <v>-16.666666666666657</v>
      </c>
      <c r="G555" s="247">
        <v>7</v>
      </c>
      <c r="H555" s="264">
        <v>6</v>
      </c>
      <c r="I555" s="263">
        <v>-14.285714285714292</v>
      </c>
      <c r="J555" s="758">
        <v>7</v>
      </c>
      <c r="K555" s="264">
        <v>6</v>
      </c>
      <c r="L555" s="263">
        <v>-14.285714285714292</v>
      </c>
    </row>
    <row r="556" spans="3:12" x14ac:dyDescent="0.25">
      <c r="C556" s="902" t="s">
        <v>321</v>
      </c>
      <c r="D556" s="247">
        <v>1</v>
      </c>
      <c r="E556" s="264">
        <v>3</v>
      </c>
      <c r="F556" s="263">
        <v>200</v>
      </c>
      <c r="G556" s="247">
        <v>0</v>
      </c>
      <c r="H556" s="264">
        <v>0</v>
      </c>
      <c r="I556" s="263" t="s">
        <v>613</v>
      </c>
      <c r="J556" s="910">
        <v>0</v>
      </c>
      <c r="K556" s="264">
        <v>0</v>
      </c>
      <c r="L556" s="263" t="s">
        <v>613</v>
      </c>
    </row>
    <row r="557" spans="3:12" ht="15.75" thickBot="1" x14ac:dyDescent="0.3">
      <c r="C557" s="373" t="s">
        <v>51</v>
      </c>
      <c r="D557" s="247">
        <v>127</v>
      </c>
      <c r="E557" s="264">
        <v>165</v>
      </c>
      <c r="F557" s="263">
        <v>29.921259842519675</v>
      </c>
      <c r="G557" s="247">
        <v>74</v>
      </c>
      <c r="H557" s="264">
        <v>95</v>
      </c>
      <c r="I557" s="263">
        <v>28.378378378378386</v>
      </c>
      <c r="J557" s="911">
        <v>62</v>
      </c>
      <c r="K557" s="264">
        <v>72</v>
      </c>
      <c r="L557" s="263">
        <v>16.129032258064527</v>
      </c>
    </row>
    <row r="558" spans="3:12" ht="15.75" thickBot="1" x14ac:dyDescent="0.3">
      <c r="C558" s="368" t="s">
        <v>14</v>
      </c>
      <c r="D558" s="731">
        <v>468</v>
      </c>
      <c r="E558" s="345">
        <v>580</v>
      </c>
      <c r="F558" s="305">
        <v>23.931623931623932</v>
      </c>
      <c r="G558" s="731">
        <v>247</v>
      </c>
      <c r="H558" s="345">
        <v>297</v>
      </c>
      <c r="I558" s="305">
        <v>20.242914979757074</v>
      </c>
      <c r="J558" s="731">
        <v>220</v>
      </c>
      <c r="K558" s="345">
        <v>264</v>
      </c>
      <c r="L558" s="305">
        <v>20</v>
      </c>
    </row>
    <row r="560" spans="3:12" x14ac:dyDescent="0.25">
      <c r="C560" s="431" t="s">
        <v>324</v>
      </c>
    </row>
    <row r="561" spans="3:9" ht="15.75" thickBot="1" x14ac:dyDescent="0.3">
      <c r="C561" s="431"/>
    </row>
    <row r="562" spans="3:9" x14ac:dyDescent="0.25">
      <c r="C562" s="7201" t="s">
        <v>313</v>
      </c>
      <c r="D562" s="484" t="s">
        <v>169</v>
      </c>
      <c r="E562" s="485"/>
      <c r="F562" s="486"/>
      <c r="G562" s="7197" t="s">
        <v>170</v>
      </c>
      <c r="H562" s="7198"/>
      <c r="I562" s="7199"/>
    </row>
    <row r="563" spans="3:9" ht="23.25" thickBot="1" x14ac:dyDescent="0.3">
      <c r="C563" s="7298"/>
      <c r="D563" s="487" t="s">
        <v>1</v>
      </c>
      <c r="E563" s="488" t="s">
        <v>2360</v>
      </c>
      <c r="F563" s="490" t="s">
        <v>144</v>
      </c>
      <c r="G563" s="487" t="s">
        <v>1</v>
      </c>
      <c r="H563" s="488" t="s">
        <v>2360</v>
      </c>
      <c r="I563" s="490" t="s">
        <v>144</v>
      </c>
    </row>
    <row r="564" spans="3:9" x14ac:dyDescent="0.25">
      <c r="C564" s="372" t="s">
        <v>314</v>
      </c>
      <c r="D564" s="912">
        <v>26.666666666666668</v>
      </c>
      <c r="E564" s="913">
        <v>33.333333333333329</v>
      </c>
      <c r="F564" s="689">
        <f t="shared" ref="F564:F576" si="30">IF(E564="","",(E564-D564))</f>
        <v>6.6666666666666607</v>
      </c>
      <c r="G564" s="912">
        <v>26.666666666666668</v>
      </c>
      <c r="H564" s="913">
        <v>33.333333333333329</v>
      </c>
      <c r="I564" s="355">
        <f t="shared" ref="I564:I576" si="31">IF(H564="","",(H564-G564))</f>
        <v>6.6666666666666607</v>
      </c>
    </row>
    <row r="565" spans="3:9" x14ac:dyDescent="0.25">
      <c r="C565" s="359" t="s">
        <v>315</v>
      </c>
      <c r="D565" s="914">
        <v>33.333333333333329</v>
      </c>
      <c r="E565" s="915">
        <v>62.5</v>
      </c>
      <c r="F565" s="700">
        <f t="shared" si="30"/>
        <v>29.166666666666671</v>
      </c>
      <c r="G565" s="916">
        <v>33.333333333333329</v>
      </c>
      <c r="H565" s="917">
        <v>62.5</v>
      </c>
      <c r="I565" s="263">
        <f t="shared" si="31"/>
        <v>29.166666666666671</v>
      </c>
    </row>
    <row r="566" spans="3:9" x14ac:dyDescent="0.25">
      <c r="C566" s="359" t="s">
        <v>316</v>
      </c>
      <c r="D566" s="918">
        <v>50</v>
      </c>
      <c r="E566" s="917">
        <v>44.444444444444443</v>
      </c>
      <c r="F566" s="263">
        <f t="shared" si="30"/>
        <v>-5.5555555555555571</v>
      </c>
      <c r="G566" s="919">
        <v>50</v>
      </c>
      <c r="H566" s="917">
        <v>44.444444444444443</v>
      </c>
      <c r="I566" s="263">
        <f t="shared" si="31"/>
        <v>-5.5555555555555571</v>
      </c>
    </row>
    <row r="567" spans="3:9" x14ac:dyDescent="0.25">
      <c r="C567" s="359" t="s">
        <v>273</v>
      </c>
      <c r="D567" s="918">
        <v>52.777777777777779</v>
      </c>
      <c r="E567" s="917">
        <v>58.333333333333336</v>
      </c>
      <c r="F567" s="700">
        <f t="shared" si="30"/>
        <v>5.5555555555555571</v>
      </c>
      <c r="G567" s="920">
        <v>45.161290322580641</v>
      </c>
      <c r="H567" s="917">
        <v>55.882352941176471</v>
      </c>
      <c r="I567" s="256">
        <f t="shared" si="31"/>
        <v>10.72106261859583</v>
      </c>
    </row>
    <row r="568" spans="3:9" x14ac:dyDescent="0.25">
      <c r="C568" s="359" t="s">
        <v>276</v>
      </c>
      <c r="D568" s="918">
        <v>58.18181818181818</v>
      </c>
      <c r="E568" s="915">
        <v>51.973684210526315</v>
      </c>
      <c r="F568" s="700">
        <f t="shared" si="30"/>
        <v>-6.2081339712918648</v>
      </c>
      <c r="G568" s="495">
        <v>56.19047619047619</v>
      </c>
      <c r="H568" s="915">
        <v>51.655629139072843</v>
      </c>
      <c r="I568" s="256">
        <f t="shared" si="31"/>
        <v>-4.5348470514033465</v>
      </c>
    </row>
    <row r="569" spans="3:9" x14ac:dyDescent="0.25">
      <c r="C569" s="359" t="s">
        <v>317</v>
      </c>
      <c r="D569" s="921">
        <v>38.461538461538467</v>
      </c>
      <c r="E569" s="917">
        <v>47.058823529411761</v>
      </c>
      <c r="F569" s="263">
        <f t="shared" si="30"/>
        <v>8.5972850678732939</v>
      </c>
      <c r="G569" s="921">
        <v>36.84210526315789</v>
      </c>
      <c r="H569" s="917">
        <v>47.058823529411761</v>
      </c>
      <c r="I569" s="263">
        <f t="shared" si="31"/>
        <v>10.216718266253871</v>
      </c>
    </row>
    <row r="570" spans="3:9" x14ac:dyDescent="0.25">
      <c r="C570" s="359" t="s">
        <v>277</v>
      </c>
      <c r="D570" s="918">
        <v>42.5</v>
      </c>
      <c r="E570" s="917">
        <v>40.625</v>
      </c>
      <c r="F570" s="700">
        <f t="shared" si="30"/>
        <v>-1.875</v>
      </c>
      <c r="G570" s="919">
        <v>42.5</v>
      </c>
      <c r="H570" s="917">
        <v>38.70967741935484</v>
      </c>
      <c r="I570" s="256">
        <f t="shared" si="31"/>
        <v>-3.7903225806451601</v>
      </c>
    </row>
    <row r="571" spans="3:9" x14ac:dyDescent="0.25">
      <c r="C571" s="359" t="s">
        <v>318</v>
      </c>
      <c r="D571" s="918">
        <v>42.857142857142854</v>
      </c>
      <c r="E571" s="917" t="s">
        <v>613</v>
      </c>
      <c r="F571" s="692" t="str">
        <f t="shared" si="30"/>
        <v/>
      </c>
      <c r="G571" s="919">
        <v>42.857142857142854</v>
      </c>
      <c r="H571" s="922" t="s">
        <v>613</v>
      </c>
      <c r="I571" s="263" t="str">
        <f t="shared" si="31"/>
        <v/>
      </c>
    </row>
    <row r="572" spans="3:9" x14ac:dyDescent="0.25">
      <c r="C572" s="359" t="s">
        <v>319</v>
      </c>
      <c r="D572" s="921">
        <v>56.338028169014088</v>
      </c>
      <c r="E572" s="915">
        <v>50.632911392405063</v>
      </c>
      <c r="F572" s="700">
        <f t="shared" si="30"/>
        <v>-5.7051167766090245</v>
      </c>
      <c r="G572" s="919">
        <v>53.731343283582092</v>
      </c>
      <c r="H572" s="915">
        <v>46.575342465753423</v>
      </c>
      <c r="I572" s="256">
        <f t="shared" si="31"/>
        <v>-7.1560008178286694</v>
      </c>
    </row>
    <row r="573" spans="3:9" x14ac:dyDescent="0.25">
      <c r="C573" s="902" t="s">
        <v>320</v>
      </c>
      <c r="D573" s="918">
        <v>58.333333333333336</v>
      </c>
      <c r="E573" s="917">
        <v>60</v>
      </c>
      <c r="F573" s="700">
        <f t="shared" si="30"/>
        <v>1.6666666666666643</v>
      </c>
      <c r="G573" s="919">
        <v>58.333333333333336</v>
      </c>
      <c r="H573" s="917">
        <v>60</v>
      </c>
      <c r="I573" s="256">
        <f t="shared" si="31"/>
        <v>1.6666666666666643</v>
      </c>
    </row>
    <row r="574" spans="3:9" x14ac:dyDescent="0.25">
      <c r="C574" s="359" t="s">
        <v>321</v>
      </c>
      <c r="D574" s="918" t="s">
        <v>613</v>
      </c>
      <c r="E574" s="917" t="s">
        <v>613</v>
      </c>
      <c r="F574" s="263" t="str">
        <f t="shared" si="30"/>
        <v/>
      </c>
      <c r="G574" s="919" t="s">
        <v>613</v>
      </c>
      <c r="H574" s="922" t="s">
        <v>613</v>
      </c>
      <c r="I574" s="263" t="str">
        <f t="shared" si="31"/>
        <v/>
      </c>
    </row>
    <row r="575" spans="3:9" ht="15.75" thickBot="1" x14ac:dyDescent="0.3">
      <c r="C575" s="923" t="s">
        <v>51</v>
      </c>
      <c r="D575" s="924">
        <v>58.267716535433067</v>
      </c>
      <c r="E575" s="925">
        <v>57.575757575757578</v>
      </c>
      <c r="F575" s="6250">
        <f t="shared" si="30"/>
        <v>-0.69195895967548893</v>
      </c>
      <c r="G575" s="919">
        <v>53.913043478260867</v>
      </c>
      <c r="H575" s="925">
        <v>50.704225352112672</v>
      </c>
      <c r="I575" s="652">
        <f t="shared" si="31"/>
        <v>-3.2088181261481949</v>
      </c>
    </row>
    <row r="576" spans="3:9" ht="15.75" thickBot="1" x14ac:dyDescent="0.3">
      <c r="C576" s="368" t="s">
        <v>14</v>
      </c>
      <c r="D576" s="927">
        <v>52.777777777777779</v>
      </c>
      <c r="E576" s="928">
        <v>51.206896551724135</v>
      </c>
      <c r="F576" s="929">
        <f t="shared" si="30"/>
        <v>-1.5708812260536433</v>
      </c>
      <c r="G576" s="927">
        <v>49.886621315192741</v>
      </c>
      <c r="H576" s="928">
        <v>48.263254113345525</v>
      </c>
      <c r="I576" s="305">
        <f t="shared" si="31"/>
        <v>-1.6233672018472163</v>
      </c>
    </row>
    <row r="577" spans="13:22" x14ac:dyDescent="0.25">
      <c r="M577" s="431" t="s">
        <v>325</v>
      </c>
    </row>
    <row r="578" spans="13:22" ht="15.75" thickBot="1" x14ac:dyDescent="0.3">
      <c r="M578" s="431"/>
    </row>
    <row r="579" spans="13:22" ht="15" customHeight="1" x14ac:dyDescent="0.25">
      <c r="M579" s="7201" t="s">
        <v>172</v>
      </c>
      <c r="N579" s="7176" t="s">
        <v>114</v>
      </c>
      <c r="O579" s="7177"/>
      <c r="P579" s="7178"/>
      <c r="Q579" s="7176" t="s">
        <v>115</v>
      </c>
      <c r="R579" s="7179"/>
      <c r="S579" s="7176" t="s">
        <v>116</v>
      </c>
      <c r="T579" s="7180"/>
      <c r="U579" s="7180"/>
      <c r="V579" s="7179"/>
    </row>
    <row r="580" spans="13:22" ht="20.25" thickBot="1" x14ac:dyDescent="0.3">
      <c r="M580" s="7159"/>
      <c r="N580" s="168" t="s">
        <v>119</v>
      </c>
      <c r="O580" s="169" t="s">
        <v>120</v>
      </c>
      <c r="P580" s="170" t="s">
        <v>121</v>
      </c>
      <c r="Q580" s="171" t="s">
        <v>119</v>
      </c>
      <c r="R580" s="172" t="s">
        <v>122</v>
      </c>
      <c r="S580" s="171" t="s">
        <v>119</v>
      </c>
      <c r="T580" s="173" t="s">
        <v>122</v>
      </c>
      <c r="U580" s="174" t="s">
        <v>123</v>
      </c>
      <c r="V580" s="175" t="s">
        <v>122</v>
      </c>
    </row>
    <row r="581" spans="13:22" ht="15.75" thickBot="1" x14ac:dyDescent="0.3">
      <c r="M581" s="518" t="s">
        <v>173</v>
      </c>
      <c r="N581" s="519">
        <v>394</v>
      </c>
      <c r="O581" s="520">
        <v>5</v>
      </c>
      <c r="P581" s="520">
        <v>387</v>
      </c>
      <c r="Q581" s="519">
        <v>155</v>
      </c>
      <c r="R581" s="521">
        <f t="shared" ref="R581:R601" si="32">IF(Q581*N581=0,"",Q581/N581*100)</f>
        <v>39.340101522842644</v>
      </c>
      <c r="S581" s="522">
        <v>148</v>
      </c>
      <c r="T581" s="523">
        <f t="shared" ref="T581:T601" si="33">IF(S581*P581=0,"",S581/P581*100)</f>
        <v>38.24289405684754</v>
      </c>
      <c r="U581" s="524">
        <v>32</v>
      </c>
      <c r="V581" s="525">
        <f t="shared" ref="V581:V588" si="34">IF(S581*P581=0,"",(S581-U581)/P581*100)</f>
        <v>29.974160206718349</v>
      </c>
    </row>
    <row r="582" spans="13:22" x14ac:dyDescent="0.25">
      <c r="M582" s="353" t="s">
        <v>174</v>
      </c>
      <c r="N582" s="381">
        <v>27</v>
      </c>
      <c r="O582" s="382">
        <v>2</v>
      </c>
      <c r="P582" s="382">
        <v>24</v>
      </c>
      <c r="Q582" s="381">
        <v>22</v>
      </c>
      <c r="R582" s="380">
        <f t="shared" si="32"/>
        <v>81.481481481481481</v>
      </c>
      <c r="S582" s="526">
        <v>19</v>
      </c>
      <c r="T582" s="333">
        <f t="shared" si="33"/>
        <v>79.166666666666657</v>
      </c>
      <c r="U582" s="349">
        <v>5</v>
      </c>
      <c r="V582" s="245">
        <f t="shared" si="34"/>
        <v>58.333333333333336</v>
      </c>
    </row>
    <row r="583" spans="13:22" x14ac:dyDescent="0.25">
      <c r="M583" s="359" t="s">
        <v>175</v>
      </c>
      <c r="N583" s="386">
        <v>27</v>
      </c>
      <c r="O583" s="387">
        <v>0</v>
      </c>
      <c r="P583" s="387">
        <v>25</v>
      </c>
      <c r="Q583" s="386">
        <v>22</v>
      </c>
      <c r="R583" s="339">
        <f t="shared" si="32"/>
        <v>81.481481481481481</v>
      </c>
      <c r="S583" s="527">
        <v>20</v>
      </c>
      <c r="T583" s="332">
        <f t="shared" si="33"/>
        <v>80</v>
      </c>
      <c r="U583" s="357">
        <v>7</v>
      </c>
      <c r="V583" s="260">
        <f t="shared" si="34"/>
        <v>52</v>
      </c>
    </row>
    <row r="584" spans="13:22" x14ac:dyDescent="0.25">
      <c r="M584" s="359" t="s">
        <v>176</v>
      </c>
      <c r="N584" s="386">
        <v>18</v>
      </c>
      <c r="O584" s="387">
        <v>1</v>
      </c>
      <c r="P584" s="387">
        <v>17</v>
      </c>
      <c r="Q584" s="386">
        <v>10</v>
      </c>
      <c r="R584" s="339">
        <f t="shared" si="32"/>
        <v>55.555555555555557</v>
      </c>
      <c r="S584" s="527">
        <v>9</v>
      </c>
      <c r="T584" s="332">
        <f t="shared" si="33"/>
        <v>52.941176470588239</v>
      </c>
      <c r="U584" s="357">
        <v>0</v>
      </c>
      <c r="V584" s="260">
        <f t="shared" si="34"/>
        <v>52.941176470588239</v>
      </c>
    </row>
    <row r="585" spans="13:22" ht="15.75" thickBot="1" x14ac:dyDescent="0.3">
      <c r="M585" s="373" t="s">
        <v>177</v>
      </c>
      <c r="N585" s="528">
        <v>15</v>
      </c>
      <c r="O585" s="529">
        <v>1</v>
      </c>
      <c r="P585" s="529">
        <v>14</v>
      </c>
      <c r="Q585" s="528">
        <v>8</v>
      </c>
      <c r="R585" s="361">
        <f t="shared" si="32"/>
        <v>53.333333333333336</v>
      </c>
      <c r="S585" s="530">
        <v>7</v>
      </c>
      <c r="T585" s="375">
        <f t="shared" si="33"/>
        <v>50</v>
      </c>
      <c r="U585" s="531">
        <v>1</v>
      </c>
      <c r="V585" s="374">
        <f t="shared" si="34"/>
        <v>42.857142857142854</v>
      </c>
    </row>
    <row r="586" spans="13:22" x14ac:dyDescent="0.25">
      <c r="M586" s="353" t="s">
        <v>178</v>
      </c>
      <c r="N586" s="381">
        <v>1</v>
      </c>
      <c r="O586" s="382">
        <v>0</v>
      </c>
      <c r="P586" s="382">
        <v>1</v>
      </c>
      <c r="Q586" s="381">
        <v>1</v>
      </c>
      <c r="R586" s="351">
        <f t="shared" si="32"/>
        <v>100</v>
      </c>
      <c r="S586" s="526">
        <v>1</v>
      </c>
      <c r="T586" s="352">
        <f t="shared" si="33"/>
        <v>100</v>
      </c>
      <c r="U586" s="349">
        <v>0</v>
      </c>
      <c r="V586" s="245">
        <f t="shared" si="34"/>
        <v>100</v>
      </c>
    </row>
    <row r="587" spans="13:22" x14ac:dyDescent="0.25">
      <c r="M587" s="359" t="s">
        <v>179</v>
      </c>
      <c r="N587" s="386">
        <v>15</v>
      </c>
      <c r="O587" s="387">
        <v>0</v>
      </c>
      <c r="P587" s="387">
        <v>13</v>
      </c>
      <c r="Q587" s="386">
        <v>13</v>
      </c>
      <c r="R587" s="339">
        <f t="shared" si="32"/>
        <v>86.666666666666671</v>
      </c>
      <c r="S587" s="527">
        <v>11</v>
      </c>
      <c r="T587" s="332">
        <f t="shared" si="33"/>
        <v>84.615384615384613</v>
      </c>
      <c r="U587" s="357">
        <v>0</v>
      </c>
      <c r="V587" s="260">
        <f t="shared" si="34"/>
        <v>84.615384615384613</v>
      </c>
    </row>
    <row r="588" spans="13:22" x14ac:dyDescent="0.25">
      <c r="M588" s="359" t="s">
        <v>180</v>
      </c>
      <c r="N588" s="386">
        <v>5</v>
      </c>
      <c r="O588" s="387">
        <v>0</v>
      </c>
      <c r="P588" s="387">
        <v>0</v>
      </c>
      <c r="Q588" s="386">
        <v>5</v>
      </c>
      <c r="R588" s="339">
        <f t="shared" si="32"/>
        <v>100</v>
      </c>
      <c r="S588" s="527">
        <v>0</v>
      </c>
      <c r="T588" s="332" t="str">
        <f t="shared" si="33"/>
        <v/>
      </c>
      <c r="U588" s="357">
        <v>0</v>
      </c>
      <c r="V588" s="260" t="str">
        <f t="shared" si="34"/>
        <v/>
      </c>
    </row>
    <row r="589" spans="13:22" x14ac:dyDescent="0.25">
      <c r="M589" s="359" t="s">
        <v>181</v>
      </c>
      <c r="N589" s="386">
        <v>8</v>
      </c>
      <c r="O589" s="387">
        <v>0</v>
      </c>
      <c r="P589" s="387">
        <v>8</v>
      </c>
      <c r="Q589" s="386">
        <v>14</v>
      </c>
      <c r="R589" s="339">
        <f t="shared" si="32"/>
        <v>175</v>
      </c>
      <c r="S589" s="527">
        <v>14</v>
      </c>
      <c r="T589" s="332">
        <f t="shared" si="33"/>
        <v>175</v>
      </c>
      <c r="U589" s="357">
        <v>10</v>
      </c>
      <c r="V589" s="260">
        <f>IF(S589*P589=0,"",(S589-U589)/P589*100)</f>
        <v>50</v>
      </c>
    </row>
    <row r="590" spans="13:22" x14ac:dyDescent="0.25">
      <c r="M590" s="359" t="s">
        <v>182</v>
      </c>
      <c r="N590" s="386">
        <v>14</v>
      </c>
      <c r="O590" s="387">
        <v>0</v>
      </c>
      <c r="P590" s="387">
        <v>10</v>
      </c>
      <c r="Q590" s="386">
        <v>9</v>
      </c>
      <c r="R590" s="339">
        <f t="shared" si="32"/>
        <v>64.285714285714292</v>
      </c>
      <c r="S590" s="527">
        <v>5</v>
      </c>
      <c r="T590" s="332">
        <f t="shared" si="33"/>
        <v>50</v>
      </c>
      <c r="U590" s="357">
        <v>0</v>
      </c>
      <c r="V590" s="260">
        <f>IF(S590*P590=0,"",(S590-U590)/P590*100)</f>
        <v>50</v>
      </c>
    </row>
    <row r="591" spans="13:22" ht="15.75" thickBot="1" x14ac:dyDescent="0.3">
      <c r="M591" s="373" t="s">
        <v>183</v>
      </c>
      <c r="N591" s="528">
        <v>17</v>
      </c>
      <c r="O591" s="529">
        <v>0</v>
      </c>
      <c r="P591" s="529">
        <v>16</v>
      </c>
      <c r="Q591" s="528">
        <v>6</v>
      </c>
      <c r="R591" s="361">
        <f t="shared" si="32"/>
        <v>35.294117647058826</v>
      </c>
      <c r="S591" s="530">
        <v>5</v>
      </c>
      <c r="T591" s="375">
        <f t="shared" si="33"/>
        <v>31.25</v>
      </c>
      <c r="U591" s="531">
        <v>0</v>
      </c>
      <c r="V591" s="374">
        <f t="shared" ref="V591:V600" si="35">IF(S591*P591=0,"",(S591-U591)/P591*100)</f>
        <v>31.25</v>
      </c>
    </row>
    <row r="592" spans="13:22" x14ac:dyDescent="0.25">
      <c r="M592" s="353" t="s">
        <v>184</v>
      </c>
      <c r="N592" s="384">
        <v>5</v>
      </c>
      <c r="O592" s="385">
        <v>0</v>
      </c>
      <c r="P592" s="385">
        <v>3</v>
      </c>
      <c r="Q592" s="381">
        <v>4</v>
      </c>
      <c r="R592" s="351">
        <f t="shared" si="32"/>
        <v>80</v>
      </c>
      <c r="S592" s="526">
        <v>2</v>
      </c>
      <c r="T592" s="352">
        <f t="shared" si="33"/>
        <v>66.666666666666657</v>
      </c>
      <c r="U592" s="349">
        <v>0</v>
      </c>
      <c r="V592" s="245">
        <f t="shared" si="35"/>
        <v>66.666666666666657</v>
      </c>
    </row>
    <row r="593" spans="13:22" x14ac:dyDescent="0.25">
      <c r="M593" s="372" t="s">
        <v>185</v>
      </c>
      <c r="N593" s="386">
        <v>7</v>
      </c>
      <c r="O593" s="387">
        <v>1</v>
      </c>
      <c r="P593" s="387">
        <v>6</v>
      </c>
      <c r="Q593" s="386">
        <v>3</v>
      </c>
      <c r="R593" s="380">
        <f t="shared" si="32"/>
        <v>42.857142857142854</v>
      </c>
      <c r="S593" s="527">
        <v>2</v>
      </c>
      <c r="T593" s="333">
        <f t="shared" si="33"/>
        <v>33.333333333333329</v>
      </c>
      <c r="U593" s="357">
        <v>0</v>
      </c>
      <c r="V593" s="260">
        <f t="shared" si="35"/>
        <v>33.333333333333329</v>
      </c>
    </row>
    <row r="594" spans="13:22" x14ac:dyDescent="0.25">
      <c r="M594" s="359" t="s">
        <v>186</v>
      </c>
      <c r="N594" s="386">
        <v>4</v>
      </c>
      <c r="O594" s="387">
        <v>0</v>
      </c>
      <c r="P594" s="387">
        <v>4</v>
      </c>
      <c r="Q594" s="386">
        <v>4</v>
      </c>
      <c r="R594" s="339">
        <f t="shared" si="32"/>
        <v>100</v>
      </c>
      <c r="S594" s="527">
        <v>4</v>
      </c>
      <c r="T594" s="332">
        <f t="shared" si="33"/>
        <v>100</v>
      </c>
      <c r="U594" s="357">
        <v>0</v>
      </c>
      <c r="V594" s="260">
        <f t="shared" si="35"/>
        <v>100</v>
      </c>
    </row>
    <row r="595" spans="13:22" x14ac:dyDescent="0.25">
      <c r="M595" s="435" t="s">
        <v>187</v>
      </c>
      <c r="N595" s="386">
        <v>1</v>
      </c>
      <c r="O595" s="387">
        <v>0</v>
      </c>
      <c r="P595" s="387">
        <v>1</v>
      </c>
      <c r="Q595" s="386">
        <v>1</v>
      </c>
      <c r="R595" s="339">
        <f t="shared" si="32"/>
        <v>100</v>
      </c>
      <c r="S595" s="527">
        <v>1</v>
      </c>
      <c r="T595" s="332">
        <f t="shared" si="33"/>
        <v>100</v>
      </c>
      <c r="U595" s="357">
        <v>0</v>
      </c>
      <c r="V595" s="260">
        <f t="shared" si="35"/>
        <v>100</v>
      </c>
    </row>
    <row r="596" spans="13:22" x14ac:dyDescent="0.25">
      <c r="M596" s="359" t="s">
        <v>188</v>
      </c>
      <c r="N596" s="386">
        <v>3</v>
      </c>
      <c r="O596" s="387">
        <v>0</v>
      </c>
      <c r="P596" s="387">
        <v>3</v>
      </c>
      <c r="Q596" s="386">
        <v>2</v>
      </c>
      <c r="R596" s="339">
        <f t="shared" si="32"/>
        <v>66.666666666666657</v>
      </c>
      <c r="S596" s="527">
        <v>2</v>
      </c>
      <c r="T596" s="332">
        <f t="shared" si="33"/>
        <v>66.666666666666657</v>
      </c>
      <c r="U596" s="357">
        <v>0</v>
      </c>
      <c r="V596" s="260">
        <f t="shared" si="35"/>
        <v>66.666666666666657</v>
      </c>
    </row>
    <row r="597" spans="13:22" x14ac:dyDescent="0.25">
      <c r="M597" s="359" t="s">
        <v>189</v>
      </c>
      <c r="N597" s="386">
        <v>6</v>
      </c>
      <c r="O597" s="387">
        <v>0</v>
      </c>
      <c r="P597" s="387">
        <v>5</v>
      </c>
      <c r="Q597" s="386">
        <v>7</v>
      </c>
      <c r="R597" s="339">
        <f t="shared" si="32"/>
        <v>116.66666666666667</v>
      </c>
      <c r="S597" s="527">
        <v>6</v>
      </c>
      <c r="T597" s="332">
        <f t="shared" si="33"/>
        <v>120</v>
      </c>
      <c r="U597" s="357">
        <v>5</v>
      </c>
      <c r="V597" s="260">
        <f t="shared" si="35"/>
        <v>20</v>
      </c>
    </row>
    <row r="598" spans="13:22" x14ac:dyDescent="0.25">
      <c r="M598" s="359" t="s">
        <v>190</v>
      </c>
      <c r="N598" s="386">
        <v>0</v>
      </c>
      <c r="O598" s="387">
        <v>0</v>
      </c>
      <c r="P598" s="387">
        <v>0</v>
      </c>
      <c r="Q598" s="386">
        <v>0</v>
      </c>
      <c r="R598" s="339" t="str">
        <f t="shared" si="32"/>
        <v/>
      </c>
      <c r="S598" s="527">
        <v>0</v>
      </c>
      <c r="T598" s="332" t="str">
        <f t="shared" si="33"/>
        <v/>
      </c>
      <c r="U598" s="357">
        <v>0</v>
      </c>
      <c r="V598" s="260" t="str">
        <f t="shared" si="35"/>
        <v/>
      </c>
    </row>
    <row r="599" spans="13:22" x14ac:dyDescent="0.25">
      <c r="M599" s="359" t="s">
        <v>191</v>
      </c>
      <c r="N599" s="386">
        <v>9</v>
      </c>
      <c r="O599" s="387">
        <v>0</v>
      </c>
      <c r="P599" s="387">
        <v>7</v>
      </c>
      <c r="Q599" s="386">
        <v>7</v>
      </c>
      <c r="R599" s="339">
        <f t="shared" si="32"/>
        <v>77.777777777777786</v>
      </c>
      <c r="S599" s="527">
        <v>5</v>
      </c>
      <c r="T599" s="332">
        <f t="shared" si="33"/>
        <v>71.428571428571431</v>
      </c>
      <c r="U599" s="357">
        <v>0</v>
      </c>
      <c r="V599" s="260">
        <f t="shared" si="35"/>
        <v>71.428571428571431</v>
      </c>
    </row>
    <row r="600" spans="13:22" ht="15.75" thickBot="1" x14ac:dyDescent="0.3">
      <c r="M600" s="359" t="s">
        <v>192</v>
      </c>
      <c r="N600" s="528">
        <v>4</v>
      </c>
      <c r="O600" s="529">
        <v>0</v>
      </c>
      <c r="P600" s="529">
        <v>3</v>
      </c>
      <c r="Q600" s="528">
        <v>4</v>
      </c>
      <c r="R600" s="339">
        <f t="shared" si="32"/>
        <v>100</v>
      </c>
      <c r="S600" s="530">
        <v>3</v>
      </c>
      <c r="T600" s="340">
        <f t="shared" si="33"/>
        <v>100</v>
      </c>
      <c r="U600" s="531">
        <v>0</v>
      </c>
      <c r="V600" s="370">
        <f t="shared" si="35"/>
        <v>100</v>
      </c>
    </row>
    <row r="601" spans="13:22" ht="15.75" thickBot="1" x14ac:dyDescent="0.3">
      <c r="M601" s="283" t="s">
        <v>14</v>
      </c>
      <c r="N601" s="532">
        <f>SUM(N581:N600)</f>
        <v>580</v>
      </c>
      <c r="O601" s="532">
        <f>SUM(O581:O600)</f>
        <v>10</v>
      </c>
      <c r="P601" s="532">
        <f>SUM(P581:P600)</f>
        <v>547</v>
      </c>
      <c r="Q601" s="533">
        <f>SUM(Q581:Q600)</f>
        <v>297</v>
      </c>
      <c r="R601" s="534">
        <f t="shared" si="32"/>
        <v>51.206896551724135</v>
      </c>
      <c r="S601" s="532">
        <f>SUM(S581:S600)</f>
        <v>264</v>
      </c>
      <c r="T601" s="535">
        <f t="shared" si="33"/>
        <v>48.263254113345525</v>
      </c>
      <c r="U601" s="532">
        <f>SUM(U581:U600)</f>
        <v>60</v>
      </c>
      <c r="V601" s="536">
        <f>(S601-U601)/P601*100</f>
        <v>37.294332723948813</v>
      </c>
    </row>
    <row r="603" spans="13:22" x14ac:dyDescent="0.25">
      <c r="M603" s="431" t="s">
        <v>326</v>
      </c>
    </row>
    <row r="604" spans="13:22" ht="15.75" thickBot="1" x14ac:dyDescent="0.3">
      <c r="M604" s="431"/>
    </row>
    <row r="605" spans="13:22" ht="15" customHeight="1" x14ac:dyDescent="0.25">
      <c r="M605" s="7215" t="s">
        <v>194</v>
      </c>
      <c r="N605" s="7189" t="s">
        <v>118</v>
      </c>
      <c r="O605" s="7190"/>
      <c r="P605" s="7191"/>
      <c r="Q605" s="7189" t="s">
        <v>115</v>
      </c>
      <c r="R605" s="7192"/>
      <c r="S605" s="7193"/>
      <c r="T605" s="7202" t="s">
        <v>116</v>
      </c>
      <c r="U605" s="7212"/>
      <c r="V605" s="7213"/>
    </row>
    <row r="606" spans="13:22" ht="23.25" thickBot="1" x14ac:dyDescent="0.3">
      <c r="M606" s="7216"/>
      <c r="N606" s="171" t="s">
        <v>1</v>
      </c>
      <c r="O606" s="185" t="s">
        <v>2360</v>
      </c>
      <c r="P606" s="537" t="s">
        <v>195</v>
      </c>
      <c r="Q606" s="171" t="s">
        <v>1</v>
      </c>
      <c r="R606" s="185" t="s">
        <v>2360</v>
      </c>
      <c r="S606" s="537" t="s">
        <v>195</v>
      </c>
      <c r="T606" s="171" t="s">
        <v>1</v>
      </c>
      <c r="U606" s="185" t="s">
        <v>2360</v>
      </c>
      <c r="V606" s="537" t="s">
        <v>195</v>
      </c>
    </row>
    <row r="607" spans="13:22" ht="15.75" thickBot="1" x14ac:dyDescent="0.3">
      <c r="M607" s="518" t="s">
        <v>173</v>
      </c>
      <c r="N607" s="348">
        <v>286</v>
      </c>
      <c r="O607" s="345">
        <v>394</v>
      </c>
      <c r="P607" s="346">
        <v>37.76223776223776</v>
      </c>
      <c r="Q607" s="348">
        <v>141</v>
      </c>
      <c r="R607" s="345">
        <v>155</v>
      </c>
      <c r="S607" s="347">
        <v>9.929078014184384</v>
      </c>
      <c r="T607" s="348">
        <v>133</v>
      </c>
      <c r="U607" s="345">
        <v>148</v>
      </c>
      <c r="V607" s="346">
        <v>11.278195488721792</v>
      </c>
    </row>
    <row r="608" spans="13:22" x14ac:dyDescent="0.25">
      <c r="M608" s="353" t="s">
        <v>174</v>
      </c>
      <c r="N608" s="354">
        <v>44</v>
      </c>
      <c r="O608" s="439">
        <v>27</v>
      </c>
      <c r="P608" s="355">
        <v>-38.636363636363633</v>
      </c>
      <c r="Q608" s="354">
        <v>28</v>
      </c>
      <c r="R608" s="439">
        <v>22</v>
      </c>
      <c r="S608" s="539">
        <v>-21.428571428571431</v>
      </c>
      <c r="T608" s="354">
        <v>22</v>
      </c>
      <c r="U608" s="439">
        <v>19</v>
      </c>
      <c r="V608" s="355">
        <v>-13.63636363636364</v>
      </c>
    </row>
    <row r="609" spans="13:22" x14ac:dyDescent="0.25">
      <c r="M609" s="359" t="s">
        <v>175</v>
      </c>
      <c r="N609" s="267">
        <v>25</v>
      </c>
      <c r="O609" s="268">
        <v>27</v>
      </c>
      <c r="P609" s="263">
        <v>8</v>
      </c>
      <c r="Q609" s="267">
        <v>9</v>
      </c>
      <c r="R609" s="268">
        <v>22</v>
      </c>
      <c r="S609" s="335">
        <v>144.44444444444446</v>
      </c>
      <c r="T609" s="267">
        <v>9</v>
      </c>
      <c r="U609" s="268">
        <v>20</v>
      </c>
      <c r="V609" s="263">
        <v>122.22222222222223</v>
      </c>
    </row>
    <row r="610" spans="13:22" x14ac:dyDescent="0.25">
      <c r="M610" s="359" t="s">
        <v>176</v>
      </c>
      <c r="N610" s="267">
        <v>9</v>
      </c>
      <c r="O610" s="268">
        <v>18</v>
      </c>
      <c r="P610" s="263">
        <v>100</v>
      </c>
      <c r="Q610" s="267">
        <v>4</v>
      </c>
      <c r="R610" s="268">
        <v>10</v>
      </c>
      <c r="S610" s="335">
        <v>150</v>
      </c>
      <c r="T610" s="267">
        <v>2</v>
      </c>
      <c r="U610" s="268">
        <v>9</v>
      </c>
      <c r="V610" s="263">
        <v>350</v>
      </c>
    </row>
    <row r="611" spans="13:22" ht="15.75" thickBot="1" x14ac:dyDescent="0.3">
      <c r="M611" s="373" t="s">
        <v>177</v>
      </c>
      <c r="N611" s="440">
        <v>22</v>
      </c>
      <c r="O611" s="441">
        <v>15</v>
      </c>
      <c r="P611" s="367">
        <v>-31.818181818181827</v>
      </c>
      <c r="Q611" s="440">
        <v>10</v>
      </c>
      <c r="R611" s="441">
        <v>8</v>
      </c>
      <c r="S611" s="541">
        <v>-20</v>
      </c>
      <c r="T611" s="440">
        <v>10</v>
      </c>
      <c r="U611" s="441">
        <v>7</v>
      </c>
      <c r="V611" s="367">
        <v>-30</v>
      </c>
    </row>
    <row r="612" spans="13:22" x14ac:dyDescent="0.25">
      <c r="M612" s="353" t="s">
        <v>178</v>
      </c>
      <c r="N612" s="354">
        <v>2</v>
      </c>
      <c r="O612" s="439">
        <v>1</v>
      </c>
      <c r="P612" s="355">
        <v>-50</v>
      </c>
      <c r="Q612" s="354">
        <v>2</v>
      </c>
      <c r="R612" s="439">
        <v>1</v>
      </c>
      <c r="S612" s="539">
        <v>-50</v>
      </c>
      <c r="T612" s="354">
        <v>1</v>
      </c>
      <c r="U612" s="439">
        <v>1</v>
      </c>
      <c r="V612" s="355">
        <v>0</v>
      </c>
    </row>
    <row r="613" spans="13:22" x14ac:dyDescent="0.25">
      <c r="M613" s="359" t="s">
        <v>179</v>
      </c>
      <c r="N613" s="267">
        <v>4</v>
      </c>
      <c r="O613" s="268">
        <v>15</v>
      </c>
      <c r="P613" s="263">
        <v>275</v>
      </c>
      <c r="Q613" s="267">
        <v>3</v>
      </c>
      <c r="R613" s="268">
        <v>13</v>
      </c>
      <c r="S613" s="335">
        <v>333.33333333333331</v>
      </c>
      <c r="T613" s="267">
        <v>2</v>
      </c>
      <c r="U613" s="268">
        <v>11</v>
      </c>
      <c r="V613" s="263">
        <v>450</v>
      </c>
    </row>
    <row r="614" spans="13:22" x14ac:dyDescent="0.25">
      <c r="M614" s="359" t="s">
        <v>180</v>
      </c>
      <c r="N614" s="267">
        <v>2</v>
      </c>
      <c r="O614" s="268">
        <v>5</v>
      </c>
      <c r="P614" s="263">
        <v>150</v>
      </c>
      <c r="Q614" s="267">
        <v>1</v>
      </c>
      <c r="R614" s="268">
        <v>5</v>
      </c>
      <c r="S614" s="335">
        <v>400</v>
      </c>
      <c r="T614" s="267">
        <v>0</v>
      </c>
      <c r="U614" s="268">
        <v>0</v>
      </c>
      <c r="V614" s="263" t="s">
        <v>613</v>
      </c>
    </row>
    <row r="615" spans="13:22" x14ac:dyDescent="0.25">
      <c r="M615" s="359" t="s">
        <v>181</v>
      </c>
      <c r="N615" s="267">
        <v>8</v>
      </c>
      <c r="O615" s="268">
        <v>8</v>
      </c>
      <c r="P615" s="263">
        <v>0</v>
      </c>
      <c r="Q615" s="267">
        <v>7</v>
      </c>
      <c r="R615" s="268">
        <v>14</v>
      </c>
      <c r="S615" s="335">
        <v>100</v>
      </c>
      <c r="T615" s="267">
        <v>7</v>
      </c>
      <c r="U615" s="268">
        <v>14</v>
      </c>
      <c r="V615" s="263">
        <v>100</v>
      </c>
    </row>
    <row r="616" spans="13:22" x14ac:dyDescent="0.25">
      <c r="M616" s="359" t="s">
        <v>182</v>
      </c>
      <c r="N616" s="267">
        <v>8</v>
      </c>
      <c r="O616" s="268">
        <v>14</v>
      </c>
      <c r="P616" s="263">
        <v>75</v>
      </c>
      <c r="Q616" s="267">
        <v>8</v>
      </c>
      <c r="R616" s="268">
        <v>9</v>
      </c>
      <c r="S616" s="335">
        <v>12.5</v>
      </c>
      <c r="T616" s="267">
        <v>6</v>
      </c>
      <c r="U616" s="268">
        <v>5</v>
      </c>
      <c r="V616" s="263">
        <v>-16.666666666666657</v>
      </c>
    </row>
    <row r="617" spans="13:22" ht="15.75" thickBot="1" x14ac:dyDescent="0.3">
      <c r="M617" s="373" t="s">
        <v>183</v>
      </c>
      <c r="N617" s="440">
        <v>16</v>
      </c>
      <c r="O617" s="441">
        <v>17</v>
      </c>
      <c r="P617" s="367">
        <v>6.25</v>
      </c>
      <c r="Q617" s="440">
        <v>12</v>
      </c>
      <c r="R617" s="441">
        <v>6</v>
      </c>
      <c r="S617" s="541">
        <v>-50</v>
      </c>
      <c r="T617" s="440">
        <v>12</v>
      </c>
      <c r="U617" s="441">
        <v>5</v>
      </c>
      <c r="V617" s="367">
        <v>-58.333333333333329</v>
      </c>
    </row>
    <row r="618" spans="13:22" x14ac:dyDescent="0.25">
      <c r="M618" s="372" t="s">
        <v>184</v>
      </c>
      <c r="N618" s="338">
        <v>1</v>
      </c>
      <c r="O618" s="439">
        <v>5</v>
      </c>
      <c r="P618" s="256">
        <v>400</v>
      </c>
      <c r="Q618" s="338">
        <v>1</v>
      </c>
      <c r="R618" s="439">
        <v>4</v>
      </c>
      <c r="S618" s="337">
        <v>300</v>
      </c>
      <c r="T618" s="338">
        <v>0</v>
      </c>
      <c r="U618" s="439">
        <v>2</v>
      </c>
      <c r="V618" s="256" t="s">
        <v>613</v>
      </c>
    </row>
    <row r="619" spans="13:22" x14ac:dyDescent="0.25">
      <c r="M619" s="359" t="s">
        <v>185</v>
      </c>
      <c r="N619" s="267">
        <v>8</v>
      </c>
      <c r="O619" s="268">
        <v>7</v>
      </c>
      <c r="P619" s="263">
        <v>-12.5</v>
      </c>
      <c r="Q619" s="267">
        <v>5</v>
      </c>
      <c r="R619" s="268">
        <v>3</v>
      </c>
      <c r="S619" s="335">
        <v>-40</v>
      </c>
      <c r="T619" s="267">
        <v>5</v>
      </c>
      <c r="U619" s="268">
        <v>2</v>
      </c>
      <c r="V619" s="263">
        <v>-60</v>
      </c>
    </row>
    <row r="620" spans="13:22" x14ac:dyDescent="0.25">
      <c r="M620" s="359" t="s">
        <v>186</v>
      </c>
      <c r="N620" s="267">
        <v>8</v>
      </c>
      <c r="O620" s="268">
        <v>4</v>
      </c>
      <c r="P620" s="263">
        <v>-50</v>
      </c>
      <c r="Q620" s="267">
        <v>7</v>
      </c>
      <c r="R620" s="268">
        <v>4</v>
      </c>
      <c r="S620" s="335">
        <v>-42.857142857142861</v>
      </c>
      <c r="T620" s="267">
        <v>6</v>
      </c>
      <c r="U620" s="268">
        <v>4</v>
      </c>
      <c r="V620" s="263">
        <v>-33.333333333333343</v>
      </c>
    </row>
    <row r="621" spans="13:22" x14ac:dyDescent="0.25">
      <c r="M621" s="359" t="s">
        <v>187</v>
      </c>
      <c r="N621" s="267">
        <v>1</v>
      </c>
      <c r="O621" s="268">
        <v>1</v>
      </c>
      <c r="P621" s="263">
        <v>0</v>
      </c>
      <c r="Q621" s="267">
        <v>0</v>
      </c>
      <c r="R621" s="268">
        <v>1</v>
      </c>
      <c r="S621" s="335" t="s">
        <v>613</v>
      </c>
      <c r="T621" s="267">
        <v>0</v>
      </c>
      <c r="U621" s="268">
        <v>1</v>
      </c>
      <c r="V621" s="263" t="s">
        <v>613</v>
      </c>
    </row>
    <row r="622" spans="13:22" x14ac:dyDescent="0.25">
      <c r="M622" s="359" t="s">
        <v>188</v>
      </c>
      <c r="N622" s="267">
        <v>4</v>
      </c>
      <c r="O622" s="268">
        <v>3</v>
      </c>
      <c r="P622" s="263">
        <v>-25</v>
      </c>
      <c r="Q622" s="267">
        <v>0</v>
      </c>
      <c r="R622" s="268">
        <v>2</v>
      </c>
      <c r="S622" s="335" t="s">
        <v>613</v>
      </c>
      <c r="T622" s="267">
        <v>0</v>
      </c>
      <c r="U622" s="268">
        <v>2</v>
      </c>
      <c r="V622" s="263" t="s">
        <v>613</v>
      </c>
    </row>
    <row r="623" spans="13:22" x14ac:dyDescent="0.25">
      <c r="M623" s="359" t="s">
        <v>189</v>
      </c>
      <c r="N623" s="267">
        <v>15</v>
      </c>
      <c r="O623" s="268">
        <v>6</v>
      </c>
      <c r="P623" s="263">
        <v>-60</v>
      </c>
      <c r="Q623" s="267">
        <v>5</v>
      </c>
      <c r="R623" s="268">
        <v>7</v>
      </c>
      <c r="S623" s="335">
        <v>40</v>
      </c>
      <c r="T623" s="267">
        <v>4</v>
      </c>
      <c r="U623" s="268">
        <v>6</v>
      </c>
      <c r="V623" s="263">
        <v>50</v>
      </c>
    </row>
    <row r="624" spans="13:22" x14ac:dyDescent="0.25">
      <c r="M624" s="359" t="s">
        <v>190</v>
      </c>
      <c r="N624" s="267">
        <v>0</v>
      </c>
      <c r="O624" s="268">
        <v>0</v>
      </c>
      <c r="P624" s="263" t="s">
        <v>613</v>
      </c>
      <c r="Q624" s="267">
        <v>0</v>
      </c>
      <c r="R624" s="268">
        <v>0</v>
      </c>
      <c r="S624" s="335" t="s">
        <v>613</v>
      </c>
      <c r="T624" s="267">
        <v>0</v>
      </c>
      <c r="U624" s="268">
        <v>0</v>
      </c>
      <c r="V624" s="263" t="s">
        <v>613</v>
      </c>
    </row>
    <row r="625" spans="13:22" x14ac:dyDescent="0.25">
      <c r="M625" s="359" t="s">
        <v>191</v>
      </c>
      <c r="N625" s="267">
        <v>5</v>
      </c>
      <c r="O625" s="268">
        <v>9</v>
      </c>
      <c r="P625" s="263">
        <v>80</v>
      </c>
      <c r="Q625" s="267">
        <v>4</v>
      </c>
      <c r="R625" s="268">
        <v>7</v>
      </c>
      <c r="S625" s="335">
        <v>75</v>
      </c>
      <c r="T625" s="267">
        <v>1</v>
      </c>
      <c r="U625" s="268">
        <v>5</v>
      </c>
      <c r="V625" s="263">
        <v>400</v>
      </c>
    </row>
    <row r="626" spans="13:22" ht="15.75" thickBot="1" x14ac:dyDescent="0.3">
      <c r="M626" s="359" t="s">
        <v>192</v>
      </c>
      <c r="N626" s="314">
        <v>0</v>
      </c>
      <c r="O626" s="441">
        <v>4</v>
      </c>
      <c r="P626" s="293" t="s">
        <v>613</v>
      </c>
      <c r="Q626" s="314">
        <v>0</v>
      </c>
      <c r="R626" s="441">
        <v>4</v>
      </c>
      <c r="S626" s="542" t="s">
        <v>613</v>
      </c>
      <c r="T626" s="314">
        <v>0</v>
      </c>
      <c r="U626" s="441">
        <v>3</v>
      </c>
      <c r="V626" s="293" t="s">
        <v>613</v>
      </c>
    </row>
    <row r="627" spans="13:22" ht="15.75" thickBot="1" x14ac:dyDescent="0.3">
      <c r="M627" s="368" t="s">
        <v>14</v>
      </c>
      <c r="N627" s="442">
        <v>468</v>
      </c>
      <c r="O627" s="345">
        <v>580</v>
      </c>
      <c r="P627" s="543">
        <v>23.931623931623932</v>
      </c>
      <c r="Q627" s="442">
        <v>247</v>
      </c>
      <c r="R627" s="345">
        <v>297</v>
      </c>
      <c r="S627" s="543">
        <v>20.242914979757074</v>
      </c>
      <c r="T627" s="442">
        <v>220</v>
      </c>
      <c r="U627" s="345">
        <v>264</v>
      </c>
      <c r="V627" s="305">
        <v>20</v>
      </c>
    </row>
    <row r="629" spans="13:22" x14ac:dyDescent="0.25">
      <c r="M629" s="431" t="s">
        <v>327</v>
      </c>
    </row>
    <row r="630" spans="13:22" ht="15.75" thickBot="1" x14ac:dyDescent="0.3">
      <c r="M630" s="431"/>
    </row>
    <row r="631" spans="13:22" ht="15" customHeight="1" x14ac:dyDescent="0.25">
      <c r="M631" s="7201" t="s">
        <v>197</v>
      </c>
      <c r="N631" s="484" t="s">
        <v>169</v>
      </c>
      <c r="O631" s="485"/>
      <c r="P631" s="486"/>
      <c r="Q631" s="7197" t="s">
        <v>170</v>
      </c>
      <c r="R631" s="7198"/>
      <c r="S631" s="7199"/>
    </row>
    <row r="632" spans="13:22" ht="23.25" thickBot="1" x14ac:dyDescent="0.3">
      <c r="M632" s="7159"/>
      <c r="N632" s="487" t="s">
        <v>1</v>
      </c>
      <c r="O632" s="488" t="s">
        <v>2360</v>
      </c>
      <c r="P632" s="490" t="s">
        <v>144</v>
      </c>
      <c r="Q632" s="487" t="s">
        <v>1</v>
      </c>
      <c r="R632" s="488" t="s">
        <v>2360</v>
      </c>
      <c r="S632" s="490" t="s">
        <v>144</v>
      </c>
    </row>
    <row r="633" spans="13:22" ht="15.75" thickBot="1" x14ac:dyDescent="0.3">
      <c r="M633" s="518" t="s">
        <v>173</v>
      </c>
      <c r="N633" s="544">
        <v>49.3006993006993</v>
      </c>
      <c r="O633" s="503">
        <v>39.340101522842644</v>
      </c>
      <c r="P633" s="686">
        <f t="shared" ref="P633:P639" si="36">IF(O633="","",(O633-N633))</f>
        <v>-9.9605977778566555</v>
      </c>
      <c r="Q633" s="544">
        <v>47.841726618705039</v>
      </c>
      <c r="R633" s="503">
        <v>38.24289405684754</v>
      </c>
      <c r="S633" s="346">
        <f>R633-Q633</f>
        <v>-9.598832561857499</v>
      </c>
    </row>
    <row r="634" spans="13:22" x14ac:dyDescent="0.25">
      <c r="M634" s="353" t="s">
        <v>174</v>
      </c>
      <c r="N634" s="491">
        <v>63.636363636363633</v>
      </c>
      <c r="O634" s="887">
        <v>81.481481481481481</v>
      </c>
      <c r="P634" s="689">
        <f t="shared" si="36"/>
        <v>17.845117845117848</v>
      </c>
      <c r="Q634" s="491">
        <v>57.894736842105267</v>
      </c>
      <c r="R634" s="887">
        <v>79.166666666666657</v>
      </c>
      <c r="S634" s="355">
        <f>R634-Q634</f>
        <v>21.27192982456139</v>
      </c>
    </row>
    <row r="635" spans="13:22" x14ac:dyDescent="0.25">
      <c r="M635" s="359" t="s">
        <v>175</v>
      </c>
      <c r="N635" s="495">
        <v>36</v>
      </c>
      <c r="O635" s="743">
        <v>81.481481481481481</v>
      </c>
      <c r="P635" s="692">
        <f t="shared" si="36"/>
        <v>45.481481481481481</v>
      </c>
      <c r="Q635" s="495">
        <v>36</v>
      </c>
      <c r="R635" s="743">
        <v>80</v>
      </c>
      <c r="S635" s="263">
        <f>R635-Q635</f>
        <v>44</v>
      </c>
    </row>
    <row r="636" spans="13:22" x14ac:dyDescent="0.25">
      <c r="M636" s="359" t="s">
        <v>176</v>
      </c>
      <c r="N636" s="495">
        <v>44.444444444444443</v>
      </c>
      <c r="O636" s="743">
        <v>55.555555555555557</v>
      </c>
      <c r="P636" s="263">
        <f t="shared" si="36"/>
        <v>11.111111111111114</v>
      </c>
      <c r="Q636" s="495">
        <v>28.571428571428569</v>
      </c>
      <c r="R636" s="743">
        <v>52.941176470588239</v>
      </c>
      <c r="S636" s="263">
        <f>R636-Q636</f>
        <v>24.36974789915967</v>
      </c>
    </row>
    <row r="637" spans="13:22" ht="15.75" thickBot="1" x14ac:dyDescent="0.3">
      <c r="M637" s="373" t="s">
        <v>177</v>
      </c>
      <c r="N637" s="546">
        <v>45.454545454545453</v>
      </c>
      <c r="O637" s="852">
        <v>53.333333333333336</v>
      </c>
      <c r="P637" s="696">
        <f t="shared" si="36"/>
        <v>7.8787878787878824</v>
      </c>
      <c r="Q637" s="546">
        <v>45.454545454545453</v>
      </c>
      <c r="R637" s="852">
        <v>50</v>
      </c>
      <c r="S637" s="367">
        <f>R637-Q637</f>
        <v>4.5454545454545467</v>
      </c>
    </row>
    <row r="638" spans="13:22" x14ac:dyDescent="0.25">
      <c r="M638" s="353" t="s">
        <v>178</v>
      </c>
      <c r="N638" s="491">
        <v>100</v>
      </c>
      <c r="O638" s="887">
        <v>100</v>
      </c>
      <c r="P638" s="263">
        <f t="shared" si="36"/>
        <v>0</v>
      </c>
      <c r="Q638" s="491">
        <v>100</v>
      </c>
      <c r="R638" s="887">
        <v>100</v>
      </c>
      <c r="S638" s="263"/>
    </row>
    <row r="639" spans="13:22" x14ac:dyDescent="0.25">
      <c r="M639" s="359" t="s">
        <v>179</v>
      </c>
      <c r="N639" s="495">
        <v>75</v>
      </c>
      <c r="O639" s="743">
        <v>86.666666666666671</v>
      </c>
      <c r="P639" s="263">
        <f t="shared" si="36"/>
        <v>11.666666666666671</v>
      </c>
      <c r="Q639" s="495">
        <v>66.666666666666657</v>
      </c>
      <c r="R639" s="743">
        <v>84.615384615384613</v>
      </c>
      <c r="S639" s="263">
        <f>R639-Q639</f>
        <v>17.948717948717956</v>
      </c>
    </row>
    <row r="640" spans="13:22" x14ac:dyDescent="0.25">
      <c r="M640" s="359" t="s">
        <v>180</v>
      </c>
      <c r="N640" s="495">
        <v>50</v>
      </c>
      <c r="O640" s="743">
        <v>100</v>
      </c>
      <c r="P640" s="263"/>
      <c r="Q640" s="930" t="s">
        <v>613</v>
      </c>
      <c r="R640" s="743" t="s">
        <v>613</v>
      </c>
      <c r="S640" s="263"/>
    </row>
    <row r="641" spans="3:19" x14ac:dyDescent="0.25">
      <c r="M641" s="359" t="s">
        <v>181</v>
      </c>
      <c r="N641" s="495">
        <v>87.5</v>
      </c>
      <c r="O641" s="743">
        <v>175</v>
      </c>
      <c r="P641" s="263">
        <f>O641-N641</f>
        <v>87.5</v>
      </c>
      <c r="Q641" s="931">
        <v>87.5</v>
      </c>
      <c r="R641" s="743">
        <v>175</v>
      </c>
      <c r="S641" s="263">
        <f>R641-Q641</f>
        <v>87.5</v>
      </c>
    </row>
    <row r="642" spans="3:19" x14ac:dyDescent="0.25">
      <c r="M642" s="359" t="s">
        <v>182</v>
      </c>
      <c r="N642" s="495">
        <v>100</v>
      </c>
      <c r="O642" s="743">
        <v>64.285714285714292</v>
      </c>
      <c r="P642" s="692">
        <f>O642-N642</f>
        <v>-35.714285714285708</v>
      </c>
      <c r="Q642" s="495">
        <v>100</v>
      </c>
      <c r="R642" s="743">
        <v>50</v>
      </c>
      <c r="S642" s="263">
        <f>R642-Q642</f>
        <v>-50</v>
      </c>
    </row>
    <row r="643" spans="3:19" ht="15.75" thickBot="1" x14ac:dyDescent="0.3">
      <c r="M643" s="373" t="s">
        <v>183</v>
      </c>
      <c r="N643" s="546">
        <v>75</v>
      </c>
      <c r="O643" s="852">
        <v>35.294117647058826</v>
      </c>
      <c r="P643" s="696">
        <f>O643-N643</f>
        <v>-39.705882352941174</v>
      </c>
      <c r="Q643" s="546">
        <v>75</v>
      </c>
      <c r="R643" s="852">
        <v>31.25</v>
      </c>
      <c r="S643" s="367">
        <f>R643-Q643</f>
        <v>-43.75</v>
      </c>
    </row>
    <row r="644" spans="3:19" x14ac:dyDescent="0.25">
      <c r="M644" s="372" t="s">
        <v>184</v>
      </c>
      <c r="N644" s="548">
        <v>100</v>
      </c>
      <c r="O644" s="853">
        <v>80</v>
      </c>
      <c r="P644" s="263">
        <f>O644-N644</f>
        <v>-20</v>
      </c>
      <c r="Q644" s="548" t="s">
        <v>613</v>
      </c>
      <c r="R644" s="853">
        <v>66.666666666666657</v>
      </c>
      <c r="S644" s="263"/>
    </row>
    <row r="645" spans="3:19" x14ac:dyDescent="0.25">
      <c r="M645" s="359" t="s">
        <v>185</v>
      </c>
      <c r="N645" s="495">
        <v>62.5</v>
      </c>
      <c r="O645" s="743">
        <v>42.857142857142854</v>
      </c>
      <c r="P645" s="263">
        <f>IF(O645="","",(O645-N645))</f>
        <v>-19.642857142857146</v>
      </c>
      <c r="Q645" s="495">
        <v>62.5</v>
      </c>
      <c r="R645" s="743">
        <v>33.333333333333329</v>
      </c>
      <c r="S645" s="263">
        <f>IF(R645="","",(R645-Q645))</f>
        <v>-29.166666666666671</v>
      </c>
    </row>
    <row r="646" spans="3:19" x14ac:dyDescent="0.25">
      <c r="M646" s="359" t="s">
        <v>186</v>
      </c>
      <c r="N646" s="495">
        <v>87.5</v>
      </c>
      <c r="O646" s="743">
        <v>100</v>
      </c>
      <c r="P646" s="263">
        <f>IF(O646="","",(O646-N646))</f>
        <v>12.5</v>
      </c>
      <c r="Q646" s="495">
        <v>85.714285714285708</v>
      </c>
      <c r="R646" s="743">
        <v>100</v>
      </c>
      <c r="S646" s="263">
        <f>R646-Q646</f>
        <v>14.285714285714292</v>
      </c>
    </row>
    <row r="647" spans="3:19" x14ac:dyDescent="0.25">
      <c r="M647" s="359" t="s">
        <v>187</v>
      </c>
      <c r="N647" s="495" t="s">
        <v>613</v>
      </c>
      <c r="O647" s="743">
        <v>100</v>
      </c>
      <c r="P647" s="263" t="str">
        <f>IF(N647="","",(O647-N647))</f>
        <v/>
      </c>
      <c r="Q647" s="495" t="s">
        <v>613</v>
      </c>
      <c r="R647" s="743">
        <v>100</v>
      </c>
      <c r="S647" s="263"/>
    </row>
    <row r="648" spans="3:19" x14ac:dyDescent="0.25">
      <c r="M648" s="359" t="s">
        <v>188</v>
      </c>
      <c r="N648" s="495" t="s">
        <v>613</v>
      </c>
      <c r="O648" s="743">
        <v>66.666666666666657</v>
      </c>
      <c r="P648" s="263"/>
      <c r="Q648" s="931" t="s">
        <v>613</v>
      </c>
      <c r="R648" s="743">
        <v>66.666666666666657</v>
      </c>
      <c r="S648" s="263"/>
    </row>
    <row r="649" spans="3:19" x14ac:dyDescent="0.25">
      <c r="M649" s="359" t="s">
        <v>189</v>
      </c>
      <c r="N649" s="495">
        <v>33.333333333333329</v>
      </c>
      <c r="O649" s="743">
        <v>116.66666666666667</v>
      </c>
      <c r="P649" s="263">
        <f>O649-N649</f>
        <v>83.333333333333343</v>
      </c>
      <c r="Q649" s="495">
        <v>28.571428571428569</v>
      </c>
      <c r="R649" s="743">
        <v>120</v>
      </c>
      <c r="S649" s="263">
        <f>R649-Q649</f>
        <v>91.428571428571431</v>
      </c>
    </row>
    <row r="650" spans="3:19" x14ac:dyDescent="0.25">
      <c r="M650" s="359" t="s">
        <v>190</v>
      </c>
      <c r="N650" s="495" t="s">
        <v>613</v>
      </c>
      <c r="O650" s="743" t="s">
        <v>613</v>
      </c>
      <c r="P650" s="263" t="str">
        <f>IF(O650="","",(O650-N650))</f>
        <v/>
      </c>
      <c r="Q650" s="495" t="s">
        <v>613</v>
      </c>
      <c r="R650" s="743" t="s">
        <v>613</v>
      </c>
      <c r="S650" s="263"/>
    </row>
    <row r="651" spans="3:19" x14ac:dyDescent="0.25">
      <c r="M651" s="359" t="s">
        <v>191</v>
      </c>
      <c r="N651" s="495">
        <v>80</v>
      </c>
      <c r="O651" s="743">
        <v>77.777777777777786</v>
      </c>
      <c r="P651" s="263">
        <f>IF(O651="","",(O651-N651))</f>
        <v>-2.2222222222222143</v>
      </c>
      <c r="Q651" s="495">
        <v>50</v>
      </c>
      <c r="R651" s="743">
        <v>71.428571428571431</v>
      </c>
      <c r="S651" s="263">
        <f>R651-Q651</f>
        <v>21.428571428571431</v>
      </c>
    </row>
    <row r="652" spans="3:19" ht="15.75" thickBot="1" x14ac:dyDescent="0.3">
      <c r="M652" s="359" t="s">
        <v>192</v>
      </c>
      <c r="N652" s="505" t="s">
        <v>613</v>
      </c>
      <c r="O652" s="854">
        <v>100</v>
      </c>
      <c r="P652" s="263" t="str">
        <f>IF(N652="","",(O652-N652))</f>
        <v/>
      </c>
      <c r="Q652" s="505" t="s">
        <v>613</v>
      </c>
      <c r="R652" s="854">
        <v>100</v>
      </c>
      <c r="S652" s="263" t="str">
        <f>IF(FQ652="","",(R652-Q652))</f>
        <v/>
      </c>
    </row>
    <row r="653" spans="3:19" ht="15.75" thickBot="1" x14ac:dyDescent="0.3">
      <c r="M653" s="368" t="s">
        <v>14</v>
      </c>
      <c r="N653" s="746">
        <v>52.777777777777779</v>
      </c>
      <c r="O653" s="503">
        <v>51.206896551724135</v>
      </c>
      <c r="P653" s="929">
        <f>O653-N653</f>
        <v>-1.5708812260536433</v>
      </c>
      <c r="Q653" s="746">
        <v>49.886621315192741</v>
      </c>
      <c r="R653" s="503">
        <v>48.263254113345525</v>
      </c>
      <c r="S653" s="305">
        <f>R653-Q653</f>
        <v>-1.6233672018472163</v>
      </c>
    </row>
    <row r="654" spans="3:19" x14ac:dyDescent="0.25">
      <c r="C654" s="431" t="s">
        <v>338</v>
      </c>
    </row>
    <row r="655" spans="3:19" ht="15.75" thickBot="1" x14ac:dyDescent="0.3">
      <c r="C655" s="431"/>
    </row>
    <row r="656" spans="3:19" x14ac:dyDescent="0.25">
      <c r="C656" s="7174" t="s">
        <v>21</v>
      </c>
      <c r="D656" s="7176" t="s">
        <v>114</v>
      </c>
      <c r="E656" s="7177"/>
      <c r="F656" s="7178"/>
      <c r="G656" s="7176" t="s">
        <v>115</v>
      </c>
      <c r="H656" s="7179"/>
      <c r="I656" s="7176" t="s">
        <v>116</v>
      </c>
      <c r="J656" s="7180"/>
      <c r="K656" s="7180"/>
      <c r="L656" s="7179"/>
    </row>
    <row r="657" spans="3:12" ht="20.25" thickBot="1" x14ac:dyDescent="0.3">
      <c r="C657" s="7188"/>
      <c r="D657" s="168" t="s">
        <v>119</v>
      </c>
      <c r="E657" s="169" t="s">
        <v>120</v>
      </c>
      <c r="F657" s="170" t="s">
        <v>121</v>
      </c>
      <c r="G657" s="171" t="s">
        <v>119</v>
      </c>
      <c r="H657" s="172" t="s">
        <v>122</v>
      </c>
      <c r="I657" s="171" t="s">
        <v>119</v>
      </c>
      <c r="J657" s="173" t="s">
        <v>122</v>
      </c>
      <c r="K657" s="174" t="s">
        <v>123</v>
      </c>
      <c r="L657" s="175" t="s">
        <v>122</v>
      </c>
    </row>
    <row r="658" spans="3:12" x14ac:dyDescent="0.25">
      <c r="C658" s="855" t="s">
        <v>328</v>
      </c>
      <c r="D658" s="238">
        <v>514</v>
      </c>
      <c r="E658" s="242">
        <v>2</v>
      </c>
      <c r="F658" s="707">
        <v>501</v>
      </c>
      <c r="G658" s="933">
        <v>159</v>
      </c>
      <c r="H658" s="339">
        <f t="shared" ref="H658:H668" si="37">IF(G658=0,"",G658/D658*100)</f>
        <v>30.933852140077821</v>
      </c>
      <c r="I658" s="933">
        <v>146</v>
      </c>
      <c r="J658" s="352">
        <f t="shared" ref="J658:J668" si="38">IF(I658=0,"",I658/F658*100)</f>
        <v>29.141716566866265</v>
      </c>
      <c r="K658" s="751">
        <v>21</v>
      </c>
      <c r="L658" s="365">
        <f t="shared" ref="L658:L668" si="39">(I658-K658)/F658*100</f>
        <v>24.950099800399201</v>
      </c>
    </row>
    <row r="659" spans="3:12" x14ac:dyDescent="0.25">
      <c r="C659" s="857" t="s">
        <v>329</v>
      </c>
      <c r="D659" s="247">
        <v>920</v>
      </c>
      <c r="E659" s="251">
        <v>5</v>
      </c>
      <c r="F659" s="336">
        <v>909</v>
      </c>
      <c r="G659" s="737">
        <v>220</v>
      </c>
      <c r="H659" s="339">
        <f t="shared" si="37"/>
        <v>23.913043478260871</v>
      </c>
      <c r="I659" s="737">
        <v>209</v>
      </c>
      <c r="J659" s="332">
        <f t="shared" si="38"/>
        <v>22.992299229922992</v>
      </c>
      <c r="K659" s="253">
        <v>35</v>
      </c>
      <c r="L659" s="260">
        <f t="shared" si="39"/>
        <v>19.141914191419144</v>
      </c>
    </row>
    <row r="660" spans="3:12" x14ac:dyDescent="0.25">
      <c r="C660" s="782" t="s">
        <v>330</v>
      </c>
      <c r="D660" s="247">
        <v>1844</v>
      </c>
      <c r="E660" s="251">
        <v>83</v>
      </c>
      <c r="F660" s="336">
        <v>1695</v>
      </c>
      <c r="G660" s="737">
        <v>1209</v>
      </c>
      <c r="H660" s="339">
        <f t="shared" si="37"/>
        <v>65.563991323210416</v>
      </c>
      <c r="I660" s="737">
        <v>1060</v>
      </c>
      <c r="J660" s="332">
        <f t="shared" si="38"/>
        <v>62.536873156342189</v>
      </c>
      <c r="K660" s="253">
        <v>154</v>
      </c>
      <c r="L660" s="260">
        <f t="shared" si="39"/>
        <v>53.451327433628315</v>
      </c>
    </row>
    <row r="661" spans="3:12" x14ac:dyDescent="0.25">
      <c r="C661" s="782" t="s">
        <v>331</v>
      </c>
      <c r="D661" s="247">
        <v>34</v>
      </c>
      <c r="E661" s="251">
        <v>0</v>
      </c>
      <c r="F661" s="336">
        <v>34</v>
      </c>
      <c r="G661" s="737">
        <v>8</v>
      </c>
      <c r="H661" s="339">
        <f t="shared" si="37"/>
        <v>23.52941176470588</v>
      </c>
      <c r="I661" s="737">
        <v>8</v>
      </c>
      <c r="J661" s="332">
        <f t="shared" si="38"/>
        <v>23.52941176470588</v>
      </c>
      <c r="K661" s="251">
        <v>2</v>
      </c>
      <c r="L661" s="761">
        <f t="shared" si="39"/>
        <v>17.647058823529413</v>
      </c>
    </row>
    <row r="662" spans="3:12" x14ac:dyDescent="0.25">
      <c r="C662" s="782" t="s">
        <v>332</v>
      </c>
      <c r="D662" s="247">
        <v>270</v>
      </c>
      <c r="E662" s="251">
        <v>3</v>
      </c>
      <c r="F662" s="336">
        <v>261</v>
      </c>
      <c r="G662" s="737">
        <v>79</v>
      </c>
      <c r="H662" s="339">
        <f t="shared" si="37"/>
        <v>29.259259259259256</v>
      </c>
      <c r="I662" s="737">
        <v>70</v>
      </c>
      <c r="J662" s="332">
        <f t="shared" si="38"/>
        <v>26.819923371647509</v>
      </c>
      <c r="K662" s="251">
        <v>8</v>
      </c>
      <c r="L662" s="761">
        <f t="shared" si="39"/>
        <v>23.754789272030653</v>
      </c>
    </row>
    <row r="663" spans="3:12" x14ac:dyDescent="0.25">
      <c r="C663" s="782" t="s">
        <v>333</v>
      </c>
      <c r="D663" s="247">
        <v>26</v>
      </c>
      <c r="E663" s="251">
        <v>0</v>
      </c>
      <c r="F663" s="336">
        <v>26</v>
      </c>
      <c r="G663" s="737">
        <v>11</v>
      </c>
      <c r="H663" s="339">
        <f t="shared" si="37"/>
        <v>42.307692307692307</v>
      </c>
      <c r="I663" s="737">
        <v>11</v>
      </c>
      <c r="J663" s="332">
        <f t="shared" si="38"/>
        <v>42.307692307692307</v>
      </c>
      <c r="K663" s="253">
        <v>2</v>
      </c>
      <c r="L663" s="761">
        <f>IF(I663*K663*F663=0,"",(I663-K663)/F663*100)</f>
        <v>34.615384615384613</v>
      </c>
    </row>
    <row r="664" spans="3:12" x14ac:dyDescent="0.25">
      <c r="C664" s="782" t="s">
        <v>334</v>
      </c>
      <c r="D664" s="247">
        <v>574</v>
      </c>
      <c r="E664" s="251">
        <v>4</v>
      </c>
      <c r="F664" s="336">
        <v>561</v>
      </c>
      <c r="G664" s="737">
        <v>156</v>
      </c>
      <c r="H664" s="339">
        <f t="shared" si="37"/>
        <v>27.177700348432055</v>
      </c>
      <c r="I664" s="737">
        <v>143</v>
      </c>
      <c r="J664" s="332">
        <f t="shared" si="38"/>
        <v>25.490196078431371</v>
      </c>
      <c r="K664" s="253">
        <v>28</v>
      </c>
      <c r="L664" s="761">
        <f t="shared" si="39"/>
        <v>20.499108734402853</v>
      </c>
    </row>
    <row r="665" spans="3:12" x14ac:dyDescent="0.25">
      <c r="C665" s="782" t="s">
        <v>335</v>
      </c>
      <c r="D665" s="247">
        <v>835</v>
      </c>
      <c r="E665" s="251">
        <v>1</v>
      </c>
      <c r="F665" s="336">
        <v>833</v>
      </c>
      <c r="G665" s="737">
        <v>287</v>
      </c>
      <c r="H665" s="339">
        <f t="shared" si="37"/>
        <v>34.371257485029936</v>
      </c>
      <c r="I665" s="737">
        <v>285</v>
      </c>
      <c r="J665" s="332">
        <f t="shared" si="38"/>
        <v>34.213685474189674</v>
      </c>
      <c r="K665" s="253">
        <v>58</v>
      </c>
      <c r="L665" s="761">
        <f t="shared" si="39"/>
        <v>27.250900360144058</v>
      </c>
    </row>
    <row r="666" spans="3:12" x14ac:dyDescent="0.25">
      <c r="C666" s="934" t="s">
        <v>336</v>
      </c>
      <c r="D666" s="247">
        <v>681</v>
      </c>
      <c r="E666" s="251">
        <v>10</v>
      </c>
      <c r="F666" s="336">
        <v>670</v>
      </c>
      <c r="G666" s="737">
        <v>178</v>
      </c>
      <c r="H666" s="339">
        <f t="shared" si="37"/>
        <v>26.138032305433185</v>
      </c>
      <c r="I666" s="737">
        <v>167</v>
      </c>
      <c r="J666" s="332">
        <f t="shared" si="38"/>
        <v>24.925373134328357</v>
      </c>
      <c r="K666" s="253">
        <v>48</v>
      </c>
      <c r="L666" s="761">
        <f t="shared" si="39"/>
        <v>17.761194029850746</v>
      </c>
    </row>
    <row r="667" spans="3:12" ht="15.75" thickBot="1" x14ac:dyDescent="0.3">
      <c r="C667" s="782" t="s">
        <v>337</v>
      </c>
      <c r="D667" s="650">
        <v>4840</v>
      </c>
      <c r="E667" s="711">
        <v>36</v>
      </c>
      <c r="F667" s="712">
        <v>4685</v>
      </c>
      <c r="G667" s="935">
        <v>1405</v>
      </c>
      <c r="H667" s="361">
        <f t="shared" si="37"/>
        <v>29.028925619834713</v>
      </c>
      <c r="I667" s="935">
        <v>1250</v>
      </c>
      <c r="J667" s="375">
        <f t="shared" si="38"/>
        <v>26.680896478121664</v>
      </c>
      <c r="K667" s="714">
        <v>118</v>
      </c>
      <c r="L667" s="811">
        <f t="shared" si="39"/>
        <v>24.162219850586979</v>
      </c>
    </row>
    <row r="668" spans="3:12" ht="15.75" thickBot="1" x14ac:dyDescent="0.3">
      <c r="C668" s="669" t="s">
        <v>14</v>
      </c>
      <c r="D668" s="284">
        <f>SUM(D658:D667)</f>
        <v>10538</v>
      </c>
      <c r="E668" s="285">
        <f>SUM(E658:E667)</f>
        <v>144</v>
      </c>
      <c r="F668" s="343">
        <f>SUM(F658:F667)</f>
        <v>10175</v>
      </c>
      <c r="G668" s="936">
        <f>SUM(G658:G667)</f>
        <v>3712</v>
      </c>
      <c r="H668" s="287">
        <f t="shared" si="37"/>
        <v>35.22490036059974</v>
      </c>
      <c r="I668" s="936">
        <f>SUM(I658:I667)</f>
        <v>3349</v>
      </c>
      <c r="J668" s="288">
        <f t="shared" si="38"/>
        <v>32.914004914004913</v>
      </c>
      <c r="K668" s="937">
        <f>SUM(K658:K667)</f>
        <v>474</v>
      </c>
      <c r="L668" s="938">
        <f t="shared" si="39"/>
        <v>28.255528255528255</v>
      </c>
    </row>
    <row r="670" spans="3:12" x14ac:dyDescent="0.25">
      <c r="C670" s="431" t="s">
        <v>340</v>
      </c>
    </row>
    <row r="671" spans="3:12" ht="15.75" thickBot="1" x14ac:dyDescent="0.3">
      <c r="C671" s="431"/>
    </row>
    <row r="672" spans="3:12" ht="15" customHeight="1" x14ac:dyDescent="0.25">
      <c r="C672" s="7215" t="s">
        <v>21</v>
      </c>
      <c r="D672" s="7189" t="s">
        <v>118</v>
      </c>
      <c r="E672" s="7190"/>
      <c r="F672" s="7191"/>
      <c r="G672" s="7189" t="s">
        <v>115</v>
      </c>
      <c r="H672" s="7192"/>
      <c r="I672" s="7193"/>
      <c r="J672" s="7189" t="s">
        <v>116</v>
      </c>
      <c r="K672" s="7190"/>
      <c r="L672" s="7191"/>
    </row>
    <row r="673" spans="3:12" ht="15" customHeight="1" x14ac:dyDescent="0.25">
      <c r="C673" s="7265"/>
      <c r="D673" s="7194" t="s">
        <v>124</v>
      </c>
      <c r="E673" s="7195"/>
      <c r="F673" s="7196" t="s">
        <v>125</v>
      </c>
      <c r="G673" s="7194" t="s">
        <v>124</v>
      </c>
      <c r="H673" s="7195"/>
      <c r="I673" s="7196" t="s">
        <v>125</v>
      </c>
      <c r="J673" s="7194" t="s">
        <v>124</v>
      </c>
      <c r="K673" s="7195"/>
      <c r="L673" s="7196" t="s">
        <v>125</v>
      </c>
    </row>
    <row r="674" spans="3:12" ht="15.75" thickBot="1" x14ac:dyDescent="0.3">
      <c r="C674" s="7266"/>
      <c r="D674" s="171" t="s">
        <v>1</v>
      </c>
      <c r="E674" s="185" t="s">
        <v>2360</v>
      </c>
      <c r="F674" s="7150"/>
      <c r="G674" s="171" t="s">
        <v>1</v>
      </c>
      <c r="H674" s="185" t="s">
        <v>2360</v>
      </c>
      <c r="I674" s="7150"/>
      <c r="J674" s="171" t="s">
        <v>1</v>
      </c>
      <c r="K674" s="185" t="s">
        <v>2360</v>
      </c>
      <c r="L674" s="7150"/>
    </row>
    <row r="675" spans="3:12" x14ac:dyDescent="0.25">
      <c r="C675" s="855" t="s">
        <v>328</v>
      </c>
      <c r="D675" s="354">
        <v>501</v>
      </c>
      <c r="E675" s="366">
        <v>514</v>
      </c>
      <c r="F675" s="355">
        <v>2.5948103792415225</v>
      </c>
      <c r="G675" s="354">
        <v>147</v>
      </c>
      <c r="H675" s="366">
        <v>159</v>
      </c>
      <c r="I675" s="355">
        <v>8.1632653061224545</v>
      </c>
      <c r="J675" s="354">
        <v>132</v>
      </c>
      <c r="K675" s="366">
        <v>146</v>
      </c>
      <c r="L675" s="355">
        <v>10.606060606060595</v>
      </c>
    </row>
    <row r="676" spans="3:12" x14ac:dyDescent="0.25">
      <c r="C676" s="857" t="s">
        <v>329</v>
      </c>
      <c r="D676" s="267">
        <v>986</v>
      </c>
      <c r="E676" s="264">
        <v>920</v>
      </c>
      <c r="F676" s="263">
        <v>-6.6937119675456387</v>
      </c>
      <c r="G676" s="267">
        <v>220</v>
      </c>
      <c r="H676" s="264">
        <v>220</v>
      </c>
      <c r="I676" s="263">
        <v>0</v>
      </c>
      <c r="J676" s="267">
        <v>208</v>
      </c>
      <c r="K676" s="264">
        <v>209</v>
      </c>
      <c r="L676" s="263">
        <v>0.4807692307692264</v>
      </c>
    </row>
    <row r="677" spans="3:12" x14ac:dyDescent="0.25">
      <c r="C677" s="782" t="s">
        <v>330</v>
      </c>
      <c r="D677" s="4415">
        <v>1581</v>
      </c>
      <c r="E677" s="264">
        <v>1844</v>
      </c>
      <c r="F677" s="263">
        <v>16.635041113219472</v>
      </c>
      <c r="G677" s="4415">
        <v>1007</v>
      </c>
      <c r="H677" s="264">
        <v>1209</v>
      </c>
      <c r="I677" s="263">
        <v>20.05958291956307</v>
      </c>
      <c r="J677" s="4415">
        <v>863</v>
      </c>
      <c r="K677" s="264">
        <v>1060</v>
      </c>
      <c r="L677" s="263">
        <v>22.827346465816916</v>
      </c>
    </row>
    <row r="678" spans="3:12" x14ac:dyDescent="0.25">
      <c r="C678" s="782" t="s">
        <v>331</v>
      </c>
      <c r="D678" s="4415">
        <v>30</v>
      </c>
      <c r="E678" s="264">
        <v>34</v>
      </c>
      <c r="F678" s="263">
        <v>13.333333333333329</v>
      </c>
      <c r="G678" s="4415">
        <v>14</v>
      </c>
      <c r="H678" s="264">
        <v>8</v>
      </c>
      <c r="I678" s="263">
        <v>-42.857142857142861</v>
      </c>
      <c r="J678" s="4415">
        <v>14</v>
      </c>
      <c r="K678" s="264">
        <v>8</v>
      </c>
      <c r="L678" s="263">
        <v>-42.857142857142861</v>
      </c>
    </row>
    <row r="679" spans="3:12" x14ac:dyDescent="0.25">
      <c r="C679" s="782" t="s">
        <v>332</v>
      </c>
      <c r="D679" s="4415">
        <v>189</v>
      </c>
      <c r="E679" s="264">
        <v>270</v>
      </c>
      <c r="F679" s="263">
        <v>42.857142857142861</v>
      </c>
      <c r="G679" s="4415">
        <v>47</v>
      </c>
      <c r="H679" s="264">
        <v>79</v>
      </c>
      <c r="I679" s="263">
        <v>68.085106382978722</v>
      </c>
      <c r="J679" s="4415">
        <v>43</v>
      </c>
      <c r="K679" s="264">
        <v>70</v>
      </c>
      <c r="L679" s="263">
        <v>62.790697674418595</v>
      </c>
    </row>
    <row r="680" spans="3:12" x14ac:dyDescent="0.25">
      <c r="C680" s="782" t="s">
        <v>339</v>
      </c>
      <c r="D680" s="4415">
        <v>25</v>
      </c>
      <c r="E680" s="264">
        <v>26</v>
      </c>
      <c r="F680" s="263">
        <v>4</v>
      </c>
      <c r="G680" s="4415">
        <v>6</v>
      </c>
      <c r="H680" s="264">
        <v>11</v>
      </c>
      <c r="I680" s="263">
        <v>83.333333333333314</v>
      </c>
      <c r="J680" s="4415">
        <v>6</v>
      </c>
      <c r="K680" s="264">
        <v>11</v>
      </c>
      <c r="L680" s="263">
        <v>83.333333333333314</v>
      </c>
    </row>
    <row r="681" spans="3:12" x14ac:dyDescent="0.25">
      <c r="C681" s="782" t="s">
        <v>334</v>
      </c>
      <c r="D681" s="267">
        <v>487</v>
      </c>
      <c r="E681" s="264">
        <v>574</v>
      </c>
      <c r="F681" s="263">
        <v>17.864476386036969</v>
      </c>
      <c r="G681" s="267">
        <v>128</v>
      </c>
      <c r="H681" s="264">
        <v>156</v>
      </c>
      <c r="I681" s="263">
        <v>21.875</v>
      </c>
      <c r="J681" s="267">
        <v>122</v>
      </c>
      <c r="K681" s="264">
        <v>143</v>
      </c>
      <c r="L681" s="263">
        <v>17.21311475409837</v>
      </c>
    </row>
    <row r="682" spans="3:12" x14ac:dyDescent="0.25">
      <c r="C682" s="782" t="s">
        <v>335</v>
      </c>
      <c r="D682" s="267">
        <v>848</v>
      </c>
      <c r="E682" s="264">
        <v>835</v>
      </c>
      <c r="F682" s="263">
        <v>-1.5330188679245254</v>
      </c>
      <c r="G682" s="267">
        <v>248</v>
      </c>
      <c r="H682" s="264">
        <v>287</v>
      </c>
      <c r="I682" s="263">
        <v>15.725806451612897</v>
      </c>
      <c r="J682" s="267">
        <v>247</v>
      </c>
      <c r="K682" s="264">
        <v>285</v>
      </c>
      <c r="L682" s="263">
        <v>15.384615384615373</v>
      </c>
    </row>
    <row r="683" spans="3:12" x14ac:dyDescent="0.25">
      <c r="C683" s="934" t="s">
        <v>336</v>
      </c>
      <c r="D683" s="4415">
        <v>994</v>
      </c>
      <c r="E683" s="264">
        <v>681</v>
      </c>
      <c r="F683" s="263">
        <v>-31.488933601609659</v>
      </c>
      <c r="G683" s="4415">
        <v>222</v>
      </c>
      <c r="H683" s="264">
        <v>178</v>
      </c>
      <c r="I683" s="263">
        <v>-19.819819819819813</v>
      </c>
      <c r="J683" s="4415">
        <v>216</v>
      </c>
      <c r="K683" s="264">
        <v>167</v>
      </c>
      <c r="L683" s="263">
        <v>-22.68518518518519</v>
      </c>
    </row>
    <row r="684" spans="3:12" ht="15.75" thickBot="1" x14ac:dyDescent="0.3">
      <c r="C684" s="782" t="s">
        <v>337</v>
      </c>
      <c r="D684" s="267">
        <v>4054</v>
      </c>
      <c r="E684" s="264">
        <v>4840</v>
      </c>
      <c r="F684" s="263">
        <v>19.388258510113474</v>
      </c>
      <c r="G684" s="267">
        <v>1163</v>
      </c>
      <c r="H684" s="264">
        <v>1405</v>
      </c>
      <c r="I684" s="263">
        <v>20.808254514187439</v>
      </c>
      <c r="J684" s="267">
        <v>1050</v>
      </c>
      <c r="K684" s="264">
        <v>1250</v>
      </c>
      <c r="L684" s="263">
        <v>19.047619047619051</v>
      </c>
    </row>
    <row r="685" spans="3:12" ht="15.75" thickBot="1" x14ac:dyDescent="0.3">
      <c r="C685" s="368" t="s">
        <v>14</v>
      </c>
      <c r="D685" s="345">
        <v>9695</v>
      </c>
      <c r="E685" s="345">
        <v>10538</v>
      </c>
      <c r="F685" s="305">
        <v>8.6952037132542443</v>
      </c>
      <c r="G685" s="345">
        <v>3202</v>
      </c>
      <c r="H685" s="345">
        <v>3712</v>
      </c>
      <c r="I685" s="305">
        <v>15.927545284197379</v>
      </c>
      <c r="J685" s="345">
        <v>2901</v>
      </c>
      <c r="K685" s="345">
        <v>3349</v>
      </c>
      <c r="L685" s="376">
        <v>15.442950706652866</v>
      </c>
    </row>
    <row r="688" spans="3:12" x14ac:dyDescent="0.25">
      <c r="C688" s="431" t="s">
        <v>341</v>
      </c>
    </row>
    <row r="689" spans="3:9" ht="15.75" thickBot="1" x14ac:dyDescent="0.3">
      <c r="C689" s="431"/>
    </row>
    <row r="690" spans="3:9" x14ac:dyDescent="0.25">
      <c r="C690" s="7201" t="s">
        <v>21</v>
      </c>
      <c r="D690" s="7176" t="s">
        <v>169</v>
      </c>
      <c r="E690" s="7180"/>
      <c r="F690" s="7179"/>
      <c r="G690" s="7176" t="s">
        <v>170</v>
      </c>
      <c r="H690" s="7180"/>
      <c r="I690" s="7179"/>
    </row>
    <row r="691" spans="3:9" ht="20.25" thickBot="1" x14ac:dyDescent="0.3">
      <c r="C691" s="7159"/>
      <c r="D691" s="487" t="s">
        <v>1</v>
      </c>
      <c r="E691" s="488" t="s">
        <v>2360</v>
      </c>
      <c r="F691" s="939" t="s">
        <v>144</v>
      </c>
      <c r="G691" s="487" t="s">
        <v>1</v>
      </c>
      <c r="H691" s="488" t="s">
        <v>2360</v>
      </c>
      <c r="I691" s="939" t="s">
        <v>144</v>
      </c>
    </row>
    <row r="692" spans="3:9" x14ac:dyDescent="0.25">
      <c r="C692" s="176" t="s">
        <v>328</v>
      </c>
      <c r="D692" s="491">
        <v>29.341317365269461</v>
      </c>
      <c r="E692" s="492">
        <v>30.933852140077821</v>
      </c>
      <c r="F692" s="355">
        <f t="shared" ref="F692:F702" si="40">E692-D692</f>
        <v>1.5925347748083603</v>
      </c>
      <c r="G692" s="491">
        <v>27.160493827160494</v>
      </c>
      <c r="H692" s="492">
        <v>29.141716566866265</v>
      </c>
      <c r="I692" s="355">
        <f t="shared" ref="I692:I702" si="41">H692-G692</f>
        <v>1.9812227397057711</v>
      </c>
    </row>
    <row r="693" spans="3:9" x14ac:dyDescent="0.25">
      <c r="C693" s="279" t="s">
        <v>329</v>
      </c>
      <c r="D693" s="548">
        <v>22.312373225152129</v>
      </c>
      <c r="E693" s="549">
        <v>23.913043478260871</v>
      </c>
      <c r="F693" s="256">
        <f t="shared" si="40"/>
        <v>1.600670253108742</v>
      </c>
      <c r="G693" s="548">
        <v>21.355236139630389</v>
      </c>
      <c r="H693" s="549">
        <v>22.992299229922992</v>
      </c>
      <c r="I693" s="256">
        <f t="shared" si="41"/>
        <v>1.6370630902926031</v>
      </c>
    </row>
    <row r="694" spans="3:9" x14ac:dyDescent="0.25">
      <c r="C694" s="359" t="s">
        <v>330</v>
      </c>
      <c r="D694" s="495">
        <v>63.693864642631247</v>
      </c>
      <c r="E694" s="496">
        <v>65.563991323210416</v>
      </c>
      <c r="F694" s="263">
        <f t="shared" si="40"/>
        <v>1.870126680579169</v>
      </c>
      <c r="G694" s="548">
        <v>60.055671537926237</v>
      </c>
      <c r="H694" s="496">
        <v>62.536873156342189</v>
      </c>
      <c r="I694" s="263">
        <f t="shared" si="41"/>
        <v>2.4812016184159518</v>
      </c>
    </row>
    <row r="695" spans="3:9" x14ac:dyDescent="0.25">
      <c r="C695" s="359" t="s">
        <v>331</v>
      </c>
      <c r="D695" s="621">
        <v>46.666666666666664</v>
      </c>
      <c r="E695" s="622">
        <v>23.52941176470588</v>
      </c>
      <c r="F695" s="341">
        <f t="shared" si="40"/>
        <v>-23.137254901960784</v>
      </c>
      <c r="G695" s="548">
        <v>46.666666666666664</v>
      </c>
      <c r="H695" s="622">
        <v>23.52941176470588</v>
      </c>
      <c r="I695" s="341">
        <f t="shared" si="41"/>
        <v>-23.137254901960784</v>
      </c>
    </row>
    <row r="696" spans="3:9" x14ac:dyDescent="0.25">
      <c r="C696" s="359" t="s">
        <v>332</v>
      </c>
      <c r="D696" s="495">
        <v>24.867724867724867</v>
      </c>
      <c r="E696" s="743">
        <v>29.259259259259256</v>
      </c>
      <c r="F696" s="263">
        <f t="shared" si="40"/>
        <v>4.391534391534389</v>
      </c>
      <c r="G696" s="548">
        <v>23.243243243243246</v>
      </c>
      <c r="H696" s="743">
        <v>26.819923371647509</v>
      </c>
      <c r="I696" s="263">
        <f t="shared" si="41"/>
        <v>3.5766801284042629</v>
      </c>
    </row>
    <row r="697" spans="3:9" x14ac:dyDescent="0.25">
      <c r="C697" s="359" t="s">
        <v>333</v>
      </c>
      <c r="D697" s="548">
        <v>24</v>
      </c>
      <c r="E697" s="549">
        <v>42.307692307692307</v>
      </c>
      <c r="F697" s="256">
        <f t="shared" si="40"/>
        <v>18.307692307692307</v>
      </c>
      <c r="G697" s="548">
        <v>24</v>
      </c>
      <c r="H697" s="853">
        <v>42.307692307692307</v>
      </c>
      <c r="I697" s="256">
        <f t="shared" si="41"/>
        <v>18.307692307692307</v>
      </c>
    </row>
    <row r="698" spans="3:9" x14ac:dyDescent="0.25">
      <c r="C698" s="359" t="s">
        <v>334</v>
      </c>
      <c r="D698" s="548">
        <v>26.283367556468175</v>
      </c>
      <c r="E698" s="549">
        <v>27.177700348432055</v>
      </c>
      <c r="F698" s="256">
        <f t="shared" si="40"/>
        <v>0.89433279196387971</v>
      </c>
      <c r="G698" s="548">
        <v>25.363825363825367</v>
      </c>
      <c r="H698" s="549">
        <v>25.490196078431371</v>
      </c>
      <c r="I698" s="256">
        <f t="shared" si="41"/>
        <v>0.12637071460600424</v>
      </c>
    </row>
    <row r="699" spans="3:9" x14ac:dyDescent="0.25">
      <c r="C699" s="359" t="s">
        <v>335</v>
      </c>
      <c r="D699" s="548">
        <v>29.245283018867923</v>
      </c>
      <c r="E699" s="549">
        <v>34.371257485029936</v>
      </c>
      <c r="F699" s="256">
        <f t="shared" si="40"/>
        <v>5.1259744661620132</v>
      </c>
      <c r="G699" s="548">
        <v>29.161747343565526</v>
      </c>
      <c r="H699" s="549">
        <v>34.213685474189674</v>
      </c>
      <c r="I699" s="256">
        <f t="shared" si="41"/>
        <v>5.0519381306241478</v>
      </c>
    </row>
    <row r="700" spans="3:9" x14ac:dyDescent="0.25">
      <c r="C700" s="359" t="s">
        <v>336</v>
      </c>
      <c r="D700" s="548">
        <v>22.334004024144868</v>
      </c>
      <c r="E700" s="549">
        <v>26.138032305433185</v>
      </c>
      <c r="F700" s="256">
        <f t="shared" si="40"/>
        <v>3.8040282812883177</v>
      </c>
      <c r="G700" s="548">
        <v>21.862348178137651</v>
      </c>
      <c r="H700" s="549">
        <v>24.925373134328357</v>
      </c>
      <c r="I700" s="256">
        <f t="shared" si="41"/>
        <v>3.0630249561907057</v>
      </c>
    </row>
    <row r="701" spans="3:9" ht="15.75" thickBot="1" x14ac:dyDescent="0.3">
      <c r="C701" s="359" t="s">
        <v>337</v>
      </c>
      <c r="D701" s="495">
        <v>28.687715836211147</v>
      </c>
      <c r="E701" s="496">
        <v>29.028925619834713</v>
      </c>
      <c r="F701" s="263">
        <f t="shared" si="40"/>
        <v>0.34120978362356524</v>
      </c>
      <c r="G701" s="505">
        <v>26.642984014209592</v>
      </c>
      <c r="H701" s="496">
        <v>26.680896478121664</v>
      </c>
      <c r="I701" s="263">
        <f t="shared" si="41"/>
        <v>3.7912463912071814E-2</v>
      </c>
    </row>
    <row r="702" spans="3:9" ht="15.75" thickBot="1" x14ac:dyDescent="0.3">
      <c r="C702" s="368" t="s">
        <v>14</v>
      </c>
      <c r="D702" s="746">
        <v>33.027333677153173</v>
      </c>
      <c r="E702" s="503">
        <v>35.22490036059974</v>
      </c>
      <c r="F702" s="305">
        <f t="shared" si="40"/>
        <v>2.197566683446567</v>
      </c>
      <c r="G702" s="550">
        <v>30.881413668298912</v>
      </c>
      <c r="H702" s="503">
        <v>32.914004914004913</v>
      </c>
      <c r="I702" s="305">
        <f t="shared" si="41"/>
        <v>2.0325912457060014</v>
      </c>
    </row>
    <row r="704" spans="3:9" x14ac:dyDescent="0.25">
      <c r="C704" s="431" t="s">
        <v>342</v>
      </c>
    </row>
    <row r="705" spans="3:12" ht="15.75" thickBot="1" x14ac:dyDescent="0.3">
      <c r="C705" s="431"/>
    </row>
    <row r="706" spans="3:12" ht="15" customHeight="1" x14ac:dyDescent="0.25">
      <c r="C706" s="7201" t="s">
        <v>172</v>
      </c>
      <c r="D706" s="7176" t="s">
        <v>114</v>
      </c>
      <c r="E706" s="7177"/>
      <c r="F706" s="7178"/>
      <c r="G706" s="7176" t="s">
        <v>115</v>
      </c>
      <c r="H706" s="7179"/>
      <c r="I706" s="7176" t="s">
        <v>116</v>
      </c>
      <c r="J706" s="7180"/>
      <c r="K706" s="7180"/>
      <c r="L706" s="7179"/>
    </row>
    <row r="707" spans="3:12" ht="20.25" thickBot="1" x14ac:dyDescent="0.3">
      <c r="C707" s="7159"/>
      <c r="D707" s="168" t="s">
        <v>119</v>
      </c>
      <c r="E707" s="169" t="s">
        <v>120</v>
      </c>
      <c r="F707" s="170" t="s">
        <v>121</v>
      </c>
      <c r="G707" s="171" t="s">
        <v>119</v>
      </c>
      <c r="H707" s="172" t="s">
        <v>122</v>
      </c>
      <c r="I707" s="171" t="s">
        <v>119</v>
      </c>
      <c r="J707" s="173" t="s">
        <v>122</v>
      </c>
      <c r="K707" s="174" t="s">
        <v>123</v>
      </c>
      <c r="L707" s="175" t="s">
        <v>122</v>
      </c>
    </row>
    <row r="708" spans="3:12" ht="15.75" thickBot="1" x14ac:dyDescent="0.3">
      <c r="C708" s="518" t="s">
        <v>173</v>
      </c>
      <c r="D708" s="519">
        <v>3323</v>
      </c>
      <c r="E708" s="520">
        <v>86</v>
      </c>
      <c r="F708" s="520">
        <v>3196</v>
      </c>
      <c r="G708" s="519">
        <v>1200</v>
      </c>
      <c r="H708" s="521">
        <f t="shared" ref="H708:H728" si="42">IF(G708*D708=0,"",G708/D708*100)</f>
        <v>36.111947035811014</v>
      </c>
      <c r="I708" s="522">
        <v>1073</v>
      </c>
      <c r="J708" s="523">
        <f t="shared" ref="J708:J728" si="43">IF(I708*F708=0,"",I708/F708*100)</f>
        <v>33.57321652065081</v>
      </c>
      <c r="K708" s="524">
        <v>265</v>
      </c>
      <c r="L708" s="525">
        <f t="shared" ref="L708:L727" si="44">(I708-K708)/F708*100</f>
        <v>25.281602002503128</v>
      </c>
    </row>
    <row r="709" spans="3:12" x14ac:dyDescent="0.25">
      <c r="C709" s="353" t="s">
        <v>174</v>
      </c>
      <c r="D709" s="381">
        <v>1114</v>
      </c>
      <c r="E709" s="382">
        <v>8</v>
      </c>
      <c r="F709" s="382">
        <v>1083</v>
      </c>
      <c r="G709" s="381">
        <v>478</v>
      </c>
      <c r="H709" s="380">
        <f t="shared" si="42"/>
        <v>42.908438061041295</v>
      </c>
      <c r="I709" s="526">
        <v>447</v>
      </c>
      <c r="J709" s="333">
        <f t="shared" si="43"/>
        <v>41.274238227146817</v>
      </c>
      <c r="K709" s="349">
        <v>24</v>
      </c>
      <c r="L709" s="245">
        <f t="shared" si="44"/>
        <v>39.05817174515235</v>
      </c>
    </row>
    <row r="710" spans="3:12" x14ac:dyDescent="0.25">
      <c r="C710" s="359" t="s">
        <v>175</v>
      </c>
      <c r="D710" s="386">
        <v>1109</v>
      </c>
      <c r="E710" s="387">
        <v>9</v>
      </c>
      <c r="F710" s="387">
        <v>1085</v>
      </c>
      <c r="G710" s="386">
        <v>287</v>
      </c>
      <c r="H710" s="339">
        <f t="shared" si="42"/>
        <v>25.879170423805231</v>
      </c>
      <c r="I710" s="527">
        <v>263</v>
      </c>
      <c r="J710" s="332">
        <f t="shared" si="43"/>
        <v>24.23963133640553</v>
      </c>
      <c r="K710" s="357">
        <v>34</v>
      </c>
      <c r="L710" s="260">
        <f t="shared" si="44"/>
        <v>21.105990783410139</v>
      </c>
    </row>
    <row r="711" spans="3:12" x14ac:dyDescent="0.25">
      <c r="C711" s="359" t="s">
        <v>176</v>
      </c>
      <c r="D711" s="386">
        <v>473</v>
      </c>
      <c r="E711" s="387">
        <v>3</v>
      </c>
      <c r="F711" s="387">
        <v>452</v>
      </c>
      <c r="G711" s="386">
        <v>246</v>
      </c>
      <c r="H711" s="339">
        <f t="shared" si="42"/>
        <v>52.008456659619448</v>
      </c>
      <c r="I711" s="527">
        <v>225</v>
      </c>
      <c r="J711" s="332">
        <f t="shared" si="43"/>
        <v>49.778761061946902</v>
      </c>
      <c r="K711" s="357">
        <v>28</v>
      </c>
      <c r="L711" s="260">
        <f t="shared" si="44"/>
        <v>43.584070796460175</v>
      </c>
    </row>
    <row r="712" spans="3:12" ht="15.75" thickBot="1" x14ac:dyDescent="0.3">
      <c r="C712" s="373" t="s">
        <v>177</v>
      </c>
      <c r="D712" s="528">
        <v>867</v>
      </c>
      <c r="E712" s="529">
        <v>2</v>
      </c>
      <c r="F712" s="529">
        <v>857</v>
      </c>
      <c r="G712" s="528">
        <v>143</v>
      </c>
      <c r="H712" s="361">
        <f t="shared" si="42"/>
        <v>16.49365628604383</v>
      </c>
      <c r="I712" s="530">
        <v>133</v>
      </c>
      <c r="J712" s="375">
        <f t="shared" si="43"/>
        <v>15.519253208868145</v>
      </c>
      <c r="K712" s="531">
        <v>22</v>
      </c>
      <c r="L712" s="374">
        <f t="shared" si="44"/>
        <v>12.952158693115519</v>
      </c>
    </row>
    <row r="713" spans="3:12" x14ac:dyDescent="0.25">
      <c r="C713" s="353" t="s">
        <v>178</v>
      </c>
      <c r="D713" s="381">
        <v>162</v>
      </c>
      <c r="E713" s="382">
        <v>0</v>
      </c>
      <c r="F713" s="382">
        <v>160</v>
      </c>
      <c r="G713" s="381">
        <v>54</v>
      </c>
      <c r="H713" s="351">
        <f t="shared" si="42"/>
        <v>33.333333333333329</v>
      </c>
      <c r="I713" s="526">
        <v>52</v>
      </c>
      <c r="J713" s="352">
        <f t="shared" si="43"/>
        <v>32.5</v>
      </c>
      <c r="K713" s="349">
        <v>4</v>
      </c>
      <c r="L713" s="245">
        <f t="shared" si="44"/>
        <v>30</v>
      </c>
    </row>
    <row r="714" spans="3:12" x14ac:dyDescent="0.25">
      <c r="C714" s="359" t="s">
        <v>179</v>
      </c>
      <c r="D714" s="386">
        <v>228</v>
      </c>
      <c r="E714" s="387">
        <v>9</v>
      </c>
      <c r="F714" s="387">
        <v>209</v>
      </c>
      <c r="G714" s="386">
        <v>116</v>
      </c>
      <c r="H714" s="339">
        <f t="shared" si="42"/>
        <v>50.877192982456144</v>
      </c>
      <c r="I714" s="527">
        <v>97</v>
      </c>
      <c r="J714" s="332">
        <f t="shared" si="43"/>
        <v>46.411483253588514</v>
      </c>
      <c r="K714" s="357">
        <v>10</v>
      </c>
      <c r="L714" s="260">
        <f t="shared" si="44"/>
        <v>41.626794258373209</v>
      </c>
    </row>
    <row r="715" spans="3:12" x14ac:dyDescent="0.25">
      <c r="C715" s="359" t="s">
        <v>180</v>
      </c>
      <c r="D715" s="386">
        <v>294</v>
      </c>
      <c r="E715" s="387">
        <v>6</v>
      </c>
      <c r="F715" s="387">
        <v>265</v>
      </c>
      <c r="G715" s="386">
        <v>118</v>
      </c>
      <c r="H715" s="339">
        <f t="shared" si="42"/>
        <v>40.136054421768705</v>
      </c>
      <c r="I715" s="527">
        <v>89</v>
      </c>
      <c r="J715" s="332">
        <f t="shared" si="43"/>
        <v>33.584905660377359</v>
      </c>
      <c r="K715" s="357">
        <v>4</v>
      </c>
      <c r="L715" s="260">
        <f t="shared" si="44"/>
        <v>32.075471698113205</v>
      </c>
    </row>
    <row r="716" spans="3:12" x14ac:dyDescent="0.25">
      <c r="C716" s="359" t="s">
        <v>181</v>
      </c>
      <c r="D716" s="386">
        <v>263</v>
      </c>
      <c r="E716" s="387">
        <v>1</v>
      </c>
      <c r="F716" s="387">
        <v>258</v>
      </c>
      <c r="G716" s="386">
        <v>79</v>
      </c>
      <c r="H716" s="339">
        <f t="shared" si="42"/>
        <v>30.038022813688215</v>
      </c>
      <c r="I716" s="527">
        <v>74</v>
      </c>
      <c r="J716" s="332">
        <f t="shared" si="43"/>
        <v>28.68217054263566</v>
      </c>
      <c r="K716" s="357">
        <v>8</v>
      </c>
      <c r="L716" s="260">
        <f t="shared" si="44"/>
        <v>25.581395348837212</v>
      </c>
    </row>
    <row r="717" spans="3:12" x14ac:dyDescent="0.25">
      <c r="C717" s="359" t="s">
        <v>182</v>
      </c>
      <c r="D717" s="386">
        <v>181</v>
      </c>
      <c r="E717" s="387">
        <v>3</v>
      </c>
      <c r="F717" s="387">
        <v>169</v>
      </c>
      <c r="G717" s="386">
        <v>59</v>
      </c>
      <c r="H717" s="339">
        <f t="shared" si="42"/>
        <v>32.596685082872931</v>
      </c>
      <c r="I717" s="527">
        <v>47</v>
      </c>
      <c r="J717" s="332">
        <f t="shared" si="43"/>
        <v>27.810650887573964</v>
      </c>
      <c r="K717" s="357">
        <v>3</v>
      </c>
      <c r="L717" s="260">
        <f t="shared" si="44"/>
        <v>26.035502958579883</v>
      </c>
    </row>
    <row r="718" spans="3:12" ht="15.75" thickBot="1" x14ac:dyDescent="0.3">
      <c r="C718" s="373" t="s">
        <v>183</v>
      </c>
      <c r="D718" s="528">
        <v>666</v>
      </c>
      <c r="E718" s="529">
        <v>1</v>
      </c>
      <c r="F718" s="529">
        <v>658</v>
      </c>
      <c r="G718" s="528">
        <v>176</v>
      </c>
      <c r="H718" s="361">
        <f t="shared" si="42"/>
        <v>26.426426426426424</v>
      </c>
      <c r="I718" s="530">
        <v>168</v>
      </c>
      <c r="J718" s="375">
        <f t="shared" si="43"/>
        <v>25.531914893617021</v>
      </c>
      <c r="K718" s="531">
        <v>31</v>
      </c>
      <c r="L718" s="374">
        <f t="shared" si="44"/>
        <v>20.820668693009118</v>
      </c>
    </row>
    <row r="719" spans="3:12" x14ac:dyDescent="0.25">
      <c r="C719" s="353" t="s">
        <v>184</v>
      </c>
      <c r="D719" s="384">
        <v>214</v>
      </c>
      <c r="E719" s="385">
        <v>3</v>
      </c>
      <c r="F719" s="385">
        <v>197</v>
      </c>
      <c r="G719" s="381">
        <v>83</v>
      </c>
      <c r="H719" s="351">
        <f t="shared" si="42"/>
        <v>38.785046728971963</v>
      </c>
      <c r="I719" s="526">
        <v>66</v>
      </c>
      <c r="J719" s="352">
        <f t="shared" si="43"/>
        <v>33.502538071065992</v>
      </c>
      <c r="K719" s="349">
        <v>5</v>
      </c>
      <c r="L719" s="245">
        <f t="shared" si="44"/>
        <v>30.964467005076141</v>
      </c>
    </row>
    <row r="720" spans="3:12" x14ac:dyDescent="0.25">
      <c r="C720" s="372" t="s">
        <v>185</v>
      </c>
      <c r="D720" s="386">
        <v>277</v>
      </c>
      <c r="E720" s="387">
        <v>3</v>
      </c>
      <c r="F720" s="387">
        <v>261</v>
      </c>
      <c r="G720" s="386">
        <v>111</v>
      </c>
      <c r="H720" s="380">
        <f t="shared" si="42"/>
        <v>40.072202166064983</v>
      </c>
      <c r="I720" s="527">
        <v>95</v>
      </c>
      <c r="J720" s="333">
        <f t="shared" si="43"/>
        <v>36.398467432950191</v>
      </c>
      <c r="K720" s="357">
        <v>11</v>
      </c>
      <c r="L720" s="260">
        <f t="shared" si="44"/>
        <v>32.183908045977013</v>
      </c>
    </row>
    <row r="721" spans="3:12" x14ac:dyDescent="0.25">
      <c r="C721" s="359" t="s">
        <v>186</v>
      </c>
      <c r="D721" s="386">
        <v>167</v>
      </c>
      <c r="E721" s="387">
        <v>2</v>
      </c>
      <c r="F721" s="387">
        <v>161</v>
      </c>
      <c r="G721" s="386">
        <v>82</v>
      </c>
      <c r="H721" s="339">
        <f t="shared" si="42"/>
        <v>49.101796407185624</v>
      </c>
      <c r="I721" s="527">
        <v>76</v>
      </c>
      <c r="J721" s="332">
        <f t="shared" si="43"/>
        <v>47.204968944099377</v>
      </c>
      <c r="K721" s="357">
        <v>7</v>
      </c>
      <c r="L721" s="260">
        <f t="shared" si="44"/>
        <v>42.857142857142854</v>
      </c>
    </row>
    <row r="722" spans="3:12" x14ac:dyDescent="0.25">
      <c r="C722" s="435" t="s">
        <v>187</v>
      </c>
      <c r="D722" s="386">
        <v>119</v>
      </c>
      <c r="E722" s="387">
        <v>2</v>
      </c>
      <c r="F722" s="387">
        <v>110</v>
      </c>
      <c r="G722" s="386">
        <v>48</v>
      </c>
      <c r="H722" s="339">
        <f t="shared" si="42"/>
        <v>40.336134453781511</v>
      </c>
      <c r="I722" s="527">
        <v>39</v>
      </c>
      <c r="J722" s="332">
        <f t="shared" si="43"/>
        <v>35.454545454545453</v>
      </c>
      <c r="K722" s="357">
        <v>1</v>
      </c>
      <c r="L722" s="260">
        <f t="shared" si="44"/>
        <v>34.545454545454547</v>
      </c>
    </row>
    <row r="723" spans="3:12" x14ac:dyDescent="0.25">
      <c r="C723" s="359" t="s">
        <v>188</v>
      </c>
      <c r="D723" s="386">
        <v>240</v>
      </c>
      <c r="E723" s="387">
        <v>0</v>
      </c>
      <c r="F723" s="387">
        <v>237</v>
      </c>
      <c r="G723" s="386">
        <v>78</v>
      </c>
      <c r="H723" s="339">
        <f t="shared" si="42"/>
        <v>32.5</v>
      </c>
      <c r="I723" s="527">
        <v>75</v>
      </c>
      <c r="J723" s="332">
        <f t="shared" si="43"/>
        <v>31.645569620253166</v>
      </c>
      <c r="K723" s="357">
        <v>4</v>
      </c>
      <c r="L723" s="260">
        <f t="shared" si="44"/>
        <v>29.957805907172997</v>
      </c>
    </row>
    <row r="724" spans="3:12" x14ac:dyDescent="0.25">
      <c r="C724" s="359" t="s">
        <v>189</v>
      </c>
      <c r="D724" s="386">
        <v>277</v>
      </c>
      <c r="E724" s="387">
        <v>3</v>
      </c>
      <c r="F724" s="387">
        <v>273</v>
      </c>
      <c r="G724" s="386">
        <v>100</v>
      </c>
      <c r="H724" s="339">
        <f t="shared" si="42"/>
        <v>36.101083032490976</v>
      </c>
      <c r="I724" s="527">
        <v>96</v>
      </c>
      <c r="J724" s="332">
        <f t="shared" si="43"/>
        <v>35.164835164835168</v>
      </c>
      <c r="K724" s="357">
        <v>2</v>
      </c>
      <c r="L724" s="260">
        <f t="shared" si="44"/>
        <v>34.432234432234431</v>
      </c>
    </row>
    <row r="725" spans="3:12" x14ac:dyDescent="0.25">
      <c r="C725" s="359" t="s">
        <v>190</v>
      </c>
      <c r="D725" s="386">
        <v>105</v>
      </c>
      <c r="E725" s="387">
        <v>0</v>
      </c>
      <c r="F725" s="387">
        <v>98</v>
      </c>
      <c r="G725" s="386">
        <v>67</v>
      </c>
      <c r="H725" s="339">
        <f t="shared" si="42"/>
        <v>63.809523809523803</v>
      </c>
      <c r="I725" s="527">
        <v>60</v>
      </c>
      <c r="J725" s="332">
        <f t="shared" si="43"/>
        <v>61.224489795918366</v>
      </c>
      <c r="K725" s="357">
        <v>5</v>
      </c>
      <c r="L725" s="260">
        <f t="shared" si="44"/>
        <v>56.12244897959183</v>
      </c>
    </row>
    <row r="726" spans="3:12" x14ac:dyDescent="0.25">
      <c r="C726" s="359" t="s">
        <v>191</v>
      </c>
      <c r="D726" s="386">
        <v>334</v>
      </c>
      <c r="E726" s="387">
        <v>0</v>
      </c>
      <c r="F726" s="387">
        <v>332</v>
      </c>
      <c r="G726" s="386">
        <v>137</v>
      </c>
      <c r="H726" s="339">
        <f t="shared" si="42"/>
        <v>41.017964071856291</v>
      </c>
      <c r="I726" s="527">
        <v>135</v>
      </c>
      <c r="J726" s="332">
        <f t="shared" si="43"/>
        <v>40.662650602409641</v>
      </c>
      <c r="K726" s="357">
        <v>6</v>
      </c>
      <c r="L726" s="260">
        <f t="shared" si="44"/>
        <v>38.855421686746986</v>
      </c>
    </row>
    <row r="727" spans="3:12" ht="15.75" thickBot="1" x14ac:dyDescent="0.3">
      <c r="C727" s="359" t="s">
        <v>192</v>
      </c>
      <c r="D727" s="528">
        <v>125</v>
      </c>
      <c r="E727" s="529">
        <v>3</v>
      </c>
      <c r="F727" s="529">
        <v>114</v>
      </c>
      <c r="G727" s="528">
        <v>50</v>
      </c>
      <c r="H727" s="339">
        <f t="shared" si="42"/>
        <v>40</v>
      </c>
      <c r="I727" s="530">
        <v>39</v>
      </c>
      <c r="J727" s="340">
        <f t="shared" si="43"/>
        <v>34.210526315789473</v>
      </c>
      <c r="K727" s="531">
        <v>0</v>
      </c>
      <c r="L727" s="370">
        <f t="shared" si="44"/>
        <v>34.210526315789473</v>
      </c>
    </row>
    <row r="728" spans="3:12" ht="15.75" thickBot="1" x14ac:dyDescent="0.3">
      <c r="C728" s="283" t="s">
        <v>14</v>
      </c>
      <c r="D728" s="532">
        <f>SUM(D708:D727)</f>
        <v>10538</v>
      </c>
      <c r="E728" s="532">
        <f>SUM(E708:E727)</f>
        <v>144</v>
      </c>
      <c r="F728" s="532">
        <f>SUM(F708:F727)</f>
        <v>10175</v>
      </c>
      <c r="G728" s="940">
        <f>SUM(G708:G727)</f>
        <v>3712</v>
      </c>
      <c r="H728" s="534">
        <f t="shared" si="42"/>
        <v>35.22490036059974</v>
      </c>
      <c r="I728" s="532">
        <f>SUM(I708:I727)</f>
        <v>3349</v>
      </c>
      <c r="J728" s="535">
        <f t="shared" si="43"/>
        <v>32.914004914004913</v>
      </c>
      <c r="K728" s="532">
        <f>SUM(K708:K727)</f>
        <v>474</v>
      </c>
      <c r="L728" s="536">
        <f>(I728-K728)/F728*100</f>
        <v>28.255528255528255</v>
      </c>
    </row>
    <row r="730" spans="3:12" x14ac:dyDescent="0.25">
      <c r="C730" s="431" t="s">
        <v>343</v>
      </c>
    </row>
    <row r="731" spans="3:12" ht="15.75" thickBot="1" x14ac:dyDescent="0.3">
      <c r="C731" s="431"/>
    </row>
    <row r="732" spans="3:12" ht="15" customHeight="1" x14ac:dyDescent="0.25">
      <c r="C732" s="7215" t="s">
        <v>194</v>
      </c>
      <c r="D732" s="7189" t="s">
        <v>118</v>
      </c>
      <c r="E732" s="7190"/>
      <c r="F732" s="7191"/>
      <c r="G732" s="7189" t="s">
        <v>115</v>
      </c>
      <c r="H732" s="7192"/>
      <c r="I732" s="7193"/>
      <c r="J732" s="7202" t="s">
        <v>116</v>
      </c>
      <c r="K732" s="7212"/>
      <c r="L732" s="7213"/>
    </row>
    <row r="733" spans="3:12" ht="23.25" thickBot="1" x14ac:dyDescent="0.3">
      <c r="C733" s="7216"/>
      <c r="D733" s="171" t="s">
        <v>1</v>
      </c>
      <c r="E733" s="185" t="s">
        <v>2360</v>
      </c>
      <c r="F733" s="537" t="s">
        <v>195</v>
      </c>
      <c r="G733" s="171" t="s">
        <v>1</v>
      </c>
      <c r="H733" s="185" t="s">
        <v>2360</v>
      </c>
      <c r="I733" s="537" t="s">
        <v>195</v>
      </c>
      <c r="J733" s="171" t="s">
        <v>1</v>
      </c>
      <c r="K733" s="185" t="s">
        <v>2360</v>
      </c>
      <c r="L733" s="537" t="s">
        <v>195</v>
      </c>
    </row>
    <row r="734" spans="3:12" ht="15.75" thickBot="1" x14ac:dyDescent="0.3">
      <c r="C734" s="518" t="s">
        <v>173</v>
      </c>
      <c r="D734" s="344">
        <v>3299</v>
      </c>
      <c r="E734" s="345">
        <v>3323</v>
      </c>
      <c r="F734" s="346">
        <v>0.72749317975144834</v>
      </c>
      <c r="G734" s="538">
        <v>1034</v>
      </c>
      <c r="H734" s="345">
        <v>1200</v>
      </c>
      <c r="I734" s="347">
        <v>16.054158607350089</v>
      </c>
      <c r="J734" s="348">
        <v>915</v>
      </c>
      <c r="K734" s="345">
        <v>1073</v>
      </c>
      <c r="L734" s="346">
        <v>17.267759562841519</v>
      </c>
    </row>
    <row r="735" spans="3:12" x14ac:dyDescent="0.25">
      <c r="C735" s="353" t="s">
        <v>174</v>
      </c>
      <c r="D735" s="238">
        <v>943</v>
      </c>
      <c r="E735" s="439">
        <v>1114</v>
      </c>
      <c r="F735" s="355">
        <v>18.133616118769893</v>
      </c>
      <c r="G735" s="356">
        <v>398</v>
      </c>
      <c r="H735" s="439">
        <v>478</v>
      </c>
      <c r="I735" s="539">
        <v>20.100502512562812</v>
      </c>
      <c r="J735" s="354">
        <v>373</v>
      </c>
      <c r="K735" s="439">
        <v>447</v>
      </c>
      <c r="L735" s="355">
        <v>19.839142091152809</v>
      </c>
    </row>
    <row r="736" spans="3:12" x14ac:dyDescent="0.25">
      <c r="C736" s="359" t="s">
        <v>175</v>
      </c>
      <c r="D736" s="247">
        <v>1071</v>
      </c>
      <c r="E736" s="268">
        <v>1109</v>
      </c>
      <c r="F736" s="263">
        <v>3.5480859010270933</v>
      </c>
      <c r="G736" s="334">
        <v>337</v>
      </c>
      <c r="H736" s="268">
        <v>287</v>
      </c>
      <c r="I736" s="335">
        <v>-14.836795252225528</v>
      </c>
      <c r="J736" s="267">
        <v>323</v>
      </c>
      <c r="K736" s="268">
        <v>263</v>
      </c>
      <c r="L736" s="263">
        <v>-18.575851393188856</v>
      </c>
    </row>
    <row r="737" spans="3:12" x14ac:dyDescent="0.25">
      <c r="C737" s="359" t="s">
        <v>176</v>
      </c>
      <c r="D737" s="247">
        <v>396</v>
      </c>
      <c r="E737" s="268">
        <v>473</v>
      </c>
      <c r="F737" s="263">
        <v>19.444444444444443</v>
      </c>
      <c r="G737" s="334">
        <v>195</v>
      </c>
      <c r="H737" s="268">
        <v>246</v>
      </c>
      <c r="I737" s="335">
        <v>26.153846153846146</v>
      </c>
      <c r="J737" s="267">
        <v>183</v>
      </c>
      <c r="K737" s="268">
        <v>225</v>
      </c>
      <c r="L737" s="263">
        <v>22.950819672131146</v>
      </c>
    </row>
    <row r="738" spans="3:12" ht="15.75" thickBot="1" x14ac:dyDescent="0.3">
      <c r="C738" s="373" t="s">
        <v>177</v>
      </c>
      <c r="D738" s="362">
        <v>892</v>
      </c>
      <c r="E738" s="441">
        <v>867</v>
      </c>
      <c r="F738" s="367">
        <v>-2.8026905829596416</v>
      </c>
      <c r="G738" s="540">
        <v>195</v>
      </c>
      <c r="H738" s="441">
        <v>143</v>
      </c>
      <c r="I738" s="541">
        <v>-26.666666666666671</v>
      </c>
      <c r="J738" s="440">
        <v>178</v>
      </c>
      <c r="K738" s="441">
        <v>133</v>
      </c>
      <c r="L738" s="367">
        <v>-25.280898876404493</v>
      </c>
    </row>
    <row r="739" spans="3:12" x14ac:dyDescent="0.25">
      <c r="C739" s="353" t="s">
        <v>178</v>
      </c>
      <c r="D739" s="238">
        <v>143</v>
      </c>
      <c r="E739" s="439">
        <v>162</v>
      </c>
      <c r="F739" s="355">
        <v>13.286713286713294</v>
      </c>
      <c r="G739" s="356">
        <v>64</v>
      </c>
      <c r="H739" s="439">
        <v>54</v>
      </c>
      <c r="I739" s="539">
        <v>-15.625</v>
      </c>
      <c r="J739" s="354">
        <v>55</v>
      </c>
      <c r="K739" s="439">
        <v>52</v>
      </c>
      <c r="L739" s="355">
        <v>-5.4545454545454533</v>
      </c>
    </row>
    <row r="740" spans="3:12" x14ac:dyDescent="0.25">
      <c r="C740" s="359" t="s">
        <v>179</v>
      </c>
      <c r="D740" s="247">
        <v>241</v>
      </c>
      <c r="E740" s="268">
        <v>228</v>
      </c>
      <c r="F740" s="263">
        <v>-5.3941908713693039</v>
      </c>
      <c r="G740" s="334">
        <v>104</v>
      </c>
      <c r="H740" s="268">
        <v>116</v>
      </c>
      <c r="I740" s="335">
        <v>11.538461538461547</v>
      </c>
      <c r="J740" s="267">
        <v>97</v>
      </c>
      <c r="K740" s="268">
        <v>97</v>
      </c>
      <c r="L740" s="263">
        <v>0</v>
      </c>
    </row>
    <row r="741" spans="3:12" x14ac:dyDescent="0.25">
      <c r="C741" s="359" t="s">
        <v>180</v>
      </c>
      <c r="D741" s="247">
        <v>287</v>
      </c>
      <c r="E741" s="268">
        <v>294</v>
      </c>
      <c r="F741" s="263">
        <v>2.4390243902439011</v>
      </c>
      <c r="G741" s="334">
        <v>93</v>
      </c>
      <c r="H741" s="268">
        <v>118</v>
      </c>
      <c r="I741" s="335">
        <v>26.881720430107521</v>
      </c>
      <c r="J741" s="267">
        <v>72</v>
      </c>
      <c r="K741" s="268">
        <v>89</v>
      </c>
      <c r="L741" s="263">
        <v>23.611111111111114</v>
      </c>
    </row>
    <row r="742" spans="3:12" x14ac:dyDescent="0.25">
      <c r="C742" s="359" t="s">
        <v>181</v>
      </c>
      <c r="D742" s="247">
        <v>277</v>
      </c>
      <c r="E742" s="268">
        <v>263</v>
      </c>
      <c r="F742" s="263">
        <v>-5.0541516245487372</v>
      </c>
      <c r="G742" s="334">
        <v>77</v>
      </c>
      <c r="H742" s="268">
        <v>79</v>
      </c>
      <c r="I742" s="335">
        <v>2.5974025974025921</v>
      </c>
      <c r="J742" s="267">
        <v>74</v>
      </c>
      <c r="K742" s="268">
        <v>74</v>
      </c>
      <c r="L742" s="263">
        <v>0</v>
      </c>
    </row>
    <row r="743" spans="3:12" x14ac:dyDescent="0.25">
      <c r="C743" s="359" t="s">
        <v>182</v>
      </c>
      <c r="D743" s="247">
        <v>200</v>
      </c>
      <c r="E743" s="268">
        <v>181</v>
      </c>
      <c r="F743" s="263">
        <v>-9.5</v>
      </c>
      <c r="G743" s="334">
        <v>71</v>
      </c>
      <c r="H743" s="268">
        <v>59</v>
      </c>
      <c r="I743" s="335">
        <v>-16.901408450704224</v>
      </c>
      <c r="J743" s="267">
        <v>55</v>
      </c>
      <c r="K743" s="268">
        <v>47</v>
      </c>
      <c r="L743" s="263">
        <v>-14.545454545454547</v>
      </c>
    </row>
    <row r="744" spans="3:12" ht="15.75" thickBot="1" x14ac:dyDescent="0.3">
      <c r="C744" s="373" t="s">
        <v>183</v>
      </c>
      <c r="D744" s="362">
        <v>637</v>
      </c>
      <c r="E744" s="441">
        <v>666</v>
      </c>
      <c r="F744" s="367">
        <v>4.5525902668759812</v>
      </c>
      <c r="G744" s="540">
        <v>142</v>
      </c>
      <c r="H744" s="441">
        <v>176</v>
      </c>
      <c r="I744" s="541">
        <v>23.943661971830977</v>
      </c>
      <c r="J744" s="440">
        <v>133</v>
      </c>
      <c r="K744" s="441">
        <v>168</v>
      </c>
      <c r="L744" s="367">
        <v>26.315789473684205</v>
      </c>
    </row>
    <row r="745" spans="3:12" x14ac:dyDescent="0.25">
      <c r="C745" s="372" t="s">
        <v>184</v>
      </c>
      <c r="D745" s="254">
        <v>169</v>
      </c>
      <c r="E745" s="439">
        <v>214</v>
      </c>
      <c r="F745" s="256">
        <v>26.627218934911241</v>
      </c>
      <c r="G745" s="356">
        <v>67</v>
      </c>
      <c r="H745" s="439">
        <v>83</v>
      </c>
      <c r="I745" s="337">
        <v>23.880597014925371</v>
      </c>
      <c r="J745" s="338">
        <v>52</v>
      </c>
      <c r="K745" s="439">
        <v>66</v>
      </c>
      <c r="L745" s="256">
        <v>26.92307692307692</v>
      </c>
    </row>
    <row r="746" spans="3:12" x14ac:dyDescent="0.25">
      <c r="C746" s="359" t="s">
        <v>185</v>
      </c>
      <c r="D746" s="247">
        <v>218</v>
      </c>
      <c r="E746" s="268">
        <v>277</v>
      </c>
      <c r="F746" s="263">
        <v>27.064220183486242</v>
      </c>
      <c r="G746" s="334">
        <v>76</v>
      </c>
      <c r="H746" s="268">
        <v>111</v>
      </c>
      <c r="I746" s="335">
        <v>46.05263157894737</v>
      </c>
      <c r="J746" s="267">
        <v>68</v>
      </c>
      <c r="K746" s="268">
        <v>95</v>
      </c>
      <c r="L746" s="263">
        <v>39.70588235294116</v>
      </c>
    </row>
    <row r="747" spans="3:12" x14ac:dyDescent="0.25">
      <c r="C747" s="359" t="s">
        <v>186</v>
      </c>
      <c r="D747" s="247">
        <v>107</v>
      </c>
      <c r="E747" s="268">
        <v>167</v>
      </c>
      <c r="F747" s="263">
        <v>56.074766355140184</v>
      </c>
      <c r="G747" s="334">
        <v>45</v>
      </c>
      <c r="H747" s="268">
        <v>82</v>
      </c>
      <c r="I747" s="335">
        <v>82.222222222222229</v>
      </c>
      <c r="J747" s="267">
        <v>40</v>
      </c>
      <c r="K747" s="268">
        <v>76</v>
      </c>
      <c r="L747" s="263">
        <v>90</v>
      </c>
    </row>
    <row r="748" spans="3:12" x14ac:dyDescent="0.25">
      <c r="C748" s="359" t="s">
        <v>187</v>
      </c>
      <c r="D748" s="247">
        <v>81</v>
      </c>
      <c r="E748" s="268">
        <v>119</v>
      </c>
      <c r="F748" s="263">
        <v>46.913580246913597</v>
      </c>
      <c r="G748" s="334">
        <v>44</v>
      </c>
      <c r="H748" s="268">
        <v>48</v>
      </c>
      <c r="I748" s="335">
        <v>9.0909090909090793</v>
      </c>
      <c r="J748" s="267">
        <v>35</v>
      </c>
      <c r="K748" s="268">
        <v>39</v>
      </c>
      <c r="L748" s="263">
        <v>11.428571428571431</v>
      </c>
    </row>
    <row r="749" spans="3:12" x14ac:dyDescent="0.25">
      <c r="C749" s="359" t="s">
        <v>188</v>
      </c>
      <c r="D749" s="247">
        <v>150</v>
      </c>
      <c r="E749" s="268">
        <v>240</v>
      </c>
      <c r="F749" s="263">
        <v>60</v>
      </c>
      <c r="G749" s="334">
        <v>51</v>
      </c>
      <c r="H749" s="268">
        <v>78</v>
      </c>
      <c r="I749" s="335">
        <v>52.941176470588232</v>
      </c>
      <c r="J749" s="267">
        <v>51</v>
      </c>
      <c r="K749" s="268">
        <v>75</v>
      </c>
      <c r="L749" s="263">
        <v>47.058823529411768</v>
      </c>
    </row>
    <row r="750" spans="3:12" x14ac:dyDescent="0.25">
      <c r="C750" s="359" t="s">
        <v>189</v>
      </c>
      <c r="D750" s="247">
        <v>201</v>
      </c>
      <c r="E750" s="268">
        <v>277</v>
      </c>
      <c r="F750" s="263">
        <v>37.810945273631859</v>
      </c>
      <c r="G750" s="334">
        <v>54</v>
      </c>
      <c r="H750" s="268">
        <v>100</v>
      </c>
      <c r="I750" s="335">
        <v>85.18518518518519</v>
      </c>
      <c r="J750" s="267">
        <v>52</v>
      </c>
      <c r="K750" s="268">
        <v>96</v>
      </c>
      <c r="L750" s="263">
        <v>84.615384615384613</v>
      </c>
    </row>
    <row r="751" spans="3:12" x14ac:dyDescent="0.25">
      <c r="C751" s="359" t="s">
        <v>190</v>
      </c>
      <c r="D751" s="247">
        <v>80</v>
      </c>
      <c r="E751" s="268">
        <v>105</v>
      </c>
      <c r="F751" s="263">
        <v>31.25</v>
      </c>
      <c r="G751" s="334">
        <v>43</v>
      </c>
      <c r="H751" s="268">
        <v>67</v>
      </c>
      <c r="I751" s="335">
        <v>55.813953488372107</v>
      </c>
      <c r="J751" s="267">
        <v>40</v>
      </c>
      <c r="K751" s="268">
        <v>60</v>
      </c>
      <c r="L751" s="263">
        <v>50</v>
      </c>
    </row>
    <row r="752" spans="3:12" x14ac:dyDescent="0.25">
      <c r="C752" s="359" t="s">
        <v>191</v>
      </c>
      <c r="D752" s="247">
        <v>213</v>
      </c>
      <c r="E752" s="268">
        <v>334</v>
      </c>
      <c r="F752" s="263">
        <v>56.807511737089214</v>
      </c>
      <c r="G752" s="334">
        <v>71</v>
      </c>
      <c r="H752" s="268">
        <v>137</v>
      </c>
      <c r="I752" s="335">
        <v>92.957746478873247</v>
      </c>
      <c r="J752" s="267">
        <v>69</v>
      </c>
      <c r="K752" s="268">
        <v>135</v>
      </c>
      <c r="L752" s="263">
        <v>95.65217391304347</v>
      </c>
    </row>
    <row r="753" spans="3:12" ht="15.75" thickBot="1" x14ac:dyDescent="0.3">
      <c r="C753" s="359" t="s">
        <v>192</v>
      </c>
      <c r="D753" s="271">
        <v>90</v>
      </c>
      <c r="E753" s="441">
        <v>125</v>
      </c>
      <c r="F753" s="293">
        <v>38.888888888888886</v>
      </c>
      <c r="G753" s="540">
        <v>41</v>
      </c>
      <c r="H753" s="441">
        <v>50</v>
      </c>
      <c r="I753" s="542">
        <v>21.951219512195124</v>
      </c>
      <c r="J753" s="314">
        <v>36</v>
      </c>
      <c r="K753" s="441">
        <v>39</v>
      </c>
      <c r="L753" s="293">
        <v>8.3333333333333286</v>
      </c>
    </row>
    <row r="754" spans="3:12" ht="15.75" thickBot="1" x14ac:dyDescent="0.3">
      <c r="C754" s="368" t="s">
        <v>14</v>
      </c>
      <c r="D754" s="442">
        <v>9695</v>
      </c>
      <c r="E754" s="345">
        <v>10538</v>
      </c>
      <c r="F754" s="543">
        <v>8.6952037132542443</v>
      </c>
      <c r="G754" s="442">
        <v>3202</v>
      </c>
      <c r="H754" s="345">
        <v>3712</v>
      </c>
      <c r="I754" s="543">
        <v>15.927545284197379</v>
      </c>
      <c r="J754" s="442">
        <v>2901</v>
      </c>
      <c r="K754" s="345">
        <v>3349</v>
      </c>
      <c r="L754" s="305">
        <v>15.442950706652866</v>
      </c>
    </row>
    <row r="756" spans="3:12" x14ac:dyDescent="0.25">
      <c r="C756" s="431" t="s">
        <v>344</v>
      </c>
    </row>
    <row r="757" spans="3:12" ht="15.75" thickBot="1" x14ac:dyDescent="0.3">
      <c r="C757" s="431"/>
    </row>
    <row r="758" spans="3:12" ht="15" customHeight="1" x14ac:dyDescent="0.25">
      <c r="C758" s="7201" t="s">
        <v>197</v>
      </c>
      <c r="D758" s="484" t="s">
        <v>169</v>
      </c>
      <c r="E758" s="485"/>
      <c r="F758" s="486"/>
      <c r="G758" s="7197" t="s">
        <v>170</v>
      </c>
      <c r="H758" s="7198"/>
      <c r="I758" s="7199"/>
    </row>
    <row r="759" spans="3:12" ht="23.25" thickBot="1" x14ac:dyDescent="0.3">
      <c r="C759" s="7159"/>
      <c r="D759" s="487" t="s">
        <v>1</v>
      </c>
      <c r="E759" s="488" t="s">
        <v>2360</v>
      </c>
      <c r="F759" s="490" t="s">
        <v>144</v>
      </c>
      <c r="G759" s="487" t="s">
        <v>1</v>
      </c>
      <c r="H759" s="488" t="s">
        <v>2360</v>
      </c>
      <c r="I759" s="490" t="s">
        <v>144</v>
      </c>
    </row>
    <row r="760" spans="3:12" ht="15.75" thickBot="1" x14ac:dyDescent="0.3">
      <c r="C760" s="941" t="s">
        <v>173</v>
      </c>
      <c r="D760" s="544">
        <v>31.342831160957868</v>
      </c>
      <c r="E760" s="545">
        <v>36.111947035811014</v>
      </c>
      <c r="F760" s="686">
        <f t="shared" ref="F760:F780" si="45">E760-D760</f>
        <v>4.7691158748531457</v>
      </c>
      <c r="G760" s="942">
        <v>28.773584905660378</v>
      </c>
      <c r="H760" s="545">
        <v>33.57321652065081</v>
      </c>
      <c r="I760" s="943">
        <f t="shared" ref="I760:I780" si="46">H760-G760</f>
        <v>4.7996316149904317</v>
      </c>
    </row>
    <row r="761" spans="3:12" x14ac:dyDescent="0.25">
      <c r="C761" s="944" t="s">
        <v>174</v>
      </c>
      <c r="D761" s="491">
        <v>42.20572640509014</v>
      </c>
      <c r="E761" s="492">
        <v>42.908438061041295</v>
      </c>
      <c r="F761" s="689">
        <f t="shared" si="45"/>
        <v>0.70271165595115548</v>
      </c>
      <c r="G761" s="945">
        <v>40.631808278867105</v>
      </c>
      <c r="H761" s="492">
        <v>41.274238227146817</v>
      </c>
      <c r="I761" s="946">
        <f t="shared" si="46"/>
        <v>0.64242994827971245</v>
      </c>
    </row>
    <row r="762" spans="3:12" x14ac:dyDescent="0.25">
      <c r="C762" s="947" t="s">
        <v>175</v>
      </c>
      <c r="D762" s="495">
        <v>31.465919701213817</v>
      </c>
      <c r="E762" s="496">
        <v>25.879170423805231</v>
      </c>
      <c r="F762" s="692">
        <f t="shared" si="45"/>
        <v>-5.5867492774085861</v>
      </c>
      <c r="G762" s="742">
        <v>30.558183538315987</v>
      </c>
      <c r="H762" s="496">
        <v>24.23963133640553</v>
      </c>
      <c r="I762" s="948">
        <f t="shared" si="46"/>
        <v>-6.3185522019104567</v>
      </c>
    </row>
    <row r="763" spans="3:12" x14ac:dyDescent="0.25">
      <c r="C763" s="947" t="s">
        <v>176</v>
      </c>
      <c r="D763" s="495">
        <v>49.242424242424242</v>
      </c>
      <c r="E763" s="496">
        <v>52.008456659619448</v>
      </c>
      <c r="F763" s="692">
        <f t="shared" si="45"/>
        <v>2.7660324171952055</v>
      </c>
      <c r="G763" s="742">
        <v>47.65625</v>
      </c>
      <c r="H763" s="496">
        <v>49.778761061946902</v>
      </c>
      <c r="I763" s="948">
        <f t="shared" si="46"/>
        <v>2.1225110619469021</v>
      </c>
    </row>
    <row r="764" spans="3:12" ht="15.75" thickBot="1" x14ac:dyDescent="0.3">
      <c r="C764" s="949" t="s">
        <v>177</v>
      </c>
      <c r="D764" s="546">
        <v>21.860986547085201</v>
      </c>
      <c r="E764" s="547">
        <v>16.49365628604383</v>
      </c>
      <c r="F764" s="696">
        <f t="shared" si="45"/>
        <v>-5.3673302610413707</v>
      </c>
      <c r="G764" s="950">
        <v>20.342857142857142</v>
      </c>
      <c r="H764" s="547">
        <v>15.519253208868145</v>
      </c>
      <c r="I764" s="951">
        <f t="shared" si="46"/>
        <v>-4.8236039339889967</v>
      </c>
    </row>
    <row r="765" spans="3:12" x14ac:dyDescent="0.25">
      <c r="C765" s="944" t="s">
        <v>178</v>
      </c>
      <c r="D765" s="491">
        <v>44.755244755244753</v>
      </c>
      <c r="E765" s="492">
        <v>33.333333333333329</v>
      </c>
      <c r="F765" s="689">
        <f t="shared" si="45"/>
        <v>-11.421911421911425</v>
      </c>
      <c r="G765" s="945">
        <v>41.044776119402989</v>
      </c>
      <c r="H765" s="492">
        <v>32.5</v>
      </c>
      <c r="I765" s="946">
        <f t="shared" si="46"/>
        <v>-8.5447761194029894</v>
      </c>
    </row>
    <row r="766" spans="3:12" x14ac:dyDescent="0.25">
      <c r="C766" s="947" t="s">
        <v>179</v>
      </c>
      <c r="D766" s="495">
        <v>43.15352697095436</v>
      </c>
      <c r="E766" s="496">
        <v>50.877192982456144</v>
      </c>
      <c r="F766" s="692">
        <f t="shared" si="45"/>
        <v>7.7236660115017841</v>
      </c>
      <c r="G766" s="742">
        <v>41.452991452991455</v>
      </c>
      <c r="H766" s="496">
        <v>46.411483253588514</v>
      </c>
      <c r="I766" s="948">
        <f t="shared" si="46"/>
        <v>4.9584918005970593</v>
      </c>
    </row>
    <row r="767" spans="3:12" x14ac:dyDescent="0.25">
      <c r="C767" s="947" t="s">
        <v>180</v>
      </c>
      <c r="D767" s="495">
        <v>32.404181184668992</v>
      </c>
      <c r="E767" s="496">
        <v>40.136054421768705</v>
      </c>
      <c r="F767" s="692">
        <f t="shared" si="45"/>
        <v>7.7318732370997125</v>
      </c>
      <c r="G767" s="742">
        <v>27.06766917293233</v>
      </c>
      <c r="H767" s="496">
        <v>33.584905660377359</v>
      </c>
      <c r="I767" s="948">
        <f t="shared" si="46"/>
        <v>6.5172364874450288</v>
      </c>
    </row>
    <row r="768" spans="3:12" x14ac:dyDescent="0.25">
      <c r="C768" s="947" t="s">
        <v>181</v>
      </c>
      <c r="D768" s="495">
        <v>27.797833935018051</v>
      </c>
      <c r="E768" s="496">
        <v>30.038022813688215</v>
      </c>
      <c r="F768" s="692">
        <f t="shared" si="45"/>
        <v>2.240188878670164</v>
      </c>
      <c r="G768" s="742">
        <v>27.007299270072991</v>
      </c>
      <c r="H768" s="496">
        <v>28.68217054263566</v>
      </c>
      <c r="I768" s="948">
        <f t="shared" si="46"/>
        <v>1.6748712725626689</v>
      </c>
    </row>
    <row r="769" spans="3:9" x14ac:dyDescent="0.25">
      <c r="C769" s="947" t="s">
        <v>182</v>
      </c>
      <c r="D769" s="495">
        <v>35.5</v>
      </c>
      <c r="E769" s="496">
        <v>32.596685082872931</v>
      </c>
      <c r="F769" s="692">
        <f t="shared" si="45"/>
        <v>-2.9033149171270694</v>
      </c>
      <c r="G769" s="742">
        <v>29.891304347826086</v>
      </c>
      <c r="H769" s="496">
        <v>27.810650887573964</v>
      </c>
      <c r="I769" s="948">
        <f t="shared" si="46"/>
        <v>-2.0806534602521225</v>
      </c>
    </row>
    <row r="770" spans="3:9" ht="15.75" thickBot="1" x14ac:dyDescent="0.3">
      <c r="C770" s="949" t="s">
        <v>183</v>
      </c>
      <c r="D770" s="546">
        <v>22.291993720565149</v>
      </c>
      <c r="E770" s="547">
        <v>26.426426426426424</v>
      </c>
      <c r="F770" s="696">
        <f t="shared" si="45"/>
        <v>4.1344327058612755</v>
      </c>
      <c r="G770" s="950">
        <v>21.178343949044589</v>
      </c>
      <c r="H770" s="547">
        <v>25.531914893617021</v>
      </c>
      <c r="I770" s="951">
        <f t="shared" si="46"/>
        <v>4.3535709445724322</v>
      </c>
    </row>
    <row r="771" spans="3:9" x14ac:dyDescent="0.25">
      <c r="C771" s="952" t="s">
        <v>184</v>
      </c>
      <c r="D771" s="548">
        <v>39.644970414201183</v>
      </c>
      <c r="E771" s="549">
        <v>38.785046728971963</v>
      </c>
      <c r="F771" s="700">
        <f t="shared" si="45"/>
        <v>-0.85992368522921936</v>
      </c>
      <c r="G771" s="953">
        <v>33.766233766233768</v>
      </c>
      <c r="H771" s="549">
        <v>33.502538071065992</v>
      </c>
      <c r="I771" s="954">
        <f t="shared" si="46"/>
        <v>-0.26369569516777602</v>
      </c>
    </row>
    <row r="772" spans="3:9" x14ac:dyDescent="0.25">
      <c r="C772" s="947" t="s">
        <v>185</v>
      </c>
      <c r="D772" s="495">
        <v>34.862385321100916</v>
      </c>
      <c r="E772" s="496">
        <v>40.072202166064983</v>
      </c>
      <c r="F772" s="692">
        <f t="shared" si="45"/>
        <v>5.2098168449640667</v>
      </c>
      <c r="G772" s="742">
        <v>32.38095238095238</v>
      </c>
      <c r="H772" s="496">
        <v>36.398467432950191</v>
      </c>
      <c r="I772" s="948">
        <f t="shared" si="46"/>
        <v>4.0175150519978118</v>
      </c>
    </row>
    <row r="773" spans="3:9" x14ac:dyDescent="0.25">
      <c r="C773" s="947" t="s">
        <v>186</v>
      </c>
      <c r="D773" s="495">
        <v>42.056074766355138</v>
      </c>
      <c r="E773" s="496">
        <v>49.101796407185624</v>
      </c>
      <c r="F773" s="692">
        <f t="shared" si="45"/>
        <v>7.0457216408304859</v>
      </c>
      <c r="G773" s="742">
        <v>39.215686274509807</v>
      </c>
      <c r="H773" s="496">
        <v>47.204968944099377</v>
      </c>
      <c r="I773" s="948">
        <f t="shared" si="46"/>
        <v>7.9892826695895707</v>
      </c>
    </row>
    <row r="774" spans="3:9" x14ac:dyDescent="0.25">
      <c r="C774" s="947" t="s">
        <v>187</v>
      </c>
      <c r="D774" s="495">
        <v>54.320987654320987</v>
      </c>
      <c r="E774" s="496">
        <v>40.336134453781511</v>
      </c>
      <c r="F774" s="692">
        <f t="shared" si="45"/>
        <v>-13.984853200539476</v>
      </c>
      <c r="G774" s="742">
        <v>48.611111111111107</v>
      </c>
      <c r="H774" s="496">
        <v>35.454545454545453</v>
      </c>
      <c r="I774" s="948">
        <f t="shared" si="46"/>
        <v>-13.156565656565654</v>
      </c>
    </row>
    <row r="775" spans="3:9" x14ac:dyDescent="0.25">
      <c r="C775" s="947" t="s">
        <v>188</v>
      </c>
      <c r="D775" s="495">
        <v>34</v>
      </c>
      <c r="E775" s="496">
        <v>32.5</v>
      </c>
      <c r="F775" s="692">
        <f t="shared" si="45"/>
        <v>-1.5</v>
      </c>
      <c r="G775" s="742">
        <v>34</v>
      </c>
      <c r="H775" s="496">
        <v>31.645569620253166</v>
      </c>
      <c r="I775" s="948">
        <f t="shared" si="46"/>
        <v>-2.3544303797468338</v>
      </c>
    </row>
    <row r="776" spans="3:9" x14ac:dyDescent="0.25">
      <c r="C776" s="947" t="s">
        <v>189</v>
      </c>
      <c r="D776" s="495">
        <v>26.865671641791046</v>
      </c>
      <c r="E776" s="496">
        <v>36.101083032490976</v>
      </c>
      <c r="F776" s="692">
        <f t="shared" si="45"/>
        <v>9.2354113906999302</v>
      </c>
      <c r="G776" s="742">
        <v>26.13065326633166</v>
      </c>
      <c r="H776" s="496">
        <v>35.164835164835168</v>
      </c>
      <c r="I776" s="948">
        <f t="shared" si="46"/>
        <v>9.0341818985035083</v>
      </c>
    </row>
    <row r="777" spans="3:9" x14ac:dyDescent="0.25">
      <c r="C777" s="947" t="s">
        <v>190</v>
      </c>
      <c r="D777" s="495">
        <v>53.75</v>
      </c>
      <c r="E777" s="496">
        <v>63.809523809523803</v>
      </c>
      <c r="F777" s="692">
        <f t="shared" si="45"/>
        <v>10.059523809523803</v>
      </c>
      <c r="G777" s="742">
        <v>51.94805194805194</v>
      </c>
      <c r="H777" s="496">
        <v>61.224489795918366</v>
      </c>
      <c r="I777" s="948">
        <f t="shared" si="46"/>
        <v>9.2764378478664256</v>
      </c>
    </row>
    <row r="778" spans="3:9" x14ac:dyDescent="0.25">
      <c r="C778" s="947" t="s">
        <v>191</v>
      </c>
      <c r="D778" s="495">
        <v>33.333333333333329</v>
      </c>
      <c r="E778" s="496">
        <v>41.017964071856291</v>
      </c>
      <c r="F778" s="692">
        <f t="shared" si="45"/>
        <v>7.6846307385229622</v>
      </c>
      <c r="G778" s="742">
        <v>32.70142180094787</v>
      </c>
      <c r="H778" s="496">
        <v>40.662650602409641</v>
      </c>
      <c r="I778" s="948">
        <f t="shared" si="46"/>
        <v>7.9612288014617718</v>
      </c>
    </row>
    <row r="779" spans="3:9" ht="15.75" thickBot="1" x14ac:dyDescent="0.3">
      <c r="C779" s="947" t="s">
        <v>192</v>
      </c>
      <c r="D779" s="505">
        <v>45.555555555555557</v>
      </c>
      <c r="E779" s="506">
        <v>40</v>
      </c>
      <c r="F779" s="542">
        <f t="shared" si="45"/>
        <v>-5.5555555555555571</v>
      </c>
      <c r="G779" s="739">
        <v>42.352941176470587</v>
      </c>
      <c r="H779" s="506">
        <v>34.210526315789473</v>
      </c>
      <c r="I779" s="955">
        <f t="shared" si="46"/>
        <v>-8.1424148606811144</v>
      </c>
    </row>
    <row r="780" spans="3:9" ht="15.75" thickBot="1" x14ac:dyDescent="0.3">
      <c r="C780" s="956" t="s">
        <v>14</v>
      </c>
      <c r="D780" s="957">
        <v>33.027333677153173</v>
      </c>
      <c r="E780" s="958">
        <v>35.22490036059974</v>
      </c>
      <c r="F780" s="959">
        <f t="shared" si="45"/>
        <v>2.197566683446567</v>
      </c>
      <c r="G780" s="957">
        <v>30.881413668298912</v>
      </c>
      <c r="H780" s="958">
        <v>32.914004914004913</v>
      </c>
      <c r="I780" s="960">
        <f t="shared" si="46"/>
        <v>2.0325912457060014</v>
      </c>
    </row>
    <row r="781" spans="3:9" ht="15.75" thickTop="1" x14ac:dyDescent="0.25"/>
  </sheetData>
  <mergeCells count="211">
    <mergeCell ref="C758:C759"/>
    <mergeCell ref="G758:I758"/>
    <mergeCell ref="C690:C691"/>
    <mergeCell ref="D690:F690"/>
    <mergeCell ref="G690:I690"/>
    <mergeCell ref="C706:C707"/>
    <mergeCell ref="D706:F706"/>
    <mergeCell ref="G706:H706"/>
    <mergeCell ref="I706:L706"/>
    <mergeCell ref="C732:C733"/>
    <mergeCell ref="D732:F732"/>
    <mergeCell ref="G732:I732"/>
    <mergeCell ref="J732:L732"/>
    <mergeCell ref="C656:C657"/>
    <mergeCell ref="D656:F656"/>
    <mergeCell ref="G656:H656"/>
    <mergeCell ref="I656:L656"/>
    <mergeCell ref="C672:C674"/>
    <mergeCell ref="D672:F672"/>
    <mergeCell ref="G672:I672"/>
    <mergeCell ref="J672:L672"/>
    <mergeCell ref="D673:E673"/>
    <mergeCell ref="F673:F674"/>
    <mergeCell ref="G673:H673"/>
    <mergeCell ref="I673:I674"/>
    <mergeCell ref="J673:K673"/>
    <mergeCell ref="L673:L674"/>
    <mergeCell ref="S579:V579"/>
    <mergeCell ref="M605:M606"/>
    <mergeCell ref="N605:P605"/>
    <mergeCell ref="Q605:S605"/>
    <mergeCell ref="T605:V605"/>
    <mergeCell ref="M631:M632"/>
    <mergeCell ref="Q631:S631"/>
    <mergeCell ref="L544:L545"/>
    <mergeCell ref="C562:C563"/>
    <mergeCell ref="G562:I562"/>
    <mergeCell ref="M579:M580"/>
    <mergeCell ref="N579:P579"/>
    <mergeCell ref="Q579:R579"/>
    <mergeCell ref="C543:C545"/>
    <mergeCell ref="D543:F543"/>
    <mergeCell ref="G543:I543"/>
    <mergeCell ref="J543:L543"/>
    <mergeCell ref="D544:E544"/>
    <mergeCell ref="F544:F545"/>
    <mergeCell ref="G544:H544"/>
    <mergeCell ref="I544:I545"/>
    <mergeCell ref="J544:K544"/>
    <mergeCell ref="M500:M501"/>
    <mergeCell ref="Q500:S500"/>
    <mergeCell ref="M498:V498"/>
    <mergeCell ref="C525:C526"/>
    <mergeCell ref="D525:F525"/>
    <mergeCell ref="G525:H525"/>
    <mergeCell ref="M448:M449"/>
    <mergeCell ref="N448:P448"/>
    <mergeCell ref="Q448:R448"/>
    <mergeCell ref="S448:V448"/>
    <mergeCell ref="M474:M475"/>
    <mergeCell ref="N474:P474"/>
    <mergeCell ref="Q474:S474"/>
    <mergeCell ref="T474:V474"/>
    <mergeCell ref="I525:L525"/>
    <mergeCell ref="B437:C438"/>
    <mergeCell ref="D437:F437"/>
    <mergeCell ref="G437:I437"/>
    <mergeCell ref="B439:B441"/>
    <mergeCell ref="B442:B444"/>
    <mergeCell ref="B445:C445"/>
    <mergeCell ref="I425:I426"/>
    <mergeCell ref="J425:K425"/>
    <mergeCell ref="L425:L426"/>
    <mergeCell ref="B427:B429"/>
    <mergeCell ref="B430:B432"/>
    <mergeCell ref="B433:C433"/>
    <mergeCell ref="B417:C417"/>
    <mergeCell ref="B418:C418"/>
    <mergeCell ref="D418:L418"/>
    <mergeCell ref="B424:C426"/>
    <mergeCell ref="D424:F424"/>
    <mergeCell ref="G424:I424"/>
    <mergeCell ref="J424:L424"/>
    <mergeCell ref="D425:E425"/>
    <mergeCell ref="F425:F426"/>
    <mergeCell ref="G425:H425"/>
    <mergeCell ref="B420:L420"/>
    <mergeCell ref="B409:C410"/>
    <mergeCell ref="D409:F409"/>
    <mergeCell ref="G409:H409"/>
    <mergeCell ref="I409:L409"/>
    <mergeCell ref="B411:B413"/>
    <mergeCell ref="B414:B416"/>
    <mergeCell ref="C367:C368"/>
    <mergeCell ref="G367:I367"/>
    <mergeCell ref="C381:C382"/>
    <mergeCell ref="G381:I381"/>
    <mergeCell ref="C395:C396"/>
    <mergeCell ref="G395:I395"/>
    <mergeCell ref="C352:C354"/>
    <mergeCell ref="D352:F352"/>
    <mergeCell ref="G352:I352"/>
    <mergeCell ref="J352:L352"/>
    <mergeCell ref="D353:E353"/>
    <mergeCell ref="F353:F354"/>
    <mergeCell ref="G353:H353"/>
    <mergeCell ref="I353:I354"/>
    <mergeCell ref="J353:K353"/>
    <mergeCell ref="L353:L354"/>
    <mergeCell ref="C337:C339"/>
    <mergeCell ref="D337:F337"/>
    <mergeCell ref="G337:I337"/>
    <mergeCell ref="J337:L337"/>
    <mergeCell ref="D338:E338"/>
    <mergeCell ref="F338:F339"/>
    <mergeCell ref="G338:H338"/>
    <mergeCell ref="I338:I339"/>
    <mergeCell ref="J338:K338"/>
    <mergeCell ref="L338:L339"/>
    <mergeCell ref="C322:C324"/>
    <mergeCell ref="D322:F322"/>
    <mergeCell ref="G322:I322"/>
    <mergeCell ref="J322:L322"/>
    <mergeCell ref="D323:E323"/>
    <mergeCell ref="F323:F324"/>
    <mergeCell ref="G323:H323"/>
    <mergeCell ref="I323:I324"/>
    <mergeCell ref="J323:K323"/>
    <mergeCell ref="L323:L324"/>
    <mergeCell ref="C294:C295"/>
    <mergeCell ref="D294:F294"/>
    <mergeCell ref="G294:H294"/>
    <mergeCell ref="I294:L294"/>
    <mergeCell ref="C308:C309"/>
    <mergeCell ref="D308:F308"/>
    <mergeCell ref="G308:H308"/>
    <mergeCell ref="I308:L308"/>
    <mergeCell ref="M255:M256"/>
    <mergeCell ref="Q255:S255"/>
    <mergeCell ref="C280:C281"/>
    <mergeCell ref="D280:F280"/>
    <mergeCell ref="G280:H280"/>
    <mergeCell ref="I280:L280"/>
    <mergeCell ref="M203:M204"/>
    <mergeCell ref="N203:P203"/>
    <mergeCell ref="Q203:R203"/>
    <mergeCell ref="S203:V203"/>
    <mergeCell ref="M229:M230"/>
    <mergeCell ref="N229:P229"/>
    <mergeCell ref="Q229:S229"/>
    <mergeCell ref="T229:V229"/>
    <mergeCell ref="G176:H176"/>
    <mergeCell ref="I176:I177"/>
    <mergeCell ref="J176:K176"/>
    <mergeCell ref="L176:L177"/>
    <mergeCell ref="C190:C191"/>
    <mergeCell ref="G190:I190"/>
    <mergeCell ref="C161:C162"/>
    <mergeCell ref="D161:F161"/>
    <mergeCell ref="G161:H161"/>
    <mergeCell ref="I161:L161"/>
    <mergeCell ref="C175:C177"/>
    <mergeCell ref="D175:F175"/>
    <mergeCell ref="G175:I175"/>
    <mergeCell ref="J175:L175"/>
    <mergeCell ref="D176:E176"/>
    <mergeCell ref="F176:F177"/>
    <mergeCell ref="M111:M112"/>
    <mergeCell ref="N111:P111"/>
    <mergeCell ref="Q111:S111"/>
    <mergeCell ref="T111:V111"/>
    <mergeCell ref="M137:M138"/>
    <mergeCell ref="Q137:S137"/>
    <mergeCell ref="M85:M86"/>
    <mergeCell ref="N85:P85"/>
    <mergeCell ref="Q85:R85"/>
    <mergeCell ref="S85:V85"/>
    <mergeCell ref="C77:C78"/>
    <mergeCell ref="G77:I77"/>
    <mergeCell ref="C67:C69"/>
    <mergeCell ref="D67:F67"/>
    <mergeCell ref="G67:I67"/>
    <mergeCell ref="J67:L67"/>
    <mergeCell ref="D68:E68"/>
    <mergeCell ref="F68:F69"/>
    <mergeCell ref="G68:H68"/>
    <mergeCell ref="I68:I69"/>
    <mergeCell ref="J68:K68"/>
    <mergeCell ref="L68:L69"/>
    <mergeCell ref="C32:C33"/>
    <mergeCell ref="G32:I32"/>
    <mergeCell ref="C46:C47"/>
    <mergeCell ref="D46:F46"/>
    <mergeCell ref="C58:C59"/>
    <mergeCell ref="D58:F58"/>
    <mergeCell ref="G58:H58"/>
    <mergeCell ref="I58:L58"/>
    <mergeCell ref="G18:H18"/>
    <mergeCell ref="I18:I19"/>
    <mergeCell ref="J18:K18"/>
    <mergeCell ref="L18:L19"/>
    <mergeCell ref="C3:C4"/>
    <mergeCell ref="D3:F3"/>
    <mergeCell ref="G3:H3"/>
    <mergeCell ref="I3:L3"/>
    <mergeCell ref="C17:C19"/>
    <mergeCell ref="D17:F17"/>
    <mergeCell ref="G17:I17"/>
    <mergeCell ref="J17:L17"/>
    <mergeCell ref="D18:E18"/>
    <mergeCell ref="F18:F1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6"/>
  <sheetViews>
    <sheetView workbookViewId="0">
      <selection activeCell="F28" sqref="F28"/>
    </sheetView>
  </sheetViews>
  <sheetFormatPr defaultRowHeight="15" x14ac:dyDescent="0.25"/>
  <cols>
    <col min="2" max="2" width="18.140625" customWidth="1"/>
  </cols>
  <sheetData>
    <row r="1" spans="2:26" x14ac:dyDescent="0.25">
      <c r="B1" s="431" t="s">
        <v>1349</v>
      </c>
    </row>
    <row r="2" spans="2:26" ht="15.75" thickBot="1" x14ac:dyDescent="0.3"/>
    <row r="3" spans="2:26" ht="15.75" customHeight="1" thickBot="1" x14ac:dyDescent="0.3">
      <c r="B3" s="7154" t="s">
        <v>172</v>
      </c>
      <c r="C3" s="7302" t="s">
        <v>1343</v>
      </c>
      <c r="D3" s="7303"/>
      <c r="E3" s="7303"/>
      <c r="F3" s="7303"/>
      <c r="G3" s="7303"/>
      <c r="H3" s="7303"/>
      <c r="I3" s="7303"/>
      <c r="J3" s="7303"/>
      <c r="K3" s="7303"/>
      <c r="L3" s="7303"/>
      <c r="M3" s="7303"/>
      <c r="N3" s="7303"/>
      <c r="O3" s="7303"/>
      <c r="P3" s="7303"/>
      <c r="Q3" s="7303"/>
      <c r="R3" s="7303"/>
      <c r="S3" s="7303"/>
      <c r="T3" s="7303"/>
      <c r="U3" s="7303"/>
      <c r="V3" s="7303"/>
      <c r="W3" s="7303"/>
      <c r="X3" s="7303"/>
      <c r="Y3" s="7303"/>
      <c r="Z3" s="7304"/>
    </row>
    <row r="4" spans="2:26" ht="15.75" thickBot="1" x14ac:dyDescent="0.3">
      <c r="B4" s="7300"/>
      <c r="C4" s="7305" t="s">
        <v>1344</v>
      </c>
      <c r="D4" s="7306"/>
      <c r="E4" s="7307"/>
      <c r="F4" s="7305" t="s">
        <v>275</v>
      </c>
      <c r="G4" s="7306"/>
      <c r="H4" s="7307"/>
      <c r="I4" s="7305" t="s">
        <v>276</v>
      </c>
      <c r="J4" s="7306"/>
      <c r="K4" s="7307"/>
      <c r="L4" s="7305" t="s">
        <v>277</v>
      </c>
      <c r="M4" s="7306"/>
      <c r="N4" s="7307"/>
      <c r="O4" s="7305" t="s">
        <v>278</v>
      </c>
      <c r="P4" s="7306"/>
      <c r="Q4" s="7307"/>
      <c r="R4" s="7305" t="s">
        <v>274</v>
      </c>
      <c r="S4" s="7306"/>
      <c r="T4" s="7307"/>
      <c r="U4" s="7305" t="s">
        <v>280</v>
      </c>
      <c r="V4" s="7306"/>
      <c r="W4" s="7307"/>
      <c r="X4" s="7308" t="s">
        <v>14</v>
      </c>
      <c r="Y4" s="7309"/>
      <c r="Z4" s="7310"/>
    </row>
    <row r="5" spans="2:26" ht="15.75" thickBot="1" x14ac:dyDescent="0.3">
      <c r="B5" s="7301"/>
      <c r="C5" s="2235" t="s">
        <v>1345</v>
      </c>
      <c r="D5" s="2236" t="s">
        <v>1346</v>
      </c>
      <c r="E5" s="2237" t="s">
        <v>1347</v>
      </c>
      <c r="F5" s="2235" t="s">
        <v>1345</v>
      </c>
      <c r="G5" s="2236" t="s">
        <v>1346</v>
      </c>
      <c r="H5" s="2237" t="s">
        <v>1347</v>
      </c>
      <c r="I5" s="2235" t="s">
        <v>1345</v>
      </c>
      <c r="J5" s="2236" t="s">
        <v>1346</v>
      </c>
      <c r="K5" s="2237" t="s">
        <v>1347</v>
      </c>
      <c r="L5" s="2235" t="s">
        <v>1345</v>
      </c>
      <c r="M5" s="2236" t="s">
        <v>1346</v>
      </c>
      <c r="N5" s="2237" t="s">
        <v>1347</v>
      </c>
      <c r="O5" s="2235" t="s">
        <v>1345</v>
      </c>
      <c r="P5" s="2236" t="s">
        <v>1346</v>
      </c>
      <c r="Q5" s="2237" t="s">
        <v>1347</v>
      </c>
      <c r="R5" s="2235" t="s">
        <v>1345</v>
      </c>
      <c r="S5" s="2236" t="s">
        <v>1346</v>
      </c>
      <c r="T5" s="2237" t="s">
        <v>1347</v>
      </c>
      <c r="U5" s="2235" t="s">
        <v>1345</v>
      </c>
      <c r="V5" s="2236" t="s">
        <v>1346</v>
      </c>
      <c r="W5" s="2237" t="s">
        <v>1347</v>
      </c>
      <c r="X5" s="2235" t="s">
        <v>1345</v>
      </c>
      <c r="Y5" s="2236" t="s">
        <v>1346</v>
      </c>
      <c r="Z5" s="2237" t="s">
        <v>1347</v>
      </c>
    </row>
    <row r="6" spans="2:26" ht="15.75" thickBot="1" x14ac:dyDescent="0.3">
      <c r="B6" s="1507" t="s">
        <v>173</v>
      </c>
      <c r="C6" s="2238">
        <v>698</v>
      </c>
      <c r="D6" s="2239">
        <v>95</v>
      </c>
      <c r="E6" s="2240">
        <v>13.610315186246419</v>
      </c>
      <c r="F6" s="2241">
        <v>466</v>
      </c>
      <c r="G6" s="2239">
        <v>118</v>
      </c>
      <c r="H6" s="2242">
        <v>25.321888412017167</v>
      </c>
      <c r="I6" s="2243">
        <v>179</v>
      </c>
      <c r="J6" s="2239">
        <v>64</v>
      </c>
      <c r="K6" s="2240">
        <v>35.754189944134076</v>
      </c>
      <c r="L6" s="2241">
        <v>68</v>
      </c>
      <c r="M6" s="2239">
        <v>10</v>
      </c>
      <c r="N6" s="2242">
        <v>14.705882352941178</v>
      </c>
      <c r="O6" s="2243">
        <v>171</v>
      </c>
      <c r="P6" s="2239">
        <v>52</v>
      </c>
      <c r="Q6" s="2240">
        <v>30.409356725146196</v>
      </c>
      <c r="R6" s="2243">
        <v>78</v>
      </c>
      <c r="S6" s="2239">
        <v>9</v>
      </c>
      <c r="T6" s="2240">
        <v>11.538461538461538</v>
      </c>
      <c r="U6" s="2244">
        <v>998</v>
      </c>
      <c r="V6" s="2245">
        <v>199</v>
      </c>
      <c r="W6" s="2242">
        <v>19.939879759519037</v>
      </c>
      <c r="X6" s="2246">
        <v>2658</v>
      </c>
      <c r="Y6" s="2246">
        <v>547</v>
      </c>
      <c r="Z6" s="2247">
        <v>20.579382994732882</v>
      </c>
    </row>
    <row r="7" spans="2:26" x14ac:dyDescent="0.25">
      <c r="B7" s="51" t="s">
        <v>1244</v>
      </c>
      <c r="C7" s="2248">
        <v>88</v>
      </c>
      <c r="D7" s="2249">
        <v>13</v>
      </c>
      <c r="E7" s="2250">
        <v>14.772727272727273</v>
      </c>
      <c r="F7" s="2251">
        <v>40</v>
      </c>
      <c r="G7" s="2252">
        <v>10</v>
      </c>
      <c r="H7" s="2253">
        <v>25</v>
      </c>
      <c r="I7" s="2248">
        <v>28</v>
      </c>
      <c r="J7" s="2252">
        <v>14</v>
      </c>
      <c r="K7" s="2254">
        <v>50</v>
      </c>
      <c r="L7" s="2249">
        <v>6</v>
      </c>
      <c r="M7" s="2252">
        <v>4</v>
      </c>
      <c r="N7" s="2253">
        <v>66.666666666666657</v>
      </c>
      <c r="O7" s="2248">
        <v>38</v>
      </c>
      <c r="P7" s="2252">
        <v>17</v>
      </c>
      <c r="Q7" s="2254">
        <v>44.736842105263158</v>
      </c>
      <c r="R7" s="2248">
        <v>28</v>
      </c>
      <c r="S7" s="2252">
        <v>17</v>
      </c>
      <c r="T7" s="2254">
        <v>60.714285714285708</v>
      </c>
      <c r="U7" s="2255">
        <v>166</v>
      </c>
      <c r="V7" s="2256">
        <v>60</v>
      </c>
      <c r="W7" s="2253">
        <v>36.144578313253014</v>
      </c>
      <c r="X7" s="2246">
        <v>394</v>
      </c>
      <c r="Y7" s="2257">
        <v>135</v>
      </c>
      <c r="Z7" s="2258">
        <v>34.263959390862944</v>
      </c>
    </row>
    <row r="8" spans="2:26" x14ac:dyDescent="0.25">
      <c r="B8" s="55" t="s">
        <v>175</v>
      </c>
      <c r="C8" s="2259">
        <v>286</v>
      </c>
      <c r="D8" s="2260">
        <v>40</v>
      </c>
      <c r="E8" s="2261">
        <v>13.986013986013987</v>
      </c>
      <c r="F8" s="2260">
        <v>78</v>
      </c>
      <c r="G8" s="2262">
        <v>15</v>
      </c>
      <c r="H8" s="2263">
        <v>19.230769230769234</v>
      </c>
      <c r="I8" s="2259">
        <v>26</v>
      </c>
      <c r="J8" s="2262">
        <v>7</v>
      </c>
      <c r="K8" s="2264">
        <v>26.923076923076923</v>
      </c>
      <c r="L8" s="2260">
        <v>10</v>
      </c>
      <c r="M8" s="2262">
        <v>3</v>
      </c>
      <c r="N8" s="2263">
        <v>30</v>
      </c>
      <c r="O8" s="2259">
        <v>68</v>
      </c>
      <c r="P8" s="2262">
        <v>36</v>
      </c>
      <c r="Q8" s="2264">
        <v>52.941176470588239</v>
      </c>
      <c r="R8" s="2259">
        <v>45</v>
      </c>
      <c r="S8" s="2262">
        <v>17</v>
      </c>
      <c r="T8" s="2264">
        <v>37.777777777777779</v>
      </c>
      <c r="U8" s="2265">
        <v>247</v>
      </c>
      <c r="V8" s="2266">
        <v>70</v>
      </c>
      <c r="W8" s="2263">
        <v>28.340080971659919</v>
      </c>
      <c r="X8" s="2267">
        <v>760</v>
      </c>
      <c r="Y8" s="45">
        <v>188</v>
      </c>
      <c r="Z8" s="2268">
        <v>24.736842105263158</v>
      </c>
    </row>
    <row r="9" spans="2:26" x14ac:dyDescent="0.25">
      <c r="B9" s="55" t="s">
        <v>176</v>
      </c>
      <c r="C9" s="2259">
        <v>141</v>
      </c>
      <c r="D9" s="2260">
        <v>49</v>
      </c>
      <c r="E9" s="2261">
        <v>34.751773049645394</v>
      </c>
      <c r="F9" s="2260">
        <v>42</v>
      </c>
      <c r="G9" s="2262">
        <v>14</v>
      </c>
      <c r="H9" s="2263">
        <v>33.333333333333329</v>
      </c>
      <c r="I9" s="2259">
        <v>52</v>
      </c>
      <c r="J9" s="2262">
        <v>31</v>
      </c>
      <c r="K9" s="2264">
        <v>59.615384615384613</v>
      </c>
      <c r="L9" s="2260">
        <v>9</v>
      </c>
      <c r="M9" s="2262">
        <v>5</v>
      </c>
      <c r="N9" s="2263">
        <v>55.555555555555557</v>
      </c>
      <c r="O9" s="2259">
        <v>28</v>
      </c>
      <c r="P9" s="2262">
        <v>13</v>
      </c>
      <c r="Q9" s="2264">
        <v>46.428571428571431</v>
      </c>
      <c r="R9" s="2259">
        <v>12</v>
      </c>
      <c r="S9" s="2262">
        <v>2</v>
      </c>
      <c r="T9" s="2264">
        <v>16.666666666666664</v>
      </c>
      <c r="U9" s="2265">
        <v>156</v>
      </c>
      <c r="V9" s="2266">
        <v>59</v>
      </c>
      <c r="W9" s="2263">
        <v>37.820512820512818</v>
      </c>
      <c r="X9" s="2267">
        <v>440</v>
      </c>
      <c r="Y9" s="45">
        <v>173</v>
      </c>
      <c r="Z9" s="2268">
        <v>39.31818181818182</v>
      </c>
    </row>
    <row r="10" spans="2:26" ht="15.75" thickBot="1" x14ac:dyDescent="0.3">
      <c r="B10" s="1517" t="s">
        <v>177</v>
      </c>
      <c r="C10" s="2269">
        <v>126</v>
      </c>
      <c r="D10" s="2270">
        <v>18</v>
      </c>
      <c r="E10" s="2271">
        <v>14.285714285714285</v>
      </c>
      <c r="F10" s="2270">
        <v>74</v>
      </c>
      <c r="G10" s="2272">
        <v>13</v>
      </c>
      <c r="H10" s="2273">
        <v>17.567567567567568</v>
      </c>
      <c r="I10" s="2269">
        <v>33</v>
      </c>
      <c r="J10" s="2272">
        <v>7</v>
      </c>
      <c r="K10" s="2274">
        <v>21.212121212121211</v>
      </c>
      <c r="L10" s="2270">
        <v>5</v>
      </c>
      <c r="M10" s="2272">
        <v>0</v>
      </c>
      <c r="N10" s="2273" t="s">
        <v>613</v>
      </c>
      <c r="O10" s="2269">
        <v>29</v>
      </c>
      <c r="P10" s="2272">
        <v>6</v>
      </c>
      <c r="Q10" s="2274">
        <v>20.689655172413794</v>
      </c>
      <c r="R10" s="2269">
        <v>67</v>
      </c>
      <c r="S10" s="2272">
        <v>6</v>
      </c>
      <c r="T10" s="2274">
        <v>8.9552238805970141</v>
      </c>
      <c r="U10" s="47">
        <v>267</v>
      </c>
      <c r="V10" s="2275">
        <v>47</v>
      </c>
      <c r="W10" s="2273">
        <v>17.602996254681649</v>
      </c>
      <c r="X10" s="2267">
        <v>601</v>
      </c>
      <c r="Y10" s="45">
        <v>97</v>
      </c>
      <c r="Z10" s="2276">
        <v>16.139767054908486</v>
      </c>
    </row>
    <row r="11" spans="2:26" x14ac:dyDescent="0.25">
      <c r="B11" s="51" t="s">
        <v>1348</v>
      </c>
      <c r="C11" s="2248">
        <v>28</v>
      </c>
      <c r="D11" s="2249">
        <v>26</v>
      </c>
      <c r="E11" s="2250">
        <v>92.857142857142861</v>
      </c>
      <c r="F11" s="2249">
        <v>17</v>
      </c>
      <c r="G11" s="2252">
        <v>4</v>
      </c>
      <c r="H11" s="2253">
        <v>23.52941176470588</v>
      </c>
      <c r="I11" s="2248">
        <v>0</v>
      </c>
      <c r="J11" s="2252">
        <v>1</v>
      </c>
      <c r="K11" s="2254" t="s">
        <v>613</v>
      </c>
      <c r="L11" s="2249">
        <v>1</v>
      </c>
      <c r="M11" s="2252">
        <v>1</v>
      </c>
      <c r="N11" s="2253">
        <v>100</v>
      </c>
      <c r="O11" s="2248">
        <v>3</v>
      </c>
      <c r="P11" s="2252">
        <v>2</v>
      </c>
      <c r="Q11" s="2254">
        <v>66.666666666666657</v>
      </c>
      <c r="R11" s="2248">
        <v>1</v>
      </c>
      <c r="S11" s="2252">
        <v>0</v>
      </c>
      <c r="T11" s="2254" t="s">
        <v>613</v>
      </c>
      <c r="U11" s="11">
        <v>43</v>
      </c>
      <c r="V11" s="2277">
        <v>16</v>
      </c>
      <c r="W11" s="2253">
        <v>37.209302325581397</v>
      </c>
      <c r="X11" s="2246">
        <v>93</v>
      </c>
      <c r="Y11" s="2257">
        <v>50</v>
      </c>
      <c r="Z11" s="2258">
        <v>53.763440860215049</v>
      </c>
    </row>
    <row r="12" spans="2:26" x14ac:dyDescent="0.25">
      <c r="B12" s="55" t="s">
        <v>179</v>
      </c>
      <c r="C12" s="2259">
        <v>22</v>
      </c>
      <c r="D12" s="2260">
        <v>10</v>
      </c>
      <c r="E12" s="2261">
        <v>45.454545454545453</v>
      </c>
      <c r="F12" s="2260">
        <v>6</v>
      </c>
      <c r="G12" s="2262">
        <v>1</v>
      </c>
      <c r="H12" s="2263">
        <v>16.666666666666664</v>
      </c>
      <c r="I12" s="2259">
        <v>10</v>
      </c>
      <c r="J12" s="2262">
        <v>5</v>
      </c>
      <c r="K12" s="2264">
        <v>50</v>
      </c>
      <c r="L12" s="2260">
        <v>2</v>
      </c>
      <c r="M12" s="2262">
        <v>1</v>
      </c>
      <c r="N12" s="2263">
        <v>50</v>
      </c>
      <c r="O12" s="2259">
        <v>13</v>
      </c>
      <c r="P12" s="2262">
        <v>14</v>
      </c>
      <c r="Q12" s="2264">
        <v>107.69230769230769</v>
      </c>
      <c r="R12" s="2259">
        <v>9</v>
      </c>
      <c r="S12" s="2262">
        <v>5</v>
      </c>
      <c r="T12" s="2264">
        <v>55.555555555555557</v>
      </c>
      <c r="U12" s="2265">
        <v>51</v>
      </c>
      <c r="V12" s="2266">
        <v>30</v>
      </c>
      <c r="W12" s="2263">
        <v>58.82352941176471</v>
      </c>
      <c r="X12" s="2267">
        <v>113</v>
      </c>
      <c r="Y12" s="45">
        <v>66</v>
      </c>
      <c r="Z12" s="2268">
        <v>58.407079646017699</v>
      </c>
    </row>
    <row r="13" spans="2:26" x14ac:dyDescent="0.25">
      <c r="B13" s="55" t="s">
        <v>180</v>
      </c>
      <c r="C13" s="2259">
        <v>56</v>
      </c>
      <c r="D13" s="2260">
        <v>16</v>
      </c>
      <c r="E13" s="2261">
        <v>28.571428571428569</v>
      </c>
      <c r="F13" s="2260">
        <v>33</v>
      </c>
      <c r="G13" s="2262">
        <v>8</v>
      </c>
      <c r="H13" s="2263">
        <v>24.242424242424242</v>
      </c>
      <c r="I13" s="2259">
        <v>21</v>
      </c>
      <c r="J13" s="2262">
        <v>3</v>
      </c>
      <c r="K13" s="2264">
        <v>14.285714285714285</v>
      </c>
      <c r="L13" s="2260">
        <v>6</v>
      </c>
      <c r="M13" s="2262">
        <v>3</v>
      </c>
      <c r="N13" s="2263">
        <v>50</v>
      </c>
      <c r="O13" s="2259">
        <v>3</v>
      </c>
      <c r="P13" s="2262">
        <v>1</v>
      </c>
      <c r="Q13" s="2264">
        <v>33.333333333333329</v>
      </c>
      <c r="R13" s="2259">
        <v>7</v>
      </c>
      <c r="S13" s="2262">
        <v>1</v>
      </c>
      <c r="T13" s="2264">
        <v>14.285714285714285</v>
      </c>
      <c r="U13" s="2265">
        <v>78</v>
      </c>
      <c r="V13" s="2266">
        <v>28</v>
      </c>
      <c r="W13" s="2263">
        <v>35.897435897435898</v>
      </c>
      <c r="X13" s="2267">
        <v>204</v>
      </c>
      <c r="Y13" s="45">
        <v>60</v>
      </c>
      <c r="Z13" s="2268">
        <v>29.411764705882355</v>
      </c>
    </row>
    <row r="14" spans="2:26" x14ac:dyDescent="0.25">
      <c r="B14" s="55" t="s">
        <v>181</v>
      </c>
      <c r="C14" s="2259">
        <v>38</v>
      </c>
      <c r="D14" s="2260">
        <v>14</v>
      </c>
      <c r="E14" s="2261">
        <v>36.84210526315789</v>
      </c>
      <c r="F14" s="2278">
        <v>15</v>
      </c>
      <c r="G14" s="2262">
        <v>8</v>
      </c>
      <c r="H14" s="2263">
        <v>53.333333333333336</v>
      </c>
      <c r="I14" s="2259">
        <v>10</v>
      </c>
      <c r="J14" s="2262">
        <v>7</v>
      </c>
      <c r="K14" s="2264">
        <v>70</v>
      </c>
      <c r="L14" s="2260">
        <v>5</v>
      </c>
      <c r="M14" s="2262">
        <v>2</v>
      </c>
      <c r="N14" s="2263">
        <v>40</v>
      </c>
      <c r="O14" s="2259">
        <v>5</v>
      </c>
      <c r="P14" s="2262">
        <v>3</v>
      </c>
      <c r="Q14" s="2264">
        <v>60</v>
      </c>
      <c r="R14" s="2259">
        <v>12</v>
      </c>
      <c r="S14" s="2262">
        <v>4</v>
      </c>
      <c r="T14" s="2264">
        <v>33.333333333333329</v>
      </c>
      <c r="U14" s="2265">
        <v>71</v>
      </c>
      <c r="V14" s="2266">
        <v>26</v>
      </c>
      <c r="W14" s="2263">
        <v>36.619718309859159</v>
      </c>
      <c r="X14" s="2267">
        <v>156</v>
      </c>
      <c r="Y14" s="45">
        <v>64</v>
      </c>
      <c r="Z14" s="2268">
        <v>41.025641025641022</v>
      </c>
    </row>
    <row r="15" spans="2:26" x14ac:dyDescent="0.25">
      <c r="B15" s="55" t="s">
        <v>1120</v>
      </c>
      <c r="C15" s="2259">
        <v>58</v>
      </c>
      <c r="D15" s="2260">
        <v>18</v>
      </c>
      <c r="E15" s="2261">
        <v>31.03448275862069</v>
      </c>
      <c r="F15" s="2260">
        <v>20</v>
      </c>
      <c r="G15" s="2262">
        <v>4</v>
      </c>
      <c r="H15" s="2263">
        <v>20</v>
      </c>
      <c r="I15" s="2259">
        <v>5</v>
      </c>
      <c r="J15" s="2262">
        <v>2</v>
      </c>
      <c r="K15" s="2264">
        <v>40</v>
      </c>
      <c r="L15" s="2260">
        <v>1</v>
      </c>
      <c r="M15" s="2262">
        <v>1</v>
      </c>
      <c r="N15" s="2263">
        <v>100</v>
      </c>
      <c r="O15" s="2259">
        <v>3</v>
      </c>
      <c r="P15" s="2262">
        <v>0</v>
      </c>
      <c r="Q15" s="2264" t="s">
        <v>613</v>
      </c>
      <c r="R15" s="2259">
        <v>7</v>
      </c>
      <c r="S15" s="2262">
        <v>0</v>
      </c>
      <c r="T15" s="2264" t="s">
        <v>613</v>
      </c>
      <c r="U15" s="2265">
        <v>62</v>
      </c>
      <c r="V15" s="2266">
        <v>27</v>
      </c>
      <c r="W15" s="2263">
        <v>43.548387096774192</v>
      </c>
      <c r="X15" s="2267">
        <v>156</v>
      </c>
      <c r="Y15" s="45">
        <v>52</v>
      </c>
      <c r="Z15" s="2268">
        <v>33.333333333333329</v>
      </c>
    </row>
    <row r="16" spans="2:26" ht="15.75" thickBot="1" x14ac:dyDescent="0.3">
      <c r="B16" s="1517" t="s">
        <v>183</v>
      </c>
      <c r="C16" s="2269">
        <v>93</v>
      </c>
      <c r="D16" s="2270">
        <v>21</v>
      </c>
      <c r="E16" s="2271">
        <v>22.58064516129032</v>
      </c>
      <c r="F16" s="2270">
        <v>35</v>
      </c>
      <c r="G16" s="2272">
        <v>11</v>
      </c>
      <c r="H16" s="2273">
        <v>31.428571428571427</v>
      </c>
      <c r="I16" s="2269">
        <v>33</v>
      </c>
      <c r="J16" s="2272">
        <v>1</v>
      </c>
      <c r="K16" s="2274">
        <v>3.0303030303030303</v>
      </c>
      <c r="L16" s="2270">
        <v>1</v>
      </c>
      <c r="M16" s="2272">
        <v>0</v>
      </c>
      <c r="N16" s="2273" t="s">
        <v>613</v>
      </c>
      <c r="O16" s="2269">
        <v>14</v>
      </c>
      <c r="P16" s="2272">
        <v>2</v>
      </c>
      <c r="Q16" s="2274">
        <v>14.285714285714285</v>
      </c>
      <c r="R16" s="2269">
        <v>10</v>
      </c>
      <c r="S16" s="2272">
        <v>1</v>
      </c>
      <c r="T16" s="2274">
        <v>10</v>
      </c>
      <c r="U16" s="47">
        <v>220</v>
      </c>
      <c r="V16" s="2275">
        <v>52</v>
      </c>
      <c r="W16" s="2273">
        <v>23.636363636363637</v>
      </c>
      <c r="X16" s="2267">
        <v>406</v>
      </c>
      <c r="Y16" s="45">
        <v>88</v>
      </c>
      <c r="Z16" s="2276">
        <v>21.674876847290641</v>
      </c>
    </row>
    <row r="17" spans="2:26" x14ac:dyDescent="0.25">
      <c r="B17" s="59" t="s">
        <v>1121</v>
      </c>
      <c r="C17" s="2279">
        <v>27</v>
      </c>
      <c r="D17" s="2280">
        <v>4</v>
      </c>
      <c r="E17" s="2281">
        <v>14.814814814814813</v>
      </c>
      <c r="F17" s="2280">
        <v>3</v>
      </c>
      <c r="G17" s="2282">
        <v>1</v>
      </c>
      <c r="H17" s="2283">
        <v>33.333333333333329</v>
      </c>
      <c r="I17" s="2279">
        <v>11</v>
      </c>
      <c r="J17" s="2282">
        <v>4</v>
      </c>
      <c r="K17" s="2284">
        <v>36.363636363636367</v>
      </c>
      <c r="L17" s="2280">
        <v>1</v>
      </c>
      <c r="M17" s="2282">
        <v>0</v>
      </c>
      <c r="N17" s="2283" t="s">
        <v>613</v>
      </c>
      <c r="O17" s="2279">
        <v>4</v>
      </c>
      <c r="P17" s="2282">
        <v>2</v>
      </c>
      <c r="Q17" s="2284">
        <v>50</v>
      </c>
      <c r="R17" s="2279">
        <v>3</v>
      </c>
      <c r="S17" s="2282">
        <v>1</v>
      </c>
      <c r="T17" s="2284">
        <v>33.333333333333329</v>
      </c>
      <c r="U17" s="11">
        <v>57</v>
      </c>
      <c r="V17" s="2277">
        <v>20</v>
      </c>
      <c r="W17" s="2283">
        <v>35.087719298245609</v>
      </c>
      <c r="X17" s="2246">
        <v>106</v>
      </c>
      <c r="Y17" s="2257">
        <v>32</v>
      </c>
      <c r="Z17" s="2285">
        <v>30.188679245283019</v>
      </c>
    </row>
    <row r="18" spans="2:26" x14ac:dyDescent="0.25">
      <c r="B18" s="36" t="s">
        <v>185</v>
      </c>
      <c r="C18" s="2259">
        <v>59</v>
      </c>
      <c r="D18" s="2260">
        <v>13</v>
      </c>
      <c r="E18" s="2261">
        <v>22.033898305084744</v>
      </c>
      <c r="F18" s="2278">
        <v>20</v>
      </c>
      <c r="G18" s="2262">
        <v>1</v>
      </c>
      <c r="H18" s="2263">
        <v>5</v>
      </c>
      <c r="I18" s="2259">
        <v>27</v>
      </c>
      <c r="J18" s="2262">
        <v>19</v>
      </c>
      <c r="K18" s="2264">
        <v>70.370370370370367</v>
      </c>
      <c r="L18" s="2260">
        <v>0</v>
      </c>
      <c r="M18" s="2262">
        <v>0</v>
      </c>
      <c r="N18" s="2263" t="s">
        <v>613</v>
      </c>
      <c r="O18" s="2259">
        <v>5</v>
      </c>
      <c r="P18" s="2262">
        <v>1</v>
      </c>
      <c r="Q18" s="2264">
        <v>20</v>
      </c>
      <c r="R18" s="2259">
        <v>9</v>
      </c>
      <c r="S18" s="2262">
        <v>2</v>
      </c>
      <c r="T18" s="2264">
        <v>22.222222222222221</v>
      </c>
      <c r="U18" s="2265">
        <v>114</v>
      </c>
      <c r="V18" s="2266">
        <v>45</v>
      </c>
      <c r="W18" s="2263">
        <v>39.473684210526315</v>
      </c>
      <c r="X18" s="2267">
        <v>234</v>
      </c>
      <c r="Y18" s="45">
        <v>81</v>
      </c>
      <c r="Z18" s="2268">
        <v>34.615384615384613</v>
      </c>
    </row>
    <row r="19" spans="2:26" x14ac:dyDescent="0.25">
      <c r="B19" s="36" t="s">
        <v>1122</v>
      </c>
      <c r="C19" s="2259">
        <v>34</v>
      </c>
      <c r="D19" s="2260">
        <v>12</v>
      </c>
      <c r="E19" s="2261">
        <v>35.294117647058826</v>
      </c>
      <c r="F19" s="2260">
        <v>4</v>
      </c>
      <c r="G19" s="2262">
        <v>2</v>
      </c>
      <c r="H19" s="2263">
        <v>50</v>
      </c>
      <c r="I19" s="2259">
        <v>7</v>
      </c>
      <c r="J19" s="2262">
        <v>6</v>
      </c>
      <c r="K19" s="2264">
        <v>85.714285714285708</v>
      </c>
      <c r="L19" s="2260">
        <v>3</v>
      </c>
      <c r="M19" s="2262">
        <v>2</v>
      </c>
      <c r="N19" s="2263">
        <v>66.666666666666657</v>
      </c>
      <c r="O19" s="2259">
        <v>1</v>
      </c>
      <c r="P19" s="2262">
        <v>1</v>
      </c>
      <c r="Q19" s="2264">
        <v>100</v>
      </c>
      <c r="R19" s="2259">
        <v>21</v>
      </c>
      <c r="S19" s="2262">
        <v>4</v>
      </c>
      <c r="T19" s="2264">
        <v>19.047619047619047</v>
      </c>
      <c r="U19" s="2265">
        <v>41</v>
      </c>
      <c r="V19" s="2266">
        <v>17</v>
      </c>
      <c r="W19" s="2263">
        <v>41.463414634146339</v>
      </c>
      <c r="X19" s="2267">
        <v>111</v>
      </c>
      <c r="Y19" s="45">
        <v>44</v>
      </c>
      <c r="Z19" s="2268">
        <v>39.63963963963964</v>
      </c>
    </row>
    <row r="20" spans="2:26" x14ac:dyDescent="0.25">
      <c r="B20" s="36" t="s">
        <v>187</v>
      </c>
      <c r="C20" s="2259">
        <v>22</v>
      </c>
      <c r="D20" s="2260">
        <v>9</v>
      </c>
      <c r="E20" s="2261">
        <v>40.909090909090914</v>
      </c>
      <c r="F20" s="2260">
        <v>10</v>
      </c>
      <c r="G20" s="2262">
        <v>3</v>
      </c>
      <c r="H20" s="2263">
        <v>30</v>
      </c>
      <c r="I20" s="2259">
        <v>15</v>
      </c>
      <c r="J20" s="2262">
        <v>3</v>
      </c>
      <c r="K20" s="2264">
        <v>20</v>
      </c>
      <c r="L20" s="2260">
        <v>2</v>
      </c>
      <c r="M20" s="2262">
        <v>1</v>
      </c>
      <c r="N20" s="2263">
        <v>50</v>
      </c>
      <c r="O20" s="2259">
        <v>5</v>
      </c>
      <c r="P20" s="2262">
        <v>4</v>
      </c>
      <c r="Q20" s="2264">
        <v>80</v>
      </c>
      <c r="R20" s="2259">
        <v>19</v>
      </c>
      <c r="S20" s="2262">
        <v>7</v>
      </c>
      <c r="T20" s="2264">
        <v>36.84210526315789</v>
      </c>
      <c r="U20" s="2265">
        <v>41</v>
      </c>
      <c r="V20" s="2266">
        <v>13</v>
      </c>
      <c r="W20" s="2263">
        <v>31.707317073170731</v>
      </c>
      <c r="X20" s="2267">
        <v>114</v>
      </c>
      <c r="Y20" s="45">
        <v>40</v>
      </c>
      <c r="Z20" s="2268">
        <v>35.087719298245609</v>
      </c>
    </row>
    <row r="21" spans="2:26" x14ac:dyDescent="0.25">
      <c r="B21" s="36" t="s">
        <v>188</v>
      </c>
      <c r="C21" s="2259">
        <v>12</v>
      </c>
      <c r="D21" s="2260">
        <v>2</v>
      </c>
      <c r="E21" s="2261">
        <v>16.666666666666664</v>
      </c>
      <c r="F21" s="2260">
        <v>6</v>
      </c>
      <c r="G21" s="2262">
        <v>1</v>
      </c>
      <c r="H21" s="2263">
        <v>16.666666666666664</v>
      </c>
      <c r="I21" s="2259">
        <v>3</v>
      </c>
      <c r="J21" s="2262">
        <v>0</v>
      </c>
      <c r="K21" s="2264" t="s">
        <v>613</v>
      </c>
      <c r="L21" s="2260">
        <v>0</v>
      </c>
      <c r="M21" s="2262">
        <v>0</v>
      </c>
      <c r="N21" s="2263" t="s">
        <v>613</v>
      </c>
      <c r="O21" s="2259">
        <v>0</v>
      </c>
      <c r="P21" s="2262">
        <v>0</v>
      </c>
      <c r="Q21" s="2264" t="s">
        <v>613</v>
      </c>
      <c r="R21" s="2259">
        <v>0</v>
      </c>
      <c r="S21" s="2262">
        <v>0</v>
      </c>
      <c r="T21" s="2264" t="s">
        <v>613</v>
      </c>
      <c r="U21" s="2265">
        <v>71</v>
      </c>
      <c r="V21" s="2266">
        <v>10</v>
      </c>
      <c r="W21" s="2263">
        <v>14.084507042253522</v>
      </c>
      <c r="X21" s="2267">
        <v>92</v>
      </c>
      <c r="Y21" s="45">
        <v>13</v>
      </c>
      <c r="Z21" s="2268">
        <v>14.130434782608695</v>
      </c>
    </row>
    <row r="22" spans="2:26" x14ac:dyDescent="0.25">
      <c r="B22" s="36" t="s">
        <v>189</v>
      </c>
      <c r="C22" s="2259">
        <v>25</v>
      </c>
      <c r="D22" s="2260">
        <v>7</v>
      </c>
      <c r="E22" s="2261">
        <v>28.000000000000004</v>
      </c>
      <c r="F22" s="2260">
        <v>7</v>
      </c>
      <c r="G22" s="2262">
        <v>2</v>
      </c>
      <c r="H22" s="2263">
        <v>28.571428571428569</v>
      </c>
      <c r="I22" s="2259">
        <v>3</v>
      </c>
      <c r="J22" s="2262">
        <v>2</v>
      </c>
      <c r="K22" s="2264">
        <v>66.666666666666657</v>
      </c>
      <c r="L22" s="2260">
        <v>2</v>
      </c>
      <c r="M22" s="2262">
        <v>2</v>
      </c>
      <c r="N22" s="2263">
        <v>100</v>
      </c>
      <c r="O22" s="2259">
        <v>1</v>
      </c>
      <c r="P22" s="2262">
        <v>1</v>
      </c>
      <c r="Q22" s="2264">
        <v>100</v>
      </c>
      <c r="R22" s="2259">
        <v>7</v>
      </c>
      <c r="S22" s="2262">
        <v>2</v>
      </c>
      <c r="T22" s="2264">
        <v>28.571428571428569</v>
      </c>
      <c r="U22" s="2265">
        <v>191</v>
      </c>
      <c r="V22" s="2266">
        <v>46</v>
      </c>
      <c r="W22" s="2263">
        <v>24.083769633507853</v>
      </c>
      <c r="X22" s="2267">
        <v>236</v>
      </c>
      <c r="Y22" s="45">
        <v>62</v>
      </c>
      <c r="Z22" s="2268">
        <v>26.271186440677969</v>
      </c>
    </row>
    <row r="23" spans="2:26" x14ac:dyDescent="0.25">
      <c r="B23" s="36" t="s">
        <v>190</v>
      </c>
      <c r="C23" s="2286">
        <v>16</v>
      </c>
      <c r="D23" s="2287">
        <v>5</v>
      </c>
      <c r="E23" s="2288">
        <v>31.25</v>
      </c>
      <c r="F23" s="2287">
        <v>4</v>
      </c>
      <c r="G23" s="2289">
        <v>1</v>
      </c>
      <c r="H23" s="2290">
        <v>25</v>
      </c>
      <c r="I23" s="2286">
        <v>5</v>
      </c>
      <c r="J23" s="2289">
        <v>5</v>
      </c>
      <c r="K23" s="2291">
        <v>100</v>
      </c>
      <c r="L23" s="2287">
        <v>0</v>
      </c>
      <c r="M23" s="2289">
        <v>0</v>
      </c>
      <c r="N23" s="2290" t="s">
        <v>613</v>
      </c>
      <c r="O23" s="2286">
        <v>1</v>
      </c>
      <c r="P23" s="2289">
        <v>0</v>
      </c>
      <c r="Q23" s="2291" t="s">
        <v>613</v>
      </c>
      <c r="R23" s="2286">
        <v>2</v>
      </c>
      <c r="S23" s="2289">
        <v>0</v>
      </c>
      <c r="T23" s="2291" t="s">
        <v>613</v>
      </c>
      <c r="U23" s="2265">
        <v>12</v>
      </c>
      <c r="V23" s="2266">
        <v>9</v>
      </c>
      <c r="W23" s="2290">
        <v>75</v>
      </c>
      <c r="X23" s="2267">
        <v>40</v>
      </c>
      <c r="Y23" s="45">
        <v>20</v>
      </c>
      <c r="Z23" s="2292">
        <v>50</v>
      </c>
    </row>
    <row r="24" spans="2:26" x14ac:dyDescent="0.25">
      <c r="B24" s="36" t="s">
        <v>191</v>
      </c>
      <c r="C24" s="2259">
        <v>35</v>
      </c>
      <c r="D24" s="2262">
        <v>6</v>
      </c>
      <c r="E24" s="2264">
        <v>17.142857142857142</v>
      </c>
      <c r="F24" s="2260">
        <v>16</v>
      </c>
      <c r="G24" s="2262">
        <v>10</v>
      </c>
      <c r="H24" s="2263">
        <v>62.5</v>
      </c>
      <c r="I24" s="2259">
        <v>12</v>
      </c>
      <c r="J24" s="2262">
        <v>5</v>
      </c>
      <c r="K24" s="2264">
        <v>41.666666666666671</v>
      </c>
      <c r="L24" s="2260">
        <v>2</v>
      </c>
      <c r="M24" s="2262">
        <v>2</v>
      </c>
      <c r="N24" s="2263">
        <v>100</v>
      </c>
      <c r="O24" s="2259">
        <v>6</v>
      </c>
      <c r="P24" s="2262">
        <v>2</v>
      </c>
      <c r="Q24" s="2264">
        <v>33.333333333333329</v>
      </c>
      <c r="R24" s="2259">
        <v>22</v>
      </c>
      <c r="S24" s="2262">
        <v>4</v>
      </c>
      <c r="T24" s="2264">
        <v>18.181818181818183</v>
      </c>
      <c r="U24" s="2265">
        <v>102</v>
      </c>
      <c r="V24" s="2266">
        <v>29</v>
      </c>
      <c r="W24" s="2263">
        <v>28.431372549019606</v>
      </c>
      <c r="X24" s="2267">
        <v>195</v>
      </c>
      <c r="Y24" s="45">
        <v>58</v>
      </c>
      <c r="Z24" s="2268">
        <v>29.743589743589745</v>
      </c>
    </row>
    <row r="25" spans="2:26" ht="15.75" thickBot="1" x14ac:dyDescent="0.3">
      <c r="B25" s="2293" t="s">
        <v>1123</v>
      </c>
      <c r="C25" s="2294">
        <v>12</v>
      </c>
      <c r="D25" s="2256">
        <v>2</v>
      </c>
      <c r="E25" s="2295">
        <v>16.666666666666664</v>
      </c>
      <c r="F25" s="2255">
        <v>6</v>
      </c>
      <c r="G25" s="2256">
        <v>1</v>
      </c>
      <c r="H25" s="2296">
        <v>16.666666666666664</v>
      </c>
      <c r="I25" s="2294">
        <v>2</v>
      </c>
      <c r="J25" s="2256">
        <v>1</v>
      </c>
      <c r="K25" s="2295">
        <v>50</v>
      </c>
      <c r="L25" s="2255">
        <v>0</v>
      </c>
      <c r="M25" s="2256">
        <v>0</v>
      </c>
      <c r="N25" s="2296" t="s">
        <v>613</v>
      </c>
      <c r="O25" s="2294">
        <v>0</v>
      </c>
      <c r="P25" s="2256">
        <v>0</v>
      </c>
      <c r="Q25" s="2291" t="s">
        <v>613</v>
      </c>
      <c r="R25" s="2294">
        <v>2</v>
      </c>
      <c r="S25" s="2256">
        <v>0</v>
      </c>
      <c r="T25" s="2291" t="s">
        <v>613</v>
      </c>
      <c r="U25" s="2265">
        <v>22</v>
      </c>
      <c r="V25" s="2266">
        <v>3</v>
      </c>
      <c r="W25" s="2290">
        <v>13.636363636363635</v>
      </c>
      <c r="X25" s="2267">
        <v>44</v>
      </c>
      <c r="Y25" s="2297">
        <v>7</v>
      </c>
      <c r="Z25" s="2292">
        <v>15.909090909090908</v>
      </c>
    </row>
    <row r="26" spans="2:26" ht="15.75" thickBot="1" x14ac:dyDescent="0.3">
      <c r="B26" s="2298" t="s">
        <v>14</v>
      </c>
      <c r="C26" s="2299">
        <v>1876</v>
      </c>
      <c r="D26" s="2300">
        <v>380</v>
      </c>
      <c r="E26" s="2301">
        <v>20.255863539445627</v>
      </c>
      <c r="F26" s="2299">
        <v>902</v>
      </c>
      <c r="G26" s="2300">
        <v>228</v>
      </c>
      <c r="H26" s="2302">
        <v>25.277161862527713</v>
      </c>
      <c r="I26" s="2299">
        <v>482</v>
      </c>
      <c r="J26" s="2300">
        <v>187</v>
      </c>
      <c r="K26" s="2301">
        <v>38.796680497925315</v>
      </c>
      <c r="L26" s="2299">
        <v>124</v>
      </c>
      <c r="M26" s="2303">
        <v>37</v>
      </c>
      <c r="N26" s="2302">
        <v>29.838709677419356</v>
      </c>
      <c r="O26" s="2299">
        <v>398</v>
      </c>
      <c r="P26" s="2300">
        <v>157</v>
      </c>
      <c r="Q26" s="2301">
        <v>39.447236180904518</v>
      </c>
      <c r="R26" s="2299">
        <v>361</v>
      </c>
      <c r="S26" s="2300">
        <v>82</v>
      </c>
      <c r="T26" s="2301">
        <v>22.714681440443211</v>
      </c>
      <c r="U26" s="2304">
        <v>3010</v>
      </c>
      <c r="V26" s="2303">
        <v>806</v>
      </c>
      <c r="W26" s="2302">
        <v>26.777408637873755</v>
      </c>
      <c r="X26" s="2299">
        <v>7153</v>
      </c>
      <c r="Y26" s="2303">
        <v>1877</v>
      </c>
      <c r="Z26" s="2301">
        <v>26.240738151824409</v>
      </c>
    </row>
  </sheetData>
  <mergeCells count="10">
    <mergeCell ref="B3:B5"/>
    <mergeCell ref="C3:Z3"/>
    <mergeCell ref="C4:E4"/>
    <mergeCell ref="F4:H4"/>
    <mergeCell ref="I4:K4"/>
    <mergeCell ref="L4:N4"/>
    <mergeCell ref="O4:Q4"/>
    <mergeCell ref="R4:T4"/>
    <mergeCell ref="U4:W4"/>
    <mergeCell ref="X4:Z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2"/>
  <sheetViews>
    <sheetView workbookViewId="0">
      <selection activeCell="M56" sqref="M56:M57"/>
    </sheetView>
  </sheetViews>
  <sheetFormatPr defaultRowHeight="15" x14ac:dyDescent="0.25"/>
  <sheetData>
    <row r="2" spans="2:12" x14ac:dyDescent="0.25">
      <c r="B2" s="431" t="s">
        <v>345</v>
      </c>
    </row>
    <row r="3" spans="2:12" ht="15.75" thickBot="1" x14ac:dyDescent="0.3"/>
    <row r="4" spans="2:12" ht="16.5" thickBot="1" x14ac:dyDescent="0.3">
      <c r="B4" s="7162" t="s">
        <v>22</v>
      </c>
      <c r="C4" s="7163"/>
      <c r="D4" s="7163"/>
      <c r="E4" s="7163"/>
      <c r="F4" s="7164"/>
      <c r="G4" s="7311"/>
      <c r="H4" s="7162" t="s">
        <v>346</v>
      </c>
      <c r="I4" s="7163"/>
      <c r="J4" s="7163"/>
      <c r="K4" s="7163"/>
      <c r="L4" s="7164"/>
    </row>
    <row r="5" spans="2:12" x14ac:dyDescent="0.25">
      <c r="B5" s="7160" t="s">
        <v>58</v>
      </c>
      <c r="C5" s="76" t="s">
        <v>59</v>
      </c>
      <c r="D5" s="77"/>
      <c r="E5" s="78" t="s">
        <v>60</v>
      </c>
      <c r="F5" s="77"/>
      <c r="G5" s="7166"/>
      <c r="H5" s="7160" t="s">
        <v>58</v>
      </c>
      <c r="I5" s="76" t="s">
        <v>59</v>
      </c>
      <c r="J5" s="77"/>
      <c r="K5" s="78" t="s">
        <v>60</v>
      </c>
      <c r="L5" s="77"/>
    </row>
    <row r="6" spans="2:12" ht="15.75" thickBot="1" x14ac:dyDescent="0.3">
      <c r="B6" s="7161"/>
      <c r="C6" s="79" t="s">
        <v>1</v>
      </c>
      <c r="D6" s="80" t="s">
        <v>2360</v>
      </c>
      <c r="E6" s="79" t="s">
        <v>1</v>
      </c>
      <c r="F6" s="80" t="s">
        <v>2360</v>
      </c>
      <c r="G6" s="7166"/>
      <c r="H6" s="7161"/>
      <c r="I6" s="79" t="s">
        <v>1</v>
      </c>
      <c r="J6" s="80" t="s">
        <v>2360</v>
      </c>
      <c r="K6" s="79" t="s">
        <v>1</v>
      </c>
      <c r="L6" s="80" t="s">
        <v>2360</v>
      </c>
    </row>
    <row r="7" spans="2:12" x14ac:dyDescent="0.25">
      <c r="B7" s="105" t="s">
        <v>72</v>
      </c>
      <c r="C7" s="110">
        <v>57</v>
      </c>
      <c r="D7" s="81">
        <v>48</v>
      </c>
      <c r="E7" s="82">
        <v>57</v>
      </c>
      <c r="F7" s="83">
        <v>48</v>
      </c>
      <c r="G7" s="7166"/>
      <c r="H7" s="105" t="s">
        <v>72</v>
      </c>
      <c r="I7" s="110">
        <v>655</v>
      </c>
      <c r="J7" s="81">
        <v>631</v>
      </c>
      <c r="K7" s="82">
        <v>655</v>
      </c>
      <c r="L7" s="83">
        <v>631</v>
      </c>
    </row>
    <row r="8" spans="2:12" x14ac:dyDescent="0.25">
      <c r="B8" s="112" t="s">
        <v>73</v>
      </c>
      <c r="C8" s="104">
        <v>41</v>
      </c>
      <c r="D8" s="84">
        <v>45</v>
      </c>
      <c r="E8" s="85">
        <v>98</v>
      </c>
      <c r="F8" s="86">
        <v>93</v>
      </c>
      <c r="G8" s="7166"/>
      <c r="H8" s="112" t="s">
        <v>73</v>
      </c>
      <c r="I8" s="104">
        <v>576</v>
      </c>
      <c r="J8" s="84">
        <v>590</v>
      </c>
      <c r="K8" s="85">
        <v>1238</v>
      </c>
      <c r="L8" s="86">
        <v>1233</v>
      </c>
    </row>
    <row r="9" spans="2:12" x14ac:dyDescent="0.25">
      <c r="B9" s="112" t="s">
        <v>74</v>
      </c>
      <c r="C9" s="104">
        <v>45</v>
      </c>
      <c r="D9" s="84">
        <v>40</v>
      </c>
      <c r="E9" s="85">
        <v>143</v>
      </c>
      <c r="F9" s="86">
        <v>133</v>
      </c>
      <c r="G9" s="7166"/>
      <c r="H9" s="112" t="s">
        <v>74</v>
      </c>
      <c r="I9" s="104">
        <v>723</v>
      </c>
      <c r="J9" s="84">
        <v>547</v>
      </c>
      <c r="K9" s="85">
        <v>1968</v>
      </c>
      <c r="L9" s="86">
        <v>1783</v>
      </c>
    </row>
    <row r="10" spans="2:12" x14ac:dyDescent="0.25">
      <c r="B10" s="112" t="s">
        <v>75</v>
      </c>
      <c r="C10" s="104">
        <v>31</v>
      </c>
      <c r="D10" s="84">
        <v>51</v>
      </c>
      <c r="E10" s="85">
        <v>174</v>
      </c>
      <c r="F10" s="86">
        <v>183</v>
      </c>
      <c r="G10" s="7166"/>
      <c r="H10" s="112" t="s">
        <v>75</v>
      </c>
      <c r="I10" s="104">
        <v>638</v>
      </c>
      <c r="J10" s="84">
        <v>625</v>
      </c>
      <c r="K10" s="85">
        <v>2610</v>
      </c>
      <c r="L10" s="86">
        <v>2417</v>
      </c>
    </row>
    <row r="11" spans="2:12" x14ac:dyDescent="0.25">
      <c r="B11" s="112" t="s">
        <v>76</v>
      </c>
      <c r="C11" s="104">
        <v>30</v>
      </c>
      <c r="D11" s="84">
        <v>53</v>
      </c>
      <c r="E11" s="85">
        <v>203</v>
      </c>
      <c r="F11" s="86">
        <v>236</v>
      </c>
      <c r="G11" s="7166"/>
      <c r="H11" s="112" t="s">
        <v>76</v>
      </c>
      <c r="I11" s="104">
        <v>562</v>
      </c>
      <c r="J11" s="84">
        <v>543</v>
      </c>
      <c r="K11" s="85">
        <v>3179</v>
      </c>
      <c r="L11" s="86">
        <v>2972</v>
      </c>
    </row>
    <row r="12" spans="2:12" x14ac:dyDescent="0.25">
      <c r="B12" s="112" t="s">
        <v>77</v>
      </c>
      <c r="C12" s="104">
        <v>35</v>
      </c>
      <c r="D12" s="84">
        <v>39</v>
      </c>
      <c r="E12" s="87">
        <v>238</v>
      </c>
      <c r="F12" s="88">
        <v>275</v>
      </c>
      <c r="G12" s="7166"/>
      <c r="H12" s="112" t="s">
        <v>77</v>
      </c>
      <c r="I12" s="104">
        <v>533</v>
      </c>
      <c r="J12" s="84">
        <v>559</v>
      </c>
      <c r="K12" s="87">
        <v>3720</v>
      </c>
      <c r="L12" s="88">
        <v>3534</v>
      </c>
    </row>
    <row r="13" spans="2:12" x14ac:dyDescent="0.25">
      <c r="B13" s="106" t="s">
        <v>78</v>
      </c>
      <c r="C13" s="113">
        <v>40</v>
      </c>
      <c r="D13" s="89">
        <v>45</v>
      </c>
      <c r="E13" s="90">
        <v>278</v>
      </c>
      <c r="F13" s="91">
        <v>321</v>
      </c>
      <c r="G13" s="7166"/>
      <c r="H13" s="106" t="s">
        <v>78</v>
      </c>
      <c r="I13" s="113">
        <v>547</v>
      </c>
      <c r="J13" s="89">
        <v>643</v>
      </c>
      <c r="K13" s="90">
        <v>4274</v>
      </c>
      <c r="L13" s="91">
        <v>4189</v>
      </c>
    </row>
    <row r="14" spans="2:12" x14ac:dyDescent="0.25">
      <c r="B14" s="114" t="s">
        <v>79</v>
      </c>
      <c r="C14" s="115">
        <v>34</v>
      </c>
      <c r="D14" s="89">
        <v>48</v>
      </c>
      <c r="E14" s="85">
        <v>313</v>
      </c>
      <c r="F14" s="91">
        <v>380</v>
      </c>
      <c r="G14" s="7166"/>
      <c r="H14" s="114" t="s">
        <v>79</v>
      </c>
      <c r="I14" s="115">
        <v>680</v>
      </c>
      <c r="J14" s="89">
        <v>646</v>
      </c>
      <c r="K14" s="85">
        <v>4958</v>
      </c>
      <c r="L14" s="91">
        <v>4918</v>
      </c>
    </row>
    <row r="15" spans="2:12" x14ac:dyDescent="0.25">
      <c r="B15" s="112" t="s">
        <v>80</v>
      </c>
      <c r="C15" s="104">
        <v>38</v>
      </c>
      <c r="D15" s="84">
        <v>46</v>
      </c>
      <c r="E15" s="85">
        <v>350</v>
      </c>
      <c r="F15" s="86">
        <v>426</v>
      </c>
      <c r="G15" s="7166"/>
      <c r="H15" s="112" t="s">
        <v>80</v>
      </c>
      <c r="I15" s="104">
        <v>584</v>
      </c>
      <c r="J15" s="84">
        <v>536</v>
      </c>
      <c r="K15" s="85">
        <v>5548</v>
      </c>
      <c r="L15" s="86">
        <v>5462</v>
      </c>
    </row>
    <row r="16" spans="2:12" x14ac:dyDescent="0.25">
      <c r="B16" s="106" t="s">
        <v>81</v>
      </c>
      <c r="C16" s="113">
        <v>27</v>
      </c>
      <c r="D16" s="89">
        <v>51</v>
      </c>
      <c r="E16" s="90">
        <v>377</v>
      </c>
      <c r="F16" s="91">
        <v>477</v>
      </c>
      <c r="G16" s="7166"/>
      <c r="H16" s="106" t="s">
        <v>81</v>
      </c>
      <c r="I16" s="113">
        <v>587</v>
      </c>
      <c r="J16" s="89">
        <v>572</v>
      </c>
      <c r="K16" s="90">
        <v>6147</v>
      </c>
      <c r="L16" s="91">
        <v>6044</v>
      </c>
    </row>
    <row r="17" spans="2:12" x14ac:dyDescent="0.25">
      <c r="B17" s="106" t="s">
        <v>82</v>
      </c>
      <c r="C17" s="113">
        <v>39</v>
      </c>
      <c r="D17" s="89">
        <v>65</v>
      </c>
      <c r="E17" s="90">
        <v>415</v>
      </c>
      <c r="F17" s="91">
        <v>542</v>
      </c>
      <c r="G17" s="7166"/>
      <c r="H17" s="106" t="s">
        <v>82</v>
      </c>
      <c r="I17" s="113">
        <v>701</v>
      </c>
      <c r="J17" s="89">
        <v>545</v>
      </c>
      <c r="K17" s="90">
        <v>6867</v>
      </c>
      <c r="L17" s="91">
        <v>6590</v>
      </c>
    </row>
    <row r="18" spans="2:12" ht="15.75" thickBot="1" x14ac:dyDescent="0.3">
      <c r="B18" s="107" t="s">
        <v>83</v>
      </c>
      <c r="C18" s="116">
        <v>54</v>
      </c>
      <c r="D18" s="95">
        <v>38</v>
      </c>
      <c r="E18" s="100">
        <v>468</v>
      </c>
      <c r="F18" s="101">
        <v>580</v>
      </c>
      <c r="G18" s="7166"/>
      <c r="H18" s="107" t="s">
        <v>83</v>
      </c>
      <c r="I18" s="116">
        <v>714</v>
      </c>
      <c r="J18" s="95">
        <v>554</v>
      </c>
      <c r="K18" s="100">
        <v>7594</v>
      </c>
      <c r="L18" s="101">
        <v>7156</v>
      </c>
    </row>
    <row r="20" spans="2:12" ht="15.75" thickBot="1" x14ac:dyDescent="0.3"/>
    <row r="21" spans="2:12" ht="16.5" thickBot="1" x14ac:dyDescent="0.3">
      <c r="B21" s="7162" t="s">
        <v>347</v>
      </c>
      <c r="C21" s="7163"/>
      <c r="D21" s="7163"/>
      <c r="E21" s="7163"/>
      <c r="F21" s="7164"/>
      <c r="G21" s="7311"/>
      <c r="H21" s="7312" t="s">
        <v>348</v>
      </c>
      <c r="I21" s="7313"/>
      <c r="J21" s="7313"/>
      <c r="K21" s="7313"/>
      <c r="L21" s="7314"/>
    </row>
    <row r="22" spans="2:12" x14ac:dyDescent="0.25">
      <c r="B22" s="7160" t="s">
        <v>58</v>
      </c>
      <c r="C22" s="76" t="s">
        <v>59</v>
      </c>
      <c r="D22" s="77"/>
      <c r="E22" s="78" t="s">
        <v>60</v>
      </c>
      <c r="F22" s="77"/>
      <c r="G22" s="7166"/>
      <c r="H22" s="7160" t="s">
        <v>58</v>
      </c>
      <c r="I22" s="76" t="s">
        <v>59</v>
      </c>
      <c r="J22" s="77"/>
      <c r="K22" s="78" t="s">
        <v>60</v>
      </c>
      <c r="L22" s="77"/>
    </row>
    <row r="23" spans="2:12" ht="15.75" thickBot="1" x14ac:dyDescent="0.3">
      <c r="B23" s="7161"/>
      <c r="C23" s="79" t="s">
        <v>1</v>
      </c>
      <c r="D23" s="80" t="s">
        <v>2360</v>
      </c>
      <c r="E23" s="79" t="s">
        <v>1</v>
      </c>
      <c r="F23" s="80" t="s">
        <v>2360</v>
      </c>
      <c r="G23" s="7166"/>
      <c r="H23" s="7161"/>
      <c r="I23" s="79" t="s">
        <v>1</v>
      </c>
      <c r="J23" s="80" t="s">
        <v>2360</v>
      </c>
      <c r="K23" s="79" t="s">
        <v>1</v>
      </c>
      <c r="L23" s="80" t="s">
        <v>2360</v>
      </c>
    </row>
    <row r="24" spans="2:12" x14ac:dyDescent="0.25">
      <c r="B24" s="105" t="s">
        <v>72</v>
      </c>
      <c r="C24" s="110">
        <v>37</v>
      </c>
      <c r="D24" s="81">
        <v>28</v>
      </c>
      <c r="E24" s="82">
        <v>37</v>
      </c>
      <c r="F24" s="83">
        <v>28</v>
      </c>
      <c r="G24" s="7166"/>
      <c r="H24" s="105" t="s">
        <v>72</v>
      </c>
      <c r="I24" s="110">
        <v>36</v>
      </c>
      <c r="J24" s="81">
        <v>54</v>
      </c>
      <c r="K24" s="82">
        <v>36</v>
      </c>
      <c r="L24" s="83">
        <v>54</v>
      </c>
    </row>
    <row r="25" spans="2:12" x14ac:dyDescent="0.25">
      <c r="B25" s="112" t="s">
        <v>73</v>
      </c>
      <c r="C25" s="104">
        <v>49</v>
      </c>
      <c r="D25" s="84">
        <v>23</v>
      </c>
      <c r="E25" s="85">
        <v>86</v>
      </c>
      <c r="F25" s="86">
        <v>51</v>
      </c>
      <c r="G25" s="7166"/>
      <c r="H25" s="112" t="s">
        <v>73</v>
      </c>
      <c r="I25" s="104">
        <v>43</v>
      </c>
      <c r="J25" s="84">
        <v>38</v>
      </c>
      <c r="K25" s="85">
        <v>79</v>
      </c>
      <c r="L25" s="86">
        <v>94</v>
      </c>
    </row>
    <row r="26" spans="2:12" x14ac:dyDescent="0.25">
      <c r="B26" s="112" t="s">
        <v>74</v>
      </c>
      <c r="C26" s="104">
        <v>51</v>
      </c>
      <c r="D26" s="84">
        <v>22</v>
      </c>
      <c r="E26" s="85">
        <v>137</v>
      </c>
      <c r="F26" s="86">
        <v>73</v>
      </c>
      <c r="G26" s="7166"/>
      <c r="H26" s="112" t="s">
        <v>74</v>
      </c>
      <c r="I26" s="104">
        <v>57</v>
      </c>
      <c r="J26" s="84">
        <v>56</v>
      </c>
      <c r="K26" s="85">
        <v>137</v>
      </c>
      <c r="L26" s="86">
        <v>150</v>
      </c>
    </row>
    <row r="27" spans="2:12" x14ac:dyDescent="0.25">
      <c r="B27" s="112" t="s">
        <v>75</v>
      </c>
      <c r="C27" s="104">
        <v>34</v>
      </c>
      <c r="D27" s="84">
        <v>23</v>
      </c>
      <c r="E27" s="85">
        <v>172</v>
      </c>
      <c r="F27" s="86">
        <v>96</v>
      </c>
      <c r="G27" s="7166"/>
      <c r="H27" s="112" t="s">
        <v>75</v>
      </c>
      <c r="I27" s="104">
        <v>59</v>
      </c>
      <c r="J27" s="84">
        <v>74</v>
      </c>
      <c r="K27" s="85">
        <v>195</v>
      </c>
      <c r="L27" s="86">
        <v>236</v>
      </c>
    </row>
    <row r="28" spans="2:12" x14ac:dyDescent="0.25">
      <c r="B28" s="112" t="s">
        <v>76</v>
      </c>
      <c r="C28" s="104">
        <v>40</v>
      </c>
      <c r="D28" s="84">
        <v>34</v>
      </c>
      <c r="E28" s="85">
        <v>212</v>
      </c>
      <c r="F28" s="86">
        <v>132</v>
      </c>
      <c r="G28" s="7166"/>
      <c r="H28" s="112" t="s">
        <v>76</v>
      </c>
      <c r="I28" s="104">
        <v>72</v>
      </c>
      <c r="J28" s="84">
        <v>81</v>
      </c>
      <c r="K28" s="85">
        <v>267</v>
      </c>
      <c r="L28" s="86">
        <v>310</v>
      </c>
    </row>
    <row r="29" spans="2:12" x14ac:dyDescent="0.25">
      <c r="B29" s="112" t="s">
        <v>77</v>
      </c>
      <c r="C29" s="104">
        <v>50</v>
      </c>
      <c r="D29" s="84">
        <v>43</v>
      </c>
      <c r="E29" s="87">
        <v>262</v>
      </c>
      <c r="F29" s="88">
        <v>175</v>
      </c>
      <c r="G29" s="7166"/>
      <c r="H29" s="112" t="s">
        <v>77</v>
      </c>
      <c r="I29" s="104">
        <v>51</v>
      </c>
      <c r="J29" s="84">
        <v>77</v>
      </c>
      <c r="K29" s="87">
        <v>318</v>
      </c>
      <c r="L29" s="88">
        <v>368</v>
      </c>
    </row>
    <row r="30" spans="2:12" x14ac:dyDescent="0.25">
      <c r="B30" s="106" t="s">
        <v>78</v>
      </c>
      <c r="C30" s="113">
        <v>62</v>
      </c>
      <c r="D30" s="89">
        <v>74</v>
      </c>
      <c r="E30" s="90">
        <v>323</v>
      </c>
      <c r="F30" s="91">
        <v>248</v>
      </c>
      <c r="G30" s="7166"/>
      <c r="H30" s="106" t="s">
        <v>78</v>
      </c>
      <c r="I30" s="113">
        <v>66</v>
      </c>
      <c r="J30" s="89">
        <v>85</v>
      </c>
      <c r="K30" s="90">
        <v>384</v>
      </c>
      <c r="L30" s="91">
        <v>454</v>
      </c>
    </row>
    <row r="31" spans="2:12" x14ac:dyDescent="0.25">
      <c r="B31" s="114" t="s">
        <v>79</v>
      </c>
      <c r="C31" s="115">
        <v>60</v>
      </c>
      <c r="D31" s="89">
        <v>28</v>
      </c>
      <c r="E31" s="85">
        <v>383</v>
      </c>
      <c r="F31" s="91">
        <v>319</v>
      </c>
      <c r="G31" s="7166"/>
      <c r="H31" s="114" t="s">
        <v>79</v>
      </c>
      <c r="I31" s="115">
        <v>73</v>
      </c>
      <c r="J31" s="89">
        <v>56</v>
      </c>
      <c r="K31" s="85">
        <v>458</v>
      </c>
      <c r="L31" s="91">
        <v>535</v>
      </c>
    </row>
    <row r="32" spans="2:12" x14ac:dyDescent="0.25">
      <c r="B32" s="112" t="s">
        <v>80</v>
      </c>
      <c r="C32" s="104">
        <v>30</v>
      </c>
      <c r="D32" s="84">
        <v>49</v>
      </c>
      <c r="E32" s="85">
        <v>413</v>
      </c>
      <c r="F32" s="86">
        <v>364</v>
      </c>
      <c r="G32" s="7166"/>
      <c r="H32" s="112" t="s">
        <v>80</v>
      </c>
      <c r="I32" s="104">
        <v>61</v>
      </c>
      <c r="J32" s="84">
        <v>74</v>
      </c>
      <c r="K32" s="85">
        <v>517</v>
      </c>
      <c r="L32" s="86">
        <v>609</v>
      </c>
    </row>
    <row r="33" spans="2:12" x14ac:dyDescent="0.25">
      <c r="B33" s="106" t="s">
        <v>81</v>
      </c>
      <c r="C33" s="113">
        <v>24</v>
      </c>
      <c r="D33" s="89">
        <v>36</v>
      </c>
      <c r="E33" s="90">
        <v>437</v>
      </c>
      <c r="F33" s="91">
        <v>399</v>
      </c>
      <c r="G33" s="7166"/>
      <c r="H33" s="106" t="s">
        <v>81</v>
      </c>
      <c r="I33" s="113">
        <v>56</v>
      </c>
      <c r="J33" s="89">
        <v>76</v>
      </c>
      <c r="K33" s="90">
        <v>571</v>
      </c>
      <c r="L33" s="91">
        <v>682</v>
      </c>
    </row>
    <row r="34" spans="2:12" x14ac:dyDescent="0.25">
      <c r="B34" s="106" t="s">
        <v>82</v>
      </c>
      <c r="C34" s="113">
        <v>25</v>
      </c>
      <c r="D34" s="89">
        <v>28</v>
      </c>
      <c r="E34" s="90">
        <v>460</v>
      </c>
      <c r="F34" s="91">
        <v>423</v>
      </c>
      <c r="G34" s="7166"/>
      <c r="H34" s="106" t="s">
        <v>82</v>
      </c>
      <c r="I34" s="113">
        <v>58</v>
      </c>
      <c r="J34" s="89">
        <v>60</v>
      </c>
      <c r="K34" s="90">
        <v>629</v>
      </c>
      <c r="L34" s="91">
        <v>739</v>
      </c>
    </row>
    <row r="35" spans="2:12" ht="15.75" thickBot="1" x14ac:dyDescent="0.3">
      <c r="B35" s="107" t="s">
        <v>83</v>
      </c>
      <c r="C35" s="116">
        <v>23</v>
      </c>
      <c r="D35" s="95">
        <v>20</v>
      </c>
      <c r="E35" s="100">
        <v>483</v>
      </c>
      <c r="F35" s="101">
        <v>443</v>
      </c>
      <c r="G35" s="7166"/>
      <c r="H35" s="107" t="s">
        <v>83</v>
      </c>
      <c r="I35" s="116">
        <v>56</v>
      </c>
      <c r="J35" s="95">
        <v>43</v>
      </c>
      <c r="K35" s="100">
        <v>685</v>
      </c>
      <c r="L35" s="101">
        <v>783</v>
      </c>
    </row>
    <row r="37" spans="2:12" ht="15.75" thickBot="1" x14ac:dyDescent="0.3"/>
    <row r="38" spans="2:12" ht="16.5" thickBot="1" x14ac:dyDescent="0.3">
      <c r="B38" s="7162" t="s">
        <v>21</v>
      </c>
      <c r="C38" s="7163"/>
      <c r="D38" s="7163"/>
      <c r="E38" s="7163"/>
      <c r="F38" s="7164"/>
      <c r="G38" s="7311"/>
      <c r="H38" s="7162" t="s">
        <v>349</v>
      </c>
      <c r="I38" s="7163"/>
      <c r="J38" s="7163"/>
      <c r="K38" s="7163"/>
      <c r="L38" s="7164"/>
    </row>
    <row r="39" spans="2:12" x14ac:dyDescent="0.25">
      <c r="B39" s="7160" t="s">
        <v>58</v>
      </c>
      <c r="C39" s="76" t="s">
        <v>59</v>
      </c>
      <c r="D39" s="77"/>
      <c r="E39" s="78" t="s">
        <v>60</v>
      </c>
      <c r="F39" s="77"/>
      <c r="G39" s="7166"/>
      <c r="H39" s="7160" t="s">
        <v>58</v>
      </c>
      <c r="I39" s="76" t="s">
        <v>59</v>
      </c>
      <c r="J39" s="961"/>
      <c r="K39" s="78" t="s">
        <v>60</v>
      </c>
      <c r="L39" s="77"/>
    </row>
    <row r="40" spans="2:12" ht="15.75" thickBot="1" x14ac:dyDescent="0.3">
      <c r="B40" s="7161"/>
      <c r="C40" s="79" t="s">
        <v>1</v>
      </c>
      <c r="D40" s="80" t="s">
        <v>2360</v>
      </c>
      <c r="E40" s="79" t="s">
        <v>1</v>
      </c>
      <c r="F40" s="80" t="s">
        <v>2360</v>
      </c>
      <c r="G40" s="7166"/>
      <c r="H40" s="7161"/>
      <c r="I40" s="79" t="s">
        <v>1</v>
      </c>
      <c r="J40" s="80" t="s">
        <v>2360</v>
      </c>
      <c r="K40" s="79" t="s">
        <v>1</v>
      </c>
      <c r="L40" s="80" t="s">
        <v>2360</v>
      </c>
    </row>
    <row r="41" spans="2:12" x14ac:dyDescent="0.25">
      <c r="B41" s="105" t="s">
        <v>72</v>
      </c>
      <c r="C41" s="110">
        <v>544</v>
      </c>
      <c r="D41" s="81">
        <v>654</v>
      </c>
      <c r="E41" s="82">
        <v>544</v>
      </c>
      <c r="F41" s="83">
        <v>654</v>
      </c>
      <c r="G41" s="7166"/>
      <c r="H41" s="105" t="s">
        <v>72</v>
      </c>
      <c r="I41" s="110">
        <v>82</v>
      </c>
      <c r="J41" s="81">
        <v>86</v>
      </c>
      <c r="K41" s="82">
        <v>82</v>
      </c>
      <c r="L41" s="83">
        <v>86</v>
      </c>
    </row>
    <row r="42" spans="2:12" x14ac:dyDescent="0.25">
      <c r="B42" s="112" t="s">
        <v>73</v>
      </c>
      <c r="C42" s="104">
        <v>648</v>
      </c>
      <c r="D42" s="84">
        <v>683</v>
      </c>
      <c r="E42" s="85">
        <v>1202</v>
      </c>
      <c r="F42" s="86">
        <v>1337</v>
      </c>
      <c r="G42" s="7166"/>
      <c r="H42" s="112" t="s">
        <v>73</v>
      </c>
      <c r="I42" s="104">
        <v>105</v>
      </c>
      <c r="J42" s="84">
        <v>49</v>
      </c>
      <c r="K42" s="85">
        <v>188</v>
      </c>
      <c r="L42" s="86">
        <v>135</v>
      </c>
    </row>
    <row r="43" spans="2:12" x14ac:dyDescent="0.25">
      <c r="B43" s="112" t="s">
        <v>74</v>
      </c>
      <c r="C43" s="104">
        <v>752</v>
      </c>
      <c r="D43" s="84">
        <v>756</v>
      </c>
      <c r="E43" s="85">
        <v>1954</v>
      </c>
      <c r="F43" s="86">
        <v>2100</v>
      </c>
      <c r="G43" s="7166"/>
      <c r="H43" s="112" t="s">
        <v>74</v>
      </c>
      <c r="I43" s="104">
        <v>78</v>
      </c>
      <c r="J43" s="84">
        <v>76</v>
      </c>
      <c r="K43" s="85">
        <v>266</v>
      </c>
      <c r="L43" s="86">
        <v>210</v>
      </c>
    </row>
    <row r="44" spans="2:12" x14ac:dyDescent="0.25">
      <c r="B44" s="112" t="s">
        <v>75</v>
      </c>
      <c r="C44" s="104">
        <v>704</v>
      </c>
      <c r="D44" s="84">
        <v>784</v>
      </c>
      <c r="E44" s="85">
        <v>2659</v>
      </c>
      <c r="F44" s="86">
        <v>2888</v>
      </c>
      <c r="G44" s="7166"/>
      <c r="H44" s="112" t="s">
        <v>75</v>
      </c>
      <c r="I44" s="104">
        <v>93</v>
      </c>
      <c r="J44" s="84">
        <v>57</v>
      </c>
      <c r="K44" s="85">
        <v>359</v>
      </c>
      <c r="L44" s="86">
        <v>268</v>
      </c>
    </row>
    <row r="45" spans="2:12" x14ac:dyDescent="0.25">
      <c r="B45" s="112" t="s">
        <v>76</v>
      </c>
      <c r="C45" s="104">
        <v>760</v>
      </c>
      <c r="D45" s="84">
        <v>894</v>
      </c>
      <c r="E45" s="85">
        <v>3422</v>
      </c>
      <c r="F45" s="86">
        <v>3790</v>
      </c>
      <c r="G45" s="7166"/>
      <c r="H45" s="112" t="s">
        <v>76</v>
      </c>
      <c r="I45" s="104">
        <v>89</v>
      </c>
      <c r="J45" s="84">
        <v>36</v>
      </c>
      <c r="K45" s="85">
        <v>444</v>
      </c>
      <c r="L45" s="86">
        <v>304</v>
      </c>
    </row>
    <row r="46" spans="2:12" x14ac:dyDescent="0.25">
      <c r="B46" s="112" t="s">
        <v>77</v>
      </c>
      <c r="C46" s="104">
        <v>857</v>
      </c>
      <c r="D46" s="84">
        <v>954</v>
      </c>
      <c r="E46" s="87">
        <v>4285</v>
      </c>
      <c r="F46" s="88">
        <v>4741</v>
      </c>
      <c r="G46" s="7166"/>
      <c r="H46" s="112" t="s">
        <v>77</v>
      </c>
      <c r="I46" s="104">
        <v>80</v>
      </c>
      <c r="J46" s="84">
        <v>59</v>
      </c>
      <c r="K46" s="87">
        <v>524</v>
      </c>
      <c r="L46" s="88">
        <v>362</v>
      </c>
    </row>
    <row r="47" spans="2:12" x14ac:dyDescent="0.25">
      <c r="B47" s="106" t="s">
        <v>78</v>
      </c>
      <c r="C47" s="113">
        <v>1011</v>
      </c>
      <c r="D47" s="89">
        <v>1192</v>
      </c>
      <c r="E47" s="90">
        <v>5295</v>
      </c>
      <c r="F47" s="91">
        <v>5935</v>
      </c>
      <c r="G47" s="7166"/>
      <c r="H47" s="106" t="s">
        <v>78</v>
      </c>
      <c r="I47" s="113">
        <v>72</v>
      </c>
      <c r="J47" s="89">
        <v>72</v>
      </c>
      <c r="K47" s="90">
        <v>598</v>
      </c>
      <c r="L47" s="91">
        <v>434</v>
      </c>
    </row>
    <row r="48" spans="2:12" x14ac:dyDescent="0.25">
      <c r="B48" s="114" t="s">
        <v>79</v>
      </c>
      <c r="C48" s="115">
        <v>1220</v>
      </c>
      <c r="D48" s="89">
        <v>652</v>
      </c>
      <c r="E48" s="85">
        <v>6520</v>
      </c>
      <c r="F48" s="91">
        <v>7132</v>
      </c>
      <c r="G48" s="7166"/>
      <c r="H48" s="114" t="s">
        <v>79</v>
      </c>
      <c r="I48" s="115">
        <v>90</v>
      </c>
      <c r="J48" s="89">
        <v>86</v>
      </c>
      <c r="K48" s="85">
        <v>690</v>
      </c>
      <c r="L48" s="91">
        <v>479</v>
      </c>
    </row>
    <row r="49" spans="2:12" x14ac:dyDescent="0.25">
      <c r="B49" s="112" t="s">
        <v>80</v>
      </c>
      <c r="C49" s="104">
        <v>905</v>
      </c>
      <c r="D49" s="84">
        <v>988</v>
      </c>
      <c r="E49" s="85">
        <v>7416</v>
      </c>
      <c r="F49" s="86">
        <v>8114</v>
      </c>
      <c r="G49" s="7166"/>
      <c r="H49" s="112" t="s">
        <v>80</v>
      </c>
      <c r="I49" s="104">
        <v>67</v>
      </c>
      <c r="J49" s="84">
        <v>41</v>
      </c>
      <c r="K49" s="85">
        <v>755</v>
      </c>
      <c r="L49" s="86">
        <v>520</v>
      </c>
    </row>
    <row r="50" spans="2:12" x14ac:dyDescent="0.25">
      <c r="B50" s="106" t="s">
        <v>81</v>
      </c>
      <c r="C50" s="113">
        <v>743</v>
      </c>
      <c r="D50" s="89">
        <v>833</v>
      </c>
      <c r="E50" s="90">
        <v>8158</v>
      </c>
      <c r="F50" s="91">
        <v>8950</v>
      </c>
      <c r="G50" s="7166"/>
      <c r="H50" s="106" t="s">
        <v>81</v>
      </c>
      <c r="I50" s="113">
        <v>68</v>
      </c>
      <c r="J50" s="89">
        <v>24</v>
      </c>
      <c r="K50" s="90">
        <v>822</v>
      </c>
      <c r="L50" s="91">
        <v>543</v>
      </c>
    </row>
    <row r="51" spans="2:12" x14ac:dyDescent="0.25">
      <c r="B51" s="106" t="s">
        <v>82</v>
      </c>
      <c r="C51" s="113">
        <v>664</v>
      </c>
      <c r="D51" s="89">
        <v>801</v>
      </c>
      <c r="E51" s="90">
        <v>8831</v>
      </c>
      <c r="F51" s="91">
        <v>9743</v>
      </c>
      <c r="G51" s="7166"/>
      <c r="H51" s="106" t="s">
        <v>82</v>
      </c>
      <c r="I51" s="113">
        <v>55</v>
      </c>
      <c r="J51" s="89">
        <v>58</v>
      </c>
      <c r="K51" s="90">
        <v>880</v>
      </c>
      <c r="L51" s="91">
        <v>602</v>
      </c>
    </row>
    <row r="52" spans="2:12" ht="15.75" thickBot="1" x14ac:dyDescent="0.3">
      <c r="B52" s="107" t="s">
        <v>83</v>
      </c>
      <c r="C52" s="116">
        <v>868</v>
      </c>
      <c r="D52" s="95">
        <v>791</v>
      </c>
      <c r="E52" s="100">
        <v>9695</v>
      </c>
      <c r="F52" s="101">
        <v>10538</v>
      </c>
      <c r="G52" s="7166"/>
      <c r="H52" s="107" t="s">
        <v>83</v>
      </c>
      <c r="I52" s="116">
        <v>117</v>
      </c>
      <c r="J52" s="95">
        <v>79</v>
      </c>
      <c r="K52" s="100">
        <v>994</v>
      </c>
      <c r="L52" s="101">
        <v>681</v>
      </c>
    </row>
  </sheetData>
  <mergeCells count="15">
    <mergeCell ref="B38:F38"/>
    <mergeCell ref="G38:G52"/>
    <mergeCell ref="H38:L38"/>
    <mergeCell ref="B39:B40"/>
    <mergeCell ref="H39:H40"/>
    <mergeCell ref="B4:F4"/>
    <mergeCell ref="G4:G18"/>
    <mergeCell ref="H4:L4"/>
    <mergeCell ref="B5:B6"/>
    <mergeCell ref="H5:H6"/>
    <mergeCell ref="B21:F21"/>
    <mergeCell ref="G21:G35"/>
    <mergeCell ref="H21:L21"/>
    <mergeCell ref="B22:B23"/>
    <mergeCell ref="H22:H2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8"/>
  <sheetViews>
    <sheetView workbookViewId="0">
      <selection activeCell="C31" sqref="C31:K31"/>
    </sheetView>
  </sheetViews>
  <sheetFormatPr defaultRowHeight="15" x14ac:dyDescent="0.25"/>
  <cols>
    <col min="2" max="2" width="29.7109375" customWidth="1"/>
    <col min="14" max="14" width="31.7109375" customWidth="1"/>
  </cols>
  <sheetData>
    <row r="2" spans="2:20" x14ac:dyDescent="0.25">
      <c r="B2" s="431" t="s">
        <v>1350</v>
      </c>
      <c r="N2" s="431" t="s">
        <v>1351</v>
      </c>
    </row>
    <row r="3" spans="2:20" ht="15.75" thickBot="1" x14ac:dyDescent="0.3">
      <c r="B3" s="431"/>
      <c r="N3" s="431"/>
    </row>
    <row r="4" spans="2:20" ht="15.75" customHeight="1" thickBot="1" x14ac:dyDescent="0.3">
      <c r="N4" s="7201" t="s">
        <v>216</v>
      </c>
      <c r="O4" s="7189" t="s">
        <v>118</v>
      </c>
      <c r="P4" s="7190"/>
      <c r="Q4" s="7191"/>
      <c r="R4" s="7189" t="s">
        <v>115</v>
      </c>
      <c r="S4" s="7192"/>
      <c r="T4" s="7193"/>
    </row>
    <row r="5" spans="2:20" ht="15" customHeight="1" x14ac:dyDescent="0.25">
      <c r="B5" s="7215" t="s">
        <v>662</v>
      </c>
      <c r="C5" s="7176" t="s">
        <v>114</v>
      </c>
      <c r="D5" s="7177"/>
      <c r="E5" s="7178"/>
      <c r="F5" s="7176" t="s">
        <v>115</v>
      </c>
      <c r="G5" s="7179"/>
      <c r="H5" s="7176" t="s">
        <v>116</v>
      </c>
      <c r="I5" s="7180"/>
      <c r="J5" s="7180"/>
      <c r="K5" s="7179"/>
      <c r="N5" s="7240"/>
      <c r="O5" s="7194" t="s">
        <v>124</v>
      </c>
      <c r="P5" s="7195"/>
      <c r="Q5" s="7196" t="s">
        <v>125</v>
      </c>
      <c r="R5" s="7194" t="s">
        <v>124</v>
      </c>
      <c r="S5" s="7195"/>
      <c r="T5" s="7196" t="s">
        <v>125</v>
      </c>
    </row>
    <row r="6" spans="2:20" ht="27" customHeight="1" thickBot="1" x14ac:dyDescent="0.3">
      <c r="B6" s="7264"/>
      <c r="C6" s="171" t="s">
        <v>119</v>
      </c>
      <c r="D6" s="369" t="s">
        <v>120</v>
      </c>
      <c r="E6" s="869" t="s">
        <v>121</v>
      </c>
      <c r="F6" s="171" t="s">
        <v>119</v>
      </c>
      <c r="G6" s="172" t="s">
        <v>122</v>
      </c>
      <c r="H6" s="171" t="s">
        <v>119</v>
      </c>
      <c r="I6" s="173" t="s">
        <v>122</v>
      </c>
      <c r="J6" s="174" t="s">
        <v>123</v>
      </c>
      <c r="K6" s="175" t="s">
        <v>122</v>
      </c>
      <c r="N6" s="7241"/>
      <c r="O6" s="171" t="s">
        <v>1</v>
      </c>
      <c r="P6" s="185" t="s">
        <v>2360</v>
      </c>
      <c r="Q6" s="7150"/>
      <c r="R6" s="171" t="s">
        <v>1</v>
      </c>
      <c r="S6" s="185" t="s">
        <v>2360</v>
      </c>
      <c r="T6" s="7150"/>
    </row>
    <row r="7" spans="2:20" ht="18.75" customHeight="1" x14ac:dyDescent="0.25">
      <c r="B7" s="855" t="s">
        <v>350</v>
      </c>
      <c r="C7" s="238">
        <v>3</v>
      </c>
      <c r="D7" s="242">
        <v>1</v>
      </c>
      <c r="E7" s="707">
        <v>1</v>
      </c>
      <c r="F7" s="933">
        <v>3</v>
      </c>
      <c r="G7" s="339">
        <f t="shared" ref="G7:G31" si="0">IF(F7*C7=0,"",F7/C7*100)</f>
        <v>100</v>
      </c>
      <c r="H7" s="238">
        <v>1</v>
      </c>
      <c r="I7" s="352">
        <f t="shared" ref="I7:I31" si="1">IF(H7*E7=0,"",H7/E7*100)</f>
        <v>100</v>
      </c>
      <c r="J7" s="242">
        <v>0</v>
      </c>
      <c r="K7" s="365">
        <f t="shared" ref="K7:K31" si="2">IF(H7*E7=0,"",(H7-J7)/E7*100)</f>
        <v>100</v>
      </c>
      <c r="N7" s="855" t="s">
        <v>350</v>
      </c>
      <c r="O7" s="962">
        <v>1</v>
      </c>
      <c r="P7" s="885">
        <f t="shared" ref="P7:P25" si="3">C7</f>
        <v>3</v>
      </c>
      <c r="Q7" s="963">
        <f t="shared" ref="Q7:Q31" si="4">IF(P7*O7=0,"",P7/O7*100-100)</f>
        <v>200</v>
      </c>
      <c r="R7" s="962">
        <v>4</v>
      </c>
      <c r="S7" s="366">
        <f t="shared" ref="S7:S25" si="5">F7</f>
        <v>3</v>
      </c>
      <c r="T7" s="964">
        <f t="shared" ref="T7:T31" si="6">IF(S7*R7=0,"",S7/R7*100-100)</f>
        <v>-25</v>
      </c>
    </row>
    <row r="8" spans="2:20" ht="18.75" hidden="1" customHeight="1" x14ac:dyDescent="0.25">
      <c r="B8" s="965" t="s">
        <v>351</v>
      </c>
      <c r="C8" s="247">
        <v>0</v>
      </c>
      <c r="D8" s="251">
        <v>0</v>
      </c>
      <c r="E8" s="336">
        <v>0</v>
      </c>
      <c r="F8" s="737">
        <v>0</v>
      </c>
      <c r="G8" s="339" t="str">
        <f t="shared" si="0"/>
        <v/>
      </c>
      <c r="H8" s="247">
        <v>0</v>
      </c>
      <c r="I8" s="332" t="str">
        <f t="shared" si="1"/>
        <v/>
      </c>
      <c r="J8" s="251">
        <v>0</v>
      </c>
      <c r="K8" s="260" t="str">
        <f t="shared" si="2"/>
        <v/>
      </c>
      <c r="N8" s="965" t="s">
        <v>351</v>
      </c>
      <c r="O8" s="966">
        <v>0</v>
      </c>
      <c r="P8" s="883">
        <f t="shared" si="3"/>
        <v>0</v>
      </c>
      <c r="Q8" s="967" t="str">
        <f t="shared" si="4"/>
        <v/>
      </c>
      <c r="R8" s="966">
        <v>0</v>
      </c>
      <c r="S8" s="264">
        <f t="shared" si="5"/>
        <v>0</v>
      </c>
      <c r="T8" s="738" t="str">
        <f t="shared" si="6"/>
        <v/>
      </c>
    </row>
    <row r="9" spans="2:20" ht="18.75" hidden="1" customHeight="1" x14ac:dyDescent="0.25">
      <c r="B9" s="968" t="s">
        <v>352</v>
      </c>
      <c r="C9" s="247">
        <v>0</v>
      </c>
      <c r="D9" s="251">
        <v>0</v>
      </c>
      <c r="E9" s="336">
        <v>0</v>
      </c>
      <c r="F9" s="737">
        <v>0</v>
      </c>
      <c r="G9" s="339" t="str">
        <f t="shared" si="0"/>
        <v/>
      </c>
      <c r="H9" s="247">
        <v>0</v>
      </c>
      <c r="I9" s="332" t="str">
        <f t="shared" si="1"/>
        <v/>
      </c>
      <c r="J9" s="251">
        <v>0</v>
      </c>
      <c r="K9" s="811" t="str">
        <f t="shared" si="2"/>
        <v/>
      </c>
      <c r="N9" s="968" t="s">
        <v>352</v>
      </c>
      <c r="O9" s="966">
        <v>0</v>
      </c>
      <c r="P9" s="883">
        <f t="shared" si="3"/>
        <v>0</v>
      </c>
      <c r="Q9" s="967" t="str">
        <f t="shared" si="4"/>
        <v/>
      </c>
      <c r="R9" s="966">
        <v>0</v>
      </c>
      <c r="S9" s="264">
        <f t="shared" si="5"/>
        <v>0</v>
      </c>
      <c r="T9" s="738" t="str">
        <f t="shared" si="6"/>
        <v/>
      </c>
    </row>
    <row r="10" spans="2:20" ht="18.75" customHeight="1" x14ac:dyDescent="0.25">
      <c r="B10" s="968" t="s">
        <v>353</v>
      </c>
      <c r="C10" s="247">
        <v>13</v>
      </c>
      <c r="D10" s="251">
        <v>0</v>
      </c>
      <c r="E10" s="336">
        <v>9</v>
      </c>
      <c r="F10" s="737">
        <v>14</v>
      </c>
      <c r="G10" s="339">
        <f t="shared" si="0"/>
        <v>107.69230769230769</v>
      </c>
      <c r="H10" s="247">
        <v>10</v>
      </c>
      <c r="I10" s="332">
        <f t="shared" si="1"/>
        <v>111.11111111111111</v>
      </c>
      <c r="J10" s="251">
        <v>1</v>
      </c>
      <c r="K10" s="761">
        <f t="shared" si="2"/>
        <v>100</v>
      </c>
      <c r="N10" s="968" t="s">
        <v>353</v>
      </c>
      <c r="O10" s="966">
        <v>14</v>
      </c>
      <c r="P10" s="883">
        <f t="shared" si="3"/>
        <v>13</v>
      </c>
      <c r="Q10" s="967">
        <f t="shared" si="4"/>
        <v>-7.1428571428571388</v>
      </c>
      <c r="R10" s="966">
        <v>14</v>
      </c>
      <c r="S10" s="264">
        <f t="shared" si="5"/>
        <v>14</v>
      </c>
      <c r="T10" s="738">
        <f t="shared" si="6"/>
        <v>0</v>
      </c>
    </row>
    <row r="11" spans="2:20" ht="18.75" customHeight="1" x14ac:dyDescent="0.25">
      <c r="B11" s="968" t="s">
        <v>354</v>
      </c>
      <c r="C11" s="247">
        <v>0</v>
      </c>
      <c r="D11" s="251">
        <v>0</v>
      </c>
      <c r="E11" s="336">
        <v>0</v>
      </c>
      <c r="F11" s="737">
        <v>0</v>
      </c>
      <c r="G11" s="339" t="str">
        <f t="shared" si="0"/>
        <v/>
      </c>
      <c r="H11" s="247">
        <v>0</v>
      </c>
      <c r="I11" s="332" t="str">
        <f t="shared" si="1"/>
        <v/>
      </c>
      <c r="J11" s="251">
        <v>0</v>
      </c>
      <c r="K11" s="761" t="str">
        <f t="shared" si="2"/>
        <v/>
      </c>
      <c r="N11" s="968" t="s">
        <v>354</v>
      </c>
      <c r="O11" s="966">
        <v>0</v>
      </c>
      <c r="P11" s="969">
        <f t="shared" si="3"/>
        <v>0</v>
      </c>
      <c r="Q11" s="967" t="str">
        <f t="shared" si="4"/>
        <v/>
      </c>
      <c r="R11" s="966">
        <v>0</v>
      </c>
      <c r="S11" s="264">
        <f t="shared" si="5"/>
        <v>0</v>
      </c>
      <c r="T11" s="738" t="str">
        <f t="shared" si="6"/>
        <v/>
      </c>
    </row>
    <row r="12" spans="2:20" ht="18.75" hidden="1" customHeight="1" x14ac:dyDescent="0.25">
      <c r="B12" s="968" t="s">
        <v>355</v>
      </c>
      <c r="C12" s="247">
        <v>0</v>
      </c>
      <c r="D12" s="251">
        <v>0</v>
      </c>
      <c r="E12" s="336">
        <v>0</v>
      </c>
      <c r="F12" s="737">
        <v>0</v>
      </c>
      <c r="G12" s="339" t="str">
        <f t="shared" si="0"/>
        <v/>
      </c>
      <c r="H12" s="247">
        <v>0</v>
      </c>
      <c r="I12" s="332" t="str">
        <f t="shared" si="1"/>
        <v/>
      </c>
      <c r="J12" s="251">
        <v>0</v>
      </c>
      <c r="K12" s="761" t="str">
        <f t="shared" si="2"/>
        <v/>
      </c>
      <c r="N12" s="968" t="s">
        <v>355</v>
      </c>
      <c r="O12" s="966">
        <v>0</v>
      </c>
      <c r="P12" s="883">
        <f t="shared" si="3"/>
        <v>0</v>
      </c>
      <c r="Q12" s="967" t="str">
        <f t="shared" si="4"/>
        <v/>
      </c>
      <c r="R12" s="966">
        <v>0</v>
      </c>
      <c r="S12" s="264">
        <f t="shared" si="5"/>
        <v>0</v>
      </c>
      <c r="T12" s="738" t="str">
        <f t="shared" si="6"/>
        <v/>
      </c>
    </row>
    <row r="13" spans="2:20" ht="18.75" hidden="1" customHeight="1" x14ac:dyDescent="0.25">
      <c r="B13" s="968" t="s">
        <v>356</v>
      </c>
      <c r="C13" s="247">
        <v>0</v>
      </c>
      <c r="D13" s="251">
        <v>0</v>
      </c>
      <c r="E13" s="336">
        <v>0</v>
      </c>
      <c r="F13" s="737">
        <v>0</v>
      </c>
      <c r="G13" s="339" t="str">
        <f t="shared" si="0"/>
        <v/>
      </c>
      <c r="H13" s="247">
        <v>0</v>
      </c>
      <c r="I13" s="332" t="str">
        <f t="shared" si="1"/>
        <v/>
      </c>
      <c r="J13" s="251">
        <v>0</v>
      </c>
      <c r="K13" s="761" t="str">
        <f t="shared" si="2"/>
        <v/>
      </c>
      <c r="N13" s="968" t="s">
        <v>356</v>
      </c>
      <c r="O13" s="966">
        <v>0</v>
      </c>
      <c r="P13" s="883">
        <f t="shared" si="3"/>
        <v>0</v>
      </c>
      <c r="Q13" s="967" t="str">
        <f t="shared" si="4"/>
        <v/>
      </c>
      <c r="R13" s="966">
        <v>0</v>
      </c>
      <c r="S13" s="264">
        <f t="shared" si="5"/>
        <v>0</v>
      </c>
      <c r="T13" s="738" t="str">
        <f t="shared" si="6"/>
        <v/>
      </c>
    </row>
    <row r="14" spans="2:20" ht="18.75" customHeight="1" x14ac:dyDescent="0.25">
      <c r="B14" s="648" t="s">
        <v>357</v>
      </c>
      <c r="C14" s="247">
        <v>9</v>
      </c>
      <c r="D14" s="251">
        <v>1</v>
      </c>
      <c r="E14" s="336">
        <v>7</v>
      </c>
      <c r="F14" s="737">
        <v>8</v>
      </c>
      <c r="G14" s="339">
        <f t="shared" si="0"/>
        <v>88.888888888888886</v>
      </c>
      <c r="H14" s="247">
        <v>6</v>
      </c>
      <c r="I14" s="332">
        <f t="shared" si="1"/>
        <v>85.714285714285708</v>
      </c>
      <c r="J14" s="251">
        <v>0</v>
      </c>
      <c r="K14" s="260">
        <f t="shared" si="2"/>
        <v>85.714285714285708</v>
      </c>
      <c r="N14" s="648" t="s">
        <v>357</v>
      </c>
      <c r="O14" s="966">
        <v>5</v>
      </c>
      <c r="P14" s="883">
        <f t="shared" si="3"/>
        <v>9</v>
      </c>
      <c r="Q14" s="967">
        <f t="shared" si="4"/>
        <v>80</v>
      </c>
      <c r="R14" s="966">
        <v>3</v>
      </c>
      <c r="S14" s="264">
        <f t="shared" si="5"/>
        <v>8</v>
      </c>
      <c r="T14" s="738">
        <f t="shared" si="6"/>
        <v>166.66666666666663</v>
      </c>
    </row>
    <row r="15" spans="2:20" ht="18.75" customHeight="1" x14ac:dyDescent="0.25">
      <c r="B15" s="970" t="s">
        <v>358</v>
      </c>
      <c r="C15" s="247">
        <v>3</v>
      </c>
      <c r="D15" s="253">
        <v>1</v>
      </c>
      <c r="E15" s="336">
        <v>2</v>
      </c>
      <c r="F15" s="737">
        <v>3</v>
      </c>
      <c r="G15" s="339">
        <f t="shared" si="0"/>
        <v>100</v>
      </c>
      <c r="H15" s="247">
        <v>2</v>
      </c>
      <c r="I15" s="332">
        <f t="shared" si="1"/>
        <v>100</v>
      </c>
      <c r="J15" s="251">
        <v>0</v>
      </c>
      <c r="K15" s="761">
        <f t="shared" si="2"/>
        <v>100</v>
      </c>
      <c r="N15" s="970" t="s">
        <v>358</v>
      </c>
      <c r="O15" s="966">
        <v>0</v>
      </c>
      <c r="P15" s="883">
        <f t="shared" si="3"/>
        <v>3</v>
      </c>
      <c r="Q15" s="967" t="str">
        <f t="shared" si="4"/>
        <v/>
      </c>
      <c r="R15" s="966">
        <v>0</v>
      </c>
      <c r="S15" s="264">
        <f t="shared" si="5"/>
        <v>3</v>
      </c>
      <c r="T15" s="738" t="str">
        <f t="shared" si="6"/>
        <v/>
      </c>
    </row>
    <row r="16" spans="2:20" ht="18.75" customHeight="1" x14ac:dyDescent="0.25">
      <c r="B16" s="965" t="s">
        <v>359</v>
      </c>
      <c r="C16" s="247">
        <v>20</v>
      </c>
      <c r="D16" s="253">
        <v>1</v>
      </c>
      <c r="E16" s="336">
        <v>1</v>
      </c>
      <c r="F16" s="737">
        <v>20</v>
      </c>
      <c r="G16" s="339">
        <f t="shared" si="0"/>
        <v>100</v>
      </c>
      <c r="H16" s="247">
        <v>1</v>
      </c>
      <c r="I16" s="332">
        <f t="shared" si="1"/>
        <v>100</v>
      </c>
      <c r="J16" s="251">
        <v>0</v>
      </c>
      <c r="K16" s="260">
        <f t="shared" si="2"/>
        <v>100</v>
      </c>
      <c r="N16" s="965" t="s">
        <v>359</v>
      </c>
      <c r="O16" s="966">
        <v>8</v>
      </c>
      <c r="P16" s="883">
        <f t="shared" si="3"/>
        <v>20</v>
      </c>
      <c r="Q16" s="967">
        <f t="shared" si="4"/>
        <v>150</v>
      </c>
      <c r="R16" s="966">
        <v>8</v>
      </c>
      <c r="S16" s="264">
        <f t="shared" si="5"/>
        <v>20</v>
      </c>
      <c r="T16" s="738">
        <f t="shared" si="6"/>
        <v>150</v>
      </c>
    </row>
    <row r="17" spans="2:20" ht="18.75" hidden="1" customHeight="1" x14ac:dyDescent="0.25">
      <c r="B17" s="965" t="s">
        <v>360</v>
      </c>
      <c r="C17" s="247">
        <v>0</v>
      </c>
      <c r="D17" s="253">
        <v>0</v>
      </c>
      <c r="E17" s="336">
        <v>0</v>
      </c>
      <c r="F17" s="737">
        <v>0</v>
      </c>
      <c r="G17" s="339" t="str">
        <f t="shared" si="0"/>
        <v/>
      </c>
      <c r="H17" s="247">
        <v>0</v>
      </c>
      <c r="I17" s="332" t="str">
        <f t="shared" si="1"/>
        <v/>
      </c>
      <c r="J17" s="251">
        <v>0</v>
      </c>
      <c r="K17" s="260" t="str">
        <f t="shared" si="2"/>
        <v/>
      </c>
      <c r="N17" s="965" t="s">
        <v>360</v>
      </c>
      <c r="O17" s="966">
        <v>0</v>
      </c>
      <c r="P17" s="883">
        <f t="shared" si="3"/>
        <v>0</v>
      </c>
      <c r="Q17" s="967" t="str">
        <f t="shared" si="4"/>
        <v/>
      </c>
      <c r="R17" s="966">
        <v>0</v>
      </c>
      <c r="S17" s="264">
        <f t="shared" si="5"/>
        <v>0</v>
      </c>
      <c r="T17" s="738" t="str">
        <f t="shared" si="6"/>
        <v/>
      </c>
    </row>
    <row r="18" spans="2:20" ht="18.75" customHeight="1" x14ac:dyDescent="0.25">
      <c r="B18" s="965" t="s">
        <v>361</v>
      </c>
      <c r="C18" s="247">
        <v>63</v>
      </c>
      <c r="D18" s="253">
        <v>6</v>
      </c>
      <c r="E18" s="336">
        <v>47</v>
      </c>
      <c r="F18" s="737">
        <v>31</v>
      </c>
      <c r="G18" s="339">
        <f t="shared" si="0"/>
        <v>49.206349206349202</v>
      </c>
      <c r="H18" s="247">
        <v>15</v>
      </c>
      <c r="I18" s="332">
        <f t="shared" si="1"/>
        <v>31.914893617021278</v>
      </c>
      <c r="J18" s="251">
        <v>1</v>
      </c>
      <c r="K18" s="260">
        <f t="shared" si="2"/>
        <v>29.787234042553191</v>
      </c>
      <c r="N18" s="965" t="s">
        <v>361</v>
      </c>
      <c r="O18" s="966">
        <v>64</v>
      </c>
      <c r="P18" s="883">
        <f t="shared" si="3"/>
        <v>63</v>
      </c>
      <c r="Q18" s="967">
        <f t="shared" si="4"/>
        <v>-1.5625</v>
      </c>
      <c r="R18" s="966">
        <v>32</v>
      </c>
      <c r="S18" s="264">
        <f t="shared" si="5"/>
        <v>31</v>
      </c>
      <c r="T18" s="738">
        <f t="shared" si="6"/>
        <v>-3.125</v>
      </c>
    </row>
    <row r="19" spans="2:20" ht="18.75" customHeight="1" x14ac:dyDescent="0.25">
      <c r="B19" s="965" t="s">
        <v>362</v>
      </c>
      <c r="C19" s="247">
        <v>93</v>
      </c>
      <c r="D19" s="253">
        <v>2</v>
      </c>
      <c r="E19" s="336">
        <v>77</v>
      </c>
      <c r="F19" s="737">
        <v>51</v>
      </c>
      <c r="G19" s="339">
        <f t="shared" si="0"/>
        <v>54.838709677419352</v>
      </c>
      <c r="H19" s="247">
        <v>35</v>
      </c>
      <c r="I19" s="332">
        <f t="shared" si="1"/>
        <v>45.454545454545453</v>
      </c>
      <c r="J19" s="251">
        <v>0</v>
      </c>
      <c r="K19" s="260">
        <f t="shared" si="2"/>
        <v>45.454545454545453</v>
      </c>
      <c r="N19" s="965" t="s">
        <v>362</v>
      </c>
      <c r="O19" s="966">
        <v>111</v>
      </c>
      <c r="P19" s="883">
        <f t="shared" si="3"/>
        <v>93</v>
      </c>
      <c r="Q19" s="967">
        <f t="shared" si="4"/>
        <v>-16.21621621621621</v>
      </c>
      <c r="R19" s="966">
        <v>60</v>
      </c>
      <c r="S19" s="264">
        <f t="shared" si="5"/>
        <v>51</v>
      </c>
      <c r="T19" s="738">
        <f t="shared" si="6"/>
        <v>-15</v>
      </c>
    </row>
    <row r="20" spans="2:20" ht="18.75" hidden="1" customHeight="1" x14ac:dyDescent="0.25">
      <c r="B20" s="965" t="s">
        <v>363</v>
      </c>
      <c r="C20" s="247">
        <v>0</v>
      </c>
      <c r="D20" s="253">
        <v>0</v>
      </c>
      <c r="E20" s="336">
        <v>0</v>
      </c>
      <c r="F20" s="737">
        <v>0</v>
      </c>
      <c r="G20" s="339" t="str">
        <f t="shared" si="0"/>
        <v/>
      </c>
      <c r="H20" s="247">
        <v>0</v>
      </c>
      <c r="I20" s="332" t="str">
        <f t="shared" si="1"/>
        <v/>
      </c>
      <c r="J20" s="251">
        <v>0</v>
      </c>
      <c r="K20" s="260" t="str">
        <f t="shared" si="2"/>
        <v/>
      </c>
      <c r="N20" s="965" t="s">
        <v>363</v>
      </c>
      <c r="O20" s="966">
        <v>0</v>
      </c>
      <c r="P20" s="883">
        <f t="shared" si="3"/>
        <v>0</v>
      </c>
      <c r="Q20" s="967" t="str">
        <f t="shared" si="4"/>
        <v/>
      </c>
      <c r="R20" s="966">
        <v>0</v>
      </c>
      <c r="S20" s="264">
        <f t="shared" si="5"/>
        <v>0</v>
      </c>
      <c r="T20" s="738" t="str">
        <f t="shared" si="6"/>
        <v/>
      </c>
    </row>
    <row r="21" spans="2:20" ht="18.75" hidden="1" customHeight="1" x14ac:dyDescent="0.25">
      <c r="B21" s="965" t="s">
        <v>364</v>
      </c>
      <c r="C21" s="247">
        <v>0</v>
      </c>
      <c r="D21" s="253">
        <v>0</v>
      </c>
      <c r="E21" s="336">
        <v>0</v>
      </c>
      <c r="F21" s="737">
        <v>0</v>
      </c>
      <c r="G21" s="339" t="str">
        <f t="shared" si="0"/>
        <v/>
      </c>
      <c r="H21" s="247">
        <v>0</v>
      </c>
      <c r="I21" s="332" t="str">
        <f t="shared" si="1"/>
        <v/>
      </c>
      <c r="J21" s="251">
        <v>0</v>
      </c>
      <c r="K21" s="260" t="str">
        <f t="shared" si="2"/>
        <v/>
      </c>
      <c r="N21" s="965" t="s">
        <v>364</v>
      </c>
      <c r="O21" s="966">
        <v>0</v>
      </c>
      <c r="P21" s="883">
        <f t="shared" si="3"/>
        <v>0</v>
      </c>
      <c r="Q21" s="967" t="str">
        <f t="shared" si="4"/>
        <v/>
      </c>
      <c r="R21" s="966">
        <v>0</v>
      </c>
      <c r="S21" s="264">
        <f t="shared" si="5"/>
        <v>0</v>
      </c>
      <c r="T21" s="738" t="str">
        <f t="shared" si="6"/>
        <v/>
      </c>
    </row>
    <row r="22" spans="2:20" ht="18.75" hidden="1" customHeight="1" x14ac:dyDescent="0.25">
      <c r="B22" s="965" t="s">
        <v>365</v>
      </c>
      <c r="C22" s="247">
        <v>0</v>
      </c>
      <c r="D22" s="253">
        <v>0</v>
      </c>
      <c r="E22" s="336">
        <v>0</v>
      </c>
      <c r="F22" s="737">
        <v>0</v>
      </c>
      <c r="G22" s="339" t="str">
        <f t="shared" si="0"/>
        <v/>
      </c>
      <c r="H22" s="247">
        <v>0</v>
      </c>
      <c r="I22" s="332" t="str">
        <f t="shared" si="1"/>
        <v/>
      </c>
      <c r="J22" s="251">
        <v>0</v>
      </c>
      <c r="K22" s="260" t="str">
        <f t="shared" si="2"/>
        <v/>
      </c>
      <c r="N22" s="965" t="s">
        <v>365</v>
      </c>
      <c r="O22" s="966">
        <v>0</v>
      </c>
      <c r="P22" s="883">
        <f t="shared" si="3"/>
        <v>0</v>
      </c>
      <c r="Q22" s="967" t="str">
        <f t="shared" si="4"/>
        <v/>
      </c>
      <c r="R22" s="966">
        <v>0</v>
      </c>
      <c r="S22" s="264">
        <f t="shared" si="5"/>
        <v>0</v>
      </c>
      <c r="T22" s="738" t="str">
        <f t="shared" si="6"/>
        <v/>
      </c>
    </row>
    <row r="23" spans="2:20" ht="18.75" customHeight="1" thickBot="1" x14ac:dyDescent="0.3">
      <c r="B23" s="965" t="s">
        <v>366</v>
      </c>
      <c r="C23" s="247">
        <v>22</v>
      </c>
      <c r="D23" s="253">
        <v>0</v>
      </c>
      <c r="E23" s="336">
        <v>22</v>
      </c>
      <c r="F23" s="737">
        <v>22</v>
      </c>
      <c r="G23" s="339">
        <f t="shared" si="0"/>
        <v>100</v>
      </c>
      <c r="H23" s="247">
        <v>22</v>
      </c>
      <c r="I23" s="332">
        <f t="shared" si="1"/>
        <v>100</v>
      </c>
      <c r="J23" s="251">
        <v>0</v>
      </c>
      <c r="K23" s="260">
        <f t="shared" si="2"/>
        <v>100</v>
      </c>
      <c r="N23" s="965" t="s">
        <v>366</v>
      </c>
      <c r="O23" s="966">
        <v>31</v>
      </c>
      <c r="P23" s="883">
        <f t="shared" si="3"/>
        <v>22</v>
      </c>
      <c r="Q23" s="967">
        <f t="shared" si="4"/>
        <v>-29.032258064516128</v>
      </c>
      <c r="R23" s="966">
        <v>31</v>
      </c>
      <c r="S23" s="264">
        <f t="shared" si="5"/>
        <v>22</v>
      </c>
      <c r="T23" s="738">
        <f t="shared" si="6"/>
        <v>-29.032258064516128</v>
      </c>
    </row>
    <row r="24" spans="2:20" ht="18.75" hidden="1" customHeight="1" x14ac:dyDescent="0.25">
      <c r="B24" s="965" t="s">
        <v>367</v>
      </c>
      <c r="C24" s="247">
        <v>0</v>
      </c>
      <c r="D24" s="253">
        <v>0</v>
      </c>
      <c r="E24" s="336">
        <v>0</v>
      </c>
      <c r="F24" s="737">
        <v>0</v>
      </c>
      <c r="G24" s="339" t="str">
        <f t="shared" si="0"/>
        <v/>
      </c>
      <c r="H24" s="247">
        <v>0</v>
      </c>
      <c r="I24" s="332" t="str">
        <f t="shared" si="1"/>
        <v/>
      </c>
      <c r="J24" s="251">
        <v>0</v>
      </c>
      <c r="K24" s="260" t="str">
        <f t="shared" si="2"/>
        <v/>
      </c>
      <c r="N24" s="965" t="s">
        <v>367</v>
      </c>
      <c r="O24" s="966">
        <v>0</v>
      </c>
      <c r="P24" s="883">
        <f t="shared" si="3"/>
        <v>0</v>
      </c>
      <c r="Q24" s="967" t="str">
        <f t="shared" si="4"/>
        <v/>
      </c>
      <c r="R24" s="966">
        <v>0</v>
      </c>
      <c r="S24" s="264">
        <f t="shared" si="5"/>
        <v>0</v>
      </c>
      <c r="T24" s="738" t="str">
        <f t="shared" si="6"/>
        <v/>
      </c>
    </row>
    <row r="25" spans="2:20" ht="18.75" hidden="1" customHeight="1" thickBot="1" x14ac:dyDescent="0.3">
      <c r="B25" s="2305" t="s">
        <v>368</v>
      </c>
      <c r="C25" s="247">
        <v>0</v>
      </c>
      <c r="D25" s="253">
        <v>0</v>
      </c>
      <c r="E25" s="336">
        <v>0</v>
      </c>
      <c r="F25" s="737">
        <v>0</v>
      </c>
      <c r="G25" s="339" t="str">
        <f t="shared" si="0"/>
        <v/>
      </c>
      <c r="H25" s="247">
        <v>0</v>
      </c>
      <c r="I25" s="332" t="str">
        <f t="shared" si="1"/>
        <v/>
      </c>
      <c r="J25" s="251">
        <v>0</v>
      </c>
      <c r="K25" s="260" t="str">
        <f t="shared" si="2"/>
        <v/>
      </c>
      <c r="N25" s="971" t="s">
        <v>368</v>
      </c>
      <c r="O25" s="972">
        <v>0</v>
      </c>
      <c r="P25" s="973">
        <f t="shared" si="3"/>
        <v>0</v>
      </c>
      <c r="Q25" s="974" t="str">
        <f t="shared" si="4"/>
        <v/>
      </c>
      <c r="R25" s="972">
        <v>0</v>
      </c>
      <c r="S25" s="651">
        <f t="shared" si="5"/>
        <v>0</v>
      </c>
      <c r="T25" s="975" t="str">
        <f t="shared" si="6"/>
        <v/>
      </c>
    </row>
    <row r="26" spans="2:20" ht="18.75" customHeight="1" thickBot="1" x14ac:dyDescent="0.3">
      <c r="B26" s="976" t="s">
        <v>369</v>
      </c>
      <c r="C26" s="717">
        <f>SUM(C7:C25)</f>
        <v>226</v>
      </c>
      <c r="D26" s="685">
        <f>SUM(D7:D25)</f>
        <v>12</v>
      </c>
      <c r="E26" s="718">
        <f>SUM(E7:E25)</f>
        <v>166</v>
      </c>
      <c r="F26" s="2306">
        <f>SUM(F7:F25)</f>
        <v>152</v>
      </c>
      <c r="G26" s="719">
        <f t="shared" si="0"/>
        <v>67.256637168141594</v>
      </c>
      <c r="H26" s="717">
        <f>SUM(H7:H25)</f>
        <v>92</v>
      </c>
      <c r="I26" s="720">
        <f t="shared" si="1"/>
        <v>55.421686746987952</v>
      </c>
      <c r="J26" s="685">
        <f>SUM(J7:J25)</f>
        <v>2</v>
      </c>
      <c r="K26" s="721">
        <f t="shared" si="2"/>
        <v>54.216867469879517</v>
      </c>
      <c r="N26" s="976" t="s">
        <v>369</v>
      </c>
      <c r="O26" s="977">
        <v>234</v>
      </c>
      <c r="P26" s="685">
        <f>SUM(P7:P25)</f>
        <v>226</v>
      </c>
      <c r="Q26" s="978">
        <f t="shared" si="4"/>
        <v>-3.4188034188034209</v>
      </c>
      <c r="R26" s="977">
        <v>152</v>
      </c>
      <c r="S26" s="285">
        <f>SUM(S7:S25)</f>
        <v>152</v>
      </c>
      <c r="T26" s="735">
        <f t="shared" si="6"/>
        <v>0</v>
      </c>
    </row>
    <row r="27" spans="2:20" ht="18.75" customHeight="1" x14ac:dyDescent="0.25">
      <c r="B27" s="970" t="s">
        <v>370</v>
      </c>
      <c r="C27" s="254">
        <v>1</v>
      </c>
      <c r="D27" s="244">
        <v>0</v>
      </c>
      <c r="E27" s="1668">
        <v>1</v>
      </c>
      <c r="F27" s="2307">
        <v>1</v>
      </c>
      <c r="G27" s="380">
        <f t="shared" si="0"/>
        <v>100</v>
      </c>
      <c r="H27" s="254">
        <v>1</v>
      </c>
      <c r="I27" s="333">
        <f t="shared" si="1"/>
        <v>100</v>
      </c>
      <c r="J27" s="1667">
        <v>0</v>
      </c>
      <c r="K27" s="245">
        <f t="shared" si="2"/>
        <v>100</v>
      </c>
      <c r="N27" s="970" t="s">
        <v>370</v>
      </c>
      <c r="O27" s="979">
        <v>9</v>
      </c>
      <c r="P27" s="980">
        <f>C27</f>
        <v>1</v>
      </c>
      <c r="Q27" s="981">
        <f t="shared" si="4"/>
        <v>-88.888888888888886</v>
      </c>
      <c r="R27" s="979">
        <v>9</v>
      </c>
      <c r="S27" s="255">
        <f>F27</f>
        <v>1</v>
      </c>
      <c r="T27" s="982">
        <f t="shared" si="6"/>
        <v>-88.888888888888886</v>
      </c>
    </row>
    <row r="28" spans="2:20" ht="18.75" customHeight="1" thickBot="1" x14ac:dyDescent="0.3">
      <c r="B28" s="965" t="s">
        <v>371</v>
      </c>
      <c r="C28" s="247">
        <v>27</v>
      </c>
      <c r="D28" s="253">
        <v>0</v>
      </c>
      <c r="E28" s="336">
        <v>6</v>
      </c>
      <c r="F28" s="737">
        <v>27</v>
      </c>
      <c r="G28" s="339">
        <f t="shared" si="0"/>
        <v>100</v>
      </c>
      <c r="H28" s="247">
        <v>6</v>
      </c>
      <c r="I28" s="332">
        <f t="shared" si="1"/>
        <v>100</v>
      </c>
      <c r="J28" s="251">
        <v>0</v>
      </c>
      <c r="K28" s="260">
        <f t="shared" si="2"/>
        <v>100</v>
      </c>
      <c r="N28" s="983" t="s">
        <v>371</v>
      </c>
      <c r="O28" s="972">
        <v>15</v>
      </c>
      <c r="P28" s="973">
        <f>C28</f>
        <v>27</v>
      </c>
      <c r="Q28" s="974">
        <f t="shared" si="4"/>
        <v>80</v>
      </c>
      <c r="R28" s="972">
        <v>15</v>
      </c>
      <c r="S28" s="651">
        <f>F28</f>
        <v>27</v>
      </c>
      <c r="T28" s="975">
        <f t="shared" si="6"/>
        <v>80</v>
      </c>
    </row>
    <row r="29" spans="2:20" ht="18.75" customHeight="1" thickBot="1" x14ac:dyDescent="0.3">
      <c r="B29" s="1035" t="s">
        <v>372</v>
      </c>
      <c r="C29" s="717">
        <f>SUM(C27:C28)</f>
        <v>28</v>
      </c>
      <c r="D29" s="685">
        <f>SUM(D27:D28)</f>
        <v>0</v>
      </c>
      <c r="E29" s="718">
        <f>SUM(E27:E28)</f>
        <v>7</v>
      </c>
      <c r="F29" s="2306">
        <f>SUM(F27:F28)</f>
        <v>28</v>
      </c>
      <c r="G29" s="719">
        <f t="shared" si="0"/>
        <v>100</v>
      </c>
      <c r="H29" s="717">
        <f>SUM(H27:H28)</f>
        <v>7</v>
      </c>
      <c r="I29" s="720">
        <f t="shared" si="1"/>
        <v>100</v>
      </c>
      <c r="J29" s="685">
        <f>SUM(J27:J28)</f>
        <v>0</v>
      </c>
      <c r="K29" s="721">
        <f t="shared" si="2"/>
        <v>100</v>
      </c>
      <c r="N29" s="976" t="s">
        <v>372</v>
      </c>
      <c r="O29" s="977">
        <v>24</v>
      </c>
      <c r="P29" s="685">
        <f>SUM(P27:P28)</f>
        <v>28</v>
      </c>
      <c r="Q29" s="978">
        <f t="shared" si="4"/>
        <v>16.666666666666671</v>
      </c>
      <c r="R29" s="977">
        <v>24</v>
      </c>
      <c r="S29" s="685">
        <f>SUM(S27:S28)</f>
        <v>28</v>
      </c>
      <c r="T29" s="735">
        <f t="shared" si="6"/>
        <v>16.666666666666671</v>
      </c>
    </row>
    <row r="30" spans="2:20" ht="18.75" hidden="1" customHeight="1" thickBot="1" x14ac:dyDescent="0.3">
      <c r="B30" s="984" t="s">
        <v>51</v>
      </c>
      <c r="C30" s="2308"/>
      <c r="D30" s="986"/>
      <c r="E30" s="2309"/>
      <c r="F30" s="2310"/>
      <c r="G30" s="1058" t="str">
        <f t="shared" si="0"/>
        <v/>
      </c>
      <c r="H30" s="2308"/>
      <c r="I30" s="1059" t="str">
        <f t="shared" si="1"/>
        <v/>
      </c>
      <c r="J30" s="986"/>
      <c r="K30" s="1061" t="str">
        <f t="shared" si="2"/>
        <v/>
      </c>
      <c r="N30" s="984" t="s">
        <v>51</v>
      </c>
      <c r="O30" s="985">
        <v>0</v>
      </c>
      <c r="P30" s="986">
        <f>C30</f>
        <v>0</v>
      </c>
      <c r="Q30" s="987" t="str">
        <f t="shared" si="4"/>
        <v/>
      </c>
      <c r="R30" s="985">
        <v>0</v>
      </c>
      <c r="S30" s="292">
        <f>F30</f>
        <v>0</v>
      </c>
      <c r="T30" s="741" t="str">
        <f t="shared" si="6"/>
        <v/>
      </c>
    </row>
    <row r="31" spans="2:20" ht="18.75" customHeight="1" thickBot="1" x14ac:dyDescent="0.3">
      <c r="B31" s="988" t="s">
        <v>14</v>
      </c>
      <c r="C31" s="717">
        <f>SUM(C26:C28)</f>
        <v>254</v>
      </c>
      <c r="D31" s="685">
        <f>SUM(D26:D28)</f>
        <v>12</v>
      </c>
      <c r="E31" s="718">
        <f>SUM(E26:E28)</f>
        <v>173</v>
      </c>
      <c r="F31" s="2306">
        <f>SUM(F26:F28)</f>
        <v>180</v>
      </c>
      <c r="G31" s="719">
        <f t="shared" si="0"/>
        <v>70.866141732283467</v>
      </c>
      <c r="H31" s="717">
        <f>SUM(H26:H28)</f>
        <v>99</v>
      </c>
      <c r="I31" s="720">
        <f t="shared" si="1"/>
        <v>57.225433526011557</v>
      </c>
      <c r="J31" s="685">
        <f>SUM(J26:J28)</f>
        <v>2</v>
      </c>
      <c r="K31" s="721">
        <f t="shared" si="2"/>
        <v>56.069364161849713</v>
      </c>
      <c r="N31" s="988" t="s">
        <v>14</v>
      </c>
      <c r="O31" s="977">
        <v>258</v>
      </c>
      <c r="P31" s="685">
        <f>SUM(P29,P26)</f>
        <v>254</v>
      </c>
      <c r="Q31" s="978">
        <f t="shared" si="4"/>
        <v>-1.5503875968992276</v>
      </c>
      <c r="R31" s="977">
        <v>176</v>
      </c>
      <c r="S31" s="285">
        <f>SUM(S29,S26)</f>
        <v>180</v>
      </c>
      <c r="T31" s="735">
        <f t="shared" si="6"/>
        <v>2.2727272727272663</v>
      </c>
    </row>
    <row r="33" spans="14:23" x14ac:dyDescent="0.25">
      <c r="N33" s="431" t="s">
        <v>384</v>
      </c>
    </row>
    <row r="34" spans="14:23" ht="15.75" thickBot="1" x14ac:dyDescent="0.3">
      <c r="N34" s="431"/>
    </row>
    <row r="35" spans="14:23" ht="15" customHeight="1" x14ac:dyDescent="0.25">
      <c r="N35" s="7154" t="s">
        <v>194</v>
      </c>
      <c r="O35" s="7189" t="s">
        <v>118</v>
      </c>
      <c r="P35" s="7190"/>
      <c r="Q35" s="7191"/>
      <c r="R35" s="7189" t="s">
        <v>115</v>
      </c>
      <c r="S35" s="7192"/>
      <c r="T35" s="7193"/>
      <c r="U35" s="7317" t="s">
        <v>2607</v>
      </c>
      <c r="V35" s="7230" t="s">
        <v>2728</v>
      </c>
      <c r="W35" s="7319"/>
    </row>
    <row r="36" spans="14:23" ht="15" customHeight="1" x14ac:dyDescent="0.25">
      <c r="N36" s="7255"/>
      <c r="O36" s="7194" t="s">
        <v>124</v>
      </c>
      <c r="P36" s="7195"/>
      <c r="Q36" s="7196" t="s">
        <v>125</v>
      </c>
      <c r="R36" s="7194" t="s">
        <v>124</v>
      </c>
      <c r="S36" s="7195"/>
      <c r="T36" s="7196" t="s">
        <v>125</v>
      </c>
      <c r="U36" s="7318"/>
      <c r="V36" s="7320"/>
      <c r="W36" s="7321"/>
    </row>
    <row r="37" spans="14:23" ht="15.75" thickBot="1" x14ac:dyDescent="0.3">
      <c r="N37" s="7159"/>
      <c r="O37" s="171" t="s">
        <v>1</v>
      </c>
      <c r="P37" s="185" t="s">
        <v>2360</v>
      </c>
      <c r="Q37" s="7322"/>
      <c r="R37" s="171" t="s">
        <v>1</v>
      </c>
      <c r="S37" s="185" t="s">
        <v>2360</v>
      </c>
      <c r="T37" s="7322"/>
      <c r="U37" s="7318"/>
      <c r="V37" s="7320"/>
      <c r="W37" s="7321"/>
    </row>
    <row r="38" spans="14:23" ht="15.75" thickBot="1" x14ac:dyDescent="0.3">
      <c r="N38" s="518" t="s">
        <v>173</v>
      </c>
      <c r="O38" s="990">
        <v>8</v>
      </c>
      <c r="P38" s="991">
        <v>10</v>
      </c>
      <c r="Q38" s="992">
        <f t="shared" ref="Q38:Q58" si="7">IF(P38*O38=0,"",P38/O38*100-100)</f>
        <v>25</v>
      </c>
      <c r="R38" s="990">
        <v>7</v>
      </c>
      <c r="S38" s="991">
        <v>8</v>
      </c>
      <c r="T38" s="992">
        <f t="shared" ref="T38:T58" si="8">IF(S38*R38=0,"",S38/R38*100-100)</f>
        <v>14.285714285714278</v>
      </c>
      <c r="U38" s="993">
        <v>3.9370078740157481</v>
      </c>
      <c r="V38" s="7323">
        <v>152523</v>
      </c>
      <c r="W38" s="7324">
        <v>2</v>
      </c>
    </row>
    <row r="39" spans="14:23" x14ac:dyDescent="0.25">
      <c r="N39" s="372" t="s">
        <v>174</v>
      </c>
      <c r="O39" s="994">
        <v>34</v>
      </c>
      <c r="P39" s="995">
        <v>28</v>
      </c>
      <c r="Q39" s="996">
        <f t="shared" si="7"/>
        <v>-17.64705882352942</v>
      </c>
      <c r="R39" s="994">
        <v>29</v>
      </c>
      <c r="S39" s="997">
        <v>22</v>
      </c>
      <c r="T39" s="996">
        <f t="shared" si="8"/>
        <v>-24.137931034482762</v>
      </c>
      <c r="U39" s="998">
        <v>11.023622047244094</v>
      </c>
      <c r="V39" s="7325">
        <v>11109810</v>
      </c>
      <c r="W39" s="7326">
        <v>6</v>
      </c>
    </row>
    <row r="40" spans="14:23" x14ac:dyDescent="0.25">
      <c r="N40" s="359" t="s">
        <v>175</v>
      </c>
      <c r="O40" s="999">
        <v>13</v>
      </c>
      <c r="P40" s="1000">
        <v>18</v>
      </c>
      <c r="Q40" s="1001">
        <f t="shared" si="7"/>
        <v>38.461538461538453</v>
      </c>
      <c r="R40" s="999">
        <v>8</v>
      </c>
      <c r="S40" s="997">
        <v>13</v>
      </c>
      <c r="T40" s="1001">
        <f t="shared" si="8"/>
        <v>62.5</v>
      </c>
      <c r="U40" s="1002">
        <v>7.0866141732283463</v>
      </c>
      <c r="V40" s="7315">
        <v>260984</v>
      </c>
      <c r="W40" s="7316">
        <v>5</v>
      </c>
    </row>
    <row r="41" spans="14:23" x14ac:dyDescent="0.25">
      <c r="N41" s="359" t="s">
        <v>176</v>
      </c>
      <c r="O41" s="999">
        <v>12</v>
      </c>
      <c r="P41" s="1000">
        <v>6</v>
      </c>
      <c r="Q41" s="1001">
        <f t="shared" si="7"/>
        <v>-50</v>
      </c>
      <c r="R41" s="999">
        <v>6</v>
      </c>
      <c r="S41" s="1000">
        <v>6</v>
      </c>
      <c r="T41" s="1001">
        <f t="shared" si="8"/>
        <v>0</v>
      </c>
      <c r="U41" s="1002">
        <v>2.3622047244094486</v>
      </c>
      <c r="V41" s="7315">
        <v>0</v>
      </c>
      <c r="W41" s="7316">
        <v>0</v>
      </c>
    </row>
    <row r="42" spans="14:23" ht="15.75" thickBot="1" x14ac:dyDescent="0.3">
      <c r="N42" s="902" t="s">
        <v>177</v>
      </c>
      <c r="O42" s="1003">
        <v>7</v>
      </c>
      <c r="P42" s="997">
        <v>14</v>
      </c>
      <c r="Q42" s="1004">
        <f t="shared" si="7"/>
        <v>100</v>
      </c>
      <c r="R42" s="1003">
        <v>7</v>
      </c>
      <c r="S42" s="1005">
        <v>14</v>
      </c>
      <c r="T42" s="1004">
        <f t="shared" si="8"/>
        <v>100</v>
      </c>
      <c r="U42" s="1006">
        <v>5.5118110236220472</v>
      </c>
      <c r="V42" s="7325">
        <v>0</v>
      </c>
      <c r="W42" s="7326">
        <v>0</v>
      </c>
    </row>
    <row r="43" spans="14:23" x14ac:dyDescent="0.25">
      <c r="N43" s="353" t="s">
        <v>178</v>
      </c>
      <c r="O43" s="994">
        <v>8</v>
      </c>
      <c r="P43" s="995">
        <v>20</v>
      </c>
      <c r="Q43" s="996">
        <f t="shared" si="7"/>
        <v>150</v>
      </c>
      <c r="R43" s="994">
        <v>8</v>
      </c>
      <c r="S43" s="1007">
        <v>17</v>
      </c>
      <c r="T43" s="996">
        <f t="shared" si="8"/>
        <v>112.5</v>
      </c>
      <c r="U43" s="998">
        <v>7.8740157480314963</v>
      </c>
      <c r="V43" s="7327">
        <v>3000</v>
      </c>
      <c r="W43" s="7328">
        <v>3</v>
      </c>
    </row>
    <row r="44" spans="14:23" x14ac:dyDescent="0.25">
      <c r="N44" s="359" t="s">
        <v>179</v>
      </c>
      <c r="O44" s="999">
        <v>4</v>
      </c>
      <c r="P44" s="1000">
        <v>9</v>
      </c>
      <c r="Q44" s="1001">
        <f t="shared" si="7"/>
        <v>125</v>
      </c>
      <c r="R44" s="999">
        <v>3</v>
      </c>
      <c r="S44" s="1000">
        <v>5</v>
      </c>
      <c r="T44" s="1001">
        <f t="shared" si="8"/>
        <v>66.666666666666686</v>
      </c>
      <c r="U44" s="1002">
        <v>3.5433070866141732</v>
      </c>
      <c r="V44" s="7315">
        <v>20997</v>
      </c>
      <c r="W44" s="7316">
        <v>4</v>
      </c>
    </row>
    <row r="45" spans="14:23" x14ac:dyDescent="0.25">
      <c r="N45" s="359" t="s">
        <v>180</v>
      </c>
      <c r="O45" s="999">
        <v>42</v>
      </c>
      <c r="P45" s="1000">
        <v>37</v>
      </c>
      <c r="Q45" s="1001">
        <f t="shared" si="7"/>
        <v>-11.904761904761912</v>
      </c>
      <c r="R45" s="999">
        <v>34</v>
      </c>
      <c r="S45" s="1005">
        <v>34</v>
      </c>
      <c r="T45" s="1001">
        <f t="shared" si="8"/>
        <v>0</v>
      </c>
      <c r="U45" s="1002">
        <v>14.566929133858267</v>
      </c>
      <c r="V45" s="7315">
        <v>207580</v>
      </c>
      <c r="W45" s="7316">
        <v>3</v>
      </c>
    </row>
    <row r="46" spans="14:23" x14ac:dyDescent="0.25">
      <c r="N46" s="359" t="s">
        <v>181</v>
      </c>
      <c r="O46" s="999">
        <v>7</v>
      </c>
      <c r="P46" s="1000">
        <v>6</v>
      </c>
      <c r="Q46" s="1001">
        <f t="shared" si="7"/>
        <v>-14.285714285714292</v>
      </c>
      <c r="R46" s="999">
        <v>5</v>
      </c>
      <c r="S46" s="1000">
        <v>3</v>
      </c>
      <c r="T46" s="1001">
        <f t="shared" si="8"/>
        <v>-40</v>
      </c>
      <c r="U46" s="1002">
        <v>2.3622047244094486</v>
      </c>
      <c r="V46" s="7315">
        <v>7500</v>
      </c>
      <c r="W46" s="7316">
        <v>3</v>
      </c>
    </row>
    <row r="47" spans="14:23" x14ac:dyDescent="0.25">
      <c r="N47" s="359" t="s">
        <v>182</v>
      </c>
      <c r="O47" s="999">
        <v>8</v>
      </c>
      <c r="P47" s="1000">
        <v>7</v>
      </c>
      <c r="Q47" s="1001">
        <f t="shared" si="7"/>
        <v>-12.5</v>
      </c>
      <c r="R47" s="999">
        <v>2</v>
      </c>
      <c r="S47" s="1000">
        <v>4</v>
      </c>
      <c r="T47" s="1001">
        <f t="shared" si="8"/>
        <v>100</v>
      </c>
      <c r="U47" s="1002">
        <v>2.7559055118110236</v>
      </c>
      <c r="V47" s="7315">
        <v>6000</v>
      </c>
      <c r="W47" s="7316">
        <v>3</v>
      </c>
    </row>
    <row r="48" spans="14:23" ht="15.75" thickBot="1" x14ac:dyDescent="0.3">
      <c r="N48" s="373" t="s">
        <v>183</v>
      </c>
      <c r="O48" s="1008">
        <v>24</v>
      </c>
      <c r="P48" s="1009">
        <v>34</v>
      </c>
      <c r="Q48" s="1010">
        <f t="shared" si="7"/>
        <v>41.666666666666686</v>
      </c>
      <c r="R48" s="1008">
        <v>19</v>
      </c>
      <c r="S48" s="1011">
        <v>24</v>
      </c>
      <c r="T48" s="1010">
        <f t="shared" si="8"/>
        <v>26.315789473684205</v>
      </c>
      <c r="U48" s="1012">
        <v>13.385826771653544</v>
      </c>
      <c r="V48" s="7329">
        <v>64200</v>
      </c>
      <c r="W48" s="7330">
        <v>10</v>
      </c>
    </row>
    <row r="49" spans="14:23" x14ac:dyDescent="0.25">
      <c r="N49" s="372" t="s">
        <v>184</v>
      </c>
      <c r="O49" s="1013">
        <v>14</v>
      </c>
      <c r="P49" s="1014">
        <v>5</v>
      </c>
      <c r="Q49" s="1015">
        <f t="shared" si="7"/>
        <v>-64.285714285714278</v>
      </c>
      <c r="R49" s="1013">
        <v>4</v>
      </c>
      <c r="S49" s="1005">
        <v>3</v>
      </c>
      <c r="T49" s="1015">
        <f t="shared" si="8"/>
        <v>-25</v>
      </c>
      <c r="U49" s="1016">
        <v>1.9685039370078741</v>
      </c>
      <c r="V49" s="7325">
        <v>6200</v>
      </c>
      <c r="W49" s="7326">
        <v>2</v>
      </c>
    </row>
    <row r="50" spans="14:23" x14ac:dyDescent="0.25">
      <c r="N50" s="359" t="s">
        <v>185</v>
      </c>
      <c r="O50" s="999">
        <v>7</v>
      </c>
      <c r="P50" s="1000">
        <v>7</v>
      </c>
      <c r="Q50" s="1001">
        <f t="shared" si="7"/>
        <v>0</v>
      </c>
      <c r="R50" s="999">
        <v>3</v>
      </c>
      <c r="S50" s="1000">
        <v>3</v>
      </c>
      <c r="T50" s="1001">
        <f t="shared" si="8"/>
        <v>0</v>
      </c>
      <c r="U50" s="1002">
        <v>2.7559055118110236</v>
      </c>
      <c r="V50" s="7315">
        <v>2100</v>
      </c>
      <c r="W50" s="7316">
        <v>5</v>
      </c>
    </row>
    <row r="51" spans="14:23" x14ac:dyDescent="0.25">
      <c r="N51" s="359" t="s">
        <v>186</v>
      </c>
      <c r="O51" s="999">
        <v>4</v>
      </c>
      <c r="P51" s="1000">
        <v>7</v>
      </c>
      <c r="Q51" s="1001">
        <f t="shared" si="7"/>
        <v>75</v>
      </c>
      <c r="R51" s="999">
        <v>2</v>
      </c>
      <c r="S51" s="1000">
        <v>2</v>
      </c>
      <c r="T51" s="1001">
        <f t="shared" si="8"/>
        <v>0</v>
      </c>
      <c r="U51" s="1002">
        <v>2.7559055118110236</v>
      </c>
      <c r="V51" s="7315">
        <v>1500</v>
      </c>
      <c r="W51" s="7316">
        <v>5</v>
      </c>
    </row>
    <row r="52" spans="14:23" x14ac:dyDescent="0.25">
      <c r="N52" s="359" t="s">
        <v>187</v>
      </c>
      <c r="O52" s="999">
        <v>17</v>
      </c>
      <c r="P52" s="1000">
        <v>6</v>
      </c>
      <c r="Q52" s="1001">
        <f t="shared" si="7"/>
        <v>-64.705882352941174</v>
      </c>
      <c r="R52" s="999">
        <v>12</v>
      </c>
      <c r="S52" s="1000">
        <v>3</v>
      </c>
      <c r="T52" s="1001">
        <f t="shared" si="8"/>
        <v>-75</v>
      </c>
      <c r="U52" s="1002">
        <v>2.3622047244094486</v>
      </c>
      <c r="V52" s="7315">
        <v>12250</v>
      </c>
      <c r="W52" s="7316">
        <v>3</v>
      </c>
    </row>
    <row r="53" spans="14:23" x14ac:dyDescent="0.25">
      <c r="N53" s="359" t="s">
        <v>188</v>
      </c>
      <c r="O53" s="999">
        <v>11</v>
      </c>
      <c r="P53" s="1000">
        <v>4</v>
      </c>
      <c r="Q53" s="1001">
        <f t="shared" si="7"/>
        <v>-63.636363636363633</v>
      </c>
      <c r="R53" s="999">
        <v>5</v>
      </c>
      <c r="S53" s="1000">
        <v>3</v>
      </c>
      <c r="T53" s="1001">
        <f t="shared" si="8"/>
        <v>-40</v>
      </c>
      <c r="U53" s="1002">
        <v>1.5748031496062991</v>
      </c>
      <c r="V53" s="7315">
        <v>15000</v>
      </c>
      <c r="W53" s="7316">
        <v>1</v>
      </c>
    </row>
    <row r="54" spans="14:23" x14ac:dyDescent="0.25">
      <c r="N54" s="359" t="s">
        <v>189</v>
      </c>
      <c r="O54" s="999">
        <v>4</v>
      </c>
      <c r="P54" s="1000">
        <v>6</v>
      </c>
      <c r="Q54" s="1001">
        <f t="shared" si="7"/>
        <v>50</v>
      </c>
      <c r="R54" s="999">
        <v>2</v>
      </c>
      <c r="S54" s="1000">
        <v>2</v>
      </c>
      <c r="T54" s="1001">
        <f t="shared" si="8"/>
        <v>0</v>
      </c>
      <c r="U54" s="1002">
        <v>2.3622047244094486</v>
      </c>
      <c r="V54" s="7315">
        <v>2500</v>
      </c>
      <c r="W54" s="7316">
        <v>4</v>
      </c>
    </row>
    <row r="55" spans="14:23" x14ac:dyDescent="0.25">
      <c r="N55" s="359" t="s">
        <v>190</v>
      </c>
      <c r="O55" s="999">
        <v>4</v>
      </c>
      <c r="P55" s="1000">
        <v>9</v>
      </c>
      <c r="Q55" s="1001">
        <f t="shared" si="7"/>
        <v>125</v>
      </c>
      <c r="R55" s="999">
        <v>3</v>
      </c>
      <c r="S55" s="1000">
        <v>4</v>
      </c>
      <c r="T55" s="1001">
        <f t="shared" si="8"/>
        <v>33.333333333333314</v>
      </c>
      <c r="U55" s="1002">
        <v>3.5433070866141732</v>
      </c>
      <c r="V55" s="7315">
        <v>33461</v>
      </c>
      <c r="W55" s="7316">
        <v>5</v>
      </c>
    </row>
    <row r="56" spans="14:23" x14ac:dyDescent="0.25">
      <c r="N56" s="359" t="s">
        <v>191</v>
      </c>
      <c r="O56" s="999">
        <v>15</v>
      </c>
      <c r="P56" s="1000">
        <v>11</v>
      </c>
      <c r="Q56" s="1001">
        <f t="shared" si="7"/>
        <v>-26.666666666666671</v>
      </c>
      <c r="R56" s="999">
        <v>9</v>
      </c>
      <c r="S56" s="1000">
        <v>4</v>
      </c>
      <c r="T56" s="1001">
        <f t="shared" si="8"/>
        <v>-55.555555555555557</v>
      </c>
      <c r="U56" s="1002">
        <v>4.3307086614173231</v>
      </c>
      <c r="V56" s="7315">
        <v>20900</v>
      </c>
      <c r="W56" s="7316">
        <v>7</v>
      </c>
    </row>
    <row r="57" spans="14:23" ht="15.75" thickBot="1" x14ac:dyDescent="0.3">
      <c r="N57" s="902" t="s">
        <v>192</v>
      </c>
      <c r="O57" s="1017">
        <v>15</v>
      </c>
      <c r="P57" s="1005">
        <v>10</v>
      </c>
      <c r="Q57" s="1018">
        <f t="shared" si="7"/>
        <v>-33.333333333333343</v>
      </c>
      <c r="R57" s="1017">
        <v>8</v>
      </c>
      <c r="S57" s="1005">
        <v>6</v>
      </c>
      <c r="T57" s="1018">
        <f t="shared" si="8"/>
        <v>-25</v>
      </c>
      <c r="U57" s="1019">
        <v>3.9370078740157481</v>
      </c>
      <c r="V57" s="7325">
        <v>44000</v>
      </c>
      <c r="W57" s="7326">
        <v>5</v>
      </c>
    </row>
    <row r="58" spans="14:23" ht="15.75" thickBot="1" x14ac:dyDescent="0.3">
      <c r="N58" s="1020" t="s">
        <v>14</v>
      </c>
      <c r="O58" s="1021">
        <v>258</v>
      </c>
      <c r="P58" s="1021">
        <f>SUM(P38:P57)</f>
        <v>254</v>
      </c>
      <c r="Q58" s="1022">
        <f t="shared" si="7"/>
        <v>-1.5503875968992276</v>
      </c>
      <c r="R58" s="1021">
        <v>176</v>
      </c>
      <c r="S58" s="1023">
        <f>SUM(S38:S57)</f>
        <v>180</v>
      </c>
      <c r="T58" s="1024">
        <f t="shared" si="8"/>
        <v>2.2727272727272663</v>
      </c>
      <c r="U58" s="1025">
        <v>100</v>
      </c>
      <c r="V58" s="7331">
        <f>SUM(V38:V57)</f>
        <v>11970505</v>
      </c>
      <c r="W58" s="7332"/>
    </row>
  </sheetData>
  <mergeCells count="41">
    <mergeCell ref="V54:W54"/>
    <mergeCell ref="V55:W55"/>
    <mergeCell ref="V56:W56"/>
    <mergeCell ref="V57:W57"/>
    <mergeCell ref="V58:W58"/>
    <mergeCell ref="V53:W53"/>
    <mergeCell ref="V42:W42"/>
    <mergeCell ref="V43:W43"/>
    <mergeCell ref="V44:W44"/>
    <mergeCell ref="V45:W45"/>
    <mergeCell ref="V46:W46"/>
    <mergeCell ref="V47:W47"/>
    <mergeCell ref="V48:W48"/>
    <mergeCell ref="V49:W49"/>
    <mergeCell ref="V50:W50"/>
    <mergeCell ref="V51:W51"/>
    <mergeCell ref="V52:W52"/>
    <mergeCell ref="V41:W41"/>
    <mergeCell ref="O35:Q35"/>
    <mergeCell ref="N35:N37"/>
    <mergeCell ref="R35:T35"/>
    <mergeCell ref="U35:U37"/>
    <mergeCell ref="V35:W37"/>
    <mergeCell ref="O36:P36"/>
    <mergeCell ref="Q36:Q37"/>
    <mergeCell ref="R36:S36"/>
    <mergeCell ref="T36:T37"/>
    <mergeCell ref="V38:W38"/>
    <mergeCell ref="V39:W39"/>
    <mergeCell ref="V40:W40"/>
    <mergeCell ref="O4:Q4"/>
    <mergeCell ref="R4:T4"/>
    <mergeCell ref="O5:P5"/>
    <mergeCell ref="Q5:Q6"/>
    <mergeCell ref="R5:S5"/>
    <mergeCell ref="T5:T6"/>
    <mergeCell ref="B5:B6"/>
    <mergeCell ref="C5:E5"/>
    <mergeCell ref="F5:G5"/>
    <mergeCell ref="H5:K5"/>
    <mergeCell ref="N4:N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0"/>
  <sheetViews>
    <sheetView topLeftCell="A48" workbookViewId="0">
      <selection activeCell="N11" sqref="N11"/>
    </sheetView>
  </sheetViews>
  <sheetFormatPr defaultRowHeight="15" x14ac:dyDescent="0.25"/>
  <cols>
    <col min="2" max="2" width="29.85546875" customWidth="1"/>
  </cols>
  <sheetData>
    <row r="2" spans="2:11" x14ac:dyDescent="0.25">
      <c r="B2" s="431" t="s">
        <v>382</v>
      </c>
    </row>
    <row r="3" spans="2:11" ht="15.75" thickBot="1" x14ac:dyDescent="0.3">
      <c r="B3" s="431"/>
    </row>
    <row r="4" spans="2:11" x14ac:dyDescent="0.25">
      <c r="B4" s="7334" t="s">
        <v>258</v>
      </c>
      <c r="C4" s="7176" t="s">
        <v>114</v>
      </c>
      <c r="D4" s="7177"/>
      <c r="E4" s="7178"/>
      <c r="F4" s="7176" t="s">
        <v>115</v>
      </c>
      <c r="G4" s="7179"/>
      <c r="H4" s="7176" t="s">
        <v>116</v>
      </c>
      <c r="I4" s="7180"/>
      <c r="J4" s="7180"/>
      <c r="K4" s="7179"/>
    </row>
    <row r="5" spans="2:11" ht="20.25" thickBot="1" x14ac:dyDescent="0.3">
      <c r="B5" s="7335"/>
      <c r="C5" s="168" t="s">
        <v>119</v>
      </c>
      <c r="D5" s="169" t="s">
        <v>120</v>
      </c>
      <c r="E5" s="170" t="s">
        <v>121</v>
      </c>
      <c r="F5" s="171" t="s">
        <v>119</v>
      </c>
      <c r="G5" s="172" t="s">
        <v>122</v>
      </c>
      <c r="H5" s="171" t="s">
        <v>119</v>
      </c>
      <c r="I5" s="173" t="s">
        <v>122</v>
      </c>
      <c r="J5" s="174" t="s">
        <v>123</v>
      </c>
      <c r="K5" s="175" t="s">
        <v>122</v>
      </c>
    </row>
    <row r="6" spans="2:11" ht="22.5" x14ac:dyDescent="0.25">
      <c r="B6" s="970" t="s">
        <v>373</v>
      </c>
      <c r="C6" s="381">
        <v>313</v>
      </c>
      <c r="D6" s="382">
        <v>6</v>
      </c>
      <c r="E6" s="382">
        <v>238</v>
      </c>
      <c r="F6" s="383">
        <v>247</v>
      </c>
      <c r="G6" s="351">
        <f t="shared" ref="G6:G16" si="0">IF(F6*C6=0,"",F6/C6*100)</f>
        <v>78.91373801916933</v>
      </c>
      <c r="H6" s="381">
        <v>172</v>
      </c>
      <c r="I6" s="243">
        <f t="shared" ref="I6:I13" si="1">IF(H6*E6=0,"",H6/E6*100)</f>
        <v>72.268907563025209</v>
      </c>
      <c r="J6" s="349">
        <v>5</v>
      </c>
      <c r="K6" s="872">
        <f>(H6-J6)/E6*100</f>
        <v>70.168067226890756</v>
      </c>
    </row>
    <row r="7" spans="2:11" x14ac:dyDescent="0.25">
      <c r="B7" s="965" t="s">
        <v>374</v>
      </c>
      <c r="C7" s="384">
        <v>17</v>
      </c>
      <c r="D7" s="385">
        <v>0</v>
      </c>
      <c r="E7" s="385">
        <v>15</v>
      </c>
      <c r="F7" s="384">
        <v>11</v>
      </c>
      <c r="G7" s="380">
        <f t="shared" si="0"/>
        <v>64.705882352941174</v>
      </c>
      <c r="H7" s="384">
        <v>9</v>
      </c>
      <c r="I7" s="333">
        <f t="shared" si="1"/>
        <v>60</v>
      </c>
      <c r="J7" s="1049">
        <v>0</v>
      </c>
      <c r="K7" s="1050">
        <f>IF((H7-J7)*E7=0,"",(H7-J7)/E7*100)</f>
        <v>60</v>
      </c>
    </row>
    <row r="8" spans="2:11" ht="22.5" x14ac:dyDescent="0.25">
      <c r="B8" s="965" t="s">
        <v>375</v>
      </c>
      <c r="C8" s="386">
        <v>0</v>
      </c>
      <c r="D8" s="387">
        <v>0</v>
      </c>
      <c r="E8" s="387">
        <v>0</v>
      </c>
      <c r="F8" s="386">
        <v>0</v>
      </c>
      <c r="G8" s="339" t="str">
        <f t="shared" si="0"/>
        <v/>
      </c>
      <c r="H8" s="386">
        <v>0</v>
      </c>
      <c r="I8" s="332" t="str">
        <f t="shared" si="1"/>
        <v/>
      </c>
      <c r="J8" s="357">
        <v>0</v>
      </c>
      <c r="K8" s="1050" t="str">
        <f>IF((H8-J8)*E8=0,"",(H8-J8)/E8*100)</f>
        <v/>
      </c>
    </row>
    <row r="9" spans="2:11" ht="22.5" x14ac:dyDescent="0.25">
      <c r="B9" s="965" t="s">
        <v>376</v>
      </c>
      <c r="C9" s="386">
        <v>2</v>
      </c>
      <c r="D9" s="387">
        <v>0</v>
      </c>
      <c r="E9" s="387">
        <v>2</v>
      </c>
      <c r="F9" s="386">
        <v>1</v>
      </c>
      <c r="G9" s="339">
        <f t="shared" si="0"/>
        <v>50</v>
      </c>
      <c r="H9" s="386">
        <v>1</v>
      </c>
      <c r="I9" s="332">
        <f t="shared" si="1"/>
        <v>50</v>
      </c>
      <c r="J9" s="357">
        <v>0</v>
      </c>
      <c r="K9" s="761">
        <f>IF((H9-J9)*E9=0,"",(H9-J9)/E9*100)</f>
        <v>50</v>
      </c>
    </row>
    <row r="10" spans="2:11" x14ac:dyDescent="0.25">
      <c r="B10" s="965" t="s">
        <v>377</v>
      </c>
      <c r="C10" s="386">
        <v>0</v>
      </c>
      <c r="D10" s="387">
        <v>0</v>
      </c>
      <c r="E10" s="387">
        <v>0</v>
      </c>
      <c r="F10" s="386">
        <v>0</v>
      </c>
      <c r="G10" s="339" t="str">
        <f t="shared" si="0"/>
        <v/>
      </c>
      <c r="H10" s="386">
        <v>0</v>
      </c>
      <c r="I10" s="332" t="str">
        <f t="shared" si="1"/>
        <v/>
      </c>
      <c r="J10" s="357">
        <v>0</v>
      </c>
      <c r="K10" s="761" t="str">
        <f>IF((H10-J10)*E10=0,"",(H10-J10)/E10*100)</f>
        <v/>
      </c>
    </row>
    <row r="11" spans="2:11" ht="15.75" thickBot="1" x14ac:dyDescent="0.3">
      <c r="B11" s="983" t="s">
        <v>378</v>
      </c>
      <c r="C11" s="1051">
        <v>14</v>
      </c>
      <c r="D11" s="1052">
        <v>0</v>
      </c>
      <c r="E11" s="1052">
        <v>6</v>
      </c>
      <c r="F11" s="1051">
        <v>14</v>
      </c>
      <c r="G11" s="723">
        <f t="shared" si="0"/>
        <v>100</v>
      </c>
      <c r="H11" s="1051">
        <v>6</v>
      </c>
      <c r="I11" s="724">
        <f t="shared" si="1"/>
        <v>100</v>
      </c>
      <c r="J11" s="388">
        <v>0</v>
      </c>
      <c r="K11" s="847">
        <f>IF((H11-J11)*E11=0,"",(H11-J11)/E11*100)</f>
        <v>100</v>
      </c>
    </row>
    <row r="12" spans="2:11" ht="15.75" thickBot="1" x14ac:dyDescent="0.3">
      <c r="B12" s="1035" t="s">
        <v>369</v>
      </c>
      <c r="C12" s="1053">
        <f>SUM(C6:C11)</f>
        <v>346</v>
      </c>
      <c r="D12" s="1054">
        <f>SUM(D6:D11)</f>
        <v>6</v>
      </c>
      <c r="E12" s="1054">
        <f>SUM(E6:E11)</f>
        <v>261</v>
      </c>
      <c r="F12" s="1053">
        <f>SUM(F6:F11)</f>
        <v>273</v>
      </c>
      <c r="G12" s="719">
        <f t="shared" si="0"/>
        <v>78.901734104046241</v>
      </c>
      <c r="H12" s="1053">
        <f>SUM(H6:H11)</f>
        <v>188</v>
      </c>
      <c r="I12" s="720">
        <f t="shared" si="1"/>
        <v>72.030651340996172</v>
      </c>
      <c r="J12" s="1055">
        <f>SUM(J6:J11)</f>
        <v>5</v>
      </c>
      <c r="K12" s="721">
        <f>(H12-J12)/E12*100</f>
        <v>70.114942528735639</v>
      </c>
    </row>
    <row r="13" spans="2:11" ht="15.75" customHeight="1" thickBot="1" x14ac:dyDescent="0.3">
      <c r="B13" s="984" t="s">
        <v>379</v>
      </c>
      <c r="C13" s="1056">
        <v>0</v>
      </c>
      <c r="D13" s="1057">
        <v>0</v>
      </c>
      <c r="E13" s="1057">
        <v>0</v>
      </c>
      <c r="F13" s="1056">
        <v>0</v>
      </c>
      <c r="G13" s="1058" t="str">
        <f t="shared" si="0"/>
        <v/>
      </c>
      <c r="H13" s="1056">
        <v>0</v>
      </c>
      <c r="I13" s="1059" t="str">
        <f t="shared" si="1"/>
        <v/>
      </c>
      <c r="J13" s="1060">
        <v>0</v>
      </c>
      <c r="K13" s="1061" t="str">
        <f>IF((H13-J13)*E13=0,"",(H13-J13)/E13*100)</f>
        <v/>
      </c>
    </row>
    <row r="14" spans="2:11" ht="15.75" customHeight="1" thickBot="1" x14ac:dyDescent="0.3">
      <c r="B14" s="1035" t="s">
        <v>381</v>
      </c>
      <c r="C14" s="1053">
        <f>SUM(C13)</f>
        <v>0</v>
      </c>
      <c r="D14" s="1054">
        <f>SUM(D13)</f>
        <v>0</v>
      </c>
      <c r="E14" s="1054">
        <f>SUM(E13)</f>
        <v>0</v>
      </c>
      <c r="F14" s="1053">
        <f>SUM(F13)</f>
        <v>0</v>
      </c>
      <c r="G14" s="719" t="str">
        <f t="shared" si="0"/>
        <v/>
      </c>
      <c r="H14" s="1053">
        <f>SUM(H13)</f>
        <v>0</v>
      </c>
      <c r="I14" s="720" t="str">
        <f>IF(H14*E14=0,"",H14/E14*100)</f>
        <v/>
      </c>
      <c r="J14" s="1055">
        <f>SUM(J13)</f>
        <v>0</v>
      </c>
      <c r="K14" s="721" t="str">
        <f>IF((H14-J14)*E14=0,"",(H14-J14)/E14*100)</f>
        <v/>
      </c>
    </row>
    <row r="15" spans="2:11" ht="15.75" customHeight="1" thickBot="1" x14ac:dyDescent="0.3">
      <c r="B15" s="984" t="s">
        <v>51</v>
      </c>
      <c r="C15" s="1056">
        <v>0</v>
      </c>
      <c r="D15" s="1057">
        <v>0</v>
      </c>
      <c r="E15" s="1057">
        <v>0</v>
      </c>
      <c r="F15" s="1056">
        <v>0</v>
      </c>
      <c r="G15" s="1058" t="str">
        <f t="shared" si="0"/>
        <v/>
      </c>
      <c r="H15" s="1056">
        <v>0</v>
      </c>
      <c r="I15" s="1059" t="str">
        <f>IF(H15*E15=0,"",H15/E15*100)</f>
        <v/>
      </c>
      <c r="J15" s="1060">
        <v>0</v>
      </c>
      <c r="K15" s="1061" t="str">
        <f>IF((H15-J15)*E15=0,"",(H15-J15)/E15*100)</f>
        <v/>
      </c>
    </row>
    <row r="16" spans="2:11" ht="15.75" thickBot="1" x14ac:dyDescent="0.3">
      <c r="B16" s="988" t="s">
        <v>14</v>
      </c>
      <c r="C16" s="1053">
        <f>SUM(C12,C14,C15)</f>
        <v>346</v>
      </c>
      <c r="D16" s="1054">
        <f>SUM(D12,D14,D15)</f>
        <v>6</v>
      </c>
      <c r="E16" s="1054">
        <f>SUM(E12,E14,E15)</f>
        <v>261</v>
      </c>
      <c r="F16" s="1053">
        <f>SUM(F12,F14,F15)</f>
        <v>273</v>
      </c>
      <c r="G16" s="719">
        <f t="shared" si="0"/>
        <v>78.901734104046241</v>
      </c>
      <c r="H16" s="1053">
        <f>SUM(H12,H14,H15)</f>
        <v>188</v>
      </c>
      <c r="I16" s="720">
        <f>IF(H16*E16=0,"",H16/E16*100)</f>
        <v>72.030651340996172</v>
      </c>
      <c r="J16" s="1055">
        <f>SUM(J12,J14,J15)</f>
        <v>5</v>
      </c>
      <c r="K16" s="721">
        <f>(H16-J16)/E16*100</f>
        <v>70.114942528735639</v>
      </c>
    </row>
    <row r="18" spans="2:11" x14ac:dyDescent="0.25">
      <c r="B18" s="431" t="s">
        <v>380</v>
      </c>
    </row>
    <row r="19" spans="2:11" ht="15.75" thickBot="1" x14ac:dyDescent="0.3">
      <c r="B19" s="431"/>
    </row>
    <row r="20" spans="2:11" ht="15" customHeight="1" x14ac:dyDescent="0.25">
      <c r="B20" s="7183" t="s">
        <v>258</v>
      </c>
      <c r="C20" s="7189" t="s">
        <v>118</v>
      </c>
      <c r="D20" s="7190"/>
      <c r="E20" s="7191"/>
      <c r="F20" s="7189" t="s">
        <v>115</v>
      </c>
      <c r="G20" s="7192"/>
      <c r="H20" s="7193"/>
      <c r="I20" s="7189" t="s">
        <v>116</v>
      </c>
      <c r="J20" s="7190"/>
      <c r="K20" s="7191"/>
    </row>
    <row r="21" spans="2:11" ht="15" customHeight="1" x14ac:dyDescent="0.25">
      <c r="B21" s="7333"/>
      <c r="C21" s="7194" t="s">
        <v>124</v>
      </c>
      <c r="D21" s="7195"/>
      <c r="E21" s="7196" t="s">
        <v>125</v>
      </c>
      <c r="F21" s="7194" t="s">
        <v>124</v>
      </c>
      <c r="G21" s="7195"/>
      <c r="H21" s="7196" t="s">
        <v>125</v>
      </c>
      <c r="I21" s="7194" t="s">
        <v>124</v>
      </c>
      <c r="J21" s="7195"/>
      <c r="K21" s="7196" t="s">
        <v>125</v>
      </c>
    </row>
    <row r="22" spans="2:11" ht="15.75" thickBot="1" x14ac:dyDescent="0.3">
      <c r="B22" s="7184"/>
      <c r="C22" s="171" t="s">
        <v>1</v>
      </c>
      <c r="D22" s="185" t="s">
        <v>2360</v>
      </c>
      <c r="E22" s="7150"/>
      <c r="F22" s="171" t="s">
        <v>1</v>
      </c>
      <c r="G22" s="185" t="s">
        <v>2360</v>
      </c>
      <c r="H22" s="7150"/>
      <c r="I22" s="171" t="s">
        <v>1</v>
      </c>
      <c r="J22" s="185" t="s">
        <v>2360</v>
      </c>
      <c r="K22" s="7150"/>
    </row>
    <row r="23" spans="2:11" ht="22.5" x14ac:dyDescent="0.25">
      <c r="B23" s="970" t="s">
        <v>373</v>
      </c>
      <c r="C23" s="1026">
        <v>277</v>
      </c>
      <c r="D23" s="1027">
        <v>313</v>
      </c>
      <c r="E23" s="1028">
        <v>12.996389891696765</v>
      </c>
      <c r="F23" s="1029">
        <v>212</v>
      </c>
      <c r="G23" s="1027">
        <v>247</v>
      </c>
      <c r="H23" s="1028">
        <v>16.50943396226414</v>
      </c>
      <c r="I23" s="1026">
        <v>142</v>
      </c>
      <c r="J23" s="1027">
        <v>172</v>
      </c>
      <c r="K23" s="1028">
        <v>21.126760563380273</v>
      </c>
    </row>
    <row r="24" spans="2:11" x14ac:dyDescent="0.25">
      <c r="B24" s="965" t="s">
        <v>374</v>
      </c>
      <c r="C24" s="1030">
        <v>13</v>
      </c>
      <c r="D24" s="1031">
        <v>17</v>
      </c>
      <c r="E24" s="1032">
        <v>30.769230769230774</v>
      </c>
      <c r="F24" s="1033">
        <v>11</v>
      </c>
      <c r="G24" s="1031">
        <v>11</v>
      </c>
      <c r="H24" s="1032">
        <v>0</v>
      </c>
      <c r="I24" s="1030">
        <v>5</v>
      </c>
      <c r="J24" s="1034">
        <v>9</v>
      </c>
      <c r="K24" s="1032">
        <v>80</v>
      </c>
    </row>
    <row r="25" spans="2:11" ht="22.5" x14ac:dyDescent="0.25">
      <c r="B25" s="965" t="s">
        <v>375</v>
      </c>
      <c r="C25" s="1030">
        <v>1</v>
      </c>
      <c r="D25" s="1031">
        <v>0</v>
      </c>
      <c r="E25" s="1032" t="s">
        <v>613</v>
      </c>
      <c r="F25" s="1033">
        <v>1</v>
      </c>
      <c r="G25" s="1031">
        <v>0</v>
      </c>
      <c r="H25" s="1032" t="s">
        <v>613</v>
      </c>
      <c r="I25" s="1030">
        <v>1</v>
      </c>
      <c r="J25" s="1031">
        <v>0</v>
      </c>
      <c r="K25" s="1032" t="s">
        <v>613</v>
      </c>
    </row>
    <row r="26" spans="2:11" ht="22.5" x14ac:dyDescent="0.25">
      <c r="B26" s="965" t="s">
        <v>376</v>
      </c>
      <c r="C26" s="1030">
        <v>4</v>
      </c>
      <c r="D26" s="1031">
        <v>2</v>
      </c>
      <c r="E26" s="1032">
        <v>-50</v>
      </c>
      <c r="F26" s="1033">
        <v>1</v>
      </c>
      <c r="G26" s="1031">
        <v>1</v>
      </c>
      <c r="H26" s="1032">
        <v>0</v>
      </c>
      <c r="I26" s="1030">
        <v>1</v>
      </c>
      <c r="J26" s="1031">
        <v>1</v>
      </c>
      <c r="K26" s="1032">
        <v>0</v>
      </c>
    </row>
    <row r="27" spans="2:11" x14ac:dyDescent="0.25">
      <c r="B27" s="965" t="s">
        <v>377</v>
      </c>
      <c r="C27" s="1030">
        <v>1</v>
      </c>
      <c r="D27" s="1031">
        <v>0</v>
      </c>
      <c r="E27" s="1032" t="s">
        <v>613</v>
      </c>
      <c r="F27" s="1033">
        <v>1</v>
      </c>
      <c r="G27" s="1031">
        <v>0</v>
      </c>
      <c r="H27" s="1032" t="s">
        <v>613</v>
      </c>
      <c r="I27" s="1030">
        <v>0</v>
      </c>
      <c r="J27" s="1031">
        <v>0</v>
      </c>
      <c r="K27" s="1032" t="s">
        <v>613</v>
      </c>
    </row>
    <row r="28" spans="2:11" ht="15.75" thickBot="1" x14ac:dyDescent="0.3">
      <c r="B28" s="965" t="s">
        <v>378</v>
      </c>
      <c r="C28" s="1030">
        <v>15</v>
      </c>
      <c r="D28" s="1031">
        <v>14</v>
      </c>
      <c r="E28" s="1032">
        <v>-6.6666666666666714</v>
      </c>
      <c r="F28" s="1033">
        <v>16</v>
      </c>
      <c r="G28" s="1031">
        <v>14</v>
      </c>
      <c r="H28" s="1032">
        <v>-12.5</v>
      </c>
      <c r="I28" s="1030">
        <v>12</v>
      </c>
      <c r="J28" s="1031">
        <v>6</v>
      </c>
      <c r="K28" s="1032">
        <v>-50</v>
      </c>
    </row>
    <row r="29" spans="2:11" ht="15.75" thickBot="1" x14ac:dyDescent="0.3">
      <c r="B29" s="1035" t="s">
        <v>369</v>
      </c>
      <c r="C29" s="1036">
        <v>311</v>
      </c>
      <c r="D29" s="1037">
        <v>346</v>
      </c>
      <c r="E29" s="1038">
        <v>11.254019292604497</v>
      </c>
      <c r="F29" s="1039">
        <v>242</v>
      </c>
      <c r="G29" s="1037">
        <v>273</v>
      </c>
      <c r="H29" s="1038">
        <v>12.809917355371894</v>
      </c>
      <c r="I29" s="1039">
        <v>161</v>
      </c>
      <c r="J29" s="1037">
        <v>188</v>
      </c>
      <c r="K29" s="1038">
        <v>16.770186335403722</v>
      </c>
    </row>
    <row r="30" spans="2:11" ht="15.75" hidden="1" customHeight="1" thickBot="1" x14ac:dyDescent="0.3">
      <c r="B30" s="1040" t="s">
        <v>379</v>
      </c>
      <c r="C30" s="1026">
        <v>0</v>
      </c>
      <c r="D30" s="1027">
        <v>0</v>
      </c>
      <c r="E30" s="1028" t="s">
        <v>613</v>
      </c>
      <c r="F30" s="1029">
        <v>0</v>
      </c>
      <c r="G30" s="1027"/>
      <c r="H30" s="1028" t="s">
        <v>613</v>
      </c>
      <c r="I30" s="1026">
        <v>0</v>
      </c>
      <c r="J30" s="1027">
        <v>0</v>
      </c>
      <c r="K30" s="1028" t="s">
        <v>613</v>
      </c>
    </row>
    <row r="31" spans="2:11" ht="15.75" hidden="1" customHeight="1" thickBot="1" x14ac:dyDescent="0.3">
      <c r="B31" s="1035" t="s">
        <v>372</v>
      </c>
      <c r="C31" s="1041">
        <v>0</v>
      </c>
      <c r="D31" s="1037">
        <v>0</v>
      </c>
      <c r="E31" s="1042" t="s">
        <v>613</v>
      </c>
      <c r="F31" s="1043">
        <v>0</v>
      </c>
      <c r="G31" s="1037">
        <v>0</v>
      </c>
      <c r="H31" s="1042" t="s">
        <v>613</v>
      </c>
      <c r="I31" s="1041">
        <v>0</v>
      </c>
      <c r="J31" s="1037">
        <v>0</v>
      </c>
      <c r="K31" s="1042" t="s">
        <v>613</v>
      </c>
    </row>
    <row r="32" spans="2:11" ht="15.75" hidden="1" customHeight="1" thickBot="1" x14ac:dyDescent="0.3">
      <c r="B32" s="1040" t="s">
        <v>51</v>
      </c>
      <c r="C32" s="1044">
        <v>0</v>
      </c>
      <c r="D32" s="1045">
        <v>0</v>
      </c>
      <c r="E32" s="1046" t="s">
        <v>613</v>
      </c>
      <c r="F32" s="1047">
        <v>0</v>
      </c>
      <c r="G32" s="1027">
        <v>0</v>
      </c>
      <c r="H32" s="1046" t="s">
        <v>613</v>
      </c>
      <c r="I32" s="1044">
        <v>0</v>
      </c>
      <c r="J32" s="1027">
        <v>0</v>
      </c>
      <c r="K32" s="1046" t="s">
        <v>613</v>
      </c>
    </row>
    <row r="33" spans="2:11" ht="15.75" thickBot="1" x14ac:dyDescent="0.3">
      <c r="B33" s="988" t="s">
        <v>14</v>
      </c>
      <c r="C33" s="1048">
        <v>311</v>
      </c>
      <c r="D33" s="1048">
        <v>346</v>
      </c>
      <c r="E33" s="1038">
        <v>11.254019292604497</v>
      </c>
      <c r="F33" s="1048">
        <v>242</v>
      </c>
      <c r="G33" s="1048">
        <v>273</v>
      </c>
      <c r="H33" s="1038">
        <v>12.809917355371894</v>
      </c>
      <c r="I33" s="1048">
        <v>161</v>
      </c>
      <c r="J33" s="1048">
        <v>188</v>
      </c>
      <c r="K33" s="1038">
        <v>16.770186335403722</v>
      </c>
    </row>
    <row r="35" spans="2:11" x14ac:dyDescent="0.25">
      <c r="B35" s="431" t="s">
        <v>383</v>
      </c>
    </row>
    <row r="36" spans="2:11" ht="15.75" thickBot="1" x14ac:dyDescent="0.3">
      <c r="B36" s="431"/>
    </row>
    <row r="37" spans="2:11" ht="15" customHeight="1" x14ac:dyDescent="0.25">
      <c r="B37" s="7154" t="s">
        <v>194</v>
      </c>
      <c r="C37" s="7189" t="s">
        <v>118</v>
      </c>
      <c r="D37" s="7190"/>
      <c r="E37" s="7191"/>
      <c r="F37" s="7189" t="s">
        <v>115</v>
      </c>
      <c r="G37" s="7192"/>
      <c r="H37" s="7193"/>
      <c r="I37" s="7317" t="s">
        <v>2607</v>
      </c>
      <c r="J37" s="7230" t="s">
        <v>2728</v>
      </c>
      <c r="K37" s="7319"/>
    </row>
    <row r="38" spans="2:11" ht="15" customHeight="1" x14ac:dyDescent="0.25">
      <c r="B38" s="7255"/>
      <c r="C38" s="7194" t="s">
        <v>124</v>
      </c>
      <c r="D38" s="7195"/>
      <c r="E38" s="7196" t="s">
        <v>125</v>
      </c>
      <c r="F38" s="7194" t="s">
        <v>124</v>
      </c>
      <c r="G38" s="7195"/>
      <c r="H38" s="7196" t="s">
        <v>125</v>
      </c>
      <c r="I38" s="7318"/>
      <c r="J38" s="7320"/>
      <c r="K38" s="7321"/>
    </row>
    <row r="39" spans="2:11" ht="15.75" thickBot="1" x14ac:dyDescent="0.3">
      <c r="B39" s="7159"/>
      <c r="C39" s="171" t="s">
        <v>1</v>
      </c>
      <c r="D39" s="185" t="s">
        <v>2360</v>
      </c>
      <c r="E39" s="7322"/>
      <c r="F39" s="171" t="s">
        <v>1</v>
      </c>
      <c r="G39" s="185" t="s">
        <v>2360</v>
      </c>
      <c r="H39" s="7322"/>
      <c r="I39" s="7318"/>
      <c r="J39" s="7320"/>
      <c r="K39" s="7321"/>
    </row>
    <row r="40" spans="2:11" ht="15.75" thickBot="1" x14ac:dyDescent="0.3">
      <c r="B40" s="518" t="s">
        <v>173</v>
      </c>
      <c r="C40" s="990">
        <v>61</v>
      </c>
      <c r="D40" s="991">
        <v>66</v>
      </c>
      <c r="E40" s="992">
        <f t="shared" ref="E40:E60" si="2">IF(D40*C40=0,"",D40/C40*100-100)</f>
        <v>8.1967213114754145</v>
      </c>
      <c r="F40" s="990">
        <v>47</v>
      </c>
      <c r="G40" s="991">
        <v>48</v>
      </c>
      <c r="H40" s="992">
        <f t="shared" ref="H40:H60" si="3">IF(G40*F40=0,"",G40/F40*100-100)</f>
        <v>2.1276595744680833</v>
      </c>
      <c r="I40" s="993">
        <v>19.075144508670519</v>
      </c>
      <c r="J40" s="7323">
        <v>12910675</v>
      </c>
      <c r="K40" s="7324">
        <v>19</v>
      </c>
    </row>
    <row r="41" spans="2:11" x14ac:dyDescent="0.25">
      <c r="B41" s="372" t="s">
        <v>174</v>
      </c>
      <c r="C41" s="994">
        <v>39</v>
      </c>
      <c r="D41" s="995">
        <v>22</v>
      </c>
      <c r="E41" s="996">
        <f t="shared" si="2"/>
        <v>-43.589743589743591</v>
      </c>
      <c r="F41" s="994">
        <v>30</v>
      </c>
      <c r="G41" s="997">
        <v>17</v>
      </c>
      <c r="H41" s="996">
        <f t="shared" si="3"/>
        <v>-43.333333333333336</v>
      </c>
      <c r="I41" s="998">
        <v>6.3583815028901727</v>
      </c>
      <c r="J41" s="7325">
        <v>3510100</v>
      </c>
      <c r="K41" s="7326">
        <v>5</v>
      </c>
    </row>
    <row r="42" spans="2:11" x14ac:dyDescent="0.25">
      <c r="B42" s="359" t="s">
        <v>175</v>
      </c>
      <c r="C42" s="999">
        <v>26</v>
      </c>
      <c r="D42" s="1000">
        <v>35</v>
      </c>
      <c r="E42" s="1001">
        <f t="shared" si="2"/>
        <v>34.615384615384613</v>
      </c>
      <c r="F42" s="999">
        <v>22</v>
      </c>
      <c r="G42" s="997">
        <v>30</v>
      </c>
      <c r="H42" s="1001">
        <f t="shared" si="3"/>
        <v>36.363636363636346</v>
      </c>
      <c r="I42" s="1002">
        <v>10.115606936416185</v>
      </c>
      <c r="J42" s="7315">
        <v>1393905</v>
      </c>
      <c r="K42" s="7316">
        <v>7</v>
      </c>
    </row>
    <row r="43" spans="2:11" x14ac:dyDescent="0.25">
      <c r="B43" s="359" t="s">
        <v>176</v>
      </c>
      <c r="C43" s="999">
        <v>13</v>
      </c>
      <c r="D43" s="1000">
        <v>17</v>
      </c>
      <c r="E43" s="1001">
        <f t="shared" si="2"/>
        <v>30.769230769230774</v>
      </c>
      <c r="F43" s="999">
        <v>9</v>
      </c>
      <c r="G43" s="1000">
        <v>14</v>
      </c>
      <c r="H43" s="1001">
        <f t="shared" si="3"/>
        <v>55.555555555555571</v>
      </c>
      <c r="I43" s="1002">
        <v>4.9132947976878611</v>
      </c>
      <c r="J43" s="7315">
        <v>642500</v>
      </c>
      <c r="K43" s="7316">
        <v>3</v>
      </c>
    </row>
    <row r="44" spans="2:11" ht="15.75" thickBot="1" x14ac:dyDescent="0.3">
      <c r="B44" s="902" t="s">
        <v>177</v>
      </c>
      <c r="C44" s="1003">
        <v>15</v>
      </c>
      <c r="D44" s="997">
        <v>20</v>
      </c>
      <c r="E44" s="1004">
        <f t="shared" si="2"/>
        <v>33.333333333333314</v>
      </c>
      <c r="F44" s="1003">
        <v>11</v>
      </c>
      <c r="G44" s="1005">
        <v>18</v>
      </c>
      <c r="H44" s="1004">
        <f t="shared" si="3"/>
        <v>63.636363636363654</v>
      </c>
      <c r="I44" s="1006">
        <v>5.7803468208092488</v>
      </c>
      <c r="J44" s="7325">
        <v>2411700</v>
      </c>
      <c r="K44" s="7326">
        <v>2</v>
      </c>
    </row>
    <row r="45" spans="2:11" x14ac:dyDescent="0.25">
      <c r="B45" s="353" t="s">
        <v>178</v>
      </c>
      <c r="C45" s="994">
        <v>7</v>
      </c>
      <c r="D45" s="995">
        <v>15</v>
      </c>
      <c r="E45" s="996">
        <f t="shared" si="2"/>
        <v>114.28571428571428</v>
      </c>
      <c r="F45" s="994">
        <v>7</v>
      </c>
      <c r="G45" s="1007">
        <v>13</v>
      </c>
      <c r="H45" s="996">
        <f t="shared" si="3"/>
        <v>85.714285714285722</v>
      </c>
      <c r="I45" s="998">
        <v>4.3352601156069364</v>
      </c>
      <c r="J45" s="7327">
        <v>1691883</v>
      </c>
      <c r="K45" s="7328">
        <v>2</v>
      </c>
    </row>
    <row r="46" spans="2:11" x14ac:dyDescent="0.25">
      <c r="B46" s="359" t="s">
        <v>179</v>
      </c>
      <c r="C46" s="999">
        <v>6</v>
      </c>
      <c r="D46" s="1000">
        <v>15</v>
      </c>
      <c r="E46" s="1001">
        <f t="shared" si="2"/>
        <v>150</v>
      </c>
      <c r="F46" s="999">
        <v>6</v>
      </c>
      <c r="G46" s="1000">
        <v>12</v>
      </c>
      <c r="H46" s="1001">
        <f t="shared" si="3"/>
        <v>100</v>
      </c>
      <c r="I46" s="1002">
        <v>4.3352601156069364</v>
      </c>
      <c r="J46" s="7315">
        <v>1504412</v>
      </c>
      <c r="K46" s="7316">
        <v>3</v>
      </c>
    </row>
    <row r="47" spans="2:11" x14ac:dyDescent="0.25">
      <c r="B47" s="359" t="s">
        <v>180</v>
      </c>
      <c r="C47" s="999">
        <v>20</v>
      </c>
      <c r="D47" s="1000">
        <v>18</v>
      </c>
      <c r="E47" s="1001">
        <f t="shared" si="2"/>
        <v>-10</v>
      </c>
      <c r="F47" s="999">
        <v>17</v>
      </c>
      <c r="G47" s="1005">
        <v>16</v>
      </c>
      <c r="H47" s="1001">
        <f t="shared" si="3"/>
        <v>-5.8823529411764781</v>
      </c>
      <c r="I47" s="1002">
        <v>5.202312138728324</v>
      </c>
      <c r="J47" s="7315">
        <v>281643</v>
      </c>
      <c r="K47" s="7316">
        <v>3</v>
      </c>
    </row>
    <row r="48" spans="2:11" x14ac:dyDescent="0.25">
      <c r="B48" s="359" t="s">
        <v>181</v>
      </c>
      <c r="C48" s="999">
        <v>8</v>
      </c>
      <c r="D48" s="1000">
        <v>14</v>
      </c>
      <c r="E48" s="1001">
        <f t="shared" si="2"/>
        <v>75</v>
      </c>
      <c r="F48" s="999">
        <v>4</v>
      </c>
      <c r="G48" s="1000">
        <v>13</v>
      </c>
      <c r="H48" s="1001">
        <f t="shared" si="3"/>
        <v>225</v>
      </c>
      <c r="I48" s="1002">
        <v>4.0462427745664744</v>
      </c>
      <c r="J48" s="7315">
        <v>12569000</v>
      </c>
      <c r="K48" s="7316">
        <v>2</v>
      </c>
    </row>
    <row r="49" spans="2:11" x14ac:dyDescent="0.25">
      <c r="B49" s="359" t="s">
        <v>182</v>
      </c>
      <c r="C49" s="999">
        <v>9</v>
      </c>
      <c r="D49" s="1000">
        <v>13</v>
      </c>
      <c r="E49" s="1001">
        <f t="shared" si="2"/>
        <v>44.444444444444429</v>
      </c>
      <c r="F49" s="999">
        <v>8</v>
      </c>
      <c r="G49" s="1000">
        <v>10</v>
      </c>
      <c r="H49" s="1001">
        <f t="shared" si="3"/>
        <v>25</v>
      </c>
      <c r="I49" s="1002">
        <v>3.7572254335260116</v>
      </c>
      <c r="J49" s="7315">
        <v>1311250</v>
      </c>
      <c r="K49" s="7316">
        <v>3</v>
      </c>
    </row>
    <row r="50" spans="2:11" ht="15.75" thickBot="1" x14ac:dyDescent="0.3">
      <c r="B50" s="373" t="s">
        <v>183</v>
      </c>
      <c r="C50" s="1008">
        <v>27</v>
      </c>
      <c r="D50" s="1009">
        <v>37</v>
      </c>
      <c r="E50" s="1010">
        <f t="shared" si="2"/>
        <v>37.037037037037038</v>
      </c>
      <c r="F50" s="1008">
        <v>22</v>
      </c>
      <c r="G50" s="1011">
        <v>29</v>
      </c>
      <c r="H50" s="1010">
        <f t="shared" si="3"/>
        <v>31.818181818181813</v>
      </c>
      <c r="I50" s="1012">
        <v>10.693641618497111</v>
      </c>
      <c r="J50" s="7329">
        <v>1899000</v>
      </c>
      <c r="K50" s="7330">
        <v>8</v>
      </c>
    </row>
    <row r="51" spans="2:11" x14ac:dyDescent="0.25">
      <c r="B51" s="372" t="s">
        <v>184</v>
      </c>
      <c r="C51" s="1013">
        <v>8</v>
      </c>
      <c r="D51" s="1014">
        <v>9</v>
      </c>
      <c r="E51" s="1015">
        <f t="shared" si="2"/>
        <v>12.5</v>
      </c>
      <c r="F51" s="1013">
        <v>4</v>
      </c>
      <c r="G51" s="1005">
        <v>5</v>
      </c>
      <c r="H51" s="1015">
        <f t="shared" si="3"/>
        <v>25</v>
      </c>
      <c r="I51" s="1016">
        <v>2.601156069364162</v>
      </c>
      <c r="J51" s="7325">
        <v>242807</v>
      </c>
      <c r="K51" s="7326">
        <v>4</v>
      </c>
    </row>
    <row r="52" spans="2:11" x14ac:dyDescent="0.25">
      <c r="B52" s="359" t="s">
        <v>185</v>
      </c>
      <c r="C52" s="999">
        <v>9</v>
      </c>
      <c r="D52" s="1000">
        <v>14</v>
      </c>
      <c r="E52" s="1001">
        <f t="shared" si="2"/>
        <v>55.555555555555571</v>
      </c>
      <c r="F52" s="999">
        <v>6</v>
      </c>
      <c r="G52" s="1000">
        <v>9</v>
      </c>
      <c r="H52" s="1001">
        <f t="shared" si="3"/>
        <v>50</v>
      </c>
      <c r="I52" s="1002">
        <v>4.0462427745664744</v>
      </c>
      <c r="J52" s="7315">
        <v>1261979</v>
      </c>
      <c r="K52" s="7316">
        <v>5</v>
      </c>
    </row>
    <row r="53" spans="2:11" x14ac:dyDescent="0.25">
      <c r="B53" s="359" t="s">
        <v>186</v>
      </c>
      <c r="C53" s="999">
        <v>5</v>
      </c>
      <c r="D53" s="1000">
        <v>6</v>
      </c>
      <c r="E53" s="1001">
        <f t="shared" si="2"/>
        <v>20</v>
      </c>
      <c r="F53" s="999">
        <v>3</v>
      </c>
      <c r="G53" s="1000">
        <v>6</v>
      </c>
      <c r="H53" s="1001">
        <f t="shared" si="3"/>
        <v>100</v>
      </c>
      <c r="I53" s="1002">
        <v>1.7341040462427744</v>
      </c>
      <c r="J53" s="7315">
        <v>4000</v>
      </c>
      <c r="K53" s="7316">
        <v>0</v>
      </c>
    </row>
    <row r="54" spans="2:11" x14ac:dyDescent="0.25">
      <c r="B54" s="359" t="s">
        <v>187</v>
      </c>
      <c r="C54" s="999">
        <v>13</v>
      </c>
      <c r="D54" s="1000">
        <v>4</v>
      </c>
      <c r="E54" s="1001">
        <f t="shared" si="2"/>
        <v>-69.230769230769226</v>
      </c>
      <c r="F54" s="999">
        <v>12</v>
      </c>
      <c r="G54" s="1000">
        <v>4</v>
      </c>
      <c r="H54" s="1001">
        <f t="shared" si="3"/>
        <v>-66.666666666666671</v>
      </c>
      <c r="I54" s="1002">
        <v>1.1560693641618496</v>
      </c>
      <c r="J54" s="7315">
        <v>300</v>
      </c>
      <c r="K54" s="7316">
        <v>0</v>
      </c>
    </row>
    <row r="55" spans="2:11" x14ac:dyDescent="0.25">
      <c r="B55" s="359" t="s">
        <v>188</v>
      </c>
      <c r="C55" s="999">
        <v>10</v>
      </c>
      <c r="D55" s="1000">
        <v>12</v>
      </c>
      <c r="E55" s="1001">
        <f t="shared" si="2"/>
        <v>20</v>
      </c>
      <c r="F55" s="999">
        <v>5</v>
      </c>
      <c r="G55" s="1000">
        <v>5</v>
      </c>
      <c r="H55" s="1001">
        <f t="shared" si="3"/>
        <v>0</v>
      </c>
      <c r="I55" s="1002">
        <v>3.4682080924855487</v>
      </c>
      <c r="J55" s="7315">
        <v>896400</v>
      </c>
      <c r="K55" s="7316">
        <v>7</v>
      </c>
    </row>
    <row r="56" spans="2:11" x14ac:dyDescent="0.25">
      <c r="B56" s="359" t="s">
        <v>189</v>
      </c>
      <c r="C56" s="999">
        <v>13</v>
      </c>
      <c r="D56" s="1000">
        <v>8</v>
      </c>
      <c r="E56" s="1001">
        <f t="shared" si="2"/>
        <v>-38.46153846153846</v>
      </c>
      <c r="F56" s="999">
        <v>11</v>
      </c>
      <c r="G56" s="1000">
        <v>7</v>
      </c>
      <c r="H56" s="1001">
        <f t="shared" si="3"/>
        <v>-36.363636363636367</v>
      </c>
      <c r="I56" s="1002">
        <v>2.3121387283236992</v>
      </c>
      <c r="J56" s="7315">
        <v>287760</v>
      </c>
      <c r="K56" s="7316">
        <v>1</v>
      </c>
    </row>
    <row r="57" spans="2:11" x14ac:dyDescent="0.25">
      <c r="B57" s="359" t="s">
        <v>190</v>
      </c>
      <c r="C57" s="999">
        <v>8</v>
      </c>
      <c r="D57" s="1000">
        <v>5</v>
      </c>
      <c r="E57" s="1001">
        <f t="shared" si="2"/>
        <v>-37.5</v>
      </c>
      <c r="F57" s="999">
        <v>8</v>
      </c>
      <c r="G57" s="1000">
        <v>3</v>
      </c>
      <c r="H57" s="1001">
        <f t="shared" si="3"/>
        <v>-62.5</v>
      </c>
      <c r="I57" s="1002">
        <v>1.4450867052023122</v>
      </c>
      <c r="J57" s="7315">
        <v>3000</v>
      </c>
      <c r="K57" s="7316">
        <v>2</v>
      </c>
    </row>
    <row r="58" spans="2:11" x14ac:dyDescent="0.25">
      <c r="B58" s="359" t="s">
        <v>191</v>
      </c>
      <c r="C58" s="999">
        <v>11</v>
      </c>
      <c r="D58" s="1000">
        <v>10</v>
      </c>
      <c r="E58" s="1001">
        <f t="shared" si="2"/>
        <v>-9.0909090909090935</v>
      </c>
      <c r="F58" s="999">
        <v>7</v>
      </c>
      <c r="G58" s="1000">
        <v>8</v>
      </c>
      <c r="H58" s="1001">
        <f t="shared" si="3"/>
        <v>14.285714285714278</v>
      </c>
      <c r="I58" s="1002">
        <v>2.8901734104046244</v>
      </c>
      <c r="J58" s="7315">
        <v>74393</v>
      </c>
      <c r="K58" s="7316">
        <v>2</v>
      </c>
    </row>
    <row r="59" spans="2:11" ht="15.75" thickBot="1" x14ac:dyDescent="0.3">
      <c r="B59" s="902" t="s">
        <v>192</v>
      </c>
      <c r="C59" s="1017">
        <v>3</v>
      </c>
      <c r="D59" s="1005">
        <v>6</v>
      </c>
      <c r="E59" s="1018">
        <f t="shared" si="2"/>
        <v>100</v>
      </c>
      <c r="F59" s="1017">
        <v>3</v>
      </c>
      <c r="G59" s="1005">
        <v>6</v>
      </c>
      <c r="H59" s="1018">
        <f t="shared" si="3"/>
        <v>100</v>
      </c>
      <c r="I59" s="1019">
        <v>1.7341040462427744</v>
      </c>
      <c r="J59" s="7325">
        <v>0</v>
      </c>
      <c r="K59" s="7326">
        <v>0</v>
      </c>
    </row>
    <row r="60" spans="2:11" ht="15.75" thickBot="1" x14ac:dyDescent="0.3">
      <c r="B60" s="1020" t="s">
        <v>14</v>
      </c>
      <c r="C60" s="1021">
        <v>311</v>
      </c>
      <c r="D60" s="1021">
        <f>SUM(D40:D59)</f>
        <v>346</v>
      </c>
      <c r="E60" s="1022">
        <f t="shared" si="2"/>
        <v>11.254019292604497</v>
      </c>
      <c r="F60" s="1021">
        <v>242</v>
      </c>
      <c r="G60" s="1023">
        <f>SUM(G40:G59)</f>
        <v>273</v>
      </c>
      <c r="H60" s="1024">
        <f t="shared" si="3"/>
        <v>12.809917355371894</v>
      </c>
      <c r="I60" s="1025">
        <v>100</v>
      </c>
      <c r="J60" s="7331">
        <f>SUM(J40:J59)</f>
        <v>42896707</v>
      </c>
      <c r="K60" s="7332"/>
    </row>
  </sheetData>
  <mergeCells count="44">
    <mergeCell ref="H21:H22"/>
    <mergeCell ref="I21:J21"/>
    <mergeCell ref="K21:K22"/>
    <mergeCell ref="B4:B5"/>
    <mergeCell ref="C4:E4"/>
    <mergeCell ref="F4:G4"/>
    <mergeCell ref="H4:K4"/>
    <mergeCell ref="J58:K58"/>
    <mergeCell ref="J59:K59"/>
    <mergeCell ref="J60:K60"/>
    <mergeCell ref="B20:B22"/>
    <mergeCell ref="C20:E20"/>
    <mergeCell ref="F20:H20"/>
    <mergeCell ref="I20:K20"/>
    <mergeCell ref="C21:D21"/>
    <mergeCell ref="E21:E22"/>
    <mergeCell ref="F21:G21"/>
    <mergeCell ref="J52:K52"/>
    <mergeCell ref="J53:K53"/>
    <mergeCell ref="J54:K54"/>
    <mergeCell ref="J55:K55"/>
    <mergeCell ref="J56:K56"/>
    <mergeCell ref="J57:K57"/>
    <mergeCell ref="J51:K51"/>
    <mergeCell ref="J40:K40"/>
    <mergeCell ref="J41:K41"/>
    <mergeCell ref="J42:K42"/>
    <mergeCell ref="J43:K43"/>
    <mergeCell ref="J44:K44"/>
    <mergeCell ref="J45:K45"/>
    <mergeCell ref="J46:K46"/>
    <mergeCell ref="J47:K47"/>
    <mergeCell ref="J48:K48"/>
    <mergeCell ref="J49:K49"/>
    <mergeCell ref="J50:K50"/>
    <mergeCell ref="B37:B39"/>
    <mergeCell ref="C37:E37"/>
    <mergeCell ref="F37:H37"/>
    <mergeCell ref="I37:I39"/>
    <mergeCell ref="J37:K39"/>
    <mergeCell ref="C38:D38"/>
    <mergeCell ref="E38:E39"/>
    <mergeCell ref="F38:G38"/>
    <mergeCell ref="H38:H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20"/>
  <sheetViews>
    <sheetView topLeftCell="A112" workbookViewId="0">
      <selection activeCell="N55" sqref="N55"/>
    </sheetView>
  </sheetViews>
  <sheetFormatPr defaultRowHeight="15" x14ac:dyDescent="0.25"/>
  <cols>
    <col min="2" max="2" width="26.7109375" customWidth="1"/>
  </cols>
  <sheetData>
    <row r="2" spans="2:9" x14ac:dyDescent="0.25">
      <c r="B2" s="431" t="s">
        <v>1356</v>
      </c>
    </row>
    <row r="3" spans="2:9" x14ac:dyDescent="0.25">
      <c r="B3" s="431"/>
    </row>
    <row r="4" spans="2:9" x14ac:dyDescent="0.25">
      <c r="B4" s="431" t="s">
        <v>1357</v>
      </c>
    </row>
    <row r="5" spans="2:9" ht="15.75" thickBot="1" x14ac:dyDescent="0.3">
      <c r="B5" s="431"/>
    </row>
    <row r="6" spans="2:9" ht="15" customHeight="1" x14ac:dyDescent="0.25">
      <c r="B6" s="7336" t="s">
        <v>258</v>
      </c>
      <c r="C6" s="7339" t="s">
        <v>114</v>
      </c>
      <c r="D6" s="7340"/>
      <c r="E6" s="7341"/>
      <c r="F6" s="7339" t="s">
        <v>115</v>
      </c>
      <c r="G6" s="7340"/>
      <c r="H6" s="7341"/>
      <c r="I6" s="7342" t="s">
        <v>2608</v>
      </c>
    </row>
    <row r="7" spans="2:9" ht="15" customHeight="1" x14ac:dyDescent="0.25">
      <c r="B7" s="7337"/>
      <c r="C7" s="7345" t="s">
        <v>124</v>
      </c>
      <c r="D7" s="7346"/>
      <c r="E7" s="7347" t="s">
        <v>125</v>
      </c>
      <c r="F7" s="7345" t="s">
        <v>124</v>
      </c>
      <c r="G7" s="7346"/>
      <c r="H7" s="7347" t="s">
        <v>125</v>
      </c>
      <c r="I7" s="7343"/>
    </row>
    <row r="8" spans="2:9" ht="21.75" customHeight="1" thickBot="1" x14ac:dyDescent="0.3">
      <c r="B8" s="7338"/>
      <c r="C8" s="1062" t="s">
        <v>1</v>
      </c>
      <c r="D8" s="1063" t="s">
        <v>2360</v>
      </c>
      <c r="E8" s="7348"/>
      <c r="F8" s="1062" t="s">
        <v>1</v>
      </c>
      <c r="G8" s="1063" t="s">
        <v>2360</v>
      </c>
      <c r="H8" s="7348"/>
      <c r="I8" s="7344"/>
    </row>
    <row r="9" spans="2:9" ht="15" hidden="1" customHeight="1" x14ac:dyDescent="0.25">
      <c r="B9" s="1064"/>
      <c r="C9" s="1065" t="s">
        <v>28</v>
      </c>
      <c r="D9" s="1066" t="s">
        <v>29</v>
      </c>
      <c r="E9" s="1067"/>
      <c r="F9" s="1068" t="s">
        <v>386</v>
      </c>
      <c r="G9" s="1066" t="s">
        <v>387</v>
      </c>
      <c r="H9" s="1067"/>
      <c r="I9" s="6493"/>
    </row>
    <row r="10" spans="2:9" ht="15" customHeight="1" x14ac:dyDescent="0.25">
      <c r="B10" s="6252" t="s">
        <v>388</v>
      </c>
      <c r="C10" s="1069">
        <v>0</v>
      </c>
      <c r="D10" s="1070">
        <v>2</v>
      </c>
      <c r="E10" s="1071" t="str">
        <f t="shared" ref="E10:E67" si="0">IF(C10*D10=0,"",(D10/C10)*100-100)</f>
        <v/>
      </c>
      <c r="F10" s="1072">
        <v>0</v>
      </c>
      <c r="G10" s="1070">
        <v>2</v>
      </c>
      <c r="H10" s="1071" t="str">
        <f t="shared" ref="H10:H67" si="1">IF(F10*G10=0,"",(G10/F10)*100-100)</f>
        <v/>
      </c>
      <c r="I10" s="1073">
        <v>7.6923076923076925</v>
      </c>
    </row>
    <row r="11" spans="2:9" ht="15" hidden="1" customHeight="1" x14ac:dyDescent="0.25">
      <c r="B11" s="1074" t="s">
        <v>389</v>
      </c>
      <c r="C11" s="1075">
        <v>0</v>
      </c>
      <c r="D11" s="1076">
        <v>0</v>
      </c>
      <c r="E11" s="1077" t="str">
        <f t="shared" si="0"/>
        <v/>
      </c>
      <c r="F11" s="1078">
        <v>0</v>
      </c>
      <c r="G11" s="1076">
        <v>0</v>
      </c>
      <c r="H11" s="1077" t="str">
        <f t="shared" si="1"/>
        <v/>
      </c>
      <c r="I11" s="1079" t="s">
        <v>613</v>
      </c>
    </row>
    <row r="12" spans="2:9" x14ac:dyDescent="0.25">
      <c r="B12" s="1074" t="s">
        <v>390</v>
      </c>
      <c r="C12" s="1075">
        <v>1</v>
      </c>
      <c r="D12" s="1076">
        <v>2</v>
      </c>
      <c r="E12" s="1077">
        <f t="shared" si="0"/>
        <v>100</v>
      </c>
      <c r="F12" s="1078">
        <v>1</v>
      </c>
      <c r="G12" s="1076">
        <v>2</v>
      </c>
      <c r="H12" s="1077">
        <f t="shared" si="1"/>
        <v>100</v>
      </c>
      <c r="I12" s="1079">
        <v>7.6923076923076925</v>
      </c>
    </row>
    <row r="13" spans="2:9" ht="15" hidden="1" customHeight="1" x14ac:dyDescent="0.25">
      <c r="B13" s="1074" t="s">
        <v>391</v>
      </c>
      <c r="C13" s="1075">
        <v>0</v>
      </c>
      <c r="D13" s="1076">
        <v>0</v>
      </c>
      <c r="E13" s="1077" t="str">
        <f t="shared" si="0"/>
        <v/>
      </c>
      <c r="F13" s="1078">
        <v>0</v>
      </c>
      <c r="G13" s="1076">
        <v>0</v>
      </c>
      <c r="H13" s="1077" t="str">
        <f t="shared" si="1"/>
        <v/>
      </c>
      <c r="I13" s="1079" t="s">
        <v>613</v>
      </c>
    </row>
    <row r="14" spans="2:9" ht="15" hidden="1" customHeight="1" x14ac:dyDescent="0.25">
      <c r="B14" s="1074" t="s">
        <v>392</v>
      </c>
      <c r="C14" s="1075">
        <v>0</v>
      </c>
      <c r="D14" s="1076">
        <v>0</v>
      </c>
      <c r="E14" s="1077" t="str">
        <f t="shared" si="0"/>
        <v/>
      </c>
      <c r="F14" s="1078">
        <v>0</v>
      </c>
      <c r="G14" s="1076">
        <v>0</v>
      </c>
      <c r="H14" s="1077" t="str">
        <f t="shared" si="1"/>
        <v/>
      </c>
      <c r="I14" s="1079" t="s">
        <v>613</v>
      </c>
    </row>
    <row r="15" spans="2:9" ht="15" hidden="1" customHeight="1" x14ac:dyDescent="0.25">
      <c r="B15" s="1080" t="s">
        <v>393</v>
      </c>
      <c r="C15" s="1081">
        <v>0</v>
      </c>
      <c r="D15" s="1076">
        <v>0</v>
      </c>
      <c r="E15" s="1077"/>
      <c r="F15" s="1082">
        <v>0</v>
      </c>
      <c r="G15" s="1076">
        <v>0</v>
      </c>
      <c r="H15" s="1077"/>
      <c r="I15" s="1079"/>
    </row>
    <row r="16" spans="2:9" ht="15" hidden="1" customHeight="1" x14ac:dyDescent="0.25">
      <c r="B16" s="1074" t="s">
        <v>394</v>
      </c>
      <c r="C16" s="1075">
        <v>0</v>
      </c>
      <c r="D16" s="1076">
        <v>0</v>
      </c>
      <c r="E16" s="1077" t="str">
        <f t="shared" si="0"/>
        <v/>
      </c>
      <c r="F16" s="1078">
        <v>0</v>
      </c>
      <c r="G16" s="1076">
        <v>0</v>
      </c>
      <c r="H16" s="1077" t="str">
        <f t="shared" si="1"/>
        <v/>
      </c>
      <c r="I16" s="1079" t="s">
        <v>613</v>
      </c>
    </row>
    <row r="17" spans="2:9" x14ac:dyDescent="0.25">
      <c r="B17" s="1074" t="s">
        <v>395</v>
      </c>
      <c r="C17" s="1075">
        <v>2</v>
      </c>
      <c r="D17" s="1076">
        <v>0</v>
      </c>
      <c r="E17" s="1077" t="str">
        <f t="shared" si="0"/>
        <v/>
      </c>
      <c r="F17" s="1078">
        <v>2</v>
      </c>
      <c r="G17" s="1076">
        <v>0</v>
      </c>
      <c r="H17" s="1077" t="str">
        <f t="shared" si="1"/>
        <v/>
      </c>
      <c r="I17" s="1079" t="s">
        <v>613</v>
      </c>
    </row>
    <row r="18" spans="2:9" ht="22.5" hidden="1" x14ac:dyDescent="0.25">
      <c r="B18" s="1074" t="s">
        <v>396</v>
      </c>
      <c r="C18" s="1075">
        <v>0</v>
      </c>
      <c r="D18" s="1076">
        <v>0</v>
      </c>
      <c r="E18" s="1077" t="str">
        <f t="shared" si="0"/>
        <v/>
      </c>
      <c r="F18" s="1078">
        <v>0</v>
      </c>
      <c r="G18" s="1076">
        <v>0</v>
      </c>
      <c r="H18" s="1077" t="str">
        <f t="shared" si="1"/>
        <v/>
      </c>
      <c r="I18" s="1079" t="s">
        <v>613</v>
      </c>
    </row>
    <row r="19" spans="2:9" ht="22.5" hidden="1" customHeight="1" x14ac:dyDescent="0.25">
      <c r="B19" s="1074" t="s">
        <v>397</v>
      </c>
      <c r="C19" s="1075">
        <v>0</v>
      </c>
      <c r="D19" s="1076">
        <v>0</v>
      </c>
      <c r="E19" s="1077" t="str">
        <f t="shared" si="0"/>
        <v/>
      </c>
      <c r="F19" s="1078">
        <v>0</v>
      </c>
      <c r="G19" s="1076">
        <v>0</v>
      </c>
      <c r="H19" s="1077" t="str">
        <f t="shared" si="1"/>
        <v/>
      </c>
      <c r="I19" s="1079" t="s">
        <v>613</v>
      </c>
    </row>
    <row r="20" spans="2:9" ht="22.5" hidden="1" customHeight="1" x14ac:dyDescent="0.25">
      <c r="B20" s="1074" t="s">
        <v>398</v>
      </c>
      <c r="C20" s="1075">
        <v>0</v>
      </c>
      <c r="D20" s="1076">
        <v>0</v>
      </c>
      <c r="E20" s="1077" t="str">
        <f t="shared" si="0"/>
        <v/>
      </c>
      <c r="F20" s="1078">
        <v>0</v>
      </c>
      <c r="G20" s="1076">
        <v>0</v>
      </c>
      <c r="H20" s="1077" t="str">
        <f t="shared" si="1"/>
        <v/>
      </c>
      <c r="I20" s="1079" t="s">
        <v>613</v>
      </c>
    </row>
    <row r="21" spans="2:9" ht="15" hidden="1" customHeight="1" x14ac:dyDescent="0.25">
      <c r="B21" s="1074" t="s">
        <v>399</v>
      </c>
      <c r="C21" s="1075">
        <v>0</v>
      </c>
      <c r="D21" s="1076">
        <v>0</v>
      </c>
      <c r="E21" s="1077" t="str">
        <f t="shared" si="0"/>
        <v/>
      </c>
      <c r="F21" s="1078">
        <v>0</v>
      </c>
      <c r="G21" s="1076">
        <v>0</v>
      </c>
      <c r="H21" s="1077" t="str">
        <f t="shared" si="1"/>
        <v/>
      </c>
      <c r="I21" s="1079" t="s">
        <v>613</v>
      </c>
    </row>
    <row r="22" spans="2:9" ht="22.5" hidden="1" customHeight="1" x14ac:dyDescent="0.25">
      <c r="B22" s="1074" t="s">
        <v>400</v>
      </c>
      <c r="C22" s="1075">
        <v>0</v>
      </c>
      <c r="D22" s="1076">
        <v>0</v>
      </c>
      <c r="E22" s="1077" t="str">
        <f t="shared" si="0"/>
        <v/>
      </c>
      <c r="F22" s="1078">
        <v>0</v>
      </c>
      <c r="G22" s="1076">
        <v>0</v>
      </c>
      <c r="H22" s="1077" t="str">
        <f t="shared" si="1"/>
        <v/>
      </c>
      <c r="I22" s="1079" t="s">
        <v>613</v>
      </c>
    </row>
    <row r="23" spans="2:9" ht="15" hidden="1" customHeight="1" x14ac:dyDescent="0.25">
      <c r="B23" s="1074" t="s">
        <v>379</v>
      </c>
      <c r="C23" s="1075">
        <v>0</v>
      </c>
      <c r="D23" s="1076">
        <v>0</v>
      </c>
      <c r="E23" s="1077" t="str">
        <f t="shared" si="0"/>
        <v/>
      </c>
      <c r="F23" s="1078">
        <v>0</v>
      </c>
      <c r="G23" s="1076">
        <v>0</v>
      </c>
      <c r="H23" s="1077" t="str">
        <f t="shared" si="1"/>
        <v/>
      </c>
      <c r="I23" s="1079" t="s">
        <v>613</v>
      </c>
    </row>
    <row r="24" spans="2:9" ht="22.5" hidden="1" customHeight="1" x14ac:dyDescent="0.25">
      <c r="B24" s="1074" t="s">
        <v>401</v>
      </c>
      <c r="C24" s="1075">
        <v>0</v>
      </c>
      <c r="D24" s="1076">
        <v>0</v>
      </c>
      <c r="E24" s="1077" t="str">
        <f t="shared" si="0"/>
        <v/>
      </c>
      <c r="F24" s="1078">
        <v>0</v>
      </c>
      <c r="G24" s="1076">
        <v>0</v>
      </c>
      <c r="H24" s="1077" t="str">
        <f t="shared" si="1"/>
        <v/>
      </c>
      <c r="I24" s="1079" t="s">
        <v>613</v>
      </c>
    </row>
    <row r="25" spans="2:9" x14ac:dyDescent="0.25">
      <c r="B25" s="1074" t="s">
        <v>402</v>
      </c>
      <c r="C25" s="1075">
        <v>4</v>
      </c>
      <c r="D25" s="1076">
        <v>9</v>
      </c>
      <c r="E25" s="1077">
        <f t="shared" si="0"/>
        <v>125</v>
      </c>
      <c r="F25" s="1078">
        <v>4</v>
      </c>
      <c r="G25" s="1076">
        <v>9</v>
      </c>
      <c r="H25" s="1077">
        <f t="shared" si="1"/>
        <v>125</v>
      </c>
      <c r="I25" s="1079">
        <v>34.615384615384613</v>
      </c>
    </row>
    <row r="26" spans="2:9" x14ac:dyDescent="0.25">
      <c r="B26" s="1074" t="s">
        <v>403</v>
      </c>
      <c r="C26" s="1075">
        <v>20</v>
      </c>
      <c r="D26" s="1076">
        <v>8</v>
      </c>
      <c r="E26" s="1077">
        <f t="shared" si="0"/>
        <v>-60</v>
      </c>
      <c r="F26" s="1078">
        <v>20</v>
      </c>
      <c r="G26" s="1076">
        <v>8</v>
      </c>
      <c r="H26" s="1077">
        <f t="shared" si="1"/>
        <v>-60</v>
      </c>
      <c r="I26" s="1079">
        <v>30.76923076923077</v>
      </c>
    </row>
    <row r="27" spans="2:9" x14ac:dyDescent="0.25">
      <c r="B27" s="1074" t="s">
        <v>404</v>
      </c>
      <c r="C27" s="1075">
        <v>1</v>
      </c>
      <c r="D27" s="1076">
        <v>0</v>
      </c>
      <c r="E27" s="1077" t="str">
        <f t="shared" si="0"/>
        <v/>
      </c>
      <c r="F27" s="1078">
        <v>1</v>
      </c>
      <c r="G27" s="1076">
        <v>0</v>
      </c>
      <c r="H27" s="1077" t="str">
        <f t="shared" si="1"/>
        <v/>
      </c>
      <c r="I27" s="1079" t="s">
        <v>613</v>
      </c>
    </row>
    <row r="28" spans="2:9" ht="15" hidden="1" customHeight="1" x14ac:dyDescent="0.25">
      <c r="B28" s="1074" t="s">
        <v>405</v>
      </c>
      <c r="C28" s="1075">
        <v>0</v>
      </c>
      <c r="D28" s="1076">
        <v>0</v>
      </c>
      <c r="E28" s="1077" t="str">
        <f t="shared" si="0"/>
        <v/>
      </c>
      <c r="F28" s="1078">
        <v>0</v>
      </c>
      <c r="G28" s="1076">
        <v>0</v>
      </c>
      <c r="H28" s="1077" t="str">
        <f t="shared" si="1"/>
        <v/>
      </c>
      <c r="I28" s="1079" t="s">
        <v>613</v>
      </c>
    </row>
    <row r="29" spans="2:9" ht="15" hidden="1" customHeight="1" x14ac:dyDescent="0.25">
      <c r="B29" s="1074" t="s">
        <v>406</v>
      </c>
      <c r="C29" s="1075">
        <v>0</v>
      </c>
      <c r="D29" s="1076">
        <v>0</v>
      </c>
      <c r="E29" s="1077" t="str">
        <f t="shared" si="0"/>
        <v/>
      </c>
      <c r="F29" s="1078">
        <v>0</v>
      </c>
      <c r="G29" s="1076">
        <v>0</v>
      </c>
      <c r="H29" s="1077" t="str">
        <f t="shared" si="1"/>
        <v/>
      </c>
      <c r="I29" s="1079" t="s">
        <v>613</v>
      </c>
    </row>
    <row r="30" spans="2:9" ht="22.5" x14ac:dyDescent="0.25">
      <c r="B30" s="1074" t="s">
        <v>407</v>
      </c>
      <c r="C30" s="1075">
        <v>2</v>
      </c>
      <c r="D30" s="1076">
        <v>0</v>
      </c>
      <c r="E30" s="1077" t="str">
        <f t="shared" si="0"/>
        <v/>
      </c>
      <c r="F30" s="1078">
        <v>1</v>
      </c>
      <c r="G30" s="1076">
        <v>0</v>
      </c>
      <c r="H30" s="1077" t="str">
        <f t="shared" si="1"/>
        <v/>
      </c>
      <c r="I30" s="1079" t="s">
        <v>613</v>
      </c>
    </row>
    <row r="31" spans="2:9" ht="15" customHeight="1" x14ac:dyDescent="0.25">
      <c r="B31" s="1074" t="s">
        <v>408</v>
      </c>
      <c r="C31" s="1075">
        <v>0</v>
      </c>
      <c r="D31" s="1076">
        <v>1</v>
      </c>
      <c r="E31" s="1077" t="str">
        <f t="shared" si="0"/>
        <v/>
      </c>
      <c r="F31" s="1078">
        <v>0</v>
      </c>
      <c r="G31" s="1076">
        <v>1</v>
      </c>
      <c r="H31" s="1077" t="str">
        <f t="shared" si="1"/>
        <v/>
      </c>
      <c r="I31" s="1079">
        <v>3.8461538461538463</v>
      </c>
    </row>
    <row r="32" spans="2:9" ht="15" hidden="1" customHeight="1" x14ac:dyDescent="0.25">
      <c r="B32" s="1074" t="s">
        <v>409</v>
      </c>
      <c r="C32" s="1075">
        <v>0</v>
      </c>
      <c r="D32" s="1076">
        <v>0</v>
      </c>
      <c r="E32" s="1077" t="str">
        <f t="shared" si="0"/>
        <v/>
      </c>
      <c r="F32" s="1078">
        <v>0</v>
      </c>
      <c r="G32" s="1076">
        <v>0</v>
      </c>
      <c r="H32" s="1077" t="str">
        <f t="shared" si="1"/>
        <v/>
      </c>
      <c r="I32" s="1079" t="s">
        <v>613</v>
      </c>
    </row>
    <row r="33" spans="2:9" ht="22.5" hidden="1" customHeight="1" x14ac:dyDescent="0.25">
      <c r="B33" s="1074" t="s">
        <v>410</v>
      </c>
      <c r="C33" s="1075">
        <v>0</v>
      </c>
      <c r="D33" s="1076">
        <v>0</v>
      </c>
      <c r="E33" s="1077" t="str">
        <f t="shared" si="0"/>
        <v/>
      </c>
      <c r="F33" s="1078">
        <v>0</v>
      </c>
      <c r="G33" s="1076">
        <v>0</v>
      </c>
      <c r="H33" s="1077" t="str">
        <f t="shared" si="1"/>
        <v/>
      </c>
      <c r="I33" s="1079" t="s">
        <v>613</v>
      </c>
    </row>
    <row r="34" spans="2:9" ht="15" hidden="1" customHeight="1" x14ac:dyDescent="0.25">
      <c r="B34" s="1074" t="s">
        <v>411</v>
      </c>
      <c r="C34" s="1075">
        <v>0</v>
      </c>
      <c r="D34" s="1076">
        <v>0</v>
      </c>
      <c r="E34" s="1077" t="str">
        <f t="shared" si="0"/>
        <v/>
      </c>
      <c r="F34" s="1078">
        <v>0</v>
      </c>
      <c r="G34" s="1076">
        <v>0</v>
      </c>
      <c r="H34" s="1077" t="str">
        <f t="shared" si="1"/>
        <v/>
      </c>
      <c r="I34" s="1079" t="s">
        <v>613</v>
      </c>
    </row>
    <row r="35" spans="2:9" ht="15" hidden="1" customHeight="1" x14ac:dyDescent="0.25">
      <c r="B35" s="1074" t="s">
        <v>412</v>
      </c>
      <c r="C35" s="1075">
        <v>0</v>
      </c>
      <c r="D35" s="1076">
        <v>0</v>
      </c>
      <c r="E35" s="1077" t="str">
        <f t="shared" si="0"/>
        <v/>
      </c>
      <c r="F35" s="1078">
        <v>0</v>
      </c>
      <c r="G35" s="1076">
        <v>0</v>
      </c>
      <c r="H35" s="1077" t="str">
        <f t="shared" si="1"/>
        <v/>
      </c>
      <c r="I35" s="1079" t="s">
        <v>613</v>
      </c>
    </row>
    <row r="36" spans="2:9" x14ac:dyDescent="0.25">
      <c r="B36" s="1074" t="s">
        <v>413</v>
      </c>
      <c r="C36" s="1075">
        <v>3</v>
      </c>
      <c r="D36" s="1076">
        <v>1</v>
      </c>
      <c r="E36" s="1077">
        <f t="shared" si="0"/>
        <v>-66.666666666666671</v>
      </c>
      <c r="F36" s="1078">
        <v>3</v>
      </c>
      <c r="G36" s="1076">
        <v>1</v>
      </c>
      <c r="H36" s="1077">
        <f t="shared" si="1"/>
        <v>-66.666666666666671</v>
      </c>
      <c r="I36" s="1079">
        <v>3.8461538461538463</v>
      </c>
    </row>
    <row r="37" spans="2:9" ht="22.5" hidden="1" customHeight="1" x14ac:dyDescent="0.25">
      <c r="B37" s="1074" t="s">
        <v>414</v>
      </c>
      <c r="C37" s="1075">
        <v>0</v>
      </c>
      <c r="D37" s="1076">
        <v>0</v>
      </c>
      <c r="E37" s="1077" t="str">
        <f t="shared" si="0"/>
        <v/>
      </c>
      <c r="F37" s="1078">
        <v>0</v>
      </c>
      <c r="G37" s="1076">
        <v>0</v>
      </c>
      <c r="H37" s="1077" t="str">
        <f t="shared" si="1"/>
        <v/>
      </c>
      <c r="I37" s="1079" t="s">
        <v>613</v>
      </c>
    </row>
    <row r="38" spans="2:9" ht="22.5" hidden="1" customHeight="1" x14ac:dyDescent="0.25">
      <c r="B38" s="1074" t="s">
        <v>415</v>
      </c>
      <c r="C38" s="1075">
        <v>0</v>
      </c>
      <c r="D38" s="1076">
        <v>0</v>
      </c>
      <c r="E38" s="1077" t="str">
        <f t="shared" si="0"/>
        <v/>
      </c>
      <c r="F38" s="1078">
        <v>0</v>
      </c>
      <c r="G38" s="1076">
        <v>0</v>
      </c>
      <c r="H38" s="1077" t="str">
        <f t="shared" si="1"/>
        <v/>
      </c>
      <c r="I38" s="1079" t="s">
        <v>613</v>
      </c>
    </row>
    <row r="39" spans="2:9" ht="22.5" hidden="1" customHeight="1" x14ac:dyDescent="0.25">
      <c r="B39" s="1074" t="s">
        <v>416</v>
      </c>
      <c r="C39" s="1075">
        <v>0</v>
      </c>
      <c r="D39" s="1076">
        <v>0</v>
      </c>
      <c r="E39" s="1077" t="str">
        <f t="shared" si="0"/>
        <v/>
      </c>
      <c r="F39" s="1078">
        <v>0</v>
      </c>
      <c r="G39" s="1076">
        <v>0</v>
      </c>
      <c r="H39" s="1077" t="str">
        <f t="shared" si="1"/>
        <v/>
      </c>
      <c r="I39" s="1079" t="s">
        <v>613</v>
      </c>
    </row>
    <row r="40" spans="2:9" ht="22.5" hidden="1" customHeight="1" x14ac:dyDescent="0.25">
      <c r="B40" s="1074" t="s">
        <v>417</v>
      </c>
      <c r="C40" s="1075">
        <v>0</v>
      </c>
      <c r="D40" s="1076">
        <v>0</v>
      </c>
      <c r="E40" s="1077" t="str">
        <f t="shared" si="0"/>
        <v/>
      </c>
      <c r="F40" s="1078">
        <v>0</v>
      </c>
      <c r="G40" s="1076">
        <v>0</v>
      </c>
      <c r="H40" s="1077" t="str">
        <f t="shared" si="1"/>
        <v/>
      </c>
      <c r="I40" s="1079" t="s">
        <v>613</v>
      </c>
    </row>
    <row r="41" spans="2:9" ht="22.5" customHeight="1" x14ac:dyDescent="0.25">
      <c r="B41" s="1074" t="s">
        <v>418</v>
      </c>
      <c r="C41" s="1075">
        <v>0</v>
      </c>
      <c r="D41" s="1076">
        <v>2</v>
      </c>
      <c r="E41" s="1077" t="str">
        <f t="shared" si="0"/>
        <v/>
      </c>
      <c r="F41" s="1078">
        <v>0</v>
      </c>
      <c r="G41" s="1076">
        <v>2</v>
      </c>
      <c r="H41" s="1077" t="str">
        <f t="shared" si="1"/>
        <v/>
      </c>
      <c r="I41" s="1079">
        <v>7.6923076923076925</v>
      </c>
    </row>
    <row r="42" spans="2:9" ht="22.5" hidden="1" customHeight="1" x14ac:dyDescent="0.25">
      <c r="B42" s="1074" t="s">
        <v>419</v>
      </c>
      <c r="C42" s="1075">
        <v>0</v>
      </c>
      <c r="D42" s="1076">
        <v>0</v>
      </c>
      <c r="E42" s="1077" t="str">
        <f t="shared" si="0"/>
        <v/>
      </c>
      <c r="F42" s="1078">
        <v>0</v>
      </c>
      <c r="G42" s="1076">
        <v>0</v>
      </c>
      <c r="H42" s="1077" t="str">
        <f t="shared" si="1"/>
        <v/>
      </c>
      <c r="I42" s="1079" t="s">
        <v>613</v>
      </c>
    </row>
    <row r="43" spans="2:9" ht="22.5" hidden="1" customHeight="1" x14ac:dyDescent="0.25">
      <c r="B43" s="1074" t="s">
        <v>420</v>
      </c>
      <c r="C43" s="1075">
        <v>0</v>
      </c>
      <c r="D43" s="1076">
        <v>0</v>
      </c>
      <c r="E43" s="1077" t="str">
        <f t="shared" si="0"/>
        <v/>
      </c>
      <c r="F43" s="1078">
        <v>0</v>
      </c>
      <c r="G43" s="1076">
        <v>0</v>
      </c>
      <c r="H43" s="1077" t="str">
        <f t="shared" si="1"/>
        <v/>
      </c>
      <c r="I43" s="1079" t="s">
        <v>613</v>
      </c>
    </row>
    <row r="44" spans="2:9" ht="22.5" hidden="1" customHeight="1" x14ac:dyDescent="0.25">
      <c r="B44" s="1074" t="s">
        <v>421</v>
      </c>
      <c r="C44" s="1075">
        <v>0</v>
      </c>
      <c r="D44" s="1076">
        <v>0</v>
      </c>
      <c r="E44" s="1077" t="str">
        <f t="shared" si="0"/>
        <v/>
      </c>
      <c r="F44" s="1078">
        <v>0</v>
      </c>
      <c r="G44" s="1076">
        <v>0</v>
      </c>
      <c r="H44" s="1077" t="str">
        <f t="shared" si="1"/>
        <v/>
      </c>
      <c r="I44" s="1079" t="s">
        <v>613</v>
      </c>
    </row>
    <row r="45" spans="2:9" ht="15" hidden="1" customHeight="1" x14ac:dyDescent="0.25">
      <c r="B45" s="1074" t="s">
        <v>422</v>
      </c>
      <c r="C45" s="1075">
        <v>0</v>
      </c>
      <c r="D45" s="1076">
        <v>0</v>
      </c>
      <c r="E45" s="1077" t="str">
        <f t="shared" si="0"/>
        <v/>
      </c>
      <c r="F45" s="1078">
        <v>0</v>
      </c>
      <c r="G45" s="1076">
        <v>0</v>
      </c>
      <c r="H45" s="1077" t="str">
        <f t="shared" si="1"/>
        <v/>
      </c>
      <c r="I45" s="1079" t="s">
        <v>613</v>
      </c>
    </row>
    <row r="46" spans="2:9" ht="15" hidden="1" customHeight="1" x14ac:dyDescent="0.25">
      <c r="B46" s="1074" t="s">
        <v>423</v>
      </c>
      <c r="C46" s="1075">
        <v>0</v>
      </c>
      <c r="D46" s="1076">
        <v>0</v>
      </c>
      <c r="E46" s="1077" t="str">
        <f t="shared" si="0"/>
        <v/>
      </c>
      <c r="F46" s="1078">
        <v>0</v>
      </c>
      <c r="G46" s="1076">
        <v>0</v>
      </c>
      <c r="H46" s="1077" t="str">
        <f t="shared" si="1"/>
        <v/>
      </c>
      <c r="I46" s="1079" t="s">
        <v>613</v>
      </c>
    </row>
    <row r="47" spans="2:9" ht="22.5" hidden="1" customHeight="1" x14ac:dyDescent="0.25">
      <c r="B47" s="1074" t="s">
        <v>424</v>
      </c>
      <c r="C47" s="1075">
        <v>0</v>
      </c>
      <c r="D47" s="1076">
        <v>0</v>
      </c>
      <c r="E47" s="1077" t="str">
        <f t="shared" si="0"/>
        <v/>
      </c>
      <c r="F47" s="1078">
        <v>0</v>
      </c>
      <c r="G47" s="1076">
        <v>0</v>
      </c>
      <c r="H47" s="1077" t="str">
        <f t="shared" si="1"/>
        <v/>
      </c>
      <c r="I47" s="1079" t="s">
        <v>613</v>
      </c>
    </row>
    <row r="48" spans="2:9" ht="22.5" hidden="1" customHeight="1" x14ac:dyDescent="0.25">
      <c r="B48" s="1074" t="s">
        <v>425</v>
      </c>
      <c r="C48" s="1075">
        <v>0</v>
      </c>
      <c r="D48" s="1076">
        <v>0</v>
      </c>
      <c r="E48" s="1077" t="str">
        <f t="shared" si="0"/>
        <v/>
      </c>
      <c r="F48" s="1078">
        <v>0</v>
      </c>
      <c r="G48" s="1076">
        <v>0</v>
      </c>
      <c r="H48" s="1077" t="str">
        <f t="shared" si="1"/>
        <v/>
      </c>
      <c r="I48" s="1079" t="s">
        <v>613</v>
      </c>
    </row>
    <row r="49" spans="2:9" ht="22.5" hidden="1" customHeight="1" x14ac:dyDescent="0.25">
      <c r="B49" s="1074" t="s">
        <v>426</v>
      </c>
      <c r="C49" s="1075">
        <v>0</v>
      </c>
      <c r="D49" s="1076">
        <v>0</v>
      </c>
      <c r="E49" s="1077" t="str">
        <f t="shared" si="0"/>
        <v/>
      </c>
      <c r="F49" s="1078">
        <v>0</v>
      </c>
      <c r="G49" s="1076">
        <v>0</v>
      </c>
      <c r="H49" s="1077" t="str">
        <f t="shared" si="1"/>
        <v/>
      </c>
      <c r="I49" s="1079" t="s">
        <v>613</v>
      </c>
    </row>
    <row r="50" spans="2:9" ht="22.5" hidden="1" customHeight="1" x14ac:dyDescent="0.25">
      <c r="B50" s="1074" t="s">
        <v>427</v>
      </c>
      <c r="C50" s="1075">
        <v>0</v>
      </c>
      <c r="D50" s="1076">
        <v>0</v>
      </c>
      <c r="E50" s="1077" t="str">
        <f t="shared" si="0"/>
        <v/>
      </c>
      <c r="F50" s="1078">
        <v>0</v>
      </c>
      <c r="G50" s="1076">
        <v>0</v>
      </c>
      <c r="H50" s="1077" t="str">
        <f t="shared" si="1"/>
        <v/>
      </c>
      <c r="I50" s="1079" t="s">
        <v>613</v>
      </c>
    </row>
    <row r="51" spans="2:9" ht="15" hidden="1" customHeight="1" x14ac:dyDescent="0.25">
      <c r="B51" s="1074" t="s">
        <v>428</v>
      </c>
      <c r="C51" s="1075">
        <v>0</v>
      </c>
      <c r="D51" s="1076">
        <v>0</v>
      </c>
      <c r="E51" s="1077" t="str">
        <f t="shared" si="0"/>
        <v/>
      </c>
      <c r="F51" s="1078">
        <v>0</v>
      </c>
      <c r="G51" s="1076">
        <v>0</v>
      </c>
      <c r="H51" s="1077" t="str">
        <f t="shared" si="1"/>
        <v/>
      </c>
      <c r="I51" s="1079" t="s">
        <v>613</v>
      </c>
    </row>
    <row r="52" spans="2:9" ht="22.5" hidden="1" customHeight="1" x14ac:dyDescent="0.25">
      <c r="B52" s="1074" t="s">
        <v>429</v>
      </c>
      <c r="C52" s="1075">
        <v>0</v>
      </c>
      <c r="D52" s="1076">
        <v>0</v>
      </c>
      <c r="E52" s="1077" t="str">
        <f t="shared" si="0"/>
        <v/>
      </c>
      <c r="F52" s="1078">
        <v>0</v>
      </c>
      <c r="G52" s="1076">
        <v>0</v>
      </c>
      <c r="H52" s="1077" t="str">
        <f t="shared" si="1"/>
        <v/>
      </c>
      <c r="I52" s="1079" t="s">
        <v>613</v>
      </c>
    </row>
    <row r="53" spans="2:9" ht="22.5" hidden="1" customHeight="1" x14ac:dyDescent="0.25">
      <c r="B53" s="1074" t="s">
        <v>430</v>
      </c>
      <c r="C53" s="1075">
        <v>0</v>
      </c>
      <c r="D53" s="1076">
        <v>0</v>
      </c>
      <c r="E53" s="1077" t="str">
        <f t="shared" si="0"/>
        <v/>
      </c>
      <c r="F53" s="1078">
        <v>0</v>
      </c>
      <c r="G53" s="1076">
        <v>0</v>
      </c>
      <c r="H53" s="1077" t="str">
        <f t="shared" si="1"/>
        <v/>
      </c>
      <c r="I53" s="1079" t="s">
        <v>613</v>
      </c>
    </row>
    <row r="54" spans="2:9" ht="22.5" hidden="1" customHeight="1" x14ac:dyDescent="0.25">
      <c r="B54" s="1074" t="s">
        <v>431</v>
      </c>
      <c r="C54" s="1075">
        <v>0</v>
      </c>
      <c r="D54" s="1076">
        <v>0</v>
      </c>
      <c r="E54" s="1077" t="str">
        <f t="shared" si="0"/>
        <v/>
      </c>
      <c r="F54" s="1078">
        <v>0</v>
      </c>
      <c r="G54" s="1076">
        <v>0</v>
      </c>
      <c r="H54" s="1077" t="str">
        <f t="shared" si="1"/>
        <v/>
      </c>
      <c r="I54" s="1079" t="s">
        <v>613</v>
      </c>
    </row>
    <row r="55" spans="2:9" ht="45" customHeight="1" thickBot="1" x14ac:dyDescent="0.3">
      <c r="B55" s="1074" t="s">
        <v>432</v>
      </c>
      <c r="C55" s="1075">
        <v>0</v>
      </c>
      <c r="D55" s="1076">
        <v>1</v>
      </c>
      <c r="E55" s="1077" t="str">
        <f t="shared" si="0"/>
        <v/>
      </c>
      <c r="F55" s="1078">
        <v>0</v>
      </c>
      <c r="G55" s="1076">
        <v>1</v>
      </c>
      <c r="H55" s="1077" t="str">
        <f t="shared" si="1"/>
        <v/>
      </c>
      <c r="I55" s="1079">
        <v>3.8461538461538463</v>
      </c>
    </row>
    <row r="56" spans="2:9" ht="33.75" hidden="1" customHeight="1" x14ac:dyDescent="0.25">
      <c r="B56" s="1074" t="s">
        <v>433</v>
      </c>
      <c r="C56" s="1075">
        <v>0</v>
      </c>
      <c r="D56" s="1076">
        <v>0</v>
      </c>
      <c r="E56" s="1077" t="str">
        <f t="shared" si="0"/>
        <v/>
      </c>
      <c r="F56" s="1078">
        <v>0</v>
      </c>
      <c r="G56" s="1076">
        <v>0</v>
      </c>
      <c r="H56" s="1077" t="str">
        <f t="shared" si="1"/>
        <v/>
      </c>
      <c r="I56" s="1079" t="s">
        <v>613</v>
      </c>
    </row>
    <row r="57" spans="2:9" ht="15" hidden="1" customHeight="1" x14ac:dyDescent="0.25">
      <c r="B57" s="1074" t="s">
        <v>434</v>
      </c>
      <c r="C57" s="1075">
        <v>0</v>
      </c>
      <c r="D57" s="1076">
        <v>0</v>
      </c>
      <c r="E57" s="1077" t="str">
        <f t="shared" si="0"/>
        <v/>
      </c>
      <c r="F57" s="1078">
        <v>0</v>
      </c>
      <c r="G57" s="1076">
        <v>0</v>
      </c>
      <c r="H57" s="1077" t="str">
        <f t="shared" si="1"/>
        <v/>
      </c>
      <c r="I57" s="1079" t="s">
        <v>613</v>
      </c>
    </row>
    <row r="58" spans="2:9" ht="33.75" hidden="1" customHeight="1" x14ac:dyDescent="0.25">
      <c r="B58" s="1074" t="s">
        <v>435</v>
      </c>
      <c r="C58" s="1075">
        <v>0</v>
      </c>
      <c r="D58" s="1076">
        <v>0</v>
      </c>
      <c r="E58" s="1077" t="str">
        <f t="shared" si="0"/>
        <v/>
      </c>
      <c r="F58" s="1078">
        <v>0</v>
      </c>
      <c r="G58" s="1076">
        <v>0</v>
      </c>
      <c r="H58" s="1077" t="str">
        <f t="shared" si="1"/>
        <v/>
      </c>
      <c r="I58" s="1079" t="s">
        <v>613</v>
      </c>
    </row>
    <row r="59" spans="2:9" ht="22.5" hidden="1" customHeight="1" x14ac:dyDescent="0.25">
      <c r="B59" s="1074" t="s">
        <v>436</v>
      </c>
      <c r="C59" s="1075">
        <v>0</v>
      </c>
      <c r="D59" s="1076">
        <v>0</v>
      </c>
      <c r="E59" s="1077" t="str">
        <f t="shared" si="0"/>
        <v/>
      </c>
      <c r="F59" s="1078">
        <v>0</v>
      </c>
      <c r="G59" s="1076">
        <v>0</v>
      </c>
      <c r="H59" s="1077" t="str">
        <f t="shared" si="1"/>
        <v/>
      </c>
      <c r="I59" s="1079" t="s">
        <v>613</v>
      </c>
    </row>
    <row r="60" spans="2:9" ht="22.5" hidden="1" customHeight="1" x14ac:dyDescent="0.25">
      <c r="B60" s="1074" t="s">
        <v>437</v>
      </c>
      <c r="C60" s="1075">
        <v>0</v>
      </c>
      <c r="D60" s="1076">
        <v>0</v>
      </c>
      <c r="E60" s="1077" t="str">
        <f t="shared" si="0"/>
        <v/>
      </c>
      <c r="F60" s="1078">
        <v>0</v>
      </c>
      <c r="G60" s="1076">
        <v>0</v>
      </c>
      <c r="H60" s="1077" t="str">
        <f t="shared" si="1"/>
        <v/>
      </c>
      <c r="I60" s="1079" t="s">
        <v>613</v>
      </c>
    </row>
    <row r="61" spans="2:9" ht="22.5" hidden="1" customHeight="1" x14ac:dyDescent="0.25">
      <c r="B61" s="1074" t="s">
        <v>438</v>
      </c>
      <c r="C61" s="1075">
        <v>0</v>
      </c>
      <c r="D61" s="1076">
        <v>0</v>
      </c>
      <c r="E61" s="1077" t="str">
        <f t="shared" si="0"/>
        <v/>
      </c>
      <c r="F61" s="1078">
        <v>0</v>
      </c>
      <c r="G61" s="1076">
        <v>0</v>
      </c>
      <c r="H61" s="1077" t="str">
        <f t="shared" si="1"/>
        <v/>
      </c>
      <c r="I61" s="1079" t="s">
        <v>613</v>
      </c>
    </row>
    <row r="62" spans="2:9" ht="22.5" hidden="1" customHeight="1" x14ac:dyDescent="0.25">
      <c r="B62" s="1074" t="s">
        <v>439</v>
      </c>
      <c r="C62" s="1075">
        <v>0</v>
      </c>
      <c r="D62" s="1076">
        <v>0</v>
      </c>
      <c r="E62" s="1077" t="str">
        <f t="shared" si="0"/>
        <v/>
      </c>
      <c r="F62" s="1078">
        <v>0</v>
      </c>
      <c r="G62" s="1076">
        <v>0</v>
      </c>
      <c r="H62" s="1077" t="str">
        <f t="shared" si="1"/>
        <v/>
      </c>
      <c r="I62" s="1079" t="s">
        <v>613</v>
      </c>
    </row>
    <row r="63" spans="2:9" ht="15" hidden="1" customHeight="1" x14ac:dyDescent="0.25">
      <c r="B63" s="1074" t="s">
        <v>440</v>
      </c>
      <c r="C63" s="1075">
        <v>0</v>
      </c>
      <c r="D63" s="1076">
        <v>0</v>
      </c>
      <c r="E63" s="1077" t="str">
        <f t="shared" si="0"/>
        <v/>
      </c>
      <c r="F63" s="1078">
        <v>0</v>
      </c>
      <c r="G63" s="1076">
        <v>0</v>
      </c>
      <c r="H63" s="1077" t="str">
        <f t="shared" si="1"/>
        <v/>
      </c>
      <c r="I63" s="1079" t="s">
        <v>613</v>
      </c>
    </row>
    <row r="64" spans="2:9" ht="22.5" hidden="1" customHeight="1" x14ac:dyDescent="0.25">
      <c r="B64" s="1074" t="s">
        <v>441</v>
      </c>
      <c r="C64" s="1075">
        <v>0</v>
      </c>
      <c r="D64" s="1076">
        <v>0</v>
      </c>
      <c r="E64" s="1077" t="str">
        <f t="shared" si="0"/>
        <v/>
      </c>
      <c r="F64" s="1078">
        <v>0</v>
      </c>
      <c r="G64" s="1076">
        <v>0</v>
      </c>
      <c r="H64" s="1077" t="str">
        <f t="shared" si="1"/>
        <v/>
      </c>
      <c r="I64" s="1079" t="s">
        <v>613</v>
      </c>
    </row>
    <row r="65" spans="2:11" ht="22.5" hidden="1" customHeight="1" x14ac:dyDescent="0.25">
      <c r="B65" s="1074" t="s">
        <v>442</v>
      </c>
      <c r="C65" s="1075">
        <v>0</v>
      </c>
      <c r="D65" s="1076">
        <v>0</v>
      </c>
      <c r="E65" s="1077" t="str">
        <f t="shared" si="0"/>
        <v/>
      </c>
      <c r="F65" s="1078">
        <v>0</v>
      </c>
      <c r="G65" s="1076">
        <v>0</v>
      </c>
      <c r="H65" s="1077" t="str">
        <f t="shared" si="1"/>
        <v/>
      </c>
      <c r="I65" s="1079" t="s">
        <v>613</v>
      </c>
    </row>
    <row r="66" spans="2:11" ht="15.75" hidden="1" customHeight="1" thickBot="1" x14ac:dyDescent="0.3">
      <c r="B66" s="1074" t="s">
        <v>51</v>
      </c>
      <c r="C66" s="1075">
        <v>0</v>
      </c>
      <c r="D66" s="1076"/>
      <c r="E66" s="1083" t="str">
        <f t="shared" si="0"/>
        <v/>
      </c>
      <c r="F66" s="1078">
        <v>0</v>
      </c>
      <c r="G66" s="1076"/>
      <c r="H66" s="1083" t="str">
        <f t="shared" si="1"/>
        <v/>
      </c>
      <c r="I66" s="1079" t="s">
        <v>613</v>
      </c>
    </row>
    <row r="67" spans="2:11" ht="15.75" thickBot="1" x14ac:dyDescent="0.3">
      <c r="B67" s="1084" t="s">
        <v>14</v>
      </c>
      <c r="C67" s="1085">
        <v>33</v>
      </c>
      <c r="D67" s="1085">
        <f>SUM(D10:D66)</f>
        <v>26</v>
      </c>
      <c r="E67" s="1086">
        <f t="shared" si="0"/>
        <v>-21.212121212121218</v>
      </c>
      <c r="F67" s="1085">
        <v>32</v>
      </c>
      <c r="G67" s="1085">
        <f>SUM(G10:G66)</f>
        <v>26</v>
      </c>
      <c r="H67" s="1086">
        <f t="shared" si="1"/>
        <v>-18.75</v>
      </c>
      <c r="I67" s="1087">
        <v>100</v>
      </c>
    </row>
    <row r="69" spans="2:11" x14ac:dyDescent="0.25">
      <c r="B69" s="431" t="s">
        <v>443</v>
      </c>
    </row>
    <row r="70" spans="2:11" ht="15.75" thickBot="1" x14ac:dyDescent="0.3">
      <c r="B70" s="431"/>
    </row>
    <row r="71" spans="2:11" ht="15" customHeight="1" x14ac:dyDescent="0.25">
      <c r="B71" s="7201" t="s">
        <v>172</v>
      </c>
      <c r="C71" s="7176" t="s">
        <v>114</v>
      </c>
      <c r="D71" s="7177"/>
      <c r="E71" s="7178"/>
      <c r="F71" s="7176" t="s">
        <v>115</v>
      </c>
      <c r="G71" s="7179"/>
      <c r="H71" s="7176" t="s">
        <v>116</v>
      </c>
      <c r="I71" s="7180"/>
      <c r="J71" s="7180"/>
      <c r="K71" s="7179"/>
    </row>
    <row r="72" spans="2:11" ht="20.25" thickBot="1" x14ac:dyDescent="0.3">
      <c r="B72" s="7159"/>
      <c r="C72" s="168" t="s">
        <v>119</v>
      </c>
      <c r="D72" s="169" t="s">
        <v>120</v>
      </c>
      <c r="E72" s="170" t="s">
        <v>121</v>
      </c>
      <c r="F72" s="171" t="s">
        <v>119</v>
      </c>
      <c r="G72" s="172" t="s">
        <v>122</v>
      </c>
      <c r="H72" s="171" t="s">
        <v>119</v>
      </c>
      <c r="I72" s="173" t="s">
        <v>122</v>
      </c>
      <c r="J72" s="174" t="s">
        <v>123</v>
      </c>
      <c r="K72" s="175" t="s">
        <v>122</v>
      </c>
    </row>
    <row r="73" spans="2:11" ht="15.75" thickBot="1" x14ac:dyDescent="0.3">
      <c r="B73" s="518" t="s">
        <v>173</v>
      </c>
      <c r="C73" s="599">
        <v>6</v>
      </c>
      <c r="D73" s="520">
        <v>1</v>
      </c>
      <c r="E73" s="1088">
        <v>3</v>
      </c>
      <c r="F73" s="519">
        <v>6</v>
      </c>
      <c r="G73" s="521">
        <f t="shared" ref="G73:G93" si="2">IF(F73*C73=0,"",F73/C73*100)</f>
        <v>100</v>
      </c>
      <c r="H73" s="522">
        <v>3</v>
      </c>
      <c r="I73" s="523">
        <f t="shared" ref="I73:I93" si="3">IF(H73*E73=0,"",H73/E73*100)</f>
        <v>100</v>
      </c>
      <c r="J73" s="524">
        <v>0</v>
      </c>
      <c r="K73" s="824">
        <f t="shared" ref="K73:K80" si="4">IF(H73*E73=0,"",(H73-J73)/E73*100)</f>
        <v>100</v>
      </c>
    </row>
    <row r="74" spans="2:11" x14ac:dyDescent="0.25">
      <c r="B74" s="353" t="s">
        <v>174</v>
      </c>
      <c r="C74" s="383">
        <v>3</v>
      </c>
      <c r="D74" s="382">
        <v>0</v>
      </c>
      <c r="E74" s="1089">
        <v>2</v>
      </c>
      <c r="F74" s="381">
        <v>3</v>
      </c>
      <c r="G74" s="380">
        <f t="shared" si="2"/>
        <v>100</v>
      </c>
      <c r="H74" s="526">
        <v>2</v>
      </c>
      <c r="I74" s="333">
        <f t="shared" si="3"/>
        <v>100</v>
      </c>
      <c r="J74" s="349">
        <v>0</v>
      </c>
      <c r="K74" s="245">
        <f t="shared" si="4"/>
        <v>100</v>
      </c>
    </row>
    <row r="75" spans="2:11" x14ac:dyDescent="0.25">
      <c r="B75" s="359" t="s">
        <v>175</v>
      </c>
      <c r="C75" s="607">
        <v>3</v>
      </c>
      <c r="D75" s="387">
        <v>0</v>
      </c>
      <c r="E75" s="1090">
        <v>2</v>
      </c>
      <c r="F75" s="386">
        <v>3</v>
      </c>
      <c r="G75" s="339">
        <f t="shared" si="2"/>
        <v>100</v>
      </c>
      <c r="H75" s="527">
        <v>2</v>
      </c>
      <c r="I75" s="332">
        <f t="shared" si="3"/>
        <v>100</v>
      </c>
      <c r="J75" s="357">
        <v>0</v>
      </c>
      <c r="K75" s="260">
        <f t="shared" si="4"/>
        <v>100</v>
      </c>
    </row>
    <row r="76" spans="2:11" x14ac:dyDescent="0.25">
      <c r="B76" s="359" t="s">
        <v>176</v>
      </c>
      <c r="C76" s="607">
        <v>0</v>
      </c>
      <c r="D76" s="387">
        <v>0</v>
      </c>
      <c r="E76" s="1090">
        <v>0</v>
      </c>
      <c r="F76" s="386">
        <v>0</v>
      </c>
      <c r="G76" s="339" t="str">
        <f t="shared" si="2"/>
        <v/>
      </c>
      <c r="H76" s="527">
        <v>0</v>
      </c>
      <c r="I76" s="332" t="str">
        <f t="shared" si="3"/>
        <v/>
      </c>
      <c r="J76" s="357">
        <v>0</v>
      </c>
      <c r="K76" s="260" t="str">
        <f t="shared" si="4"/>
        <v/>
      </c>
    </row>
    <row r="77" spans="2:11" ht="15.75" thickBot="1" x14ac:dyDescent="0.3">
      <c r="B77" s="373" t="s">
        <v>177</v>
      </c>
      <c r="C77" s="610">
        <v>3</v>
      </c>
      <c r="D77" s="529">
        <v>0</v>
      </c>
      <c r="E77" s="1091">
        <v>2</v>
      </c>
      <c r="F77" s="528">
        <v>3</v>
      </c>
      <c r="G77" s="361">
        <f t="shared" si="2"/>
        <v>100</v>
      </c>
      <c r="H77" s="530">
        <v>2</v>
      </c>
      <c r="I77" s="375">
        <f t="shared" si="3"/>
        <v>100</v>
      </c>
      <c r="J77" s="531">
        <v>0</v>
      </c>
      <c r="K77" s="374">
        <f t="shared" si="4"/>
        <v>100</v>
      </c>
    </row>
    <row r="78" spans="2:11" x14ac:dyDescent="0.25">
      <c r="B78" s="353" t="s">
        <v>178</v>
      </c>
      <c r="C78" s="383">
        <v>0</v>
      </c>
      <c r="D78" s="382">
        <v>0</v>
      </c>
      <c r="E78" s="1089">
        <v>0</v>
      </c>
      <c r="F78" s="381">
        <v>0</v>
      </c>
      <c r="G78" s="351" t="str">
        <f t="shared" si="2"/>
        <v/>
      </c>
      <c r="H78" s="526">
        <v>0</v>
      </c>
      <c r="I78" s="352" t="str">
        <f t="shared" si="3"/>
        <v/>
      </c>
      <c r="J78" s="349">
        <v>0</v>
      </c>
      <c r="K78" s="245" t="str">
        <f t="shared" si="4"/>
        <v/>
      </c>
    </row>
    <row r="79" spans="2:11" x14ac:dyDescent="0.25">
      <c r="B79" s="359" t="s">
        <v>179</v>
      </c>
      <c r="C79" s="607">
        <v>0</v>
      </c>
      <c r="D79" s="387">
        <v>0</v>
      </c>
      <c r="E79" s="1090">
        <v>0</v>
      </c>
      <c r="F79" s="386">
        <v>0</v>
      </c>
      <c r="G79" s="339" t="str">
        <f t="shared" si="2"/>
        <v/>
      </c>
      <c r="H79" s="527">
        <v>0</v>
      </c>
      <c r="I79" s="332" t="str">
        <f t="shared" si="3"/>
        <v/>
      </c>
      <c r="J79" s="357">
        <v>0</v>
      </c>
      <c r="K79" s="260" t="str">
        <f t="shared" si="4"/>
        <v/>
      </c>
    </row>
    <row r="80" spans="2:11" x14ac:dyDescent="0.25">
      <c r="B80" s="359" t="s">
        <v>180</v>
      </c>
      <c r="C80" s="607">
        <v>0</v>
      </c>
      <c r="D80" s="387">
        <v>0</v>
      </c>
      <c r="E80" s="1090">
        <v>0</v>
      </c>
      <c r="F80" s="386">
        <v>0</v>
      </c>
      <c r="G80" s="339" t="str">
        <f t="shared" si="2"/>
        <v/>
      </c>
      <c r="H80" s="527">
        <v>0</v>
      </c>
      <c r="I80" s="332" t="str">
        <f t="shared" si="3"/>
        <v/>
      </c>
      <c r="J80" s="357">
        <v>0</v>
      </c>
      <c r="K80" s="260" t="str">
        <f t="shared" si="4"/>
        <v/>
      </c>
    </row>
    <row r="81" spans="2:11" x14ac:dyDescent="0.25">
      <c r="B81" s="359" t="s">
        <v>181</v>
      </c>
      <c r="C81" s="607">
        <v>1</v>
      </c>
      <c r="D81" s="387">
        <v>0</v>
      </c>
      <c r="E81" s="1090">
        <v>1</v>
      </c>
      <c r="F81" s="386">
        <v>1</v>
      </c>
      <c r="G81" s="339">
        <f t="shared" si="2"/>
        <v>100</v>
      </c>
      <c r="H81" s="527">
        <v>1</v>
      </c>
      <c r="I81" s="332">
        <f t="shared" si="3"/>
        <v>100</v>
      </c>
      <c r="J81" s="357">
        <v>0</v>
      </c>
      <c r="K81" s="260">
        <f>IF(H81*E81=0,"",(H81-J81)/E81*100)</f>
        <v>100</v>
      </c>
    </row>
    <row r="82" spans="2:11" x14ac:dyDescent="0.25">
      <c r="B82" s="359" t="s">
        <v>182</v>
      </c>
      <c r="C82" s="607">
        <v>1</v>
      </c>
      <c r="D82" s="387">
        <v>0</v>
      </c>
      <c r="E82" s="1090">
        <v>0</v>
      </c>
      <c r="F82" s="386">
        <v>2</v>
      </c>
      <c r="G82" s="339">
        <f t="shared" si="2"/>
        <v>200</v>
      </c>
      <c r="H82" s="527">
        <v>1</v>
      </c>
      <c r="I82" s="332" t="str">
        <f t="shared" si="3"/>
        <v/>
      </c>
      <c r="J82" s="357">
        <v>1</v>
      </c>
      <c r="K82" s="260" t="str">
        <f>IF(H82*E82=0,"",(H82-J82)/E82*100)</f>
        <v/>
      </c>
    </row>
    <row r="83" spans="2:11" ht="15.75" thickBot="1" x14ac:dyDescent="0.3">
      <c r="B83" s="373" t="s">
        <v>183</v>
      </c>
      <c r="C83" s="610">
        <v>1</v>
      </c>
      <c r="D83" s="529">
        <v>0</v>
      </c>
      <c r="E83" s="1091">
        <v>1</v>
      </c>
      <c r="F83" s="528">
        <v>1</v>
      </c>
      <c r="G83" s="361">
        <f t="shared" si="2"/>
        <v>100</v>
      </c>
      <c r="H83" s="530">
        <v>1</v>
      </c>
      <c r="I83" s="375">
        <f t="shared" si="3"/>
        <v>100</v>
      </c>
      <c r="J83" s="531">
        <v>0</v>
      </c>
      <c r="K83" s="374">
        <f t="shared" ref="K83:K92" si="5">IF(H83*E83=0,"",(H83-J83)/E83*100)</f>
        <v>100</v>
      </c>
    </row>
    <row r="84" spans="2:11" x14ac:dyDescent="0.25">
      <c r="B84" s="353" t="s">
        <v>184</v>
      </c>
      <c r="C84" s="614">
        <v>2</v>
      </c>
      <c r="D84" s="385">
        <v>0</v>
      </c>
      <c r="E84" s="1092">
        <v>1</v>
      </c>
      <c r="F84" s="384">
        <v>2</v>
      </c>
      <c r="G84" s="351">
        <f t="shared" si="2"/>
        <v>100</v>
      </c>
      <c r="H84" s="526">
        <v>1</v>
      </c>
      <c r="I84" s="352">
        <f t="shared" si="3"/>
        <v>100</v>
      </c>
      <c r="J84" s="349">
        <v>0</v>
      </c>
      <c r="K84" s="245">
        <f t="shared" si="5"/>
        <v>100</v>
      </c>
    </row>
    <row r="85" spans="2:11" x14ac:dyDescent="0.25">
      <c r="B85" s="372" t="s">
        <v>185</v>
      </c>
      <c r="C85" s="607">
        <v>3</v>
      </c>
      <c r="D85" s="387">
        <v>0</v>
      </c>
      <c r="E85" s="1090">
        <v>3</v>
      </c>
      <c r="F85" s="386">
        <v>3</v>
      </c>
      <c r="G85" s="380">
        <f t="shared" si="2"/>
        <v>100</v>
      </c>
      <c r="H85" s="527">
        <v>3</v>
      </c>
      <c r="I85" s="333">
        <f t="shared" si="3"/>
        <v>100</v>
      </c>
      <c r="J85" s="357">
        <v>0</v>
      </c>
      <c r="K85" s="260">
        <f t="shared" si="5"/>
        <v>100</v>
      </c>
    </row>
    <row r="86" spans="2:11" x14ac:dyDescent="0.25">
      <c r="B86" s="359" t="s">
        <v>186</v>
      </c>
      <c r="C86" s="607">
        <v>1</v>
      </c>
      <c r="D86" s="387">
        <v>0</v>
      </c>
      <c r="E86" s="1090">
        <v>1</v>
      </c>
      <c r="F86" s="386">
        <v>0</v>
      </c>
      <c r="G86" s="339" t="str">
        <f t="shared" si="2"/>
        <v/>
      </c>
      <c r="H86" s="527">
        <v>0</v>
      </c>
      <c r="I86" s="332" t="str">
        <f t="shared" si="3"/>
        <v/>
      </c>
      <c r="J86" s="357">
        <v>0</v>
      </c>
      <c r="K86" s="260" t="str">
        <f t="shared" si="5"/>
        <v/>
      </c>
    </row>
    <row r="87" spans="2:11" x14ac:dyDescent="0.25">
      <c r="B87" s="435" t="s">
        <v>187</v>
      </c>
      <c r="C87" s="607">
        <v>0</v>
      </c>
      <c r="D87" s="387">
        <v>0</v>
      </c>
      <c r="E87" s="1090">
        <v>0</v>
      </c>
      <c r="F87" s="386">
        <v>0</v>
      </c>
      <c r="G87" s="339" t="str">
        <f t="shared" si="2"/>
        <v/>
      </c>
      <c r="H87" s="527">
        <v>0</v>
      </c>
      <c r="I87" s="332" t="str">
        <f t="shared" si="3"/>
        <v/>
      </c>
      <c r="J87" s="357">
        <v>0</v>
      </c>
      <c r="K87" s="260" t="str">
        <f t="shared" si="5"/>
        <v/>
      </c>
    </row>
    <row r="88" spans="2:11" x14ac:dyDescent="0.25">
      <c r="B88" s="359" t="s">
        <v>188</v>
      </c>
      <c r="C88" s="607">
        <v>0</v>
      </c>
      <c r="D88" s="387">
        <v>0</v>
      </c>
      <c r="E88" s="1090">
        <v>0</v>
      </c>
      <c r="F88" s="386">
        <v>0</v>
      </c>
      <c r="G88" s="339" t="str">
        <f t="shared" si="2"/>
        <v/>
      </c>
      <c r="H88" s="527">
        <v>0</v>
      </c>
      <c r="I88" s="332" t="str">
        <f t="shared" si="3"/>
        <v/>
      </c>
      <c r="J88" s="357">
        <v>0</v>
      </c>
      <c r="K88" s="260" t="str">
        <f t="shared" si="5"/>
        <v/>
      </c>
    </row>
    <row r="89" spans="2:11" x14ac:dyDescent="0.25">
      <c r="B89" s="359" t="s">
        <v>189</v>
      </c>
      <c r="C89" s="607">
        <v>0</v>
      </c>
      <c r="D89" s="387">
        <v>0</v>
      </c>
      <c r="E89" s="1090">
        <v>0</v>
      </c>
      <c r="F89" s="386">
        <v>0</v>
      </c>
      <c r="G89" s="339" t="str">
        <f t="shared" si="2"/>
        <v/>
      </c>
      <c r="H89" s="527">
        <v>0</v>
      </c>
      <c r="I89" s="332" t="str">
        <f t="shared" si="3"/>
        <v/>
      </c>
      <c r="J89" s="357">
        <v>0</v>
      </c>
      <c r="K89" s="260" t="str">
        <f t="shared" si="5"/>
        <v/>
      </c>
    </row>
    <row r="90" spans="2:11" x14ac:dyDescent="0.25">
      <c r="B90" s="359" t="s">
        <v>190</v>
      </c>
      <c r="C90" s="607">
        <v>2</v>
      </c>
      <c r="D90" s="387">
        <v>0</v>
      </c>
      <c r="E90" s="1090">
        <v>2</v>
      </c>
      <c r="F90" s="386">
        <v>2</v>
      </c>
      <c r="G90" s="339">
        <f t="shared" si="2"/>
        <v>100</v>
      </c>
      <c r="H90" s="527">
        <v>2</v>
      </c>
      <c r="I90" s="332">
        <f t="shared" si="3"/>
        <v>100</v>
      </c>
      <c r="J90" s="357">
        <v>0</v>
      </c>
      <c r="K90" s="260">
        <f t="shared" si="5"/>
        <v>100</v>
      </c>
    </row>
    <row r="91" spans="2:11" x14ac:dyDescent="0.25">
      <c r="B91" s="359" t="s">
        <v>191</v>
      </c>
      <c r="C91" s="607">
        <v>0</v>
      </c>
      <c r="D91" s="387">
        <v>0</v>
      </c>
      <c r="E91" s="1090">
        <v>0</v>
      </c>
      <c r="F91" s="386">
        <v>0</v>
      </c>
      <c r="G91" s="339" t="str">
        <f t="shared" si="2"/>
        <v/>
      </c>
      <c r="H91" s="527">
        <v>0</v>
      </c>
      <c r="I91" s="332" t="str">
        <f t="shared" si="3"/>
        <v/>
      </c>
      <c r="J91" s="357">
        <v>0</v>
      </c>
      <c r="K91" s="260" t="str">
        <f t="shared" si="5"/>
        <v/>
      </c>
    </row>
    <row r="92" spans="2:11" ht="15.75" thickBot="1" x14ac:dyDescent="0.3">
      <c r="B92" s="359" t="s">
        <v>192</v>
      </c>
      <c r="C92" s="610">
        <v>0</v>
      </c>
      <c r="D92" s="529">
        <v>0</v>
      </c>
      <c r="E92" s="1091">
        <v>0</v>
      </c>
      <c r="F92" s="528">
        <v>0</v>
      </c>
      <c r="G92" s="339" t="str">
        <f t="shared" si="2"/>
        <v/>
      </c>
      <c r="H92" s="530">
        <v>0</v>
      </c>
      <c r="I92" s="340" t="str">
        <f t="shared" si="3"/>
        <v/>
      </c>
      <c r="J92" s="531">
        <v>0</v>
      </c>
      <c r="K92" s="260" t="str">
        <f t="shared" si="5"/>
        <v/>
      </c>
    </row>
    <row r="93" spans="2:11" ht="15.75" thickBot="1" x14ac:dyDescent="0.3">
      <c r="B93" s="283" t="s">
        <v>14</v>
      </c>
      <c r="C93" s="532">
        <f>SUM(C73:C92)</f>
        <v>26</v>
      </c>
      <c r="D93" s="532">
        <f>SUM(D73:D92)</f>
        <v>1</v>
      </c>
      <c r="E93" s="989">
        <f>SUM(E73:E92)</f>
        <v>18</v>
      </c>
      <c r="F93" s="533">
        <f>SUM(F73:F92)</f>
        <v>26</v>
      </c>
      <c r="G93" s="534">
        <f t="shared" si="2"/>
        <v>100</v>
      </c>
      <c r="H93" s="532">
        <f>SUM(H73:H92)</f>
        <v>18</v>
      </c>
      <c r="I93" s="535">
        <f t="shared" si="3"/>
        <v>100</v>
      </c>
      <c r="J93" s="532">
        <f>SUM(J73:J92)</f>
        <v>1</v>
      </c>
      <c r="K93" s="536">
        <f>(H93-J93)/E93*100</f>
        <v>94.444444444444443</v>
      </c>
    </row>
    <row r="95" spans="2:11" x14ac:dyDescent="0.25">
      <c r="B95" s="431" t="s">
        <v>444</v>
      </c>
    </row>
    <row r="96" spans="2:11" ht="15.75" thickBot="1" x14ac:dyDescent="0.3">
      <c r="B96" s="431"/>
    </row>
    <row r="97" spans="2:9" ht="15" customHeight="1" x14ac:dyDescent="0.25">
      <c r="B97" s="7154" t="s">
        <v>194</v>
      </c>
      <c r="C97" s="7189" t="s">
        <v>118</v>
      </c>
      <c r="D97" s="7190"/>
      <c r="E97" s="7191"/>
      <c r="F97" s="7189" t="s">
        <v>115</v>
      </c>
      <c r="G97" s="7192"/>
      <c r="H97" s="7193"/>
      <c r="I97" s="7317" t="s">
        <v>2607</v>
      </c>
    </row>
    <row r="98" spans="2:9" ht="15" customHeight="1" x14ac:dyDescent="0.25">
      <c r="B98" s="7255"/>
      <c r="C98" s="7194" t="s">
        <v>124</v>
      </c>
      <c r="D98" s="7195"/>
      <c r="E98" s="7196" t="s">
        <v>125</v>
      </c>
      <c r="F98" s="7194" t="s">
        <v>124</v>
      </c>
      <c r="G98" s="7195"/>
      <c r="H98" s="7196" t="s">
        <v>125</v>
      </c>
      <c r="I98" s="7318"/>
    </row>
    <row r="99" spans="2:9" ht="15.75" thickBot="1" x14ac:dyDescent="0.3">
      <c r="B99" s="7159"/>
      <c r="C99" s="171" t="s">
        <v>1</v>
      </c>
      <c r="D99" s="185" t="s">
        <v>2360</v>
      </c>
      <c r="E99" s="7322"/>
      <c r="F99" s="171" t="s">
        <v>1</v>
      </c>
      <c r="G99" s="185" t="s">
        <v>2360</v>
      </c>
      <c r="H99" s="7322"/>
      <c r="I99" s="7318"/>
    </row>
    <row r="100" spans="2:9" ht="15.75" thickBot="1" x14ac:dyDescent="0.3">
      <c r="B100" s="518" t="s">
        <v>173</v>
      </c>
      <c r="C100" s="1093">
        <v>3</v>
      </c>
      <c r="D100" s="991">
        <v>6</v>
      </c>
      <c r="E100" s="1094">
        <f t="shared" ref="E100:E120" si="6">IF(D100*C100=0,"",D100/C100*100-100)</f>
        <v>100</v>
      </c>
      <c r="F100" s="1095">
        <v>3</v>
      </c>
      <c r="G100" s="1007">
        <v>6</v>
      </c>
      <c r="H100" s="1096">
        <f t="shared" ref="H100:H120" si="7">IF(G100*F100=0,"",G100/F100*100-100)</f>
        <v>100</v>
      </c>
      <c r="I100" s="993">
        <v>23.076923076923077</v>
      </c>
    </row>
    <row r="101" spans="2:9" x14ac:dyDescent="0.25">
      <c r="B101" s="372" t="s">
        <v>174</v>
      </c>
      <c r="C101" s="1097">
        <v>7</v>
      </c>
      <c r="D101" s="995">
        <v>3</v>
      </c>
      <c r="E101" s="1098">
        <f t="shared" si="6"/>
        <v>-57.142857142857146</v>
      </c>
      <c r="F101" s="1099">
        <v>7</v>
      </c>
      <c r="G101" s="995">
        <v>3</v>
      </c>
      <c r="H101" s="1100">
        <f t="shared" si="7"/>
        <v>-57.142857142857146</v>
      </c>
      <c r="I101" s="1002">
        <v>11.538461538461538</v>
      </c>
    </row>
    <row r="102" spans="2:9" x14ac:dyDescent="0.25">
      <c r="B102" s="359" t="s">
        <v>175</v>
      </c>
      <c r="C102" s="1101">
        <v>3</v>
      </c>
      <c r="D102" s="1000">
        <v>3</v>
      </c>
      <c r="E102" s="1102">
        <f t="shared" si="6"/>
        <v>0</v>
      </c>
      <c r="F102" s="1103">
        <v>3</v>
      </c>
      <c r="G102" s="1000">
        <v>3</v>
      </c>
      <c r="H102" s="1104">
        <f t="shared" si="7"/>
        <v>0</v>
      </c>
      <c r="I102" s="1002">
        <v>11.538461538461538</v>
      </c>
    </row>
    <row r="103" spans="2:9" x14ac:dyDescent="0.25">
      <c r="B103" s="359" t="s">
        <v>176</v>
      </c>
      <c r="C103" s="1101">
        <v>3</v>
      </c>
      <c r="D103" s="1000">
        <v>0</v>
      </c>
      <c r="E103" s="1102" t="str">
        <f t="shared" si="6"/>
        <v/>
      </c>
      <c r="F103" s="1103">
        <v>3</v>
      </c>
      <c r="G103" s="1000">
        <v>0</v>
      </c>
      <c r="H103" s="1104" t="str">
        <f t="shared" si="7"/>
        <v/>
      </c>
      <c r="I103" s="1002">
        <v>0</v>
      </c>
    </row>
    <row r="104" spans="2:9" ht="15.75" thickBot="1" x14ac:dyDescent="0.3">
      <c r="B104" s="373" t="s">
        <v>177</v>
      </c>
      <c r="C104" s="1105">
        <v>1</v>
      </c>
      <c r="D104" s="997">
        <v>3</v>
      </c>
      <c r="E104" s="1106">
        <f t="shared" si="6"/>
        <v>200</v>
      </c>
      <c r="F104" s="1107">
        <v>1</v>
      </c>
      <c r="G104" s="997">
        <v>3</v>
      </c>
      <c r="H104" s="1108">
        <f t="shared" si="7"/>
        <v>200</v>
      </c>
      <c r="I104" s="1006">
        <v>11.538461538461538</v>
      </c>
    </row>
    <row r="105" spans="2:9" x14ac:dyDescent="0.25">
      <c r="B105" s="372" t="s">
        <v>178</v>
      </c>
      <c r="C105" s="1099">
        <v>0</v>
      </c>
      <c r="D105" s="995">
        <v>0</v>
      </c>
      <c r="E105" s="1098" t="str">
        <f t="shared" si="6"/>
        <v/>
      </c>
      <c r="F105" s="1099">
        <v>0</v>
      </c>
      <c r="G105" s="995">
        <v>0</v>
      </c>
      <c r="H105" s="1100" t="str">
        <f t="shared" si="7"/>
        <v/>
      </c>
      <c r="I105" s="998">
        <v>0</v>
      </c>
    </row>
    <row r="106" spans="2:9" x14ac:dyDescent="0.25">
      <c r="B106" s="359" t="s">
        <v>179</v>
      </c>
      <c r="C106" s="1103">
        <v>2</v>
      </c>
      <c r="D106" s="1000">
        <v>0</v>
      </c>
      <c r="E106" s="1102" t="str">
        <f t="shared" si="6"/>
        <v/>
      </c>
      <c r="F106" s="1103">
        <v>2</v>
      </c>
      <c r="G106" s="1000">
        <v>0</v>
      </c>
      <c r="H106" s="1104" t="str">
        <f t="shared" si="7"/>
        <v/>
      </c>
      <c r="I106" s="1002">
        <v>0</v>
      </c>
    </row>
    <row r="107" spans="2:9" x14ac:dyDescent="0.25">
      <c r="B107" s="359" t="s">
        <v>180</v>
      </c>
      <c r="C107" s="1103">
        <v>6</v>
      </c>
      <c r="D107" s="1000">
        <v>0</v>
      </c>
      <c r="E107" s="1102" t="str">
        <f t="shared" si="6"/>
        <v/>
      </c>
      <c r="F107" s="1103">
        <v>5</v>
      </c>
      <c r="G107" s="1000">
        <v>0</v>
      </c>
      <c r="H107" s="1104" t="str">
        <f t="shared" si="7"/>
        <v/>
      </c>
      <c r="I107" s="1002">
        <v>0</v>
      </c>
    </row>
    <row r="108" spans="2:9" x14ac:dyDescent="0.25">
      <c r="B108" s="359" t="s">
        <v>181</v>
      </c>
      <c r="C108" s="1103">
        <v>1</v>
      </c>
      <c r="D108" s="1000">
        <v>1</v>
      </c>
      <c r="E108" s="1102">
        <f t="shared" si="6"/>
        <v>0</v>
      </c>
      <c r="F108" s="1103">
        <v>1</v>
      </c>
      <c r="G108" s="1000">
        <v>1</v>
      </c>
      <c r="H108" s="1104">
        <f t="shared" si="7"/>
        <v>0</v>
      </c>
      <c r="I108" s="1002">
        <v>3.8461538461538463</v>
      </c>
    </row>
    <row r="109" spans="2:9" x14ac:dyDescent="0.25">
      <c r="B109" s="359" t="s">
        <v>182</v>
      </c>
      <c r="C109" s="1103">
        <v>5</v>
      </c>
      <c r="D109" s="1000">
        <v>1</v>
      </c>
      <c r="E109" s="1102">
        <f t="shared" si="6"/>
        <v>-80</v>
      </c>
      <c r="F109" s="1103">
        <v>5</v>
      </c>
      <c r="G109" s="1000">
        <v>2</v>
      </c>
      <c r="H109" s="1104">
        <f t="shared" si="7"/>
        <v>-60</v>
      </c>
      <c r="I109" s="1002">
        <v>3.8461538461538463</v>
      </c>
    </row>
    <row r="110" spans="2:9" ht="15.75" thickBot="1" x14ac:dyDescent="0.3">
      <c r="B110" s="373" t="s">
        <v>183</v>
      </c>
      <c r="C110" s="1109">
        <v>0</v>
      </c>
      <c r="D110" s="1009">
        <v>1</v>
      </c>
      <c r="E110" s="1110" t="str">
        <f t="shared" si="6"/>
        <v/>
      </c>
      <c r="F110" s="1109">
        <v>0</v>
      </c>
      <c r="G110" s="1009">
        <v>1</v>
      </c>
      <c r="H110" s="1111" t="str">
        <f t="shared" si="7"/>
        <v/>
      </c>
      <c r="I110" s="1012">
        <v>3.8461538461538463</v>
      </c>
    </row>
    <row r="111" spans="2:9" x14ac:dyDescent="0.25">
      <c r="B111" s="372" t="s">
        <v>184</v>
      </c>
      <c r="C111" s="1112">
        <v>0</v>
      </c>
      <c r="D111" s="1014">
        <v>2</v>
      </c>
      <c r="E111" s="1113" t="str">
        <f t="shared" si="6"/>
        <v/>
      </c>
      <c r="F111" s="1114">
        <v>0</v>
      </c>
      <c r="G111" s="1014">
        <v>2</v>
      </c>
      <c r="H111" s="1115" t="str">
        <f t="shared" si="7"/>
        <v/>
      </c>
      <c r="I111" s="1016">
        <v>7.6923076923076925</v>
      </c>
    </row>
    <row r="112" spans="2:9" x14ac:dyDescent="0.25">
      <c r="B112" s="359" t="s">
        <v>185</v>
      </c>
      <c r="C112" s="1101">
        <v>1</v>
      </c>
      <c r="D112" s="1000">
        <v>3</v>
      </c>
      <c r="E112" s="1102">
        <f t="shared" si="6"/>
        <v>200</v>
      </c>
      <c r="F112" s="1103">
        <v>1</v>
      </c>
      <c r="G112" s="1000">
        <v>3</v>
      </c>
      <c r="H112" s="1104">
        <f t="shared" si="7"/>
        <v>200</v>
      </c>
      <c r="I112" s="1002">
        <v>11.538461538461538</v>
      </c>
    </row>
    <row r="113" spans="2:9" x14ac:dyDescent="0.25">
      <c r="B113" s="359" t="s">
        <v>186</v>
      </c>
      <c r="C113" s="1101">
        <v>0</v>
      </c>
      <c r="D113" s="1000">
        <v>1</v>
      </c>
      <c r="E113" s="1102" t="str">
        <f t="shared" si="6"/>
        <v/>
      </c>
      <c r="F113" s="1103">
        <v>0</v>
      </c>
      <c r="G113" s="1000">
        <v>0</v>
      </c>
      <c r="H113" s="1104" t="str">
        <f t="shared" si="7"/>
        <v/>
      </c>
      <c r="I113" s="1002">
        <v>3.8461538461538463</v>
      </c>
    </row>
    <row r="114" spans="2:9" x14ac:dyDescent="0.25">
      <c r="B114" s="359" t="s">
        <v>187</v>
      </c>
      <c r="C114" s="1116">
        <v>0</v>
      </c>
      <c r="D114" s="1117">
        <v>0</v>
      </c>
      <c r="E114" s="1102" t="str">
        <f t="shared" si="6"/>
        <v/>
      </c>
      <c r="F114" s="1118">
        <v>0</v>
      </c>
      <c r="G114" s="1117">
        <v>0</v>
      </c>
      <c r="H114" s="1104" t="str">
        <f t="shared" si="7"/>
        <v/>
      </c>
      <c r="I114" s="1002">
        <v>0</v>
      </c>
    </row>
    <row r="115" spans="2:9" x14ac:dyDescent="0.25">
      <c r="B115" s="359" t="s">
        <v>188</v>
      </c>
      <c r="C115" s="1101">
        <v>0</v>
      </c>
      <c r="D115" s="1000">
        <v>0</v>
      </c>
      <c r="E115" s="1102" t="str">
        <f t="shared" si="6"/>
        <v/>
      </c>
      <c r="F115" s="1103">
        <v>0</v>
      </c>
      <c r="G115" s="1000">
        <v>0</v>
      </c>
      <c r="H115" s="1104" t="str">
        <f t="shared" si="7"/>
        <v/>
      </c>
      <c r="I115" s="1002">
        <v>0</v>
      </c>
    </row>
    <row r="116" spans="2:9" x14ac:dyDescent="0.25">
      <c r="B116" s="359" t="s">
        <v>189</v>
      </c>
      <c r="C116" s="1101">
        <v>1</v>
      </c>
      <c r="D116" s="1000">
        <v>0</v>
      </c>
      <c r="E116" s="1102" t="str">
        <f t="shared" si="6"/>
        <v/>
      </c>
      <c r="F116" s="1103">
        <v>1</v>
      </c>
      <c r="G116" s="1000">
        <v>0</v>
      </c>
      <c r="H116" s="1104" t="str">
        <f t="shared" si="7"/>
        <v/>
      </c>
      <c r="I116" s="1002">
        <v>0</v>
      </c>
    </row>
    <row r="117" spans="2:9" x14ac:dyDescent="0.25">
      <c r="B117" s="359" t="s">
        <v>190</v>
      </c>
      <c r="C117" s="1101">
        <v>0</v>
      </c>
      <c r="D117" s="1000">
        <v>2</v>
      </c>
      <c r="E117" s="1102" t="str">
        <f t="shared" si="6"/>
        <v/>
      </c>
      <c r="F117" s="1103">
        <v>0</v>
      </c>
      <c r="G117" s="1000">
        <v>2</v>
      </c>
      <c r="H117" s="1104" t="str">
        <f t="shared" si="7"/>
        <v/>
      </c>
      <c r="I117" s="1002">
        <v>7.6923076923076925</v>
      </c>
    </row>
    <row r="118" spans="2:9" x14ac:dyDescent="0.25">
      <c r="B118" s="359" t="s">
        <v>191</v>
      </c>
      <c r="C118" s="1101">
        <v>0</v>
      </c>
      <c r="D118" s="1000">
        <v>0</v>
      </c>
      <c r="E118" s="1102" t="str">
        <f t="shared" si="6"/>
        <v/>
      </c>
      <c r="F118" s="1103">
        <v>0</v>
      </c>
      <c r="G118" s="1000">
        <v>0</v>
      </c>
      <c r="H118" s="1104" t="str">
        <f t="shared" si="7"/>
        <v/>
      </c>
      <c r="I118" s="1002">
        <v>0</v>
      </c>
    </row>
    <row r="119" spans="2:9" ht="15.75" thickBot="1" x14ac:dyDescent="0.3">
      <c r="B119" s="359" t="s">
        <v>192</v>
      </c>
      <c r="C119" s="1119">
        <v>0</v>
      </c>
      <c r="D119" s="1009">
        <v>0</v>
      </c>
      <c r="E119" s="1018" t="str">
        <f t="shared" si="6"/>
        <v/>
      </c>
      <c r="F119" s="1109">
        <v>0</v>
      </c>
      <c r="G119" s="1009">
        <v>0</v>
      </c>
      <c r="H119" s="1120" t="str">
        <f t="shared" si="7"/>
        <v/>
      </c>
      <c r="I119" s="1002">
        <v>0</v>
      </c>
    </row>
    <row r="120" spans="2:9" ht="15.75" thickBot="1" x14ac:dyDescent="0.3">
      <c r="B120" s="1020" t="s">
        <v>14</v>
      </c>
      <c r="C120" s="991">
        <v>33</v>
      </c>
      <c r="D120" s="1121">
        <f>SUM(D100:D119)</f>
        <v>26</v>
      </c>
      <c r="E120" s="1122">
        <f t="shared" si="6"/>
        <v>-21.212121212121218</v>
      </c>
      <c r="F120" s="1123">
        <v>32</v>
      </c>
      <c r="G120" s="1124">
        <f>SUM(G100:G119)</f>
        <v>26</v>
      </c>
      <c r="H120" s="1125">
        <f t="shared" si="7"/>
        <v>-18.75</v>
      </c>
      <c r="I120" s="1025">
        <v>100</v>
      </c>
    </row>
  </sheetData>
  <mergeCells count="20">
    <mergeCell ref="F98:G98"/>
    <mergeCell ref="H98:H99"/>
    <mergeCell ref="B71:B72"/>
    <mergeCell ref="C71:E71"/>
    <mergeCell ref="F71:G71"/>
    <mergeCell ref="H71:K71"/>
    <mergeCell ref="B97:B99"/>
    <mergeCell ref="C97:E97"/>
    <mergeCell ref="F97:H97"/>
    <mergeCell ref="I97:I99"/>
    <mergeCell ref="C98:D98"/>
    <mergeCell ref="E98:E99"/>
    <mergeCell ref="B6:B8"/>
    <mergeCell ref="C6:E6"/>
    <mergeCell ref="F6:H6"/>
    <mergeCell ref="I6:I8"/>
    <mergeCell ref="C7:D7"/>
    <mergeCell ref="E7:E8"/>
    <mergeCell ref="F7:G7"/>
    <mergeCell ref="H7:H8"/>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11"/>
  <sheetViews>
    <sheetView topLeftCell="A104" workbookViewId="0">
      <selection activeCell="B2" sqref="B2"/>
    </sheetView>
  </sheetViews>
  <sheetFormatPr defaultRowHeight="15" x14ac:dyDescent="0.25"/>
  <cols>
    <col min="3" max="3" width="32.7109375" customWidth="1"/>
  </cols>
  <sheetData>
    <row r="2" spans="2:9" x14ac:dyDescent="0.25">
      <c r="B2" s="431" t="s">
        <v>496</v>
      </c>
    </row>
    <row r="3" spans="2:9" ht="15.75" thickBot="1" x14ac:dyDescent="0.3">
      <c r="B3" s="431"/>
    </row>
    <row r="4" spans="2:9" ht="15" customHeight="1" x14ac:dyDescent="0.25">
      <c r="B4" s="7334" t="s">
        <v>445</v>
      </c>
      <c r="C4" s="7350" t="s">
        <v>446</v>
      </c>
      <c r="D4" s="7189" t="s">
        <v>118</v>
      </c>
      <c r="E4" s="7190"/>
      <c r="F4" s="7191"/>
      <c r="G4" s="7189" t="s">
        <v>115</v>
      </c>
      <c r="H4" s="7192"/>
      <c r="I4" s="7193"/>
    </row>
    <row r="5" spans="2:9" ht="23.25" thickBot="1" x14ac:dyDescent="0.3">
      <c r="B5" s="7349"/>
      <c r="C5" s="7351"/>
      <c r="D5" s="171" t="s">
        <v>1</v>
      </c>
      <c r="E5" s="185" t="s">
        <v>2360</v>
      </c>
      <c r="F5" s="1126" t="s">
        <v>447</v>
      </c>
      <c r="G5" s="171" t="s">
        <v>1</v>
      </c>
      <c r="H5" s="185" t="s">
        <v>2360</v>
      </c>
      <c r="I5" s="1126" t="s">
        <v>447</v>
      </c>
    </row>
    <row r="6" spans="2:9" ht="15" hidden="1" customHeight="1" x14ac:dyDescent="0.25">
      <c r="B6" s="1127" t="s">
        <v>448</v>
      </c>
      <c r="C6" s="1128" t="s">
        <v>449</v>
      </c>
      <c r="D6" s="6253">
        <v>0</v>
      </c>
      <c r="E6" s="6254">
        <v>0</v>
      </c>
      <c r="F6" s="1138" t="str">
        <f t="shared" ref="F6:F22" si="0">IF(D6*E6=0,"",(E6/D6)*100-100)</f>
        <v/>
      </c>
      <c r="G6" s="1129">
        <v>0</v>
      </c>
      <c r="H6" s="1130">
        <v>0</v>
      </c>
      <c r="I6" s="1138" t="str">
        <f t="shared" ref="I6:I22" si="1">IF(G6*H6=0,"",(H6/G6)*100-100)</f>
        <v/>
      </c>
    </row>
    <row r="7" spans="2:9" ht="15" hidden="1" customHeight="1" x14ac:dyDescent="0.25">
      <c r="B7" s="1127" t="s">
        <v>450</v>
      </c>
      <c r="C7" s="1131" t="s">
        <v>231</v>
      </c>
      <c r="D7" s="6255">
        <v>0</v>
      </c>
      <c r="E7" s="6254">
        <v>0</v>
      </c>
      <c r="F7" s="1133"/>
      <c r="G7" s="1132">
        <v>0</v>
      </c>
      <c r="H7" s="1130">
        <v>0</v>
      </c>
      <c r="I7" s="1133"/>
    </row>
    <row r="8" spans="2:9" x14ac:dyDescent="0.25">
      <c r="B8" s="1134" t="s">
        <v>451</v>
      </c>
      <c r="C8" s="1131" t="s">
        <v>452</v>
      </c>
      <c r="D8" s="6255">
        <v>5</v>
      </c>
      <c r="E8" s="6256">
        <v>3</v>
      </c>
      <c r="F8" s="1136">
        <f t="shared" si="0"/>
        <v>-40</v>
      </c>
      <c r="G8" s="1132">
        <v>5</v>
      </c>
      <c r="H8" s="1135">
        <v>2</v>
      </c>
      <c r="I8" s="1136">
        <f t="shared" si="1"/>
        <v>-60</v>
      </c>
    </row>
    <row r="9" spans="2:9" x14ac:dyDescent="0.25">
      <c r="B9" s="1134" t="s">
        <v>453</v>
      </c>
      <c r="C9" s="1131" t="s">
        <v>454</v>
      </c>
      <c r="D9" s="6257">
        <v>5</v>
      </c>
      <c r="E9" s="6254">
        <v>3</v>
      </c>
      <c r="F9" s="1138">
        <f t="shared" si="0"/>
        <v>-40</v>
      </c>
      <c r="G9" s="1132">
        <v>4</v>
      </c>
      <c r="H9" s="1130">
        <v>1</v>
      </c>
      <c r="I9" s="1138">
        <f t="shared" si="1"/>
        <v>-75</v>
      </c>
    </row>
    <row r="10" spans="2:9" ht="15" hidden="1" customHeight="1" x14ac:dyDescent="0.25">
      <c r="B10" s="1134" t="s">
        <v>857</v>
      </c>
      <c r="C10" s="1131" t="s">
        <v>610</v>
      </c>
      <c r="D10" s="6257">
        <v>0</v>
      </c>
      <c r="E10" s="6254">
        <v>1</v>
      </c>
      <c r="F10" s="1138"/>
      <c r="G10" s="1132">
        <v>0</v>
      </c>
      <c r="H10" s="1130">
        <v>1</v>
      </c>
      <c r="I10" s="1138"/>
    </row>
    <row r="11" spans="2:9" x14ac:dyDescent="0.25">
      <c r="B11" s="1134" t="s">
        <v>455</v>
      </c>
      <c r="C11" s="1131" t="s">
        <v>395</v>
      </c>
      <c r="D11" s="6257">
        <v>0</v>
      </c>
      <c r="E11" s="6254">
        <v>0</v>
      </c>
      <c r="F11" s="1138" t="str">
        <f t="shared" si="0"/>
        <v/>
      </c>
      <c r="G11" s="1137">
        <v>0</v>
      </c>
      <c r="H11" s="1130">
        <v>0</v>
      </c>
      <c r="I11" s="1138" t="str">
        <f t="shared" si="1"/>
        <v/>
      </c>
    </row>
    <row r="12" spans="2:9" ht="26.25" x14ac:dyDescent="0.25">
      <c r="B12" s="1134" t="s">
        <v>456</v>
      </c>
      <c r="C12" s="1139" t="s">
        <v>396</v>
      </c>
      <c r="D12" s="6257"/>
      <c r="E12" s="6254">
        <v>0</v>
      </c>
      <c r="F12" s="1138" t="str">
        <f t="shared" si="0"/>
        <v/>
      </c>
      <c r="G12" s="1137">
        <v>0</v>
      </c>
      <c r="H12" s="1130">
        <v>0</v>
      </c>
      <c r="I12" s="1138" t="str">
        <f t="shared" si="1"/>
        <v/>
      </c>
    </row>
    <row r="13" spans="2:9" x14ac:dyDescent="0.25">
      <c r="B13" s="1134" t="s">
        <v>457</v>
      </c>
      <c r="C13" s="1131" t="s">
        <v>458</v>
      </c>
      <c r="D13" s="6257">
        <v>40</v>
      </c>
      <c r="E13" s="6254">
        <v>17</v>
      </c>
      <c r="F13" s="1138">
        <f t="shared" si="0"/>
        <v>-57.5</v>
      </c>
      <c r="G13" s="1137">
        <v>39</v>
      </c>
      <c r="H13" s="1130">
        <v>16</v>
      </c>
      <c r="I13" s="1138">
        <f t="shared" si="1"/>
        <v>-58.974358974358978</v>
      </c>
    </row>
    <row r="14" spans="2:9" ht="24" customHeight="1" x14ac:dyDescent="0.25">
      <c r="B14" s="1134" t="s">
        <v>459</v>
      </c>
      <c r="C14" s="1139" t="s">
        <v>460</v>
      </c>
      <c r="D14" s="6257">
        <v>2</v>
      </c>
      <c r="E14" s="6254">
        <v>0</v>
      </c>
      <c r="F14" s="1138" t="str">
        <f t="shared" si="0"/>
        <v/>
      </c>
      <c r="G14" s="1137">
        <v>2</v>
      </c>
      <c r="H14" s="1130">
        <v>0</v>
      </c>
      <c r="I14" s="1140" t="str">
        <f t="shared" si="1"/>
        <v/>
      </c>
    </row>
    <row r="15" spans="2:9" ht="26.25" x14ac:dyDescent="0.25">
      <c r="B15" s="1134" t="s">
        <v>461</v>
      </c>
      <c r="C15" s="1139" t="s">
        <v>462</v>
      </c>
      <c r="D15" s="6257">
        <v>1</v>
      </c>
      <c r="E15" s="6254">
        <v>0</v>
      </c>
      <c r="F15" s="1138"/>
      <c r="G15" s="1137">
        <v>1</v>
      </c>
      <c r="H15" s="1130">
        <v>0</v>
      </c>
      <c r="I15" s="1140"/>
    </row>
    <row r="16" spans="2:9" ht="26.25" x14ac:dyDescent="0.25">
      <c r="B16" s="1134" t="s">
        <v>463</v>
      </c>
      <c r="C16" s="1139" t="s">
        <v>464</v>
      </c>
      <c r="D16" s="6257">
        <v>0</v>
      </c>
      <c r="E16" s="6254">
        <v>0</v>
      </c>
      <c r="F16" s="1138"/>
      <c r="G16" s="1137">
        <v>0</v>
      </c>
      <c r="H16" s="1130">
        <v>0</v>
      </c>
      <c r="I16" s="1140"/>
    </row>
    <row r="17" spans="2:9" x14ac:dyDescent="0.25">
      <c r="B17" s="1134" t="s">
        <v>465</v>
      </c>
      <c r="C17" s="1141" t="s">
        <v>243</v>
      </c>
      <c r="D17" s="6257">
        <v>1</v>
      </c>
      <c r="E17" s="6254">
        <v>0</v>
      </c>
      <c r="F17" s="1138"/>
      <c r="G17" s="1137">
        <v>1</v>
      </c>
      <c r="H17" s="1130">
        <v>0</v>
      </c>
      <c r="I17" s="1140"/>
    </row>
    <row r="18" spans="2:9" x14ac:dyDescent="0.25">
      <c r="B18" s="1134" t="s">
        <v>466</v>
      </c>
      <c r="C18" s="1142" t="s">
        <v>467</v>
      </c>
      <c r="D18" s="6257">
        <v>5</v>
      </c>
      <c r="E18" s="6254">
        <v>3</v>
      </c>
      <c r="F18" s="1138"/>
      <c r="G18" s="1137">
        <v>5</v>
      </c>
      <c r="H18" s="1130">
        <v>3</v>
      </c>
      <c r="I18" s="1140"/>
    </row>
    <row r="19" spans="2:9" x14ac:dyDescent="0.25">
      <c r="B19" s="1134" t="s">
        <v>468</v>
      </c>
      <c r="C19" s="1143" t="s">
        <v>646</v>
      </c>
      <c r="D19" s="6257">
        <v>1</v>
      </c>
      <c r="E19" s="6254">
        <v>0</v>
      </c>
      <c r="F19" s="1138"/>
      <c r="G19" s="1137">
        <v>1</v>
      </c>
      <c r="H19" s="1130">
        <v>0</v>
      </c>
      <c r="I19" s="1140"/>
    </row>
    <row r="20" spans="2:9" x14ac:dyDescent="0.25">
      <c r="B20" s="1134" t="s">
        <v>469</v>
      </c>
      <c r="C20" s="1144" t="s">
        <v>470</v>
      </c>
      <c r="D20" s="6257">
        <v>2</v>
      </c>
      <c r="E20" s="6254">
        <v>1</v>
      </c>
      <c r="F20" s="1138"/>
      <c r="G20" s="1137">
        <v>2</v>
      </c>
      <c r="H20" s="1130">
        <v>1</v>
      </c>
      <c r="I20" s="1140"/>
    </row>
    <row r="21" spans="2:9" x14ac:dyDescent="0.25">
      <c r="B21" s="1134" t="s">
        <v>971</v>
      </c>
      <c r="C21" s="1139" t="s">
        <v>675</v>
      </c>
      <c r="D21" s="6257">
        <v>0</v>
      </c>
      <c r="E21" s="6254">
        <v>1</v>
      </c>
      <c r="F21" s="1138" t="str">
        <f t="shared" si="0"/>
        <v/>
      </c>
      <c r="G21" s="1137">
        <v>0</v>
      </c>
      <c r="H21" s="1130">
        <v>0</v>
      </c>
      <c r="I21" s="1140" t="str">
        <f t="shared" si="1"/>
        <v/>
      </c>
    </row>
    <row r="22" spans="2:9" x14ac:dyDescent="0.25">
      <c r="B22" s="1145" t="s">
        <v>473</v>
      </c>
      <c r="C22" s="1146" t="s">
        <v>474</v>
      </c>
      <c r="D22" s="6258">
        <v>1</v>
      </c>
      <c r="E22" s="6259">
        <v>0</v>
      </c>
      <c r="F22" s="738" t="str">
        <f t="shared" si="0"/>
        <v/>
      </c>
      <c r="G22" s="1147">
        <v>1</v>
      </c>
      <c r="H22" s="1148">
        <v>0</v>
      </c>
      <c r="I22" s="1149" t="str">
        <f t="shared" si="1"/>
        <v/>
      </c>
    </row>
    <row r="23" spans="2:9" x14ac:dyDescent="0.25">
      <c r="B23" s="1145" t="s">
        <v>475</v>
      </c>
      <c r="C23" s="1146" t="s">
        <v>476</v>
      </c>
      <c r="D23" s="6258">
        <v>1</v>
      </c>
      <c r="E23" s="6259">
        <v>0</v>
      </c>
      <c r="F23" s="738"/>
      <c r="G23" s="1147">
        <v>1</v>
      </c>
      <c r="H23" s="1148">
        <v>0</v>
      </c>
      <c r="I23" s="1149"/>
    </row>
    <row r="24" spans="2:9" ht="15" hidden="1" customHeight="1" x14ac:dyDescent="0.25">
      <c r="B24" s="1145" t="s">
        <v>477</v>
      </c>
      <c r="C24" s="1146" t="s">
        <v>478</v>
      </c>
      <c r="D24" s="6258">
        <v>16</v>
      </c>
      <c r="E24" s="6259">
        <v>13</v>
      </c>
      <c r="F24" s="738">
        <f t="shared" ref="F24:F30" si="2">IF(D24*E24=0,"",(E24/D24)*100-100)</f>
        <v>-18.75</v>
      </c>
      <c r="G24" s="1147">
        <v>5</v>
      </c>
      <c r="H24" s="1148">
        <v>7</v>
      </c>
      <c r="I24" s="738">
        <f t="shared" ref="I24:I30" si="3">IF(G24*H24=0,"",(H24/G24)*100-100)</f>
        <v>40</v>
      </c>
    </row>
    <row r="25" spans="2:9" x14ac:dyDescent="0.25">
      <c r="B25" s="1145" t="s">
        <v>479</v>
      </c>
      <c r="C25" s="1146" t="s">
        <v>480</v>
      </c>
      <c r="D25" s="6258">
        <v>0</v>
      </c>
      <c r="E25" s="6259">
        <v>0</v>
      </c>
      <c r="F25" s="738"/>
      <c r="G25" s="1147">
        <v>0</v>
      </c>
      <c r="H25" s="1148">
        <v>0</v>
      </c>
      <c r="I25" s="738"/>
    </row>
    <row r="26" spans="2:9" x14ac:dyDescent="0.25">
      <c r="B26" s="1145" t="s">
        <v>481</v>
      </c>
      <c r="C26" s="1146" t="s">
        <v>482</v>
      </c>
      <c r="D26" s="6258">
        <v>5</v>
      </c>
      <c r="E26" s="6259">
        <v>1</v>
      </c>
      <c r="F26" s="738">
        <f t="shared" si="2"/>
        <v>-80</v>
      </c>
      <c r="G26" s="1147">
        <v>5</v>
      </c>
      <c r="H26" s="1148">
        <v>0</v>
      </c>
      <c r="I26" s="738" t="str">
        <f t="shared" si="3"/>
        <v/>
      </c>
    </row>
    <row r="27" spans="2:9" ht="20.25" customHeight="1" x14ac:dyDescent="0.25">
      <c r="B27" s="1145" t="s">
        <v>483</v>
      </c>
      <c r="C27" s="1142" t="s">
        <v>484</v>
      </c>
      <c r="D27" s="6258">
        <v>1</v>
      </c>
      <c r="E27" s="6259">
        <v>0</v>
      </c>
      <c r="F27" s="738"/>
      <c r="G27" s="1147">
        <v>1</v>
      </c>
      <c r="H27" s="1148">
        <v>0</v>
      </c>
      <c r="I27" s="738"/>
    </row>
    <row r="28" spans="2:9" ht="15.75" customHeight="1" x14ac:dyDescent="0.25">
      <c r="B28" s="1145" t="s">
        <v>485</v>
      </c>
      <c r="C28" s="1146" t="s">
        <v>403</v>
      </c>
      <c r="D28" s="6258">
        <v>13</v>
      </c>
      <c r="E28" s="6259">
        <v>8</v>
      </c>
      <c r="F28" s="738">
        <f t="shared" si="2"/>
        <v>-38.46153846153846</v>
      </c>
      <c r="G28" s="1147">
        <v>13</v>
      </c>
      <c r="H28" s="1148">
        <v>8</v>
      </c>
      <c r="I28" s="738">
        <f t="shared" si="3"/>
        <v>-38.46153846153846</v>
      </c>
    </row>
    <row r="29" spans="2:9" ht="15.75" thickBot="1" x14ac:dyDescent="0.3">
      <c r="B29" s="1145" t="s">
        <v>486</v>
      </c>
      <c r="C29" s="1146" t="s">
        <v>413</v>
      </c>
      <c r="D29" s="6258">
        <v>2</v>
      </c>
      <c r="E29" s="6259">
        <v>0</v>
      </c>
      <c r="F29" s="738" t="str">
        <f t="shared" si="2"/>
        <v/>
      </c>
      <c r="G29" s="1147">
        <v>2</v>
      </c>
      <c r="H29" s="1148">
        <v>0</v>
      </c>
      <c r="I29" s="1149" t="str">
        <f t="shared" si="3"/>
        <v/>
      </c>
    </row>
    <row r="30" spans="2:9" ht="15.75" thickBot="1" x14ac:dyDescent="0.3">
      <c r="B30" s="7352" t="s">
        <v>140</v>
      </c>
      <c r="C30" s="7353"/>
      <c r="D30" s="6260">
        <v>101</v>
      </c>
      <c r="E30" s="3138">
        <f>SUM(E6:E29)</f>
        <v>51</v>
      </c>
      <c r="F30" s="363">
        <f t="shared" si="2"/>
        <v>-49.504950495049506</v>
      </c>
      <c r="G30" s="1150">
        <v>88</v>
      </c>
      <c r="H30" s="1151">
        <f>SUM(H6:H29)</f>
        <v>39</v>
      </c>
      <c r="I30" s="363">
        <f t="shared" si="3"/>
        <v>-55.68181818181818</v>
      </c>
    </row>
    <row r="31" spans="2:9" x14ac:dyDescent="0.25">
      <c r="B31" s="431" t="s">
        <v>497</v>
      </c>
    </row>
    <row r="32" spans="2:9" ht="15.75" thickBot="1" x14ac:dyDescent="0.3">
      <c r="B32" s="431"/>
    </row>
    <row r="33" spans="2:13" ht="34.5" thickBot="1" x14ac:dyDescent="0.3">
      <c r="B33" s="1152" t="s">
        <v>445</v>
      </c>
      <c r="C33" s="1152" t="s">
        <v>446</v>
      </c>
      <c r="D33" s="1152" t="s">
        <v>14</v>
      </c>
      <c r="E33" s="1153" t="s">
        <v>487</v>
      </c>
      <c r="F33" s="1154" t="s">
        <v>488</v>
      </c>
      <c r="G33" s="1155" t="s">
        <v>489</v>
      </c>
      <c r="H33" s="1155" t="s">
        <v>490</v>
      </c>
      <c r="I33" s="1156" t="s">
        <v>491</v>
      </c>
      <c r="J33" s="1156" t="s">
        <v>492</v>
      </c>
      <c r="K33" s="1156" t="s">
        <v>493</v>
      </c>
      <c r="L33" s="1155" t="s">
        <v>494</v>
      </c>
      <c r="M33" s="1157" t="s">
        <v>495</v>
      </c>
    </row>
    <row r="34" spans="2:13" ht="15" hidden="1" customHeight="1" x14ac:dyDescent="0.25">
      <c r="B34" s="1134" t="s">
        <v>448</v>
      </c>
      <c r="C34" s="1158" t="s">
        <v>449</v>
      </c>
      <c r="D34" s="1159">
        <f>SUM(E34:M34)</f>
        <v>0</v>
      </c>
      <c r="E34" s="1160">
        <v>0</v>
      </c>
      <c r="F34" s="1161">
        <v>0</v>
      </c>
      <c r="G34" s="1162">
        <v>0</v>
      </c>
      <c r="H34" s="1163">
        <v>0</v>
      </c>
      <c r="I34" s="1164">
        <v>0</v>
      </c>
      <c r="J34" s="1164">
        <v>0</v>
      </c>
      <c r="K34" s="1164">
        <v>0</v>
      </c>
      <c r="L34" s="1164">
        <v>0</v>
      </c>
      <c r="M34" s="1165">
        <v>0</v>
      </c>
    </row>
    <row r="35" spans="2:13" ht="15" hidden="1" customHeight="1" x14ac:dyDescent="0.25">
      <c r="B35" s="1134" t="s">
        <v>450</v>
      </c>
      <c r="C35" s="1166" t="s">
        <v>231</v>
      </c>
      <c r="D35" s="1167">
        <f>SUM(E35:M35)</f>
        <v>0</v>
      </c>
      <c r="E35" s="1168">
        <v>0</v>
      </c>
      <c r="F35" s="1169">
        <v>0</v>
      </c>
      <c r="G35" s="1170">
        <v>0</v>
      </c>
      <c r="H35" s="1171">
        <v>0</v>
      </c>
      <c r="I35" s="1172">
        <v>0</v>
      </c>
      <c r="J35" s="1172">
        <v>0</v>
      </c>
      <c r="K35" s="1172">
        <v>0</v>
      </c>
      <c r="L35" s="1172">
        <v>0</v>
      </c>
      <c r="M35" s="1173">
        <v>0</v>
      </c>
    </row>
    <row r="36" spans="2:13" x14ac:dyDescent="0.25">
      <c r="B36" s="1134" t="s">
        <v>451</v>
      </c>
      <c r="C36" s="1174" t="s">
        <v>452</v>
      </c>
      <c r="D36" s="1167">
        <f>SUM(E36:M36)</f>
        <v>3</v>
      </c>
      <c r="E36" s="1175">
        <v>0</v>
      </c>
      <c r="F36" s="1176">
        <v>0</v>
      </c>
      <c r="G36" s="1177">
        <v>2</v>
      </c>
      <c r="H36" s="1176">
        <v>0</v>
      </c>
      <c r="I36" s="1176">
        <v>0</v>
      </c>
      <c r="J36" s="1177">
        <v>1</v>
      </c>
      <c r="K36" s="1176">
        <v>0</v>
      </c>
      <c r="L36" s="1176">
        <v>0</v>
      </c>
      <c r="M36" s="1173">
        <v>0</v>
      </c>
    </row>
    <row r="37" spans="2:13" x14ac:dyDescent="0.25">
      <c r="B37" s="1134" t="s">
        <v>453</v>
      </c>
      <c r="C37" s="1174" t="s">
        <v>454</v>
      </c>
      <c r="D37" s="1167">
        <f t="shared" ref="D37:D53" si="4">SUM(E37:M37)</f>
        <v>3</v>
      </c>
      <c r="E37" s="1168">
        <v>0</v>
      </c>
      <c r="F37" s="1176">
        <v>0</v>
      </c>
      <c r="G37" s="1177">
        <v>2</v>
      </c>
      <c r="H37" s="1176">
        <v>0</v>
      </c>
      <c r="I37" s="1176">
        <v>0</v>
      </c>
      <c r="J37" s="1177">
        <v>0</v>
      </c>
      <c r="K37" s="1176">
        <v>1</v>
      </c>
      <c r="L37" s="1176">
        <v>0</v>
      </c>
      <c r="M37" s="1173">
        <v>0</v>
      </c>
    </row>
    <row r="38" spans="2:13" ht="15" hidden="1" customHeight="1" x14ac:dyDescent="0.25">
      <c r="B38" s="1134" t="s">
        <v>857</v>
      </c>
      <c r="C38" s="1174" t="s">
        <v>610</v>
      </c>
      <c r="D38" s="1167">
        <f t="shared" si="4"/>
        <v>1</v>
      </c>
      <c r="E38" s="1168">
        <v>0</v>
      </c>
      <c r="F38" s="1176">
        <v>0</v>
      </c>
      <c r="G38" s="1177">
        <v>1</v>
      </c>
      <c r="H38" s="1176">
        <v>0</v>
      </c>
      <c r="I38" s="1176">
        <v>0</v>
      </c>
      <c r="J38" s="1177">
        <v>0</v>
      </c>
      <c r="K38" s="1176">
        <v>0</v>
      </c>
      <c r="L38" s="1176">
        <v>0</v>
      </c>
      <c r="M38" s="1173">
        <v>0</v>
      </c>
    </row>
    <row r="39" spans="2:13" ht="24.75" hidden="1" customHeight="1" x14ac:dyDescent="0.25">
      <c r="B39" s="1134" t="s">
        <v>455</v>
      </c>
      <c r="C39" s="1178" t="s">
        <v>395</v>
      </c>
      <c r="D39" s="1179">
        <f t="shared" si="4"/>
        <v>0</v>
      </c>
      <c r="E39" s="1180">
        <v>0</v>
      </c>
      <c r="F39" s="1181">
        <v>0</v>
      </c>
      <c r="G39" s="1181">
        <v>0</v>
      </c>
      <c r="H39" s="1181">
        <v>0</v>
      </c>
      <c r="I39" s="1181">
        <v>0</v>
      </c>
      <c r="J39" s="1181">
        <v>0</v>
      </c>
      <c r="K39" s="1181">
        <v>0</v>
      </c>
      <c r="L39" s="1181">
        <v>0</v>
      </c>
      <c r="M39" s="1182">
        <v>0</v>
      </c>
    </row>
    <row r="40" spans="2:13" ht="24.75" x14ac:dyDescent="0.25">
      <c r="B40" s="1134" t="s">
        <v>456</v>
      </c>
      <c r="C40" s="1183" t="s">
        <v>396</v>
      </c>
      <c r="D40" s="1179">
        <f t="shared" si="4"/>
        <v>0</v>
      </c>
      <c r="E40" s="1180">
        <v>0</v>
      </c>
      <c r="F40" s="1181">
        <v>0</v>
      </c>
      <c r="G40" s="1181">
        <v>0</v>
      </c>
      <c r="H40" s="1181">
        <v>0</v>
      </c>
      <c r="I40" s="1181">
        <v>0</v>
      </c>
      <c r="J40" s="1181">
        <v>0</v>
      </c>
      <c r="K40" s="1181">
        <v>0</v>
      </c>
      <c r="L40" s="1181">
        <v>0</v>
      </c>
      <c r="M40" s="1182">
        <v>0</v>
      </c>
    </row>
    <row r="41" spans="2:13" x14ac:dyDescent="0.25">
      <c r="B41" s="1134" t="s">
        <v>457</v>
      </c>
      <c r="C41" s="1178" t="s">
        <v>458</v>
      </c>
      <c r="D41" s="1179">
        <f t="shared" si="4"/>
        <v>17</v>
      </c>
      <c r="E41" s="1184">
        <v>4</v>
      </c>
      <c r="F41" s="1181">
        <v>0</v>
      </c>
      <c r="G41" s="1181">
        <v>12</v>
      </c>
      <c r="H41" s="1181">
        <v>0</v>
      </c>
      <c r="I41" s="1181">
        <v>0</v>
      </c>
      <c r="J41" s="1181">
        <v>1</v>
      </c>
      <c r="K41" s="1181">
        <v>0</v>
      </c>
      <c r="L41" s="1181">
        <v>0</v>
      </c>
      <c r="M41" s="1185">
        <v>0</v>
      </c>
    </row>
    <row r="42" spans="2:13" x14ac:dyDescent="0.25">
      <c r="B42" s="1134" t="s">
        <v>459</v>
      </c>
      <c r="C42" s="1178" t="s">
        <v>460</v>
      </c>
      <c r="D42" s="1179">
        <f t="shared" si="4"/>
        <v>0</v>
      </c>
      <c r="E42" s="1184">
        <v>0</v>
      </c>
      <c r="F42" s="1181">
        <v>0</v>
      </c>
      <c r="G42" s="1181">
        <v>0</v>
      </c>
      <c r="H42" s="1181">
        <v>0</v>
      </c>
      <c r="I42" s="1181">
        <v>0</v>
      </c>
      <c r="J42" s="1181">
        <v>0</v>
      </c>
      <c r="K42" s="1181">
        <v>0</v>
      </c>
      <c r="L42" s="1181">
        <v>0</v>
      </c>
      <c r="M42" s="1185">
        <v>0</v>
      </c>
    </row>
    <row r="43" spans="2:13" ht="24.75" hidden="1" customHeight="1" x14ac:dyDescent="0.25">
      <c r="B43" s="1134" t="s">
        <v>461</v>
      </c>
      <c r="C43" s="1183" t="s">
        <v>462</v>
      </c>
      <c r="D43" s="1179">
        <f>SUM(E43:M43)</f>
        <v>0</v>
      </c>
      <c r="E43" s="1184">
        <v>0</v>
      </c>
      <c r="F43" s="1181">
        <v>0</v>
      </c>
      <c r="G43" s="1181">
        <v>0</v>
      </c>
      <c r="H43" s="1181">
        <v>0</v>
      </c>
      <c r="I43" s="1181">
        <v>0</v>
      </c>
      <c r="J43" s="1181">
        <v>0</v>
      </c>
      <c r="K43" s="1181">
        <v>0</v>
      </c>
      <c r="L43" s="1181">
        <v>0</v>
      </c>
      <c r="M43" s="1185">
        <v>0</v>
      </c>
    </row>
    <row r="44" spans="2:13" ht="24.75" x14ac:dyDescent="0.25">
      <c r="B44" s="1134" t="s">
        <v>463</v>
      </c>
      <c r="C44" s="1186" t="s">
        <v>464</v>
      </c>
      <c r="D44" s="1179">
        <f t="shared" si="4"/>
        <v>0</v>
      </c>
      <c r="E44" s="1184">
        <v>0</v>
      </c>
      <c r="F44" s="1181">
        <v>0</v>
      </c>
      <c r="G44" s="1181">
        <v>0</v>
      </c>
      <c r="H44" s="1181">
        <v>0</v>
      </c>
      <c r="I44" s="1181">
        <v>0</v>
      </c>
      <c r="J44" s="1181">
        <v>0</v>
      </c>
      <c r="K44" s="1181">
        <v>0</v>
      </c>
      <c r="L44" s="1181">
        <v>0</v>
      </c>
      <c r="M44" s="1185">
        <v>0</v>
      </c>
    </row>
    <row r="45" spans="2:13" x14ac:dyDescent="0.25">
      <c r="B45" s="1134" t="s">
        <v>465</v>
      </c>
      <c r="C45" s="1186" t="s">
        <v>243</v>
      </c>
      <c r="D45" s="1179">
        <f t="shared" si="4"/>
        <v>0</v>
      </c>
      <c r="E45" s="1184">
        <v>0</v>
      </c>
      <c r="F45" s="1181">
        <v>0</v>
      </c>
      <c r="G45" s="1181">
        <v>0</v>
      </c>
      <c r="H45" s="1181">
        <v>0</v>
      </c>
      <c r="I45" s="1181">
        <v>0</v>
      </c>
      <c r="J45" s="1181">
        <v>0</v>
      </c>
      <c r="K45" s="1181">
        <v>0</v>
      </c>
      <c r="L45" s="1181">
        <v>0</v>
      </c>
      <c r="M45" s="1185">
        <v>0</v>
      </c>
    </row>
    <row r="46" spans="2:13" x14ac:dyDescent="0.25">
      <c r="B46" s="1134" t="s">
        <v>466</v>
      </c>
      <c r="C46" s="1187" t="s">
        <v>467</v>
      </c>
      <c r="D46" s="1179">
        <f t="shared" si="4"/>
        <v>3</v>
      </c>
      <c r="E46" s="1184">
        <v>0</v>
      </c>
      <c r="F46" s="1181">
        <v>0</v>
      </c>
      <c r="G46" s="1181">
        <v>1</v>
      </c>
      <c r="H46" s="1181">
        <v>0</v>
      </c>
      <c r="I46" s="1181">
        <v>0</v>
      </c>
      <c r="J46" s="1181">
        <v>1</v>
      </c>
      <c r="K46" s="1181">
        <v>0</v>
      </c>
      <c r="L46" s="1181">
        <v>1</v>
      </c>
      <c r="M46" s="1185">
        <v>0</v>
      </c>
    </row>
    <row r="47" spans="2:13" x14ac:dyDescent="0.25">
      <c r="B47" s="1134" t="s">
        <v>468</v>
      </c>
      <c r="C47" s="1143" t="s">
        <v>646</v>
      </c>
      <c r="D47" s="1179">
        <f t="shared" si="4"/>
        <v>0</v>
      </c>
      <c r="E47" s="1184">
        <v>0</v>
      </c>
      <c r="F47" s="1181">
        <v>0</v>
      </c>
      <c r="G47" s="1181">
        <v>0</v>
      </c>
      <c r="H47" s="1181">
        <v>0</v>
      </c>
      <c r="I47" s="1181">
        <v>0</v>
      </c>
      <c r="J47" s="1181">
        <v>0</v>
      </c>
      <c r="K47" s="1181">
        <v>0</v>
      </c>
      <c r="L47" s="1181">
        <v>0</v>
      </c>
      <c r="M47" s="1185">
        <v>0</v>
      </c>
    </row>
    <row r="48" spans="2:13" ht="15" hidden="1" customHeight="1" x14ac:dyDescent="0.25">
      <c r="B48" s="1134" t="s">
        <v>469</v>
      </c>
      <c r="C48" s="1178" t="s">
        <v>470</v>
      </c>
      <c r="D48" s="1179">
        <f>SUM(E48:M48)</f>
        <v>1</v>
      </c>
      <c r="E48" s="1184">
        <v>0</v>
      </c>
      <c r="F48" s="1181">
        <v>1</v>
      </c>
      <c r="G48" s="1181">
        <v>0</v>
      </c>
      <c r="H48" s="1181">
        <v>0</v>
      </c>
      <c r="I48" s="1181">
        <v>0</v>
      </c>
      <c r="J48" s="1181">
        <v>0</v>
      </c>
      <c r="K48" s="1181">
        <v>0</v>
      </c>
      <c r="L48" s="1181">
        <v>0</v>
      </c>
      <c r="M48" s="1185">
        <v>0</v>
      </c>
    </row>
    <row r="49" spans="2:13" x14ac:dyDescent="0.25">
      <c r="B49" s="1134" t="s">
        <v>971</v>
      </c>
      <c r="C49" s="1178" t="s">
        <v>675</v>
      </c>
      <c r="D49" s="1179">
        <f t="shared" si="4"/>
        <v>1</v>
      </c>
      <c r="E49" s="1184">
        <v>0</v>
      </c>
      <c r="F49" s="1181">
        <v>0</v>
      </c>
      <c r="G49" s="1181">
        <v>0</v>
      </c>
      <c r="H49" s="1181">
        <v>0</v>
      </c>
      <c r="I49" s="1181">
        <v>0</v>
      </c>
      <c r="J49" s="1181">
        <v>1</v>
      </c>
      <c r="K49" s="1181">
        <v>0</v>
      </c>
      <c r="L49" s="1181">
        <v>0</v>
      </c>
      <c r="M49" s="1185">
        <v>0</v>
      </c>
    </row>
    <row r="50" spans="2:13" x14ac:dyDescent="0.25">
      <c r="B50" s="1134" t="s">
        <v>473</v>
      </c>
      <c r="C50" s="1186" t="s">
        <v>474</v>
      </c>
      <c r="D50" s="1188">
        <f>SUM(E50:M50)</f>
        <v>0</v>
      </c>
      <c r="E50" s="1189">
        <v>0</v>
      </c>
      <c r="F50" s="1190">
        <v>0</v>
      </c>
      <c r="G50" s="1190">
        <v>0</v>
      </c>
      <c r="H50" s="1190">
        <v>0</v>
      </c>
      <c r="I50" s="1190">
        <v>0</v>
      </c>
      <c r="J50" s="1190">
        <v>0</v>
      </c>
      <c r="K50" s="1190">
        <v>0</v>
      </c>
      <c r="L50" s="1190">
        <v>0</v>
      </c>
      <c r="M50" s="1191">
        <v>0</v>
      </c>
    </row>
    <row r="51" spans="2:13" x14ac:dyDescent="0.25">
      <c r="B51" s="1134" t="s">
        <v>475</v>
      </c>
      <c r="C51" s="1186" t="s">
        <v>476</v>
      </c>
      <c r="D51" s="1188">
        <f>SUM(E51:M51)</f>
        <v>0</v>
      </c>
      <c r="E51" s="1189">
        <v>0</v>
      </c>
      <c r="F51" s="1190">
        <v>0</v>
      </c>
      <c r="G51" s="1190">
        <v>0</v>
      </c>
      <c r="H51" s="1190">
        <v>0</v>
      </c>
      <c r="I51" s="1190">
        <v>0</v>
      </c>
      <c r="J51" s="1190">
        <v>0</v>
      </c>
      <c r="K51" s="1190">
        <v>0</v>
      </c>
      <c r="L51" s="1190">
        <v>0</v>
      </c>
      <c r="M51" s="1191">
        <v>0</v>
      </c>
    </row>
    <row r="52" spans="2:13" ht="15" hidden="1" customHeight="1" x14ac:dyDescent="0.25">
      <c r="B52" s="1145" t="s">
        <v>477</v>
      </c>
      <c r="C52" s="1192" t="s">
        <v>478</v>
      </c>
      <c r="D52" s="1193">
        <f t="shared" si="4"/>
        <v>13</v>
      </c>
      <c r="E52" s="1184">
        <v>0</v>
      </c>
      <c r="F52" s="1181">
        <v>1</v>
      </c>
      <c r="G52" s="1181">
        <v>10</v>
      </c>
      <c r="H52" s="1181">
        <v>0</v>
      </c>
      <c r="I52" s="1181">
        <v>0</v>
      </c>
      <c r="J52" s="1181">
        <v>1</v>
      </c>
      <c r="K52" s="1181">
        <v>1</v>
      </c>
      <c r="L52" s="1181">
        <v>0</v>
      </c>
      <c r="M52" s="1185">
        <v>0</v>
      </c>
    </row>
    <row r="53" spans="2:13" x14ac:dyDescent="0.25">
      <c r="B53" s="1145" t="s">
        <v>479</v>
      </c>
      <c r="C53" s="1192" t="s">
        <v>480</v>
      </c>
      <c r="D53" s="1193">
        <f t="shared" si="4"/>
        <v>0</v>
      </c>
      <c r="E53" s="1184">
        <v>0</v>
      </c>
      <c r="F53" s="1181">
        <v>0</v>
      </c>
      <c r="G53" s="1181">
        <v>0</v>
      </c>
      <c r="H53" s="1181">
        <v>0</v>
      </c>
      <c r="I53" s="1181">
        <v>0</v>
      </c>
      <c r="J53" s="1181">
        <v>0</v>
      </c>
      <c r="K53" s="1181">
        <v>0</v>
      </c>
      <c r="L53" s="1181">
        <v>0</v>
      </c>
      <c r="M53" s="1185">
        <v>0</v>
      </c>
    </row>
    <row r="54" spans="2:13" x14ac:dyDescent="0.25">
      <c r="B54" s="1145" t="s">
        <v>481</v>
      </c>
      <c r="C54" s="1194" t="s">
        <v>482</v>
      </c>
      <c r="D54" s="1193">
        <f>SUM(E54:M54)</f>
        <v>1</v>
      </c>
      <c r="E54" s="1184">
        <v>1</v>
      </c>
      <c r="F54" s="1181">
        <v>0</v>
      </c>
      <c r="G54" s="1181">
        <v>0</v>
      </c>
      <c r="H54" s="1181">
        <v>0</v>
      </c>
      <c r="I54" s="1181">
        <v>0</v>
      </c>
      <c r="J54" s="1181">
        <v>0</v>
      </c>
      <c r="K54" s="1181">
        <v>0</v>
      </c>
      <c r="L54" s="1181">
        <v>0</v>
      </c>
      <c r="M54" s="1185">
        <v>0</v>
      </c>
    </row>
    <row r="55" spans="2:13" x14ac:dyDescent="0.25">
      <c r="B55" s="1145" t="s">
        <v>483</v>
      </c>
      <c r="C55" s="1187" t="s">
        <v>484</v>
      </c>
      <c r="D55" s="1193">
        <f>SUM(E55:M55)</f>
        <v>0</v>
      </c>
      <c r="E55" s="1184">
        <v>0</v>
      </c>
      <c r="F55" s="1181">
        <v>0</v>
      </c>
      <c r="G55" s="1181">
        <v>0</v>
      </c>
      <c r="H55" s="1181">
        <v>0</v>
      </c>
      <c r="I55" s="1181">
        <v>0</v>
      </c>
      <c r="J55" s="1181">
        <v>0</v>
      </c>
      <c r="K55" s="1181">
        <v>0</v>
      </c>
      <c r="L55" s="1181">
        <v>0</v>
      </c>
      <c r="M55" s="1185">
        <v>0</v>
      </c>
    </row>
    <row r="56" spans="2:13" x14ac:dyDescent="0.25">
      <c r="B56" s="1145" t="s">
        <v>485</v>
      </c>
      <c r="C56" s="1195" t="s">
        <v>403</v>
      </c>
      <c r="D56" s="1196">
        <f>SUM(E56:M56)</f>
        <v>8</v>
      </c>
      <c r="E56" s="1184">
        <v>0</v>
      </c>
      <c r="F56" s="1197">
        <v>0</v>
      </c>
      <c r="G56" s="1197">
        <v>7</v>
      </c>
      <c r="H56" s="1198">
        <v>0</v>
      </c>
      <c r="I56" s="1197">
        <v>0</v>
      </c>
      <c r="J56" s="1197">
        <v>0</v>
      </c>
      <c r="K56" s="1198">
        <v>1</v>
      </c>
      <c r="L56" s="1199">
        <v>0</v>
      </c>
      <c r="M56" s="1200">
        <v>0</v>
      </c>
    </row>
    <row r="57" spans="2:13" ht="15.75" thickBot="1" x14ac:dyDescent="0.3">
      <c r="B57" s="1201" t="s">
        <v>486</v>
      </c>
      <c r="C57" s="1187" t="s">
        <v>413</v>
      </c>
      <c r="D57" s="1202">
        <f>SUM(E57:M57)</f>
        <v>0</v>
      </c>
      <c r="E57" s="1203">
        <v>0</v>
      </c>
      <c r="F57" s="1204">
        <v>0</v>
      </c>
      <c r="G57" s="1204">
        <v>0</v>
      </c>
      <c r="H57" s="1205">
        <v>0</v>
      </c>
      <c r="I57" s="1204">
        <v>0</v>
      </c>
      <c r="J57" s="1204">
        <v>0</v>
      </c>
      <c r="K57" s="1205">
        <v>0</v>
      </c>
      <c r="L57" s="1206">
        <v>0</v>
      </c>
      <c r="M57" s="1207">
        <v>0</v>
      </c>
    </row>
    <row r="58" spans="2:13" ht="15.75" thickBot="1" x14ac:dyDescent="0.3">
      <c r="B58" s="7352" t="s">
        <v>140</v>
      </c>
      <c r="C58" s="7354"/>
      <c r="D58" s="1208">
        <f>SUM(D34:D57)</f>
        <v>51</v>
      </c>
      <c r="E58" s="1209">
        <f t="shared" ref="E58:M58" si="5">SUM(E34:E56)</f>
        <v>5</v>
      </c>
      <c r="F58" s="1210">
        <f t="shared" si="5"/>
        <v>2</v>
      </c>
      <c r="G58" s="1210">
        <f>SUM(G34:G57)</f>
        <v>35</v>
      </c>
      <c r="H58" s="1210">
        <f t="shared" si="5"/>
        <v>0</v>
      </c>
      <c r="I58" s="1210">
        <f t="shared" si="5"/>
        <v>0</v>
      </c>
      <c r="J58" s="1211">
        <f t="shared" si="5"/>
        <v>5</v>
      </c>
      <c r="K58" s="1210">
        <f t="shared" si="5"/>
        <v>3</v>
      </c>
      <c r="L58" s="1212">
        <f t="shared" si="5"/>
        <v>1</v>
      </c>
      <c r="M58" s="1213">
        <f t="shared" si="5"/>
        <v>0</v>
      </c>
    </row>
    <row r="59" spans="2:13" x14ac:dyDescent="0.25">
      <c r="C59" s="431" t="s">
        <v>498</v>
      </c>
    </row>
    <row r="60" spans="2:13" ht="15.75" thickBot="1" x14ac:dyDescent="0.3">
      <c r="C60" s="431"/>
    </row>
    <row r="61" spans="2:13" ht="15" customHeight="1" x14ac:dyDescent="0.25">
      <c r="C61" s="7201" t="s">
        <v>172</v>
      </c>
      <c r="D61" s="7176" t="s">
        <v>114</v>
      </c>
      <c r="E61" s="7177"/>
      <c r="F61" s="7178"/>
      <c r="G61" s="7176" t="s">
        <v>115</v>
      </c>
      <c r="H61" s="7179"/>
      <c r="I61" s="7176" t="s">
        <v>116</v>
      </c>
      <c r="J61" s="7180"/>
      <c r="K61" s="7180"/>
      <c r="L61" s="7179"/>
    </row>
    <row r="62" spans="2:13" ht="20.25" thickBot="1" x14ac:dyDescent="0.3">
      <c r="C62" s="7159"/>
      <c r="D62" s="168" t="s">
        <v>119</v>
      </c>
      <c r="E62" s="169" t="s">
        <v>120</v>
      </c>
      <c r="F62" s="170" t="s">
        <v>121</v>
      </c>
      <c r="G62" s="171" t="s">
        <v>119</v>
      </c>
      <c r="H62" s="172" t="s">
        <v>122</v>
      </c>
      <c r="I62" s="171" t="s">
        <v>119</v>
      </c>
      <c r="J62" s="173" t="s">
        <v>122</v>
      </c>
      <c r="K62" s="174" t="s">
        <v>123</v>
      </c>
      <c r="L62" s="175" t="s">
        <v>122</v>
      </c>
    </row>
    <row r="63" spans="2:13" ht="15.75" thickBot="1" x14ac:dyDescent="0.3">
      <c r="C63" s="518" t="s">
        <v>173</v>
      </c>
      <c r="D63" s="599">
        <v>11</v>
      </c>
      <c r="E63" s="1214">
        <v>1</v>
      </c>
      <c r="F63" s="600">
        <v>8</v>
      </c>
      <c r="G63" s="519">
        <v>7</v>
      </c>
      <c r="H63" s="521">
        <f t="shared" ref="H63:H83" si="6">IF(G63*D63=0,"",G63/D63*100)</f>
        <v>63.636363636363633</v>
      </c>
      <c r="I63" s="522">
        <v>4</v>
      </c>
      <c r="J63" s="523">
        <f t="shared" ref="J63:J83" si="7">IF(I63*F63=0,"",I63/F63*100)</f>
        <v>50</v>
      </c>
      <c r="K63" s="524">
        <v>0</v>
      </c>
      <c r="L63" s="525">
        <f t="shared" ref="L63:L70" si="8">IF(I63*F63=0,"",(I63-K63)/F63*100)</f>
        <v>50</v>
      </c>
    </row>
    <row r="64" spans="2:13" x14ac:dyDescent="0.25">
      <c r="C64" s="353" t="s">
        <v>174</v>
      </c>
      <c r="D64" s="383">
        <v>2</v>
      </c>
      <c r="E64" s="1215">
        <v>0</v>
      </c>
      <c r="F64" s="604">
        <v>1</v>
      </c>
      <c r="G64" s="381">
        <v>1</v>
      </c>
      <c r="H64" s="380">
        <f t="shared" si="6"/>
        <v>50</v>
      </c>
      <c r="I64" s="526">
        <v>0</v>
      </c>
      <c r="J64" s="333" t="str">
        <f t="shared" si="7"/>
        <v/>
      </c>
      <c r="K64" s="349">
        <v>0</v>
      </c>
      <c r="L64" s="245" t="str">
        <f t="shared" si="8"/>
        <v/>
      </c>
    </row>
    <row r="65" spans="3:12" x14ac:dyDescent="0.25">
      <c r="C65" s="359" t="s">
        <v>175</v>
      </c>
      <c r="D65" s="607">
        <v>3</v>
      </c>
      <c r="E65" s="1216">
        <v>0</v>
      </c>
      <c r="F65" s="608">
        <v>2</v>
      </c>
      <c r="G65" s="386">
        <v>3</v>
      </c>
      <c r="H65" s="339">
        <f t="shared" si="6"/>
        <v>100</v>
      </c>
      <c r="I65" s="527">
        <v>2</v>
      </c>
      <c r="J65" s="332">
        <f t="shared" si="7"/>
        <v>100</v>
      </c>
      <c r="K65" s="357">
        <v>0</v>
      </c>
      <c r="L65" s="260">
        <f t="shared" si="8"/>
        <v>100</v>
      </c>
    </row>
    <row r="66" spans="3:12" x14ac:dyDescent="0.25">
      <c r="C66" s="359" t="s">
        <v>176</v>
      </c>
      <c r="D66" s="607">
        <v>2</v>
      </c>
      <c r="E66" s="1216">
        <v>0</v>
      </c>
      <c r="F66" s="608">
        <v>0</v>
      </c>
      <c r="G66" s="386">
        <v>2</v>
      </c>
      <c r="H66" s="339">
        <f t="shared" si="6"/>
        <v>100</v>
      </c>
      <c r="I66" s="527">
        <v>0</v>
      </c>
      <c r="J66" s="332" t="str">
        <f t="shared" si="7"/>
        <v/>
      </c>
      <c r="K66" s="357">
        <v>0</v>
      </c>
      <c r="L66" s="260" t="str">
        <f t="shared" si="8"/>
        <v/>
      </c>
    </row>
    <row r="67" spans="3:12" ht="15.75" thickBot="1" x14ac:dyDescent="0.3">
      <c r="C67" s="373" t="s">
        <v>177</v>
      </c>
      <c r="D67" s="610">
        <v>3</v>
      </c>
      <c r="E67" s="1217">
        <v>0</v>
      </c>
      <c r="F67" s="611">
        <v>2</v>
      </c>
      <c r="G67" s="528">
        <v>3</v>
      </c>
      <c r="H67" s="361">
        <f t="shared" si="6"/>
        <v>100</v>
      </c>
      <c r="I67" s="530">
        <v>2</v>
      </c>
      <c r="J67" s="375">
        <f t="shared" si="7"/>
        <v>100</v>
      </c>
      <c r="K67" s="531">
        <v>0</v>
      </c>
      <c r="L67" s="374">
        <f t="shared" si="8"/>
        <v>100</v>
      </c>
    </row>
    <row r="68" spans="3:12" x14ac:dyDescent="0.25">
      <c r="C68" s="353" t="s">
        <v>178</v>
      </c>
      <c r="D68" s="383">
        <v>0</v>
      </c>
      <c r="E68" s="1215">
        <v>0</v>
      </c>
      <c r="F68" s="604">
        <v>0</v>
      </c>
      <c r="G68" s="381">
        <v>0</v>
      </c>
      <c r="H68" s="351" t="str">
        <f t="shared" si="6"/>
        <v/>
      </c>
      <c r="I68" s="526">
        <v>0</v>
      </c>
      <c r="J68" s="352" t="str">
        <f t="shared" si="7"/>
        <v/>
      </c>
      <c r="K68" s="349">
        <v>0</v>
      </c>
      <c r="L68" s="245" t="str">
        <f t="shared" si="8"/>
        <v/>
      </c>
    </row>
    <row r="69" spans="3:12" x14ac:dyDescent="0.25">
      <c r="C69" s="359" t="s">
        <v>179</v>
      </c>
      <c r="D69" s="607">
        <v>3</v>
      </c>
      <c r="E69" s="1216">
        <v>0</v>
      </c>
      <c r="F69" s="608">
        <v>2</v>
      </c>
      <c r="G69" s="386">
        <v>1</v>
      </c>
      <c r="H69" s="339">
        <f t="shared" si="6"/>
        <v>33.333333333333329</v>
      </c>
      <c r="I69" s="527">
        <v>0</v>
      </c>
      <c r="J69" s="332" t="str">
        <f t="shared" si="7"/>
        <v/>
      </c>
      <c r="K69" s="357">
        <v>0</v>
      </c>
      <c r="L69" s="260" t="str">
        <f t="shared" si="8"/>
        <v/>
      </c>
    </row>
    <row r="70" spans="3:12" x14ac:dyDescent="0.25">
      <c r="C70" s="359" t="s">
        <v>180</v>
      </c>
      <c r="D70" s="607">
        <v>5</v>
      </c>
      <c r="E70" s="1216">
        <v>0</v>
      </c>
      <c r="F70" s="608">
        <v>3</v>
      </c>
      <c r="G70" s="386">
        <v>2</v>
      </c>
      <c r="H70" s="339">
        <f t="shared" si="6"/>
        <v>40</v>
      </c>
      <c r="I70" s="527">
        <v>0</v>
      </c>
      <c r="J70" s="332" t="str">
        <f t="shared" si="7"/>
        <v/>
      </c>
      <c r="K70" s="357">
        <v>0</v>
      </c>
      <c r="L70" s="260" t="str">
        <f t="shared" si="8"/>
        <v/>
      </c>
    </row>
    <row r="71" spans="3:12" x14ac:dyDescent="0.25">
      <c r="C71" s="359" t="s">
        <v>181</v>
      </c>
      <c r="D71" s="607">
        <v>2</v>
      </c>
      <c r="E71" s="1216">
        <v>0</v>
      </c>
      <c r="F71" s="608">
        <v>2</v>
      </c>
      <c r="G71" s="386">
        <v>1</v>
      </c>
      <c r="H71" s="339">
        <f t="shared" si="6"/>
        <v>50</v>
      </c>
      <c r="I71" s="527">
        <v>1</v>
      </c>
      <c r="J71" s="332">
        <f t="shared" si="7"/>
        <v>50</v>
      </c>
      <c r="K71" s="357">
        <v>0</v>
      </c>
      <c r="L71" s="260">
        <f>IF(I71*F71=0,"",(I71-K71)/F71*100)</f>
        <v>50</v>
      </c>
    </row>
    <row r="72" spans="3:12" x14ac:dyDescent="0.25">
      <c r="C72" s="359" t="s">
        <v>182</v>
      </c>
      <c r="D72" s="607">
        <v>5</v>
      </c>
      <c r="E72" s="1216">
        <v>1</v>
      </c>
      <c r="F72" s="608">
        <v>4</v>
      </c>
      <c r="G72" s="386">
        <v>5</v>
      </c>
      <c r="H72" s="339">
        <f t="shared" si="6"/>
        <v>100</v>
      </c>
      <c r="I72" s="527">
        <v>4</v>
      </c>
      <c r="J72" s="332">
        <f t="shared" si="7"/>
        <v>100</v>
      </c>
      <c r="K72" s="357">
        <v>1</v>
      </c>
      <c r="L72" s="260">
        <f>IF(I72*F72=0,"",(I72-K72)/F72*100)</f>
        <v>75</v>
      </c>
    </row>
    <row r="73" spans="3:12" ht="15.75" thickBot="1" x14ac:dyDescent="0.3">
      <c r="C73" s="373" t="s">
        <v>183</v>
      </c>
      <c r="D73" s="610">
        <v>0</v>
      </c>
      <c r="E73" s="1217">
        <v>0</v>
      </c>
      <c r="F73" s="611">
        <v>0</v>
      </c>
      <c r="G73" s="528">
        <v>0</v>
      </c>
      <c r="H73" s="361" t="str">
        <f t="shared" si="6"/>
        <v/>
      </c>
      <c r="I73" s="530">
        <v>0</v>
      </c>
      <c r="J73" s="375" t="str">
        <f t="shared" si="7"/>
        <v/>
      </c>
      <c r="K73" s="531">
        <v>0</v>
      </c>
      <c r="L73" s="374" t="str">
        <f t="shared" ref="L73:L82" si="9">IF(I73*F73=0,"",(I73-K73)/F73*100)</f>
        <v/>
      </c>
    </row>
    <row r="74" spans="3:12" x14ac:dyDescent="0.25">
      <c r="C74" s="353" t="s">
        <v>184</v>
      </c>
      <c r="D74" s="614">
        <v>2</v>
      </c>
      <c r="E74" s="1218">
        <v>0</v>
      </c>
      <c r="F74" s="615">
        <v>0</v>
      </c>
      <c r="G74" s="384">
        <v>2</v>
      </c>
      <c r="H74" s="351">
        <f t="shared" si="6"/>
        <v>100</v>
      </c>
      <c r="I74" s="526">
        <v>0</v>
      </c>
      <c r="J74" s="352" t="str">
        <f t="shared" si="7"/>
        <v/>
      </c>
      <c r="K74" s="349">
        <v>0</v>
      </c>
      <c r="L74" s="245" t="str">
        <f t="shared" si="9"/>
        <v/>
      </c>
    </row>
    <row r="75" spans="3:12" x14ac:dyDescent="0.25">
      <c r="C75" s="372" t="s">
        <v>185</v>
      </c>
      <c r="D75" s="607">
        <v>0</v>
      </c>
      <c r="E75" s="1216">
        <v>0</v>
      </c>
      <c r="F75" s="608">
        <v>0</v>
      </c>
      <c r="G75" s="386">
        <v>0</v>
      </c>
      <c r="H75" s="380" t="str">
        <f t="shared" si="6"/>
        <v/>
      </c>
      <c r="I75" s="527">
        <v>0</v>
      </c>
      <c r="J75" s="333" t="str">
        <f t="shared" si="7"/>
        <v/>
      </c>
      <c r="K75" s="357">
        <v>0</v>
      </c>
      <c r="L75" s="260" t="str">
        <f t="shared" si="9"/>
        <v/>
      </c>
    </row>
    <row r="76" spans="3:12" x14ac:dyDescent="0.25">
      <c r="C76" s="359" t="s">
        <v>186</v>
      </c>
      <c r="D76" s="607">
        <v>1</v>
      </c>
      <c r="E76" s="1216">
        <v>0</v>
      </c>
      <c r="F76" s="608">
        <v>1</v>
      </c>
      <c r="G76" s="386">
        <v>0</v>
      </c>
      <c r="H76" s="339" t="str">
        <f t="shared" si="6"/>
        <v/>
      </c>
      <c r="I76" s="527">
        <v>0</v>
      </c>
      <c r="J76" s="332" t="str">
        <f t="shared" si="7"/>
        <v/>
      </c>
      <c r="K76" s="357">
        <v>0</v>
      </c>
      <c r="L76" s="260" t="str">
        <f t="shared" si="9"/>
        <v/>
      </c>
    </row>
    <row r="77" spans="3:12" x14ac:dyDescent="0.25">
      <c r="C77" s="435" t="s">
        <v>187</v>
      </c>
      <c r="D77" s="607">
        <v>2</v>
      </c>
      <c r="E77" s="1216">
        <v>0</v>
      </c>
      <c r="F77" s="608">
        <v>0</v>
      </c>
      <c r="G77" s="386">
        <v>2</v>
      </c>
      <c r="H77" s="339">
        <f t="shared" si="6"/>
        <v>100</v>
      </c>
      <c r="I77" s="527">
        <v>0</v>
      </c>
      <c r="J77" s="332" t="str">
        <f t="shared" si="7"/>
        <v/>
      </c>
      <c r="K77" s="357">
        <v>0</v>
      </c>
      <c r="L77" s="260" t="str">
        <f t="shared" si="9"/>
        <v/>
      </c>
    </row>
    <row r="78" spans="3:12" x14ac:dyDescent="0.25">
      <c r="C78" s="359" t="s">
        <v>188</v>
      </c>
      <c r="D78" s="607">
        <v>1</v>
      </c>
      <c r="E78" s="1216">
        <v>0</v>
      </c>
      <c r="F78" s="608">
        <v>0</v>
      </c>
      <c r="G78" s="386">
        <v>1</v>
      </c>
      <c r="H78" s="339">
        <f t="shared" si="6"/>
        <v>100</v>
      </c>
      <c r="I78" s="527">
        <v>0</v>
      </c>
      <c r="J78" s="332" t="str">
        <f t="shared" si="7"/>
        <v/>
      </c>
      <c r="K78" s="357">
        <v>0</v>
      </c>
      <c r="L78" s="260" t="str">
        <f t="shared" si="9"/>
        <v/>
      </c>
    </row>
    <row r="79" spans="3:12" x14ac:dyDescent="0.25">
      <c r="C79" s="359" t="s">
        <v>189</v>
      </c>
      <c r="D79" s="607">
        <v>0</v>
      </c>
      <c r="E79" s="1216">
        <v>0</v>
      </c>
      <c r="F79" s="608">
        <v>0</v>
      </c>
      <c r="G79" s="386">
        <v>0</v>
      </c>
      <c r="H79" s="339" t="str">
        <f t="shared" si="6"/>
        <v/>
      </c>
      <c r="I79" s="527">
        <v>0</v>
      </c>
      <c r="J79" s="332" t="str">
        <f t="shared" si="7"/>
        <v/>
      </c>
      <c r="K79" s="357">
        <v>0</v>
      </c>
      <c r="L79" s="260" t="str">
        <f t="shared" si="9"/>
        <v/>
      </c>
    </row>
    <row r="80" spans="3:12" x14ac:dyDescent="0.25">
      <c r="C80" s="359" t="s">
        <v>190</v>
      </c>
      <c r="D80" s="607">
        <v>1</v>
      </c>
      <c r="E80" s="1216">
        <v>0</v>
      </c>
      <c r="F80" s="608">
        <v>1</v>
      </c>
      <c r="G80" s="386">
        <v>1</v>
      </c>
      <c r="H80" s="339">
        <f t="shared" si="6"/>
        <v>100</v>
      </c>
      <c r="I80" s="527">
        <v>1</v>
      </c>
      <c r="J80" s="332">
        <f t="shared" si="7"/>
        <v>100</v>
      </c>
      <c r="K80" s="357">
        <v>0</v>
      </c>
      <c r="L80" s="260">
        <f t="shared" si="9"/>
        <v>100</v>
      </c>
    </row>
    <row r="81" spans="3:12" x14ac:dyDescent="0.25">
      <c r="C81" s="359" t="s">
        <v>191</v>
      </c>
      <c r="D81" s="607">
        <v>8</v>
      </c>
      <c r="E81" s="1216">
        <v>0</v>
      </c>
      <c r="F81" s="608">
        <v>4</v>
      </c>
      <c r="G81" s="386">
        <v>8</v>
      </c>
      <c r="H81" s="339">
        <f t="shared" si="6"/>
        <v>100</v>
      </c>
      <c r="I81" s="527">
        <v>4</v>
      </c>
      <c r="J81" s="332">
        <f t="shared" si="7"/>
        <v>100</v>
      </c>
      <c r="K81" s="357">
        <v>0</v>
      </c>
      <c r="L81" s="260">
        <f t="shared" si="9"/>
        <v>100</v>
      </c>
    </row>
    <row r="82" spans="3:12" ht="15.75" thickBot="1" x14ac:dyDescent="0.3">
      <c r="C82" s="359" t="s">
        <v>192</v>
      </c>
      <c r="D82" s="610">
        <v>0</v>
      </c>
      <c r="E82" s="1217">
        <v>0</v>
      </c>
      <c r="F82" s="611">
        <v>0</v>
      </c>
      <c r="G82" s="528">
        <v>0</v>
      </c>
      <c r="H82" s="339" t="str">
        <f t="shared" si="6"/>
        <v/>
      </c>
      <c r="I82" s="530">
        <v>0</v>
      </c>
      <c r="J82" s="340" t="str">
        <f t="shared" si="7"/>
        <v/>
      </c>
      <c r="K82" s="531">
        <v>0</v>
      </c>
      <c r="L82" s="370" t="str">
        <f t="shared" si="9"/>
        <v/>
      </c>
    </row>
    <row r="83" spans="3:12" ht="15.75" thickBot="1" x14ac:dyDescent="0.3">
      <c r="C83" s="283" t="s">
        <v>14</v>
      </c>
      <c r="D83" s="532">
        <f>SUM(D63:D82)</f>
        <v>51</v>
      </c>
      <c r="E83" s="532">
        <f>SUM(E63:E82)</f>
        <v>2</v>
      </c>
      <c r="F83" s="532">
        <f>SUM(F63:F82)</f>
        <v>30</v>
      </c>
      <c r="G83" s="533">
        <f>SUM(G63:G82)</f>
        <v>39</v>
      </c>
      <c r="H83" s="534">
        <f t="shared" si="6"/>
        <v>76.470588235294116</v>
      </c>
      <c r="I83" s="532">
        <f>SUM(I63:I82)</f>
        <v>18</v>
      </c>
      <c r="J83" s="535">
        <f t="shared" si="7"/>
        <v>60</v>
      </c>
      <c r="K83" s="532">
        <f>SUM(K63:K82)</f>
        <v>1</v>
      </c>
      <c r="L83" s="536">
        <f>(I83-K83)/F83*100</f>
        <v>56.666666666666664</v>
      </c>
    </row>
    <row r="86" spans="3:12" x14ac:dyDescent="0.25">
      <c r="C86" s="5550" t="s">
        <v>2482</v>
      </c>
    </row>
    <row r="87" spans="3:12" ht="15.75" thickBot="1" x14ac:dyDescent="0.3"/>
    <row r="88" spans="3:12" ht="15" customHeight="1" x14ac:dyDescent="0.25">
      <c r="C88" s="7154" t="s">
        <v>194</v>
      </c>
      <c r="D88" s="7189" t="s">
        <v>118</v>
      </c>
      <c r="E88" s="7190"/>
      <c r="F88" s="7191"/>
      <c r="G88" s="7189" t="s">
        <v>115</v>
      </c>
      <c r="H88" s="7192"/>
      <c r="I88" s="7193"/>
      <c r="J88" s="7317" t="s">
        <v>2607</v>
      </c>
    </row>
    <row r="89" spans="3:12" ht="15" customHeight="1" x14ac:dyDescent="0.25">
      <c r="C89" s="7255"/>
      <c r="D89" s="7194" t="s">
        <v>124</v>
      </c>
      <c r="E89" s="7195"/>
      <c r="F89" s="7196" t="s">
        <v>125</v>
      </c>
      <c r="G89" s="7194" t="s">
        <v>124</v>
      </c>
      <c r="H89" s="7195"/>
      <c r="I89" s="7196" t="s">
        <v>125</v>
      </c>
      <c r="J89" s="7318"/>
    </row>
    <row r="90" spans="3:12" ht="15.75" thickBot="1" x14ac:dyDescent="0.3">
      <c r="C90" s="7159"/>
      <c r="D90" s="171" t="s">
        <v>1</v>
      </c>
      <c r="E90" s="185" t="s">
        <v>2360</v>
      </c>
      <c r="F90" s="7150"/>
      <c r="G90" s="171" t="s">
        <v>1</v>
      </c>
      <c r="H90" s="185" t="s">
        <v>2360</v>
      </c>
      <c r="I90" s="7150"/>
      <c r="J90" s="7318"/>
    </row>
    <row r="91" spans="3:12" ht="15.75" thickBot="1" x14ac:dyDescent="0.3">
      <c r="C91" s="518" t="s">
        <v>173</v>
      </c>
      <c r="D91" s="1370">
        <v>22</v>
      </c>
      <c r="E91" s="991">
        <v>11</v>
      </c>
      <c r="F91" s="1373">
        <v>-50</v>
      </c>
      <c r="G91" s="1370">
        <v>22</v>
      </c>
      <c r="H91" s="991">
        <v>7</v>
      </c>
      <c r="I91" s="1096">
        <v>-68.181818181818187</v>
      </c>
      <c r="J91" s="993">
        <v>21.568627450980394</v>
      </c>
    </row>
    <row r="92" spans="3:12" x14ac:dyDescent="0.25">
      <c r="C92" s="372" t="s">
        <v>174</v>
      </c>
      <c r="D92" s="1382">
        <v>7</v>
      </c>
      <c r="E92" s="995">
        <v>2</v>
      </c>
      <c r="F92" s="1018">
        <v>-71.428571428571431</v>
      </c>
      <c r="G92" s="1382">
        <v>7</v>
      </c>
      <c r="H92" s="997">
        <v>1</v>
      </c>
      <c r="I92" s="1100">
        <v>-85.714285714285722</v>
      </c>
      <c r="J92" s="998">
        <v>3.9215686274509802</v>
      </c>
    </row>
    <row r="93" spans="3:12" x14ac:dyDescent="0.25">
      <c r="C93" s="359" t="s">
        <v>175</v>
      </c>
      <c r="D93" s="1377">
        <v>3</v>
      </c>
      <c r="E93" s="1000">
        <v>3</v>
      </c>
      <c r="F93" s="1104">
        <v>0</v>
      </c>
      <c r="G93" s="1377">
        <v>2</v>
      </c>
      <c r="H93" s="997">
        <v>3</v>
      </c>
      <c r="I93" s="1104">
        <v>50</v>
      </c>
      <c r="J93" s="1002">
        <v>5.8823529411764701</v>
      </c>
    </row>
    <row r="94" spans="3:12" x14ac:dyDescent="0.25">
      <c r="C94" s="359" t="s">
        <v>176</v>
      </c>
      <c r="D94" s="1377">
        <v>0</v>
      </c>
      <c r="E94" s="1000">
        <v>2</v>
      </c>
      <c r="F94" s="1115" t="s">
        <v>613</v>
      </c>
      <c r="G94" s="1377">
        <v>0</v>
      </c>
      <c r="H94" s="997">
        <v>2</v>
      </c>
      <c r="I94" s="1104" t="s">
        <v>613</v>
      </c>
      <c r="J94" s="1002">
        <v>3.9215686274509802</v>
      </c>
    </row>
    <row r="95" spans="3:12" ht="15.75" thickBot="1" x14ac:dyDescent="0.3">
      <c r="C95" s="373" t="s">
        <v>177</v>
      </c>
      <c r="D95" s="1380">
        <v>23</v>
      </c>
      <c r="E95" s="1009">
        <v>3</v>
      </c>
      <c r="F95" s="1018">
        <v>-86.956521739130437</v>
      </c>
      <c r="G95" s="1380">
        <v>20</v>
      </c>
      <c r="H95" s="1009">
        <v>3</v>
      </c>
      <c r="I95" s="1111">
        <v>-85</v>
      </c>
      <c r="J95" s="1012">
        <v>5.8823529411764701</v>
      </c>
    </row>
    <row r="96" spans="3:12" x14ac:dyDescent="0.25">
      <c r="C96" s="372" t="s">
        <v>178</v>
      </c>
      <c r="D96" s="1382">
        <v>0</v>
      </c>
      <c r="E96" s="995">
        <v>0</v>
      </c>
      <c r="F96" s="1100" t="s">
        <v>613</v>
      </c>
      <c r="G96" s="1382">
        <v>0</v>
      </c>
      <c r="H96" s="995">
        <v>0</v>
      </c>
      <c r="I96" s="1100" t="s">
        <v>613</v>
      </c>
      <c r="J96" s="998">
        <v>0</v>
      </c>
    </row>
    <row r="97" spans="3:10" x14ac:dyDescent="0.25">
      <c r="C97" s="359" t="s">
        <v>179</v>
      </c>
      <c r="D97" s="1377">
        <v>3</v>
      </c>
      <c r="E97" s="1000">
        <v>3</v>
      </c>
      <c r="F97" s="1104">
        <v>0</v>
      </c>
      <c r="G97" s="1377">
        <v>3</v>
      </c>
      <c r="H97" s="997">
        <v>1</v>
      </c>
      <c r="I97" s="1104">
        <v>-66.666666666666671</v>
      </c>
      <c r="J97" s="1002">
        <v>5.8823529411764701</v>
      </c>
    </row>
    <row r="98" spans="3:10" x14ac:dyDescent="0.25">
      <c r="C98" s="359" t="s">
        <v>180</v>
      </c>
      <c r="D98" s="1377">
        <v>11</v>
      </c>
      <c r="E98" s="1000">
        <v>5</v>
      </c>
      <c r="F98" s="1104">
        <v>-54.545454545454547</v>
      </c>
      <c r="G98" s="1377">
        <v>9</v>
      </c>
      <c r="H98" s="997">
        <v>2</v>
      </c>
      <c r="I98" s="1104">
        <v>-77.777777777777771</v>
      </c>
      <c r="J98" s="1002">
        <v>9.8039215686274517</v>
      </c>
    </row>
    <row r="99" spans="3:10" x14ac:dyDescent="0.25">
      <c r="C99" s="359" t="s">
        <v>181</v>
      </c>
      <c r="D99" s="1377">
        <v>4</v>
      </c>
      <c r="E99" s="1000">
        <v>2</v>
      </c>
      <c r="F99" s="1104">
        <v>-50</v>
      </c>
      <c r="G99" s="1377">
        <v>3</v>
      </c>
      <c r="H99" s="997">
        <v>1</v>
      </c>
      <c r="I99" s="1104">
        <v>-66.666666666666671</v>
      </c>
      <c r="J99" s="1002">
        <v>3.9215686274509802</v>
      </c>
    </row>
    <row r="100" spans="3:10" x14ac:dyDescent="0.25">
      <c r="C100" s="359" t="s">
        <v>182</v>
      </c>
      <c r="D100" s="1377">
        <v>15</v>
      </c>
      <c r="E100" s="1000">
        <v>5</v>
      </c>
      <c r="F100" s="1104">
        <v>-66.666666666666671</v>
      </c>
      <c r="G100" s="1377">
        <v>11</v>
      </c>
      <c r="H100" s="997">
        <v>5</v>
      </c>
      <c r="I100" s="1104">
        <v>-54.545454545454547</v>
      </c>
      <c r="J100" s="1002">
        <v>9.8039215686274517</v>
      </c>
    </row>
    <row r="101" spans="3:10" ht="15.75" thickBot="1" x14ac:dyDescent="0.3">
      <c r="C101" s="373" t="s">
        <v>183</v>
      </c>
      <c r="D101" s="1380">
        <v>4</v>
      </c>
      <c r="E101" s="1009">
        <v>0</v>
      </c>
      <c r="F101" s="1111" t="s">
        <v>613</v>
      </c>
      <c r="G101" s="1380">
        <v>3</v>
      </c>
      <c r="H101" s="1009">
        <v>0</v>
      </c>
      <c r="I101" s="1111" t="s">
        <v>613</v>
      </c>
      <c r="J101" s="1012">
        <v>0</v>
      </c>
    </row>
    <row r="102" spans="3:10" x14ac:dyDescent="0.25">
      <c r="C102" s="372" t="s">
        <v>184</v>
      </c>
      <c r="D102" s="1374">
        <v>0</v>
      </c>
      <c r="E102" s="995">
        <v>2</v>
      </c>
      <c r="F102" s="1100" t="s">
        <v>613</v>
      </c>
      <c r="G102" s="1382">
        <v>0</v>
      </c>
      <c r="H102" s="995">
        <v>2</v>
      </c>
      <c r="I102" s="1100" t="s">
        <v>613</v>
      </c>
      <c r="J102" s="1016">
        <v>3.9215686274509802</v>
      </c>
    </row>
    <row r="103" spans="3:10" x14ac:dyDescent="0.25">
      <c r="C103" s="359" t="s">
        <v>185</v>
      </c>
      <c r="D103" s="1377">
        <v>1</v>
      </c>
      <c r="E103" s="1000">
        <v>0</v>
      </c>
      <c r="F103" s="1104" t="s">
        <v>613</v>
      </c>
      <c r="G103" s="1377">
        <v>1</v>
      </c>
      <c r="H103" s="997">
        <v>0</v>
      </c>
      <c r="I103" s="1104" t="s">
        <v>613</v>
      </c>
      <c r="J103" s="1002">
        <v>0</v>
      </c>
    </row>
    <row r="104" spans="3:10" x14ac:dyDescent="0.25">
      <c r="C104" s="359" t="s">
        <v>186</v>
      </c>
      <c r="D104" s="1377">
        <v>0</v>
      </c>
      <c r="E104" s="1000">
        <v>1</v>
      </c>
      <c r="F104" s="1104" t="s">
        <v>613</v>
      </c>
      <c r="G104" s="1377">
        <v>0</v>
      </c>
      <c r="H104" s="997">
        <v>0</v>
      </c>
      <c r="I104" s="1104" t="s">
        <v>613</v>
      </c>
      <c r="J104" s="1002">
        <v>1.9607843137254901</v>
      </c>
    </row>
    <row r="105" spans="3:10" x14ac:dyDescent="0.25">
      <c r="C105" s="359" t="s">
        <v>187</v>
      </c>
      <c r="D105" s="1377">
        <v>0</v>
      </c>
      <c r="E105" s="1000">
        <v>2</v>
      </c>
      <c r="F105" s="1104" t="s">
        <v>613</v>
      </c>
      <c r="G105" s="1377">
        <v>0</v>
      </c>
      <c r="H105" s="997">
        <v>2</v>
      </c>
      <c r="I105" s="1104" t="s">
        <v>613</v>
      </c>
      <c r="J105" s="1002">
        <v>3.9215686274509802</v>
      </c>
    </row>
    <row r="106" spans="3:10" x14ac:dyDescent="0.25">
      <c r="C106" s="359" t="s">
        <v>188</v>
      </c>
      <c r="D106" s="1377">
        <v>3</v>
      </c>
      <c r="E106" s="1000">
        <v>1</v>
      </c>
      <c r="F106" s="1104">
        <v>-66.666666666666671</v>
      </c>
      <c r="G106" s="1377">
        <v>3</v>
      </c>
      <c r="H106" s="997">
        <v>1</v>
      </c>
      <c r="I106" s="1104">
        <v>-66.666666666666671</v>
      </c>
      <c r="J106" s="1002">
        <v>1.9607843137254901</v>
      </c>
    </row>
    <row r="107" spans="3:10" x14ac:dyDescent="0.25">
      <c r="C107" s="359" t="s">
        <v>189</v>
      </c>
      <c r="D107" s="1377">
        <v>2</v>
      </c>
      <c r="E107" s="1000">
        <v>0</v>
      </c>
      <c r="F107" s="1104" t="s">
        <v>613</v>
      </c>
      <c r="G107" s="1377">
        <v>2</v>
      </c>
      <c r="H107" s="997">
        <v>0</v>
      </c>
      <c r="I107" s="1104" t="s">
        <v>613</v>
      </c>
      <c r="J107" s="1002">
        <v>0</v>
      </c>
    </row>
    <row r="108" spans="3:10" x14ac:dyDescent="0.25">
      <c r="C108" s="359" t="s">
        <v>190</v>
      </c>
      <c r="D108" s="1377">
        <v>1</v>
      </c>
      <c r="E108" s="1000">
        <v>1</v>
      </c>
      <c r="F108" s="1104">
        <v>0</v>
      </c>
      <c r="G108" s="1377">
        <v>0</v>
      </c>
      <c r="H108" s="997">
        <v>1</v>
      </c>
      <c r="I108" s="1104" t="s">
        <v>613</v>
      </c>
      <c r="J108" s="1002">
        <v>1.9607843137254901</v>
      </c>
    </row>
    <row r="109" spans="3:10" x14ac:dyDescent="0.25">
      <c r="C109" s="359" t="s">
        <v>191</v>
      </c>
      <c r="D109" s="1377">
        <v>2</v>
      </c>
      <c r="E109" s="1000">
        <v>8</v>
      </c>
      <c r="F109" s="1104">
        <v>300</v>
      </c>
      <c r="G109" s="1377">
        <v>2</v>
      </c>
      <c r="H109" s="997">
        <v>8</v>
      </c>
      <c r="I109" s="1104">
        <v>300</v>
      </c>
      <c r="J109" s="1002">
        <v>15.686274509803921</v>
      </c>
    </row>
    <row r="110" spans="3:10" ht="15.75" thickBot="1" x14ac:dyDescent="0.3">
      <c r="C110" s="359" t="s">
        <v>192</v>
      </c>
      <c r="D110" s="1389">
        <v>0</v>
      </c>
      <c r="E110" s="1009">
        <v>0</v>
      </c>
      <c r="F110" s="1111" t="s">
        <v>613</v>
      </c>
      <c r="G110" s="1380">
        <v>0</v>
      </c>
      <c r="H110" s="997">
        <v>0</v>
      </c>
      <c r="I110" s="1111" t="s">
        <v>613</v>
      </c>
      <c r="J110" s="1019">
        <v>0</v>
      </c>
    </row>
    <row r="111" spans="3:10" ht="15.75" thickBot="1" x14ac:dyDescent="0.3">
      <c r="C111" s="1020" t="s">
        <v>14</v>
      </c>
      <c r="D111" s="1632">
        <v>101</v>
      </c>
      <c r="E111" s="1393">
        <v>51</v>
      </c>
      <c r="F111" s="5549">
        <v>-49.504950495049506</v>
      </c>
      <c r="G111" s="1632">
        <v>88</v>
      </c>
      <c r="H111" s="1549">
        <v>39</v>
      </c>
      <c r="I111" s="1373">
        <v>-55.68181818181818</v>
      </c>
      <c r="J111" s="1025">
        <v>100</v>
      </c>
    </row>
  </sheetData>
  <mergeCells count="18">
    <mergeCell ref="C61:C62"/>
    <mergeCell ref="D61:F61"/>
    <mergeCell ref="G61:H61"/>
    <mergeCell ref="I61:L61"/>
    <mergeCell ref="B4:B5"/>
    <mergeCell ref="C4:C5"/>
    <mergeCell ref="D4:F4"/>
    <mergeCell ref="G4:I4"/>
    <mergeCell ref="B30:C30"/>
    <mergeCell ref="B58:C58"/>
    <mergeCell ref="C88:C90"/>
    <mergeCell ref="D88:F88"/>
    <mergeCell ref="G88:I88"/>
    <mergeCell ref="J88:J90"/>
    <mergeCell ref="D89:E89"/>
    <mergeCell ref="F89:F90"/>
    <mergeCell ref="G89:H89"/>
    <mergeCell ref="I89:I90"/>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6"/>
  <sheetViews>
    <sheetView topLeftCell="A69" workbookViewId="0">
      <selection activeCell="C10" sqref="C10"/>
    </sheetView>
  </sheetViews>
  <sheetFormatPr defaultRowHeight="15" x14ac:dyDescent="0.25"/>
  <cols>
    <col min="2" max="2" width="26.7109375" customWidth="1"/>
  </cols>
  <sheetData>
    <row r="2" spans="2:9" x14ac:dyDescent="0.25">
      <c r="B2" s="431" t="s">
        <v>499</v>
      </c>
    </row>
    <row r="3" spans="2:9" ht="15.75" thickBot="1" x14ac:dyDescent="0.3"/>
    <row r="4" spans="2:9" ht="15" customHeight="1" x14ac:dyDescent="0.25">
      <c r="B4" s="7336" t="s">
        <v>258</v>
      </c>
      <c r="C4" s="7339" t="s">
        <v>114</v>
      </c>
      <c r="D4" s="7340"/>
      <c r="E4" s="7341"/>
      <c r="F4" s="7339" t="s">
        <v>115</v>
      </c>
      <c r="G4" s="7198"/>
      <c r="H4" s="7199"/>
      <c r="I4" s="7342" t="e">
        <f>#REF!</f>
        <v>#REF!</v>
      </c>
    </row>
    <row r="5" spans="2:9" ht="15" customHeight="1" x14ac:dyDescent="0.25">
      <c r="B5" s="7200"/>
      <c r="C5" s="7355" t="s">
        <v>124</v>
      </c>
      <c r="D5" s="7356"/>
      <c r="E5" s="7347" t="s">
        <v>125</v>
      </c>
      <c r="F5" s="7357" t="s">
        <v>124</v>
      </c>
      <c r="G5" s="7356"/>
      <c r="H5" s="7347" t="s">
        <v>125</v>
      </c>
      <c r="I5" s="7343"/>
    </row>
    <row r="6" spans="2:9" ht="15.75" thickBot="1" x14ac:dyDescent="0.3">
      <c r="B6" s="7175"/>
      <c r="C6" s="1062" t="s">
        <v>1</v>
      </c>
      <c r="D6" s="1063" t="s">
        <v>2360</v>
      </c>
      <c r="E6" s="7150"/>
      <c r="F6" s="1062" t="s">
        <v>1</v>
      </c>
      <c r="G6" s="1063" t="s">
        <v>2360</v>
      </c>
      <c r="H6" s="7150"/>
      <c r="I6" s="7344"/>
    </row>
    <row r="7" spans="2:9" ht="15" hidden="1" customHeight="1" x14ac:dyDescent="0.25">
      <c r="B7" s="1064"/>
      <c r="C7" s="1065" t="s">
        <v>28</v>
      </c>
      <c r="D7" s="1066" t="s">
        <v>29</v>
      </c>
      <c r="E7" s="1067"/>
      <c r="F7" s="1068" t="s">
        <v>386</v>
      </c>
      <c r="G7" s="1066" t="s">
        <v>387</v>
      </c>
      <c r="H7" s="1067"/>
      <c r="I7" s="6020"/>
    </row>
    <row r="8" spans="2:9" ht="15" hidden="1" customHeight="1" x14ac:dyDescent="0.25">
      <c r="B8" s="1040" t="s">
        <v>500</v>
      </c>
      <c r="C8" s="1026">
        <v>0</v>
      </c>
      <c r="D8" s="1027">
        <v>0</v>
      </c>
      <c r="E8" s="1028" t="str">
        <f t="shared" ref="E8:E24" si="0">IF(C8*D8=0,"",(D8/C8)*100-100)</f>
        <v/>
      </c>
      <c r="F8" s="1029">
        <v>0</v>
      </c>
      <c r="G8" s="1027">
        <v>0</v>
      </c>
      <c r="H8" s="1028" t="str">
        <f t="shared" ref="H8:H24" si="1">IF(F8*G8=0,"",(G8/F8)*100-100)</f>
        <v/>
      </c>
      <c r="I8" s="1219" t="str">
        <f>IF(D8=0,"",D8/$C$177*100)</f>
        <v/>
      </c>
    </row>
    <row r="9" spans="2:9" ht="15" hidden="1" customHeight="1" x14ac:dyDescent="0.25">
      <c r="B9" s="1220" t="s">
        <v>501</v>
      </c>
      <c r="C9" s="1030">
        <v>0</v>
      </c>
      <c r="D9" s="1027">
        <v>0</v>
      </c>
      <c r="E9" s="1032" t="str">
        <f t="shared" si="0"/>
        <v/>
      </c>
      <c r="F9" s="1033">
        <v>0</v>
      </c>
      <c r="G9" s="1031">
        <v>0</v>
      </c>
      <c r="H9" s="1032" t="str">
        <f t="shared" si="1"/>
        <v/>
      </c>
      <c r="I9" s="1221" t="str">
        <f>IF(D9=0,"",D9/$C$177*100)</f>
        <v/>
      </c>
    </row>
    <row r="10" spans="2:9" ht="15" customHeight="1" x14ac:dyDescent="0.25">
      <c r="B10" s="1220" t="s">
        <v>502</v>
      </c>
      <c r="C10" s="1030">
        <v>0</v>
      </c>
      <c r="D10" s="1027">
        <v>1</v>
      </c>
      <c r="E10" s="1032" t="str">
        <f t="shared" si="0"/>
        <v/>
      </c>
      <c r="F10" s="1033">
        <v>0</v>
      </c>
      <c r="G10" s="1031">
        <v>1</v>
      </c>
      <c r="H10" s="1032" t="str">
        <f t="shared" si="1"/>
        <v/>
      </c>
      <c r="I10" s="1221">
        <v>0.89285714285714279</v>
      </c>
    </row>
    <row r="11" spans="2:9" x14ac:dyDescent="0.25">
      <c r="B11" s="1220" t="s">
        <v>449</v>
      </c>
      <c r="C11" s="1030">
        <v>63</v>
      </c>
      <c r="D11" s="1027">
        <v>108</v>
      </c>
      <c r="E11" s="1032">
        <f t="shared" si="0"/>
        <v>71.428571428571416</v>
      </c>
      <c r="F11" s="1033">
        <v>64</v>
      </c>
      <c r="G11" s="1031">
        <v>124</v>
      </c>
      <c r="H11" s="1032">
        <f t="shared" si="1"/>
        <v>93.75</v>
      </c>
      <c r="I11" s="1221">
        <v>96.428571428571431</v>
      </c>
    </row>
    <row r="12" spans="2:9" ht="15" hidden="1" customHeight="1" x14ac:dyDescent="0.25">
      <c r="B12" s="1220" t="s">
        <v>503</v>
      </c>
      <c r="C12" s="1030">
        <v>0</v>
      </c>
      <c r="D12" s="1027">
        <v>0</v>
      </c>
      <c r="E12" s="1032" t="str">
        <f t="shared" si="0"/>
        <v/>
      </c>
      <c r="F12" s="1033">
        <v>0</v>
      </c>
      <c r="G12" s="1031">
        <v>0</v>
      </c>
      <c r="H12" s="1032" t="str">
        <f t="shared" si="1"/>
        <v/>
      </c>
      <c r="I12" s="1221" t="s">
        <v>613</v>
      </c>
    </row>
    <row r="13" spans="2:9" ht="15" hidden="1" customHeight="1" x14ac:dyDescent="0.25">
      <c r="B13" s="1220" t="s">
        <v>504</v>
      </c>
      <c r="C13" s="1030">
        <v>0</v>
      </c>
      <c r="D13" s="1027">
        <v>0</v>
      </c>
      <c r="E13" s="1032" t="str">
        <f t="shared" si="0"/>
        <v/>
      </c>
      <c r="F13" s="1033">
        <v>0</v>
      </c>
      <c r="G13" s="1031">
        <v>0</v>
      </c>
      <c r="H13" s="1032" t="str">
        <f t="shared" si="1"/>
        <v/>
      </c>
      <c r="I13" s="1221" t="s">
        <v>613</v>
      </c>
    </row>
    <row r="14" spans="2:9" ht="22.5" hidden="1" customHeight="1" x14ac:dyDescent="0.25">
      <c r="B14" s="965" t="s">
        <v>505</v>
      </c>
      <c r="C14" s="1030">
        <v>0</v>
      </c>
      <c r="D14" s="1027">
        <v>0</v>
      </c>
      <c r="E14" s="1032" t="str">
        <f t="shared" si="0"/>
        <v/>
      </c>
      <c r="F14" s="1033">
        <v>0</v>
      </c>
      <c r="G14" s="1031">
        <v>0</v>
      </c>
      <c r="H14" s="1032" t="str">
        <f t="shared" si="1"/>
        <v/>
      </c>
      <c r="I14" s="1221" t="s">
        <v>613</v>
      </c>
    </row>
    <row r="15" spans="2:9" ht="15" hidden="1" customHeight="1" x14ac:dyDescent="0.25">
      <c r="B15" s="1220" t="s">
        <v>506</v>
      </c>
      <c r="C15" s="1030">
        <v>0</v>
      </c>
      <c r="D15" s="1027">
        <v>0</v>
      </c>
      <c r="E15" s="1032" t="str">
        <f t="shared" si="0"/>
        <v/>
      </c>
      <c r="F15" s="1033">
        <v>0</v>
      </c>
      <c r="G15" s="1031">
        <v>0</v>
      </c>
      <c r="H15" s="1032" t="str">
        <f t="shared" si="1"/>
        <v/>
      </c>
      <c r="I15" s="1221" t="s">
        <v>613</v>
      </c>
    </row>
    <row r="16" spans="2:9" ht="15.75" thickBot="1" x14ac:dyDescent="0.3">
      <c r="B16" s="1220" t="s">
        <v>507</v>
      </c>
      <c r="C16" s="1030">
        <v>37</v>
      </c>
      <c r="D16" s="1027">
        <v>3</v>
      </c>
      <c r="E16" s="1032">
        <f t="shared" si="0"/>
        <v>-91.891891891891888</v>
      </c>
      <c r="F16" s="1033">
        <v>37</v>
      </c>
      <c r="G16" s="1031">
        <v>3</v>
      </c>
      <c r="H16" s="1032">
        <f t="shared" si="1"/>
        <v>-91.891891891891888</v>
      </c>
      <c r="I16" s="1221">
        <v>2.6785714285714284</v>
      </c>
    </row>
    <row r="17" spans="2:11" ht="15" hidden="1" customHeight="1" x14ac:dyDescent="0.25">
      <c r="B17" s="1220" t="s">
        <v>508</v>
      </c>
      <c r="C17" s="1030">
        <v>0</v>
      </c>
      <c r="D17" s="1031">
        <v>0</v>
      </c>
      <c r="E17" s="1032" t="str">
        <f t="shared" si="0"/>
        <v/>
      </c>
      <c r="F17" s="1033">
        <v>0</v>
      </c>
      <c r="G17" s="1031">
        <v>0</v>
      </c>
      <c r="H17" s="1032" t="str">
        <f t="shared" si="1"/>
        <v/>
      </c>
      <c r="I17" s="1221" t="s">
        <v>613</v>
      </c>
    </row>
    <row r="18" spans="2:11" ht="15" hidden="1" customHeight="1" x14ac:dyDescent="0.25">
      <c r="B18" s="1220" t="s">
        <v>509</v>
      </c>
      <c r="C18" s="1030">
        <v>0</v>
      </c>
      <c r="D18" s="1031">
        <v>0</v>
      </c>
      <c r="E18" s="1032" t="str">
        <f t="shared" si="0"/>
        <v/>
      </c>
      <c r="F18" s="1033">
        <v>0</v>
      </c>
      <c r="G18" s="1031">
        <v>0</v>
      </c>
      <c r="H18" s="1032" t="str">
        <f t="shared" si="1"/>
        <v/>
      </c>
      <c r="I18" s="1221" t="s">
        <v>613</v>
      </c>
    </row>
    <row r="19" spans="2:11" ht="15" hidden="1" customHeight="1" x14ac:dyDescent="0.25">
      <c r="B19" s="1220" t="s">
        <v>510</v>
      </c>
      <c r="C19" s="1030">
        <v>0</v>
      </c>
      <c r="D19" s="1031">
        <v>0</v>
      </c>
      <c r="E19" s="1032" t="str">
        <f t="shared" si="0"/>
        <v/>
      </c>
      <c r="F19" s="1033">
        <v>0</v>
      </c>
      <c r="G19" s="1031">
        <v>0</v>
      </c>
      <c r="H19" s="1032" t="str">
        <f t="shared" si="1"/>
        <v/>
      </c>
      <c r="I19" s="1221" t="s">
        <v>613</v>
      </c>
    </row>
    <row r="20" spans="2:11" ht="15" hidden="1" customHeight="1" x14ac:dyDescent="0.25">
      <c r="B20" s="1220" t="s">
        <v>511</v>
      </c>
      <c r="C20" s="1030">
        <v>0</v>
      </c>
      <c r="D20" s="1031">
        <v>0</v>
      </c>
      <c r="E20" s="1032" t="str">
        <f t="shared" si="0"/>
        <v/>
      </c>
      <c r="F20" s="1033">
        <v>0</v>
      </c>
      <c r="G20" s="1031">
        <v>0</v>
      </c>
      <c r="H20" s="1032" t="str">
        <f t="shared" si="1"/>
        <v/>
      </c>
      <c r="I20" s="1221" t="s">
        <v>613</v>
      </c>
    </row>
    <row r="21" spans="2:11" ht="15" hidden="1" customHeight="1" x14ac:dyDescent="0.25">
      <c r="B21" s="1220" t="s">
        <v>512</v>
      </c>
      <c r="C21" s="1030">
        <v>0</v>
      </c>
      <c r="D21" s="1031">
        <v>0</v>
      </c>
      <c r="E21" s="1032" t="str">
        <f t="shared" si="0"/>
        <v/>
      </c>
      <c r="F21" s="1033">
        <v>0</v>
      </c>
      <c r="G21" s="1031">
        <v>0</v>
      </c>
      <c r="H21" s="1032" t="str">
        <f t="shared" si="1"/>
        <v/>
      </c>
      <c r="I21" s="1221" t="s">
        <v>613</v>
      </c>
    </row>
    <row r="22" spans="2:11" ht="15" hidden="1" customHeight="1" x14ac:dyDescent="0.25">
      <c r="B22" s="1220" t="s">
        <v>513</v>
      </c>
      <c r="C22" s="1030">
        <v>0</v>
      </c>
      <c r="D22" s="1031">
        <v>0</v>
      </c>
      <c r="E22" s="1032" t="str">
        <f t="shared" si="0"/>
        <v/>
      </c>
      <c r="F22" s="1033">
        <v>0</v>
      </c>
      <c r="G22" s="1031">
        <v>0</v>
      </c>
      <c r="H22" s="1032" t="str">
        <f t="shared" si="1"/>
        <v/>
      </c>
      <c r="I22" s="1221" t="s">
        <v>613</v>
      </c>
    </row>
    <row r="23" spans="2:11" ht="15.75" hidden="1" customHeight="1" thickBot="1" x14ac:dyDescent="0.3">
      <c r="B23" s="1220" t="s">
        <v>51</v>
      </c>
      <c r="C23" s="1030">
        <v>0</v>
      </c>
      <c r="D23" s="1031"/>
      <c r="E23" s="1222" t="str">
        <f t="shared" si="0"/>
        <v/>
      </c>
      <c r="F23" s="1033">
        <v>0</v>
      </c>
      <c r="G23" s="1031"/>
      <c r="H23" s="1222" t="str">
        <f t="shared" si="1"/>
        <v/>
      </c>
      <c r="I23" s="1221" t="s">
        <v>613</v>
      </c>
    </row>
    <row r="24" spans="2:11" ht="15.75" thickBot="1" x14ac:dyDescent="0.3">
      <c r="B24" s="988" t="s">
        <v>14</v>
      </c>
      <c r="C24" s="1048">
        <v>100</v>
      </c>
      <c r="D24" s="1048">
        <f>SUM(D8:D23)</f>
        <v>112</v>
      </c>
      <c r="E24" s="1042">
        <f t="shared" si="0"/>
        <v>12.000000000000014</v>
      </c>
      <c r="F24" s="1048">
        <v>101</v>
      </c>
      <c r="G24" s="1048">
        <f>SUM(G8:G23)</f>
        <v>128</v>
      </c>
      <c r="H24" s="1042">
        <f t="shared" si="1"/>
        <v>26.732673267326732</v>
      </c>
      <c r="I24" s="1223">
        <v>100</v>
      </c>
    </row>
    <row r="26" spans="2:11" x14ac:dyDescent="0.25">
      <c r="B26" s="431" t="s">
        <v>514</v>
      </c>
    </row>
    <row r="27" spans="2:11" ht="15.75" thickBot="1" x14ac:dyDescent="0.3">
      <c r="B27" s="431"/>
    </row>
    <row r="28" spans="2:11" ht="15" customHeight="1" x14ac:dyDescent="0.25">
      <c r="B28" s="7201" t="s">
        <v>172</v>
      </c>
      <c r="C28" s="7176" t="s">
        <v>114</v>
      </c>
      <c r="D28" s="7177"/>
      <c r="E28" s="7178"/>
      <c r="F28" s="7176" t="s">
        <v>115</v>
      </c>
      <c r="G28" s="7179"/>
      <c r="H28" s="7176" t="s">
        <v>116</v>
      </c>
      <c r="I28" s="7180"/>
      <c r="J28" s="7180"/>
      <c r="K28" s="7179"/>
    </row>
    <row r="29" spans="2:11" ht="20.25" thickBot="1" x14ac:dyDescent="0.3">
      <c r="B29" s="7159"/>
      <c r="C29" s="168" t="s">
        <v>119</v>
      </c>
      <c r="D29" s="169" t="s">
        <v>120</v>
      </c>
      <c r="E29" s="170" t="s">
        <v>121</v>
      </c>
      <c r="F29" s="171" t="s">
        <v>119</v>
      </c>
      <c r="G29" s="172" t="s">
        <v>122</v>
      </c>
      <c r="H29" s="171" t="s">
        <v>119</v>
      </c>
      <c r="I29" s="173" t="s">
        <v>122</v>
      </c>
      <c r="J29" s="174" t="s">
        <v>123</v>
      </c>
      <c r="K29" s="175" t="s">
        <v>122</v>
      </c>
    </row>
    <row r="30" spans="2:11" ht="15.75" thickBot="1" x14ac:dyDescent="0.3">
      <c r="B30" s="818" t="s">
        <v>173</v>
      </c>
      <c r="C30" s="822">
        <v>0</v>
      </c>
      <c r="D30" s="820">
        <v>0</v>
      </c>
      <c r="E30" s="820">
        <v>0</v>
      </c>
      <c r="F30" s="819">
        <v>0</v>
      </c>
      <c r="G30" s="823" t="str">
        <f t="shared" ref="G30:G50" si="2">IF(C30=0,"",F30/C30*100)</f>
        <v/>
      </c>
      <c r="H30" s="822">
        <v>0</v>
      </c>
      <c r="I30" s="523" t="str">
        <f t="shared" ref="I30:I50" si="3">IF(E30=0,"",H30/E30*100)</f>
        <v/>
      </c>
      <c r="J30" s="524">
        <v>0</v>
      </c>
      <c r="K30" s="824" t="str">
        <f t="shared" ref="K30:K37" si="4">IF(H30*E30=0,"",(H30-J30)/E30*100)</f>
        <v/>
      </c>
    </row>
    <row r="31" spans="2:11" x14ac:dyDescent="0.25">
      <c r="B31" s="825" t="s">
        <v>174</v>
      </c>
      <c r="C31" s="829">
        <v>0</v>
      </c>
      <c r="D31" s="827">
        <v>0</v>
      </c>
      <c r="E31" s="827">
        <v>0</v>
      </c>
      <c r="F31" s="829">
        <v>0</v>
      </c>
      <c r="G31" s="380" t="str">
        <f t="shared" si="2"/>
        <v/>
      </c>
      <c r="H31" s="829">
        <v>0</v>
      </c>
      <c r="I31" s="333" t="str">
        <f t="shared" si="3"/>
        <v/>
      </c>
      <c r="J31" s="349">
        <v>0</v>
      </c>
      <c r="K31" s="245" t="str">
        <f t="shared" si="4"/>
        <v/>
      </c>
    </row>
    <row r="32" spans="2:11" x14ac:dyDescent="0.25">
      <c r="B32" s="435" t="s">
        <v>175</v>
      </c>
      <c r="C32" s="833">
        <v>0</v>
      </c>
      <c r="D32" s="831">
        <v>0</v>
      </c>
      <c r="E32" s="831">
        <v>0</v>
      </c>
      <c r="F32" s="833">
        <v>0</v>
      </c>
      <c r="G32" s="339" t="str">
        <f t="shared" si="2"/>
        <v/>
      </c>
      <c r="H32" s="833">
        <v>0</v>
      </c>
      <c r="I32" s="332" t="str">
        <f t="shared" si="3"/>
        <v/>
      </c>
      <c r="J32" s="357">
        <v>0</v>
      </c>
      <c r="K32" s="370" t="str">
        <f t="shared" si="4"/>
        <v/>
      </c>
    </row>
    <row r="33" spans="2:11" x14ac:dyDescent="0.25">
      <c r="B33" s="435" t="s">
        <v>176</v>
      </c>
      <c r="C33" s="833">
        <v>49</v>
      </c>
      <c r="D33" s="831">
        <v>0</v>
      </c>
      <c r="E33" s="831">
        <v>49</v>
      </c>
      <c r="F33" s="833">
        <v>49</v>
      </c>
      <c r="G33" s="339">
        <f t="shared" si="2"/>
        <v>100</v>
      </c>
      <c r="H33" s="833">
        <v>49</v>
      </c>
      <c r="I33" s="332">
        <f t="shared" si="3"/>
        <v>100</v>
      </c>
      <c r="J33" s="357">
        <v>0</v>
      </c>
      <c r="K33" s="761">
        <f t="shared" si="4"/>
        <v>100</v>
      </c>
    </row>
    <row r="34" spans="2:11" ht="15.75" thickBot="1" x14ac:dyDescent="0.3">
      <c r="B34" s="834" t="s">
        <v>177</v>
      </c>
      <c r="C34" s="838">
        <v>0</v>
      </c>
      <c r="D34" s="836">
        <v>0</v>
      </c>
      <c r="E34" s="836">
        <v>0</v>
      </c>
      <c r="F34" s="838">
        <v>0</v>
      </c>
      <c r="G34" s="361" t="str">
        <f t="shared" si="2"/>
        <v/>
      </c>
      <c r="H34" s="838">
        <v>0</v>
      </c>
      <c r="I34" s="375" t="str">
        <f t="shared" si="3"/>
        <v/>
      </c>
      <c r="J34" s="531">
        <v>0</v>
      </c>
      <c r="K34" s="766" t="str">
        <f t="shared" si="4"/>
        <v/>
      </c>
    </row>
    <row r="35" spans="2:11" x14ac:dyDescent="0.25">
      <c r="B35" s="825" t="s">
        <v>178</v>
      </c>
      <c r="C35" s="829">
        <v>0</v>
      </c>
      <c r="D35" s="827">
        <v>0</v>
      </c>
      <c r="E35" s="827">
        <v>0</v>
      </c>
      <c r="F35" s="829">
        <v>0</v>
      </c>
      <c r="G35" s="351" t="str">
        <f t="shared" si="2"/>
        <v/>
      </c>
      <c r="H35" s="829">
        <v>0</v>
      </c>
      <c r="I35" s="839" t="str">
        <f t="shared" si="3"/>
        <v/>
      </c>
      <c r="J35" s="349">
        <v>0</v>
      </c>
      <c r="K35" s="776" t="str">
        <f t="shared" si="4"/>
        <v/>
      </c>
    </row>
    <row r="36" spans="2:11" x14ac:dyDescent="0.25">
      <c r="B36" s="435" t="s">
        <v>179</v>
      </c>
      <c r="C36" s="833">
        <v>3</v>
      </c>
      <c r="D36" s="831">
        <v>0</v>
      </c>
      <c r="E36" s="831">
        <v>3</v>
      </c>
      <c r="F36" s="833">
        <v>3</v>
      </c>
      <c r="G36" s="339">
        <f t="shared" si="2"/>
        <v>100</v>
      </c>
      <c r="H36" s="833">
        <v>3</v>
      </c>
      <c r="I36" s="840">
        <f t="shared" si="3"/>
        <v>100</v>
      </c>
      <c r="J36" s="357">
        <v>0</v>
      </c>
      <c r="K36" s="811">
        <f t="shared" si="4"/>
        <v>100</v>
      </c>
    </row>
    <row r="37" spans="2:11" x14ac:dyDescent="0.25">
      <c r="B37" s="435" t="s">
        <v>180</v>
      </c>
      <c r="C37" s="833">
        <v>3</v>
      </c>
      <c r="D37" s="831">
        <v>0</v>
      </c>
      <c r="E37" s="831">
        <v>3</v>
      </c>
      <c r="F37" s="833">
        <v>19</v>
      </c>
      <c r="G37" s="339">
        <f t="shared" si="2"/>
        <v>633.33333333333326</v>
      </c>
      <c r="H37" s="833">
        <v>19</v>
      </c>
      <c r="I37" s="840">
        <f t="shared" si="3"/>
        <v>633.33333333333326</v>
      </c>
      <c r="J37" s="357">
        <v>16</v>
      </c>
      <c r="K37" s="811">
        <f t="shared" si="4"/>
        <v>100</v>
      </c>
    </row>
    <row r="38" spans="2:11" x14ac:dyDescent="0.25">
      <c r="B38" s="435" t="s">
        <v>181</v>
      </c>
      <c r="C38" s="833">
        <v>1</v>
      </c>
      <c r="D38" s="831">
        <v>0</v>
      </c>
      <c r="E38" s="831">
        <v>1</v>
      </c>
      <c r="F38" s="833">
        <v>1</v>
      </c>
      <c r="G38" s="339">
        <f t="shared" si="2"/>
        <v>100</v>
      </c>
      <c r="H38" s="833">
        <v>1</v>
      </c>
      <c r="I38" s="840">
        <f t="shared" si="3"/>
        <v>100</v>
      </c>
      <c r="J38" s="357">
        <v>0</v>
      </c>
      <c r="K38" s="811">
        <f>IF(H38*E38=0,"",(H38-J38)/E38*100)</f>
        <v>100</v>
      </c>
    </row>
    <row r="39" spans="2:11" x14ac:dyDescent="0.25">
      <c r="B39" s="435" t="s">
        <v>182</v>
      </c>
      <c r="C39" s="833">
        <v>51</v>
      </c>
      <c r="D39" s="831">
        <v>0</v>
      </c>
      <c r="E39" s="831">
        <v>51</v>
      </c>
      <c r="F39" s="833">
        <v>51</v>
      </c>
      <c r="G39" s="339">
        <f t="shared" si="2"/>
        <v>100</v>
      </c>
      <c r="H39" s="833">
        <v>51</v>
      </c>
      <c r="I39" s="840">
        <f t="shared" si="3"/>
        <v>100</v>
      </c>
      <c r="J39" s="357">
        <v>0</v>
      </c>
      <c r="K39" s="811">
        <f>IF(H39*E39=0,"",(H39-J39)/E39*100)</f>
        <v>100</v>
      </c>
    </row>
    <row r="40" spans="2:11" ht="15.75" thickBot="1" x14ac:dyDescent="0.3">
      <c r="B40" s="834" t="s">
        <v>183</v>
      </c>
      <c r="C40" s="838">
        <v>5</v>
      </c>
      <c r="D40" s="836">
        <v>0</v>
      </c>
      <c r="E40" s="836">
        <v>4</v>
      </c>
      <c r="F40" s="838">
        <v>5</v>
      </c>
      <c r="G40" s="361">
        <f t="shared" si="2"/>
        <v>100</v>
      </c>
      <c r="H40" s="838">
        <v>4</v>
      </c>
      <c r="I40" s="841">
        <f t="shared" si="3"/>
        <v>100</v>
      </c>
      <c r="J40" s="531">
        <v>0</v>
      </c>
      <c r="K40" s="766">
        <f t="shared" ref="K40:K49" si="5">IF(H40*E40=0,"",(H40-J40)/E40*100)</f>
        <v>100</v>
      </c>
    </row>
    <row r="41" spans="2:11" x14ac:dyDescent="0.25">
      <c r="B41" s="842" t="s">
        <v>184</v>
      </c>
      <c r="C41" s="846">
        <v>0</v>
      </c>
      <c r="D41" s="844">
        <v>0</v>
      </c>
      <c r="E41" s="844">
        <v>0</v>
      </c>
      <c r="F41" s="829">
        <v>0</v>
      </c>
      <c r="G41" s="351" t="str">
        <f t="shared" si="2"/>
        <v/>
      </c>
      <c r="H41" s="829">
        <v>0</v>
      </c>
      <c r="I41" s="839" t="str">
        <f t="shared" si="3"/>
        <v/>
      </c>
      <c r="J41" s="349">
        <v>0</v>
      </c>
      <c r="K41" s="847" t="str">
        <f t="shared" si="5"/>
        <v/>
      </c>
    </row>
    <row r="42" spans="2:11" x14ac:dyDescent="0.25">
      <c r="B42" s="435" t="s">
        <v>185</v>
      </c>
      <c r="C42" s="833">
        <v>0</v>
      </c>
      <c r="D42" s="831">
        <v>0</v>
      </c>
      <c r="E42" s="831">
        <v>0</v>
      </c>
      <c r="F42" s="833">
        <v>0</v>
      </c>
      <c r="G42" s="339" t="str">
        <f t="shared" si="2"/>
        <v/>
      </c>
      <c r="H42" s="833">
        <v>0</v>
      </c>
      <c r="I42" s="840" t="str">
        <f t="shared" si="3"/>
        <v/>
      </c>
      <c r="J42" s="357">
        <v>0</v>
      </c>
      <c r="K42" s="811" t="str">
        <f t="shared" si="5"/>
        <v/>
      </c>
    </row>
    <row r="43" spans="2:11" x14ac:dyDescent="0.25">
      <c r="B43" s="435" t="s">
        <v>186</v>
      </c>
      <c r="C43" s="833">
        <v>0</v>
      </c>
      <c r="D43" s="831">
        <v>0</v>
      </c>
      <c r="E43" s="831">
        <v>0</v>
      </c>
      <c r="F43" s="833">
        <v>0</v>
      </c>
      <c r="G43" s="339" t="str">
        <f t="shared" si="2"/>
        <v/>
      </c>
      <c r="H43" s="833">
        <v>0</v>
      </c>
      <c r="I43" s="840" t="str">
        <f t="shared" si="3"/>
        <v/>
      </c>
      <c r="J43" s="357">
        <v>0</v>
      </c>
      <c r="K43" s="811" t="str">
        <f t="shared" si="5"/>
        <v/>
      </c>
    </row>
    <row r="44" spans="2:11" x14ac:dyDescent="0.25">
      <c r="B44" s="435" t="s">
        <v>187</v>
      </c>
      <c r="C44" s="833">
        <v>0</v>
      </c>
      <c r="D44" s="831">
        <v>0</v>
      </c>
      <c r="E44" s="831">
        <v>0</v>
      </c>
      <c r="F44" s="833">
        <v>0</v>
      </c>
      <c r="G44" s="339" t="str">
        <f t="shared" si="2"/>
        <v/>
      </c>
      <c r="H44" s="833">
        <v>0</v>
      </c>
      <c r="I44" s="840" t="str">
        <f t="shared" si="3"/>
        <v/>
      </c>
      <c r="J44" s="357">
        <v>0</v>
      </c>
      <c r="K44" s="811" t="str">
        <f t="shared" si="5"/>
        <v/>
      </c>
    </row>
    <row r="45" spans="2:11" x14ac:dyDescent="0.25">
      <c r="B45" s="435" t="s">
        <v>188</v>
      </c>
      <c r="C45" s="833">
        <v>0</v>
      </c>
      <c r="D45" s="831">
        <v>0</v>
      </c>
      <c r="E45" s="831">
        <v>0</v>
      </c>
      <c r="F45" s="833">
        <v>0</v>
      </c>
      <c r="G45" s="339" t="str">
        <f t="shared" si="2"/>
        <v/>
      </c>
      <c r="H45" s="833">
        <v>0</v>
      </c>
      <c r="I45" s="840" t="str">
        <f t="shared" si="3"/>
        <v/>
      </c>
      <c r="J45" s="357">
        <v>0</v>
      </c>
      <c r="K45" s="811" t="str">
        <f t="shared" si="5"/>
        <v/>
      </c>
    </row>
    <row r="46" spans="2:11" x14ac:dyDescent="0.25">
      <c r="B46" s="435" t="s">
        <v>189</v>
      </c>
      <c r="C46" s="833">
        <v>0</v>
      </c>
      <c r="D46" s="831">
        <v>0</v>
      </c>
      <c r="E46" s="831">
        <v>0</v>
      </c>
      <c r="F46" s="833">
        <v>0</v>
      </c>
      <c r="G46" s="339" t="str">
        <f t="shared" si="2"/>
        <v/>
      </c>
      <c r="H46" s="833">
        <v>0</v>
      </c>
      <c r="I46" s="840" t="str">
        <f t="shared" si="3"/>
        <v/>
      </c>
      <c r="J46" s="357">
        <v>0</v>
      </c>
      <c r="K46" s="811" t="str">
        <f t="shared" si="5"/>
        <v/>
      </c>
    </row>
    <row r="47" spans="2:11" x14ac:dyDescent="0.25">
      <c r="B47" s="435" t="s">
        <v>190</v>
      </c>
      <c r="C47" s="833">
        <v>0</v>
      </c>
      <c r="D47" s="831">
        <v>0</v>
      </c>
      <c r="E47" s="831">
        <v>0</v>
      </c>
      <c r="F47" s="833">
        <v>0</v>
      </c>
      <c r="G47" s="339" t="str">
        <f t="shared" si="2"/>
        <v/>
      </c>
      <c r="H47" s="833">
        <v>0</v>
      </c>
      <c r="I47" s="840" t="str">
        <f t="shared" si="3"/>
        <v/>
      </c>
      <c r="J47" s="357">
        <v>0</v>
      </c>
      <c r="K47" s="811" t="str">
        <f t="shared" si="5"/>
        <v/>
      </c>
    </row>
    <row r="48" spans="2:11" x14ac:dyDescent="0.25">
      <c r="B48" s="435" t="s">
        <v>191</v>
      </c>
      <c r="C48" s="833">
        <v>0</v>
      </c>
      <c r="D48" s="831">
        <v>0</v>
      </c>
      <c r="E48" s="831">
        <v>0</v>
      </c>
      <c r="F48" s="833">
        <v>0</v>
      </c>
      <c r="G48" s="339" t="str">
        <f t="shared" si="2"/>
        <v/>
      </c>
      <c r="H48" s="833">
        <v>0</v>
      </c>
      <c r="I48" s="840" t="str">
        <f t="shared" si="3"/>
        <v/>
      </c>
      <c r="J48" s="357">
        <v>0</v>
      </c>
      <c r="K48" s="811" t="str">
        <f t="shared" si="5"/>
        <v/>
      </c>
    </row>
    <row r="49" spans="2:11" ht="15.75" thickBot="1" x14ac:dyDescent="0.3">
      <c r="B49" s="834" t="s">
        <v>192</v>
      </c>
      <c r="C49" s="838">
        <v>0</v>
      </c>
      <c r="D49" s="836">
        <v>0</v>
      </c>
      <c r="E49" s="836">
        <v>0</v>
      </c>
      <c r="F49" s="838">
        <v>0</v>
      </c>
      <c r="G49" s="361" t="str">
        <f t="shared" si="2"/>
        <v/>
      </c>
      <c r="H49" s="838">
        <v>0</v>
      </c>
      <c r="I49" s="841" t="str">
        <f t="shared" si="3"/>
        <v/>
      </c>
      <c r="J49" s="531">
        <v>0</v>
      </c>
      <c r="K49" s="811" t="str">
        <f t="shared" si="5"/>
        <v/>
      </c>
    </row>
    <row r="50" spans="2:11" ht="15.75" thickBot="1" x14ac:dyDescent="0.3">
      <c r="B50" s="716" t="s">
        <v>14</v>
      </c>
      <c r="C50" s="436">
        <f>SUM(C30:C49)</f>
        <v>112</v>
      </c>
      <c r="D50" s="848">
        <f>SUM(D30:D49)</f>
        <v>0</v>
      </c>
      <c r="E50" s="850">
        <f>SUM(E30:E49)</f>
        <v>111</v>
      </c>
      <c r="F50" s="1224">
        <f>SUM(F30:F49)</f>
        <v>128</v>
      </c>
      <c r="G50" s="719">
        <f t="shared" si="2"/>
        <v>114.28571428571428</v>
      </c>
      <c r="H50" s="1224">
        <f>SUM(H30:H49)</f>
        <v>127</v>
      </c>
      <c r="I50" s="720">
        <f t="shared" si="3"/>
        <v>114.41441441441442</v>
      </c>
      <c r="J50" s="851">
        <f>SUM(J30:J49)</f>
        <v>16</v>
      </c>
      <c r="K50" s="289">
        <f>(H50-J50)/E50*100</f>
        <v>100</v>
      </c>
    </row>
    <row r="52" spans="2:11" x14ac:dyDescent="0.25">
      <c r="B52" s="431" t="s">
        <v>515</v>
      </c>
    </row>
    <row r="53" spans="2:11" ht="15.75" thickBot="1" x14ac:dyDescent="0.3">
      <c r="B53" s="431"/>
    </row>
    <row r="54" spans="2:11" ht="15" customHeight="1" x14ac:dyDescent="0.25">
      <c r="B54" s="7215" t="s">
        <v>194</v>
      </c>
      <c r="C54" s="7189" t="s">
        <v>118</v>
      </c>
      <c r="D54" s="7190"/>
      <c r="E54" s="7191"/>
      <c r="F54" s="7189" t="s">
        <v>115</v>
      </c>
      <c r="G54" s="7192"/>
      <c r="H54" s="7193"/>
      <c r="I54" s="7202" t="s">
        <v>116</v>
      </c>
      <c r="J54" s="7212"/>
      <c r="K54" s="7213"/>
    </row>
    <row r="55" spans="2:11" ht="23.25" thickBot="1" x14ac:dyDescent="0.3">
      <c r="B55" s="7216"/>
      <c r="C55" s="171" t="s">
        <v>1</v>
      </c>
      <c r="D55" s="185" t="s">
        <v>2360</v>
      </c>
      <c r="E55" s="537" t="s">
        <v>195</v>
      </c>
      <c r="F55" s="171" t="s">
        <v>1</v>
      </c>
      <c r="G55" s="185" t="s">
        <v>2360</v>
      </c>
      <c r="H55" s="537" t="s">
        <v>195</v>
      </c>
      <c r="I55" s="171" t="s">
        <v>1</v>
      </c>
      <c r="J55" s="185" t="s">
        <v>2360</v>
      </c>
      <c r="K55" s="537" t="s">
        <v>195</v>
      </c>
    </row>
    <row r="56" spans="2:11" ht="15.75" thickBot="1" x14ac:dyDescent="0.3">
      <c r="B56" s="518" t="s">
        <v>173</v>
      </c>
      <c r="C56" s="1225">
        <v>0</v>
      </c>
      <c r="D56" s="1226">
        <v>0</v>
      </c>
      <c r="E56" s="346" t="s">
        <v>613</v>
      </c>
      <c r="F56" s="602">
        <v>0</v>
      </c>
      <c r="G56" s="1226">
        <v>0</v>
      </c>
      <c r="H56" s="686" t="s">
        <v>613</v>
      </c>
      <c r="I56" s="1227">
        <v>0</v>
      </c>
      <c r="J56" s="1226">
        <v>0</v>
      </c>
      <c r="K56" s="346" t="s">
        <v>613</v>
      </c>
    </row>
    <row r="57" spans="2:11" x14ac:dyDescent="0.25">
      <c r="B57" s="353" t="s">
        <v>174</v>
      </c>
      <c r="C57" s="748">
        <v>0</v>
      </c>
      <c r="D57" s="1228">
        <v>0</v>
      </c>
      <c r="E57" s="355" t="s">
        <v>613</v>
      </c>
      <c r="F57" s="1229">
        <v>0</v>
      </c>
      <c r="G57" s="1228">
        <v>0</v>
      </c>
      <c r="H57" s="689" t="s">
        <v>613</v>
      </c>
      <c r="I57" s="1230">
        <v>0</v>
      </c>
      <c r="J57" s="1228">
        <v>0</v>
      </c>
      <c r="K57" s="355" t="s">
        <v>613</v>
      </c>
    </row>
    <row r="58" spans="2:11" x14ac:dyDescent="0.25">
      <c r="B58" s="359" t="s">
        <v>175</v>
      </c>
      <c r="C58" s="736">
        <v>0</v>
      </c>
      <c r="D58" s="1231">
        <v>0</v>
      </c>
      <c r="E58" s="263" t="s">
        <v>613</v>
      </c>
      <c r="F58" s="1232">
        <v>0</v>
      </c>
      <c r="G58" s="1231">
        <v>0</v>
      </c>
      <c r="H58" s="692" t="s">
        <v>613</v>
      </c>
      <c r="I58" s="1233">
        <v>0</v>
      </c>
      <c r="J58" s="1231">
        <v>0</v>
      </c>
      <c r="K58" s="263" t="s">
        <v>613</v>
      </c>
    </row>
    <row r="59" spans="2:11" x14ac:dyDescent="0.25">
      <c r="B59" s="359" t="s">
        <v>176</v>
      </c>
      <c r="C59" s="736">
        <v>23</v>
      </c>
      <c r="D59" s="1231">
        <v>49</v>
      </c>
      <c r="E59" s="263">
        <v>113.04347826086959</v>
      </c>
      <c r="F59" s="1232">
        <v>23</v>
      </c>
      <c r="G59" s="1231">
        <v>49</v>
      </c>
      <c r="H59" s="692">
        <v>113.04347826086959</v>
      </c>
      <c r="I59" s="1233">
        <v>23</v>
      </c>
      <c r="J59" s="1231">
        <v>49</v>
      </c>
      <c r="K59" s="263">
        <v>113.04347826086959</v>
      </c>
    </row>
    <row r="60" spans="2:11" ht="15.75" thickBot="1" x14ac:dyDescent="0.3">
      <c r="B60" s="373" t="s">
        <v>177</v>
      </c>
      <c r="C60" s="762">
        <v>0</v>
      </c>
      <c r="D60" s="1234">
        <v>0</v>
      </c>
      <c r="E60" s="367" t="s">
        <v>613</v>
      </c>
      <c r="F60" s="1235">
        <v>0</v>
      </c>
      <c r="G60" s="1234">
        <v>0</v>
      </c>
      <c r="H60" s="696" t="s">
        <v>613</v>
      </c>
      <c r="I60" s="1236">
        <v>0</v>
      </c>
      <c r="J60" s="1234">
        <v>0</v>
      </c>
      <c r="K60" s="367" t="s">
        <v>613</v>
      </c>
    </row>
    <row r="61" spans="2:11" x14ac:dyDescent="0.25">
      <c r="B61" s="353" t="s">
        <v>178</v>
      </c>
      <c r="C61" s="748">
        <v>0</v>
      </c>
      <c r="D61" s="1228">
        <v>0</v>
      </c>
      <c r="E61" s="355" t="s">
        <v>613</v>
      </c>
      <c r="F61" s="1229">
        <v>0</v>
      </c>
      <c r="G61" s="1228">
        <v>0</v>
      </c>
      <c r="H61" s="689" t="s">
        <v>613</v>
      </c>
      <c r="I61" s="1230">
        <v>0</v>
      </c>
      <c r="J61" s="1228">
        <v>0</v>
      </c>
      <c r="K61" s="355" t="s">
        <v>613</v>
      </c>
    </row>
    <row r="62" spans="2:11" x14ac:dyDescent="0.25">
      <c r="B62" s="359" t="s">
        <v>179</v>
      </c>
      <c r="C62" s="736">
        <v>20</v>
      </c>
      <c r="D62" s="1231">
        <v>3</v>
      </c>
      <c r="E62" s="263">
        <v>-85</v>
      </c>
      <c r="F62" s="1232">
        <v>20</v>
      </c>
      <c r="G62" s="1231">
        <v>3</v>
      </c>
      <c r="H62" s="692">
        <v>-85</v>
      </c>
      <c r="I62" s="1233">
        <v>20</v>
      </c>
      <c r="J62" s="1231">
        <v>3</v>
      </c>
      <c r="K62" s="263">
        <v>-85</v>
      </c>
    </row>
    <row r="63" spans="2:11" x14ac:dyDescent="0.25">
      <c r="B63" s="359" t="s">
        <v>180</v>
      </c>
      <c r="C63" s="736">
        <v>5</v>
      </c>
      <c r="D63" s="1231">
        <v>3</v>
      </c>
      <c r="E63" s="263">
        <v>-40</v>
      </c>
      <c r="F63" s="1232">
        <v>5</v>
      </c>
      <c r="G63" s="1231">
        <v>19</v>
      </c>
      <c r="H63" s="692">
        <v>280</v>
      </c>
      <c r="I63" s="1233">
        <v>5</v>
      </c>
      <c r="J63" s="1231">
        <v>19</v>
      </c>
      <c r="K63" s="263">
        <v>280</v>
      </c>
    </row>
    <row r="64" spans="2:11" x14ac:dyDescent="0.25">
      <c r="B64" s="359" t="s">
        <v>181</v>
      </c>
      <c r="C64" s="736">
        <v>12</v>
      </c>
      <c r="D64" s="1231">
        <v>1</v>
      </c>
      <c r="E64" s="263">
        <v>-91.666666666666671</v>
      </c>
      <c r="F64" s="1232">
        <v>12</v>
      </c>
      <c r="G64" s="1231">
        <v>1</v>
      </c>
      <c r="H64" s="692">
        <v>-91.666666666666671</v>
      </c>
      <c r="I64" s="1233">
        <v>12</v>
      </c>
      <c r="J64" s="1231">
        <v>1</v>
      </c>
      <c r="K64" s="263">
        <v>-91.666666666666671</v>
      </c>
    </row>
    <row r="65" spans="2:11" x14ac:dyDescent="0.25">
      <c r="B65" s="359" t="s">
        <v>182</v>
      </c>
      <c r="C65" s="736">
        <v>27</v>
      </c>
      <c r="D65" s="1231">
        <v>51</v>
      </c>
      <c r="E65" s="263">
        <v>88.888888888888886</v>
      </c>
      <c r="F65" s="1232">
        <v>28</v>
      </c>
      <c r="G65" s="1231">
        <v>51</v>
      </c>
      <c r="H65" s="692">
        <v>82.142857142857139</v>
      </c>
      <c r="I65" s="1233">
        <v>25</v>
      </c>
      <c r="J65" s="1231">
        <v>51</v>
      </c>
      <c r="K65" s="263">
        <v>104</v>
      </c>
    </row>
    <row r="66" spans="2:11" ht="15.75" thickBot="1" x14ac:dyDescent="0.3">
      <c r="B66" s="373" t="s">
        <v>183</v>
      </c>
      <c r="C66" s="762">
        <v>0</v>
      </c>
      <c r="D66" s="1234">
        <v>5</v>
      </c>
      <c r="E66" s="367" t="s">
        <v>613</v>
      </c>
      <c r="F66" s="1235">
        <v>0</v>
      </c>
      <c r="G66" s="1234">
        <v>5</v>
      </c>
      <c r="H66" s="696" t="s">
        <v>613</v>
      </c>
      <c r="I66" s="1236">
        <v>0</v>
      </c>
      <c r="J66" s="1234">
        <v>4</v>
      </c>
      <c r="K66" s="367" t="s">
        <v>613</v>
      </c>
    </row>
    <row r="67" spans="2:11" x14ac:dyDescent="0.25">
      <c r="B67" s="372" t="s">
        <v>184</v>
      </c>
      <c r="C67" s="1237">
        <v>0</v>
      </c>
      <c r="D67" s="1238">
        <v>0</v>
      </c>
      <c r="E67" s="256" t="s">
        <v>613</v>
      </c>
      <c r="F67" s="1229">
        <v>0</v>
      </c>
      <c r="G67" s="1238">
        <v>0</v>
      </c>
      <c r="H67" s="700" t="s">
        <v>613</v>
      </c>
      <c r="I67" s="1230">
        <v>0</v>
      </c>
      <c r="J67" s="1238">
        <v>0</v>
      </c>
      <c r="K67" s="256" t="s">
        <v>613</v>
      </c>
    </row>
    <row r="68" spans="2:11" x14ac:dyDescent="0.25">
      <c r="B68" s="359" t="s">
        <v>185</v>
      </c>
      <c r="C68" s="736">
        <v>0</v>
      </c>
      <c r="D68" s="1231">
        <v>0</v>
      </c>
      <c r="E68" s="263" t="s">
        <v>613</v>
      </c>
      <c r="F68" s="1232">
        <v>0</v>
      </c>
      <c r="G68" s="1231">
        <v>0</v>
      </c>
      <c r="H68" s="692" t="s">
        <v>613</v>
      </c>
      <c r="I68" s="1233">
        <v>0</v>
      </c>
      <c r="J68" s="1231">
        <v>0</v>
      </c>
      <c r="K68" s="263" t="s">
        <v>613</v>
      </c>
    </row>
    <row r="69" spans="2:11" x14ac:dyDescent="0.25">
      <c r="B69" s="359" t="s">
        <v>186</v>
      </c>
      <c r="C69" s="736">
        <v>0</v>
      </c>
      <c r="D69" s="1231">
        <v>0</v>
      </c>
      <c r="E69" s="263" t="s">
        <v>613</v>
      </c>
      <c r="F69" s="1232">
        <v>0</v>
      </c>
      <c r="G69" s="1231">
        <v>0</v>
      </c>
      <c r="H69" s="692" t="s">
        <v>613</v>
      </c>
      <c r="I69" s="1233">
        <v>0</v>
      </c>
      <c r="J69" s="1231">
        <v>0</v>
      </c>
      <c r="K69" s="263" t="s">
        <v>613</v>
      </c>
    </row>
    <row r="70" spans="2:11" x14ac:dyDescent="0.25">
      <c r="B70" s="359" t="s">
        <v>187</v>
      </c>
      <c r="C70" s="736">
        <v>0</v>
      </c>
      <c r="D70" s="1231">
        <v>0</v>
      </c>
      <c r="E70" s="263" t="s">
        <v>613</v>
      </c>
      <c r="F70" s="1232">
        <v>0</v>
      </c>
      <c r="G70" s="1231">
        <v>0</v>
      </c>
      <c r="H70" s="692" t="s">
        <v>613</v>
      </c>
      <c r="I70" s="1233">
        <v>0</v>
      </c>
      <c r="J70" s="1231">
        <v>0</v>
      </c>
      <c r="K70" s="263" t="s">
        <v>613</v>
      </c>
    </row>
    <row r="71" spans="2:11" x14ac:dyDescent="0.25">
      <c r="B71" s="359" t="s">
        <v>188</v>
      </c>
      <c r="C71" s="736">
        <v>13</v>
      </c>
      <c r="D71" s="1231">
        <v>0</v>
      </c>
      <c r="E71" s="263" t="s">
        <v>613</v>
      </c>
      <c r="F71" s="1232">
        <v>13</v>
      </c>
      <c r="G71" s="1231">
        <v>0</v>
      </c>
      <c r="H71" s="692" t="s">
        <v>613</v>
      </c>
      <c r="I71" s="1233">
        <v>13</v>
      </c>
      <c r="J71" s="1231">
        <v>0</v>
      </c>
      <c r="K71" s="263" t="s">
        <v>613</v>
      </c>
    </row>
    <row r="72" spans="2:11" x14ac:dyDescent="0.25">
      <c r="B72" s="359" t="s">
        <v>189</v>
      </c>
      <c r="C72" s="736">
        <v>0</v>
      </c>
      <c r="D72" s="1231">
        <v>0</v>
      </c>
      <c r="E72" s="263" t="s">
        <v>613</v>
      </c>
      <c r="F72" s="1232">
        <v>0</v>
      </c>
      <c r="G72" s="1231">
        <v>0</v>
      </c>
      <c r="H72" s="692" t="s">
        <v>613</v>
      </c>
      <c r="I72" s="1233">
        <v>0</v>
      </c>
      <c r="J72" s="1231">
        <v>0</v>
      </c>
      <c r="K72" s="263" t="s">
        <v>613</v>
      </c>
    </row>
    <row r="73" spans="2:11" x14ac:dyDescent="0.25">
      <c r="B73" s="359" t="s">
        <v>190</v>
      </c>
      <c r="C73" s="736">
        <v>0</v>
      </c>
      <c r="D73" s="1231">
        <v>0</v>
      </c>
      <c r="E73" s="263" t="s">
        <v>613</v>
      </c>
      <c r="F73" s="1232">
        <v>0</v>
      </c>
      <c r="G73" s="1231">
        <v>0</v>
      </c>
      <c r="H73" s="692" t="s">
        <v>613</v>
      </c>
      <c r="I73" s="1233">
        <v>0</v>
      </c>
      <c r="J73" s="1231">
        <v>0</v>
      </c>
      <c r="K73" s="263" t="s">
        <v>613</v>
      </c>
    </row>
    <row r="74" spans="2:11" x14ac:dyDescent="0.25">
      <c r="B74" s="359" t="s">
        <v>191</v>
      </c>
      <c r="C74" s="736">
        <v>0</v>
      </c>
      <c r="D74" s="1231">
        <v>0</v>
      </c>
      <c r="E74" s="263" t="s">
        <v>613</v>
      </c>
      <c r="F74" s="1232">
        <v>0</v>
      </c>
      <c r="G74" s="1231">
        <v>0</v>
      </c>
      <c r="H74" s="692" t="s">
        <v>613</v>
      </c>
      <c r="I74" s="1233">
        <v>0</v>
      </c>
      <c r="J74" s="1231">
        <v>0</v>
      </c>
      <c r="K74" s="263" t="s">
        <v>613</v>
      </c>
    </row>
    <row r="75" spans="2:11" ht="15.75" thickBot="1" x14ac:dyDescent="0.3">
      <c r="B75" s="359" t="s">
        <v>192</v>
      </c>
      <c r="C75" s="1239">
        <v>0</v>
      </c>
      <c r="D75" s="1234">
        <v>0</v>
      </c>
      <c r="E75" s="293" t="s">
        <v>613</v>
      </c>
      <c r="F75" s="1235">
        <v>0</v>
      </c>
      <c r="G75" s="1234">
        <v>0</v>
      </c>
      <c r="H75" s="542" t="s">
        <v>613</v>
      </c>
      <c r="I75" s="697">
        <v>0</v>
      </c>
      <c r="J75" s="1234">
        <v>0</v>
      </c>
      <c r="K75" s="293" t="s">
        <v>613</v>
      </c>
    </row>
    <row r="76" spans="2:11" ht="15.75" thickBot="1" x14ac:dyDescent="0.3">
      <c r="B76" s="368" t="s">
        <v>14</v>
      </c>
      <c r="C76" s="442">
        <v>100</v>
      </c>
      <c r="D76" s="345">
        <v>112</v>
      </c>
      <c r="E76" s="543">
        <v>12.000000000000014</v>
      </c>
      <c r="F76" s="436">
        <v>101</v>
      </c>
      <c r="G76" s="345">
        <v>128</v>
      </c>
      <c r="H76" s="701">
        <v>26.732673267326732</v>
      </c>
      <c r="I76" s="618">
        <v>98</v>
      </c>
      <c r="J76" s="345">
        <v>127</v>
      </c>
      <c r="K76" s="305">
        <v>29.591836734693885</v>
      </c>
    </row>
  </sheetData>
  <mergeCells count="16">
    <mergeCell ref="B28:B29"/>
    <mergeCell ref="C28:E28"/>
    <mergeCell ref="F28:G28"/>
    <mergeCell ref="H28:K28"/>
    <mergeCell ref="B54:B55"/>
    <mergeCell ref="C54:E54"/>
    <mergeCell ref="F54:H54"/>
    <mergeCell ref="I54:K54"/>
    <mergeCell ref="B4:B6"/>
    <mergeCell ref="C4:E4"/>
    <mergeCell ref="F4:H4"/>
    <mergeCell ref="I4:I6"/>
    <mergeCell ref="C5:D5"/>
    <mergeCell ref="E5:E6"/>
    <mergeCell ref="F5:G5"/>
    <mergeCell ref="H5:H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42"/>
  <sheetViews>
    <sheetView topLeftCell="A10" zoomScaleNormal="100" workbookViewId="0">
      <selection activeCell="L22" sqref="L22"/>
    </sheetView>
  </sheetViews>
  <sheetFormatPr defaultRowHeight="15" x14ac:dyDescent="0.25"/>
  <cols>
    <col min="1" max="1" width="6.5703125" style="3" customWidth="1"/>
    <col min="2" max="2" width="30.42578125" style="3" customWidth="1"/>
    <col min="3" max="3" width="8" style="3" customWidth="1"/>
    <col min="4" max="4" width="8.42578125" style="3" customWidth="1"/>
    <col min="5" max="5" width="7.7109375" style="3" customWidth="1"/>
    <col min="6" max="6" width="6" style="3" customWidth="1"/>
    <col min="7" max="7" width="6.28515625" style="3" customWidth="1"/>
    <col min="8" max="8" width="8.140625" style="3" customWidth="1"/>
    <col min="9" max="9" width="6" style="3" customWidth="1"/>
    <col min="10" max="10" width="5.85546875" style="3" customWidth="1"/>
    <col min="11" max="11" width="8.28515625" style="124" customWidth="1"/>
    <col min="12" max="14" width="17.5703125" customWidth="1"/>
    <col min="15" max="15" width="14" bestFit="1" customWidth="1"/>
    <col min="16" max="16" width="3.5703125" customWidth="1"/>
    <col min="17" max="17" width="7.85546875" customWidth="1"/>
    <col min="22" max="22" width="9.5703125" bestFit="1" customWidth="1"/>
    <col min="24" max="24" width="30.42578125" customWidth="1"/>
    <col min="25" max="26" width="8.140625" customWidth="1"/>
    <col min="27" max="27" width="9.28515625" customWidth="1"/>
    <col min="28" max="29" width="7" customWidth="1"/>
    <col min="30" max="30" width="7.140625" customWidth="1"/>
    <col min="31" max="32" width="7" customWidth="1"/>
    <col min="33" max="33" width="6.140625" customWidth="1"/>
    <col min="37" max="38" width="9.140625" style="3"/>
    <col min="39" max="39" width="30.42578125" style="3" customWidth="1"/>
    <col min="40" max="40" width="8" style="3" customWidth="1"/>
    <col min="41" max="41" width="8.42578125" style="3" customWidth="1"/>
    <col min="42" max="42" width="7.7109375" style="3" customWidth="1"/>
    <col min="43" max="43" width="6" style="3" customWidth="1"/>
    <col min="44" max="44" width="6.28515625" style="3" customWidth="1"/>
    <col min="45" max="45" width="6.140625" style="3" customWidth="1"/>
    <col min="46" max="46" width="6" style="3" customWidth="1"/>
    <col min="47" max="47" width="5.85546875" style="3" customWidth="1"/>
    <col min="48" max="48" width="6.7109375" style="124" customWidth="1"/>
    <col min="49" max="16384" width="9.140625" style="3"/>
  </cols>
  <sheetData>
    <row r="1" spans="2:48" s="71" customFormat="1" x14ac:dyDescent="0.25">
      <c r="B1" s="7131"/>
      <c r="C1" s="7131"/>
      <c r="D1" s="7131"/>
      <c r="E1" s="7131"/>
      <c r="F1" s="7131"/>
      <c r="G1" s="7131"/>
      <c r="H1" s="7131"/>
      <c r="I1" s="7131"/>
      <c r="J1" s="7131"/>
      <c r="K1" s="7131"/>
      <c r="L1"/>
      <c r="M1"/>
      <c r="N1"/>
      <c r="O1"/>
      <c r="P1"/>
      <c r="Q1"/>
      <c r="R1"/>
      <c r="S1"/>
      <c r="T1"/>
      <c r="U1"/>
      <c r="V1"/>
      <c r="W1"/>
      <c r="X1"/>
      <c r="Y1"/>
      <c r="Z1"/>
      <c r="AA1"/>
      <c r="AB1"/>
      <c r="AC1"/>
      <c r="AD1"/>
      <c r="AE1"/>
      <c r="AF1"/>
      <c r="AG1"/>
      <c r="AH1"/>
      <c r="AI1"/>
      <c r="AJ1"/>
    </row>
    <row r="2" spans="2:48" s="71" customFormat="1" ht="19.5" customHeight="1" x14ac:dyDescent="0.25">
      <c r="B2" s="166" t="s">
        <v>112</v>
      </c>
      <c r="C2" s="166"/>
      <c r="D2" s="166"/>
      <c r="E2" s="166"/>
      <c r="F2" s="166"/>
      <c r="G2" s="166"/>
      <c r="H2" s="166"/>
      <c r="I2" s="165"/>
      <c r="J2" s="165"/>
      <c r="K2" s="165"/>
      <c r="L2"/>
      <c r="M2"/>
      <c r="N2"/>
      <c r="O2"/>
      <c r="P2"/>
      <c r="Q2"/>
      <c r="R2"/>
      <c r="S2"/>
      <c r="T2"/>
      <c r="U2"/>
      <c r="V2"/>
      <c r="W2"/>
      <c r="X2"/>
      <c r="Y2"/>
      <c r="Z2"/>
      <c r="AA2"/>
      <c r="AB2"/>
      <c r="AC2"/>
      <c r="AD2"/>
      <c r="AE2"/>
      <c r="AF2"/>
      <c r="AG2"/>
      <c r="AH2"/>
      <c r="AI2"/>
      <c r="AJ2"/>
    </row>
    <row r="3" spans="2:48" ht="15.75" thickBot="1" x14ac:dyDescent="0.3">
      <c r="AV3" s="3"/>
    </row>
    <row r="4" spans="2:48" ht="22.5" customHeight="1" thickBot="1" x14ac:dyDescent="0.3">
      <c r="B4" s="7132" t="s">
        <v>89</v>
      </c>
      <c r="C4" s="7134" t="s">
        <v>90</v>
      </c>
      <c r="D4" s="7135"/>
      <c r="E4" s="7136"/>
      <c r="F4" s="7137" t="s">
        <v>2485</v>
      </c>
      <c r="G4" s="7138"/>
      <c r="H4" s="7139"/>
      <c r="I4" s="7140" t="s">
        <v>2486</v>
      </c>
      <c r="J4" s="7141"/>
      <c r="K4" s="7142"/>
      <c r="AV4" s="3"/>
    </row>
    <row r="5" spans="2:48" ht="22.5" customHeight="1" thickBot="1" x14ac:dyDescent="0.3">
      <c r="B5" s="7133"/>
      <c r="C5" s="5" t="s">
        <v>1</v>
      </c>
      <c r="D5" s="6" t="s">
        <v>2360</v>
      </c>
      <c r="E5" s="6132" t="s">
        <v>91</v>
      </c>
      <c r="F5" s="6133" t="s">
        <v>1</v>
      </c>
      <c r="G5" s="6134" t="s">
        <v>2360</v>
      </c>
      <c r="H5" s="6135" t="s">
        <v>92</v>
      </c>
      <c r="I5" s="6136" t="s">
        <v>1</v>
      </c>
      <c r="J5" s="6137" t="s">
        <v>2360</v>
      </c>
      <c r="K5" s="6138" t="s">
        <v>92</v>
      </c>
      <c r="AV5" s="3"/>
    </row>
    <row r="6" spans="2:48" ht="23.25" customHeight="1" x14ac:dyDescent="0.25">
      <c r="B6" s="6139" t="s">
        <v>18</v>
      </c>
      <c r="C6" s="6140">
        <v>41872</v>
      </c>
      <c r="D6" s="6141">
        <v>42295</v>
      </c>
      <c r="E6" s="6142">
        <v>1.010221627818126</v>
      </c>
      <c r="F6" s="6143">
        <v>66.452521971723343</v>
      </c>
      <c r="G6" s="6144">
        <v>65.237025653150496</v>
      </c>
      <c r="H6" s="6145">
        <v>-1.2154963185728462</v>
      </c>
      <c r="I6" s="136">
        <v>63.309610240733662</v>
      </c>
      <c r="J6" s="137">
        <v>62.600780234070221</v>
      </c>
      <c r="K6" s="6146">
        <v>-0.70883000666344032</v>
      </c>
      <c r="AV6" s="3"/>
    </row>
    <row r="7" spans="2:48" ht="23.25" customHeight="1" x14ac:dyDescent="0.25">
      <c r="B7" s="6147" t="s">
        <v>68</v>
      </c>
      <c r="C7" s="6148">
        <v>30</v>
      </c>
      <c r="D7" s="6149">
        <v>27</v>
      </c>
      <c r="E7" s="6150">
        <v>-10</v>
      </c>
      <c r="F7" s="6151">
        <v>100</v>
      </c>
      <c r="G7" s="6144">
        <v>111.11111111111111</v>
      </c>
      <c r="H7" s="6152">
        <v>11.111111111111114</v>
      </c>
      <c r="I7" s="138">
        <v>100</v>
      </c>
      <c r="J7" s="139">
        <v>100</v>
      </c>
      <c r="K7" s="6153">
        <v>0</v>
      </c>
      <c r="AV7" s="3"/>
    </row>
    <row r="8" spans="2:48" ht="23.25" customHeight="1" x14ac:dyDescent="0.25">
      <c r="B8" s="6154" t="s">
        <v>93</v>
      </c>
      <c r="C8" s="6148">
        <v>103</v>
      </c>
      <c r="D8" s="6155">
        <v>108</v>
      </c>
      <c r="E8" s="6150">
        <v>4.8543689320388381</v>
      </c>
      <c r="F8" s="6156">
        <v>100.97087378640776</v>
      </c>
      <c r="G8" s="6144">
        <v>93.518518518518519</v>
      </c>
      <c r="H8" s="6157">
        <v>-7.4523552678892457</v>
      </c>
      <c r="I8" s="140">
        <v>99.029126213592235</v>
      </c>
      <c r="J8" s="141">
        <v>92.592592592592595</v>
      </c>
      <c r="K8" s="6153">
        <v>-6.43653362099964</v>
      </c>
      <c r="AV8" s="3"/>
    </row>
    <row r="9" spans="2:48" ht="23.25" customHeight="1" x14ac:dyDescent="0.25">
      <c r="B9" s="6158" t="s">
        <v>69</v>
      </c>
      <c r="C9" s="6159">
        <v>194</v>
      </c>
      <c r="D9" s="6160">
        <v>216</v>
      </c>
      <c r="E9" s="6150">
        <v>11.340206185567013</v>
      </c>
      <c r="F9" s="6161">
        <v>98.453608247422693</v>
      </c>
      <c r="G9" s="6162">
        <v>95.370370370370367</v>
      </c>
      <c r="H9" s="6157">
        <v>-3.0832378770523263</v>
      </c>
      <c r="I9" s="142">
        <v>98.453608247422693</v>
      </c>
      <c r="J9" s="143">
        <v>95.370370370370367</v>
      </c>
      <c r="K9" s="6153">
        <v>-3.0832378770523263</v>
      </c>
      <c r="AV9" s="3"/>
    </row>
    <row r="10" spans="2:48" ht="23.25" customHeight="1" x14ac:dyDescent="0.25">
      <c r="B10" s="6147" t="s">
        <v>94</v>
      </c>
      <c r="C10" s="6159">
        <v>19</v>
      </c>
      <c r="D10" s="6160">
        <v>14</v>
      </c>
      <c r="E10" s="6150">
        <v>-26.31578947368422</v>
      </c>
      <c r="F10" s="6161">
        <v>94.73684210526315</v>
      </c>
      <c r="G10" s="6162">
        <v>92.857142857142861</v>
      </c>
      <c r="H10" s="6157">
        <v>-1.8796992481202892</v>
      </c>
      <c r="I10" s="138">
        <v>89.473684210526315</v>
      </c>
      <c r="J10" s="139">
        <v>85.714285714285708</v>
      </c>
      <c r="K10" s="6153">
        <v>-3.7593984962406068</v>
      </c>
      <c r="AV10" s="3"/>
    </row>
    <row r="11" spans="2:48" ht="23.25" customHeight="1" x14ac:dyDescent="0.25">
      <c r="B11" s="6147" t="s">
        <v>22</v>
      </c>
      <c r="C11" s="6148">
        <v>468</v>
      </c>
      <c r="D11" s="6163">
        <v>580</v>
      </c>
      <c r="E11" s="6150">
        <v>23.931623931623932</v>
      </c>
      <c r="F11" s="6151">
        <v>52.777777777777779</v>
      </c>
      <c r="G11" s="6144">
        <v>51.206896551724135</v>
      </c>
      <c r="H11" s="6157">
        <v>-1.5708812260536433</v>
      </c>
      <c r="I11" s="138">
        <v>42.307692307692307</v>
      </c>
      <c r="J11" s="139">
        <v>40.862068965517238</v>
      </c>
      <c r="K11" s="6153">
        <v>-1.4456233421750682</v>
      </c>
      <c r="AV11" s="3"/>
    </row>
    <row r="12" spans="2:48" ht="23.25" customHeight="1" x14ac:dyDescent="0.25">
      <c r="B12" s="6158" t="s">
        <v>95</v>
      </c>
      <c r="C12" s="6164">
        <v>8224</v>
      </c>
      <c r="D12" s="6160">
        <v>7705</v>
      </c>
      <c r="E12" s="6150">
        <v>-6.3107976653696483</v>
      </c>
      <c r="F12" s="6161">
        <v>29.584143968871597</v>
      </c>
      <c r="G12" s="6162">
        <v>27.164179104477608</v>
      </c>
      <c r="H12" s="6157">
        <v>-2.4199648643939895</v>
      </c>
      <c r="I12" s="142">
        <v>22.701848249027236</v>
      </c>
      <c r="J12" s="143">
        <v>21.72615184944841</v>
      </c>
      <c r="K12" s="6153">
        <v>-0.97569639957882615</v>
      </c>
      <c r="AV12" s="3"/>
    </row>
    <row r="13" spans="2:48" ht="23.25" customHeight="1" x14ac:dyDescent="0.25">
      <c r="B13" s="6158" t="s">
        <v>96</v>
      </c>
      <c r="C13" s="6164">
        <v>624</v>
      </c>
      <c r="D13" s="6165">
        <v>718</v>
      </c>
      <c r="E13" s="6150">
        <v>15.064102564102555</v>
      </c>
      <c r="F13" s="6161">
        <v>36.698717948717949</v>
      </c>
      <c r="G13" s="6162">
        <v>34.818941504178277</v>
      </c>
      <c r="H13" s="6157">
        <v>-1.8797764445396723</v>
      </c>
      <c r="I13" s="142">
        <v>32.211538461538467</v>
      </c>
      <c r="J13" s="143">
        <v>30.640668523676879</v>
      </c>
      <c r="K13" s="6153">
        <v>-1.5708699378615876</v>
      </c>
      <c r="AV13" s="3"/>
    </row>
    <row r="14" spans="2:48" ht="23.25" customHeight="1" thickBot="1" x14ac:dyDescent="0.3">
      <c r="B14" s="6166" t="s">
        <v>97</v>
      </c>
      <c r="C14" s="6167">
        <v>409</v>
      </c>
      <c r="D14" s="6168">
        <v>535</v>
      </c>
      <c r="E14" s="6150">
        <v>30.806845965770179</v>
      </c>
      <c r="F14" s="6169"/>
      <c r="G14" s="6170"/>
      <c r="H14" s="6171"/>
      <c r="I14" s="144"/>
      <c r="J14" s="145"/>
      <c r="K14" s="146"/>
      <c r="L14" s="184"/>
      <c r="AV14" s="3"/>
    </row>
    <row r="15" spans="2:48" ht="23.25" customHeight="1" thickTop="1" x14ac:dyDescent="0.25">
      <c r="B15" s="6172" t="s">
        <v>66</v>
      </c>
      <c r="C15" s="6173">
        <v>9045</v>
      </c>
      <c r="D15" s="6174">
        <v>9776</v>
      </c>
      <c r="E15" s="6175">
        <v>8.0818131564400346</v>
      </c>
      <c r="F15" s="6176">
        <v>99.657269209508016</v>
      </c>
      <c r="G15" s="6177">
        <v>99.386252045826524</v>
      </c>
      <c r="H15" s="6178">
        <v>-0.27101716368149198</v>
      </c>
      <c r="I15" s="138">
        <v>99.601990049751237</v>
      </c>
      <c r="J15" s="139">
        <v>99.345335515548285</v>
      </c>
      <c r="K15" s="147">
        <v>-0.25665453420295137</v>
      </c>
      <c r="AV15" s="3"/>
    </row>
    <row r="16" spans="2:48" ht="23.25" customHeight="1" thickBot="1" x14ac:dyDescent="0.3">
      <c r="B16" s="6179" t="s">
        <v>98</v>
      </c>
      <c r="C16" s="6180">
        <v>1720</v>
      </c>
      <c r="D16" s="6181">
        <v>1955</v>
      </c>
      <c r="E16" s="6182">
        <v>13.662790697674424</v>
      </c>
      <c r="F16" s="148"/>
      <c r="G16" s="149"/>
      <c r="H16" s="6171"/>
      <c r="I16" s="144"/>
      <c r="J16" s="145"/>
      <c r="K16" s="150"/>
      <c r="AV16" s="3"/>
    </row>
    <row r="17" spans="2:48" ht="23.25" customHeight="1" thickTop="1" x14ac:dyDescent="0.25">
      <c r="B17" s="6183" t="s">
        <v>99</v>
      </c>
      <c r="C17" s="6140">
        <v>33</v>
      </c>
      <c r="D17" s="6163">
        <v>26</v>
      </c>
      <c r="E17" s="6184">
        <v>-21.212121212121218</v>
      </c>
      <c r="F17" s="6143">
        <v>96.969696969696969</v>
      </c>
      <c r="G17" s="6144">
        <v>100</v>
      </c>
      <c r="H17" s="6185">
        <v>3.0303030303030312</v>
      </c>
      <c r="I17" s="138">
        <v>96.969696969696969</v>
      </c>
      <c r="J17" s="137">
        <v>96.15384615384616</v>
      </c>
      <c r="K17" s="6186">
        <v>-0.81585081585080843</v>
      </c>
      <c r="AV17" s="3"/>
    </row>
    <row r="18" spans="2:48" ht="23.25" customHeight="1" x14ac:dyDescent="0.25">
      <c r="B18" s="6187" t="s">
        <v>100</v>
      </c>
      <c r="C18" s="6188">
        <v>100</v>
      </c>
      <c r="D18" s="6189">
        <v>112</v>
      </c>
      <c r="E18" s="6184">
        <v>12.000000000000014</v>
      </c>
      <c r="F18" s="6190">
        <v>101</v>
      </c>
      <c r="G18" s="6191">
        <v>114.28571428571428</v>
      </c>
      <c r="H18" s="6185">
        <v>13.285714285714278</v>
      </c>
      <c r="I18" s="142">
        <v>100</v>
      </c>
      <c r="J18" s="139">
        <v>100</v>
      </c>
      <c r="K18" s="6185">
        <v>0</v>
      </c>
      <c r="AV18" s="3"/>
    </row>
    <row r="19" spans="2:48" ht="23.25" customHeight="1" x14ac:dyDescent="0.25">
      <c r="B19" s="6192" t="s">
        <v>101</v>
      </c>
      <c r="C19" s="6193">
        <v>2425</v>
      </c>
      <c r="D19" s="6194">
        <v>2102</v>
      </c>
      <c r="E19" s="6195">
        <v>-13.319587628865975</v>
      </c>
      <c r="F19" s="6196">
        <v>99.216494845360828</v>
      </c>
      <c r="G19" s="6197">
        <v>98.334919124643193</v>
      </c>
      <c r="H19" s="6145">
        <v>-0.88157572071763468</v>
      </c>
      <c r="I19" s="142">
        <v>98.474226804123717</v>
      </c>
      <c r="J19" s="139">
        <v>97.764034253092291</v>
      </c>
      <c r="K19" s="151">
        <v>-0.71019255103142598</v>
      </c>
      <c r="AV19" s="3"/>
    </row>
    <row r="20" spans="2:48" ht="32.25" customHeight="1" x14ac:dyDescent="0.25">
      <c r="B20" s="6198" t="s">
        <v>102</v>
      </c>
      <c r="C20" s="6164">
        <v>957</v>
      </c>
      <c r="D20" s="6160">
        <v>914</v>
      </c>
      <c r="E20" s="6150">
        <v>-4.4932079414838029</v>
      </c>
      <c r="F20" s="6199">
        <v>100.20898641588296</v>
      </c>
      <c r="G20" s="6162">
        <v>99.671772428884026</v>
      </c>
      <c r="H20" s="6157">
        <v>-0.53721398699893541</v>
      </c>
      <c r="I20" s="142">
        <v>99.582027168234063</v>
      </c>
      <c r="J20" s="139">
        <v>98.905908096280086</v>
      </c>
      <c r="K20" s="153">
        <v>-0.67611907195397691</v>
      </c>
      <c r="AV20" s="3"/>
    </row>
    <row r="21" spans="2:48" ht="25.5" customHeight="1" x14ac:dyDescent="0.25">
      <c r="B21" s="6192" t="s">
        <v>103</v>
      </c>
      <c r="C21" s="6200">
        <v>4627</v>
      </c>
      <c r="D21" s="6201">
        <v>4956</v>
      </c>
      <c r="E21" s="6202">
        <v>7.1104387291981936</v>
      </c>
      <c r="F21" s="6190">
        <v>100.69159282472444</v>
      </c>
      <c r="G21" s="6191">
        <v>99.63680387409201</v>
      </c>
      <c r="H21" s="6145">
        <v>-1.0547889506324282</v>
      </c>
      <c r="I21" s="138">
        <v>99.481305381456664</v>
      </c>
      <c r="J21" s="139">
        <v>99.495560936238903</v>
      </c>
      <c r="K21" s="151">
        <v>1.4255554782238278E-2</v>
      </c>
      <c r="AV21" s="3"/>
    </row>
    <row r="22" spans="2:48" ht="25.5" customHeight="1" x14ac:dyDescent="0.25">
      <c r="B22" s="6158" t="s">
        <v>2788</v>
      </c>
      <c r="C22" s="6164">
        <v>912</v>
      </c>
      <c r="D22" s="6160">
        <v>1187</v>
      </c>
      <c r="E22" s="6150">
        <v>30.153508771929808</v>
      </c>
      <c r="F22" s="6203">
        <v>99.890350877192986</v>
      </c>
      <c r="G22" s="6162">
        <v>100</v>
      </c>
      <c r="H22" s="6157">
        <v>0.10964912280701355</v>
      </c>
      <c r="I22" s="142">
        <v>99.890350877192986</v>
      </c>
      <c r="J22" s="139">
        <v>100</v>
      </c>
      <c r="K22" s="154">
        <v>0.10964912280701355</v>
      </c>
      <c r="AV22" s="3"/>
    </row>
    <row r="23" spans="2:48" ht="23.25" customHeight="1" x14ac:dyDescent="0.25">
      <c r="B23" s="6204" t="s">
        <v>104</v>
      </c>
      <c r="C23" s="6205">
        <v>2334</v>
      </c>
      <c r="D23" s="6160">
        <v>2402</v>
      </c>
      <c r="E23" s="6206">
        <v>2.9134532990574087</v>
      </c>
      <c r="F23" s="6207">
        <v>99.742930591259636</v>
      </c>
      <c r="G23" s="6162">
        <v>99.875104079933379</v>
      </c>
      <c r="H23" s="6185">
        <v>0.13217348867374312</v>
      </c>
      <c r="I23" s="155">
        <v>99.657240788346186</v>
      </c>
      <c r="J23" s="139">
        <v>99.750208159866787</v>
      </c>
      <c r="K23" s="153">
        <v>9.296737152060075E-2</v>
      </c>
      <c r="AV23" s="3"/>
    </row>
    <row r="24" spans="2:48" ht="23.25" customHeight="1" x14ac:dyDescent="0.25">
      <c r="B24" s="6204" t="s">
        <v>105</v>
      </c>
      <c r="C24" s="6208">
        <v>1563</v>
      </c>
      <c r="D24" s="6160">
        <v>1864</v>
      </c>
      <c r="E24" s="6209">
        <v>19.257837492002565</v>
      </c>
      <c r="F24" s="6207">
        <v>63.723608445297508</v>
      </c>
      <c r="G24" s="6144">
        <v>62.339055793991413</v>
      </c>
      <c r="H24" s="6145">
        <v>-1.3845526513060946</v>
      </c>
      <c r="I24" s="155">
        <v>61.228406909788866</v>
      </c>
      <c r="J24" s="139">
        <v>59.549356223175963</v>
      </c>
      <c r="K24" s="153">
        <v>-1.6790506866129036</v>
      </c>
      <c r="AV24" s="3"/>
    </row>
    <row r="25" spans="2:48" ht="23.25" customHeight="1" x14ac:dyDescent="0.25">
      <c r="B25" s="6210" t="s">
        <v>106</v>
      </c>
      <c r="C25" s="6211">
        <v>52954</v>
      </c>
      <c r="D25" s="6212">
        <v>53757</v>
      </c>
      <c r="E25" s="6213">
        <v>1.5164104694640628</v>
      </c>
      <c r="F25" s="6207">
        <v>72.415681534917098</v>
      </c>
      <c r="G25" s="6214">
        <v>71.268858009189501</v>
      </c>
      <c r="H25" s="6145">
        <v>-1.1468235257275978</v>
      </c>
      <c r="I25" s="155">
        <v>69.711447671564002</v>
      </c>
      <c r="J25" s="143">
        <v>69.025429246423727</v>
      </c>
      <c r="K25" s="6186">
        <v>-0.68601842514027567</v>
      </c>
      <c r="AV25" s="3"/>
    </row>
    <row r="26" spans="2:48" ht="23.25" customHeight="1" x14ac:dyDescent="0.25">
      <c r="B26" s="6215" t="s">
        <v>107</v>
      </c>
      <c r="C26" s="6216">
        <v>1296</v>
      </c>
      <c r="D26" s="6165">
        <v>1374</v>
      </c>
      <c r="E26" s="6142">
        <v>6.0185185185185048</v>
      </c>
      <c r="F26" s="6207">
        <v>99.305555555555557</v>
      </c>
      <c r="G26" s="6162">
        <v>98.107714701601168</v>
      </c>
      <c r="H26" s="6145">
        <v>-1.1978408539543892</v>
      </c>
      <c r="I26" s="156">
        <v>99.074074074074076</v>
      </c>
      <c r="J26" s="139">
        <v>97.743813682678322</v>
      </c>
      <c r="K26" s="151">
        <v>-1.330260391395754</v>
      </c>
      <c r="AV26" s="3"/>
    </row>
    <row r="27" spans="2:48" ht="23.25" customHeight="1" thickBot="1" x14ac:dyDescent="0.3">
      <c r="B27" s="6217" t="s">
        <v>108</v>
      </c>
      <c r="C27" s="6218">
        <v>54250</v>
      </c>
      <c r="D27" s="6219">
        <v>55131</v>
      </c>
      <c r="E27" s="6220">
        <v>1.6239631336405438</v>
      </c>
      <c r="F27" s="7124">
        <v>73.058064516129022</v>
      </c>
      <c r="G27" s="6221">
        <v>71.937748272296901</v>
      </c>
      <c r="H27" s="6222">
        <v>-1.1203162438321215</v>
      </c>
      <c r="I27" s="157">
        <v>70.41290322580646</v>
      </c>
      <c r="J27" s="158">
        <v>69.741161959696001</v>
      </c>
      <c r="K27" s="6223">
        <v>-0.67174126611045892</v>
      </c>
      <c r="AV27" s="3"/>
    </row>
    <row r="28" spans="2:48" ht="23.25" customHeight="1" x14ac:dyDescent="0.25">
      <c r="B28" s="6224" t="s">
        <v>109</v>
      </c>
      <c r="C28" s="6225">
        <v>1233</v>
      </c>
      <c r="D28" s="6226">
        <v>1299</v>
      </c>
      <c r="E28" s="6227">
        <v>5.3527980535279767</v>
      </c>
      <c r="F28" s="159"/>
      <c r="G28" s="160"/>
      <c r="H28" s="6228"/>
      <c r="I28" s="159"/>
      <c r="J28" s="160"/>
      <c r="K28" s="161"/>
      <c r="AV28" s="3"/>
    </row>
    <row r="29" spans="2:48" ht="23.25" customHeight="1" thickBot="1" x14ac:dyDescent="0.3">
      <c r="B29" s="6229" t="s">
        <v>110</v>
      </c>
      <c r="C29" s="6230">
        <v>20656</v>
      </c>
      <c r="D29" s="6181">
        <v>20904</v>
      </c>
      <c r="E29" s="6231">
        <v>1.2006196746708042</v>
      </c>
      <c r="F29" s="162"/>
      <c r="G29" s="149"/>
      <c r="H29" s="6232"/>
      <c r="I29" s="162"/>
      <c r="J29" s="149"/>
      <c r="K29" s="163"/>
      <c r="AV29" s="3"/>
    </row>
    <row r="30" spans="2:48" ht="23.25" customHeight="1" thickTop="1" thickBot="1" x14ac:dyDescent="0.3">
      <c r="B30" s="6233" t="s">
        <v>111</v>
      </c>
      <c r="C30" s="6234">
        <v>997</v>
      </c>
      <c r="D30" s="6235">
        <v>1127</v>
      </c>
      <c r="E30" s="6236">
        <v>13.039117352056167</v>
      </c>
      <c r="F30" s="6237"/>
      <c r="G30" s="6238"/>
      <c r="H30" s="6239"/>
      <c r="I30" s="6237"/>
      <c r="J30" s="6238"/>
      <c r="K30" s="164"/>
      <c r="AV30" s="3"/>
    </row>
    <row r="31" spans="2:48" ht="15.75" customHeight="1" x14ac:dyDescent="0.25">
      <c r="K31" s="3"/>
      <c r="AV31" s="3"/>
    </row>
    <row r="32" spans="2:48" ht="52.5" customHeight="1" x14ac:dyDescent="0.25">
      <c r="B32" s="7129" t="s">
        <v>2789</v>
      </c>
      <c r="C32" s="7130"/>
      <c r="D32" s="7130"/>
      <c r="E32" s="7130"/>
      <c r="F32" s="7130"/>
      <c r="G32" s="7130"/>
      <c r="H32" s="7130"/>
      <c r="I32" s="7130"/>
      <c r="J32" s="7130"/>
      <c r="K32" s="7130"/>
      <c r="AV32" s="3"/>
    </row>
    <row r="33" spans="2:48" ht="21.95" customHeight="1" x14ac:dyDescent="0.25">
      <c r="B33" s="5556"/>
      <c r="K33" s="3"/>
      <c r="AV33" s="3"/>
    </row>
    <row r="34" spans="2:48" ht="21.95" customHeight="1" x14ac:dyDescent="0.25">
      <c r="J34" s="71"/>
      <c r="K34" s="3"/>
      <c r="AV34" s="3"/>
    </row>
    <row r="35" spans="2:48" ht="21.95" customHeight="1" x14ac:dyDescent="0.25">
      <c r="K35" s="3"/>
      <c r="AV35" s="3"/>
    </row>
    <row r="36" spans="2:48" ht="21.95" customHeight="1" x14ac:dyDescent="0.25">
      <c r="K36" s="3"/>
      <c r="AV36" s="3"/>
    </row>
    <row r="37" spans="2:48" ht="21.95" customHeight="1" x14ac:dyDescent="0.25">
      <c r="K37" s="3"/>
      <c r="AV37" s="3"/>
    </row>
    <row r="38" spans="2:48" ht="21.95" customHeight="1" x14ac:dyDescent="0.25">
      <c r="K38" s="3"/>
      <c r="AV38" s="3"/>
    </row>
    <row r="39" spans="2:48" ht="21.95" customHeight="1" x14ac:dyDescent="0.25">
      <c r="K39" s="3"/>
      <c r="AV39" s="3"/>
    </row>
    <row r="40" spans="2:48" ht="19.5" customHeight="1" x14ac:dyDescent="0.25">
      <c r="K40" s="3"/>
      <c r="AV40" s="3"/>
    </row>
    <row r="41" spans="2:48" x14ac:dyDescent="0.25">
      <c r="K41" s="3"/>
      <c r="AV41" s="3"/>
    </row>
    <row r="42" spans="2:48" x14ac:dyDescent="0.25">
      <c r="K42" s="3"/>
      <c r="AV42" s="3"/>
    </row>
    <row r="43" spans="2:48" x14ac:dyDescent="0.25">
      <c r="K43" s="3"/>
      <c r="AV43" s="3"/>
    </row>
    <row r="44" spans="2:48" x14ac:dyDescent="0.25">
      <c r="K44" s="3"/>
      <c r="AV44" s="3"/>
    </row>
    <row r="45" spans="2:48" ht="23.25" customHeight="1" x14ac:dyDescent="0.25">
      <c r="K45" s="3"/>
      <c r="AV45" s="3"/>
    </row>
    <row r="46" spans="2:48" x14ac:dyDescent="0.25">
      <c r="K46" s="3"/>
      <c r="AV46" s="3"/>
    </row>
    <row r="47" spans="2:48" x14ac:dyDescent="0.25">
      <c r="K47" s="3"/>
      <c r="AV47" s="3"/>
    </row>
    <row r="48" spans="2:48" x14ac:dyDescent="0.25">
      <c r="K48" s="3"/>
      <c r="AV48" s="3"/>
    </row>
    <row r="49" spans="11:48" x14ac:dyDescent="0.25">
      <c r="K49" s="3"/>
      <c r="AV49" s="3"/>
    </row>
    <row r="50" spans="11:48" x14ac:dyDescent="0.25">
      <c r="K50" s="3"/>
      <c r="AV50" s="3"/>
    </row>
    <row r="51" spans="11:48" x14ac:dyDescent="0.25">
      <c r="K51" s="3"/>
      <c r="AV51" s="3"/>
    </row>
    <row r="52" spans="11:48" x14ac:dyDescent="0.25">
      <c r="K52" s="3"/>
      <c r="AV52" s="3"/>
    </row>
    <row r="53" spans="11:48" x14ac:dyDescent="0.25">
      <c r="K53" s="3"/>
      <c r="AV53" s="3"/>
    </row>
    <row r="54" spans="11:48" x14ac:dyDescent="0.25">
      <c r="K54" s="3"/>
      <c r="AV54" s="3"/>
    </row>
    <row r="55" spans="11:48" x14ac:dyDescent="0.25">
      <c r="K55" s="3"/>
      <c r="AV55" s="3"/>
    </row>
    <row r="56" spans="11:48" x14ac:dyDescent="0.25">
      <c r="K56" s="3"/>
      <c r="AV56" s="3"/>
    </row>
    <row r="57" spans="11:48" x14ac:dyDescent="0.25">
      <c r="K57" s="3"/>
      <c r="AV57" s="3"/>
    </row>
    <row r="58" spans="11:48" x14ac:dyDescent="0.25">
      <c r="K58" s="3"/>
      <c r="AV58" s="3"/>
    </row>
    <row r="59" spans="11:48" x14ac:dyDescent="0.25">
      <c r="K59" s="3"/>
      <c r="AV59" s="3"/>
    </row>
    <row r="60" spans="11:48" x14ac:dyDescent="0.25">
      <c r="K60" s="3"/>
      <c r="AV60" s="3"/>
    </row>
    <row r="61" spans="11:48" x14ac:dyDescent="0.25">
      <c r="K61" s="3"/>
      <c r="AV61" s="3"/>
    </row>
    <row r="62" spans="11:48" x14ac:dyDescent="0.25">
      <c r="K62" s="3"/>
      <c r="AV62" s="3"/>
    </row>
    <row r="63" spans="11:48" x14ac:dyDescent="0.25">
      <c r="K63" s="3"/>
      <c r="AV63" s="3"/>
    </row>
    <row r="64" spans="11:48" x14ac:dyDescent="0.25">
      <c r="K64" s="3"/>
      <c r="AV64" s="3"/>
    </row>
    <row r="65" spans="11:48" x14ac:dyDescent="0.25">
      <c r="K65" s="3"/>
      <c r="AV65" s="3"/>
    </row>
    <row r="66" spans="11:48" x14ac:dyDescent="0.25">
      <c r="K66" s="3"/>
      <c r="AV66" s="3"/>
    </row>
    <row r="67" spans="11:48" x14ac:dyDescent="0.25">
      <c r="K67" s="3"/>
      <c r="AV67" s="3"/>
    </row>
    <row r="68" spans="11:48" x14ac:dyDescent="0.25">
      <c r="K68" s="3"/>
      <c r="AV68" s="3"/>
    </row>
    <row r="69" spans="11:48" ht="34.5" customHeight="1" x14ac:dyDescent="0.25">
      <c r="K69" s="3"/>
      <c r="AV69" s="3"/>
    </row>
    <row r="70" spans="11:48" x14ac:dyDescent="0.25">
      <c r="K70" s="3"/>
      <c r="AV70" s="3"/>
    </row>
    <row r="71" spans="11:48" ht="21" customHeight="1" x14ac:dyDescent="0.25">
      <c r="K71" s="3"/>
      <c r="AV71" s="3"/>
    </row>
    <row r="72" spans="11:48" ht="21" customHeight="1" x14ac:dyDescent="0.25">
      <c r="K72" s="3"/>
      <c r="AV72" s="3"/>
    </row>
    <row r="73" spans="11:48" ht="21" customHeight="1" x14ac:dyDescent="0.25">
      <c r="K73" s="3"/>
      <c r="AV73" s="3"/>
    </row>
    <row r="74" spans="11:48" ht="21" customHeight="1" x14ac:dyDescent="0.25">
      <c r="K74" s="3"/>
      <c r="AV74" s="3"/>
    </row>
    <row r="75" spans="11:48" ht="21" customHeight="1" x14ac:dyDescent="0.25">
      <c r="K75" s="3"/>
      <c r="AV75" s="3"/>
    </row>
    <row r="76" spans="11:48" ht="21" customHeight="1" x14ac:dyDescent="0.25">
      <c r="K76" s="3"/>
      <c r="AV76" s="3"/>
    </row>
    <row r="77" spans="11:48" ht="21" customHeight="1" x14ac:dyDescent="0.25">
      <c r="K77" s="3"/>
      <c r="AV77" s="3"/>
    </row>
    <row r="78" spans="11:48" ht="21" customHeight="1" x14ac:dyDescent="0.25">
      <c r="K78" s="3"/>
      <c r="AV78" s="3"/>
    </row>
    <row r="79" spans="11:48" ht="21" customHeight="1" x14ac:dyDescent="0.25">
      <c r="K79" s="3"/>
      <c r="AV79" s="3"/>
    </row>
    <row r="80" spans="11:48" ht="21" customHeight="1" x14ac:dyDescent="0.25">
      <c r="K80" s="3"/>
      <c r="AV80" s="3"/>
    </row>
    <row r="81" spans="11:48" ht="21" customHeight="1" x14ac:dyDescent="0.25">
      <c r="K81" s="3"/>
      <c r="AV81" s="3"/>
    </row>
    <row r="82" spans="11:48" ht="21" customHeight="1" x14ac:dyDescent="0.25">
      <c r="K82" s="3"/>
      <c r="AV82" s="3"/>
    </row>
    <row r="83" spans="11:48" ht="21" customHeight="1" x14ac:dyDescent="0.25">
      <c r="K83" s="3"/>
      <c r="AV83" s="3"/>
    </row>
    <row r="84" spans="11:48" ht="21" customHeight="1" x14ac:dyDescent="0.25">
      <c r="K84" s="3"/>
      <c r="AV84" s="3"/>
    </row>
    <row r="85" spans="11:48" ht="34.5" customHeight="1" x14ac:dyDescent="0.25">
      <c r="K85" s="3"/>
      <c r="AV85" s="3"/>
    </row>
    <row r="86" spans="11:48" ht="21.75" customHeight="1" x14ac:dyDescent="0.25">
      <c r="K86" s="3"/>
      <c r="AV86" s="3"/>
    </row>
    <row r="87" spans="11:48" ht="21.75" customHeight="1" x14ac:dyDescent="0.25">
      <c r="K87" s="3"/>
      <c r="AV87" s="3"/>
    </row>
    <row r="88" spans="11:48" ht="21.75" customHeight="1" x14ac:dyDescent="0.25">
      <c r="K88" s="3"/>
      <c r="AV88" s="3"/>
    </row>
    <row r="89" spans="11:48" ht="25.5" customHeight="1" x14ac:dyDescent="0.25">
      <c r="K89" s="3"/>
      <c r="AV89" s="3"/>
    </row>
    <row r="90" spans="11:48" ht="22.5" customHeight="1" x14ac:dyDescent="0.25">
      <c r="K90" s="3"/>
      <c r="AV90" s="3"/>
    </row>
    <row r="91" spans="11:48" ht="25.5" customHeight="1" x14ac:dyDescent="0.25">
      <c r="K91" s="3"/>
      <c r="AV91" s="3"/>
    </row>
    <row r="92" spans="11:48" ht="25.5" customHeight="1" x14ac:dyDescent="0.25">
      <c r="K92" s="3"/>
      <c r="AV92" s="3"/>
    </row>
    <row r="93" spans="11:48" ht="20.25" customHeight="1" x14ac:dyDescent="0.25">
      <c r="K93" s="3"/>
      <c r="AV93" s="3"/>
    </row>
    <row r="94" spans="11:48" ht="25.5" customHeight="1" x14ac:dyDescent="0.25">
      <c r="K94" s="3"/>
      <c r="AV94" s="3"/>
    </row>
    <row r="95" spans="11:48" ht="18.75" customHeight="1" x14ac:dyDescent="0.25">
      <c r="K95" s="3"/>
      <c r="AV95" s="3"/>
    </row>
    <row r="96" spans="11:48" x14ac:dyDescent="0.25">
      <c r="K96" s="3"/>
      <c r="AV96" s="3"/>
    </row>
    <row r="97" spans="11:48" x14ac:dyDescent="0.25">
      <c r="K97" s="3"/>
      <c r="AV97" s="3"/>
    </row>
    <row r="98" spans="11:48" x14ac:dyDescent="0.25">
      <c r="K98" s="3"/>
      <c r="AV98" s="3"/>
    </row>
    <row r="99" spans="11:48" x14ac:dyDescent="0.25">
      <c r="K99" s="3"/>
      <c r="AV99" s="3"/>
    </row>
    <row r="100" spans="11:48" x14ac:dyDescent="0.25">
      <c r="K100" s="3"/>
      <c r="AV100" s="3"/>
    </row>
    <row r="101" spans="11:48" x14ac:dyDescent="0.25">
      <c r="K101" s="3"/>
      <c r="AV101" s="3"/>
    </row>
    <row r="102" spans="11:48" x14ac:dyDescent="0.25">
      <c r="K102" s="3"/>
      <c r="AV102" s="3"/>
    </row>
    <row r="103" spans="11:48" x14ac:dyDescent="0.25">
      <c r="K103" s="3"/>
      <c r="AV103" s="3"/>
    </row>
    <row r="104" spans="11:48" x14ac:dyDescent="0.25">
      <c r="K104" s="3"/>
      <c r="AV104" s="3"/>
    </row>
    <row r="105" spans="11:48" x14ac:dyDescent="0.25">
      <c r="K105" s="3"/>
      <c r="AV105" s="3"/>
    </row>
    <row r="106" spans="11:48" x14ac:dyDescent="0.25">
      <c r="K106" s="3"/>
      <c r="AV106" s="3"/>
    </row>
    <row r="107" spans="11:48" x14ac:dyDescent="0.25">
      <c r="K107" s="3"/>
      <c r="AV107" s="3"/>
    </row>
    <row r="108" spans="11:48" x14ac:dyDescent="0.25">
      <c r="K108" s="3"/>
      <c r="AV108" s="3"/>
    </row>
    <row r="109" spans="11:48" x14ac:dyDescent="0.25">
      <c r="K109" s="3"/>
      <c r="AV109" s="3"/>
    </row>
    <row r="110" spans="11:48" x14ac:dyDescent="0.25">
      <c r="K110" s="3"/>
      <c r="AV110" s="3"/>
    </row>
    <row r="111" spans="11:48" x14ac:dyDescent="0.25">
      <c r="K111" s="3"/>
      <c r="AV111" s="3"/>
    </row>
    <row r="112" spans="11:48" x14ac:dyDescent="0.25">
      <c r="K112" s="3"/>
      <c r="AV112" s="3"/>
    </row>
    <row r="113" spans="11:48" x14ac:dyDescent="0.25">
      <c r="K113" s="3"/>
      <c r="AV113" s="3"/>
    </row>
    <row r="114" spans="11:48" x14ac:dyDescent="0.25">
      <c r="K114" s="3"/>
      <c r="AV114" s="3"/>
    </row>
    <row r="115" spans="11:48" x14ac:dyDescent="0.25">
      <c r="K115" s="3"/>
      <c r="AV115" s="3"/>
    </row>
    <row r="116" spans="11:48" x14ac:dyDescent="0.25">
      <c r="K116" s="3"/>
      <c r="AV116" s="3"/>
    </row>
    <row r="117" spans="11:48" x14ac:dyDescent="0.25">
      <c r="K117" s="3"/>
      <c r="AV117" s="3"/>
    </row>
    <row r="118" spans="11:48" x14ac:dyDescent="0.25">
      <c r="K118" s="3"/>
      <c r="AV118" s="3"/>
    </row>
    <row r="119" spans="11:48" x14ac:dyDescent="0.25">
      <c r="K119" s="3"/>
      <c r="AV119" s="3"/>
    </row>
    <row r="120" spans="11:48" x14ac:dyDescent="0.25">
      <c r="K120" s="3"/>
      <c r="AV120" s="3"/>
    </row>
    <row r="121" spans="11:48" x14ac:dyDescent="0.25">
      <c r="K121" s="3"/>
      <c r="AV121" s="3"/>
    </row>
    <row r="122" spans="11:48" x14ac:dyDescent="0.25">
      <c r="K122" s="3"/>
      <c r="AV122" s="3"/>
    </row>
    <row r="123" spans="11:48" x14ac:dyDescent="0.25">
      <c r="K123" s="3"/>
      <c r="AV123" s="3"/>
    </row>
    <row r="124" spans="11:48" x14ac:dyDescent="0.25">
      <c r="K124" s="3"/>
      <c r="AV124" s="3"/>
    </row>
    <row r="125" spans="11:48" x14ac:dyDescent="0.25">
      <c r="K125" s="3"/>
      <c r="AV125" s="3"/>
    </row>
    <row r="126" spans="11:48" x14ac:dyDescent="0.25">
      <c r="K126" s="3"/>
      <c r="AV126" s="3"/>
    </row>
    <row r="127" spans="11:48" x14ac:dyDescent="0.25">
      <c r="K127" s="3"/>
      <c r="AV127" s="3"/>
    </row>
    <row r="128" spans="11:48" x14ac:dyDescent="0.25">
      <c r="K128" s="3"/>
      <c r="AV128" s="3"/>
    </row>
    <row r="129" spans="11:48" x14ac:dyDescent="0.25">
      <c r="K129" s="3"/>
      <c r="AV129" s="3"/>
    </row>
    <row r="130" spans="11:48" x14ac:dyDescent="0.25">
      <c r="K130" s="3"/>
      <c r="AV130" s="3"/>
    </row>
    <row r="131" spans="11:48" x14ac:dyDescent="0.25">
      <c r="K131" s="3"/>
      <c r="AV131" s="3"/>
    </row>
    <row r="132" spans="11:48" x14ac:dyDescent="0.25">
      <c r="K132" s="3"/>
      <c r="AV132" s="3"/>
    </row>
    <row r="133" spans="11:48" x14ac:dyDescent="0.25">
      <c r="K133" s="3"/>
      <c r="AV133" s="3"/>
    </row>
    <row r="134" spans="11:48" x14ac:dyDescent="0.25">
      <c r="K134" s="3"/>
      <c r="AV134" s="3"/>
    </row>
    <row r="135" spans="11:48" x14ac:dyDescent="0.25">
      <c r="K135" s="3"/>
      <c r="AV135" s="3"/>
    </row>
    <row r="136" spans="11:48" x14ac:dyDescent="0.25">
      <c r="K136" s="3"/>
      <c r="AV136" s="3"/>
    </row>
    <row r="137" spans="11:48" x14ac:dyDescent="0.25">
      <c r="K137" s="3"/>
      <c r="AV137" s="3"/>
    </row>
    <row r="138" spans="11:48" x14ac:dyDescent="0.25">
      <c r="K138" s="3"/>
      <c r="AV138" s="3"/>
    </row>
    <row r="139" spans="11:48" x14ac:dyDescent="0.25">
      <c r="K139" s="3"/>
      <c r="AV139" s="3"/>
    </row>
    <row r="140" spans="11:48" x14ac:dyDescent="0.25">
      <c r="K140" s="3"/>
      <c r="AV140" s="3"/>
    </row>
    <row r="141" spans="11:48" x14ac:dyDescent="0.25">
      <c r="K141" s="3"/>
      <c r="AV141" s="3"/>
    </row>
    <row r="142" spans="11:48" x14ac:dyDescent="0.25">
      <c r="K142" s="3"/>
      <c r="AV142" s="3"/>
    </row>
  </sheetData>
  <mergeCells count="6">
    <mergeCell ref="B32:K32"/>
    <mergeCell ref="B1:K1"/>
    <mergeCell ref="B4:B5"/>
    <mergeCell ref="C4:E4"/>
    <mergeCell ref="F4:H4"/>
    <mergeCell ref="I4:K4"/>
  </mergeCells>
  <pageMargins left="0.74803149606299213" right="0.74803149606299213" top="0.98425196850393704" bottom="0.98425196850393704" header="0.51181102362204722" footer="0.51181102362204722"/>
  <pageSetup paperSize="9" scale="1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18"/>
  <sheetViews>
    <sheetView topLeftCell="A57" workbookViewId="0">
      <selection activeCell="D16" sqref="D16"/>
    </sheetView>
  </sheetViews>
  <sheetFormatPr defaultRowHeight="15" x14ac:dyDescent="0.25"/>
  <cols>
    <col min="2" max="2" width="29.28515625" customWidth="1"/>
  </cols>
  <sheetData>
    <row r="2" spans="2:9" x14ac:dyDescent="0.25">
      <c r="B2" s="431" t="s">
        <v>516</v>
      </c>
    </row>
    <row r="3" spans="2:9" x14ac:dyDescent="0.25">
      <c r="B3" s="431" t="s">
        <v>517</v>
      </c>
    </row>
    <row r="4" spans="2:9" ht="15.75" thickBot="1" x14ac:dyDescent="0.3">
      <c r="B4" s="1256"/>
      <c r="C4" s="1257"/>
      <c r="D4" s="1257"/>
      <c r="E4" s="1257"/>
      <c r="F4" s="1258"/>
      <c r="G4" s="1258"/>
      <c r="H4" s="1258"/>
      <c r="I4" s="1258"/>
    </row>
    <row r="5" spans="2:9" ht="15" customHeight="1" x14ac:dyDescent="0.25">
      <c r="B5" s="7372" t="s">
        <v>26</v>
      </c>
      <c r="C5" s="7339" t="s">
        <v>114</v>
      </c>
      <c r="D5" s="7340"/>
      <c r="E5" s="7341"/>
      <c r="F5" s="7339" t="s">
        <v>115</v>
      </c>
      <c r="G5" s="7198"/>
      <c r="H5" s="7199"/>
      <c r="I5" s="7342" t="s">
        <v>2608</v>
      </c>
    </row>
    <row r="6" spans="2:9" ht="15" customHeight="1" x14ac:dyDescent="0.25">
      <c r="B6" s="7373"/>
      <c r="C6" s="7375" t="s">
        <v>124</v>
      </c>
      <c r="D6" s="7376"/>
      <c r="E6" s="7347" t="s">
        <v>125</v>
      </c>
      <c r="F6" s="7375" t="s">
        <v>124</v>
      </c>
      <c r="G6" s="7376"/>
      <c r="H6" s="7347" t="s">
        <v>125</v>
      </c>
      <c r="I6" s="7343"/>
    </row>
    <row r="7" spans="2:9" ht="15.75" thickBot="1" x14ac:dyDescent="0.3">
      <c r="B7" s="7374"/>
      <c r="C7" s="1062" t="s">
        <v>1</v>
      </c>
      <c r="D7" s="1063" t="s">
        <v>2360</v>
      </c>
      <c r="E7" s="7150"/>
      <c r="F7" s="1062" t="str">
        <f>C7</f>
        <v>2021.</v>
      </c>
      <c r="G7" s="1063" t="str">
        <f>D7</f>
        <v>2022.</v>
      </c>
      <c r="H7" s="7150"/>
      <c r="I7" s="7344"/>
    </row>
    <row r="8" spans="2:9" ht="15" hidden="1" customHeight="1" x14ac:dyDescent="0.25">
      <c r="B8" s="1259"/>
      <c r="C8" s="1260" t="s">
        <v>28</v>
      </c>
      <c r="D8" s="1261" t="s">
        <v>29</v>
      </c>
      <c r="E8" s="1262"/>
      <c r="F8" s="1263" t="s">
        <v>386</v>
      </c>
      <c r="G8" s="1261" t="s">
        <v>387</v>
      </c>
      <c r="H8" s="1262"/>
      <c r="I8" s="1264"/>
    </row>
    <row r="9" spans="2:9" ht="15" hidden="1" customHeight="1" x14ac:dyDescent="0.25">
      <c r="B9" s="1265" t="s">
        <v>567</v>
      </c>
      <c r="C9" s="1069">
        <v>0</v>
      </c>
      <c r="D9" s="1070">
        <v>0</v>
      </c>
      <c r="E9" s="1071" t="str">
        <f t="shared" ref="E9:E16" si="0">IF(C9*D9=0,"",(D9/C9)*100-100)</f>
        <v/>
      </c>
      <c r="F9" s="1072">
        <v>0</v>
      </c>
      <c r="G9" s="1070">
        <v>0</v>
      </c>
      <c r="H9" s="1071" t="str">
        <f t="shared" ref="H9:H18" si="1">IF(F9*G9=0,"",(G9/F9)*100-100)</f>
        <v/>
      </c>
      <c r="I9" s="1073" t="str">
        <f t="shared" ref="I9" si="2">IF(D9=0,"",D9/$C$88*100)</f>
        <v/>
      </c>
    </row>
    <row r="10" spans="2:9" x14ac:dyDescent="0.25">
      <c r="B10" s="1266" t="s">
        <v>568</v>
      </c>
      <c r="C10" s="1069">
        <v>17</v>
      </c>
      <c r="D10" s="1070">
        <v>7</v>
      </c>
      <c r="E10" s="1077">
        <f t="shared" si="0"/>
        <v>-58.82352941176471</v>
      </c>
      <c r="F10" s="1072">
        <v>17</v>
      </c>
      <c r="G10" s="1076">
        <v>7</v>
      </c>
      <c r="H10" s="1077">
        <f t="shared" si="1"/>
        <v>-58.82352941176471</v>
      </c>
      <c r="I10" s="1079">
        <v>0.33301617507136061</v>
      </c>
    </row>
    <row r="11" spans="2:9" ht="22.5" hidden="1" customHeight="1" x14ac:dyDescent="0.25">
      <c r="B11" s="1074" t="s">
        <v>569</v>
      </c>
      <c r="C11" s="1069">
        <v>0</v>
      </c>
      <c r="D11" s="1070">
        <v>0</v>
      </c>
      <c r="E11" s="1077" t="str">
        <f t="shared" si="0"/>
        <v/>
      </c>
      <c r="F11" s="1072">
        <v>0</v>
      </c>
      <c r="G11" s="1076">
        <v>0</v>
      </c>
      <c r="H11" s="1077" t="str">
        <f t="shared" si="1"/>
        <v/>
      </c>
      <c r="I11" s="1079" t="s">
        <v>613</v>
      </c>
    </row>
    <row r="12" spans="2:9" x14ac:dyDescent="0.25">
      <c r="B12" s="1074" t="s">
        <v>570</v>
      </c>
      <c r="C12" s="1069">
        <v>3</v>
      </c>
      <c r="D12" s="1076">
        <v>0</v>
      </c>
      <c r="E12" s="1077" t="str">
        <f t="shared" si="0"/>
        <v/>
      </c>
      <c r="F12" s="1072">
        <v>3</v>
      </c>
      <c r="G12" s="1076">
        <v>0</v>
      </c>
      <c r="H12" s="1077" t="str">
        <f t="shared" si="1"/>
        <v/>
      </c>
      <c r="I12" s="1079" t="s">
        <v>613</v>
      </c>
    </row>
    <row r="13" spans="2:9" x14ac:dyDescent="0.25">
      <c r="B13" s="1074" t="s">
        <v>571</v>
      </c>
      <c r="C13" s="1069">
        <v>10</v>
      </c>
      <c r="D13" s="1076">
        <v>20</v>
      </c>
      <c r="E13" s="1077">
        <f t="shared" si="0"/>
        <v>100</v>
      </c>
      <c r="F13" s="1072">
        <v>9</v>
      </c>
      <c r="G13" s="1076">
        <v>21</v>
      </c>
      <c r="H13" s="1077">
        <f t="shared" si="1"/>
        <v>133.33333333333334</v>
      </c>
      <c r="I13" s="1079">
        <v>0.95147478591817314</v>
      </c>
    </row>
    <row r="14" spans="2:9" x14ac:dyDescent="0.25">
      <c r="B14" s="1074" t="s">
        <v>572</v>
      </c>
      <c r="C14" s="1267">
        <v>4</v>
      </c>
      <c r="D14" s="1076">
        <v>10</v>
      </c>
      <c r="E14" s="1077">
        <f t="shared" si="0"/>
        <v>150</v>
      </c>
      <c r="F14" s="1268">
        <v>4</v>
      </c>
      <c r="G14" s="1076">
        <v>10</v>
      </c>
      <c r="H14" s="1077">
        <f t="shared" si="1"/>
        <v>150</v>
      </c>
      <c r="I14" s="1079">
        <v>0.47573739295908657</v>
      </c>
    </row>
    <row r="15" spans="2:9" x14ac:dyDescent="0.25">
      <c r="B15" s="1074" t="s">
        <v>573</v>
      </c>
      <c r="C15" s="1069">
        <v>8</v>
      </c>
      <c r="D15" s="1076">
        <v>17</v>
      </c>
      <c r="E15" s="1077">
        <f t="shared" si="0"/>
        <v>112.5</v>
      </c>
      <c r="F15" s="1072">
        <v>8</v>
      </c>
      <c r="G15" s="1076">
        <v>17</v>
      </c>
      <c r="H15" s="1077">
        <f t="shared" si="1"/>
        <v>112.5</v>
      </c>
      <c r="I15" s="1079">
        <v>0.80875356803044718</v>
      </c>
    </row>
    <row r="16" spans="2:9" x14ac:dyDescent="0.25">
      <c r="B16" s="1074" t="s">
        <v>574</v>
      </c>
      <c r="C16" s="1267">
        <v>187</v>
      </c>
      <c r="D16" s="1076">
        <v>253</v>
      </c>
      <c r="E16" s="1077">
        <f t="shared" si="0"/>
        <v>35.29411764705884</v>
      </c>
      <c r="F16" s="1268">
        <v>170</v>
      </c>
      <c r="G16" s="1076">
        <v>225</v>
      </c>
      <c r="H16" s="1077">
        <f t="shared" si="1"/>
        <v>32.35294117647058</v>
      </c>
      <c r="I16" s="1079">
        <v>12.03615604186489</v>
      </c>
    </row>
    <row r="17" spans="2:9" ht="22.5" x14ac:dyDescent="0.25">
      <c r="B17" s="1266" t="s">
        <v>575</v>
      </c>
      <c r="C17" s="1249">
        <v>6</v>
      </c>
      <c r="D17" s="1076">
        <v>14</v>
      </c>
      <c r="E17" s="1077"/>
      <c r="F17" s="1249">
        <v>5</v>
      </c>
      <c r="G17" s="1076">
        <v>14</v>
      </c>
      <c r="H17" s="1077">
        <f t="shared" si="1"/>
        <v>180</v>
      </c>
      <c r="I17" s="1079">
        <v>0.66603235014272122</v>
      </c>
    </row>
    <row r="18" spans="2:9" x14ac:dyDescent="0.25">
      <c r="B18" s="1074" t="s">
        <v>587</v>
      </c>
      <c r="C18" s="1267">
        <v>118</v>
      </c>
      <c r="D18" s="1076">
        <v>26</v>
      </c>
      <c r="E18" s="1077">
        <f t="shared" ref="E18:E31" si="3">IF(C18*D18=0,"",(D18/C18)*100-100)</f>
        <v>-77.966101694915253</v>
      </c>
      <c r="F18" s="1268">
        <v>118</v>
      </c>
      <c r="G18" s="1076">
        <v>25</v>
      </c>
      <c r="H18" s="1077">
        <f t="shared" si="1"/>
        <v>-78.813559322033896</v>
      </c>
      <c r="I18" s="1079">
        <v>1.2369172216936251</v>
      </c>
    </row>
    <row r="19" spans="2:9" x14ac:dyDescent="0.25">
      <c r="B19" s="1074" t="s">
        <v>690</v>
      </c>
      <c r="C19" s="1267">
        <v>0</v>
      </c>
      <c r="D19" s="1076">
        <v>5</v>
      </c>
      <c r="E19" s="1077" t="str">
        <f t="shared" si="3"/>
        <v/>
      </c>
      <c r="F19" s="1268">
        <v>0</v>
      </c>
      <c r="G19" s="1076">
        <v>5</v>
      </c>
      <c r="H19" s="1077"/>
      <c r="I19" s="1079">
        <v>0.23786869647954328</v>
      </c>
    </row>
    <row r="20" spans="2:9" x14ac:dyDescent="0.25">
      <c r="B20" s="1074" t="s">
        <v>586</v>
      </c>
      <c r="C20" s="1267">
        <v>512</v>
      </c>
      <c r="D20" s="1076">
        <v>314</v>
      </c>
      <c r="E20" s="1077">
        <f t="shared" si="3"/>
        <v>-38.671875</v>
      </c>
      <c r="F20" s="1268">
        <v>513</v>
      </c>
      <c r="G20" s="1076">
        <v>314</v>
      </c>
      <c r="H20" s="1077">
        <f t="shared" ref="H20:H32" si="4">IF(F20*G20=0,"",(G20/F20)*100-100)</f>
        <v>-38.791423001949319</v>
      </c>
      <c r="I20" s="1079">
        <v>14.938154138915319</v>
      </c>
    </row>
    <row r="21" spans="2:9" x14ac:dyDescent="0.25">
      <c r="B21" s="1074" t="s">
        <v>576</v>
      </c>
      <c r="C21" s="1267">
        <v>67</v>
      </c>
      <c r="D21" s="1076">
        <v>32</v>
      </c>
      <c r="E21" s="1077">
        <f t="shared" si="3"/>
        <v>-52.238805970149258</v>
      </c>
      <c r="F21" s="1268">
        <v>61</v>
      </c>
      <c r="G21" s="1076">
        <v>30</v>
      </c>
      <c r="H21" s="1077">
        <f t="shared" si="4"/>
        <v>-50.819672131147541</v>
      </c>
      <c r="I21" s="1079">
        <v>1.5223596574690772</v>
      </c>
    </row>
    <row r="22" spans="2:9" ht="15" hidden="1" customHeight="1" x14ac:dyDescent="0.25">
      <c r="B22" s="1074" t="s">
        <v>577</v>
      </c>
      <c r="C22" s="1069">
        <v>0</v>
      </c>
      <c r="D22" s="1076">
        <v>0</v>
      </c>
      <c r="E22" s="1077" t="str">
        <f t="shared" si="3"/>
        <v/>
      </c>
      <c r="F22" s="1072">
        <v>0</v>
      </c>
      <c r="G22" s="1076">
        <v>0</v>
      </c>
      <c r="H22" s="1077" t="str">
        <f t="shared" si="4"/>
        <v/>
      </c>
      <c r="I22" s="1079" t="s">
        <v>613</v>
      </c>
    </row>
    <row r="23" spans="2:9" ht="15" hidden="1" customHeight="1" x14ac:dyDescent="0.25">
      <c r="B23" s="1074" t="s">
        <v>578</v>
      </c>
      <c r="C23" s="1069">
        <v>0</v>
      </c>
      <c r="D23" s="1076">
        <v>0</v>
      </c>
      <c r="E23" s="1077" t="str">
        <f t="shared" si="3"/>
        <v/>
      </c>
      <c r="F23" s="1072">
        <v>0</v>
      </c>
      <c r="G23" s="1076">
        <v>0</v>
      </c>
      <c r="H23" s="1077" t="str">
        <f t="shared" si="4"/>
        <v/>
      </c>
      <c r="I23" s="1079" t="s">
        <v>613</v>
      </c>
    </row>
    <row r="24" spans="2:9" ht="33.75" x14ac:dyDescent="0.25">
      <c r="B24" s="1269" t="s">
        <v>579</v>
      </c>
      <c r="C24" s="1069">
        <v>1</v>
      </c>
      <c r="D24" s="1076">
        <v>1</v>
      </c>
      <c r="E24" s="1077">
        <f t="shared" si="3"/>
        <v>0</v>
      </c>
      <c r="F24" s="1072">
        <v>1</v>
      </c>
      <c r="G24" s="1076">
        <v>1</v>
      </c>
      <c r="H24" s="1077">
        <f t="shared" si="4"/>
        <v>0</v>
      </c>
      <c r="I24" s="1079">
        <v>4.7573739295908662E-2</v>
      </c>
    </row>
    <row r="25" spans="2:9" ht="22.5" x14ac:dyDescent="0.25">
      <c r="B25" s="1269" t="s">
        <v>580</v>
      </c>
      <c r="C25" s="1069">
        <v>2</v>
      </c>
      <c r="D25" s="1076">
        <v>5</v>
      </c>
      <c r="E25" s="1077">
        <f t="shared" si="3"/>
        <v>150</v>
      </c>
      <c r="F25" s="1072">
        <v>2</v>
      </c>
      <c r="G25" s="1076">
        <v>5</v>
      </c>
      <c r="H25" s="1077">
        <f t="shared" si="4"/>
        <v>150</v>
      </c>
      <c r="I25" s="1079">
        <v>0.23786869647954328</v>
      </c>
    </row>
    <row r="26" spans="2:9" x14ac:dyDescent="0.25">
      <c r="B26" s="1074" t="s">
        <v>581</v>
      </c>
      <c r="C26" s="1069">
        <v>69</v>
      </c>
      <c r="D26" s="1076">
        <v>67</v>
      </c>
      <c r="E26" s="1077">
        <f t="shared" si="3"/>
        <v>-2.8985507246376869</v>
      </c>
      <c r="F26" s="1268">
        <v>70</v>
      </c>
      <c r="G26" s="1076">
        <v>65</v>
      </c>
      <c r="H26" s="1077">
        <f t="shared" si="4"/>
        <v>-7.1428571428571388</v>
      </c>
      <c r="I26" s="1079">
        <v>3.1874405328258804</v>
      </c>
    </row>
    <row r="27" spans="2:9" ht="22.5" x14ac:dyDescent="0.25">
      <c r="B27" s="1074" t="s">
        <v>582</v>
      </c>
      <c r="C27" s="1069">
        <v>957</v>
      </c>
      <c r="D27" s="1076">
        <v>914</v>
      </c>
      <c r="E27" s="1077">
        <f t="shared" si="3"/>
        <v>-4.4932079414838029</v>
      </c>
      <c r="F27" s="1072">
        <v>959</v>
      </c>
      <c r="G27" s="1076">
        <v>911</v>
      </c>
      <c r="H27" s="1077">
        <f t="shared" si="4"/>
        <v>-5.0052137643378529</v>
      </c>
      <c r="I27" s="1079">
        <v>43.482397716460511</v>
      </c>
    </row>
    <row r="28" spans="2:9" x14ac:dyDescent="0.25">
      <c r="B28" s="1074" t="s">
        <v>583</v>
      </c>
      <c r="C28" s="1069">
        <v>20</v>
      </c>
      <c r="D28" s="1076">
        <v>36</v>
      </c>
      <c r="E28" s="1077">
        <f t="shared" si="3"/>
        <v>80</v>
      </c>
      <c r="F28" s="1072">
        <v>20</v>
      </c>
      <c r="G28" s="1076">
        <v>36</v>
      </c>
      <c r="H28" s="1077">
        <f t="shared" si="4"/>
        <v>80</v>
      </c>
      <c r="I28" s="1079">
        <v>1.7126546146527115</v>
      </c>
    </row>
    <row r="29" spans="2:9" ht="22.5" hidden="1" customHeight="1" x14ac:dyDescent="0.25">
      <c r="B29" s="1074" t="s">
        <v>584</v>
      </c>
      <c r="C29" s="1069">
        <v>0</v>
      </c>
      <c r="D29" s="1076">
        <v>0</v>
      </c>
      <c r="E29" s="1077" t="str">
        <f t="shared" si="3"/>
        <v/>
      </c>
      <c r="F29" s="1072">
        <v>0</v>
      </c>
      <c r="G29" s="1076">
        <v>0</v>
      </c>
      <c r="H29" s="1077" t="str">
        <f t="shared" si="4"/>
        <v/>
      </c>
      <c r="I29" s="1079" t="s">
        <v>613</v>
      </c>
    </row>
    <row r="30" spans="2:9" ht="23.25" thickBot="1" x14ac:dyDescent="0.3">
      <c r="B30" s="1074" t="s">
        <v>585</v>
      </c>
      <c r="C30" s="1270">
        <v>444</v>
      </c>
      <c r="D30" s="1247">
        <v>381</v>
      </c>
      <c r="E30" s="1083">
        <f t="shared" si="3"/>
        <v>-14.189189189189193</v>
      </c>
      <c r="F30" s="1271">
        <v>446</v>
      </c>
      <c r="G30" s="1247">
        <v>381</v>
      </c>
      <c r="H30" s="1083">
        <f t="shared" si="4"/>
        <v>-14.573991031390136</v>
      </c>
      <c r="I30" s="1079">
        <v>18.125594671741201</v>
      </c>
    </row>
    <row r="31" spans="2:9" ht="45.75" hidden="1" customHeight="1" thickBot="1" x14ac:dyDescent="0.3">
      <c r="B31" s="1272" t="s">
        <v>1334</v>
      </c>
      <c r="C31" s="1270">
        <v>0</v>
      </c>
      <c r="D31" s="1252">
        <v>0</v>
      </c>
      <c r="E31" s="1253" t="str">
        <f t="shared" si="3"/>
        <v/>
      </c>
      <c r="F31" s="1274">
        <v>0</v>
      </c>
      <c r="G31" s="1252">
        <v>0</v>
      </c>
      <c r="H31" s="1253" t="str">
        <f t="shared" si="4"/>
        <v/>
      </c>
      <c r="I31" s="1254" t="s">
        <v>613</v>
      </c>
    </row>
    <row r="32" spans="2:9" ht="15.75" thickBot="1" x14ac:dyDescent="0.3">
      <c r="B32" s="1084" t="s">
        <v>14</v>
      </c>
      <c r="C32" s="1275">
        <f>SUM(C10:C30)</f>
        <v>2425</v>
      </c>
      <c r="D32" s="1085">
        <f>SUM(D9:D31)</f>
        <v>2102</v>
      </c>
      <c r="E32" s="1086">
        <f>IF(C32*D32=0,"",(D32/C32)*100-100)</f>
        <v>-13.319587628865975</v>
      </c>
      <c r="F32" s="1275">
        <v>2406</v>
      </c>
      <c r="G32" s="1085">
        <f>SUM(G9:G31)</f>
        <v>2067</v>
      </c>
      <c r="H32" s="1086">
        <f t="shared" si="4"/>
        <v>-14.089775561097255</v>
      </c>
      <c r="I32" s="1087">
        <v>100</v>
      </c>
    </row>
    <row r="34" spans="2:11" x14ac:dyDescent="0.25">
      <c r="B34" s="1276"/>
    </row>
    <row r="35" spans="2:11" x14ac:dyDescent="0.25">
      <c r="B35" s="431" t="s">
        <v>589</v>
      </c>
    </row>
    <row r="36" spans="2:11" ht="15.75" thickBot="1" x14ac:dyDescent="0.3">
      <c r="B36" s="431"/>
    </row>
    <row r="37" spans="2:11" ht="15" customHeight="1" x14ac:dyDescent="0.25">
      <c r="B37" s="7154" t="s">
        <v>194</v>
      </c>
      <c r="C37" s="7189" t="s">
        <v>118</v>
      </c>
      <c r="D37" s="7190"/>
      <c r="E37" s="7191"/>
      <c r="F37" s="7189" t="s">
        <v>115</v>
      </c>
      <c r="G37" s="7192"/>
      <c r="H37" s="7193"/>
      <c r="I37" s="7317" t="s">
        <v>2607</v>
      </c>
      <c r="J37" s="7230" t="s">
        <v>2728</v>
      </c>
      <c r="K37" s="7319"/>
    </row>
    <row r="38" spans="2:11" ht="15" customHeight="1" x14ac:dyDescent="0.25">
      <c r="B38" s="7255"/>
      <c r="C38" s="7194" t="s">
        <v>124</v>
      </c>
      <c r="D38" s="7195"/>
      <c r="E38" s="7196" t="s">
        <v>125</v>
      </c>
      <c r="F38" s="7194" t="s">
        <v>124</v>
      </c>
      <c r="G38" s="7195"/>
      <c r="H38" s="7196" t="s">
        <v>125</v>
      </c>
      <c r="I38" s="7318"/>
      <c r="J38" s="7320"/>
      <c r="K38" s="7321"/>
    </row>
    <row r="39" spans="2:11" ht="15.75" thickBot="1" x14ac:dyDescent="0.3">
      <c r="B39" s="7159"/>
      <c r="C39" s="171" t="s">
        <v>1</v>
      </c>
      <c r="D39" s="185" t="s">
        <v>2360</v>
      </c>
      <c r="E39" s="7322"/>
      <c r="F39" s="171" t="s">
        <v>1</v>
      </c>
      <c r="G39" s="185" t="s">
        <v>2360</v>
      </c>
      <c r="H39" s="7322"/>
      <c r="I39" s="7318"/>
      <c r="J39" s="7320"/>
      <c r="K39" s="7321"/>
    </row>
    <row r="40" spans="2:11" ht="15.75" thickBot="1" x14ac:dyDescent="0.3">
      <c r="B40" s="518" t="s">
        <v>173</v>
      </c>
      <c r="C40" s="990">
        <v>332</v>
      </c>
      <c r="D40" s="991">
        <v>277</v>
      </c>
      <c r="E40" s="992">
        <f t="shared" ref="E40:E60" si="5">IF(D40*C40=0,"",D40/C40*100-100)</f>
        <v>-16.566265060240966</v>
      </c>
      <c r="F40" s="990">
        <v>333</v>
      </c>
      <c r="G40" s="991">
        <v>274</v>
      </c>
      <c r="H40" s="992">
        <f t="shared" ref="H40:H60" si="6">IF(G40*F40=0,"",G40/F40*100-100)</f>
        <v>-17.717717717717719</v>
      </c>
      <c r="I40" s="993">
        <v>13.177925784966698</v>
      </c>
      <c r="J40" s="7323">
        <v>84194876</v>
      </c>
      <c r="K40" s="7324">
        <v>4</v>
      </c>
    </row>
    <row r="41" spans="2:11" x14ac:dyDescent="0.25">
      <c r="B41" s="372" t="s">
        <v>174</v>
      </c>
      <c r="C41" s="994">
        <v>209</v>
      </c>
      <c r="D41" s="995">
        <v>122</v>
      </c>
      <c r="E41" s="996">
        <f t="shared" si="5"/>
        <v>-41.626794258373202</v>
      </c>
      <c r="F41" s="994">
        <v>208</v>
      </c>
      <c r="G41" s="997">
        <v>118</v>
      </c>
      <c r="H41" s="996">
        <f t="shared" si="6"/>
        <v>-43.269230769230774</v>
      </c>
      <c r="I41" s="998">
        <v>5.803996194100856</v>
      </c>
      <c r="J41" s="7325">
        <v>93140</v>
      </c>
      <c r="K41" s="7326">
        <v>5</v>
      </c>
    </row>
    <row r="42" spans="2:11" x14ac:dyDescent="0.25">
      <c r="B42" s="359" t="s">
        <v>175</v>
      </c>
      <c r="C42" s="999">
        <v>342</v>
      </c>
      <c r="D42" s="1000">
        <v>272</v>
      </c>
      <c r="E42" s="1001">
        <f t="shared" si="5"/>
        <v>-20.467836257309941</v>
      </c>
      <c r="F42" s="999">
        <v>336</v>
      </c>
      <c r="G42" s="997">
        <v>269</v>
      </c>
      <c r="H42" s="1001">
        <f t="shared" si="6"/>
        <v>-19.94047619047619</v>
      </c>
      <c r="I42" s="1002">
        <v>12.940057088487155</v>
      </c>
      <c r="J42" s="7315">
        <v>628954</v>
      </c>
      <c r="K42" s="7316">
        <v>7</v>
      </c>
    </row>
    <row r="43" spans="2:11" x14ac:dyDescent="0.25">
      <c r="B43" s="359" t="s">
        <v>176</v>
      </c>
      <c r="C43" s="999">
        <v>160</v>
      </c>
      <c r="D43" s="1000">
        <v>109</v>
      </c>
      <c r="E43" s="1001">
        <f t="shared" si="5"/>
        <v>-31.875</v>
      </c>
      <c r="F43" s="999">
        <v>157</v>
      </c>
      <c r="G43" s="1000">
        <v>107</v>
      </c>
      <c r="H43" s="1001">
        <f t="shared" si="6"/>
        <v>-31.847133757961785</v>
      </c>
      <c r="I43" s="1002">
        <v>5.1855375832540433</v>
      </c>
      <c r="J43" s="7315">
        <v>5066914</v>
      </c>
      <c r="K43" s="7316">
        <v>2</v>
      </c>
    </row>
    <row r="44" spans="2:11" ht="15.75" thickBot="1" x14ac:dyDescent="0.3">
      <c r="B44" s="902" t="s">
        <v>177</v>
      </c>
      <c r="C44" s="1003">
        <v>110</v>
      </c>
      <c r="D44" s="997">
        <v>112</v>
      </c>
      <c r="E44" s="1004">
        <f t="shared" si="5"/>
        <v>1.818181818181813</v>
      </c>
      <c r="F44" s="1003">
        <v>110</v>
      </c>
      <c r="G44" s="1005">
        <v>112</v>
      </c>
      <c r="H44" s="1004">
        <f t="shared" si="6"/>
        <v>1.818181818181813</v>
      </c>
      <c r="I44" s="1006">
        <v>5.3282588011417698</v>
      </c>
      <c r="J44" s="7325">
        <v>822221</v>
      </c>
      <c r="K44" s="7326">
        <v>0</v>
      </c>
    </row>
    <row r="45" spans="2:11" x14ac:dyDescent="0.25">
      <c r="B45" s="353" t="s">
        <v>178</v>
      </c>
      <c r="C45" s="994">
        <v>137</v>
      </c>
      <c r="D45" s="995">
        <v>107</v>
      </c>
      <c r="E45" s="996">
        <f t="shared" si="5"/>
        <v>-21.897810218978094</v>
      </c>
      <c r="F45" s="994">
        <v>137</v>
      </c>
      <c r="G45" s="1007">
        <v>105</v>
      </c>
      <c r="H45" s="996">
        <f t="shared" si="6"/>
        <v>-23.357664233576642</v>
      </c>
      <c r="I45" s="998">
        <v>5.0903901046622266</v>
      </c>
      <c r="J45" s="7327">
        <v>18837648</v>
      </c>
      <c r="K45" s="7328">
        <v>2</v>
      </c>
    </row>
    <row r="46" spans="2:11" x14ac:dyDescent="0.25">
      <c r="B46" s="359" t="s">
        <v>179</v>
      </c>
      <c r="C46" s="999">
        <v>114</v>
      </c>
      <c r="D46" s="1000">
        <v>192</v>
      </c>
      <c r="E46" s="1001">
        <f t="shared" si="5"/>
        <v>68.421052631578931</v>
      </c>
      <c r="F46" s="999">
        <v>115</v>
      </c>
      <c r="G46" s="1000">
        <v>193</v>
      </c>
      <c r="H46" s="1001">
        <f t="shared" si="6"/>
        <v>67.826086956521749</v>
      </c>
      <c r="I46" s="1002">
        <v>9.1341579448144632</v>
      </c>
      <c r="J46" s="7315">
        <v>1067030</v>
      </c>
      <c r="K46" s="7316">
        <v>0</v>
      </c>
    </row>
    <row r="47" spans="2:11" x14ac:dyDescent="0.25">
      <c r="B47" s="359" t="s">
        <v>180</v>
      </c>
      <c r="C47" s="999">
        <v>170</v>
      </c>
      <c r="D47" s="1000">
        <v>155</v>
      </c>
      <c r="E47" s="1001">
        <f t="shared" si="5"/>
        <v>-8.8235294117647101</v>
      </c>
      <c r="F47" s="999">
        <v>168</v>
      </c>
      <c r="G47" s="1005">
        <v>154</v>
      </c>
      <c r="H47" s="1001">
        <f t="shared" si="6"/>
        <v>-8.3333333333333428</v>
      </c>
      <c r="I47" s="1002">
        <v>7.373929590865842</v>
      </c>
      <c r="J47" s="7315">
        <v>97500</v>
      </c>
      <c r="K47" s="7316">
        <v>0</v>
      </c>
    </row>
    <row r="48" spans="2:11" x14ac:dyDescent="0.25">
      <c r="B48" s="359" t="s">
        <v>181</v>
      </c>
      <c r="C48" s="999">
        <v>53</v>
      </c>
      <c r="D48" s="1000">
        <v>47</v>
      </c>
      <c r="E48" s="1001">
        <f t="shared" si="5"/>
        <v>-11.320754716981128</v>
      </c>
      <c r="F48" s="999">
        <v>53</v>
      </c>
      <c r="G48" s="1000">
        <v>47</v>
      </c>
      <c r="H48" s="1001">
        <f t="shared" si="6"/>
        <v>-11.320754716981128</v>
      </c>
      <c r="I48" s="1002">
        <v>2.235965746907707</v>
      </c>
      <c r="J48" s="7315">
        <v>237870</v>
      </c>
      <c r="K48" s="7316">
        <v>0</v>
      </c>
    </row>
    <row r="49" spans="2:11" x14ac:dyDescent="0.25">
      <c r="B49" s="359" t="s">
        <v>182</v>
      </c>
      <c r="C49" s="999">
        <v>173</v>
      </c>
      <c r="D49" s="1000">
        <v>124</v>
      </c>
      <c r="E49" s="1001">
        <f t="shared" si="5"/>
        <v>-28.323699421965316</v>
      </c>
      <c r="F49" s="999">
        <v>168</v>
      </c>
      <c r="G49" s="1000">
        <v>123</v>
      </c>
      <c r="H49" s="1001">
        <f t="shared" si="6"/>
        <v>-26.785714285714292</v>
      </c>
      <c r="I49" s="1002">
        <v>5.8991436726926736</v>
      </c>
      <c r="J49" s="7315">
        <v>1242900</v>
      </c>
      <c r="K49" s="7316">
        <v>2</v>
      </c>
    </row>
    <row r="50" spans="2:11" ht="15.75" thickBot="1" x14ac:dyDescent="0.3">
      <c r="B50" s="373" t="s">
        <v>183</v>
      </c>
      <c r="C50" s="1008">
        <v>125</v>
      </c>
      <c r="D50" s="1009">
        <v>112</v>
      </c>
      <c r="E50" s="1010">
        <f t="shared" si="5"/>
        <v>-10.399999999999991</v>
      </c>
      <c r="F50" s="1008">
        <v>129</v>
      </c>
      <c r="G50" s="1011">
        <v>110</v>
      </c>
      <c r="H50" s="1010">
        <f t="shared" si="6"/>
        <v>-14.728682170542641</v>
      </c>
      <c r="I50" s="1012">
        <v>5.3282588011417698</v>
      </c>
      <c r="J50" s="7329">
        <v>617246</v>
      </c>
      <c r="K50" s="7330">
        <v>2</v>
      </c>
    </row>
    <row r="51" spans="2:11" x14ac:dyDescent="0.25">
      <c r="B51" s="372" t="s">
        <v>184</v>
      </c>
      <c r="C51" s="1013">
        <v>45</v>
      </c>
      <c r="D51" s="1014">
        <v>32</v>
      </c>
      <c r="E51" s="1015">
        <f t="shared" si="5"/>
        <v>-28.888888888888886</v>
      </c>
      <c r="F51" s="1013">
        <v>42</v>
      </c>
      <c r="G51" s="1005">
        <v>26</v>
      </c>
      <c r="H51" s="1015">
        <f t="shared" si="6"/>
        <v>-38.095238095238095</v>
      </c>
      <c r="I51" s="1016">
        <v>1.5223596574690772</v>
      </c>
      <c r="J51" s="7325">
        <v>13000364</v>
      </c>
      <c r="K51" s="7326">
        <v>6</v>
      </c>
    </row>
    <row r="52" spans="2:11" x14ac:dyDescent="0.25">
      <c r="B52" s="359" t="s">
        <v>185</v>
      </c>
      <c r="C52" s="999">
        <v>82</v>
      </c>
      <c r="D52" s="1000">
        <v>92</v>
      </c>
      <c r="E52" s="1001">
        <f t="shared" si="5"/>
        <v>12.195121951219519</v>
      </c>
      <c r="F52" s="999">
        <v>81</v>
      </c>
      <c r="G52" s="1000">
        <v>90</v>
      </c>
      <c r="H52" s="1001">
        <f t="shared" si="6"/>
        <v>11.111111111111114</v>
      </c>
      <c r="I52" s="1002">
        <v>4.3767840152235973</v>
      </c>
      <c r="J52" s="7315">
        <v>358650</v>
      </c>
      <c r="K52" s="7316">
        <v>2</v>
      </c>
    </row>
    <row r="53" spans="2:11" x14ac:dyDescent="0.25">
      <c r="B53" s="359" t="s">
        <v>186</v>
      </c>
      <c r="C53" s="999">
        <v>125</v>
      </c>
      <c r="D53" s="1000">
        <v>117</v>
      </c>
      <c r="E53" s="1001">
        <f t="shared" si="5"/>
        <v>-6.3999999999999915</v>
      </c>
      <c r="F53" s="999">
        <v>125</v>
      </c>
      <c r="G53" s="1000">
        <v>114</v>
      </c>
      <c r="H53" s="1001">
        <f t="shared" si="6"/>
        <v>-8.7999999999999972</v>
      </c>
      <c r="I53" s="1002">
        <v>5.5661274976213129</v>
      </c>
      <c r="J53" s="7315">
        <v>55227658</v>
      </c>
      <c r="K53" s="7316">
        <v>3</v>
      </c>
    </row>
    <row r="54" spans="2:11" x14ac:dyDescent="0.25">
      <c r="B54" s="359" t="s">
        <v>187</v>
      </c>
      <c r="C54" s="999">
        <v>36</v>
      </c>
      <c r="D54" s="1000">
        <v>55</v>
      </c>
      <c r="E54" s="1001">
        <f t="shared" si="5"/>
        <v>52.777777777777771</v>
      </c>
      <c r="F54" s="999">
        <v>34</v>
      </c>
      <c r="G54" s="1000">
        <v>52</v>
      </c>
      <c r="H54" s="1001">
        <f t="shared" si="6"/>
        <v>52.941176470588232</v>
      </c>
      <c r="I54" s="1002">
        <v>2.6165556612749765</v>
      </c>
      <c r="J54" s="7315">
        <v>616350</v>
      </c>
      <c r="K54" s="7316">
        <v>3</v>
      </c>
    </row>
    <row r="55" spans="2:11" x14ac:dyDescent="0.25">
      <c r="B55" s="359" t="s">
        <v>188</v>
      </c>
      <c r="C55" s="999">
        <v>68</v>
      </c>
      <c r="D55" s="1000">
        <v>60</v>
      </c>
      <c r="E55" s="1001">
        <f t="shared" si="5"/>
        <v>-11.764705882352942</v>
      </c>
      <c r="F55" s="999">
        <v>71</v>
      </c>
      <c r="G55" s="1000">
        <v>57</v>
      </c>
      <c r="H55" s="1001">
        <f t="shared" si="6"/>
        <v>-19.718309859154928</v>
      </c>
      <c r="I55" s="1002">
        <v>2.8544243577545196</v>
      </c>
      <c r="J55" s="7315">
        <v>144000</v>
      </c>
      <c r="K55" s="7316">
        <v>5</v>
      </c>
    </row>
    <row r="56" spans="2:11" x14ac:dyDescent="0.25">
      <c r="B56" s="359" t="s">
        <v>189</v>
      </c>
      <c r="C56" s="999">
        <v>26</v>
      </c>
      <c r="D56" s="1000">
        <v>30</v>
      </c>
      <c r="E56" s="1001">
        <f t="shared" si="5"/>
        <v>15.384615384615373</v>
      </c>
      <c r="F56" s="999">
        <v>25</v>
      </c>
      <c r="G56" s="1000">
        <v>30</v>
      </c>
      <c r="H56" s="1001">
        <f t="shared" si="6"/>
        <v>20</v>
      </c>
      <c r="I56" s="1002">
        <v>1.4272121788772598</v>
      </c>
      <c r="J56" s="7315">
        <v>1163910</v>
      </c>
      <c r="K56" s="7316">
        <v>0</v>
      </c>
    </row>
    <row r="57" spans="2:11" x14ac:dyDescent="0.25">
      <c r="B57" s="359" t="s">
        <v>190</v>
      </c>
      <c r="C57" s="999">
        <v>29</v>
      </c>
      <c r="D57" s="1000">
        <v>19</v>
      </c>
      <c r="E57" s="1001">
        <f t="shared" si="5"/>
        <v>-34.482758620689651</v>
      </c>
      <c r="F57" s="999">
        <v>26</v>
      </c>
      <c r="G57" s="1000">
        <v>20</v>
      </c>
      <c r="H57" s="1001">
        <f t="shared" si="6"/>
        <v>-23.076923076923066</v>
      </c>
      <c r="I57" s="1002">
        <v>0.90390104662226456</v>
      </c>
      <c r="J57" s="7315">
        <v>911000</v>
      </c>
      <c r="K57" s="7316">
        <v>0</v>
      </c>
    </row>
    <row r="58" spans="2:11" x14ac:dyDescent="0.25">
      <c r="B58" s="359" t="s">
        <v>191</v>
      </c>
      <c r="C58" s="999">
        <v>57</v>
      </c>
      <c r="D58" s="1000">
        <v>46</v>
      </c>
      <c r="E58" s="1001">
        <f t="shared" si="5"/>
        <v>-19.298245614035096</v>
      </c>
      <c r="F58" s="999">
        <v>56</v>
      </c>
      <c r="G58" s="1000">
        <v>46</v>
      </c>
      <c r="H58" s="1001">
        <f t="shared" si="6"/>
        <v>-17.857142857142861</v>
      </c>
      <c r="I58" s="1002">
        <v>2.1883920076117986</v>
      </c>
      <c r="J58" s="7315">
        <v>47104770</v>
      </c>
      <c r="K58" s="7316">
        <v>0</v>
      </c>
    </row>
    <row r="59" spans="2:11" ht="15.75" thickBot="1" x14ac:dyDescent="0.3">
      <c r="B59" s="902" t="s">
        <v>192</v>
      </c>
      <c r="C59" s="1017">
        <v>32</v>
      </c>
      <c r="D59" s="1005">
        <v>22</v>
      </c>
      <c r="E59" s="1018">
        <f t="shared" si="5"/>
        <v>-31.25</v>
      </c>
      <c r="F59" s="1017">
        <v>32</v>
      </c>
      <c r="G59" s="1005">
        <v>20</v>
      </c>
      <c r="H59" s="1018">
        <f t="shared" si="6"/>
        <v>-37.5</v>
      </c>
      <c r="I59" s="1019">
        <v>1.0466222645099905</v>
      </c>
      <c r="J59" s="7325">
        <v>50000</v>
      </c>
      <c r="K59" s="7326">
        <v>2</v>
      </c>
    </row>
    <row r="60" spans="2:11" ht="15.75" thickBot="1" x14ac:dyDescent="0.3">
      <c r="B60" s="1020" t="s">
        <v>14</v>
      </c>
      <c r="C60" s="1021">
        <v>2425</v>
      </c>
      <c r="D60" s="1021">
        <f>SUM(D40:D59)</f>
        <v>2102</v>
      </c>
      <c r="E60" s="1022">
        <f t="shared" si="5"/>
        <v>-13.319587628865975</v>
      </c>
      <c r="F60" s="1021">
        <v>2406</v>
      </c>
      <c r="G60" s="1023">
        <f>SUM(G40:G59)</f>
        <v>2067</v>
      </c>
      <c r="H60" s="1024">
        <f t="shared" si="6"/>
        <v>-14.089775561097255</v>
      </c>
      <c r="I60" s="1025">
        <v>100</v>
      </c>
      <c r="J60" s="7331">
        <f>SUM(J40:J59)</f>
        <v>231483001</v>
      </c>
      <c r="K60" s="7332">
        <f>SUM(K40:K59)</f>
        <v>45</v>
      </c>
    </row>
    <row r="62" spans="2:11" x14ac:dyDescent="0.25">
      <c r="B62" s="431" t="s">
        <v>1352</v>
      </c>
    </row>
    <row r="63" spans="2:11" ht="15.75" thickBot="1" x14ac:dyDescent="0.3"/>
    <row r="64" spans="2:11" ht="15" customHeight="1" x14ac:dyDescent="0.25">
      <c r="B64" s="7336" t="s">
        <v>1332</v>
      </c>
      <c r="C64" s="7358" t="s">
        <v>799</v>
      </c>
      <c r="D64" s="7359"/>
      <c r="E64" s="7362" t="s">
        <v>125</v>
      </c>
      <c r="F64" s="7365" t="s">
        <v>1333</v>
      </c>
      <c r="G64" s="7366"/>
      <c r="H64" s="7369" t="s">
        <v>789</v>
      </c>
      <c r="I64" s="7342" t="s">
        <v>2608</v>
      </c>
    </row>
    <row r="65" spans="2:9" ht="15" customHeight="1" thickBot="1" x14ac:dyDescent="0.3">
      <c r="B65" s="7337"/>
      <c r="C65" s="7360"/>
      <c r="D65" s="7361"/>
      <c r="E65" s="7363"/>
      <c r="F65" s="7367"/>
      <c r="G65" s="7368"/>
      <c r="H65" s="7370"/>
      <c r="I65" s="7343"/>
    </row>
    <row r="66" spans="2:9" ht="15.75" thickBot="1" x14ac:dyDescent="0.3">
      <c r="B66" s="7338"/>
      <c r="C66" s="1062" t="s">
        <v>1</v>
      </c>
      <c r="D66" s="1063" t="s">
        <v>2360</v>
      </c>
      <c r="E66" s="7364"/>
      <c r="F66" s="1062" t="s">
        <v>1</v>
      </c>
      <c r="G66" s="1063" t="s">
        <v>2360</v>
      </c>
      <c r="H66" s="7371"/>
      <c r="I66" s="7344"/>
    </row>
    <row r="67" spans="2:9" ht="15" hidden="1" customHeight="1" x14ac:dyDescent="0.25">
      <c r="B67" s="1259"/>
      <c r="C67" s="1260" t="s">
        <v>28</v>
      </c>
      <c r="D67" s="1261" t="s">
        <v>29</v>
      </c>
      <c r="E67" s="6021"/>
      <c r="F67" s="1263" t="s">
        <v>386</v>
      </c>
      <c r="G67" s="1261" t="s">
        <v>387</v>
      </c>
      <c r="H67" s="2147"/>
      <c r="I67" s="1264"/>
    </row>
    <row r="68" spans="2:9" ht="15" hidden="1" customHeight="1" x14ac:dyDescent="0.25">
      <c r="B68" s="1265" t="s">
        <v>567</v>
      </c>
      <c r="C68" s="1069">
        <v>0</v>
      </c>
      <c r="D68" s="1070">
        <v>0</v>
      </c>
      <c r="E68" s="2148" t="str">
        <f>IF(C68*D68=0,"",(D68/C68)*100-100)</f>
        <v/>
      </c>
      <c r="F68" s="1072" t="e">
        <f>IF(#REF!*C68=0,"",#REF!/C68)</f>
        <v>#REF!</v>
      </c>
      <c r="G68" s="2149" t="e">
        <f>IF(#REF!*D68=0,"",#REF!/D68)</f>
        <v>#REF!</v>
      </c>
      <c r="H68" s="2148" t="str">
        <f t="shared" ref="H68:H91" si="7">IF(C68*D68=0,"",G68-F68)</f>
        <v/>
      </c>
      <c r="I68" s="1073">
        <v>0</v>
      </c>
    </row>
    <row r="69" spans="2:9" x14ac:dyDescent="0.25">
      <c r="B69" s="1266" t="s">
        <v>568</v>
      </c>
      <c r="C69" s="1069">
        <v>16</v>
      </c>
      <c r="D69" s="1070">
        <v>7</v>
      </c>
      <c r="E69" s="2150">
        <f t="shared" ref="E69:E88" si="8">IF(C69*D69=0,"",(D69/C69)*100-100)</f>
        <v>-56.25</v>
      </c>
      <c r="F69" s="2151">
        <v>1.0625</v>
      </c>
      <c r="G69" s="2152">
        <v>1</v>
      </c>
      <c r="H69" s="2150">
        <f t="shared" si="7"/>
        <v>-6.25E-2</v>
      </c>
      <c r="I69" s="1079">
        <v>0</v>
      </c>
    </row>
    <row r="70" spans="2:9" ht="22.5" hidden="1" customHeight="1" x14ac:dyDescent="0.25">
      <c r="B70" s="1074" t="s">
        <v>569</v>
      </c>
      <c r="C70" s="1069">
        <v>0</v>
      </c>
      <c r="D70" s="1070">
        <v>0</v>
      </c>
      <c r="E70" s="2150" t="str">
        <f t="shared" si="8"/>
        <v/>
      </c>
      <c r="F70" s="2151" t="s">
        <v>613</v>
      </c>
      <c r="G70" s="2152" t="s">
        <v>613</v>
      </c>
      <c r="H70" s="2150" t="str">
        <f t="shared" si="7"/>
        <v/>
      </c>
      <c r="I70" s="1079">
        <v>0</v>
      </c>
    </row>
    <row r="71" spans="2:9" x14ac:dyDescent="0.25">
      <c r="B71" s="1074" t="s">
        <v>570</v>
      </c>
      <c r="C71" s="1069">
        <v>0</v>
      </c>
      <c r="D71" s="1070">
        <v>0</v>
      </c>
      <c r="E71" s="2150" t="str">
        <f t="shared" si="8"/>
        <v/>
      </c>
      <c r="F71" s="2151" t="s">
        <v>613</v>
      </c>
      <c r="G71" s="2152" t="s">
        <v>613</v>
      </c>
      <c r="H71" s="2150" t="str">
        <f t="shared" si="7"/>
        <v/>
      </c>
      <c r="I71" s="1079">
        <v>0</v>
      </c>
    </row>
    <row r="72" spans="2:9" x14ac:dyDescent="0.25">
      <c r="B72" s="1074" t="s">
        <v>571</v>
      </c>
      <c r="C72" s="1069">
        <v>4</v>
      </c>
      <c r="D72" s="1076">
        <v>8</v>
      </c>
      <c r="E72" s="2150">
        <f t="shared" si="8"/>
        <v>100</v>
      </c>
      <c r="F72" s="2151">
        <v>2.5</v>
      </c>
      <c r="G72" s="2152">
        <v>2.5</v>
      </c>
      <c r="H72" s="2150">
        <f t="shared" si="7"/>
        <v>0</v>
      </c>
      <c r="I72" s="1079">
        <v>0</v>
      </c>
    </row>
    <row r="73" spans="2:9" x14ac:dyDescent="0.25">
      <c r="B73" s="1074" t="s">
        <v>572</v>
      </c>
      <c r="C73" s="1267">
        <v>4</v>
      </c>
      <c r="D73" s="1076">
        <v>12</v>
      </c>
      <c r="E73" s="2150">
        <f t="shared" si="8"/>
        <v>200</v>
      </c>
      <c r="F73" s="2153">
        <v>1</v>
      </c>
      <c r="G73" s="2152">
        <v>0.83333333333333337</v>
      </c>
      <c r="H73" s="2150">
        <f t="shared" si="7"/>
        <v>-0.16666666666666663</v>
      </c>
      <c r="I73" s="1079">
        <v>0</v>
      </c>
    </row>
    <row r="74" spans="2:9" x14ac:dyDescent="0.25">
      <c r="B74" s="1074" t="s">
        <v>573</v>
      </c>
      <c r="C74" s="1069">
        <v>6</v>
      </c>
      <c r="D74" s="1076">
        <v>4</v>
      </c>
      <c r="E74" s="2150">
        <f t="shared" si="8"/>
        <v>-33.333333333333343</v>
      </c>
      <c r="F74" s="2151">
        <v>1.3333333333333333</v>
      </c>
      <c r="G74" s="2152">
        <v>4.25</v>
      </c>
      <c r="H74" s="2150">
        <f t="shared" si="7"/>
        <v>2.916666666666667</v>
      </c>
      <c r="I74" s="1079">
        <v>0</v>
      </c>
    </row>
    <row r="75" spans="2:9" x14ac:dyDescent="0.25">
      <c r="B75" s="1074" t="s">
        <v>574</v>
      </c>
      <c r="C75" s="1267">
        <v>110</v>
      </c>
      <c r="D75" s="1076">
        <v>152</v>
      </c>
      <c r="E75" s="2150">
        <f t="shared" si="8"/>
        <v>38.181818181818187</v>
      </c>
      <c r="F75" s="2153">
        <v>1.7</v>
      </c>
      <c r="G75" s="2152">
        <v>1.6644736842105263</v>
      </c>
      <c r="H75" s="2150">
        <f t="shared" si="7"/>
        <v>-3.5526315789473628E-2</v>
      </c>
      <c r="I75" s="1079">
        <v>0</v>
      </c>
    </row>
    <row r="76" spans="2:9" ht="22.5" x14ac:dyDescent="0.25">
      <c r="B76" s="1266" t="s">
        <v>575</v>
      </c>
      <c r="C76" s="1249">
        <v>2</v>
      </c>
      <c r="D76" s="1076">
        <v>6</v>
      </c>
      <c r="E76" s="2150"/>
      <c r="F76" s="1249">
        <v>3</v>
      </c>
      <c r="G76" s="2152">
        <v>2.3333333333333335</v>
      </c>
      <c r="H76" s="2150">
        <f t="shared" si="7"/>
        <v>-0.66666666666666652</v>
      </c>
      <c r="I76" s="1079">
        <v>0</v>
      </c>
    </row>
    <row r="77" spans="2:9" x14ac:dyDescent="0.25">
      <c r="B77" s="1074" t="s">
        <v>587</v>
      </c>
      <c r="C77" s="1267">
        <v>53</v>
      </c>
      <c r="D77" s="1076">
        <v>26</v>
      </c>
      <c r="E77" s="2150">
        <f t="shared" si="8"/>
        <v>-50.943396226415096</v>
      </c>
      <c r="F77" s="2153">
        <v>2.2264150943396226</v>
      </c>
      <c r="G77" s="2152">
        <v>1</v>
      </c>
      <c r="H77" s="2150">
        <f t="shared" si="7"/>
        <v>-1.2264150943396226</v>
      </c>
      <c r="I77" s="1079">
        <v>0</v>
      </c>
    </row>
    <row r="78" spans="2:9" x14ac:dyDescent="0.25">
      <c r="B78" s="1074" t="s">
        <v>690</v>
      </c>
      <c r="C78" s="1267">
        <v>0</v>
      </c>
      <c r="D78" s="1076">
        <v>11</v>
      </c>
      <c r="E78" s="2150" t="str">
        <f t="shared" si="8"/>
        <v/>
      </c>
      <c r="F78" s="2153" t="s">
        <v>613</v>
      </c>
      <c r="G78" s="2152">
        <v>0.45454545454545453</v>
      </c>
      <c r="H78" s="2150" t="str">
        <f t="shared" si="7"/>
        <v/>
      </c>
      <c r="I78" s="1079">
        <v>0</v>
      </c>
    </row>
    <row r="79" spans="2:9" x14ac:dyDescent="0.25">
      <c r="B79" s="1074" t="s">
        <v>586</v>
      </c>
      <c r="C79" s="1267">
        <v>224</v>
      </c>
      <c r="D79" s="1076">
        <v>171</v>
      </c>
      <c r="E79" s="2150">
        <f t="shared" si="8"/>
        <v>-23.660714285714292</v>
      </c>
      <c r="F79" s="2153">
        <v>2.2857142857142856</v>
      </c>
      <c r="G79" s="2152">
        <v>1.8362573099415205</v>
      </c>
      <c r="H79" s="2150">
        <f t="shared" si="7"/>
        <v>-0.44945697577276511</v>
      </c>
      <c r="I79" s="1079">
        <v>0</v>
      </c>
    </row>
    <row r="80" spans="2:9" x14ac:dyDescent="0.25">
      <c r="B80" s="1074" t="s">
        <v>576</v>
      </c>
      <c r="C80" s="1267">
        <v>19</v>
      </c>
      <c r="D80" s="1076">
        <v>16</v>
      </c>
      <c r="E80" s="2150">
        <f t="shared" si="8"/>
        <v>-15.789473684210535</v>
      </c>
      <c r="F80" s="2153">
        <v>3.5263157894736841</v>
      </c>
      <c r="G80" s="2152">
        <v>2</v>
      </c>
      <c r="H80" s="2150">
        <f t="shared" si="7"/>
        <v>-1.5263157894736841</v>
      </c>
      <c r="I80" s="1079">
        <v>0</v>
      </c>
    </row>
    <row r="81" spans="2:9" ht="15" hidden="1" customHeight="1" x14ac:dyDescent="0.25">
      <c r="B81" s="1074" t="s">
        <v>577</v>
      </c>
      <c r="C81" s="1069">
        <v>0</v>
      </c>
      <c r="D81" s="1076">
        <v>0</v>
      </c>
      <c r="E81" s="2150" t="str">
        <f t="shared" si="8"/>
        <v/>
      </c>
      <c r="F81" s="2151" t="s">
        <v>613</v>
      </c>
      <c r="G81" s="2152" t="s">
        <v>613</v>
      </c>
      <c r="H81" s="2150" t="str">
        <f t="shared" si="7"/>
        <v/>
      </c>
      <c r="I81" s="1079">
        <v>0</v>
      </c>
    </row>
    <row r="82" spans="2:9" ht="15" hidden="1" customHeight="1" x14ac:dyDescent="0.25">
      <c r="B82" s="1074" t="s">
        <v>578</v>
      </c>
      <c r="C82" s="1069">
        <v>0</v>
      </c>
      <c r="D82" s="1076">
        <v>0</v>
      </c>
      <c r="E82" s="2150" t="str">
        <f t="shared" si="8"/>
        <v/>
      </c>
      <c r="F82" s="2151" t="s">
        <v>613</v>
      </c>
      <c r="G82" s="2152" t="s">
        <v>613</v>
      </c>
      <c r="H82" s="2150" t="str">
        <f t="shared" si="7"/>
        <v/>
      </c>
      <c r="I82" s="1079">
        <v>0</v>
      </c>
    </row>
    <row r="83" spans="2:9" ht="33.75" x14ac:dyDescent="0.25">
      <c r="B83" s="1269" t="s">
        <v>579</v>
      </c>
      <c r="C83" s="1069">
        <v>1</v>
      </c>
      <c r="D83" s="1076">
        <v>0</v>
      </c>
      <c r="E83" s="2150" t="str">
        <f t="shared" si="8"/>
        <v/>
      </c>
      <c r="F83" s="2151">
        <v>1</v>
      </c>
      <c r="G83" s="2152" t="s">
        <v>613</v>
      </c>
      <c r="H83" s="2150" t="str">
        <f t="shared" si="7"/>
        <v/>
      </c>
      <c r="I83" s="1079">
        <v>0</v>
      </c>
    </row>
    <row r="84" spans="2:9" ht="22.5" x14ac:dyDescent="0.25">
      <c r="B84" s="1269" t="s">
        <v>580</v>
      </c>
      <c r="C84" s="1069">
        <v>2</v>
      </c>
      <c r="D84" s="1076">
        <v>7</v>
      </c>
      <c r="E84" s="2150">
        <f t="shared" si="8"/>
        <v>250</v>
      </c>
      <c r="F84" s="2151">
        <v>1</v>
      </c>
      <c r="G84" s="2152">
        <v>0.7142857142857143</v>
      </c>
      <c r="H84" s="2150">
        <f t="shared" si="7"/>
        <v>-0.2857142857142857</v>
      </c>
      <c r="I84" s="1079">
        <v>0</v>
      </c>
    </row>
    <row r="85" spans="2:9" x14ac:dyDescent="0.25">
      <c r="B85" s="1074" t="s">
        <v>581</v>
      </c>
      <c r="C85" s="1069">
        <v>63</v>
      </c>
      <c r="D85" s="1076">
        <v>55</v>
      </c>
      <c r="E85" s="2150">
        <f t="shared" si="8"/>
        <v>-12.698412698412696</v>
      </c>
      <c r="F85" s="2153">
        <v>1.0952380952380953</v>
      </c>
      <c r="G85" s="2152">
        <v>1.2181818181818183</v>
      </c>
      <c r="H85" s="2150">
        <f t="shared" si="7"/>
        <v>0.12294372294372291</v>
      </c>
      <c r="I85" s="1079">
        <v>0</v>
      </c>
    </row>
    <row r="86" spans="2:9" ht="22.5" x14ac:dyDescent="0.25">
      <c r="B86" s="1074" t="s">
        <v>582</v>
      </c>
      <c r="C86" s="1069">
        <v>885</v>
      </c>
      <c r="D86" s="1076">
        <v>774</v>
      </c>
      <c r="E86" s="2150">
        <f t="shared" si="8"/>
        <v>-12.542372881355931</v>
      </c>
      <c r="F86" s="2151">
        <v>1.0813559322033899</v>
      </c>
      <c r="G86" s="2152">
        <v>1.1808785529715762</v>
      </c>
      <c r="H86" s="2150">
        <f t="shared" si="7"/>
        <v>9.9522620768186298E-2</v>
      </c>
      <c r="I86" s="1079">
        <v>0</v>
      </c>
    </row>
    <row r="87" spans="2:9" x14ac:dyDescent="0.25">
      <c r="B87" s="1074" t="s">
        <v>583</v>
      </c>
      <c r="C87" s="1069">
        <v>9</v>
      </c>
      <c r="D87" s="1076">
        <v>1</v>
      </c>
      <c r="E87" s="1071">
        <f t="shared" si="8"/>
        <v>-88.888888888888886</v>
      </c>
      <c r="F87" s="2151">
        <v>2.2222222222222223</v>
      </c>
      <c r="G87" s="2152">
        <v>36</v>
      </c>
      <c r="H87" s="1071">
        <f t="shared" si="7"/>
        <v>33.777777777777779</v>
      </c>
      <c r="I87" s="1079">
        <v>0</v>
      </c>
    </row>
    <row r="88" spans="2:9" ht="22.5" hidden="1" customHeight="1" x14ac:dyDescent="0.25">
      <c r="B88" s="1074" t="s">
        <v>584</v>
      </c>
      <c r="C88" s="1069">
        <v>0</v>
      </c>
      <c r="D88" s="1076">
        <v>0</v>
      </c>
      <c r="E88" s="1077" t="str">
        <f t="shared" si="8"/>
        <v/>
      </c>
      <c r="F88" s="2151" t="s">
        <v>613</v>
      </c>
      <c r="G88" s="2152" t="s">
        <v>613</v>
      </c>
      <c r="H88" s="1077" t="str">
        <f t="shared" si="7"/>
        <v/>
      </c>
      <c r="I88" s="1079">
        <v>0</v>
      </c>
    </row>
    <row r="89" spans="2:9" ht="23.25" thickBot="1" x14ac:dyDescent="0.3">
      <c r="B89" s="1074" t="s">
        <v>585</v>
      </c>
      <c r="C89" s="1270">
        <v>233</v>
      </c>
      <c r="D89" s="1247">
        <v>183</v>
      </c>
      <c r="E89" s="1083">
        <f>IF(C89*D89=0,"",(D89/C89)*100-100)</f>
        <v>-21.459227467811161</v>
      </c>
      <c r="F89" s="2154">
        <v>1.905579399141631</v>
      </c>
      <c r="G89" s="2155">
        <v>2.081967213114754</v>
      </c>
      <c r="H89" s="1083">
        <f t="shared" si="7"/>
        <v>0.17638781397312298</v>
      </c>
      <c r="I89" s="1079">
        <v>0</v>
      </c>
    </row>
    <row r="90" spans="2:9" ht="45.75" hidden="1" customHeight="1" thickBot="1" x14ac:dyDescent="0.3">
      <c r="B90" s="1272" t="s">
        <v>1334</v>
      </c>
      <c r="C90" s="1273">
        <v>0</v>
      </c>
      <c r="D90" s="1252">
        <v>0</v>
      </c>
      <c r="E90" s="1253" t="str">
        <f>IF(C90*D90=0,"",(D90/C90)*100-100)</f>
        <v/>
      </c>
      <c r="F90" s="2156" t="e">
        <f>IF(#REF!*C90=0,"",#REF!/C90)</f>
        <v>#REF!</v>
      </c>
      <c r="G90" s="2157" t="e">
        <f>IF(#REF!*D90=0,"",#REF!/D90)</f>
        <v>#REF!</v>
      </c>
      <c r="H90" s="1253" t="str">
        <f t="shared" si="7"/>
        <v/>
      </c>
      <c r="I90" s="1254">
        <v>0</v>
      </c>
    </row>
    <row r="91" spans="2:9" ht="15.75" thickBot="1" x14ac:dyDescent="0.3">
      <c r="B91" s="1084" t="s">
        <v>14</v>
      </c>
      <c r="C91" s="1275">
        <v>1631</v>
      </c>
      <c r="D91" s="1085">
        <f>SUM(D68:D90)</f>
        <v>1433</v>
      </c>
      <c r="E91" s="1086">
        <f>IF(C91*D91=0,"",(D91/C91)*100-100)</f>
        <v>-12.139791538933167</v>
      </c>
      <c r="F91" s="2158">
        <v>1.486817903126916</v>
      </c>
      <c r="G91" s="2159">
        <v>1.4668527564549896</v>
      </c>
      <c r="H91" s="1086">
        <f t="shared" si="7"/>
        <v>-1.9965146671926393E-2</v>
      </c>
      <c r="I91" s="1087">
        <v>0</v>
      </c>
    </row>
    <row r="93" spans="2:9" ht="15" customHeight="1" x14ac:dyDescent="0.25">
      <c r="B93" s="431" t="s">
        <v>1335</v>
      </c>
    </row>
    <row r="94" spans="2:9" ht="15.75" thickBot="1" x14ac:dyDescent="0.3"/>
    <row r="95" spans="2:9" ht="15" customHeight="1" x14ac:dyDescent="0.25">
      <c r="B95" s="7154" t="s">
        <v>194</v>
      </c>
      <c r="C95" s="7377" t="s">
        <v>787</v>
      </c>
      <c r="D95" s="7378"/>
      <c r="E95" s="7369" t="s">
        <v>125</v>
      </c>
      <c r="F95" s="7383" t="s">
        <v>788</v>
      </c>
      <c r="G95" s="7384"/>
      <c r="H95" s="7369" t="s">
        <v>789</v>
      </c>
    </row>
    <row r="96" spans="2:9" ht="15.75" thickBot="1" x14ac:dyDescent="0.3">
      <c r="B96" s="7255"/>
      <c r="C96" s="7379"/>
      <c r="D96" s="7380"/>
      <c r="E96" s="7381"/>
      <c r="F96" s="7385"/>
      <c r="G96" s="7386"/>
      <c r="H96" s="7370"/>
    </row>
    <row r="97" spans="2:8" ht="15.75" thickBot="1" x14ac:dyDescent="0.3">
      <c r="B97" s="7159"/>
      <c r="C97" s="171" t="s">
        <v>1</v>
      </c>
      <c r="D97" s="185" t="s">
        <v>2360</v>
      </c>
      <c r="E97" s="7382"/>
      <c r="F97" s="171" t="s">
        <v>1</v>
      </c>
      <c r="G97" s="185" t="s">
        <v>2360</v>
      </c>
      <c r="H97" s="7371"/>
    </row>
    <row r="98" spans="2:8" ht="15.75" thickBot="1" x14ac:dyDescent="0.3">
      <c r="B98" s="518" t="s">
        <v>173</v>
      </c>
      <c r="C98" s="1370">
        <v>236</v>
      </c>
      <c r="D98" s="991">
        <v>194</v>
      </c>
      <c r="E98" s="992">
        <f t="shared" ref="E98:E118" si="9">IF(D98*C98=0,"",D98/C98*100-100)</f>
        <v>-17.796610169491515</v>
      </c>
      <c r="F98" s="1371">
        <v>1.4067796610169492</v>
      </c>
      <c r="G98" s="1372">
        <v>1.4278350515463918</v>
      </c>
      <c r="H98" s="1373">
        <v>2.1055390529442608E-2</v>
      </c>
    </row>
    <row r="99" spans="2:8" x14ac:dyDescent="0.25">
      <c r="B99" s="372" t="s">
        <v>174</v>
      </c>
      <c r="C99" s="1374">
        <v>147</v>
      </c>
      <c r="D99" s="1014">
        <v>88</v>
      </c>
      <c r="E99" s="1015">
        <f t="shared" si="9"/>
        <v>-40.136054421768705</v>
      </c>
      <c r="F99" s="1375">
        <v>1.4217687074829932</v>
      </c>
      <c r="G99" s="1376">
        <v>1.3863636363636365</v>
      </c>
      <c r="H99" s="1115">
        <v>-3.5405071119356757E-2</v>
      </c>
    </row>
    <row r="100" spans="2:8" x14ac:dyDescent="0.25">
      <c r="B100" s="359" t="s">
        <v>175</v>
      </c>
      <c r="C100" s="1377">
        <v>233</v>
      </c>
      <c r="D100" s="1000">
        <v>140</v>
      </c>
      <c r="E100" s="1001">
        <f t="shared" si="9"/>
        <v>-39.914163090128753</v>
      </c>
      <c r="F100" s="1378">
        <v>1.4678111587982832</v>
      </c>
      <c r="G100" s="1379">
        <v>1.9428571428571428</v>
      </c>
      <c r="H100" s="1104">
        <v>0.47504598405885967</v>
      </c>
    </row>
    <row r="101" spans="2:8" x14ac:dyDescent="0.25">
      <c r="B101" s="359" t="s">
        <v>176</v>
      </c>
      <c r="C101" s="1377">
        <v>100</v>
      </c>
      <c r="D101" s="1000">
        <v>83</v>
      </c>
      <c r="E101" s="1001">
        <f t="shared" si="9"/>
        <v>-17</v>
      </c>
      <c r="F101" s="1378">
        <v>1.6</v>
      </c>
      <c r="G101" s="1379">
        <v>1.3132530120481927</v>
      </c>
      <c r="H101" s="1104">
        <v>-0.28674698795180742</v>
      </c>
    </row>
    <row r="102" spans="2:8" ht="15.75" thickBot="1" x14ac:dyDescent="0.3">
      <c r="B102" s="373" t="s">
        <v>177</v>
      </c>
      <c r="C102" s="1380">
        <v>67</v>
      </c>
      <c r="D102" s="1009">
        <v>67</v>
      </c>
      <c r="E102" s="1010">
        <f t="shared" si="9"/>
        <v>0</v>
      </c>
      <c r="F102" s="1381">
        <v>1.6417910447761195</v>
      </c>
      <c r="G102" s="1376">
        <v>1.6716417910447761</v>
      </c>
      <c r="H102" s="1111">
        <v>2.9850746268656581E-2</v>
      </c>
    </row>
    <row r="103" spans="2:8" x14ac:dyDescent="0.25">
      <c r="B103" s="372" t="s">
        <v>178</v>
      </c>
      <c r="C103" s="1382">
        <v>68</v>
      </c>
      <c r="D103" s="995">
        <v>63</v>
      </c>
      <c r="E103" s="996">
        <f t="shared" si="9"/>
        <v>-7.3529411764705799</v>
      </c>
      <c r="F103" s="1383">
        <v>2.0147058823529411</v>
      </c>
      <c r="G103" s="1384">
        <v>1.6984126984126984</v>
      </c>
      <c r="H103" s="1096">
        <v>-0.31629318394024275</v>
      </c>
    </row>
    <row r="104" spans="2:8" x14ac:dyDescent="0.25">
      <c r="B104" s="359" t="s">
        <v>179</v>
      </c>
      <c r="C104" s="1377">
        <v>103</v>
      </c>
      <c r="D104" s="1000">
        <v>203</v>
      </c>
      <c r="E104" s="1001">
        <f t="shared" si="9"/>
        <v>97.087378640776706</v>
      </c>
      <c r="F104" s="1378">
        <v>1.1067961165048543</v>
      </c>
      <c r="G104" s="1379">
        <v>0.94581280788177335</v>
      </c>
      <c r="H104" s="1104">
        <v>-0.16098330862308097</v>
      </c>
    </row>
    <row r="105" spans="2:8" x14ac:dyDescent="0.25">
      <c r="B105" s="359" t="s">
        <v>180</v>
      </c>
      <c r="C105" s="1377">
        <v>164</v>
      </c>
      <c r="D105" s="1000">
        <v>136</v>
      </c>
      <c r="E105" s="1001">
        <f t="shared" si="9"/>
        <v>-17.073170731707322</v>
      </c>
      <c r="F105" s="1378">
        <v>1.0365853658536586</v>
      </c>
      <c r="G105" s="1379">
        <v>1.1397058823529411</v>
      </c>
      <c r="H105" s="1104">
        <v>0.10312051649928256</v>
      </c>
    </row>
    <row r="106" spans="2:8" x14ac:dyDescent="0.25">
      <c r="B106" s="359" t="s">
        <v>181</v>
      </c>
      <c r="C106" s="1377">
        <v>38</v>
      </c>
      <c r="D106" s="1000">
        <v>36</v>
      </c>
      <c r="E106" s="1001">
        <f t="shared" si="9"/>
        <v>-5.2631578947368496</v>
      </c>
      <c r="F106" s="1378">
        <v>1.3947368421052631</v>
      </c>
      <c r="G106" s="1379">
        <v>1.3055555555555556</v>
      </c>
      <c r="H106" s="1104">
        <v>-8.9181286549707472E-2</v>
      </c>
    </row>
    <row r="107" spans="2:8" x14ac:dyDescent="0.25">
      <c r="B107" s="359" t="s">
        <v>182</v>
      </c>
      <c r="C107" s="1377">
        <v>112</v>
      </c>
      <c r="D107" s="1385">
        <v>107</v>
      </c>
      <c r="E107" s="1001">
        <f t="shared" si="9"/>
        <v>-4.4642857142857082</v>
      </c>
      <c r="F107" s="1378">
        <v>1.5446428571428572</v>
      </c>
      <c r="G107" s="1386">
        <v>1.1588785046728971</v>
      </c>
      <c r="H107" s="1104">
        <v>-0.3857643524699601</v>
      </c>
    </row>
    <row r="108" spans="2:8" ht="15.75" thickBot="1" x14ac:dyDescent="0.3">
      <c r="B108" s="373" t="s">
        <v>183</v>
      </c>
      <c r="C108" s="1380">
        <v>53</v>
      </c>
      <c r="D108" s="1009">
        <v>42</v>
      </c>
      <c r="E108" s="1010">
        <f t="shared" si="9"/>
        <v>-20.754716981132077</v>
      </c>
      <c r="F108" s="1381">
        <v>2.358490566037736</v>
      </c>
      <c r="G108" s="1387">
        <v>2.6666666666666665</v>
      </c>
      <c r="H108" s="1111">
        <v>0.30817610062893053</v>
      </c>
    </row>
    <row r="109" spans="2:8" x14ac:dyDescent="0.25">
      <c r="B109" s="372" t="s">
        <v>184</v>
      </c>
      <c r="C109" s="1374">
        <v>29</v>
      </c>
      <c r="D109" s="995">
        <v>10</v>
      </c>
      <c r="E109" s="1015">
        <f t="shared" si="9"/>
        <v>-65.517241379310349</v>
      </c>
      <c r="F109" s="1383">
        <v>1.5517241379310345</v>
      </c>
      <c r="G109" s="1384">
        <v>3.2</v>
      </c>
      <c r="H109" s="1115">
        <v>1.6482758620689657</v>
      </c>
    </row>
    <row r="110" spans="2:8" x14ac:dyDescent="0.25">
      <c r="B110" s="359" t="s">
        <v>185</v>
      </c>
      <c r="C110" s="1377">
        <v>73</v>
      </c>
      <c r="D110" s="1000">
        <v>83</v>
      </c>
      <c r="E110" s="1001">
        <f t="shared" si="9"/>
        <v>13.69863013698631</v>
      </c>
      <c r="F110" s="1378">
        <v>1.1232876712328768</v>
      </c>
      <c r="G110" s="1379">
        <v>1.1084337349397591</v>
      </c>
      <c r="H110" s="1104">
        <v>-1.4853936293117709E-2</v>
      </c>
    </row>
    <row r="111" spans="2:8" ht="15.75" thickBot="1" x14ac:dyDescent="0.3">
      <c r="B111" s="359" t="s">
        <v>186</v>
      </c>
      <c r="C111" s="1377">
        <v>42</v>
      </c>
      <c r="D111" s="1000">
        <v>26</v>
      </c>
      <c r="E111" s="1001">
        <f t="shared" si="9"/>
        <v>-38.095238095238095</v>
      </c>
      <c r="F111" s="1378">
        <v>2.9761904761904763</v>
      </c>
      <c r="G111" s="1379">
        <v>4.5</v>
      </c>
      <c r="H111" s="1104">
        <v>1.5238095238095237</v>
      </c>
    </row>
    <row r="112" spans="2:8" x14ac:dyDescent="0.25">
      <c r="B112" s="359" t="s">
        <v>187</v>
      </c>
      <c r="C112" s="1377">
        <v>24</v>
      </c>
      <c r="D112" s="1000">
        <v>45</v>
      </c>
      <c r="E112" s="1001">
        <f t="shared" si="9"/>
        <v>87.5</v>
      </c>
      <c r="F112" s="1383">
        <v>1.5</v>
      </c>
      <c r="G112" s="1379">
        <v>1.2222222222222223</v>
      </c>
      <c r="H112" s="1104">
        <v>-0.27777777777777768</v>
      </c>
    </row>
    <row r="113" spans="2:8" x14ac:dyDescent="0.25">
      <c r="B113" s="359" t="s">
        <v>188</v>
      </c>
      <c r="C113" s="1377">
        <v>53</v>
      </c>
      <c r="D113" s="1000">
        <v>42</v>
      </c>
      <c r="E113" s="1001">
        <f t="shared" si="9"/>
        <v>-20.754716981132077</v>
      </c>
      <c r="F113" s="1378">
        <v>1.2830188679245282</v>
      </c>
      <c r="G113" s="1379">
        <v>1.4285714285714286</v>
      </c>
      <c r="H113" s="1104">
        <v>0.14555256064690036</v>
      </c>
    </row>
    <row r="114" spans="2:8" x14ac:dyDescent="0.25">
      <c r="B114" s="359" t="s">
        <v>189</v>
      </c>
      <c r="C114" s="1377">
        <v>19</v>
      </c>
      <c r="D114" s="1000">
        <v>16</v>
      </c>
      <c r="E114" s="1001">
        <f t="shared" si="9"/>
        <v>-15.789473684210535</v>
      </c>
      <c r="F114" s="1378">
        <v>1.368421052631579</v>
      </c>
      <c r="G114" s="1379">
        <v>1.875</v>
      </c>
      <c r="H114" s="1104">
        <v>0.50657894736842102</v>
      </c>
    </row>
    <row r="115" spans="2:8" x14ac:dyDescent="0.25">
      <c r="B115" s="359" t="s">
        <v>190</v>
      </c>
      <c r="C115" s="1377">
        <v>14</v>
      </c>
      <c r="D115" s="1000">
        <v>13</v>
      </c>
      <c r="E115" s="1001">
        <f t="shared" si="9"/>
        <v>-7.1428571428571388</v>
      </c>
      <c r="F115" s="1378">
        <v>2.0714285714285716</v>
      </c>
      <c r="G115" s="1379">
        <v>1.4615384615384615</v>
      </c>
      <c r="H115" s="1104">
        <v>-0.60989010989011017</v>
      </c>
    </row>
    <row r="116" spans="2:8" x14ac:dyDescent="0.25">
      <c r="B116" s="359" t="s">
        <v>191</v>
      </c>
      <c r="C116" s="1377">
        <v>34</v>
      </c>
      <c r="D116" s="1000">
        <v>25</v>
      </c>
      <c r="E116" s="1388">
        <f t="shared" si="9"/>
        <v>-26.470588235294116</v>
      </c>
      <c r="F116" s="1378">
        <v>1.6764705882352942</v>
      </c>
      <c r="G116" s="1379">
        <v>1.84</v>
      </c>
      <c r="H116" s="2160">
        <v>0.16352941176470592</v>
      </c>
    </row>
    <row r="117" spans="2:8" ht="15.75" thickBot="1" x14ac:dyDescent="0.3">
      <c r="B117" s="359" t="s">
        <v>192</v>
      </c>
      <c r="C117" s="1389">
        <v>22</v>
      </c>
      <c r="D117" s="1390">
        <v>14</v>
      </c>
      <c r="E117" s="1018">
        <f t="shared" si="9"/>
        <v>-36.363636363636367</v>
      </c>
      <c r="F117" s="1391">
        <v>1.4545454545454546</v>
      </c>
      <c r="G117" s="1392">
        <v>1.5714285714285714</v>
      </c>
      <c r="H117" s="2161">
        <v>0.11688311688311681</v>
      </c>
    </row>
    <row r="118" spans="2:8" ht="15.75" thickBot="1" x14ac:dyDescent="0.3">
      <c r="B118" s="1020" t="s">
        <v>14</v>
      </c>
      <c r="C118" s="1021">
        <v>1631</v>
      </c>
      <c r="D118" s="1393">
        <f>SUM(D98:D117)</f>
        <v>1433</v>
      </c>
      <c r="E118" s="1022">
        <f t="shared" si="9"/>
        <v>-12.139791538933167</v>
      </c>
      <c r="F118" s="1394">
        <v>1.486817903126916</v>
      </c>
      <c r="G118" s="1394">
        <v>1.4668527564549896</v>
      </c>
      <c r="H118" s="1024">
        <v>-1.9965146671926393E-2</v>
      </c>
    </row>
  </sheetData>
  <mergeCells count="49">
    <mergeCell ref="B95:B97"/>
    <mergeCell ref="C95:D96"/>
    <mergeCell ref="E95:E97"/>
    <mergeCell ref="F95:G96"/>
    <mergeCell ref="H95:H97"/>
    <mergeCell ref="B5:B7"/>
    <mergeCell ref="C5:E5"/>
    <mergeCell ref="F5:H5"/>
    <mergeCell ref="I5:I7"/>
    <mergeCell ref="C6:D6"/>
    <mergeCell ref="E6:E7"/>
    <mergeCell ref="F6:G6"/>
    <mergeCell ref="H6:H7"/>
    <mergeCell ref="J45:K45"/>
    <mergeCell ref="B37:B39"/>
    <mergeCell ref="C37:E37"/>
    <mergeCell ref="F37:H37"/>
    <mergeCell ref="I37:I39"/>
    <mergeCell ref="J37:K39"/>
    <mergeCell ref="C38:D38"/>
    <mergeCell ref="E38:E39"/>
    <mergeCell ref="F38:G38"/>
    <mergeCell ref="H38:H39"/>
    <mergeCell ref="J40:K40"/>
    <mergeCell ref="J41:K41"/>
    <mergeCell ref="J42:K42"/>
    <mergeCell ref="J43:K43"/>
    <mergeCell ref="J44:K44"/>
    <mergeCell ref="J57:K57"/>
    <mergeCell ref="J46:K46"/>
    <mergeCell ref="J47:K47"/>
    <mergeCell ref="J48:K48"/>
    <mergeCell ref="J49:K49"/>
    <mergeCell ref="J50:K50"/>
    <mergeCell ref="J51:K51"/>
    <mergeCell ref="J52:K52"/>
    <mergeCell ref="J53:K53"/>
    <mergeCell ref="J54:K54"/>
    <mergeCell ref="J55:K55"/>
    <mergeCell ref="J56:K56"/>
    <mergeCell ref="J58:K58"/>
    <mergeCell ref="J59:K59"/>
    <mergeCell ref="J60:K60"/>
    <mergeCell ref="B64:B66"/>
    <mergeCell ref="I64:I66"/>
    <mergeCell ref="C64:D65"/>
    <mergeCell ref="E64:E66"/>
    <mergeCell ref="F64:G65"/>
    <mergeCell ref="H64:H6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S8767"/>
  <sheetViews>
    <sheetView workbookViewId="0">
      <selection activeCell="I343" sqref="I343"/>
    </sheetView>
  </sheetViews>
  <sheetFormatPr defaultRowHeight="15" x14ac:dyDescent="0.25"/>
  <cols>
    <col min="1" max="1" width="9.140625" style="167"/>
    <col min="2" max="2" width="10.5703125" style="1277" customWidth="1"/>
    <col min="3" max="3" width="6" style="1278" customWidth="1"/>
    <col min="4" max="4" width="30.85546875" style="1279" customWidth="1"/>
    <col min="5" max="5" width="12.42578125" style="1280" customWidth="1"/>
    <col min="6" max="6" width="13.7109375" style="1280" customWidth="1"/>
    <col min="7" max="7" width="7.7109375" style="1280" customWidth="1"/>
    <col min="8" max="16" width="6.7109375" style="1281" customWidth="1"/>
    <col min="17" max="17" width="13.42578125" style="1281" customWidth="1"/>
    <col min="18" max="18" width="9.140625" style="1281" customWidth="1"/>
    <col min="19" max="19" width="9.140625" style="1281"/>
    <col min="20" max="16384" width="9.140625" style="1279"/>
  </cols>
  <sheetData>
    <row r="2" spans="1:16" x14ac:dyDescent="0.25">
      <c r="B2" s="1277" t="s">
        <v>516</v>
      </c>
    </row>
    <row r="3" spans="1:16" x14ac:dyDescent="0.25">
      <c r="B3" s="1277" t="s">
        <v>2517</v>
      </c>
    </row>
    <row r="4" spans="1:16" ht="15.75" thickBot="1" x14ac:dyDescent="0.3"/>
    <row r="5" spans="1:16" ht="34.5" customHeight="1" thickBot="1" x14ac:dyDescent="0.3">
      <c r="B5" s="7372" t="s">
        <v>590</v>
      </c>
      <c r="C5" s="7372" t="s">
        <v>591</v>
      </c>
      <c r="D5" s="7404" t="s">
        <v>592</v>
      </c>
      <c r="E5" s="7406" t="s">
        <v>593</v>
      </c>
      <c r="F5" s="7407"/>
      <c r="G5" s="7402" t="s">
        <v>594</v>
      </c>
      <c r="M5" s="5542"/>
      <c r="N5" s="5542"/>
      <c r="O5" s="5542"/>
    </row>
    <row r="6" spans="1:16" ht="15.75" thickBot="1" x14ac:dyDescent="0.3">
      <c r="B6" s="7373"/>
      <c r="C6" s="7373"/>
      <c r="D6" s="7405"/>
      <c r="E6" s="6261" t="s">
        <v>1</v>
      </c>
      <c r="F6" s="6262" t="s">
        <v>2360</v>
      </c>
      <c r="G6" s="7403"/>
      <c r="L6" s="5543"/>
      <c r="M6" s="5544" t="s">
        <v>1</v>
      </c>
      <c r="N6" s="5544" t="s">
        <v>2360</v>
      </c>
      <c r="O6" s="5545"/>
      <c r="P6" s="5543"/>
    </row>
    <row r="7" spans="1:16" ht="25.5" hidden="1" customHeight="1" thickBot="1" x14ac:dyDescent="0.25">
      <c r="A7" s="1279"/>
      <c r="B7" s="7387" t="s">
        <v>27</v>
      </c>
      <c r="C7" s="7390" t="s">
        <v>595</v>
      </c>
      <c r="D7" s="7391"/>
      <c r="E7" s="1282">
        <v>0</v>
      </c>
      <c r="F7" s="1282">
        <f>SUM(F8:F30)</f>
        <v>0</v>
      </c>
      <c r="G7" s="1283" t="e">
        <f t="shared" ref="G7:G59" si="0">F7/E7*100-100</f>
        <v>#DIV/0!</v>
      </c>
      <c r="M7" s="1284" t="s">
        <v>596</v>
      </c>
      <c r="N7" s="1284"/>
    </row>
    <row r="8" spans="1:16" ht="13.5" hidden="1" customHeight="1" thickBot="1" x14ac:dyDescent="0.25">
      <c r="A8" s="1279"/>
      <c r="B8" s="7388"/>
      <c r="C8" s="1285" t="s">
        <v>821</v>
      </c>
      <c r="D8" s="1286" t="s">
        <v>500</v>
      </c>
      <c r="E8" s="1287">
        <v>0</v>
      </c>
      <c r="F8" s="1287">
        <v>0</v>
      </c>
      <c r="G8" s="1288" t="e">
        <f t="shared" si="0"/>
        <v>#DIV/0!</v>
      </c>
      <c r="M8" s="1284"/>
      <c r="N8" s="1284" t="s">
        <v>596</v>
      </c>
    </row>
    <row r="9" spans="1:16" ht="13.5" hidden="1" customHeight="1" thickBot="1" x14ac:dyDescent="0.25">
      <c r="A9" s="1279"/>
      <c r="B9" s="7388"/>
      <c r="C9" s="1285" t="s">
        <v>822</v>
      </c>
      <c r="D9" s="1290" t="s">
        <v>501</v>
      </c>
      <c r="E9" s="1291">
        <v>0</v>
      </c>
      <c r="F9" s="1291">
        <v>0</v>
      </c>
      <c r="G9" s="1292" t="e">
        <f t="shared" si="0"/>
        <v>#DIV/0!</v>
      </c>
    </row>
    <row r="10" spans="1:16" ht="13.5" hidden="1" customHeight="1" thickBot="1" x14ac:dyDescent="0.25">
      <c r="A10" s="1279"/>
      <c r="B10" s="7388"/>
      <c r="C10" s="1285" t="s">
        <v>823</v>
      </c>
      <c r="D10" s="1290" t="s">
        <v>502</v>
      </c>
      <c r="E10" s="1291">
        <v>0</v>
      </c>
      <c r="F10" s="1291">
        <v>0</v>
      </c>
      <c r="G10" s="1292" t="e">
        <f t="shared" si="0"/>
        <v>#DIV/0!</v>
      </c>
    </row>
    <row r="11" spans="1:16" ht="13.5" hidden="1" customHeight="1" thickBot="1" x14ac:dyDescent="0.25">
      <c r="A11" s="1279"/>
      <c r="B11" s="7388"/>
      <c r="C11" s="1285" t="s">
        <v>448</v>
      </c>
      <c r="D11" s="1290" t="s">
        <v>449</v>
      </c>
      <c r="E11" s="1291">
        <v>0</v>
      </c>
      <c r="F11" s="1291">
        <v>0</v>
      </c>
      <c r="G11" s="1292" t="e">
        <f t="shared" si="0"/>
        <v>#DIV/0!</v>
      </c>
    </row>
    <row r="12" spans="1:16" ht="13.5" hidden="1" customHeight="1" thickBot="1" x14ac:dyDescent="0.25">
      <c r="A12" s="1279"/>
      <c r="B12" s="7388"/>
      <c r="C12" s="1285" t="s">
        <v>824</v>
      </c>
      <c r="D12" s="1290" t="s">
        <v>503</v>
      </c>
      <c r="E12" s="1291">
        <v>0</v>
      </c>
      <c r="F12" s="1291">
        <v>0</v>
      </c>
      <c r="G12" s="1292" t="e">
        <f t="shared" si="0"/>
        <v>#DIV/0!</v>
      </c>
    </row>
    <row r="13" spans="1:16" ht="13.5" hidden="1" customHeight="1" thickBot="1" x14ac:dyDescent="0.25">
      <c r="A13" s="1279"/>
      <c r="B13" s="7388"/>
      <c r="C13" s="1285" t="s">
        <v>825</v>
      </c>
      <c r="D13" s="1290" t="s">
        <v>504</v>
      </c>
      <c r="E13" s="1291">
        <v>0</v>
      </c>
      <c r="F13" s="1291">
        <v>0</v>
      </c>
      <c r="G13" s="1292" t="e">
        <f t="shared" si="0"/>
        <v>#DIV/0!</v>
      </c>
    </row>
    <row r="14" spans="1:16" ht="26.25" hidden="1" customHeight="1" thickBot="1" x14ac:dyDescent="0.25">
      <c r="A14" s="1279"/>
      <c r="B14" s="7388"/>
      <c r="C14" s="1285" t="s">
        <v>826</v>
      </c>
      <c r="D14" s="1290" t="s">
        <v>505</v>
      </c>
      <c r="E14" s="1291">
        <v>0</v>
      </c>
      <c r="F14" s="1291">
        <v>0</v>
      </c>
      <c r="G14" s="1292" t="e">
        <f t="shared" si="0"/>
        <v>#DIV/0!</v>
      </c>
    </row>
    <row r="15" spans="1:16" ht="13.5" hidden="1" customHeight="1" thickBot="1" x14ac:dyDescent="0.25">
      <c r="A15" s="1279"/>
      <c r="B15" s="7388"/>
      <c r="C15" s="1285" t="s">
        <v>827</v>
      </c>
      <c r="D15" s="1290" t="s">
        <v>506</v>
      </c>
      <c r="E15" s="1291">
        <v>0</v>
      </c>
      <c r="F15" s="1291">
        <v>0</v>
      </c>
      <c r="G15" s="1292" t="e">
        <f t="shared" si="0"/>
        <v>#DIV/0!</v>
      </c>
    </row>
    <row r="16" spans="1:16" ht="13.5" hidden="1" customHeight="1" thickBot="1" x14ac:dyDescent="0.25">
      <c r="A16" s="1279"/>
      <c r="B16" s="7388"/>
      <c r="C16" s="1285" t="s">
        <v>828</v>
      </c>
      <c r="D16" s="1290" t="s">
        <v>507</v>
      </c>
      <c r="E16" s="1291">
        <v>0</v>
      </c>
      <c r="F16" s="1291">
        <v>0</v>
      </c>
      <c r="G16" s="1292" t="e">
        <f t="shared" si="0"/>
        <v>#DIV/0!</v>
      </c>
    </row>
    <row r="17" spans="1:16" ht="13.5" hidden="1" customHeight="1" thickBot="1" x14ac:dyDescent="0.25">
      <c r="A17" s="1279"/>
      <c r="B17" s="7388"/>
      <c r="C17" s="1285" t="s">
        <v>829</v>
      </c>
      <c r="D17" s="1290" t="s">
        <v>388</v>
      </c>
      <c r="E17" s="1291">
        <v>0</v>
      </c>
      <c r="F17" s="1291">
        <v>0</v>
      </c>
      <c r="G17" s="1292" t="e">
        <f t="shared" si="0"/>
        <v>#DIV/0!</v>
      </c>
    </row>
    <row r="18" spans="1:16" ht="13.5" hidden="1" customHeight="1" thickBot="1" x14ac:dyDescent="0.25">
      <c r="A18" s="1279"/>
      <c r="B18" s="7388"/>
      <c r="C18" s="1285" t="s">
        <v>830</v>
      </c>
      <c r="D18" s="1290" t="s">
        <v>389</v>
      </c>
      <c r="E18" s="1291">
        <v>0</v>
      </c>
      <c r="F18" s="1291">
        <v>0</v>
      </c>
      <c r="G18" s="1292" t="e">
        <f t="shared" si="0"/>
        <v>#DIV/0!</v>
      </c>
    </row>
    <row r="19" spans="1:16" ht="13.5" hidden="1" customHeight="1" thickBot="1" x14ac:dyDescent="0.25">
      <c r="A19" s="1279"/>
      <c r="B19" s="7388"/>
      <c r="C19" s="1285" t="s">
        <v>831</v>
      </c>
      <c r="D19" s="1290" t="s">
        <v>390</v>
      </c>
      <c r="E19" s="1291">
        <v>0</v>
      </c>
      <c r="F19" s="1291">
        <v>0</v>
      </c>
      <c r="G19" s="1292" t="e">
        <f t="shared" si="0"/>
        <v>#DIV/0!</v>
      </c>
    </row>
    <row r="20" spans="1:16" ht="13.5" hidden="1" customHeight="1" thickBot="1" x14ac:dyDescent="0.25">
      <c r="A20" s="1279"/>
      <c r="B20" s="7388"/>
      <c r="C20" s="1285" t="s">
        <v>832</v>
      </c>
      <c r="D20" s="1290" t="s">
        <v>391</v>
      </c>
      <c r="E20" s="1291">
        <v>0</v>
      </c>
      <c r="F20" s="1291">
        <v>0</v>
      </c>
      <c r="G20" s="1292" t="e">
        <f t="shared" si="0"/>
        <v>#DIV/0!</v>
      </c>
    </row>
    <row r="21" spans="1:16" ht="13.5" hidden="1" customHeight="1" thickBot="1" x14ac:dyDescent="0.25">
      <c r="A21" s="1279"/>
      <c r="B21" s="7388"/>
      <c r="C21" s="1285" t="s">
        <v>833</v>
      </c>
      <c r="D21" s="1290" t="s">
        <v>392</v>
      </c>
      <c r="E21" s="1291">
        <v>0</v>
      </c>
      <c r="F21" s="1291">
        <v>0</v>
      </c>
      <c r="G21" s="1292" t="e">
        <f t="shared" si="0"/>
        <v>#DIV/0!</v>
      </c>
    </row>
    <row r="22" spans="1:16" ht="13.5" hidden="1" customHeight="1" thickBot="1" x14ac:dyDescent="0.25">
      <c r="A22" s="1279"/>
      <c r="B22" s="7388"/>
      <c r="C22" s="1289" t="s">
        <v>597</v>
      </c>
      <c r="D22" s="1290" t="s">
        <v>393</v>
      </c>
      <c r="E22" s="1291">
        <v>0</v>
      </c>
      <c r="F22" s="1291">
        <v>0</v>
      </c>
      <c r="G22" s="1292" t="e">
        <f t="shared" si="0"/>
        <v>#DIV/0!</v>
      </c>
    </row>
    <row r="23" spans="1:16" ht="13.5" hidden="1" customHeight="1" thickBot="1" x14ac:dyDescent="0.25">
      <c r="A23" s="1279"/>
      <c r="B23" s="7388"/>
      <c r="C23" s="1289" t="s">
        <v>834</v>
      </c>
      <c r="D23" s="1290" t="s">
        <v>394</v>
      </c>
      <c r="E23" s="1291">
        <v>0</v>
      </c>
      <c r="F23" s="1291">
        <v>0</v>
      </c>
      <c r="G23" s="1292" t="e">
        <f t="shared" si="0"/>
        <v>#DIV/0!</v>
      </c>
    </row>
    <row r="24" spans="1:16" ht="39" hidden="1" customHeight="1" thickBot="1" x14ac:dyDescent="0.25">
      <c r="A24" s="1279"/>
      <c r="B24" s="7388"/>
      <c r="C24" s="1289" t="s">
        <v>835</v>
      </c>
      <c r="D24" s="1290" t="s">
        <v>836</v>
      </c>
      <c r="E24" s="1291">
        <v>0</v>
      </c>
      <c r="F24" s="1291">
        <v>0</v>
      </c>
      <c r="G24" s="1292" t="e">
        <f t="shared" si="0"/>
        <v>#DIV/0!</v>
      </c>
    </row>
    <row r="25" spans="1:16" ht="39" hidden="1" customHeight="1" thickBot="1" x14ac:dyDescent="0.25">
      <c r="A25" s="1279"/>
      <c r="B25" s="7388"/>
      <c r="C25" s="1289" t="s">
        <v>837</v>
      </c>
      <c r="D25" s="1290" t="s">
        <v>838</v>
      </c>
      <c r="E25" s="1291">
        <v>0</v>
      </c>
      <c r="F25" s="1291">
        <v>0</v>
      </c>
      <c r="G25" s="1292" t="e">
        <f t="shared" si="0"/>
        <v>#DIV/0!</v>
      </c>
    </row>
    <row r="26" spans="1:16" ht="13.5" hidden="1" customHeight="1" thickBot="1" x14ac:dyDescent="0.25">
      <c r="A26" s="1279"/>
      <c r="B26" s="7388"/>
      <c r="C26" s="1289" t="s">
        <v>839</v>
      </c>
      <c r="D26" s="1290" t="s">
        <v>840</v>
      </c>
      <c r="E26" s="1291">
        <v>0</v>
      </c>
      <c r="F26" s="1291">
        <v>0</v>
      </c>
      <c r="G26" s="1292" t="e">
        <f t="shared" si="0"/>
        <v>#DIV/0!</v>
      </c>
    </row>
    <row r="27" spans="1:16" ht="13.5" hidden="1" customHeight="1" thickBot="1" x14ac:dyDescent="0.25">
      <c r="A27" s="1279"/>
      <c r="B27" s="7388"/>
      <c r="C27" s="1289" t="s">
        <v>841</v>
      </c>
      <c r="D27" s="1290" t="s">
        <v>842</v>
      </c>
      <c r="E27" s="1291">
        <v>0</v>
      </c>
      <c r="F27" s="1291">
        <v>0</v>
      </c>
      <c r="G27" s="1292" t="e">
        <f t="shared" si="0"/>
        <v>#DIV/0!</v>
      </c>
    </row>
    <row r="28" spans="1:16" ht="26.25" hidden="1" customHeight="1" thickBot="1" x14ac:dyDescent="0.25">
      <c r="A28" s="1279"/>
      <c r="B28" s="7388"/>
      <c r="C28" s="1289" t="s">
        <v>843</v>
      </c>
      <c r="D28" s="1290" t="s">
        <v>569</v>
      </c>
      <c r="E28" s="1291">
        <v>0</v>
      </c>
      <c r="F28" s="1291">
        <v>0</v>
      </c>
      <c r="G28" s="1292" t="e">
        <f t="shared" si="0"/>
        <v>#DIV/0!</v>
      </c>
    </row>
    <row r="29" spans="1:16" ht="26.25" hidden="1" customHeight="1" thickBot="1" x14ac:dyDescent="0.25">
      <c r="A29" s="1279"/>
      <c r="B29" s="7388"/>
      <c r="C29" s="1289" t="s">
        <v>844</v>
      </c>
      <c r="D29" s="1290" t="s">
        <v>845</v>
      </c>
      <c r="E29" s="1291">
        <v>0</v>
      </c>
      <c r="F29" s="1291">
        <v>0</v>
      </c>
      <c r="G29" s="1292" t="e">
        <f t="shared" si="0"/>
        <v>#DIV/0!</v>
      </c>
    </row>
    <row r="30" spans="1:16" ht="26.25" hidden="1" customHeight="1" thickBot="1" x14ac:dyDescent="0.25">
      <c r="A30" s="1279"/>
      <c r="B30" s="7389"/>
      <c r="C30" s="1289" t="s">
        <v>846</v>
      </c>
      <c r="D30" s="1293" t="s">
        <v>847</v>
      </c>
      <c r="E30" s="1291">
        <v>0</v>
      </c>
      <c r="F30" s="1291">
        <v>0</v>
      </c>
      <c r="G30" s="1292" t="e">
        <f t="shared" si="0"/>
        <v>#DIV/0!</v>
      </c>
    </row>
    <row r="31" spans="1:16" ht="13.5" customHeight="1" thickBot="1" x14ac:dyDescent="0.3">
      <c r="B31" s="1294" t="s">
        <v>30</v>
      </c>
      <c r="C31" s="7390" t="s">
        <v>598</v>
      </c>
      <c r="D31" s="7391"/>
      <c r="E31" s="1295">
        <v>5</v>
      </c>
      <c r="F31" s="1295">
        <f>SUM(F32:F59)</f>
        <v>0</v>
      </c>
      <c r="G31" s="1296" t="str">
        <f>IF(F31*E31=0,"",F31/E31*100-100)</f>
        <v/>
      </c>
      <c r="L31" s="5543"/>
      <c r="M31" s="5545"/>
      <c r="N31" s="5545"/>
      <c r="O31" s="5545"/>
      <c r="P31" s="5543"/>
    </row>
    <row r="32" spans="1:16" ht="15" hidden="1" customHeight="1" x14ac:dyDescent="0.25">
      <c r="B32" s="1297"/>
      <c r="C32" s="1285" t="s">
        <v>599</v>
      </c>
      <c r="D32" s="1286" t="s">
        <v>600</v>
      </c>
      <c r="E32" s="1298">
        <v>0</v>
      </c>
      <c r="F32" s="1299">
        <v>0</v>
      </c>
      <c r="G32" s="1300" t="str">
        <f>IF(F32*E32=0,"",F32/E32*100-100)</f>
        <v/>
      </c>
    </row>
    <row r="33" spans="1:16" x14ac:dyDescent="0.25">
      <c r="B33" s="1301"/>
      <c r="C33" s="1302" t="s">
        <v>450</v>
      </c>
      <c r="D33" s="1290" t="s">
        <v>601</v>
      </c>
      <c r="E33" s="1298">
        <v>4</v>
      </c>
      <c r="F33" s="1299">
        <v>0</v>
      </c>
      <c r="G33" s="1300" t="str">
        <f>IF(F33*E33=0,"",F33/E33*100-100)</f>
        <v/>
      </c>
      <c r="L33" s="5543"/>
      <c r="M33" s="5543"/>
      <c r="N33" s="5543"/>
      <c r="O33" s="5543"/>
      <c r="P33" s="5543"/>
    </row>
    <row r="34" spans="1:16" ht="13.5" hidden="1" customHeight="1" x14ac:dyDescent="0.2">
      <c r="A34" s="1279"/>
      <c r="B34" s="6022"/>
      <c r="C34" s="1302" t="s">
        <v>849</v>
      </c>
      <c r="D34" s="1290" t="s">
        <v>602</v>
      </c>
      <c r="E34" s="1303">
        <v>0</v>
      </c>
      <c r="F34" s="1291">
        <v>0</v>
      </c>
      <c r="G34" s="1300" t="e">
        <f t="shared" si="0"/>
        <v>#DIV/0!</v>
      </c>
    </row>
    <row r="35" spans="1:16" ht="13.5" hidden="1" customHeight="1" x14ac:dyDescent="0.2">
      <c r="A35" s="1279"/>
      <c r="B35" s="6022"/>
      <c r="C35" s="1302" t="s">
        <v>850</v>
      </c>
      <c r="D35" s="1290" t="s">
        <v>603</v>
      </c>
      <c r="E35" s="1303">
        <v>0</v>
      </c>
      <c r="F35" s="1291">
        <v>0</v>
      </c>
      <c r="G35" s="1300" t="e">
        <f t="shared" si="0"/>
        <v>#DIV/0!</v>
      </c>
    </row>
    <row r="36" spans="1:16" ht="13.5" hidden="1" customHeight="1" x14ac:dyDescent="0.2">
      <c r="A36" s="1279"/>
      <c r="B36" s="6022"/>
      <c r="C36" s="1302" t="s">
        <v>851</v>
      </c>
      <c r="D36" s="1290" t="s">
        <v>604</v>
      </c>
      <c r="E36" s="1303">
        <v>0</v>
      </c>
      <c r="F36" s="1291">
        <v>0</v>
      </c>
      <c r="G36" s="1300" t="e">
        <f t="shared" si="0"/>
        <v>#DIV/0!</v>
      </c>
    </row>
    <row r="37" spans="1:16" ht="13.5" hidden="1" customHeight="1" x14ac:dyDescent="0.2">
      <c r="A37" s="1279"/>
      <c r="B37" s="6022"/>
      <c r="C37" s="1302" t="s">
        <v>852</v>
      </c>
      <c r="D37" s="1290" t="s">
        <v>605</v>
      </c>
      <c r="E37" s="1303">
        <v>0</v>
      </c>
      <c r="F37" s="1291">
        <v>0</v>
      </c>
      <c r="G37" s="1300" t="e">
        <f t="shared" si="0"/>
        <v>#DIV/0!</v>
      </c>
    </row>
    <row r="38" spans="1:16" ht="13.5" hidden="1" customHeight="1" x14ac:dyDescent="0.2">
      <c r="A38" s="1279"/>
      <c r="B38" s="6022"/>
      <c r="C38" s="1302" t="s">
        <v>853</v>
      </c>
      <c r="D38" s="1290" t="s">
        <v>606</v>
      </c>
      <c r="E38" s="1303">
        <v>0</v>
      </c>
      <c r="F38" s="1291">
        <v>0</v>
      </c>
      <c r="G38" s="1300" t="e">
        <f t="shared" si="0"/>
        <v>#DIV/0!</v>
      </c>
    </row>
    <row r="39" spans="1:16" ht="13.5" customHeight="1" x14ac:dyDescent="0.2">
      <c r="A39" s="1279"/>
      <c r="B39" s="6022"/>
      <c r="C39" s="1302" t="s">
        <v>451</v>
      </c>
      <c r="D39" s="1290" t="s">
        <v>452</v>
      </c>
      <c r="E39" s="1303">
        <v>1</v>
      </c>
      <c r="F39" s="1291">
        <v>0</v>
      </c>
      <c r="G39" s="1300" t="str">
        <f>IF(F39*E39=0,"",F39/E39*100-100)</f>
        <v/>
      </c>
    </row>
    <row r="40" spans="1:16" ht="13.5" customHeight="1" thickBot="1" x14ac:dyDescent="0.25">
      <c r="A40" s="1279"/>
      <c r="B40" s="6022"/>
      <c r="C40" s="1302" t="s">
        <v>453</v>
      </c>
      <c r="D40" s="1290" t="s">
        <v>454</v>
      </c>
      <c r="E40" s="1303">
        <v>0</v>
      </c>
      <c r="F40" s="1299">
        <v>0</v>
      </c>
      <c r="G40" s="1300" t="str">
        <f>IF(F40*E40=0,"",F40/E40*100-100)</f>
        <v/>
      </c>
    </row>
    <row r="41" spans="1:16" ht="13.5" hidden="1" customHeight="1" x14ac:dyDescent="0.2">
      <c r="A41" s="1279"/>
      <c r="B41" s="1304"/>
      <c r="C41" s="1302" t="s">
        <v>854</v>
      </c>
      <c r="D41" s="1290" t="s">
        <v>607</v>
      </c>
      <c r="E41" s="1303">
        <v>0</v>
      </c>
      <c r="F41" s="1291">
        <v>0</v>
      </c>
      <c r="G41" s="1300" t="e">
        <f t="shared" si="0"/>
        <v>#DIV/0!</v>
      </c>
    </row>
    <row r="42" spans="1:16" ht="26.25" hidden="1" customHeight="1" x14ac:dyDescent="0.2">
      <c r="A42" s="1279"/>
      <c r="B42" s="1304"/>
      <c r="C42" s="1302" t="s">
        <v>855</v>
      </c>
      <c r="D42" s="1290" t="s">
        <v>608</v>
      </c>
      <c r="E42" s="1303">
        <v>0</v>
      </c>
      <c r="F42" s="1291">
        <v>0</v>
      </c>
      <c r="G42" s="1300" t="e">
        <f t="shared" si="0"/>
        <v>#DIV/0!</v>
      </c>
    </row>
    <row r="43" spans="1:16" ht="13.5" hidden="1" customHeight="1" x14ac:dyDescent="0.2">
      <c r="A43" s="1279"/>
      <c r="B43" s="1304"/>
      <c r="C43" s="1302" t="s">
        <v>856</v>
      </c>
      <c r="D43" s="1290" t="s">
        <v>609</v>
      </c>
      <c r="E43" s="1303">
        <v>0</v>
      </c>
      <c r="F43" s="1291">
        <v>0</v>
      </c>
      <c r="G43" s="1300" t="e">
        <f t="shared" si="0"/>
        <v>#DIV/0!</v>
      </c>
    </row>
    <row r="44" spans="1:16" ht="13.5" hidden="1" customHeight="1" x14ac:dyDescent="0.2">
      <c r="A44" s="1279"/>
      <c r="B44" s="1304"/>
      <c r="C44" s="1302" t="s">
        <v>857</v>
      </c>
      <c r="D44" s="1290" t="s">
        <v>610</v>
      </c>
      <c r="E44" s="1303">
        <v>0</v>
      </c>
      <c r="F44" s="1291">
        <v>0</v>
      </c>
      <c r="G44" s="1300" t="e">
        <f t="shared" si="0"/>
        <v>#DIV/0!</v>
      </c>
    </row>
    <row r="45" spans="1:16" ht="13.5" hidden="1" customHeight="1" x14ac:dyDescent="0.2">
      <c r="A45" s="1279"/>
      <c r="B45" s="1304"/>
      <c r="C45" s="1302" t="s">
        <v>858</v>
      </c>
      <c r="D45" s="1290" t="s">
        <v>611</v>
      </c>
      <c r="E45" s="1303">
        <v>0</v>
      </c>
      <c r="F45" s="1291">
        <v>0</v>
      </c>
      <c r="G45" s="1300" t="str">
        <f>IF(F45*E45=0,"",F45/E45*100-100)</f>
        <v/>
      </c>
    </row>
    <row r="46" spans="1:16" ht="13.5" hidden="1" customHeight="1" x14ac:dyDescent="0.2">
      <c r="A46" s="1279"/>
      <c r="B46" s="1305"/>
      <c r="C46" s="1302" t="s">
        <v>859</v>
      </c>
      <c r="D46" s="1290" t="s">
        <v>612</v>
      </c>
      <c r="E46" s="1303">
        <v>0</v>
      </c>
      <c r="F46" s="1291">
        <v>0</v>
      </c>
      <c r="G46" s="1300" t="e">
        <f t="shared" si="0"/>
        <v>#DIV/0!</v>
      </c>
    </row>
    <row r="47" spans="1:16" ht="13.5" hidden="1" customHeight="1" x14ac:dyDescent="0.2">
      <c r="A47" s="1279"/>
      <c r="B47" s="1306" t="s">
        <v>31</v>
      </c>
      <c r="C47" s="1289" t="s">
        <v>613</v>
      </c>
      <c r="D47" s="1290"/>
      <c r="E47" s="1303">
        <v>0</v>
      </c>
      <c r="F47" s="1291">
        <v>0</v>
      </c>
      <c r="G47" s="1300" t="e">
        <f t="shared" si="0"/>
        <v>#DIV/0!</v>
      </c>
    </row>
    <row r="48" spans="1:16" ht="13.5" hidden="1" customHeight="1" x14ac:dyDescent="0.2">
      <c r="A48" s="1279"/>
      <c r="B48" s="6022"/>
      <c r="C48" s="1289" t="s">
        <v>455</v>
      </c>
      <c r="D48" s="1307" t="s">
        <v>395</v>
      </c>
      <c r="E48" s="1303">
        <v>0</v>
      </c>
      <c r="F48" s="1291">
        <v>0</v>
      </c>
      <c r="G48" s="1300" t="e">
        <f t="shared" si="0"/>
        <v>#DIV/0!</v>
      </c>
    </row>
    <row r="49" spans="1:7" ht="26.25" hidden="1" customHeight="1" x14ac:dyDescent="0.2">
      <c r="A49" s="1279"/>
      <c r="B49" s="6022"/>
      <c r="C49" s="1289" t="s">
        <v>456</v>
      </c>
      <c r="D49" s="1307" t="s">
        <v>396</v>
      </c>
      <c r="E49" s="1303">
        <v>0</v>
      </c>
      <c r="F49" s="1291">
        <v>0</v>
      </c>
      <c r="G49" s="1300" t="e">
        <f t="shared" si="0"/>
        <v>#DIV/0!</v>
      </c>
    </row>
    <row r="50" spans="1:7" ht="26.25" hidden="1" customHeight="1" x14ac:dyDescent="0.2">
      <c r="A50" s="1279"/>
      <c r="B50" s="6022"/>
      <c r="C50" s="1289" t="s">
        <v>862</v>
      </c>
      <c r="D50" s="1307" t="s">
        <v>397</v>
      </c>
      <c r="E50" s="1303">
        <v>0</v>
      </c>
      <c r="F50" s="1291">
        <v>0</v>
      </c>
      <c r="G50" s="1300" t="e">
        <f t="shared" si="0"/>
        <v>#DIV/0!</v>
      </c>
    </row>
    <row r="51" spans="1:7" ht="26.25" hidden="1" customHeight="1" x14ac:dyDescent="0.2">
      <c r="A51" s="1279"/>
      <c r="B51" s="6022"/>
      <c r="C51" s="1289" t="s">
        <v>863</v>
      </c>
      <c r="D51" s="1307" t="s">
        <v>398</v>
      </c>
      <c r="E51" s="1303">
        <v>0</v>
      </c>
      <c r="F51" s="1291">
        <v>0</v>
      </c>
      <c r="G51" s="1300" t="e">
        <f t="shared" si="0"/>
        <v>#DIV/0!</v>
      </c>
    </row>
    <row r="52" spans="1:7" ht="13.5" hidden="1" customHeight="1" x14ac:dyDescent="0.2">
      <c r="A52" s="1279"/>
      <c r="B52" s="6022"/>
      <c r="C52" s="1289" t="s">
        <v>864</v>
      </c>
      <c r="D52" s="1308" t="s">
        <v>399</v>
      </c>
      <c r="E52" s="1303">
        <v>0</v>
      </c>
      <c r="F52" s="1291">
        <v>0</v>
      </c>
      <c r="G52" s="1300" t="e">
        <f t="shared" si="0"/>
        <v>#DIV/0!</v>
      </c>
    </row>
    <row r="53" spans="1:7" ht="13.5" hidden="1" customHeight="1" x14ac:dyDescent="0.2">
      <c r="A53" s="1279"/>
      <c r="B53" s="6022"/>
      <c r="C53" s="1289" t="s">
        <v>865</v>
      </c>
      <c r="D53" s="1307" t="s">
        <v>614</v>
      </c>
      <c r="E53" s="1303">
        <v>0</v>
      </c>
      <c r="F53" s="1291">
        <v>0</v>
      </c>
      <c r="G53" s="1300" t="e">
        <f t="shared" si="0"/>
        <v>#DIV/0!</v>
      </c>
    </row>
    <row r="54" spans="1:7" ht="13.5" hidden="1" customHeight="1" x14ac:dyDescent="0.2">
      <c r="A54" s="1279"/>
      <c r="B54" s="1306" t="s">
        <v>32</v>
      </c>
      <c r="C54" s="1289" t="s">
        <v>613</v>
      </c>
      <c r="D54" s="1290"/>
      <c r="E54" s="1303">
        <v>0</v>
      </c>
      <c r="F54" s="1291">
        <v>0</v>
      </c>
      <c r="G54" s="1300" t="e">
        <f t="shared" si="0"/>
        <v>#DIV/0!</v>
      </c>
    </row>
    <row r="55" spans="1:7" ht="13.5" hidden="1" customHeight="1" x14ac:dyDescent="0.2">
      <c r="A55" s="1279"/>
      <c r="B55" s="6022"/>
      <c r="C55" s="1289" t="s">
        <v>868</v>
      </c>
      <c r="D55" s="1308" t="s">
        <v>518</v>
      </c>
      <c r="E55" s="1303">
        <v>0</v>
      </c>
      <c r="F55" s="1291">
        <v>0</v>
      </c>
      <c r="G55" s="1300" t="e">
        <f t="shared" si="0"/>
        <v>#DIV/0!</v>
      </c>
    </row>
    <row r="56" spans="1:7" ht="13.5" hidden="1" customHeight="1" x14ac:dyDescent="0.2">
      <c r="A56" s="1279"/>
      <c r="B56" s="6022"/>
      <c r="C56" s="1289" t="s">
        <v>869</v>
      </c>
      <c r="D56" s="1308" t="s">
        <v>519</v>
      </c>
      <c r="E56" s="1303">
        <v>0</v>
      </c>
      <c r="F56" s="1291">
        <v>0</v>
      </c>
      <c r="G56" s="1300" t="e">
        <f t="shared" si="0"/>
        <v>#DIV/0!</v>
      </c>
    </row>
    <row r="57" spans="1:7" ht="13.5" hidden="1" customHeight="1" x14ac:dyDescent="0.2">
      <c r="A57" s="1279"/>
      <c r="B57" s="6022"/>
      <c r="C57" s="1289" t="s">
        <v>870</v>
      </c>
      <c r="D57" s="1308" t="s">
        <v>520</v>
      </c>
      <c r="E57" s="1303">
        <v>0</v>
      </c>
      <c r="F57" s="1291">
        <v>0</v>
      </c>
      <c r="G57" s="1300" t="e">
        <f t="shared" si="0"/>
        <v>#DIV/0!</v>
      </c>
    </row>
    <row r="58" spans="1:7" ht="26.25" hidden="1" customHeight="1" x14ac:dyDescent="0.2">
      <c r="A58" s="1279"/>
      <c r="B58" s="6022"/>
      <c r="C58" s="1289" t="s">
        <v>871</v>
      </c>
      <c r="D58" s="1308" t="s">
        <v>521</v>
      </c>
      <c r="E58" s="1303">
        <v>0</v>
      </c>
      <c r="F58" s="1291">
        <v>0</v>
      </c>
      <c r="G58" s="1300" t="e">
        <f t="shared" si="0"/>
        <v>#DIV/0!</v>
      </c>
    </row>
    <row r="59" spans="1:7" ht="13.5" hidden="1" customHeight="1" thickBot="1" x14ac:dyDescent="0.25">
      <c r="A59" s="1279"/>
      <c r="B59" s="6023"/>
      <c r="C59" s="1289" t="s">
        <v>872</v>
      </c>
      <c r="D59" s="1307" t="s">
        <v>522</v>
      </c>
      <c r="E59" s="1303">
        <v>0</v>
      </c>
      <c r="F59" s="1291">
        <v>0</v>
      </c>
      <c r="G59" s="1300" t="e">
        <f t="shared" si="0"/>
        <v>#DIV/0!</v>
      </c>
    </row>
    <row r="60" spans="1:7" ht="12.75" customHeight="1" thickBot="1" x14ac:dyDescent="0.25">
      <c r="A60" s="1279"/>
      <c r="B60" s="1309" t="s">
        <v>33</v>
      </c>
      <c r="C60" s="7390" t="s">
        <v>615</v>
      </c>
      <c r="D60" s="7391"/>
      <c r="E60" s="1282">
        <v>2</v>
      </c>
      <c r="F60" s="1282">
        <f>SUM(F61:F65)</f>
        <v>1</v>
      </c>
      <c r="G60" s="1296">
        <f t="shared" ref="G60:G123" si="1">IF(F60*E60=0,"",F60/E60*100-100)</f>
        <v>-50</v>
      </c>
    </row>
    <row r="61" spans="1:7" ht="13.5" customHeight="1" x14ac:dyDescent="0.2">
      <c r="A61" s="1279"/>
      <c r="B61" s="1305"/>
      <c r="C61" s="1289" t="s">
        <v>874</v>
      </c>
      <c r="D61" s="1308" t="s">
        <v>616</v>
      </c>
      <c r="E61" s="1303">
        <v>0</v>
      </c>
      <c r="F61" s="1291">
        <v>0</v>
      </c>
      <c r="G61" s="1300" t="str">
        <f t="shared" si="1"/>
        <v/>
      </c>
    </row>
    <row r="62" spans="1:7" ht="13.5" hidden="1" customHeight="1" x14ac:dyDescent="0.2">
      <c r="A62" s="1279"/>
      <c r="B62" s="6022"/>
      <c r="C62" s="1289" t="s">
        <v>875</v>
      </c>
      <c r="D62" s="1307" t="s">
        <v>570</v>
      </c>
      <c r="E62" s="1303">
        <v>0</v>
      </c>
      <c r="F62" s="1291">
        <v>0</v>
      </c>
      <c r="G62" s="1300" t="str">
        <f t="shared" si="1"/>
        <v/>
      </c>
    </row>
    <row r="63" spans="1:7" ht="13.5" hidden="1" customHeight="1" x14ac:dyDescent="0.2">
      <c r="A63" s="1279"/>
      <c r="B63" s="6022"/>
      <c r="C63" s="1289" t="s">
        <v>876</v>
      </c>
      <c r="D63" s="1308" t="s">
        <v>617</v>
      </c>
      <c r="E63" s="1303">
        <v>0</v>
      </c>
      <c r="F63" s="1291">
        <v>0</v>
      </c>
      <c r="G63" s="1300" t="str">
        <f t="shared" si="1"/>
        <v/>
      </c>
    </row>
    <row r="64" spans="1:7" ht="13.5" customHeight="1" thickBot="1" x14ac:dyDescent="0.25">
      <c r="A64" s="1279"/>
      <c r="B64" s="6022"/>
      <c r="C64" s="1289" t="s">
        <v>457</v>
      </c>
      <c r="D64" s="1308" t="s">
        <v>458</v>
      </c>
      <c r="E64" s="1303">
        <v>2</v>
      </c>
      <c r="F64" s="1291">
        <v>1</v>
      </c>
      <c r="G64" s="1300">
        <f t="shared" si="1"/>
        <v>-50</v>
      </c>
    </row>
    <row r="65" spans="1:7" ht="13.5" customHeight="1" thickBot="1" x14ac:dyDescent="0.25">
      <c r="A65" s="1279"/>
      <c r="B65" s="6022"/>
      <c r="C65" s="1289" t="s">
        <v>459</v>
      </c>
      <c r="D65" s="1308" t="s">
        <v>460</v>
      </c>
      <c r="E65" s="1303">
        <v>0</v>
      </c>
      <c r="F65" s="1295">
        <v>0</v>
      </c>
      <c r="G65" s="1300" t="str">
        <f t="shared" si="1"/>
        <v/>
      </c>
    </row>
    <row r="66" spans="1:7" ht="13.5" hidden="1" customHeight="1" thickBot="1" x14ac:dyDescent="0.25">
      <c r="A66" s="1279"/>
      <c r="B66" s="1306" t="s">
        <v>34</v>
      </c>
      <c r="C66" s="7390" t="s">
        <v>613</v>
      </c>
      <c r="D66" s="7391" t="s">
        <v>618</v>
      </c>
      <c r="E66" s="1311">
        <v>0</v>
      </c>
      <c r="F66" s="1282">
        <f>SUM(F67:F73)</f>
        <v>0</v>
      </c>
      <c r="G66" s="1296" t="str">
        <f t="shared" si="1"/>
        <v/>
      </c>
    </row>
    <row r="67" spans="1:7" ht="26.25" hidden="1" customHeight="1" x14ac:dyDescent="0.2">
      <c r="A67" s="1279"/>
      <c r="B67" s="6022"/>
      <c r="C67" s="1289" t="s">
        <v>461</v>
      </c>
      <c r="D67" s="1308" t="s">
        <v>462</v>
      </c>
      <c r="E67" s="1303">
        <v>0</v>
      </c>
      <c r="F67" s="1291">
        <v>0</v>
      </c>
      <c r="G67" s="1300" t="str">
        <f t="shared" si="1"/>
        <v/>
      </c>
    </row>
    <row r="68" spans="1:7" ht="26.25" hidden="1" customHeight="1" x14ac:dyDescent="0.2">
      <c r="A68" s="1279"/>
      <c r="B68" s="6022"/>
      <c r="C68" s="1289" t="s">
        <v>878</v>
      </c>
      <c r="D68" s="1308" t="s">
        <v>619</v>
      </c>
      <c r="E68" s="1303">
        <v>0</v>
      </c>
      <c r="F68" s="1291">
        <v>0</v>
      </c>
      <c r="G68" s="1300" t="str">
        <f t="shared" si="1"/>
        <v/>
      </c>
    </row>
    <row r="69" spans="1:7" ht="26.25" hidden="1" customHeight="1" x14ac:dyDescent="0.2">
      <c r="A69" s="1279"/>
      <c r="B69" s="6022"/>
      <c r="C69" s="1289" t="s">
        <v>879</v>
      </c>
      <c r="D69" s="1308" t="s">
        <v>620</v>
      </c>
      <c r="E69" s="1303">
        <v>0</v>
      </c>
      <c r="F69" s="1291">
        <v>0</v>
      </c>
      <c r="G69" s="1300" t="str">
        <f t="shared" si="1"/>
        <v/>
      </c>
    </row>
    <row r="70" spans="1:7" ht="13.5" hidden="1" customHeight="1" x14ac:dyDescent="0.2">
      <c r="A70" s="1279"/>
      <c r="B70" s="6022"/>
      <c r="C70" s="1289" t="s">
        <v>880</v>
      </c>
      <c r="D70" s="1308" t="s">
        <v>621</v>
      </c>
      <c r="E70" s="1303">
        <v>0</v>
      </c>
      <c r="F70" s="1291">
        <v>0</v>
      </c>
      <c r="G70" s="1300" t="str">
        <f t="shared" si="1"/>
        <v/>
      </c>
    </row>
    <row r="71" spans="1:7" ht="26.25" hidden="1" customHeight="1" x14ac:dyDescent="0.2">
      <c r="A71" s="1279"/>
      <c r="B71" s="6022"/>
      <c r="C71" s="1312" t="s">
        <v>622</v>
      </c>
      <c r="D71" s="1313" t="s">
        <v>623</v>
      </c>
      <c r="E71" s="1314">
        <v>0</v>
      </c>
      <c r="F71" s="1291">
        <v>0</v>
      </c>
      <c r="G71" s="1300"/>
    </row>
    <row r="72" spans="1:7" ht="26.25" hidden="1" customHeight="1" x14ac:dyDescent="0.2">
      <c r="A72" s="1279"/>
      <c r="B72" s="6022"/>
      <c r="C72" s="1289" t="s">
        <v>881</v>
      </c>
      <c r="D72" s="1307" t="s">
        <v>624</v>
      </c>
      <c r="E72" s="1303">
        <v>0</v>
      </c>
      <c r="F72" s="1291">
        <v>0</v>
      </c>
      <c r="G72" s="1300" t="str">
        <f t="shared" si="1"/>
        <v/>
      </c>
    </row>
    <row r="73" spans="1:7" ht="26.25" hidden="1" customHeight="1" thickBot="1" x14ac:dyDescent="0.25">
      <c r="A73" s="1279"/>
      <c r="B73" s="6022"/>
      <c r="C73" s="1289" t="s">
        <v>463</v>
      </c>
      <c r="D73" s="1308" t="s">
        <v>464</v>
      </c>
      <c r="E73" s="1303">
        <v>0</v>
      </c>
      <c r="F73" s="1291">
        <v>0</v>
      </c>
      <c r="G73" s="1300" t="str">
        <f t="shared" si="1"/>
        <v/>
      </c>
    </row>
    <row r="74" spans="1:7" ht="12.75" hidden="1" customHeight="1" thickBot="1" x14ac:dyDescent="0.25">
      <c r="A74" s="1279"/>
      <c r="B74" s="1306" t="s">
        <v>35</v>
      </c>
      <c r="C74" s="7390" t="s">
        <v>625</v>
      </c>
      <c r="D74" s="7391"/>
      <c r="E74" s="1311">
        <v>0</v>
      </c>
      <c r="F74" s="1282">
        <f>SUM(F75:F79)</f>
        <v>0</v>
      </c>
      <c r="G74" s="1296" t="str">
        <f t="shared" si="1"/>
        <v/>
      </c>
    </row>
    <row r="75" spans="1:7" ht="13.5" hidden="1" customHeight="1" x14ac:dyDescent="0.2">
      <c r="A75" s="1279"/>
      <c r="B75" s="6022"/>
      <c r="C75" s="1289" t="s">
        <v>883</v>
      </c>
      <c r="D75" s="1307" t="s">
        <v>626</v>
      </c>
      <c r="E75" s="1303">
        <v>0</v>
      </c>
      <c r="F75" s="1291">
        <v>0</v>
      </c>
      <c r="G75" s="1300" t="str">
        <f t="shared" si="1"/>
        <v/>
      </c>
    </row>
    <row r="76" spans="1:7" ht="13.5" hidden="1" customHeight="1" x14ac:dyDescent="0.2">
      <c r="A76" s="1279"/>
      <c r="B76" s="6022"/>
      <c r="C76" s="1289" t="s">
        <v>884</v>
      </c>
      <c r="D76" s="1307" t="s">
        <v>627</v>
      </c>
      <c r="E76" s="1303">
        <v>0</v>
      </c>
      <c r="F76" s="1291">
        <v>0</v>
      </c>
      <c r="G76" s="1300" t="str">
        <f t="shared" si="1"/>
        <v/>
      </c>
    </row>
    <row r="77" spans="1:7" ht="13.5" hidden="1" customHeight="1" x14ac:dyDescent="0.2">
      <c r="A77" s="1279"/>
      <c r="B77" s="6022"/>
      <c r="C77" s="1289" t="s">
        <v>886</v>
      </c>
      <c r="D77" s="1307" t="s">
        <v>628</v>
      </c>
      <c r="E77" s="1303">
        <v>0</v>
      </c>
      <c r="F77" s="1291">
        <v>0</v>
      </c>
      <c r="G77" s="1300" t="str">
        <f t="shared" si="1"/>
        <v/>
      </c>
    </row>
    <row r="78" spans="1:7" ht="26.25" hidden="1" customHeight="1" x14ac:dyDescent="0.2">
      <c r="A78" s="1279"/>
      <c r="B78" s="6022"/>
      <c r="C78" s="1289" t="s">
        <v>887</v>
      </c>
      <c r="D78" s="1307" t="s">
        <v>629</v>
      </c>
      <c r="E78" s="1303">
        <v>0</v>
      </c>
      <c r="F78" s="1291">
        <v>0</v>
      </c>
      <c r="G78" s="1300" t="str">
        <f t="shared" si="1"/>
        <v/>
      </c>
    </row>
    <row r="79" spans="1:7" ht="26.25" hidden="1" customHeight="1" thickBot="1" x14ac:dyDescent="0.25">
      <c r="A79" s="1279"/>
      <c r="B79" s="6022"/>
      <c r="C79" s="1289" t="s">
        <v>888</v>
      </c>
      <c r="D79" s="1307" t="s">
        <v>630</v>
      </c>
      <c r="E79" s="1303">
        <v>0</v>
      </c>
      <c r="F79" s="1291">
        <v>0</v>
      </c>
      <c r="G79" s="1300" t="str">
        <f t="shared" si="1"/>
        <v/>
      </c>
    </row>
    <row r="80" spans="1:7" ht="12.75" hidden="1" customHeight="1" thickBot="1" x14ac:dyDescent="0.25">
      <c r="A80" s="1279"/>
      <c r="B80" s="1306" t="s">
        <v>36</v>
      </c>
      <c r="C80" s="7390" t="s">
        <v>631</v>
      </c>
      <c r="D80" s="7391"/>
      <c r="E80" s="1311">
        <v>0</v>
      </c>
      <c r="F80" s="1282">
        <f>SUM(F81:F86)</f>
        <v>0</v>
      </c>
      <c r="G80" s="1296" t="str">
        <f t="shared" si="1"/>
        <v/>
      </c>
    </row>
    <row r="81" spans="1:7" ht="13.5" hidden="1" customHeight="1" x14ac:dyDescent="0.2">
      <c r="A81" s="1279"/>
      <c r="B81" s="6022"/>
      <c r="C81" s="1289" t="s">
        <v>890</v>
      </c>
      <c r="D81" s="1308" t="s">
        <v>240</v>
      </c>
      <c r="E81" s="1303">
        <v>0</v>
      </c>
      <c r="F81" s="1291">
        <v>0</v>
      </c>
      <c r="G81" s="1300" t="str">
        <f t="shared" si="1"/>
        <v/>
      </c>
    </row>
    <row r="82" spans="1:7" ht="13.5" hidden="1" customHeight="1" x14ac:dyDescent="0.2">
      <c r="A82" s="1279"/>
      <c r="B82" s="6022"/>
      <c r="C82" s="1289" t="s">
        <v>891</v>
      </c>
      <c r="D82" s="1308" t="s">
        <v>241</v>
      </c>
      <c r="E82" s="1303">
        <v>0</v>
      </c>
      <c r="F82" s="1291">
        <v>0</v>
      </c>
      <c r="G82" s="1300" t="str">
        <f t="shared" si="1"/>
        <v/>
      </c>
    </row>
    <row r="83" spans="1:7" ht="26.25" hidden="1" customHeight="1" x14ac:dyDescent="0.2">
      <c r="A83" s="1279"/>
      <c r="B83" s="6022"/>
      <c r="C83" s="1289" t="s">
        <v>892</v>
      </c>
      <c r="D83" s="1307" t="s">
        <v>632</v>
      </c>
      <c r="E83" s="1303">
        <v>0</v>
      </c>
      <c r="F83" s="1291">
        <v>0</v>
      </c>
      <c r="G83" s="1300" t="str">
        <f t="shared" si="1"/>
        <v/>
      </c>
    </row>
    <row r="84" spans="1:7" ht="13.5" hidden="1" customHeight="1" x14ac:dyDescent="0.2">
      <c r="A84" s="1279"/>
      <c r="B84" s="6022"/>
      <c r="C84" s="1289" t="s">
        <v>465</v>
      </c>
      <c r="D84" s="1308" t="s">
        <v>243</v>
      </c>
      <c r="E84" s="1303">
        <v>0</v>
      </c>
      <c r="F84" s="1291">
        <v>0</v>
      </c>
      <c r="G84" s="1300" t="str">
        <f t="shared" si="1"/>
        <v/>
      </c>
    </row>
    <row r="85" spans="1:7" ht="13.5" hidden="1" customHeight="1" x14ac:dyDescent="0.2">
      <c r="A85" s="1279"/>
      <c r="B85" s="6022"/>
      <c r="C85" s="1289" t="s">
        <v>893</v>
      </c>
      <c r="D85" s="1308" t="s">
        <v>244</v>
      </c>
      <c r="E85" s="1303">
        <v>0</v>
      </c>
      <c r="F85" s="1291">
        <v>0</v>
      </c>
      <c r="G85" s="1300" t="str">
        <f t="shared" si="1"/>
        <v/>
      </c>
    </row>
    <row r="86" spans="1:7" ht="13.5" hidden="1" customHeight="1" thickBot="1" x14ac:dyDescent="0.25">
      <c r="A86" s="1279"/>
      <c r="B86" s="6022"/>
      <c r="C86" s="1289" t="s">
        <v>895</v>
      </c>
      <c r="D86" s="1308" t="s">
        <v>253</v>
      </c>
      <c r="E86" s="1303">
        <v>0</v>
      </c>
      <c r="F86" s="1291">
        <v>0</v>
      </c>
      <c r="G86" s="1300" t="str">
        <f t="shared" si="1"/>
        <v/>
      </c>
    </row>
    <row r="87" spans="1:7" ht="20.25" hidden="1" customHeight="1" thickBot="1" x14ac:dyDescent="0.25">
      <c r="A87" s="1279"/>
      <c r="B87" s="1306" t="s">
        <v>37</v>
      </c>
      <c r="C87" s="7390" t="s">
        <v>633</v>
      </c>
      <c r="D87" s="7391"/>
      <c r="E87" s="1311">
        <v>0</v>
      </c>
      <c r="F87" s="1282">
        <f>SUM(F88:F96)</f>
        <v>0</v>
      </c>
      <c r="G87" s="1296" t="str">
        <f t="shared" si="1"/>
        <v/>
      </c>
    </row>
    <row r="88" spans="1:7" ht="26.25" hidden="1" customHeight="1" x14ac:dyDescent="0.2">
      <c r="A88" s="1279"/>
      <c r="B88" s="6022"/>
      <c r="C88" s="1289" t="s">
        <v>897</v>
      </c>
      <c r="D88" s="1308" t="s">
        <v>245</v>
      </c>
      <c r="E88" s="1303">
        <v>0</v>
      </c>
      <c r="F88" s="1291">
        <v>0</v>
      </c>
      <c r="G88" s="1300" t="str">
        <f t="shared" si="1"/>
        <v/>
      </c>
    </row>
    <row r="89" spans="1:7" ht="26.25" hidden="1" customHeight="1" x14ac:dyDescent="0.2">
      <c r="A89" s="1279"/>
      <c r="B89" s="6022"/>
      <c r="C89" s="1289" t="s">
        <v>898</v>
      </c>
      <c r="D89" s="1307" t="s">
        <v>246</v>
      </c>
      <c r="E89" s="1303">
        <v>0</v>
      </c>
      <c r="F89" s="1291">
        <v>0</v>
      </c>
      <c r="G89" s="1300" t="str">
        <f t="shared" si="1"/>
        <v/>
      </c>
    </row>
    <row r="90" spans="1:7" ht="26.25" hidden="1" customHeight="1" x14ac:dyDescent="0.2">
      <c r="A90" s="1279"/>
      <c r="B90" s="6022"/>
      <c r="C90" s="1289" t="s">
        <v>899</v>
      </c>
      <c r="D90" s="1308" t="s">
        <v>247</v>
      </c>
      <c r="E90" s="1303">
        <v>0</v>
      </c>
      <c r="F90" s="1291">
        <v>0</v>
      </c>
      <c r="G90" s="1300" t="str">
        <f t="shared" si="1"/>
        <v/>
      </c>
    </row>
    <row r="91" spans="1:7" ht="26.25" hidden="1" customHeight="1" x14ac:dyDescent="0.2">
      <c r="A91" s="1279"/>
      <c r="B91" s="6022"/>
      <c r="C91" s="1289" t="s">
        <v>900</v>
      </c>
      <c r="D91" s="1308" t="s">
        <v>248</v>
      </c>
      <c r="E91" s="1303">
        <v>0</v>
      </c>
      <c r="F91" s="1291">
        <v>0</v>
      </c>
      <c r="G91" s="1300" t="str">
        <f t="shared" si="1"/>
        <v/>
      </c>
    </row>
    <row r="92" spans="1:7" ht="13.5" hidden="1" customHeight="1" x14ac:dyDescent="0.2">
      <c r="A92" s="1279"/>
      <c r="B92" s="6022"/>
      <c r="C92" s="1289" t="s">
        <v>901</v>
      </c>
      <c r="D92" s="1308" t="s">
        <v>249</v>
      </c>
      <c r="E92" s="1303">
        <v>0</v>
      </c>
      <c r="F92" s="1291">
        <v>0</v>
      </c>
      <c r="G92" s="1300" t="str">
        <f t="shared" si="1"/>
        <v/>
      </c>
    </row>
    <row r="93" spans="1:7" ht="13.5" hidden="1" customHeight="1" x14ac:dyDescent="0.2">
      <c r="A93" s="1279"/>
      <c r="B93" s="6022"/>
      <c r="C93" s="1289" t="s">
        <v>902</v>
      </c>
      <c r="D93" s="1308" t="s">
        <v>250</v>
      </c>
      <c r="E93" s="1303">
        <v>0</v>
      </c>
      <c r="F93" s="1291">
        <v>0</v>
      </c>
      <c r="G93" s="1300" t="str">
        <f t="shared" si="1"/>
        <v/>
      </c>
    </row>
    <row r="94" spans="1:7" ht="26.25" hidden="1" customHeight="1" x14ac:dyDescent="0.2">
      <c r="A94" s="1279"/>
      <c r="B94" s="6022"/>
      <c r="C94" s="1289" t="s">
        <v>903</v>
      </c>
      <c r="D94" s="1307" t="s">
        <v>251</v>
      </c>
      <c r="E94" s="1303">
        <v>0</v>
      </c>
      <c r="F94" s="1291">
        <v>0</v>
      </c>
      <c r="G94" s="1300" t="str">
        <f t="shared" si="1"/>
        <v/>
      </c>
    </row>
    <row r="95" spans="1:7" ht="13.5" hidden="1" customHeight="1" x14ac:dyDescent="0.2">
      <c r="A95" s="1279"/>
      <c r="B95" s="6022"/>
      <c r="C95" s="1289" t="s">
        <v>904</v>
      </c>
      <c r="D95" s="1308" t="s">
        <v>252</v>
      </c>
      <c r="E95" s="1303">
        <v>0</v>
      </c>
      <c r="F95" s="1291">
        <v>0</v>
      </c>
      <c r="G95" s="1300" t="str">
        <f t="shared" si="1"/>
        <v/>
      </c>
    </row>
    <row r="96" spans="1:7" ht="26.25" hidden="1" customHeight="1" thickBot="1" x14ac:dyDescent="0.25">
      <c r="A96" s="1279"/>
      <c r="B96" s="6022"/>
      <c r="C96" s="1289" t="s">
        <v>905</v>
      </c>
      <c r="D96" s="1307" t="s">
        <v>634</v>
      </c>
      <c r="E96" s="1303">
        <v>0</v>
      </c>
      <c r="F96" s="1291">
        <v>0</v>
      </c>
      <c r="G96" s="1300" t="str">
        <f t="shared" si="1"/>
        <v/>
      </c>
    </row>
    <row r="97" spans="1:7" ht="12.75" customHeight="1" thickBot="1" x14ac:dyDescent="0.25">
      <c r="A97" s="1279"/>
      <c r="B97" s="1306" t="s">
        <v>38</v>
      </c>
      <c r="C97" s="7390" t="s">
        <v>635</v>
      </c>
      <c r="D97" s="7391"/>
      <c r="E97" s="1282">
        <v>1</v>
      </c>
      <c r="F97" s="1282">
        <f>SUM(F98:F111)</f>
        <v>1</v>
      </c>
      <c r="G97" s="1296">
        <f t="shared" si="1"/>
        <v>0</v>
      </c>
    </row>
    <row r="98" spans="1:7" ht="13.5" hidden="1" customHeight="1" x14ac:dyDescent="0.2">
      <c r="A98" s="1279"/>
      <c r="B98" s="6022"/>
      <c r="C98" s="1289" t="s">
        <v>907</v>
      </c>
      <c r="D98" s="1308" t="s">
        <v>636</v>
      </c>
      <c r="E98" s="1303">
        <v>0</v>
      </c>
      <c r="F98" s="1291">
        <v>0</v>
      </c>
      <c r="G98" s="1300" t="str">
        <f t="shared" si="1"/>
        <v/>
      </c>
    </row>
    <row r="99" spans="1:7" ht="26.25" hidden="1" customHeight="1" x14ac:dyDescent="0.2">
      <c r="A99" s="1279"/>
      <c r="B99" s="6022"/>
      <c r="C99" s="1289" t="s">
        <v>908</v>
      </c>
      <c r="D99" s="1307" t="s">
        <v>637</v>
      </c>
      <c r="E99" s="1303">
        <v>0</v>
      </c>
      <c r="F99" s="1291">
        <v>0</v>
      </c>
      <c r="G99" s="1300" t="str">
        <f t="shared" si="1"/>
        <v/>
      </c>
    </row>
    <row r="100" spans="1:7" ht="13.5" hidden="1" customHeight="1" x14ac:dyDescent="0.2">
      <c r="A100" s="1279"/>
      <c r="B100" s="6022"/>
      <c r="C100" s="1289" t="s">
        <v>909</v>
      </c>
      <c r="D100" s="1307" t="s">
        <v>638</v>
      </c>
      <c r="E100" s="1303">
        <v>0</v>
      </c>
      <c r="F100" s="1291">
        <v>0</v>
      </c>
      <c r="G100" s="1300" t="str">
        <f t="shared" si="1"/>
        <v/>
      </c>
    </row>
    <row r="101" spans="1:7" ht="26.25" hidden="1" customHeight="1" x14ac:dyDescent="0.2">
      <c r="A101" s="1279"/>
      <c r="B101" s="6022"/>
      <c r="C101" s="1289" t="s">
        <v>910</v>
      </c>
      <c r="D101" s="1308" t="s">
        <v>639</v>
      </c>
      <c r="E101" s="1303">
        <v>0</v>
      </c>
      <c r="F101" s="1291">
        <v>0</v>
      </c>
      <c r="G101" s="1300" t="str">
        <f t="shared" si="1"/>
        <v/>
      </c>
    </row>
    <row r="102" spans="1:7" ht="26.25" hidden="1" customHeight="1" x14ac:dyDescent="0.2">
      <c r="A102" s="1279"/>
      <c r="B102" s="6022"/>
      <c r="C102" s="1289" t="s">
        <v>911</v>
      </c>
      <c r="D102" s="1308" t="s">
        <v>640</v>
      </c>
      <c r="E102" s="1303">
        <v>0</v>
      </c>
      <c r="F102" s="1291">
        <v>0</v>
      </c>
      <c r="G102" s="1300" t="str">
        <f t="shared" si="1"/>
        <v/>
      </c>
    </row>
    <row r="103" spans="1:7" ht="13.5" hidden="1" customHeight="1" x14ac:dyDescent="0.2">
      <c r="A103" s="1279"/>
      <c r="B103" s="6022"/>
      <c r="C103" s="1289" t="s">
        <v>912</v>
      </c>
      <c r="D103" s="1308" t="s">
        <v>641</v>
      </c>
      <c r="E103" s="1303">
        <v>0</v>
      </c>
      <c r="F103" s="1291">
        <v>0</v>
      </c>
      <c r="G103" s="1300" t="str">
        <f t="shared" si="1"/>
        <v/>
      </c>
    </row>
    <row r="104" spans="1:7" ht="26.25" hidden="1" customHeight="1" x14ac:dyDescent="0.2">
      <c r="A104" s="1279"/>
      <c r="B104" s="6022"/>
      <c r="C104" s="1289" t="s">
        <v>913</v>
      </c>
      <c r="D104" s="1315" t="s">
        <v>642</v>
      </c>
      <c r="E104" s="1303">
        <v>0</v>
      </c>
      <c r="F104" s="1291">
        <v>0</v>
      </c>
      <c r="G104" s="1300" t="str">
        <f t="shared" si="1"/>
        <v/>
      </c>
    </row>
    <row r="105" spans="1:7" ht="13.5" hidden="1" customHeight="1" x14ac:dyDescent="0.2">
      <c r="A105" s="1279"/>
      <c r="B105" s="6022"/>
      <c r="C105" s="1289" t="s">
        <v>914</v>
      </c>
      <c r="D105" s="1308" t="s">
        <v>643</v>
      </c>
      <c r="E105" s="1303">
        <v>0</v>
      </c>
      <c r="F105" s="1291">
        <v>0</v>
      </c>
      <c r="G105" s="1300" t="str">
        <f t="shared" si="1"/>
        <v/>
      </c>
    </row>
    <row r="106" spans="1:7" ht="13.5" hidden="1" customHeight="1" x14ac:dyDescent="0.2">
      <c r="A106" s="1279"/>
      <c r="B106" s="6022"/>
      <c r="C106" s="1289" t="s">
        <v>915</v>
      </c>
      <c r="D106" s="1307" t="s">
        <v>644</v>
      </c>
      <c r="E106" s="1303">
        <v>0</v>
      </c>
      <c r="F106" s="1291">
        <v>0</v>
      </c>
      <c r="G106" s="1300" t="str">
        <f t="shared" si="1"/>
        <v/>
      </c>
    </row>
    <row r="107" spans="1:7" ht="13.5" hidden="1" customHeight="1" x14ac:dyDescent="0.2">
      <c r="A107" s="1279"/>
      <c r="B107" s="6022"/>
      <c r="C107" s="1289" t="s">
        <v>916</v>
      </c>
      <c r="D107" s="1307" t="s">
        <v>645</v>
      </c>
      <c r="E107" s="1303">
        <v>0</v>
      </c>
      <c r="F107" s="1291">
        <v>0</v>
      </c>
      <c r="G107" s="1300" t="str">
        <f t="shared" si="1"/>
        <v/>
      </c>
    </row>
    <row r="108" spans="1:7" ht="13.5" customHeight="1" thickBot="1" x14ac:dyDescent="0.25">
      <c r="A108" s="1279"/>
      <c r="B108" s="6022"/>
      <c r="C108" s="1289" t="s">
        <v>466</v>
      </c>
      <c r="D108" s="1308" t="s">
        <v>467</v>
      </c>
      <c r="E108" s="1303">
        <v>1</v>
      </c>
      <c r="F108" s="1291">
        <v>0</v>
      </c>
      <c r="G108" s="1300" t="str">
        <f t="shared" si="1"/>
        <v/>
      </c>
    </row>
    <row r="109" spans="1:7" ht="13.5" hidden="1" customHeight="1" x14ac:dyDescent="0.2">
      <c r="A109" s="1279"/>
      <c r="B109" s="6022"/>
      <c r="C109" s="1289" t="s">
        <v>468</v>
      </c>
      <c r="D109" s="1308" t="s">
        <v>646</v>
      </c>
      <c r="E109" s="1303">
        <v>0</v>
      </c>
      <c r="F109" s="1291">
        <v>1</v>
      </c>
      <c r="G109" s="1300" t="str">
        <f t="shared" si="1"/>
        <v/>
      </c>
    </row>
    <row r="110" spans="1:7" ht="13.5" hidden="1" customHeight="1" thickBot="1" x14ac:dyDescent="0.25">
      <c r="A110" s="1279"/>
      <c r="B110" s="6022"/>
      <c r="C110" s="1289" t="s">
        <v>917</v>
      </c>
      <c r="D110" s="1307" t="s">
        <v>647</v>
      </c>
      <c r="E110" s="1303">
        <v>0</v>
      </c>
      <c r="F110" s="1291">
        <v>0</v>
      </c>
      <c r="G110" s="1300" t="str">
        <f t="shared" si="1"/>
        <v/>
      </c>
    </row>
    <row r="111" spans="1:7" ht="13.5" hidden="1" customHeight="1" thickBot="1" x14ac:dyDescent="0.25">
      <c r="A111" s="1279"/>
      <c r="B111" s="6023"/>
      <c r="C111" s="1289" t="s">
        <v>469</v>
      </c>
      <c r="D111" s="1308" t="s">
        <v>470</v>
      </c>
      <c r="E111" s="1303">
        <v>0</v>
      </c>
      <c r="F111" s="1295">
        <v>0</v>
      </c>
      <c r="G111" s="1300" t="str">
        <f t="shared" si="1"/>
        <v/>
      </c>
    </row>
    <row r="112" spans="1:7" ht="12.75" customHeight="1" thickBot="1" x14ac:dyDescent="0.3">
      <c r="B112" s="1294" t="s">
        <v>39</v>
      </c>
      <c r="C112" s="7390" t="s">
        <v>648</v>
      </c>
      <c r="D112" s="7391"/>
      <c r="E112" s="1295">
        <v>22</v>
      </c>
      <c r="F112" s="1295">
        <f>SUM(F113:F126)</f>
        <v>145</v>
      </c>
      <c r="G112" s="1296">
        <f t="shared" si="1"/>
        <v>559.09090909090912</v>
      </c>
    </row>
    <row r="113" spans="1:7" ht="25.5" hidden="1" customHeight="1" x14ac:dyDescent="0.2">
      <c r="A113" s="1279"/>
      <c r="B113" s="1305"/>
      <c r="C113" s="1289" t="s">
        <v>919</v>
      </c>
      <c r="D113" s="1307" t="s">
        <v>649</v>
      </c>
      <c r="E113" s="1303">
        <v>0</v>
      </c>
      <c r="F113" s="1291">
        <v>0</v>
      </c>
      <c r="G113" s="1300" t="str">
        <f t="shared" si="1"/>
        <v/>
      </c>
    </row>
    <row r="114" spans="1:7" ht="12.75" hidden="1" customHeight="1" x14ac:dyDescent="0.2">
      <c r="A114" s="1279"/>
      <c r="B114" s="6022"/>
      <c r="C114" s="1289" t="s">
        <v>920</v>
      </c>
      <c r="D114" s="1308" t="s">
        <v>650</v>
      </c>
      <c r="E114" s="1303">
        <v>0</v>
      </c>
      <c r="F114" s="1291">
        <v>0</v>
      </c>
      <c r="G114" s="1300" t="str">
        <f t="shared" si="1"/>
        <v/>
      </c>
    </row>
    <row r="115" spans="1:7" ht="25.5" hidden="1" customHeight="1" x14ac:dyDescent="0.2">
      <c r="A115" s="1279"/>
      <c r="B115" s="6022"/>
      <c r="C115" s="1289" t="s">
        <v>921</v>
      </c>
      <c r="D115" s="1307" t="s">
        <v>651</v>
      </c>
      <c r="E115" s="1303">
        <v>0</v>
      </c>
      <c r="F115" s="1291">
        <v>0</v>
      </c>
      <c r="G115" s="1300" t="str">
        <f t="shared" si="1"/>
        <v/>
      </c>
    </row>
    <row r="116" spans="1:7" ht="25.5" hidden="1" customHeight="1" x14ac:dyDescent="0.2">
      <c r="A116" s="1279"/>
      <c r="B116" s="6022"/>
      <c r="C116" s="1289" t="s">
        <v>922</v>
      </c>
      <c r="D116" s="1307" t="s">
        <v>652</v>
      </c>
      <c r="E116" s="1303">
        <v>0</v>
      </c>
      <c r="F116" s="1291">
        <v>0</v>
      </c>
      <c r="G116" s="1300" t="str">
        <f t="shared" si="1"/>
        <v/>
      </c>
    </row>
    <row r="117" spans="1:7" ht="12.75" hidden="1" customHeight="1" x14ac:dyDescent="0.2">
      <c r="A117" s="1279"/>
      <c r="B117" s="6022"/>
      <c r="C117" s="1289" t="s">
        <v>923</v>
      </c>
      <c r="D117" s="1307" t="s">
        <v>653</v>
      </c>
      <c r="E117" s="1303">
        <v>0</v>
      </c>
      <c r="F117" s="1291">
        <v>0</v>
      </c>
      <c r="G117" s="1300" t="str">
        <f t="shared" si="1"/>
        <v/>
      </c>
    </row>
    <row r="118" spans="1:7" ht="25.5" hidden="1" customHeight="1" x14ac:dyDescent="0.2">
      <c r="A118" s="1279"/>
      <c r="B118" s="6022"/>
      <c r="C118" s="1289" t="s">
        <v>924</v>
      </c>
      <c r="D118" s="1307" t="s">
        <v>654</v>
      </c>
      <c r="E118" s="1303">
        <v>0</v>
      </c>
      <c r="F118" s="1291">
        <v>0</v>
      </c>
      <c r="G118" s="1300" t="str">
        <f t="shared" si="1"/>
        <v/>
      </c>
    </row>
    <row r="119" spans="1:7" ht="25.5" hidden="1" customHeight="1" x14ac:dyDescent="0.2">
      <c r="A119" s="1279"/>
      <c r="B119" s="6022"/>
      <c r="C119" s="1289" t="s">
        <v>925</v>
      </c>
      <c r="D119" s="1307" t="s">
        <v>523</v>
      </c>
      <c r="E119" s="1303">
        <v>0</v>
      </c>
      <c r="F119" s="1291">
        <v>0</v>
      </c>
      <c r="G119" s="1300" t="str">
        <f t="shared" si="1"/>
        <v/>
      </c>
    </row>
    <row r="120" spans="1:7" ht="25.5" hidden="1" customHeight="1" x14ac:dyDescent="0.2">
      <c r="A120" s="1279"/>
      <c r="B120" s="6022"/>
      <c r="C120" s="1289" t="s">
        <v>926</v>
      </c>
      <c r="D120" s="1307" t="s">
        <v>655</v>
      </c>
      <c r="E120" s="1303">
        <v>0</v>
      </c>
      <c r="F120" s="1291">
        <v>0</v>
      </c>
      <c r="G120" s="1300" t="str">
        <f t="shared" si="1"/>
        <v/>
      </c>
    </row>
    <row r="121" spans="1:7" ht="38.25" hidden="1" customHeight="1" x14ac:dyDescent="0.2">
      <c r="A121" s="1279"/>
      <c r="B121" s="6022"/>
      <c r="C121" s="1289" t="s">
        <v>927</v>
      </c>
      <c r="D121" s="1307" t="s">
        <v>524</v>
      </c>
      <c r="E121" s="1303">
        <v>0</v>
      </c>
      <c r="F121" s="1291">
        <v>0</v>
      </c>
      <c r="G121" s="1300" t="str">
        <f t="shared" si="1"/>
        <v/>
      </c>
    </row>
    <row r="122" spans="1:7" ht="25.5" hidden="1" customHeight="1" x14ac:dyDescent="0.2">
      <c r="A122" s="1279"/>
      <c r="B122" s="6022"/>
      <c r="C122" s="1289" t="s">
        <v>928</v>
      </c>
      <c r="D122" s="1307" t="s">
        <v>525</v>
      </c>
      <c r="E122" s="1303">
        <v>0</v>
      </c>
      <c r="F122" s="1291">
        <v>0</v>
      </c>
      <c r="G122" s="1300" t="str">
        <f t="shared" si="1"/>
        <v/>
      </c>
    </row>
    <row r="123" spans="1:7" ht="25.5" x14ac:dyDescent="0.25">
      <c r="B123" s="1301"/>
      <c r="C123" s="1289" t="s">
        <v>656</v>
      </c>
      <c r="D123" s="1308" t="s">
        <v>657</v>
      </c>
      <c r="E123" s="1298">
        <v>22</v>
      </c>
      <c r="F123" s="1335">
        <v>136</v>
      </c>
      <c r="G123" s="1300">
        <f t="shared" si="1"/>
        <v>518.18181818181813</v>
      </c>
    </row>
    <row r="124" spans="1:7" ht="13.5" customHeight="1" thickBot="1" x14ac:dyDescent="0.25">
      <c r="A124" s="1279"/>
      <c r="B124" s="6022"/>
      <c r="C124" s="1289" t="s">
        <v>929</v>
      </c>
      <c r="D124" s="1308" t="s">
        <v>658</v>
      </c>
      <c r="E124" s="1299">
        <v>0</v>
      </c>
      <c r="F124" s="1299">
        <v>1</v>
      </c>
      <c r="G124" s="6263" t="str">
        <f t="shared" ref="G124:G187" si="2">IF(F124*E124=0,"",F124/E124*100-100)</f>
        <v/>
      </c>
    </row>
    <row r="125" spans="1:7" ht="26.25" hidden="1" customHeight="1" x14ac:dyDescent="0.2">
      <c r="A125" s="1279"/>
      <c r="B125" s="6022"/>
      <c r="C125" s="1289" t="s">
        <v>930</v>
      </c>
      <c r="D125" s="1308" t="s">
        <v>660</v>
      </c>
      <c r="E125" s="1299">
        <v>0</v>
      </c>
      <c r="F125" s="1310">
        <v>8</v>
      </c>
      <c r="G125" s="1300" t="str">
        <f t="shared" si="2"/>
        <v/>
      </c>
    </row>
    <row r="126" spans="1:7" ht="26.25" hidden="1" customHeight="1" thickBot="1" x14ac:dyDescent="0.25">
      <c r="A126" s="1279"/>
      <c r="B126" s="6022"/>
      <c r="C126" s="1289" t="s">
        <v>931</v>
      </c>
      <c r="D126" s="1307" t="s">
        <v>661</v>
      </c>
      <c r="E126" s="1316">
        <v>0</v>
      </c>
      <c r="F126" s="1295">
        <v>0</v>
      </c>
      <c r="G126" s="1300" t="str">
        <f t="shared" si="2"/>
        <v/>
      </c>
    </row>
    <row r="127" spans="1:7" ht="12.75" hidden="1" customHeight="1" thickBot="1" x14ac:dyDescent="0.25">
      <c r="A127" s="1279"/>
      <c r="B127" s="6264" t="s">
        <v>40</v>
      </c>
      <c r="C127" s="7390" t="s">
        <v>662</v>
      </c>
      <c r="D127" s="7391"/>
      <c r="E127" s="1295">
        <v>0</v>
      </c>
      <c r="F127" s="1295">
        <f>SUM(F128:F149)</f>
        <v>17</v>
      </c>
      <c r="G127" s="1296" t="str">
        <f t="shared" si="2"/>
        <v/>
      </c>
    </row>
    <row r="128" spans="1:7" ht="13.5" hidden="1" customHeight="1" x14ac:dyDescent="0.2">
      <c r="A128" s="1279"/>
      <c r="B128" s="1305"/>
      <c r="C128" s="1289" t="s">
        <v>933</v>
      </c>
      <c r="D128" s="1308" t="s">
        <v>350</v>
      </c>
      <c r="E128" s="1336">
        <v>0</v>
      </c>
      <c r="F128" s="1295">
        <v>0</v>
      </c>
      <c r="G128" s="1300" t="str">
        <f t="shared" si="2"/>
        <v/>
      </c>
    </row>
    <row r="129" spans="1:7" ht="26.25" hidden="1" customHeight="1" x14ac:dyDescent="0.2">
      <c r="A129" s="1279"/>
      <c r="B129" s="6022"/>
      <c r="C129" s="1289" t="s">
        <v>934</v>
      </c>
      <c r="D129" s="1307" t="s">
        <v>351</v>
      </c>
      <c r="E129" s="1299">
        <v>0</v>
      </c>
      <c r="F129" s="1295">
        <v>0</v>
      </c>
      <c r="G129" s="1300" t="str">
        <f t="shared" si="2"/>
        <v/>
      </c>
    </row>
    <row r="130" spans="1:7" ht="13.5" hidden="1" customHeight="1" x14ac:dyDescent="0.2">
      <c r="A130" s="1279"/>
      <c r="B130" s="6022"/>
      <c r="C130" s="1289" t="s">
        <v>935</v>
      </c>
      <c r="D130" s="1307" t="s">
        <v>352</v>
      </c>
      <c r="E130" s="1299">
        <v>0</v>
      </c>
      <c r="F130" s="1295">
        <v>0</v>
      </c>
      <c r="G130" s="1300" t="str">
        <f t="shared" si="2"/>
        <v/>
      </c>
    </row>
    <row r="131" spans="1:7" ht="13.5" hidden="1" customHeight="1" x14ac:dyDescent="0.2">
      <c r="A131" s="1279"/>
      <c r="B131" s="6022"/>
      <c r="C131" s="1289" t="s">
        <v>936</v>
      </c>
      <c r="D131" s="1308" t="s">
        <v>353</v>
      </c>
      <c r="E131" s="1299">
        <v>0</v>
      </c>
      <c r="F131" s="1295">
        <v>0</v>
      </c>
      <c r="G131" s="1300" t="str">
        <f t="shared" si="2"/>
        <v/>
      </c>
    </row>
    <row r="132" spans="1:7" ht="13.5" hidden="1" customHeight="1" x14ac:dyDescent="0.2">
      <c r="A132" s="1279"/>
      <c r="B132" s="6022"/>
      <c r="C132" s="1289" t="s">
        <v>937</v>
      </c>
      <c r="D132" s="1307" t="s">
        <v>354</v>
      </c>
      <c r="E132" s="1299">
        <v>0</v>
      </c>
      <c r="F132" s="1295">
        <v>0</v>
      </c>
      <c r="G132" s="1300" t="str">
        <f t="shared" si="2"/>
        <v/>
      </c>
    </row>
    <row r="133" spans="1:7" ht="26.25" hidden="1" customHeight="1" x14ac:dyDescent="0.2">
      <c r="A133" s="1279"/>
      <c r="B133" s="6022"/>
      <c r="C133" s="1289" t="s">
        <v>938</v>
      </c>
      <c r="D133" s="1307" t="s">
        <v>355</v>
      </c>
      <c r="E133" s="1299">
        <v>0</v>
      </c>
      <c r="F133" s="1295">
        <v>0</v>
      </c>
      <c r="G133" s="1300" t="str">
        <f t="shared" si="2"/>
        <v/>
      </c>
    </row>
    <row r="134" spans="1:7" ht="26.25" hidden="1" customHeight="1" x14ac:dyDescent="0.2">
      <c r="A134" s="1279"/>
      <c r="B134" s="6022"/>
      <c r="C134" s="1289" t="s">
        <v>939</v>
      </c>
      <c r="D134" s="1307" t="s">
        <v>356</v>
      </c>
      <c r="E134" s="1299">
        <v>0</v>
      </c>
      <c r="F134" s="1295">
        <v>0</v>
      </c>
      <c r="G134" s="1300" t="str">
        <f t="shared" si="2"/>
        <v/>
      </c>
    </row>
    <row r="135" spans="1:7" ht="26.25" hidden="1" customHeight="1" x14ac:dyDescent="0.2">
      <c r="A135" s="1279"/>
      <c r="B135" s="6022"/>
      <c r="C135" s="1289" t="s">
        <v>940</v>
      </c>
      <c r="D135" s="1308" t="s">
        <v>663</v>
      </c>
      <c r="E135" s="1299">
        <v>0</v>
      </c>
      <c r="F135" s="1295">
        <v>0</v>
      </c>
      <c r="G135" s="1300" t="str">
        <f t="shared" si="2"/>
        <v/>
      </c>
    </row>
    <row r="136" spans="1:7" ht="13.5" hidden="1" customHeight="1" x14ac:dyDescent="0.2">
      <c r="A136" s="1279"/>
      <c r="B136" s="6022"/>
      <c r="C136" s="1289" t="s">
        <v>941</v>
      </c>
      <c r="D136" s="1307" t="s">
        <v>358</v>
      </c>
      <c r="E136" s="1299">
        <v>0</v>
      </c>
      <c r="F136" s="1295">
        <v>0</v>
      </c>
      <c r="G136" s="1300" t="str">
        <f t="shared" si="2"/>
        <v/>
      </c>
    </row>
    <row r="137" spans="1:7" ht="26.25" hidden="1" customHeight="1" x14ac:dyDescent="0.2">
      <c r="A137" s="1279"/>
      <c r="B137" s="6022"/>
      <c r="C137" s="1289" t="s">
        <v>942</v>
      </c>
      <c r="D137" s="1308" t="s">
        <v>664</v>
      </c>
      <c r="E137" s="1299">
        <v>0</v>
      </c>
      <c r="F137" s="1295">
        <v>17</v>
      </c>
      <c r="G137" s="1300" t="str">
        <f t="shared" si="2"/>
        <v/>
      </c>
    </row>
    <row r="138" spans="1:7" ht="26.25" hidden="1" customHeight="1" x14ac:dyDescent="0.2">
      <c r="A138" s="1279"/>
      <c r="B138" s="6022"/>
      <c r="C138" s="1289" t="s">
        <v>943</v>
      </c>
      <c r="D138" s="1307" t="s">
        <v>360</v>
      </c>
      <c r="E138" s="1299">
        <v>0</v>
      </c>
      <c r="F138" s="1295">
        <v>0</v>
      </c>
      <c r="G138" s="1300" t="str">
        <f t="shared" si="2"/>
        <v/>
      </c>
    </row>
    <row r="139" spans="1:7" ht="13.5" hidden="1" customHeight="1" x14ac:dyDescent="0.2">
      <c r="A139" s="1279"/>
      <c r="B139" s="6022"/>
      <c r="C139" s="1289" t="s">
        <v>944</v>
      </c>
      <c r="D139" s="1308" t="s">
        <v>361</v>
      </c>
      <c r="E139" s="1299">
        <v>0</v>
      </c>
      <c r="F139" s="1295">
        <v>0</v>
      </c>
      <c r="G139" s="1300" t="str">
        <f t="shared" si="2"/>
        <v/>
      </c>
    </row>
    <row r="140" spans="1:7" ht="13.5" hidden="1" customHeight="1" x14ac:dyDescent="0.2">
      <c r="A140" s="1279"/>
      <c r="B140" s="6022"/>
      <c r="C140" s="1289" t="s">
        <v>945</v>
      </c>
      <c r="D140" s="1308" t="s">
        <v>362</v>
      </c>
      <c r="E140" s="1299">
        <v>0</v>
      </c>
      <c r="F140" s="1295">
        <v>0</v>
      </c>
      <c r="G140" s="1300" t="str">
        <f t="shared" si="2"/>
        <v/>
      </c>
    </row>
    <row r="141" spans="1:7" ht="39" hidden="1" customHeight="1" x14ac:dyDescent="0.2">
      <c r="A141" s="1279"/>
      <c r="B141" s="6022"/>
      <c r="C141" s="1289" t="s">
        <v>946</v>
      </c>
      <c r="D141" s="1307" t="s">
        <v>363</v>
      </c>
      <c r="E141" s="1299">
        <v>0</v>
      </c>
      <c r="F141" s="1295">
        <v>0</v>
      </c>
      <c r="G141" s="1300" t="str">
        <f t="shared" si="2"/>
        <v/>
      </c>
    </row>
    <row r="142" spans="1:7" ht="39" hidden="1" customHeight="1" x14ac:dyDescent="0.2">
      <c r="A142" s="1279"/>
      <c r="B142" s="6022"/>
      <c r="C142" s="1289" t="s">
        <v>947</v>
      </c>
      <c r="D142" s="1307" t="s">
        <v>364</v>
      </c>
      <c r="E142" s="1299">
        <v>0</v>
      </c>
      <c r="F142" s="1295">
        <v>0</v>
      </c>
      <c r="G142" s="1300" t="str">
        <f t="shared" si="2"/>
        <v/>
      </c>
    </row>
    <row r="143" spans="1:7" ht="26.25" hidden="1" customHeight="1" x14ac:dyDescent="0.2">
      <c r="A143" s="1279"/>
      <c r="B143" s="6022"/>
      <c r="C143" s="1289" t="s">
        <v>948</v>
      </c>
      <c r="D143" s="1307" t="s">
        <v>365</v>
      </c>
      <c r="E143" s="1299">
        <v>0</v>
      </c>
      <c r="F143" s="1295">
        <v>0</v>
      </c>
      <c r="G143" s="1300" t="str">
        <f t="shared" si="2"/>
        <v/>
      </c>
    </row>
    <row r="144" spans="1:7" ht="13.5" hidden="1" customHeight="1" x14ac:dyDescent="0.2">
      <c r="A144" s="1279"/>
      <c r="B144" s="6022"/>
      <c r="C144" s="1289" t="s">
        <v>949</v>
      </c>
      <c r="D144" s="1308" t="s">
        <v>366</v>
      </c>
      <c r="E144" s="1299">
        <v>0</v>
      </c>
      <c r="F144" s="1295">
        <v>0</v>
      </c>
      <c r="G144" s="1300" t="str">
        <f t="shared" si="2"/>
        <v/>
      </c>
    </row>
    <row r="145" spans="1:7" ht="13.5" hidden="1" customHeight="1" x14ac:dyDescent="0.2">
      <c r="A145" s="1279"/>
      <c r="B145" s="6022"/>
      <c r="C145" s="1289" t="s">
        <v>950</v>
      </c>
      <c r="D145" s="1307" t="s">
        <v>367</v>
      </c>
      <c r="E145" s="1299">
        <v>0</v>
      </c>
      <c r="F145" s="1295">
        <v>0</v>
      </c>
      <c r="G145" s="1300" t="str">
        <f t="shared" si="2"/>
        <v/>
      </c>
    </row>
    <row r="146" spans="1:7" ht="26.25" hidden="1" customHeight="1" x14ac:dyDescent="0.2">
      <c r="A146" s="1279"/>
      <c r="B146" s="6022"/>
      <c r="C146" s="1289" t="s">
        <v>951</v>
      </c>
      <c r="D146" s="1308" t="s">
        <v>370</v>
      </c>
      <c r="E146" s="1335">
        <v>0</v>
      </c>
      <c r="F146" s="6265">
        <v>0</v>
      </c>
      <c r="G146" s="1300" t="str">
        <f t="shared" si="2"/>
        <v/>
      </c>
    </row>
    <row r="147" spans="1:7" ht="13.5" hidden="1" customHeight="1" x14ac:dyDescent="0.2">
      <c r="A147" s="1279"/>
      <c r="B147" s="6022"/>
      <c r="C147" s="1289" t="s">
        <v>952</v>
      </c>
      <c r="D147" s="1308" t="s">
        <v>371</v>
      </c>
      <c r="E147" s="1295">
        <v>0</v>
      </c>
      <c r="F147" s="6266">
        <v>0</v>
      </c>
      <c r="G147" s="1300" t="str">
        <f t="shared" si="2"/>
        <v/>
      </c>
    </row>
    <row r="148" spans="1:7" ht="13.5" hidden="1" customHeight="1" x14ac:dyDescent="0.2">
      <c r="A148" s="1279"/>
      <c r="B148" s="6022"/>
      <c r="C148" s="1289" t="s">
        <v>953</v>
      </c>
      <c r="D148" s="1307" t="s">
        <v>368</v>
      </c>
      <c r="E148" s="1317">
        <v>0</v>
      </c>
      <c r="F148" s="1295">
        <v>0</v>
      </c>
      <c r="G148" s="1300" t="str">
        <f t="shared" si="2"/>
        <v/>
      </c>
    </row>
    <row r="149" spans="1:7" ht="13.5" hidden="1" customHeight="1" thickBot="1" x14ac:dyDescent="0.25">
      <c r="A149" s="1279"/>
      <c r="B149" s="6022"/>
      <c r="C149" s="1289" t="s">
        <v>954</v>
      </c>
      <c r="D149" s="1307" t="s">
        <v>665</v>
      </c>
      <c r="E149" s="1316">
        <v>0</v>
      </c>
      <c r="F149" s="1295">
        <v>0</v>
      </c>
      <c r="G149" s="1300" t="str">
        <f t="shared" si="2"/>
        <v/>
      </c>
    </row>
    <row r="150" spans="1:7" ht="12.75" customHeight="1" thickBot="1" x14ac:dyDescent="0.25">
      <c r="A150" s="1279"/>
      <c r="B150" s="1306" t="s">
        <v>41</v>
      </c>
      <c r="C150" s="7390" t="s">
        <v>666</v>
      </c>
      <c r="D150" s="7391"/>
      <c r="E150" s="1295">
        <v>2</v>
      </c>
      <c r="F150" s="1295">
        <f>SUM(F151:F158)</f>
        <v>0</v>
      </c>
      <c r="G150" s="1296" t="str">
        <f t="shared" si="2"/>
        <v/>
      </c>
    </row>
    <row r="151" spans="1:7" ht="39" customHeight="1" thickBot="1" x14ac:dyDescent="0.25">
      <c r="A151" s="1279"/>
      <c r="B151" s="6022"/>
      <c r="C151" s="1289" t="s">
        <v>956</v>
      </c>
      <c r="D151" s="1308" t="s">
        <v>373</v>
      </c>
      <c r="E151" s="1317">
        <v>2</v>
      </c>
      <c r="F151" s="1295">
        <v>0</v>
      </c>
      <c r="G151" s="1300" t="str">
        <f t="shared" si="2"/>
        <v/>
      </c>
    </row>
    <row r="152" spans="1:7" ht="26.25" hidden="1" customHeight="1" x14ac:dyDescent="0.2">
      <c r="A152" s="1279"/>
      <c r="B152" s="6022"/>
      <c r="C152" s="1289" t="s">
        <v>957</v>
      </c>
      <c r="D152" s="1308" t="s">
        <v>374</v>
      </c>
      <c r="E152" s="1303">
        <v>0</v>
      </c>
      <c r="F152" s="1291">
        <v>0</v>
      </c>
      <c r="G152" s="1300" t="str">
        <f t="shared" si="2"/>
        <v/>
      </c>
    </row>
    <row r="153" spans="1:7" ht="26.25" hidden="1" customHeight="1" x14ac:dyDescent="0.2">
      <c r="A153" s="1279"/>
      <c r="B153" s="6022"/>
      <c r="C153" s="1289" t="s">
        <v>958</v>
      </c>
      <c r="D153" s="1308" t="s">
        <v>375</v>
      </c>
      <c r="E153" s="1303">
        <v>0</v>
      </c>
      <c r="F153" s="1291">
        <v>0</v>
      </c>
      <c r="G153" s="1300" t="str">
        <f t="shared" si="2"/>
        <v/>
      </c>
    </row>
    <row r="154" spans="1:7" ht="26.25" hidden="1" customHeight="1" x14ac:dyDescent="0.2">
      <c r="A154" s="1279"/>
      <c r="B154" s="6022"/>
      <c r="C154" s="1289" t="s">
        <v>959</v>
      </c>
      <c r="D154" s="1308" t="s">
        <v>376</v>
      </c>
      <c r="E154" s="1303">
        <v>0</v>
      </c>
      <c r="F154" s="1291">
        <v>0</v>
      </c>
      <c r="G154" s="1300" t="str">
        <f t="shared" si="2"/>
        <v/>
      </c>
    </row>
    <row r="155" spans="1:7" ht="13.5" hidden="1" customHeight="1" x14ac:dyDescent="0.2">
      <c r="A155" s="1279"/>
      <c r="B155" s="6022"/>
      <c r="C155" s="1289" t="s">
        <v>960</v>
      </c>
      <c r="D155" s="1307" t="s">
        <v>379</v>
      </c>
      <c r="E155" s="1303">
        <v>0</v>
      </c>
      <c r="F155" s="1291">
        <v>0</v>
      </c>
      <c r="G155" s="1300" t="str">
        <f t="shared" si="2"/>
        <v/>
      </c>
    </row>
    <row r="156" spans="1:7" ht="13.5" hidden="1" customHeight="1" x14ac:dyDescent="0.2">
      <c r="A156" s="1279"/>
      <c r="B156" s="6022"/>
      <c r="C156" s="1289" t="s">
        <v>961</v>
      </c>
      <c r="D156" s="1308" t="s">
        <v>377</v>
      </c>
      <c r="E156" s="1303">
        <v>0</v>
      </c>
      <c r="F156" s="1291">
        <v>0</v>
      </c>
      <c r="G156" s="1300" t="str">
        <f t="shared" si="2"/>
        <v/>
      </c>
    </row>
    <row r="157" spans="1:7" ht="26.25" hidden="1" customHeight="1" x14ac:dyDescent="0.2">
      <c r="A157" s="1279"/>
      <c r="B157" s="6022"/>
      <c r="C157" s="1289" t="s">
        <v>962</v>
      </c>
      <c r="D157" s="1308" t="s">
        <v>667</v>
      </c>
      <c r="E157" s="1303">
        <v>0</v>
      </c>
      <c r="F157" s="1291">
        <v>0</v>
      </c>
      <c r="G157" s="1300" t="str">
        <f t="shared" si="2"/>
        <v/>
      </c>
    </row>
    <row r="158" spans="1:7" ht="26.25" hidden="1" customHeight="1" x14ac:dyDescent="0.2">
      <c r="A158" s="1279"/>
      <c r="B158" s="6022"/>
      <c r="C158" s="1289" t="s">
        <v>963</v>
      </c>
      <c r="D158" s="1307" t="s">
        <v>668</v>
      </c>
      <c r="E158" s="1303">
        <v>0</v>
      </c>
      <c r="F158" s="1291">
        <v>0</v>
      </c>
      <c r="G158" s="1300" t="str">
        <f t="shared" si="2"/>
        <v/>
      </c>
    </row>
    <row r="159" spans="1:7" ht="13.5" hidden="1" customHeight="1" x14ac:dyDescent="0.2">
      <c r="A159" s="1279"/>
      <c r="B159" s="1306" t="s">
        <v>42</v>
      </c>
      <c r="C159" s="7400" t="s">
        <v>669</v>
      </c>
      <c r="D159" s="7401"/>
      <c r="E159" s="1303">
        <v>0</v>
      </c>
      <c r="F159" s="1291">
        <v>1</v>
      </c>
      <c r="G159" s="1300" t="str">
        <f t="shared" si="2"/>
        <v/>
      </c>
    </row>
    <row r="160" spans="1:7" ht="26.25" hidden="1" customHeight="1" x14ac:dyDescent="0.2">
      <c r="A160" s="1279"/>
      <c r="B160" s="6022"/>
      <c r="C160" s="1289" t="s">
        <v>965</v>
      </c>
      <c r="D160" s="1307" t="s">
        <v>401</v>
      </c>
      <c r="E160" s="1303">
        <v>0</v>
      </c>
      <c r="F160" s="1291">
        <v>0</v>
      </c>
      <c r="G160" s="1300" t="str">
        <f t="shared" si="2"/>
        <v/>
      </c>
    </row>
    <row r="161" spans="1:7" ht="26.25" hidden="1" customHeight="1" x14ac:dyDescent="0.2">
      <c r="A161" s="1279"/>
      <c r="B161" s="6022"/>
      <c r="C161" s="1289" t="s">
        <v>966</v>
      </c>
      <c r="D161" s="1308" t="s">
        <v>670</v>
      </c>
      <c r="E161" s="1303">
        <v>0</v>
      </c>
      <c r="F161" s="1291">
        <v>0</v>
      </c>
      <c r="G161" s="1300" t="str">
        <f t="shared" si="2"/>
        <v/>
      </c>
    </row>
    <row r="162" spans="1:7" ht="26.25" hidden="1" customHeight="1" x14ac:dyDescent="0.2">
      <c r="A162" s="1279"/>
      <c r="B162" s="6022"/>
      <c r="C162" s="1289" t="s">
        <v>967</v>
      </c>
      <c r="D162" s="1308" t="s">
        <v>671</v>
      </c>
      <c r="E162" s="1303">
        <v>0</v>
      </c>
      <c r="F162" s="1291">
        <v>0</v>
      </c>
      <c r="G162" s="1300" t="str">
        <f t="shared" si="2"/>
        <v/>
      </c>
    </row>
    <row r="163" spans="1:7" ht="26.25" hidden="1" customHeight="1" x14ac:dyDescent="0.2">
      <c r="A163" s="1279"/>
      <c r="B163" s="6022"/>
      <c r="C163" s="1289" t="s">
        <v>968</v>
      </c>
      <c r="D163" s="1308" t="s">
        <v>672</v>
      </c>
      <c r="E163" s="1303">
        <v>0</v>
      </c>
      <c r="F163" s="1291">
        <v>0</v>
      </c>
      <c r="G163" s="1300" t="str">
        <f t="shared" si="2"/>
        <v/>
      </c>
    </row>
    <row r="164" spans="1:7" ht="26.25" hidden="1" customHeight="1" thickBot="1" x14ac:dyDescent="0.25">
      <c r="A164" s="1279"/>
      <c r="B164" s="6023"/>
      <c r="C164" s="1289" t="s">
        <v>969</v>
      </c>
      <c r="D164" s="1308" t="s">
        <v>673</v>
      </c>
      <c r="E164" s="1303">
        <v>0</v>
      </c>
      <c r="F164" s="1291">
        <v>1</v>
      </c>
      <c r="G164" s="1300" t="str">
        <f t="shared" si="2"/>
        <v/>
      </c>
    </row>
    <row r="165" spans="1:7" ht="12.75" customHeight="1" thickBot="1" x14ac:dyDescent="0.3">
      <c r="B165" s="1294" t="s">
        <v>43</v>
      </c>
      <c r="C165" s="7390" t="s">
        <v>674</v>
      </c>
      <c r="D165" s="7391"/>
      <c r="E165" s="1295">
        <v>67</v>
      </c>
      <c r="F165" s="1295">
        <f>SUM(F166:F184)</f>
        <v>44</v>
      </c>
      <c r="G165" s="1296">
        <f t="shared" si="2"/>
        <v>-34.328358208955223</v>
      </c>
    </row>
    <row r="166" spans="1:7" ht="12.75" customHeight="1" x14ac:dyDescent="0.2">
      <c r="A166" s="1279"/>
      <c r="B166" s="1305"/>
      <c r="C166" s="1289" t="s">
        <v>471</v>
      </c>
      <c r="D166" s="1290" t="s">
        <v>472</v>
      </c>
      <c r="E166" s="1303">
        <v>3</v>
      </c>
      <c r="F166" s="1291">
        <v>0</v>
      </c>
      <c r="G166" s="1300" t="str">
        <f t="shared" si="2"/>
        <v/>
      </c>
    </row>
    <row r="167" spans="1:7" ht="12.75" customHeight="1" x14ac:dyDescent="0.2">
      <c r="A167" s="1279"/>
      <c r="B167" s="6022"/>
      <c r="C167" s="1289" t="s">
        <v>971</v>
      </c>
      <c r="D167" s="1290" t="s">
        <v>675</v>
      </c>
      <c r="E167" s="1303">
        <v>2</v>
      </c>
      <c r="F167" s="1291">
        <v>1</v>
      </c>
      <c r="G167" s="1300">
        <f t="shared" si="2"/>
        <v>-50</v>
      </c>
    </row>
    <row r="168" spans="1:7" ht="15" hidden="1" customHeight="1" x14ac:dyDescent="0.25">
      <c r="B168" s="1301"/>
      <c r="C168" s="1289" t="s">
        <v>473</v>
      </c>
      <c r="D168" s="1290" t="s">
        <v>474</v>
      </c>
      <c r="E168" s="1298">
        <v>0</v>
      </c>
      <c r="F168" s="1299">
        <v>0</v>
      </c>
      <c r="G168" s="1300" t="str">
        <f t="shared" si="2"/>
        <v/>
      </c>
    </row>
    <row r="169" spans="1:7" ht="12.75" hidden="1" customHeight="1" x14ac:dyDescent="0.2">
      <c r="A169" s="1279"/>
      <c r="B169" s="6022"/>
      <c r="C169" s="1289" t="s">
        <v>475</v>
      </c>
      <c r="D169" s="1290" t="s">
        <v>476</v>
      </c>
      <c r="E169" s="1303">
        <v>0</v>
      </c>
      <c r="F169" s="1291">
        <v>0</v>
      </c>
      <c r="G169" s="1300" t="str">
        <f t="shared" si="2"/>
        <v/>
      </c>
    </row>
    <row r="170" spans="1:7" ht="12.75" hidden="1" customHeight="1" x14ac:dyDescent="0.2">
      <c r="A170" s="1279"/>
      <c r="B170" s="6022"/>
      <c r="C170" s="1289" t="s">
        <v>972</v>
      </c>
      <c r="D170" s="1290" t="s">
        <v>676</v>
      </c>
      <c r="E170" s="1303">
        <v>0</v>
      </c>
      <c r="F170" s="1291">
        <v>0</v>
      </c>
      <c r="G170" s="1300" t="str">
        <f t="shared" si="2"/>
        <v/>
      </c>
    </row>
    <row r="171" spans="1:7" ht="12.75" hidden="1" customHeight="1" x14ac:dyDescent="0.2">
      <c r="A171" s="1279"/>
      <c r="B171" s="6022"/>
      <c r="C171" s="1289" t="s">
        <v>973</v>
      </c>
      <c r="D171" s="1290" t="s">
        <v>677</v>
      </c>
      <c r="E171" s="1299">
        <v>0</v>
      </c>
      <c r="F171" s="1291">
        <v>0</v>
      </c>
      <c r="G171" s="1300" t="str">
        <f t="shared" si="2"/>
        <v/>
      </c>
    </row>
    <row r="172" spans="1:7" ht="25.5" hidden="1" customHeight="1" x14ac:dyDescent="0.2">
      <c r="A172" s="1279"/>
      <c r="B172" s="6022"/>
      <c r="C172" s="1289" t="s">
        <v>974</v>
      </c>
      <c r="D172" s="1290" t="s">
        <v>678</v>
      </c>
      <c r="E172" s="1299">
        <v>0</v>
      </c>
      <c r="F172" s="1291">
        <v>0</v>
      </c>
      <c r="G172" s="1300" t="str">
        <f t="shared" si="2"/>
        <v/>
      </c>
    </row>
    <row r="173" spans="1:7" x14ac:dyDescent="0.25">
      <c r="B173" s="1301"/>
      <c r="C173" s="1289" t="s">
        <v>477</v>
      </c>
      <c r="D173" s="1290" t="s">
        <v>478</v>
      </c>
      <c r="E173" s="1298">
        <v>2</v>
      </c>
      <c r="F173" s="1299">
        <v>0</v>
      </c>
      <c r="G173" s="1300" t="str">
        <f t="shared" si="2"/>
        <v/>
      </c>
    </row>
    <row r="174" spans="1:7" ht="15.75" thickBot="1" x14ac:dyDescent="0.3">
      <c r="B174" s="1301"/>
      <c r="C174" s="1289" t="s">
        <v>479</v>
      </c>
      <c r="D174" s="1290" t="s">
        <v>480</v>
      </c>
      <c r="E174" s="1298">
        <v>60</v>
      </c>
      <c r="F174" s="1299">
        <v>43</v>
      </c>
      <c r="G174" s="1300">
        <f t="shared" si="2"/>
        <v>-28.333333333333329</v>
      </c>
    </row>
    <row r="175" spans="1:7" ht="12.75" hidden="1" customHeight="1" x14ac:dyDescent="0.2">
      <c r="A175" s="1279"/>
      <c r="B175" s="6022"/>
      <c r="C175" s="1289" t="s">
        <v>975</v>
      </c>
      <c r="D175" s="1290" t="s">
        <v>572</v>
      </c>
      <c r="E175" s="1303">
        <v>0</v>
      </c>
      <c r="F175" s="1291">
        <v>0</v>
      </c>
      <c r="G175" s="1300" t="str">
        <f t="shared" si="2"/>
        <v/>
      </c>
    </row>
    <row r="176" spans="1:7" ht="12.75" hidden="1" customHeight="1" x14ac:dyDescent="0.2">
      <c r="A176" s="1279"/>
      <c r="B176" s="6022"/>
      <c r="C176" s="1289" t="s">
        <v>976</v>
      </c>
      <c r="D176" s="1290" t="s">
        <v>528</v>
      </c>
      <c r="E176" s="1303">
        <v>0</v>
      </c>
      <c r="F176" s="1291">
        <v>0</v>
      </c>
      <c r="G176" s="1300" t="str">
        <f t="shared" si="2"/>
        <v/>
      </c>
    </row>
    <row r="177" spans="1:7" ht="12.75" hidden="1" customHeight="1" x14ac:dyDescent="0.2">
      <c r="A177" s="1279"/>
      <c r="B177" s="6022"/>
      <c r="C177" s="1289" t="s">
        <v>977</v>
      </c>
      <c r="D177" s="1290" t="s">
        <v>679</v>
      </c>
      <c r="E177" s="1303">
        <v>0</v>
      </c>
      <c r="F177" s="1291">
        <v>0</v>
      </c>
      <c r="G177" s="1300" t="str">
        <f t="shared" si="2"/>
        <v/>
      </c>
    </row>
    <row r="178" spans="1:7" ht="12.75" hidden="1" customHeight="1" x14ac:dyDescent="0.2">
      <c r="A178" s="1279"/>
      <c r="B178" s="6022"/>
      <c r="C178" s="1289" t="s">
        <v>978</v>
      </c>
      <c r="D178" s="1290" t="s">
        <v>530</v>
      </c>
      <c r="E178" s="1303">
        <v>0</v>
      </c>
      <c r="F178" s="1291">
        <v>0</v>
      </c>
      <c r="G178" s="1300" t="str">
        <f t="shared" si="2"/>
        <v/>
      </c>
    </row>
    <row r="179" spans="1:7" ht="12.75" hidden="1" customHeight="1" x14ac:dyDescent="0.2">
      <c r="A179" s="1279"/>
      <c r="B179" s="6022"/>
      <c r="C179" s="1289" t="s">
        <v>979</v>
      </c>
      <c r="D179" s="1290" t="s">
        <v>531</v>
      </c>
      <c r="E179" s="1303">
        <v>0</v>
      </c>
      <c r="F179" s="1291">
        <v>0</v>
      </c>
      <c r="G179" s="1300" t="str">
        <f t="shared" si="2"/>
        <v/>
      </c>
    </row>
    <row r="180" spans="1:7" ht="12.75" hidden="1" customHeight="1" x14ac:dyDescent="0.2">
      <c r="A180" s="1279"/>
      <c r="B180" s="6022"/>
      <c r="C180" s="1289" t="s">
        <v>980</v>
      </c>
      <c r="D180" s="1290" t="s">
        <v>573</v>
      </c>
      <c r="E180" s="1303">
        <v>0</v>
      </c>
      <c r="F180" s="1291">
        <v>0</v>
      </c>
      <c r="G180" s="1300" t="str">
        <f t="shared" si="2"/>
        <v/>
      </c>
    </row>
    <row r="181" spans="1:7" ht="15.75" hidden="1" customHeight="1" thickBot="1" x14ac:dyDescent="0.3">
      <c r="B181" s="1301"/>
      <c r="C181" s="1289" t="s">
        <v>680</v>
      </c>
      <c r="D181" s="1290" t="s">
        <v>681</v>
      </c>
      <c r="E181" s="1298">
        <v>0</v>
      </c>
      <c r="F181" s="1299">
        <v>0</v>
      </c>
      <c r="G181" s="1300" t="str">
        <f t="shared" si="2"/>
        <v/>
      </c>
    </row>
    <row r="182" spans="1:7" ht="13.5" hidden="1" customHeight="1" x14ac:dyDescent="0.2">
      <c r="A182" s="1279"/>
      <c r="B182" s="1305"/>
      <c r="C182" s="1289" t="s">
        <v>981</v>
      </c>
      <c r="D182" s="1290" t="s">
        <v>682</v>
      </c>
      <c r="E182" s="1303">
        <v>0</v>
      </c>
      <c r="F182" s="1298">
        <v>0</v>
      </c>
      <c r="G182" s="1300" t="str">
        <f t="shared" si="2"/>
        <v/>
      </c>
    </row>
    <row r="183" spans="1:7" ht="42" hidden="1" customHeight="1" x14ac:dyDescent="0.2">
      <c r="A183" s="1279"/>
      <c r="B183" s="1304"/>
      <c r="C183" s="1319" t="s">
        <v>683</v>
      </c>
      <c r="D183" s="1315" t="s">
        <v>575</v>
      </c>
      <c r="E183" s="1314">
        <v>0</v>
      </c>
      <c r="F183" s="1298">
        <v>0</v>
      </c>
      <c r="G183" s="1300"/>
    </row>
    <row r="184" spans="1:7" ht="26.25" hidden="1" customHeight="1" thickBot="1" x14ac:dyDescent="0.25">
      <c r="A184" s="1279"/>
      <c r="B184" s="6023"/>
      <c r="C184" s="1289" t="s">
        <v>982</v>
      </c>
      <c r="D184" s="1307" t="s">
        <v>684</v>
      </c>
      <c r="E184" s="1303">
        <v>0</v>
      </c>
      <c r="F184" s="1291">
        <v>0</v>
      </c>
      <c r="G184" s="1300" t="str">
        <f t="shared" si="2"/>
        <v/>
      </c>
    </row>
    <row r="185" spans="1:7" ht="12.75" customHeight="1" thickBot="1" x14ac:dyDescent="0.3">
      <c r="B185" s="1294" t="s">
        <v>44</v>
      </c>
      <c r="C185" s="7390" t="s">
        <v>685</v>
      </c>
      <c r="D185" s="7391"/>
      <c r="E185" s="1295">
        <v>0</v>
      </c>
      <c r="F185" s="1295">
        <f>SUM(F186:F205)</f>
        <v>255</v>
      </c>
      <c r="G185" s="1296" t="str">
        <f t="shared" si="2"/>
        <v/>
      </c>
    </row>
    <row r="186" spans="1:7" ht="25.5" x14ac:dyDescent="0.25">
      <c r="B186" s="1320"/>
      <c r="C186" s="1289" t="s">
        <v>686</v>
      </c>
      <c r="D186" s="1308" t="s">
        <v>532</v>
      </c>
      <c r="E186" s="1298">
        <v>0</v>
      </c>
      <c r="F186" s="1299">
        <v>69</v>
      </c>
      <c r="G186" s="1300" t="str">
        <f t="shared" si="2"/>
        <v/>
      </c>
    </row>
    <row r="187" spans="1:7" ht="25.5" hidden="1" customHeight="1" x14ac:dyDescent="0.2">
      <c r="A187" s="1279"/>
      <c r="B187" s="1305"/>
      <c r="C187" s="1289" t="s">
        <v>984</v>
      </c>
      <c r="D187" s="1308" t="s">
        <v>533</v>
      </c>
      <c r="E187" s="1303">
        <v>0</v>
      </c>
      <c r="F187" s="1298">
        <v>0</v>
      </c>
      <c r="G187" s="1300" t="str">
        <f t="shared" si="2"/>
        <v/>
      </c>
    </row>
    <row r="188" spans="1:7" ht="25.5" hidden="1" customHeight="1" x14ac:dyDescent="0.2">
      <c r="A188" s="1279"/>
      <c r="B188" s="6022"/>
      <c r="C188" s="1289" t="s">
        <v>985</v>
      </c>
      <c r="D188" s="1308" t="s">
        <v>534</v>
      </c>
      <c r="E188" s="1303">
        <v>0</v>
      </c>
      <c r="F188" s="1291">
        <v>0</v>
      </c>
      <c r="G188" s="1300" t="str">
        <f t="shared" ref="G188:G251" si="3">IF(F188*E188=0,"",F188/E188*100-100)</f>
        <v/>
      </c>
    </row>
    <row r="189" spans="1:7" ht="12.75" hidden="1" customHeight="1" x14ac:dyDescent="0.2">
      <c r="A189" s="1279"/>
      <c r="B189" s="6022"/>
      <c r="C189" s="1289" t="s">
        <v>986</v>
      </c>
      <c r="D189" s="1308" t="s">
        <v>535</v>
      </c>
      <c r="E189" s="1303">
        <v>0</v>
      </c>
      <c r="F189" s="1291">
        <v>0</v>
      </c>
      <c r="G189" s="1300" t="str">
        <f t="shared" si="3"/>
        <v/>
      </c>
    </row>
    <row r="190" spans="1:7" ht="12.75" hidden="1" customHeight="1" x14ac:dyDescent="0.2">
      <c r="A190" s="1279"/>
      <c r="B190" s="6022"/>
      <c r="C190" s="1289" t="s">
        <v>987</v>
      </c>
      <c r="D190" s="1308" t="s">
        <v>536</v>
      </c>
      <c r="E190" s="1303">
        <v>0</v>
      </c>
      <c r="F190" s="1291">
        <v>0</v>
      </c>
      <c r="G190" s="1300" t="str">
        <f t="shared" si="3"/>
        <v/>
      </c>
    </row>
    <row r="191" spans="1:7" ht="25.5" hidden="1" customHeight="1" x14ac:dyDescent="0.2">
      <c r="A191" s="1279"/>
      <c r="B191" s="6022"/>
      <c r="C191" s="1289" t="s">
        <v>988</v>
      </c>
      <c r="D191" s="1307" t="s">
        <v>537</v>
      </c>
      <c r="E191" s="1303">
        <v>0</v>
      </c>
      <c r="F191" s="1291">
        <v>0</v>
      </c>
      <c r="G191" s="1300" t="str">
        <f t="shared" si="3"/>
        <v/>
      </c>
    </row>
    <row r="192" spans="1:7" ht="25.5" hidden="1" customHeight="1" x14ac:dyDescent="0.2">
      <c r="A192" s="1279"/>
      <c r="B192" s="6022"/>
      <c r="C192" s="1289" t="s">
        <v>989</v>
      </c>
      <c r="D192" s="1307" t="s">
        <v>538</v>
      </c>
      <c r="E192" s="1303">
        <v>0</v>
      </c>
      <c r="F192" s="1291">
        <v>0</v>
      </c>
      <c r="G192" s="1300" t="str">
        <f t="shared" si="3"/>
        <v/>
      </c>
    </row>
    <row r="193" spans="1:7" ht="25.5" hidden="1" customHeight="1" x14ac:dyDescent="0.2">
      <c r="A193" s="1279"/>
      <c r="B193" s="6022"/>
      <c r="C193" s="1289" t="s">
        <v>990</v>
      </c>
      <c r="D193" s="1308" t="s">
        <v>539</v>
      </c>
      <c r="E193" s="1303">
        <v>0</v>
      </c>
      <c r="F193" s="1291">
        <v>0</v>
      </c>
      <c r="G193" s="1300" t="str">
        <f t="shared" si="3"/>
        <v/>
      </c>
    </row>
    <row r="194" spans="1:7" ht="25.5" hidden="1" customHeight="1" x14ac:dyDescent="0.2">
      <c r="A194" s="1279"/>
      <c r="B194" s="6022"/>
      <c r="C194" s="1289" t="s">
        <v>991</v>
      </c>
      <c r="D194" s="1308" t="s">
        <v>540</v>
      </c>
      <c r="E194" s="1303">
        <v>0</v>
      </c>
      <c r="F194" s="1291">
        <v>0</v>
      </c>
      <c r="G194" s="1300" t="str">
        <f t="shared" si="3"/>
        <v/>
      </c>
    </row>
    <row r="195" spans="1:7" ht="12.75" hidden="1" customHeight="1" x14ac:dyDescent="0.2">
      <c r="A195" s="1279"/>
      <c r="B195" s="6023"/>
      <c r="C195" s="1289" t="s">
        <v>992</v>
      </c>
      <c r="D195" s="1307" t="s">
        <v>541</v>
      </c>
      <c r="E195" s="1303">
        <v>0</v>
      </c>
      <c r="F195" s="1291">
        <v>0</v>
      </c>
      <c r="G195" s="1300" t="str">
        <f t="shared" si="3"/>
        <v/>
      </c>
    </row>
    <row r="196" spans="1:7" x14ac:dyDescent="0.25">
      <c r="B196" s="1301"/>
      <c r="C196" s="1289" t="s">
        <v>687</v>
      </c>
      <c r="D196" s="1308" t="s">
        <v>542</v>
      </c>
      <c r="E196" s="1298">
        <v>0</v>
      </c>
      <c r="F196" s="1299">
        <v>119</v>
      </c>
      <c r="G196" s="1300" t="str">
        <f t="shared" si="3"/>
        <v/>
      </c>
    </row>
    <row r="197" spans="1:7" x14ac:dyDescent="0.25">
      <c r="B197" s="1301"/>
      <c r="C197" s="1289" t="s">
        <v>688</v>
      </c>
      <c r="D197" s="1308" t="s">
        <v>587</v>
      </c>
      <c r="E197" s="1298">
        <v>0</v>
      </c>
      <c r="F197" s="1299">
        <v>8</v>
      </c>
      <c r="G197" s="1300" t="str">
        <f t="shared" si="3"/>
        <v/>
      </c>
    </row>
    <row r="198" spans="1:7" ht="12.75" hidden="1" customHeight="1" x14ac:dyDescent="0.2">
      <c r="A198" s="1279"/>
      <c r="B198" s="6022"/>
      <c r="C198" s="1289" t="s">
        <v>993</v>
      </c>
      <c r="D198" s="1308" t="s">
        <v>543</v>
      </c>
      <c r="E198" s="1303">
        <v>0</v>
      </c>
      <c r="F198" s="1291">
        <v>0</v>
      </c>
      <c r="G198" s="1300" t="str">
        <f t="shared" si="3"/>
        <v/>
      </c>
    </row>
    <row r="199" spans="1:7" ht="12.75" hidden="1" customHeight="1" x14ac:dyDescent="0.2">
      <c r="A199" s="1279"/>
      <c r="B199" s="6022"/>
      <c r="C199" s="1289" t="s">
        <v>994</v>
      </c>
      <c r="D199" s="1308" t="s">
        <v>544</v>
      </c>
      <c r="E199" s="1303">
        <v>0</v>
      </c>
      <c r="F199" s="1291">
        <v>0</v>
      </c>
      <c r="G199" s="1300" t="str">
        <f t="shared" si="3"/>
        <v/>
      </c>
    </row>
    <row r="200" spans="1:7" ht="12.75" hidden="1" customHeight="1" x14ac:dyDescent="0.2">
      <c r="A200" s="1279"/>
      <c r="B200" s="6022"/>
      <c r="C200" s="1289" t="s">
        <v>995</v>
      </c>
      <c r="D200" s="1307" t="s">
        <v>545</v>
      </c>
      <c r="E200" s="1303">
        <v>0</v>
      </c>
      <c r="F200" s="1291">
        <v>0</v>
      </c>
      <c r="G200" s="1300" t="str">
        <f t="shared" si="3"/>
        <v/>
      </c>
    </row>
    <row r="201" spans="1:7" ht="12.75" hidden="1" customHeight="1" x14ac:dyDescent="0.2">
      <c r="A201" s="1279"/>
      <c r="B201" s="6022"/>
      <c r="C201" s="1289" t="s">
        <v>996</v>
      </c>
      <c r="D201" s="1308" t="s">
        <v>546</v>
      </c>
      <c r="E201" s="1303">
        <v>0</v>
      </c>
      <c r="F201" s="1291">
        <v>0</v>
      </c>
      <c r="G201" s="1300" t="str">
        <f t="shared" si="3"/>
        <v/>
      </c>
    </row>
    <row r="202" spans="1:7" ht="25.5" hidden="1" customHeight="1" x14ac:dyDescent="0.2">
      <c r="A202" s="1279"/>
      <c r="B202" s="6022"/>
      <c r="C202" s="1289" t="s">
        <v>997</v>
      </c>
      <c r="D202" s="1307" t="s">
        <v>547</v>
      </c>
      <c r="E202" s="1303">
        <v>0</v>
      </c>
      <c r="F202" s="1291">
        <v>0</v>
      </c>
      <c r="G202" s="1300" t="str">
        <f t="shared" si="3"/>
        <v/>
      </c>
    </row>
    <row r="203" spans="1:7" ht="15" hidden="1" customHeight="1" x14ac:dyDescent="0.25">
      <c r="B203" s="1301"/>
      <c r="C203" s="1289" t="s">
        <v>689</v>
      </c>
      <c r="D203" s="1308" t="s">
        <v>690</v>
      </c>
      <c r="E203" s="1298">
        <v>0</v>
      </c>
      <c r="F203" s="1299">
        <v>3</v>
      </c>
      <c r="G203" s="1300" t="str">
        <f t="shared" si="3"/>
        <v/>
      </c>
    </row>
    <row r="204" spans="1:7" ht="15.75" thickBot="1" x14ac:dyDescent="0.3">
      <c r="B204" s="1320"/>
      <c r="C204" s="1289" t="s">
        <v>691</v>
      </c>
      <c r="D204" s="1308" t="s">
        <v>586</v>
      </c>
      <c r="E204" s="1298">
        <v>0</v>
      </c>
      <c r="F204" s="1299">
        <v>56</v>
      </c>
      <c r="G204" s="1300" t="str">
        <f t="shared" si="3"/>
        <v/>
      </c>
    </row>
    <row r="205" spans="1:7" ht="13.5" customHeight="1" thickBot="1" x14ac:dyDescent="0.25">
      <c r="A205" s="1279"/>
      <c r="B205" s="1305"/>
      <c r="C205" s="1289" t="s">
        <v>998</v>
      </c>
      <c r="D205" s="1308" t="s">
        <v>549</v>
      </c>
      <c r="E205" s="1303">
        <v>0</v>
      </c>
      <c r="F205" s="1295">
        <v>0</v>
      </c>
      <c r="G205" s="1300" t="str">
        <f t="shared" si="3"/>
        <v/>
      </c>
    </row>
    <row r="206" spans="1:7" ht="23.25" customHeight="1" thickBot="1" x14ac:dyDescent="0.25">
      <c r="A206" s="1279"/>
      <c r="B206" s="1306" t="s">
        <v>45</v>
      </c>
      <c r="C206" s="7390" t="s">
        <v>692</v>
      </c>
      <c r="D206" s="7391"/>
      <c r="E206" s="1295">
        <v>1</v>
      </c>
      <c r="F206" s="1282">
        <f>SUM(F207:F214)</f>
        <v>0</v>
      </c>
      <c r="G206" s="1296" t="str">
        <f t="shared" si="3"/>
        <v/>
      </c>
    </row>
    <row r="207" spans="1:7" ht="13.5" hidden="1" customHeight="1" x14ac:dyDescent="0.2">
      <c r="A207" s="1279"/>
      <c r="B207" s="6022"/>
      <c r="C207" s="1289" t="s">
        <v>1000</v>
      </c>
      <c r="D207" s="1308" t="s">
        <v>693</v>
      </c>
      <c r="E207" s="1303">
        <v>0</v>
      </c>
      <c r="F207" s="1291">
        <v>0</v>
      </c>
      <c r="G207" s="1300" t="str">
        <f t="shared" si="3"/>
        <v/>
      </c>
    </row>
    <row r="208" spans="1:7" ht="13.5" hidden="1" customHeight="1" x14ac:dyDescent="0.2">
      <c r="A208" s="1279"/>
      <c r="B208" s="6022"/>
      <c r="C208" s="1289" t="s">
        <v>1001</v>
      </c>
      <c r="D208" s="1308" t="s">
        <v>694</v>
      </c>
      <c r="E208" s="1303">
        <v>0</v>
      </c>
      <c r="F208" s="1291">
        <v>0</v>
      </c>
      <c r="G208" s="1300" t="str">
        <f t="shared" si="3"/>
        <v/>
      </c>
    </row>
    <row r="209" spans="1:7" ht="13.5" hidden="1" customHeight="1" x14ac:dyDescent="0.2">
      <c r="A209" s="1279"/>
      <c r="B209" s="6022"/>
      <c r="C209" s="1289" t="s">
        <v>1002</v>
      </c>
      <c r="D209" s="1308" t="s">
        <v>695</v>
      </c>
      <c r="E209" s="1303">
        <v>1</v>
      </c>
      <c r="F209" s="1299">
        <v>0</v>
      </c>
      <c r="G209" s="1300" t="str">
        <f t="shared" si="3"/>
        <v/>
      </c>
    </row>
    <row r="210" spans="1:7" ht="26.25" hidden="1" customHeight="1" x14ac:dyDescent="0.2">
      <c r="A210" s="1279"/>
      <c r="B210" s="6022"/>
      <c r="C210" s="1289" t="s">
        <v>1003</v>
      </c>
      <c r="D210" s="1307" t="s">
        <v>696</v>
      </c>
      <c r="E210" s="1303">
        <v>0</v>
      </c>
      <c r="F210" s="1291">
        <v>0</v>
      </c>
      <c r="G210" s="1300" t="str">
        <f t="shared" si="3"/>
        <v/>
      </c>
    </row>
    <row r="211" spans="1:7" ht="13.5" customHeight="1" thickBot="1" x14ac:dyDescent="0.25">
      <c r="A211" s="1279"/>
      <c r="B211" s="6022"/>
      <c r="C211" s="1289" t="s">
        <v>1004</v>
      </c>
      <c r="D211" s="1308" t="s">
        <v>697</v>
      </c>
      <c r="E211" s="1295">
        <v>0</v>
      </c>
      <c r="F211" s="1291">
        <v>0</v>
      </c>
      <c r="G211" s="1300" t="str">
        <f t="shared" si="3"/>
        <v/>
      </c>
    </row>
    <row r="212" spans="1:7" ht="13.5" hidden="1" customHeight="1" x14ac:dyDescent="0.2">
      <c r="A212" s="1279"/>
      <c r="B212" s="6022"/>
      <c r="C212" s="1289" t="s">
        <v>1005</v>
      </c>
      <c r="D212" s="1308" t="s">
        <v>698</v>
      </c>
      <c r="E212" s="1299">
        <v>0</v>
      </c>
      <c r="F212" s="1291">
        <v>0</v>
      </c>
      <c r="G212" s="1300" t="str">
        <f t="shared" si="3"/>
        <v/>
      </c>
    </row>
    <row r="213" spans="1:7" ht="13.5" hidden="1" customHeight="1" x14ac:dyDescent="0.2">
      <c r="A213" s="1279"/>
      <c r="B213" s="6022"/>
      <c r="C213" s="1289" t="s">
        <v>1006</v>
      </c>
      <c r="D213" s="1308" t="s">
        <v>699</v>
      </c>
      <c r="E213" s="1303">
        <v>0</v>
      </c>
      <c r="F213" s="1291">
        <v>0</v>
      </c>
      <c r="G213" s="1300" t="str">
        <f t="shared" si="3"/>
        <v/>
      </c>
    </row>
    <row r="214" spans="1:7" ht="39" hidden="1" customHeight="1" thickBot="1" x14ac:dyDescent="0.25">
      <c r="A214" s="1279"/>
      <c r="B214" s="6023"/>
      <c r="C214" s="1289" t="s">
        <v>1007</v>
      </c>
      <c r="D214" s="1307" t="s">
        <v>700</v>
      </c>
      <c r="E214" s="1303">
        <v>0</v>
      </c>
      <c r="F214" s="1291">
        <v>0</v>
      </c>
      <c r="G214" s="1300" t="str">
        <f t="shared" si="3"/>
        <v/>
      </c>
    </row>
    <row r="215" spans="1:7" ht="12.75" customHeight="1" thickBot="1" x14ac:dyDescent="0.3">
      <c r="B215" s="1294" t="s">
        <v>46</v>
      </c>
      <c r="C215" s="7390" t="s">
        <v>701</v>
      </c>
      <c r="D215" s="7391"/>
      <c r="E215" s="1295">
        <v>22</v>
      </c>
      <c r="F215" s="1295">
        <f>SUM(F216:F225)</f>
        <v>37</v>
      </c>
      <c r="G215" s="1296">
        <f t="shared" si="3"/>
        <v>68.181818181818187</v>
      </c>
    </row>
    <row r="216" spans="1:7" ht="12.75" customHeight="1" thickBot="1" x14ac:dyDescent="0.25">
      <c r="A216" s="1279"/>
      <c r="B216" s="1305"/>
      <c r="C216" s="1289" t="s">
        <v>1009</v>
      </c>
      <c r="D216" s="1308" t="s">
        <v>702</v>
      </c>
      <c r="E216" s="1303">
        <v>0</v>
      </c>
      <c r="F216" s="1295">
        <v>0</v>
      </c>
      <c r="G216" s="1300" t="str">
        <f t="shared" si="3"/>
        <v/>
      </c>
    </row>
    <row r="217" spans="1:7" ht="12.75" hidden="1" customHeight="1" x14ac:dyDescent="0.2">
      <c r="A217" s="1279"/>
      <c r="B217" s="6022"/>
      <c r="C217" s="1289" t="s">
        <v>1010</v>
      </c>
      <c r="D217" s="1307" t="s">
        <v>703</v>
      </c>
      <c r="E217" s="1303">
        <v>0</v>
      </c>
      <c r="F217" s="1291">
        <v>0</v>
      </c>
      <c r="G217" s="1300" t="str">
        <f t="shared" si="3"/>
        <v/>
      </c>
    </row>
    <row r="218" spans="1:7" ht="12.75" hidden="1" customHeight="1" x14ac:dyDescent="0.2">
      <c r="A218" s="1279"/>
      <c r="B218" s="6022"/>
      <c r="C218" s="1289" t="s">
        <v>1011</v>
      </c>
      <c r="D218" s="1308" t="s">
        <v>704</v>
      </c>
      <c r="E218" s="1303">
        <v>0</v>
      </c>
      <c r="F218" s="1291">
        <v>0</v>
      </c>
      <c r="G218" s="1300" t="str">
        <f t="shared" si="3"/>
        <v/>
      </c>
    </row>
    <row r="219" spans="1:7" ht="25.5" hidden="1" customHeight="1" x14ac:dyDescent="0.2">
      <c r="A219" s="1279"/>
      <c r="B219" s="6022"/>
      <c r="C219" s="1289" t="s">
        <v>1012</v>
      </c>
      <c r="D219" s="1308" t="s">
        <v>550</v>
      </c>
      <c r="E219" s="1303">
        <v>0</v>
      </c>
      <c r="F219" s="1291">
        <v>0</v>
      </c>
      <c r="G219" s="1300" t="str">
        <f t="shared" si="3"/>
        <v/>
      </c>
    </row>
    <row r="220" spans="1:7" x14ac:dyDescent="0.25">
      <c r="B220" s="1321"/>
      <c r="C220" s="1289" t="s">
        <v>705</v>
      </c>
      <c r="D220" s="1308" t="s">
        <v>706</v>
      </c>
      <c r="E220" s="1298">
        <v>1</v>
      </c>
      <c r="F220" s="1299">
        <v>34</v>
      </c>
      <c r="G220" s="1300">
        <f t="shared" si="3"/>
        <v>3300</v>
      </c>
    </row>
    <row r="221" spans="1:7" ht="25.5" x14ac:dyDescent="0.25">
      <c r="B221" s="1301"/>
      <c r="C221" s="1289" t="s">
        <v>707</v>
      </c>
      <c r="D221" s="1308" t="s">
        <v>552</v>
      </c>
      <c r="E221" s="1298">
        <v>0</v>
      </c>
      <c r="F221" s="1299">
        <v>0</v>
      </c>
      <c r="G221" s="1300" t="str">
        <f t="shared" si="3"/>
        <v/>
      </c>
    </row>
    <row r="222" spans="1:7" ht="13.5" hidden="1" customHeight="1" x14ac:dyDescent="0.2">
      <c r="A222" s="1279"/>
      <c r="B222" s="6022"/>
      <c r="C222" s="1289" t="s">
        <v>1013</v>
      </c>
      <c r="D222" s="1308" t="s">
        <v>553</v>
      </c>
      <c r="E222" s="1303">
        <v>0</v>
      </c>
      <c r="F222" s="1324">
        <v>0</v>
      </c>
      <c r="G222" s="1300" t="str">
        <f t="shared" si="3"/>
        <v/>
      </c>
    </row>
    <row r="223" spans="1:7" ht="13.5" customHeight="1" thickBot="1" x14ac:dyDescent="0.25">
      <c r="A223" s="1279"/>
      <c r="B223" s="6022"/>
      <c r="C223" s="1289" t="s">
        <v>1014</v>
      </c>
      <c r="D223" s="1308" t="s">
        <v>708</v>
      </c>
      <c r="E223" s="6267">
        <v>0</v>
      </c>
      <c r="F223" s="1299">
        <v>3</v>
      </c>
      <c r="G223" s="6263" t="str">
        <f t="shared" si="3"/>
        <v/>
      </c>
    </row>
    <row r="224" spans="1:7" ht="39" hidden="1" customHeight="1" x14ac:dyDescent="0.2">
      <c r="A224" s="1279"/>
      <c r="B224" s="6022"/>
      <c r="C224" s="1289" t="s">
        <v>1015</v>
      </c>
      <c r="D224" s="1308" t="s">
        <v>554</v>
      </c>
      <c r="E224" s="1303">
        <v>22</v>
      </c>
      <c r="F224" s="6268">
        <v>0</v>
      </c>
      <c r="G224" s="1300" t="str">
        <f t="shared" si="3"/>
        <v/>
      </c>
    </row>
    <row r="225" spans="1:7" ht="39" hidden="1" customHeight="1" thickBot="1" x14ac:dyDescent="0.25">
      <c r="A225" s="1279"/>
      <c r="B225" s="6022"/>
      <c r="C225" s="1289" t="s">
        <v>1016</v>
      </c>
      <c r="D225" s="1308" t="s">
        <v>579</v>
      </c>
      <c r="E225" s="1303">
        <v>0</v>
      </c>
      <c r="F225" s="1291">
        <v>0</v>
      </c>
      <c r="G225" s="1300" t="str">
        <f t="shared" si="3"/>
        <v/>
      </c>
    </row>
    <row r="226" spans="1:7" ht="12.75" hidden="1" customHeight="1" thickBot="1" x14ac:dyDescent="0.25">
      <c r="A226" s="1279"/>
      <c r="B226" s="1306" t="s">
        <v>47</v>
      </c>
      <c r="C226" s="7390" t="s">
        <v>709</v>
      </c>
      <c r="D226" s="7391"/>
      <c r="E226" s="1311">
        <v>0</v>
      </c>
      <c r="F226" s="1282">
        <f>SUM(F227:F233)</f>
        <v>0</v>
      </c>
      <c r="G226" s="1296" t="str">
        <f t="shared" si="3"/>
        <v/>
      </c>
    </row>
    <row r="227" spans="1:7" ht="26.25" hidden="1" customHeight="1" x14ac:dyDescent="0.2">
      <c r="A227" s="1279"/>
      <c r="B227" s="6022"/>
      <c r="C227" s="1289" t="s">
        <v>1017</v>
      </c>
      <c r="D227" s="1307" t="s">
        <v>710</v>
      </c>
      <c r="E227" s="1303">
        <v>0</v>
      </c>
      <c r="F227" s="1291">
        <v>0</v>
      </c>
      <c r="G227" s="1300" t="str">
        <f t="shared" si="3"/>
        <v/>
      </c>
    </row>
    <row r="228" spans="1:7" ht="26.25" hidden="1" customHeight="1" x14ac:dyDescent="0.2">
      <c r="A228" s="1279"/>
      <c r="B228" s="6022"/>
      <c r="C228" s="1289" t="s">
        <v>1018</v>
      </c>
      <c r="D228" s="1308" t="s">
        <v>711</v>
      </c>
      <c r="E228" s="1303">
        <v>0</v>
      </c>
      <c r="F228" s="1291">
        <v>0</v>
      </c>
      <c r="G228" s="1300" t="str">
        <f t="shared" si="3"/>
        <v/>
      </c>
    </row>
    <row r="229" spans="1:7" ht="26.25" hidden="1" customHeight="1" x14ac:dyDescent="0.2">
      <c r="A229" s="1279"/>
      <c r="B229" s="6022"/>
      <c r="C229" s="1289" t="s">
        <v>1019</v>
      </c>
      <c r="D229" s="1307" t="s">
        <v>712</v>
      </c>
      <c r="E229" s="1303">
        <v>0</v>
      </c>
      <c r="F229" s="1291">
        <v>0</v>
      </c>
      <c r="G229" s="1300" t="str">
        <f t="shared" si="3"/>
        <v/>
      </c>
    </row>
    <row r="230" spans="1:7" ht="13.5" hidden="1" customHeight="1" x14ac:dyDescent="0.2">
      <c r="A230" s="1279"/>
      <c r="B230" s="6022"/>
      <c r="C230" s="1289" t="s">
        <v>1020</v>
      </c>
      <c r="D230" s="1307" t="s">
        <v>713</v>
      </c>
      <c r="E230" s="1303">
        <v>0</v>
      </c>
      <c r="F230" s="1291">
        <v>0</v>
      </c>
      <c r="G230" s="1300" t="str">
        <f t="shared" si="3"/>
        <v/>
      </c>
    </row>
    <row r="231" spans="1:7" ht="13.5" hidden="1" customHeight="1" x14ac:dyDescent="0.2">
      <c r="A231" s="1279"/>
      <c r="B231" s="6022"/>
      <c r="C231" s="1289" t="s">
        <v>1021</v>
      </c>
      <c r="D231" s="1308" t="s">
        <v>714</v>
      </c>
      <c r="E231" s="1303">
        <v>0</v>
      </c>
      <c r="F231" s="1291">
        <v>0</v>
      </c>
      <c r="G231" s="1300" t="str">
        <f t="shared" si="3"/>
        <v/>
      </c>
    </row>
    <row r="232" spans="1:7" ht="26.25" hidden="1" customHeight="1" x14ac:dyDescent="0.2">
      <c r="A232" s="1279"/>
      <c r="B232" s="6022"/>
      <c r="C232" s="1289" t="s">
        <v>1022</v>
      </c>
      <c r="D232" s="1307" t="s">
        <v>715</v>
      </c>
      <c r="E232" s="1303">
        <v>0</v>
      </c>
      <c r="F232" s="1291">
        <v>0</v>
      </c>
      <c r="G232" s="1300" t="str">
        <f t="shared" si="3"/>
        <v/>
      </c>
    </row>
    <row r="233" spans="1:7" ht="13.5" hidden="1" customHeight="1" thickBot="1" x14ac:dyDescent="0.25">
      <c r="A233" s="1279"/>
      <c r="B233" s="6023"/>
      <c r="C233" s="1289" t="s">
        <v>1023</v>
      </c>
      <c r="D233" s="1307" t="s">
        <v>716</v>
      </c>
      <c r="E233" s="1303">
        <v>0</v>
      </c>
      <c r="F233" s="1291">
        <v>0</v>
      </c>
      <c r="G233" s="1300" t="str">
        <f t="shared" si="3"/>
        <v/>
      </c>
    </row>
    <row r="234" spans="1:7" ht="12.75" customHeight="1" thickBot="1" x14ac:dyDescent="0.3">
      <c r="B234" s="1294" t="s">
        <v>48</v>
      </c>
      <c r="C234" s="7390" t="s">
        <v>717</v>
      </c>
      <c r="D234" s="7391"/>
      <c r="E234" s="1295">
        <v>21</v>
      </c>
      <c r="F234" s="1295">
        <f>SUM(F235:F244)</f>
        <v>63</v>
      </c>
      <c r="G234" s="1296">
        <f t="shared" si="3"/>
        <v>200</v>
      </c>
    </row>
    <row r="235" spans="1:7" x14ac:dyDescent="0.25">
      <c r="B235" s="1320"/>
      <c r="C235" s="1289" t="s">
        <v>718</v>
      </c>
      <c r="D235" s="1308" t="s">
        <v>555</v>
      </c>
      <c r="E235" s="1298">
        <v>22</v>
      </c>
      <c r="F235" s="1299">
        <v>44</v>
      </c>
      <c r="G235" s="1300">
        <f t="shared" si="3"/>
        <v>100</v>
      </c>
    </row>
    <row r="236" spans="1:7" ht="12.75" hidden="1" customHeight="1" x14ac:dyDescent="0.2">
      <c r="A236" s="1279"/>
      <c r="B236" s="1304"/>
      <c r="C236" s="1289" t="s">
        <v>1025</v>
      </c>
      <c r="D236" s="1308" t="s">
        <v>556</v>
      </c>
      <c r="E236" s="1303">
        <v>0</v>
      </c>
      <c r="F236" s="1291">
        <v>0</v>
      </c>
      <c r="G236" s="1300" t="str">
        <f t="shared" si="3"/>
        <v/>
      </c>
    </row>
    <row r="237" spans="1:7" x14ac:dyDescent="0.25">
      <c r="B237" s="1301"/>
      <c r="C237" s="1289" t="s">
        <v>719</v>
      </c>
      <c r="D237" s="1308" t="s">
        <v>557</v>
      </c>
      <c r="E237" s="1298">
        <v>0</v>
      </c>
      <c r="F237" s="1299">
        <v>4</v>
      </c>
      <c r="G237" s="1300" t="str">
        <f t="shared" si="3"/>
        <v/>
      </c>
    </row>
    <row r="238" spans="1:7" ht="15.75" thickBot="1" x14ac:dyDescent="0.3">
      <c r="B238" s="1320"/>
      <c r="C238" s="1289" t="s">
        <v>720</v>
      </c>
      <c r="D238" s="1308" t="s">
        <v>558</v>
      </c>
      <c r="E238" s="1298">
        <v>0</v>
      </c>
      <c r="F238" s="1299">
        <v>15</v>
      </c>
      <c r="G238" s="1300" t="str">
        <f t="shared" si="3"/>
        <v/>
      </c>
    </row>
    <row r="239" spans="1:7" ht="13.5" customHeight="1" thickBot="1" x14ac:dyDescent="0.25">
      <c r="A239" s="1279"/>
      <c r="B239" s="1305"/>
      <c r="C239" s="1289" t="s">
        <v>1026</v>
      </c>
      <c r="D239" s="1308" t="s">
        <v>559</v>
      </c>
      <c r="E239" s="1303">
        <v>0</v>
      </c>
      <c r="F239" s="1295">
        <v>0</v>
      </c>
      <c r="G239" s="1300" t="str">
        <f t="shared" si="3"/>
        <v/>
      </c>
    </row>
    <row r="240" spans="1:7" ht="26.25" hidden="1" customHeight="1" x14ac:dyDescent="0.2">
      <c r="A240" s="1279"/>
      <c r="B240" s="6022"/>
      <c r="C240" s="1289" t="s">
        <v>1027</v>
      </c>
      <c r="D240" s="1307" t="s">
        <v>560</v>
      </c>
      <c r="E240" s="1303">
        <v>0</v>
      </c>
      <c r="F240" s="1291">
        <v>0</v>
      </c>
      <c r="G240" s="1300" t="str">
        <f t="shared" si="3"/>
        <v/>
      </c>
    </row>
    <row r="241" spans="1:7" ht="13.5" hidden="1" customHeight="1" x14ac:dyDescent="0.2">
      <c r="A241" s="1279"/>
      <c r="B241" s="6022"/>
      <c r="C241" s="1289" t="s">
        <v>1028</v>
      </c>
      <c r="D241" s="1307" t="s">
        <v>721</v>
      </c>
      <c r="E241" s="1303">
        <v>0</v>
      </c>
      <c r="F241" s="1291">
        <v>0</v>
      </c>
      <c r="G241" s="1300" t="str">
        <f t="shared" si="3"/>
        <v/>
      </c>
    </row>
    <row r="242" spans="1:7" ht="13.5" hidden="1" customHeight="1" x14ac:dyDescent="0.2">
      <c r="A242" s="1279"/>
      <c r="B242" s="6022"/>
      <c r="C242" s="1289" t="s">
        <v>1029</v>
      </c>
      <c r="D242" s="1307" t="s">
        <v>722</v>
      </c>
      <c r="E242" s="1303">
        <v>0</v>
      </c>
      <c r="F242" s="1291">
        <v>0</v>
      </c>
      <c r="G242" s="1300" t="str">
        <f t="shared" si="3"/>
        <v/>
      </c>
    </row>
    <row r="243" spans="1:7" ht="26.25" hidden="1" customHeight="1" x14ac:dyDescent="0.2">
      <c r="A243" s="1279"/>
      <c r="B243" s="6022"/>
      <c r="C243" s="1289" t="s">
        <v>1030</v>
      </c>
      <c r="D243" s="1307" t="s">
        <v>723</v>
      </c>
      <c r="E243" s="1303">
        <v>0</v>
      </c>
      <c r="F243" s="1291">
        <v>0</v>
      </c>
      <c r="G243" s="1300" t="str">
        <f t="shared" si="3"/>
        <v/>
      </c>
    </row>
    <row r="244" spans="1:7" ht="13.5" hidden="1" customHeight="1" thickBot="1" x14ac:dyDescent="0.25">
      <c r="A244" s="1279"/>
      <c r="B244" s="6023"/>
      <c r="C244" s="1289" t="s">
        <v>1031</v>
      </c>
      <c r="D244" s="1307" t="s">
        <v>561</v>
      </c>
      <c r="E244" s="1303">
        <v>0</v>
      </c>
      <c r="F244" s="1291">
        <v>0</v>
      </c>
      <c r="G244" s="1300" t="str">
        <f t="shared" si="3"/>
        <v/>
      </c>
    </row>
    <row r="245" spans="1:7" ht="12.75" customHeight="1" thickBot="1" x14ac:dyDescent="0.3">
      <c r="B245" s="1294" t="s">
        <v>49</v>
      </c>
      <c r="C245" s="7390" t="s">
        <v>724</v>
      </c>
      <c r="D245" s="7391"/>
      <c r="E245" s="1295">
        <v>0</v>
      </c>
      <c r="F245" s="1295">
        <f>SUM(F246:F258)</f>
        <v>0</v>
      </c>
      <c r="G245" s="1296" t="str">
        <f t="shared" si="3"/>
        <v/>
      </c>
    </row>
    <row r="246" spans="1:7" ht="25.5" hidden="1" customHeight="1" x14ac:dyDescent="0.2">
      <c r="A246" s="1279"/>
      <c r="B246" s="1305"/>
      <c r="C246" s="1289" t="s">
        <v>1033</v>
      </c>
      <c r="D246" s="1307" t="s">
        <v>725</v>
      </c>
      <c r="E246" s="1303">
        <v>0</v>
      </c>
      <c r="F246" s="1291">
        <v>0</v>
      </c>
      <c r="G246" s="1300" t="str">
        <f t="shared" si="3"/>
        <v/>
      </c>
    </row>
    <row r="247" spans="1:7" ht="25.5" hidden="1" customHeight="1" x14ac:dyDescent="0.2">
      <c r="A247" s="1279"/>
      <c r="B247" s="6022"/>
      <c r="C247" s="1289" t="s">
        <v>1034</v>
      </c>
      <c r="D247" s="1308" t="s">
        <v>726</v>
      </c>
      <c r="E247" s="1303">
        <v>0</v>
      </c>
      <c r="F247" s="1291">
        <v>0</v>
      </c>
      <c r="G247" s="1300" t="str">
        <f t="shared" si="3"/>
        <v/>
      </c>
    </row>
    <row r="248" spans="1:7" ht="25.5" hidden="1" customHeight="1" x14ac:dyDescent="0.25">
      <c r="B248" s="1301"/>
      <c r="C248" s="1289" t="s">
        <v>727</v>
      </c>
      <c r="D248" s="1308" t="s">
        <v>728</v>
      </c>
      <c r="E248" s="1298">
        <v>0</v>
      </c>
      <c r="F248" s="1299">
        <v>0</v>
      </c>
      <c r="G248" s="1300" t="str">
        <f t="shared" si="3"/>
        <v/>
      </c>
    </row>
    <row r="249" spans="1:7" ht="13.5" hidden="1" customHeight="1" x14ac:dyDescent="0.2">
      <c r="A249" s="1279"/>
      <c r="B249" s="6022"/>
      <c r="C249" s="1289" t="s">
        <v>1035</v>
      </c>
      <c r="D249" s="1308" t="s">
        <v>729</v>
      </c>
      <c r="E249" s="1303">
        <v>0</v>
      </c>
      <c r="F249" s="1291">
        <v>0</v>
      </c>
      <c r="G249" s="1300" t="str">
        <f t="shared" si="3"/>
        <v/>
      </c>
    </row>
    <row r="250" spans="1:7" ht="13.5" hidden="1" customHeight="1" x14ac:dyDescent="0.2">
      <c r="A250" s="1279"/>
      <c r="B250" s="6022"/>
      <c r="C250" s="1289" t="s">
        <v>1036</v>
      </c>
      <c r="D250" s="1308" t="s">
        <v>730</v>
      </c>
      <c r="E250" s="1303">
        <v>0</v>
      </c>
      <c r="F250" s="1291">
        <v>0</v>
      </c>
      <c r="G250" s="1300" t="str">
        <f t="shared" si="3"/>
        <v/>
      </c>
    </row>
    <row r="251" spans="1:7" ht="13.5" customHeight="1" thickBot="1" x14ac:dyDescent="0.25">
      <c r="A251" s="1279"/>
      <c r="B251" s="6022"/>
      <c r="C251" s="1289" t="s">
        <v>1037</v>
      </c>
      <c r="D251" s="1308" t="s">
        <v>731</v>
      </c>
      <c r="E251" s="1303">
        <v>0</v>
      </c>
      <c r="F251" s="1295">
        <v>0</v>
      </c>
      <c r="G251" s="1300" t="str">
        <f t="shared" si="3"/>
        <v/>
      </c>
    </row>
    <row r="252" spans="1:7" ht="13.5" hidden="1" customHeight="1" x14ac:dyDescent="0.2">
      <c r="A252" s="1279"/>
      <c r="B252" s="6022"/>
      <c r="C252" s="1289" t="s">
        <v>1038</v>
      </c>
      <c r="D252" s="1308" t="s">
        <v>732</v>
      </c>
      <c r="E252" s="1303">
        <v>0</v>
      </c>
      <c r="F252" s="1291">
        <v>0</v>
      </c>
      <c r="G252" s="1300" t="str">
        <f t="shared" ref="G252:G315" si="4">IF(F252*E252=0,"",F252/E252*100-100)</f>
        <v/>
      </c>
    </row>
    <row r="253" spans="1:7" ht="26.25" hidden="1" customHeight="1" x14ac:dyDescent="0.2">
      <c r="A253" s="1279"/>
      <c r="B253" s="6022"/>
      <c r="C253" s="1289" t="s">
        <v>1039</v>
      </c>
      <c r="D253" s="1307" t="s">
        <v>733</v>
      </c>
      <c r="E253" s="1303">
        <v>0</v>
      </c>
      <c r="F253" s="1291">
        <v>0</v>
      </c>
      <c r="G253" s="1300" t="str">
        <f t="shared" si="4"/>
        <v/>
      </c>
    </row>
    <row r="254" spans="1:7" ht="26.25" hidden="1" customHeight="1" x14ac:dyDescent="0.2">
      <c r="A254" s="1279"/>
      <c r="B254" s="6022"/>
      <c r="C254" s="1289" t="s">
        <v>1040</v>
      </c>
      <c r="D254" s="1307" t="s">
        <v>734</v>
      </c>
      <c r="E254" s="1303">
        <v>0</v>
      </c>
      <c r="F254" s="1291">
        <v>0</v>
      </c>
      <c r="G254" s="1300" t="str">
        <f t="shared" si="4"/>
        <v/>
      </c>
    </row>
    <row r="255" spans="1:7" ht="26.25" hidden="1" customHeight="1" x14ac:dyDescent="0.2">
      <c r="A255" s="1279"/>
      <c r="B255" s="6022"/>
      <c r="C255" s="1289" t="s">
        <v>1041</v>
      </c>
      <c r="D255" s="1307" t="s">
        <v>735</v>
      </c>
      <c r="E255" s="1303">
        <v>0</v>
      </c>
      <c r="F255" s="1291">
        <v>0</v>
      </c>
      <c r="G255" s="1300" t="str">
        <f t="shared" si="4"/>
        <v/>
      </c>
    </row>
    <row r="256" spans="1:7" ht="13.5" hidden="1" customHeight="1" x14ac:dyDescent="0.2">
      <c r="A256" s="1279"/>
      <c r="B256" s="6022"/>
      <c r="C256" s="1289" t="s">
        <v>1042</v>
      </c>
      <c r="D256" s="1308" t="s">
        <v>736</v>
      </c>
      <c r="E256" s="1303">
        <v>0</v>
      </c>
      <c r="F256" s="1291">
        <v>0</v>
      </c>
      <c r="G256" s="1300" t="str">
        <f t="shared" si="4"/>
        <v/>
      </c>
    </row>
    <row r="257" spans="1:7" ht="26.25" hidden="1" customHeight="1" x14ac:dyDescent="0.2">
      <c r="A257" s="1279"/>
      <c r="B257" s="6022"/>
      <c r="C257" s="1289" t="s">
        <v>1043</v>
      </c>
      <c r="D257" s="1308" t="s">
        <v>737</v>
      </c>
      <c r="E257" s="1303">
        <v>0</v>
      </c>
      <c r="F257" s="1291">
        <v>0</v>
      </c>
      <c r="G257" s="1300" t="str">
        <f t="shared" si="4"/>
        <v/>
      </c>
    </row>
    <row r="258" spans="1:7" ht="13.5" hidden="1" customHeight="1" thickBot="1" x14ac:dyDescent="0.25">
      <c r="A258" s="1279"/>
      <c r="B258" s="6023"/>
      <c r="C258" s="1289" t="s">
        <v>1044</v>
      </c>
      <c r="D258" s="1308" t="s">
        <v>738</v>
      </c>
      <c r="E258" s="1303">
        <v>0</v>
      </c>
      <c r="F258" s="1291">
        <v>0</v>
      </c>
      <c r="G258" s="1300" t="str">
        <f t="shared" si="4"/>
        <v/>
      </c>
    </row>
    <row r="259" spans="1:7" ht="12.75" customHeight="1" thickBot="1" x14ac:dyDescent="0.3">
      <c r="B259" s="1294" t="s">
        <v>50</v>
      </c>
      <c r="C259" s="7390" t="s">
        <v>739</v>
      </c>
      <c r="D259" s="7391"/>
      <c r="E259" s="1295">
        <v>56</v>
      </c>
      <c r="F259" s="1295">
        <f>SUM(F260:F281)</f>
        <v>125</v>
      </c>
      <c r="G259" s="1296">
        <f t="shared" si="4"/>
        <v>123.21428571428572</v>
      </c>
    </row>
    <row r="260" spans="1:7" ht="12.75" hidden="1" customHeight="1" x14ac:dyDescent="0.2">
      <c r="A260" s="1279"/>
      <c r="B260" s="1305"/>
      <c r="C260" s="1289" t="s">
        <v>1046</v>
      </c>
      <c r="D260" s="1308" t="s">
        <v>740</v>
      </c>
      <c r="E260" s="1303">
        <v>0</v>
      </c>
      <c r="F260" s="1291">
        <v>0</v>
      </c>
      <c r="G260" s="1300" t="str">
        <f t="shared" si="4"/>
        <v/>
      </c>
    </row>
    <row r="261" spans="1:7" ht="12.75" hidden="1" customHeight="1" x14ac:dyDescent="0.2">
      <c r="A261" s="1279"/>
      <c r="B261" s="6022"/>
      <c r="C261" s="1289" t="s">
        <v>1047</v>
      </c>
      <c r="D261" s="1308" t="s">
        <v>741</v>
      </c>
      <c r="E261" s="1303">
        <v>0</v>
      </c>
      <c r="F261" s="1291">
        <v>0</v>
      </c>
      <c r="G261" s="1300" t="str">
        <f t="shared" si="4"/>
        <v/>
      </c>
    </row>
    <row r="262" spans="1:7" ht="25.5" hidden="1" customHeight="1" x14ac:dyDescent="0.2">
      <c r="A262" s="1279"/>
      <c r="B262" s="6022"/>
      <c r="C262" s="1289" t="s">
        <v>742</v>
      </c>
      <c r="D262" s="1308" t="s">
        <v>743</v>
      </c>
      <c r="E262" s="1303">
        <v>2</v>
      </c>
      <c r="F262" s="1291">
        <v>0</v>
      </c>
      <c r="G262" s="1300" t="str">
        <f t="shared" si="4"/>
        <v/>
      </c>
    </row>
    <row r="263" spans="1:7" ht="12.75" hidden="1" customHeight="1" x14ac:dyDescent="0.2">
      <c r="A263" s="1279"/>
      <c r="B263" s="6022"/>
      <c r="C263" s="1289" t="s">
        <v>1050</v>
      </c>
      <c r="D263" s="1308" t="s">
        <v>744</v>
      </c>
      <c r="E263" s="1303">
        <v>0</v>
      </c>
      <c r="F263" s="1291">
        <v>0</v>
      </c>
      <c r="G263" s="1300" t="str">
        <f t="shared" si="4"/>
        <v/>
      </c>
    </row>
    <row r="264" spans="1:7" ht="25.5" hidden="1" customHeight="1" x14ac:dyDescent="0.2">
      <c r="A264" s="1279"/>
      <c r="B264" s="6022"/>
      <c r="C264" s="1289" t="s">
        <v>1051</v>
      </c>
      <c r="D264" s="1308" t="s">
        <v>745</v>
      </c>
      <c r="E264" s="1303">
        <v>0</v>
      </c>
      <c r="F264" s="1291">
        <v>0</v>
      </c>
      <c r="G264" s="1300" t="str">
        <f t="shared" si="4"/>
        <v/>
      </c>
    </row>
    <row r="265" spans="1:7" ht="38.25" hidden="1" customHeight="1" x14ac:dyDescent="0.2">
      <c r="A265" s="1279"/>
      <c r="B265" s="6022"/>
      <c r="C265" s="1289" t="s">
        <v>1052</v>
      </c>
      <c r="D265" s="1308" t="s">
        <v>746</v>
      </c>
      <c r="E265" s="1303">
        <v>0</v>
      </c>
      <c r="F265" s="1291">
        <v>0</v>
      </c>
      <c r="G265" s="1300" t="str">
        <f t="shared" si="4"/>
        <v/>
      </c>
    </row>
    <row r="266" spans="1:7" ht="25.5" hidden="1" customHeight="1" x14ac:dyDescent="0.2">
      <c r="A266" s="1279"/>
      <c r="B266" s="6022"/>
      <c r="C266" s="1289" t="s">
        <v>1053</v>
      </c>
      <c r="D266" s="1308" t="s">
        <v>747</v>
      </c>
      <c r="E266" s="1303">
        <v>0</v>
      </c>
      <c r="F266" s="1291">
        <v>0</v>
      </c>
      <c r="G266" s="1300" t="str">
        <f t="shared" si="4"/>
        <v/>
      </c>
    </row>
    <row r="267" spans="1:7" ht="38.25" hidden="1" customHeight="1" x14ac:dyDescent="0.2">
      <c r="A267" s="1279"/>
      <c r="B267" s="6022"/>
      <c r="C267" s="1289" t="s">
        <v>1054</v>
      </c>
      <c r="D267" s="1308" t="s">
        <v>580</v>
      </c>
      <c r="E267" s="1303">
        <v>0</v>
      </c>
      <c r="F267" s="1291">
        <v>0</v>
      </c>
      <c r="G267" s="1300" t="str">
        <f t="shared" si="4"/>
        <v/>
      </c>
    </row>
    <row r="268" spans="1:7" ht="25.5" hidden="1" customHeight="1" x14ac:dyDescent="0.2">
      <c r="A268" s="1279"/>
      <c r="B268" s="6022"/>
      <c r="C268" s="1289" t="s">
        <v>1055</v>
      </c>
      <c r="D268" s="1307" t="s">
        <v>748</v>
      </c>
      <c r="E268" s="1303">
        <v>0</v>
      </c>
      <c r="F268" s="1291">
        <v>0</v>
      </c>
      <c r="G268" s="1300" t="str">
        <f t="shared" si="4"/>
        <v/>
      </c>
    </row>
    <row r="269" spans="1:7" ht="25.5" hidden="1" customHeight="1" x14ac:dyDescent="0.2">
      <c r="A269" s="1279"/>
      <c r="B269" s="6022"/>
      <c r="C269" s="1289" t="s">
        <v>1056</v>
      </c>
      <c r="D269" s="1307" t="s">
        <v>749</v>
      </c>
      <c r="E269" s="1303">
        <v>0</v>
      </c>
      <c r="F269" s="1291">
        <v>0</v>
      </c>
      <c r="G269" s="1300" t="str">
        <f t="shared" si="4"/>
        <v/>
      </c>
    </row>
    <row r="270" spans="1:7" ht="12.75" hidden="1" customHeight="1" x14ac:dyDescent="0.2">
      <c r="A270" s="1279"/>
      <c r="B270" s="6022"/>
      <c r="C270" s="1289" t="s">
        <v>1057</v>
      </c>
      <c r="D270" s="1308" t="s">
        <v>750</v>
      </c>
      <c r="E270" s="1303">
        <v>0</v>
      </c>
      <c r="F270" s="1298">
        <v>0</v>
      </c>
      <c r="G270" s="1300" t="str">
        <f t="shared" si="4"/>
        <v/>
      </c>
    </row>
    <row r="271" spans="1:7" ht="12.75" hidden="1" customHeight="1" x14ac:dyDescent="0.2">
      <c r="A271" s="1279"/>
      <c r="B271" s="6022"/>
      <c r="C271" s="1289" t="s">
        <v>481</v>
      </c>
      <c r="D271" s="1308" t="s">
        <v>482</v>
      </c>
      <c r="E271" s="1303">
        <v>0</v>
      </c>
      <c r="F271" s="1291">
        <v>0</v>
      </c>
      <c r="G271" s="1300" t="str">
        <f t="shared" si="4"/>
        <v/>
      </c>
    </row>
    <row r="272" spans="1:7" ht="12.75" hidden="1" customHeight="1" x14ac:dyDescent="0.2">
      <c r="A272" s="1279"/>
      <c r="B272" s="6022"/>
      <c r="C272" s="1289" t="s">
        <v>483</v>
      </c>
      <c r="D272" s="1308" t="s">
        <v>484</v>
      </c>
      <c r="E272" s="1303">
        <v>0</v>
      </c>
      <c r="F272" s="1291">
        <v>0</v>
      </c>
      <c r="G272" s="1300" t="str">
        <f t="shared" si="4"/>
        <v/>
      </c>
    </row>
    <row r="273" spans="1:7" ht="12.75" hidden="1" customHeight="1" x14ac:dyDescent="0.2">
      <c r="A273" s="1279"/>
      <c r="B273" s="6022"/>
      <c r="C273" s="1289" t="s">
        <v>485</v>
      </c>
      <c r="D273" s="1308" t="s">
        <v>403</v>
      </c>
      <c r="E273" s="1303">
        <v>0</v>
      </c>
      <c r="F273" s="1291">
        <v>0</v>
      </c>
      <c r="G273" s="1300" t="str">
        <f t="shared" si="4"/>
        <v/>
      </c>
    </row>
    <row r="274" spans="1:7" ht="51.75" thickBot="1" x14ac:dyDescent="0.3">
      <c r="B274" s="1301"/>
      <c r="C274" s="1289" t="s">
        <v>751</v>
      </c>
      <c r="D274" s="1308" t="s">
        <v>752</v>
      </c>
      <c r="E274" s="1298">
        <v>56</v>
      </c>
      <c r="F274" s="1299">
        <v>119</v>
      </c>
      <c r="G274" s="1300">
        <f t="shared" si="4"/>
        <v>112.5</v>
      </c>
    </row>
    <row r="275" spans="1:7" ht="25.5" hidden="1" customHeight="1" x14ac:dyDescent="0.2">
      <c r="A275" s="1279"/>
      <c r="B275" s="6022"/>
      <c r="C275" s="1289" t="s">
        <v>1059</v>
      </c>
      <c r="D275" s="1308" t="s">
        <v>753</v>
      </c>
      <c r="E275" s="1303">
        <v>0</v>
      </c>
      <c r="F275" s="1291">
        <v>0</v>
      </c>
      <c r="G275" s="1300" t="str">
        <f t="shared" si="4"/>
        <v/>
      </c>
    </row>
    <row r="276" spans="1:7" ht="12.75" customHeight="1" x14ac:dyDescent="0.2">
      <c r="A276" s="1279"/>
      <c r="B276" s="6022"/>
      <c r="C276" s="1289" t="s">
        <v>1060</v>
      </c>
      <c r="D276" s="1307" t="s">
        <v>754</v>
      </c>
      <c r="E276" s="1303">
        <v>0</v>
      </c>
      <c r="F276" s="1318">
        <v>0</v>
      </c>
      <c r="G276" s="1300" t="str">
        <f t="shared" si="4"/>
        <v/>
      </c>
    </row>
    <row r="277" spans="1:7" ht="25.5" hidden="1" customHeight="1" x14ac:dyDescent="0.2">
      <c r="A277" s="1279"/>
      <c r="B277" s="1305"/>
      <c r="C277" s="1289" t="s">
        <v>1061</v>
      </c>
      <c r="D277" s="1307" t="s">
        <v>755</v>
      </c>
      <c r="E277" s="1303">
        <v>0</v>
      </c>
      <c r="F277" s="1287">
        <v>0</v>
      </c>
      <c r="G277" s="1300" t="str">
        <f t="shared" si="4"/>
        <v/>
      </c>
    </row>
    <row r="278" spans="1:7" ht="38.25" hidden="1" customHeight="1" x14ac:dyDescent="0.2">
      <c r="A278" s="1279"/>
      <c r="B278" s="6022"/>
      <c r="C278" s="1289" t="s">
        <v>1062</v>
      </c>
      <c r="D278" s="1308" t="s">
        <v>756</v>
      </c>
      <c r="E278" s="1303">
        <v>0</v>
      </c>
      <c r="F278" s="1291">
        <v>0</v>
      </c>
      <c r="G278" s="1300" t="str">
        <f t="shared" si="4"/>
        <v/>
      </c>
    </row>
    <row r="279" spans="1:7" ht="39" thickBot="1" x14ac:dyDescent="0.3">
      <c r="B279" s="1301"/>
      <c r="C279" s="1289" t="s">
        <v>757</v>
      </c>
      <c r="D279" s="1308" t="s">
        <v>758</v>
      </c>
      <c r="E279" s="1298">
        <v>2</v>
      </c>
      <c r="F279" s="6266">
        <v>6</v>
      </c>
      <c r="G279" s="1300">
        <f t="shared" si="4"/>
        <v>200</v>
      </c>
    </row>
    <row r="280" spans="1:7" ht="64.5" hidden="1" customHeight="1" thickBot="1" x14ac:dyDescent="0.3">
      <c r="B280" s="1301"/>
      <c r="C280" s="1319" t="s">
        <v>759</v>
      </c>
      <c r="D280" s="1315" t="s">
        <v>760</v>
      </c>
      <c r="E280" s="1322">
        <v>0</v>
      </c>
      <c r="F280" s="1336">
        <v>0</v>
      </c>
      <c r="G280" s="1300" t="str">
        <f t="shared" si="4"/>
        <v/>
      </c>
    </row>
    <row r="281" spans="1:7" ht="13.5" hidden="1" customHeight="1" thickBot="1" x14ac:dyDescent="0.25">
      <c r="A281" s="1279"/>
      <c r="B281" s="6022"/>
      <c r="C281" s="1289" t="s">
        <v>1063</v>
      </c>
      <c r="D281" s="1308" t="s">
        <v>761</v>
      </c>
      <c r="E281" s="1303">
        <v>0</v>
      </c>
      <c r="F281" s="1291">
        <v>0</v>
      </c>
      <c r="G281" s="1300" t="str">
        <f t="shared" si="4"/>
        <v/>
      </c>
    </row>
    <row r="282" spans="1:7" ht="12.75" hidden="1" customHeight="1" thickBot="1" x14ac:dyDescent="0.25">
      <c r="A282" s="1279"/>
      <c r="B282" s="7387" t="s">
        <v>52</v>
      </c>
      <c r="C282" s="7390" t="s">
        <v>762</v>
      </c>
      <c r="D282" s="7391"/>
      <c r="E282" s="1311">
        <v>0</v>
      </c>
      <c r="F282" s="1282">
        <f>SUM(F283:F302)</f>
        <v>0</v>
      </c>
      <c r="G282" s="1296" t="str">
        <f t="shared" si="4"/>
        <v/>
      </c>
    </row>
    <row r="283" spans="1:7" ht="13.5" hidden="1" customHeight="1" thickBot="1" x14ac:dyDescent="0.25">
      <c r="A283" s="1279"/>
      <c r="B283" s="7388"/>
      <c r="C283" s="1289" t="s">
        <v>1065</v>
      </c>
      <c r="D283" s="1308" t="s">
        <v>404</v>
      </c>
      <c r="E283" s="1303">
        <v>0</v>
      </c>
      <c r="F283" s="1291">
        <v>0</v>
      </c>
      <c r="G283" s="1300" t="str">
        <f t="shared" si="4"/>
        <v/>
      </c>
    </row>
    <row r="284" spans="1:7" ht="13.5" hidden="1" customHeight="1" thickBot="1" x14ac:dyDescent="0.25">
      <c r="A284" s="1279"/>
      <c r="B284" s="7388"/>
      <c r="C284" s="1289" t="s">
        <v>1066</v>
      </c>
      <c r="D284" s="1307" t="s">
        <v>763</v>
      </c>
      <c r="E284" s="1303">
        <v>0</v>
      </c>
      <c r="F284" s="1291">
        <v>0</v>
      </c>
      <c r="G284" s="1300" t="str">
        <f t="shared" si="4"/>
        <v/>
      </c>
    </row>
    <row r="285" spans="1:7" ht="13.5" hidden="1" customHeight="1" thickBot="1" x14ac:dyDescent="0.25">
      <c r="A285" s="1279"/>
      <c r="B285" s="7388"/>
      <c r="C285" s="1289" t="s">
        <v>1067</v>
      </c>
      <c r="D285" s="1307" t="s">
        <v>405</v>
      </c>
      <c r="E285" s="1303">
        <v>0</v>
      </c>
      <c r="F285" s="1291">
        <v>0</v>
      </c>
      <c r="G285" s="1300" t="str">
        <f t="shared" si="4"/>
        <v/>
      </c>
    </row>
    <row r="286" spans="1:7" ht="13.5" hidden="1" customHeight="1" thickBot="1" x14ac:dyDescent="0.25">
      <c r="A286" s="1279"/>
      <c r="B286" s="7388"/>
      <c r="C286" s="1289" t="s">
        <v>1068</v>
      </c>
      <c r="D286" s="1307" t="s">
        <v>406</v>
      </c>
      <c r="E286" s="1303">
        <v>0</v>
      </c>
      <c r="F286" s="1291">
        <v>0</v>
      </c>
      <c r="G286" s="1300" t="str">
        <f t="shared" si="4"/>
        <v/>
      </c>
    </row>
    <row r="287" spans="1:7" ht="26.25" hidden="1" customHeight="1" thickBot="1" x14ac:dyDescent="0.25">
      <c r="A287" s="1279"/>
      <c r="B287" s="7388"/>
      <c r="C287" s="1289" t="s">
        <v>1069</v>
      </c>
      <c r="D287" s="1307" t="s">
        <v>407</v>
      </c>
      <c r="E287" s="1303">
        <v>0</v>
      </c>
      <c r="F287" s="1291">
        <v>0</v>
      </c>
      <c r="G287" s="1300" t="str">
        <f t="shared" si="4"/>
        <v/>
      </c>
    </row>
    <row r="288" spans="1:7" ht="13.5" hidden="1" customHeight="1" thickBot="1" x14ac:dyDescent="0.25">
      <c r="A288" s="1279"/>
      <c r="B288" s="7388"/>
      <c r="C288" s="1289" t="s">
        <v>1070</v>
      </c>
      <c r="D288" s="1307" t="s">
        <v>408</v>
      </c>
      <c r="E288" s="1303">
        <v>0</v>
      </c>
      <c r="F288" s="1291">
        <v>0</v>
      </c>
      <c r="G288" s="1300" t="str">
        <f t="shared" si="4"/>
        <v/>
      </c>
    </row>
    <row r="289" spans="1:7" ht="13.5" hidden="1" customHeight="1" thickBot="1" x14ac:dyDescent="0.25">
      <c r="A289" s="1279"/>
      <c r="B289" s="7388"/>
      <c r="C289" s="1289" t="s">
        <v>1071</v>
      </c>
      <c r="D289" s="1307" t="s">
        <v>409</v>
      </c>
      <c r="E289" s="1303">
        <v>0</v>
      </c>
      <c r="F289" s="1291">
        <v>0</v>
      </c>
      <c r="G289" s="1300" t="str">
        <f t="shared" si="4"/>
        <v/>
      </c>
    </row>
    <row r="290" spans="1:7" ht="13.5" hidden="1" customHeight="1" thickBot="1" x14ac:dyDescent="0.25">
      <c r="A290" s="1279"/>
      <c r="B290" s="7387" t="s">
        <v>53</v>
      </c>
      <c r="C290" s="7398" t="s">
        <v>764</v>
      </c>
      <c r="D290" s="7399"/>
      <c r="E290" s="1303">
        <v>0</v>
      </c>
      <c r="F290" s="1291">
        <v>0</v>
      </c>
      <c r="G290" s="1300" t="str">
        <f t="shared" si="4"/>
        <v/>
      </c>
    </row>
    <row r="291" spans="1:7" ht="13.5" hidden="1" customHeight="1" thickBot="1" x14ac:dyDescent="0.25">
      <c r="A291" s="1279"/>
      <c r="B291" s="7388"/>
      <c r="C291" s="1289" t="s">
        <v>1073</v>
      </c>
      <c r="D291" s="1307" t="s">
        <v>508</v>
      </c>
      <c r="E291" s="1303">
        <v>0</v>
      </c>
      <c r="F291" s="1291">
        <v>0</v>
      </c>
      <c r="G291" s="1300" t="str">
        <f t="shared" si="4"/>
        <v/>
      </c>
    </row>
    <row r="292" spans="1:7" ht="13.5" hidden="1" customHeight="1" thickBot="1" x14ac:dyDescent="0.25">
      <c r="A292" s="1279"/>
      <c r="B292" s="7388"/>
      <c r="C292" s="1289" t="s">
        <v>1074</v>
      </c>
      <c r="D292" s="1307" t="s">
        <v>509</v>
      </c>
      <c r="E292" s="1303">
        <v>0</v>
      </c>
      <c r="F292" s="1291">
        <v>0</v>
      </c>
      <c r="G292" s="1300" t="str">
        <f t="shared" si="4"/>
        <v/>
      </c>
    </row>
    <row r="293" spans="1:7" ht="26.25" hidden="1" customHeight="1" thickBot="1" x14ac:dyDescent="0.25">
      <c r="A293" s="1279"/>
      <c r="B293" s="7388"/>
      <c r="C293" s="1289" t="s">
        <v>1075</v>
      </c>
      <c r="D293" s="1307" t="s">
        <v>510</v>
      </c>
      <c r="E293" s="1303">
        <v>0</v>
      </c>
      <c r="F293" s="1291">
        <v>0</v>
      </c>
      <c r="G293" s="1300" t="str">
        <f t="shared" si="4"/>
        <v/>
      </c>
    </row>
    <row r="294" spans="1:7" ht="13.5" hidden="1" customHeight="1" thickBot="1" x14ac:dyDescent="0.25">
      <c r="A294" s="1279"/>
      <c r="B294" s="7388"/>
      <c r="C294" s="1289" t="s">
        <v>1076</v>
      </c>
      <c r="D294" s="1307" t="s">
        <v>511</v>
      </c>
      <c r="E294" s="1303">
        <v>0</v>
      </c>
      <c r="F294" s="1291">
        <v>0</v>
      </c>
      <c r="G294" s="1300" t="str">
        <f t="shared" si="4"/>
        <v/>
      </c>
    </row>
    <row r="295" spans="1:7" ht="13.5" hidden="1" customHeight="1" thickBot="1" x14ac:dyDescent="0.25">
      <c r="A295" s="1279"/>
      <c r="B295" s="7388"/>
      <c r="C295" s="1289" t="s">
        <v>1077</v>
      </c>
      <c r="D295" s="1307" t="s">
        <v>512</v>
      </c>
      <c r="E295" s="1303">
        <v>0</v>
      </c>
      <c r="F295" s="1291">
        <v>0</v>
      </c>
      <c r="G295" s="1300" t="str">
        <f t="shared" si="4"/>
        <v/>
      </c>
    </row>
    <row r="296" spans="1:7" ht="26.25" hidden="1" customHeight="1" thickBot="1" x14ac:dyDescent="0.25">
      <c r="A296" s="1279"/>
      <c r="B296" s="7388"/>
      <c r="C296" s="1289" t="s">
        <v>1078</v>
      </c>
      <c r="D296" s="1307" t="s">
        <v>513</v>
      </c>
      <c r="E296" s="1303">
        <v>0</v>
      </c>
      <c r="F296" s="1291">
        <v>0</v>
      </c>
      <c r="G296" s="1300" t="str">
        <f t="shared" si="4"/>
        <v/>
      </c>
    </row>
    <row r="297" spans="1:7" ht="26.25" hidden="1" customHeight="1" thickBot="1" x14ac:dyDescent="0.25">
      <c r="A297" s="1279"/>
      <c r="B297" s="7388"/>
      <c r="C297" s="1289" t="s">
        <v>1079</v>
      </c>
      <c r="D297" s="1307" t="s">
        <v>410</v>
      </c>
      <c r="E297" s="1303">
        <v>0</v>
      </c>
      <c r="F297" s="1291">
        <v>0</v>
      </c>
      <c r="G297" s="1300" t="str">
        <f t="shared" si="4"/>
        <v/>
      </c>
    </row>
    <row r="298" spans="1:7" ht="13.5" hidden="1" customHeight="1" thickBot="1" x14ac:dyDescent="0.25">
      <c r="A298" s="1279"/>
      <c r="B298" s="7388"/>
      <c r="C298" s="1289" t="s">
        <v>1080</v>
      </c>
      <c r="D298" s="1307" t="s">
        <v>411</v>
      </c>
      <c r="E298" s="1303">
        <v>0</v>
      </c>
      <c r="F298" s="1291">
        <v>0</v>
      </c>
      <c r="G298" s="1300" t="str">
        <f t="shared" si="4"/>
        <v/>
      </c>
    </row>
    <row r="299" spans="1:7" ht="13.5" hidden="1" customHeight="1" thickBot="1" x14ac:dyDescent="0.25">
      <c r="A299" s="1279"/>
      <c r="B299" s="7388"/>
      <c r="C299" s="1289" t="s">
        <v>1081</v>
      </c>
      <c r="D299" s="1307" t="s">
        <v>412</v>
      </c>
      <c r="E299" s="1303">
        <v>0</v>
      </c>
      <c r="F299" s="1291">
        <v>0</v>
      </c>
      <c r="G299" s="1300" t="str">
        <f t="shared" si="4"/>
        <v/>
      </c>
    </row>
    <row r="300" spans="1:7" ht="13.5" hidden="1" customHeight="1" thickBot="1" x14ac:dyDescent="0.25">
      <c r="A300" s="1279"/>
      <c r="B300" s="7388"/>
      <c r="C300" s="1289" t="s">
        <v>486</v>
      </c>
      <c r="D300" s="1308" t="s">
        <v>413</v>
      </c>
      <c r="E300" s="1303">
        <v>0</v>
      </c>
      <c r="F300" s="1291">
        <v>0</v>
      </c>
      <c r="G300" s="1300" t="str">
        <f t="shared" si="4"/>
        <v/>
      </c>
    </row>
    <row r="301" spans="1:7" ht="26.25" hidden="1" customHeight="1" thickBot="1" x14ac:dyDescent="0.25">
      <c r="A301" s="1279"/>
      <c r="B301" s="7388"/>
      <c r="C301" s="1289" t="s">
        <v>1082</v>
      </c>
      <c r="D301" s="1307" t="s">
        <v>414</v>
      </c>
      <c r="E301" s="1303">
        <v>0</v>
      </c>
      <c r="F301" s="1291">
        <v>0</v>
      </c>
      <c r="G301" s="1300" t="str">
        <f t="shared" si="4"/>
        <v/>
      </c>
    </row>
    <row r="302" spans="1:7" ht="39" hidden="1" customHeight="1" thickBot="1" x14ac:dyDescent="0.25">
      <c r="A302" s="1279"/>
      <c r="B302" s="7388"/>
      <c r="C302" s="1289" t="s">
        <v>1083</v>
      </c>
      <c r="D302" s="1323" t="s">
        <v>765</v>
      </c>
      <c r="E302" s="1316">
        <v>0</v>
      </c>
      <c r="F302" s="1324">
        <v>0</v>
      </c>
      <c r="G302" s="1325" t="str">
        <f t="shared" si="4"/>
        <v/>
      </c>
    </row>
    <row r="303" spans="1:7" ht="23.25" hidden="1" customHeight="1" thickBot="1" x14ac:dyDescent="0.25">
      <c r="A303" s="1279"/>
      <c r="B303" s="7387" t="s">
        <v>54</v>
      </c>
      <c r="C303" s="7390" t="s">
        <v>766</v>
      </c>
      <c r="D303" s="7391"/>
      <c r="E303" s="1311">
        <v>0</v>
      </c>
      <c r="F303" s="1282">
        <f>SUM(F304:F308)</f>
        <v>0</v>
      </c>
      <c r="G303" s="1296" t="str">
        <f t="shared" si="4"/>
        <v/>
      </c>
    </row>
    <row r="304" spans="1:7" ht="26.25" hidden="1" customHeight="1" thickBot="1" x14ac:dyDescent="0.25">
      <c r="A304" s="1279"/>
      <c r="B304" s="7388"/>
      <c r="C304" s="1285" t="s">
        <v>1085</v>
      </c>
      <c r="D304" s="1326" t="s">
        <v>415</v>
      </c>
      <c r="E304" s="1317">
        <v>0</v>
      </c>
      <c r="F304" s="1287">
        <v>0</v>
      </c>
      <c r="G304" s="1327" t="str">
        <f t="shared" si="4"/>
        <v/>
      </c>
    </row>
    <row r="305" spans="1:7" ht="26.25" hidden="1" customHeight="1" thickBot="1" x14ac:dyDescent="0.25">
      <c r="A305" s="1279"/>
      <c r="B305" s="7388"/>
      <c r="C305" s="1285" t="s">
        <v>1086</v>
      </c>
      <c r="D305" s="1307" t="s">
        <v>416</v>
      </c>
      <c r="E305" s="1303">
        <v>0</v>
      </c>
      <c r="F305" s="1291">
        <v>0</v>
      </c>
      <c r="G305" s="1300" t="str">
        <f t="shared" si="4"/>
        <v/>
      </c>
    </row>
    <row r="306" spans="1:7" ht="26.25" hidden="1" customHeight="1" thickBot="1" x14ac:dyDescent="0.25">
      <c r="A306" s="1279"/>
      <c r="B306" s="7388"/>
      <c r="C306" s="1285" t="s">
        <v>1087</v>
      </c>
      <c r="D306" s="1307" t="s">
        <v>417</v>
      </c>
      <c r="E306" s="1303">
        <v>0</v>
      </c>
      <c r="F306" s="1291">
        <v>0</v>
      </c>
      <c r="G306" s="1300" t="str">
        <f t="shared" si="4"/>
        <v/>
      </c>
    </row>
    <row r="307" spans="1:7" ht="26.25" hidden="1" customHeight="1" thickBot="1" x14ac:dyDescent="0.25">
      <c r="A307" s="1279"/>
      <c r="B307" s="7388"/>
      <c r="C307" s="1285" t="s">
        <v>1088</v>
      </c>
      <c r="D307" s="1307" t="s">
        <v>418</v>
      </c>
      <c r="E307" s="1303">
        <v>0</v>
      </c>
      <c r="F307" s="1291">
        <v>0</v>
      </c>
      <c r="G307" s="1300" t="str">
        <f t="shared" si="4"/>
        <v/>
      </c>
    </row>
    <row r="308" spans="1:7" ht="26.25" hidden="1" customHeight="1" thickBot="1" x14ac:dyDescent="0.25">
      <c r="A308" s="1279"/>
      <c r="B308" s="7388"/>
      <c r="C308" s="1285" t="s">
        <v>1089</v>
      </c>
      <c r="D308" s="1308" t="s">
        <v>419</v>
      </c>
      <c r="E308" s="1303">
        <v>0</v>
      </c>
      <c r="F308" s="1291">
        <v>0</v>
      </c>
      <c r="G308" s="1300" t="str">
        <f t="shared" si="4"/>
        <v/>
      </c>
    </row>
    <row r="309" spans="1:7" ht="24.75" hidden="1" customHeight="1" thickBot="1" x14ac:dyDescent="0.25">
      <c r="A309" s="1279"/>
      <c r="B309" s="7387" t="s">
        <v>55</v>
      </c>
      <c r="C309" s="7390" t="s">
        <v>767</v>
      </c>
      <c r="D309" s="7391"/>
      <c r="E309" s="1311">
        <v>0</v>
      </c>
      <c r="F309" s="1282">
        <f>SUM(F310:F333)</f>
        <v>0</v>
      </c>
      <c r="G309" s="1296" t="str">
        <f t="shared" si="4"/>
        <v/>
      </c>
    </row>
    <row r="310" spans="1:7" ht="26.25" hidden="1" customHeight="1" thickBot="1" x14ac:dyDescent="0.25">
      <c r="A310" s="1279"/>
      <c r="B310" s="7388"/>
      <c r="C310" s="1289" t="s">
        <v>1091</v>
      </c>
      <c r="D310" s="1328" t="s">
        <v>420</v>
      </c>
      <c r="E310" s="1303">
        <v>0</v>
      </c>
      <c r="F310" s="1291">
        <v>0</v>
      </c>
      <c r="G310" s="1300" t="str">
        <f t="shared" si="4"/>
        <v/>
      </c>
    </row>
    <row r="311" spans="1:7" ht="26.25" hidden="1" customHeight="1" thickBot="1" x14ac:dyDescent="0.25">
      <c r="A311" s="1279"/>
      <c r="B311" s="7388"/>
      <c r="C311" s="1289" t="s">
        <v>1092</v>
      </c>
      <c r="D311" s="1328" t="s">
        <v>421</v>
      </c>
      <c r="E311" s="1303">
        <v>0</v>
      </c>
      <c r="F311" s="1291">
        <v>0</v>
      </c>
      <c r="G311" s="1300" t="str">
        <f t="shared" si="4"/>
        <v/>
      </c>
    </row>
    <row r="312" spans="1:7" ht="13.5" hidden="1" customHeight="1" thickBot="1" x14ac:dyDescent="0.25">
      <c r="A312" s="1279"/>
      <c r="B312" s="7388"/>
      <c r="C312" s="1289" t="s">
        <v>1093</v>
      </c>
      <c r="D312" s="1328" t="s">
        <v>422</v>
      </c>
      <c r="E312" s="1303">
        <v>0</v>
      </c>
      <c r="F312" s="1291">
        <v>0</v>
      </c>
      <c r="G312" s="1300" t="str">
        <f t="shared" si="4"/>
        <v/>
      </c>
    </row>
    <row r="313" spans="1:7" ht="13.5" hidden="1" customHeight="1" thickBot="1" x14ac:dyDescent="0.25">
      <c r="A313" s="1279"/>
      <c r="B313" s="7388"/>
      <c r="C313" s="1289" t="s">
        <v>1094</v>
      </c>
      <c r="D313" s="1328" t="s">
        <v>423</v>
      </c>
      <c r="E313" s="1303">
        <v>0</v>
      </c>
      <c r="F313" s="1291">
        <v>0</v>
      </c>
      <c r="G313" s="1300" t="str">
        <f t="shared" si="4"/>
        <v/>
      </c>
    </row>
    <row r="314" spans="1:7" ht="26.25" hidden="1" customHeight="1" thickBot="1" x14ac:dyDescent="0.25">
      <c r="A314" s="1279"/>
      <c r="B314" s="7388"/>
      <c r="C314" s="1289" t="s">
        <v>1095</v>
      </c>
      <c r="D314" s="1328" t="s">
        <v>768</v>
      </c>
      <c r="E314" s="1303">
        <v>0</v>
      </c>
      <c r="F314" s="1291">
        <v>0</v>
      </c>
      <c r="G314" s="1300" t="str">
        <f t="shared" si="4"/>
        <v/>
      </c>
    </row>
    <row r="315" spans="1:7" ht="26.25" hidden="1" customHeight="1" thickBot="1" x14ac:dyDescent="0.25">
      <c r="A315" s="1279"/>
      <c r="B315" s="7388"/>
      <c r="C315" s="1289" t="s">
        <v>1096</v>
      </c>
      <c r="D315" s="1328" t="s">
        <v>424</v>
      </c>
      <c r="E315" s="1303">
        <v>0</v>
      </c>
      <c r="F315" s="1291">
        <v>0</v>
      </c>
      <c r="G315" s="1300" t="str">
        <f t="shared" si="4"/>
        <v/>
      </c>
    </row>
    <row r="316" spans="1:7" ht="26.25" hidden="1" customHeight="1" thickBot="1" x14ac:dyDescent="0.25">
      <c r="A316" s="1279"/>
      <c r="B316" s="7388"/>
      <c r="C316" s="1289" t="s">
        <v>1097</v>
      </c>
      <c r="D316" s="1328" t="s">
        <v>425</v>
      </c>
      <c r="E316" s="1303">
        <v>0</v>
      </c>
      <c r="F316" s="1291">
        <v>0</v>
      </c>
      <c r="G316" s="1300" t="str">
        <f t="shared" ref="G316:G335" si="5">IF(F316*E316=0,"",F316/E316*100-100)</f>
        <v/>
      </c>
    </row>
    <row r="317" spans="1:7" ht="26.25" hidden="1" customHeight="1" thickBot="1" x14ac:dyDescent="0.25">
      <c r="A317" s="1279"/>
      <c r="B317" s="7388"/>
      <c r="C317" s="1289" t="s">
        <v>1098</v>
      </c>
      <c r="D317" s="1328" t="s">
        <v>426</v>
      </c>
      <c r="E317" s="1303">
        <v>0</v>
      </c>
      <c r="F317" s="1291">
        <v>0</v>
      </c>
      <c r="G317" s="1300" t="str">
        <f t="shared" si="5"/>
        <v/>
      </c>
    </row>
    <row r="318" spans="1:7" ht="26.25" hidden="1" customHeight="1" thickBot="1" x14ac:dyDescent="0.25">
      <c r="A318" s="1279"/>
      <c r="B318" s="7388"/>
      <c r="C318" s="1289" t="s">
        <v>1099</v>
      </c>
      <c r="D318" s="1328" t="s">
        <v>427</v>
      </c>
      <c r="E318" s="1303">
        <v>0</v>
      </c>
      <c r="F318" s="1291">
        <v>0</v>
      </c>
      <c r="G318" s="1300" t="str">
        <f t="shared" si="5"/>
        <v/>
      </c>
    </row>
    <row r="319" spans="1:7" ht="13.5" hidden="1" customHeight="1" thickBot="1" x14ac:dyDescent="0.25">
      <c r="A319" s="1279"/>
      <c r="B319" s="7388"/>
      <c r="C319" s="1289" t="s">
        <v>1100</v>
      </c>
      <c r="D319" s="1328" t="s">
        <v>428</v>
      </c>
      <c r="E319" s="1303">
        <v>0</v>
      </c>
      <c r="F319" s="1291">
        <v>0</v>
      </c>
      <c r="G319" s="1300" t="str">
        <f t="shared" si="5"/>
        <v/>
      </c>
    </row>
    <row r="320" spans="1:7" ht="26.25" hidden="1" customHeight="1" thickBot="1" x14ac:dyDescent="0.25">
      <c r="A320" s="1279"/>
      <c r="B320" s="7388"/>
      <c r="C320" s="1289" t="s">
        <v>1101</v>
      </c>
      <c r="D320" s="1328" t="s">
        <v>429</v>
      </c>
      <c r="E320" s="1303">
        <v>0</v>
      </c>
      <c r="F320" s="1291">
        <v>0</v>
      </c>
      <c r="G320" s="1300" t="str">
        <f t="shared" si="5"/>
        <v/>
      </c>
    </row>
    <row r="321" spans="1:7" ht="26.25" hidden="1" customHeight="1" thickBot="1" x14ac:dyDescent="0.25">
      <c r="A321" s="1279"/>
      <c r="B321" s="7388"/>
      <c r="C321" s="1289" t="s">
        <v>1102</v>
      </c>
      <c r="D321" s="1328" t="s">
        <v>430</v>
      </c>
      <c r="E321" s="1303">
        <v>0</v>
      </c>
      <c r="F321" s="1291">
        <v>0</v>
      </c>
      <c r="G321" s="1300" t="str">
        <f t="shared" si="5"/>
        <v/>
      </c>
    </row>
    <row r="322" spans="1:7" ht="26.25" hidden="1" customHeight="1" thickBot="1" x14ac:dyDescent="0.25">
      <c r="A322" s="1279"/>
      <c r="B322" s="7388"/>
      <c r="C322" s="1289" t="s">
        <v>1103</v>
      </c>
      <c r="D322" s="1328" t="s">
        <v>431</v>
      </c>
      <c r="E322" s="1303">
        <v>0</v>
      </c>
      <c r="F322" s="1291">
        <v>0</v>
      </c>
      <c r="G322" s="1300" t="str">
        <f t="shared" si="5"/>
        <v/>
      </c>
    </row>
    <row r="323" spans="1:7" ht="51.75" hidden="1" customHeight="1" thickBot="1" x14ac:dyDescent="0.25">
      <c r="A323" s="1279"/>
      <c r="B323" s="7388"/>
      <c r="C323" s="1289" t="s">
        <v>1104</v>
      </c>
      <c r="D323" s="1328" t="s">
        <v>432</v>
      </c>
      <c r="E323" s="1303">
        <v>0</v>
      </c>
      <c r="F323" s="1291">
        <v>0</v>
      </c>
      <c r="G323" s="1300" t="str">
        <f t="shared" si="5"/>
        <v/>
      </c>
    </row>
    <row r="324" spans="1:7" ht="39" hidden="1" customHeight="1" thickBot="1" x14ac:dyDescent="0.25">
      <c r="A324" s="1279"/>
      <c r="B324" s="7388"/>
      <c r="C324" s="1289" t="s">
        <v>1105</v>
      </c>
      <c r="D324" s="1328" t="s">
        <v>433</v>
      </c>
      <c r="E324" s="1303">
        <v>0</v>
      </c>
      <c r="F324" s="1291">
        <v>0</v>
      </c>
      <c r="G324" s="1300" t="str">
        <f t="shared" si="5"/>
        <v/>
      </c>
    </row>
    <row r="325" spans="1:7" ht="13.5" hidden="1" customHeight="1" thickBot="1" x14ac:dyDescent="0.25">
      <c r="A325" s="1279"/>
      <c r="B325" s="7388"/>
      <c r="C325" s="1289" t="s">
        <v>1106</v>
      </c>
      <c r="D325" s="1328" t="s">
        <v>434</v>
      </c>
      <c r="E325" s="1303">
        <v>0</v>
      </c>
      <c r="F325" s="1291">
        <v>0</v>
      </c>
      <c r="G325" s="1300" t="str">
        <f t="shared" si="5"/>
        <v/>
      </c>
    </row>
    <row r="326" spans="1:7" ht="39" hidden="1" customHeight="1" thickBot="1" x14ac:dyDescent="0.25">
      <c r="A326" s="1279"/>
      <c r="B326" s="7388"/>
      <c r="C326" s="1289" t="s">
        <v>1107</v>
      </c>
      <c r="D326" s="1328" t="s">
        <v>435</v>
      </c>
      <c r="E326" s="1303">
        <v>0</v>
      </c>
      <c r="F326" s="1291">
        <v>0</v>
      </c>
      <c r="G326" s="1300" t="str">
        <f t="shared" si="5"/>
        <v/>
      </c>
    </row>
    <row r="327" spans="1:7" ht="26.25" hidden="1" customHeight="1" thickBot="1" x14ac:dyDescent="0.25">
      <c r="A327" s="1279"/>
      <c r="B327" s="7388"/>
      <c r="C327" s="1289" t="s">
        <v>1108</v>
      </c>
      <c r="D327" s="1328" t="s">
        <v>436</v>
      </c>
      <c r="E327" s="1303">
        <v>0</v>
      </c>
      <c r="F327" s="1291">
        <v>0</v>
      </c>
      <c r="G327" s="1300" t="str">
        <f t="shared" si="5"/>
        <v/>
      </c>
    </row>
    <row r="328" spans="1:7" ht="26.25" hidden="1" customHeight="1" thickBot="1" x14ac:dyDescent="0.25">
      <c r="A328" s="1279"/>
      <c r="B328" s="7388"/>
      <c r="C328" s="1289" t="s">
        <v>1109</v>
      </c>
      <c r="D328" s="1328" t="s">
        <v>437</v>
      </c>
      <c r="E328" s="1303">
        <v>0</v>
      </c>
      <c r="F328" s="1291">
        <v>0</v>
      </c>
      <c r="G328" s="1300" t="str">
        <f t="shared" si="5"/>
        <v/>
      </c>
    </row>
    <row r="329" spans="1:7" ht="26.25" hidden="1" customHeight="1" thickBot="1" x14ac:dyDescent="0.25">
      <c r="A329" s="1279"/>
      <c r="B329" s="7388"/>
      <c r="C329" s="1289" t="s">
        <v>1110</v>
      </c>
      <c r="D329" s="1328" t="s">
        <v>438</v>
      </c>
      <c r="E329" s="1303">
        <v>0</v>
      </c>
      <c r="F329" s="1291">
        <v>0</v>
      </c>
      <c r="G329" s="1300" t="str">
        <f t="shared" si="5"/>
        <v/>
      </c>
    </row>
    <row r="330" spans="1:7" ht="26.25" hidden="1" customHeight="1" thickBot="1" x14ac:dyDescent="0.25">
      <c r="A330" s="1279"/>
      <c r="B330" s="7388"/>
      <c r="C330" s="1289" t="s">
        <v>1111</v>
      </c>
      <c r="D330" s="1328" t="s">
        <v>439</v>
      </c>
      <c r="E330" s="1303">
        <v>0</v>
      </c>
      <c r="F330" s="1291">
        <v>0</v>
      </c>
      <c r="G330" s="1300" t="str">
        <f t="shared" si="5"/>
        <v/>
      </c>
    </row>
    <row r="331" spans="1:7" ht="13.5" hidden="1" customHeight="1" thickBot="1" x14ac:dyDescent="0.25">
      <c r="A331" s="1279"/>
      <c r="B331" s="7388"/>
      <c r="C331" s="1289" t="s">
        <v>1112</v>
      </c>
      <c r="D331" s="1328" t="s">
        <v>440</v>
      </c>
      <c r="E331" s="1303">
        <v>0</v>
      </c>
      <c r="F331" s="1291">
        <v>0</v>
      </c>
      <c r="G331" s="1300" t="str">
        <f t="shared" si="5"/>
        <v/>
      </c>
    </row>
    <row r="332" spans="1:7" ht="26.25" hidden="1" customHeight="1" thickBot="1" x14ac:dyDescent="0.25">
      <c r="A332" s="1279"/>
      <c r="B332" s="7388"/>
      <c r="C332" s="1289" t="s">
        <v>1113</v>
      </c>
      <c r="D332" s="1328" t="s">
        <v>441</v>
      </c>
      <c r="E332" s="1303">
        <v>0</v>
      </c>
      <c r="F332" s="1291">
        <v>0</v>
      </c>
      <c r="G332" s="1300" t="str">
        <f t="shared" si="5"/>
        <v/>
      </c>
    </row>
    <row r="333" spans="1:7" ht="26.25" hidden="1" customHeight="1" thickBot="1" x14ac:dyDescent="0.25">
      <c r="A333" s="1279"/>
      <c r="B333" s="7389"/>
      <c r="C333" s="1289" t="s">
        <v>1114</v>
      </c>
      <c r="D333" s="1329" t="s">
        <v>442</v>
      </c>
      <c r="E333" s="1316">
        <v>0</v>
      </c>
      <c r="F333" s="1324">
        <v>0</v>
      </c>
      <c r="G333" s="1325" t="str">
        <f t="shared" si="5"/>
        <v/>
      </c>
    </row>
    <row r="334" spans="1:7" ht="14.25" customHeight="1" thickBot="1" x14ac:dyDescent="0.25">
      <c r="A334" s="1279"/>
      <c r="B334" s="7392" t="s">
        <v>769</v>
      </c>
      <c r="C334" s="7393"/>
      <c r="D334" s="7394"/>
      <c r="E334" s="1295">
        <v>1</v>
      </c>
      <c r="F334" s="1299">
        <v>0</v>
      </c>
      <c r="G334" s="1296" t="str">
        <f t="shared" si="5"/>
        <v/>
      </c>
    </row>
    <row r="335" spans="1:7" s="1281" customFormat="1" ht="15.75" thickBot="1" x14ac:dyDescent="0.3">
      <c r="A335" s="167"/>
      <c r="B335" s="7395" t="s">
        <v>14</v>
      </c>
      <c r="C335" s="7396"/>
      <c r="D335" s="7397"/>
      <c r="E335" s="1330">
        <v>725</v>
      </c>
      <c r="F335" s="1330">
        <f>SUM(F334,F309,F303,F282,F259,F245,F234,F226,F215,F206,F185,F165,F159,F150,F127,F112,F97,F87,F80,F74,F66,F60,F31,F7)</f>
        <v>689</v>
      </c>
      <c r="G335" s="1296">
        <f t="shared" si="5"/>
        <v>-4.9655172413793167</v>
      </c>
    </row>
    <row r="336" spans="1:7" s="1281" customFormat="1" x14ac:dyDescent="0.25">
      <c r="A336" s="167"/>
      <c r="B336" s="1331"/>
      <c r="C336" s="1332"/>
      <c r="D336" s="1333"/>
      <c r="E336" s="1334"/>
      <c r="F336" s="1334"/>
      <c r="G336"/>
    </row>
    <row r="337" spans="1:7" s="1281" customFormat="1" x14ac:dyDescent="0.25">
      <c r="A337" s="167"/>
      <c r="B337" s="1331"/>
      <c r="C337" s="1332"/>
      <c r="D337" s="1333"/>
      <c r="E337" s="1334"/>
      <c r="F337" s="1334"/>
      <c r="G337" s="1334"/>
    </row>
    <row r="338" spans="1:7" s="1281" customFormat="1" x14ac:dyDescent="0.25">
      <c r="A338" s="167"/>
      <c r="B338" s="1331"/>
      <c r="C338" s="1332"/>
      <c r="D338" s="1333"/>
      <c r="E338" s="1334"/>
      <c r="F338" s="1334"/>
      <c r="G338" s="1334"/>
    </row>
    <row r="339" spans="1:7" s="1281" customFormat="1" x14ac:dyDescent="0.25">
      <c r="A339" s="167"/>
      <c r="B339" s="1331"/>
      <c r="C339" s="1332"/>
      <c r="D339" s="1333"/>
      <c r="E339" s="1334"/>
      <c r="F339" s="1334"/>
      <c r="G339" s="1334"/>
    </row>
    <row r="340" spans="1:7" s="1281" customFormat="1" x14ac:dyDescent="0.25">
      <c r="A340" s="167"/>
      <c r="B340" s="1331"/>
      <c r="C340" s="1332"/>
      <c r="D340" s="1333"/>
      <c r="E340" s="1334"/>
      <c r="F340" s="1334"/>
      <c r="G340" s="1334"/>
    </row>
    <row r="341" spans="1:7" s="1281" customFormat="1" x14ac:dyDescent="0.25">
      <c r="A341" s="167"/>
      <c r="B341" s="1331"/>
      <c r="C341" s="1332"/>
      <c r="D341" s="1333"/>
      <c r="E341" s="1334"/>
      <c r="F341" s="1334"/>
      <c r="G341" s="1334"/>
    </row>
    <row r="342" spans="1:7" s="1281" customFormat="1" x14ac:dyDescent="0.25">
      <c r="A342" s="167"/>
      <c r="B342" s="1331"/>
      <c r="C342" s="1332"/>
      <c r="D342" s="1333"/>
      <c r="E342" s="1334"/>
      <c r="F342" s="1334"/>
      <c r="G342" s="1334"/>
    </row>
    <row r="343" spans="1:7" s="1281" customFormat="1" x14ac:dyDescent="0.25">
      <c r="A343" s="167"/>
      <c r="B343" s="1331"/>
      <c r="C343" s="1332"/>
      <c r="D343" s="1333"/>
      <c r="E343" s="1334"/>
      <c r="F343" s="1334"/>
      <c r="G343" s="1334"/>
    </row>
    <row r="344" spans="1:7" s="1281" customFormat="1" x14ac:dyDescent="0.25">
      <c r="A344" s="167"/>
      <c r="B344" s="1331"/>
      <c r="C344" s="1332"/>
      <c r="D344" s="1333"/>
      <c r="E344" s="1334"/>
      <c r="F344" s="1334"/>
      <c r="G344" s="1334"/>
    </row>
    <row r="345" spans="1:7" s="1281" customFormat="1" x14ac:dyDescent="0.25">
      <c r="A345" s="167"/>
      <c r="B345" s="1331"/>
      <c r="C345" s="1332"/>
      <c r="D345" s="1333"/>
      <c r="E345" s="1334"/>
      <c r="F345" s="1334"/>
      <c r="G345" s="1334"/>
    </row>
    <row r="346" spans="1:7" s="1281" customFormat="1" x14ac:dyDescent="0.25">
      <c r="A346" s="167"/>
      <c r="B346" s="1331"/>
      <c r="C346" s="1332"/>
      <c r="D346" s="1333"/>
      <c r="E346" s="1334"/>
      <c r="F346" s="1334"/>
      <c r="G346" s="1334"/>
    </row>
    <row r="347" spans="1:7" s="1281" customFormat="1" x14ac:dyDescent="0.25">
      <c r="A347" s="167"/>
      <c r="B347" s="1331"/>
      <c r="C347" s="1332"/>
      <c r="D347" s="1333"/>
      <c r="E347" s="1334"/>
      <c r="F347" s="1334"/>
      <c r="G347" s="1334"/>
    </row>
    <row r="348" spans="1:7" s="1281" customFormat="1" x14ac:dyDescent="0.25">
      <c r="A348" s="167"/>
      <c r="B348" s="1331"/>
      <c r="C348" s="1332"/>
      <c r="D348" s="1333"/>
      <c r="E348" s="1334"/>
      <c r="F348" s="1334"/>
      <c r="G348" s="1334"/>
    </row>
    <row r="349" spans="1:7" s="1281" customFormat="1" x14ac:dyDescent="0.25">
      <c r="A349" s="167"/>
      <c r="B349" s="1331"/>
      <c r="C349" s="1332"/>
      <c r="D349" s="1333"/>
      <c r="E349" s="1334"/>
      <c r="F349" s="1334"/>
      <c r="G349" s="1334"/>
    </row>
    <row r="350" spans="1:7" s="1281" customFormat="1" x14ac:dyDescent="0.25">
      <c r="A350" s="167"/>
      <c r="B350" s="1331"/>
      <c r="C350" s="1332"/>
      <c r="D350" s="1333"/>
      <c r="E350" s="1334"/>
      <c r="F350" s="1334"/>
      <c r="G350" s="1334"/>
    </row>
    <row r="351" spans="1:7" s="1281" customFormat="1" x14ac:dyDescent="0.25">
      <c r="A351" s="167"/>
      <c r="B351" s="1331"/>
      <c r="C351" s="1332"/>
      <c r="D351" s="1333"/>
      <c r="E351" s="1334"/>
      <c r="F351" s="1334"/>
      <c r="G351" s="1334"/>
    </row>
    <row r="352" spans="1:7" s="1281" customFormat="1" x14ac:dyDescent="0.25">
      <c r="A352" s="167"/>
      <c r="B352" s="1331"/>
      <c r="C352" s="1332"/>
      <c r="D352" s="1333"/>
      <c r="E352" s="1334"/>
      <c r="F352" s="1334"/>
      <c r="G352" s="1334"/>
    </row>
    <row r="353" spans="1:7" s="1281" customFormat="1" x14ac:dyDescent="0.25">
      <c r="A353" s="167"/>
      <c r="B353" s="1331"/>
      <c r="C353" s="1332"/>
      <c r="D353" s="1333"/>
      <c r="E353" s="1334"/>
      <c r="F353" s="1334"/>
      <c r="G353" s="1334"/>
    </row>
    <row r="354" spans="1:7" s="1281" customFormat="1" x14ac:dyDescent="0.25">
      <c r="A354" s="167"/>
      <c r="B354" s="1331"/>
      <c r="C354" s="1332"/>
      <c r="D354" s="1333"/>
      <c r="E354" s="1334"/>
      <c r="F354" s="1334"/>
      <c r="G354" s="1334"/>
    </row>
    <row r="355" spans="1:7" s="1281" customFormat="1" x14ac:dyDescent="0.25">
      <c r="A355" s="167"/>
      <c r="B355" s="1331"/>
      <c r="C355" s="1332"/>
      <c r="D355" s="1333"/>
      <c r="E355" s="1334"/>
      <c r="F355" s="1334"/>
      <c r="G355" s="1334"/>
    </row>
    <row r="356" spans="1:7" s="1281" customFormat="1" x14ac:dyDescent="0.25">
      <c r="A356" s="167"/>
      <c r="B356" s="1331"/>
      <c r="C356" s="1332"/>
      <c r="D356" s="1333"/>
      <c r="E356" s="1334"/>
      <c r="F356" s="1334"/>
      <c r="G356" s="1334"/>
    </row>
    <row r="357" spans="1:7" s="1281" customFormat="1" x14ac:dyDescent="0.25">
      <c r="A357" s="167"/>
      <c r="B357" s="1331"/>
      <c r="C357" s="1332"/>
      <c r="D357" s="1333"/>
      <c r="E357" s="1334"/>
      <c r="F357" s="1334"/>
      <c r="G357" s="1334"/>
    </row>
    <row r="358" spans="1:7" s="1281" customFormat="1" x14ac:dyDescent="0.25">
      <c r="A358" s="167"/>
      <c r="B358" s="1331"/>
      <c r="C358" s="1332"/>
      <c r="D358" s="1333"/>
      <c r="E358" s="1334"/>
      <c r="F358" s="1334"/>
      <c r="G358" s="1334"/>
    </row>
    <row r="359" spans="1:7" s="1281" customFormat="1" x14ac:dyDescent="0.25">
      <c r="A359" s="167"/>
      <c r="B359" s="1331"/>
      <c r="C359" s="1332"/>
      <c r="D359" s="1333"/>
      <c r="E359" s="1334"/>
      <c r="F359" s="1334"/>
      <c r="G359" s="1334"/>
    </row>
    <row r="360" spans="1:7" s="1281" customFormat="1" x14ac:dyDescent="0.25">
      <c r="A360" s="167"/>
      <c r="B360" s="1331"/>
      <c r="C360" s="1332"/>
      <c r="D360" s="1333"/>
      <c r="E360" s="1334"/>
      <c r="F360" s="1334"/>
      <c r="G360" s="1334"/>
    </row>
    <row r="361" spans="1:7" s="1281" customFormat="1" x14ac:dyDescent="0.25">
      <c r="A361" s="167"/>
      <c r="B361" s="1331"/>
      <c r="C361" s="1332"/>
      <c r="D361" s="1333"/>
      <c r="E361" s="1334"/>
      <c r="F361" s="1334"/>
      <c r="G361" s="1334"/>
    </row>
    <row r="362" spans="1:7" s="1281" customFormat="1" x14ac:dyDescent="0.25">
      <c r="A362" s="167"/>
      <c r="B362" s="1331"/>
      <c r="C362" s="1332"/>
      <c r="D362" s="1333"/>
      <c r="E362" s="1334"/>
      <c r="F362" s="1334"/>
      <c r="G362" s="1334"/>
    </row>
    <row r="363" spans="1:7" s="1281" customFormat="1" x14ac:dyDescent="0.25">
      <c r="A363" s="167"/>
      <c r="B363" s="1331"/>
      <c r="C363" s="1332"/>
      <c r="D363" s="1333"/>
      <c r="E363" s="1334"/>
      <c r="F363" s="1334"/>
      <c r="G363" s="1334"/>
    </row>
    <row r="364" spans="1:7" s="1281" customFormat="1" x14ac:dyDescent="0.25">
      <c r="A364" s="167"/>
      <c r="B364" s="1331"/>
      <c r="C364" s="1332"/>
      <c r="D364" s="1333"/>
      <c r="E364" s="1334"/>
      <c r="F364" s="1334"/>
      <c r="G364" s="1334"/>
    </row>
    <row r="365" spans="1:7" s="1281" customFormat="1" x14ac:dyDescent="0.25">
      <c r="A365" s="167"/>
      <c r="B365" s="1331"/>
      <c r="C365" s="1332"/>
      <c r="D365" s="1333"/>
      <c r="E365" s="1334"/>
      <c r="F365" s="1334"/>
      <c r="G365" s="1334"/>
    </row>
    <row r="366" spans="1:7" s="1281" customFormat="1" x14ac:dyDescent="0.25">
      <c r="A366" s="167"/>
      <c r="B366" s="1331"/>
      <c r="C366" s="1332"/>
      <c r="D366" s="1333"/>
      <c r="E366" s="1334"/>
      <c r="F366" s="1334"/>
      <c r="G366" s="1334"/>
    </row>
    <row r="367" spans="1:7" s="1281" customFormat="1" x14ac:dyDescent="0.25">
      <c r="A367" s="167"/>
      <c r="B367" s="1331"/>
      <c r="C367" s="1332"/>
      <c r="D367" s="1333"/>
      <c r="E367" s="1334"/>
      <c r="F367" s="1334"/>
      <c r="G367" s="1334"/>
    </row>
    <row r="368" spans="1:7" s="1281" customFormat="1" x14ac:dyDescent="0.25">
      <c r="A368" s="167"/>
      <c r="B368" s="1331"/>
      <c r="C368" s="1332"/>
      <c r="D368" s="1333"/>
      <c r="E368" s="1334"/>
      <c r="F368" s="1334"/>
      <c r="G368" s="1334"/>
    </row>
    <row r="369" spans="1:7" s="1281" customFormat="1" x14ac:dyDescent="0.25">
      <c r="A369" s="167"/>
      <c r="B369" s="1331"/>
      <c r="C369" s="1332"/>
      <c r="D369" s="1333"/>
      <c r="E369" s="1334"/>
      <c r="F369" s="1334"/>
      <c r="G369" s="1334"/>
    </row>
    <row r="370" spans="1:7" s="1281" customFormat="1" x14ac:dyDescent="0.25">
      <c r="A370" s="167"/>
      <c r="B370" s="1331"/>
      <c r="C370" s="1332"/>
      <c r="D370" s="1333"/>
      <c r="E370" s="1334"/>
      <c r="F370" s="1334"/>
      <c r="G370" s="1334"/>
    </row>
    <row r="371" spans="1:7" s="1281" customFormat="1" x14ac:dyDescent="0.25">
      <c r="A371" s="167"/>
      <c r="B371" s="1331"/>
      <c r="C371" s="1332"/>
      <c r="D371" s="1333"/>
      <c r="E371" s="1334"/>
      <c r="F371" s="1334"/>
      <c r="G371" s="1334"/>
    </row>
    <row r="372" spans="1:7" s="1281" customFormat="1" x14ac:dyDescent="0.25">
      <c r="A372" s="167"/>
      <c r="B372" s="1331"/>
      <c r="C372" s="1332"/>
      <c r="D372" s="1333"/>
      <c r="E372" s="1334"/>
      <c r="F372" s="1334"/>
      <c r="G372" s="1334"/>
    </row>
    <row r="373" spans="1:7" s="1281" customFormat="1" x14ac:dyDescent="0.25">
      <c r="A373" s="167"/>
      <c r="B373" s="1331"/>
      <c r="C373" s="1332"/>
      <c r="D373" s="1333"/>
      <c r="E373" s="1334"/>
      <c r="F373" s="1334"/>
      <c r="G373" s="1334"/>
    </row>
    <row r="374" spans="1:7" s="1281" customFormat="1" x14ac:dyDescent="0.25">
      <c r="A374" s="167"/>
      <c r="B374" s="1331"/>
      <c r="C374" s="1332"/>
      <c r="D374" s="1333"/>
      <c r="E374" s="1334"/>
      <c r="F374" s="1334"/>
      <c r="G374" s="1334"/>
    </row>
    <row r="375" spans="1:7" s="1281" customFormat="1" x14ac:dyDescent="0.25">
      <c r="A375" s="167"/>
      <c r="B375" s="1331"/>
      <c r="C375" s="1332"/>
      <c r="D375" s="1333"/>
      <c r="E375" s="1334"/>
      <c r="F375" s="1334"/>
      <c r="G375" s="1334"/>
    </row>
    <row r="376" spans="1:7" s="1281" customFormat="1" x14ac:dyDescent="0.25">
      <c r="A376" s="167"/>
      <c r="B376" s="1331"/>
      <c r="C376" s="1332"/>
      <c r="D376" s="1333"/>
      <c r="E376" s="1334"/>
      <c r="F376" s="1334"/>
      <c r="G376" s="1334"/>
    </row>
    <row r="377" spans="1:7" s="1281" customFormat="1" x14ac:dyDescent="0.25">
      <c r="A377" s="167"/>
      <c r="B377" s="1331"/>
      <c r="C377" s="1332"/>
      <c r="D377" s="1333"/>
      <c r="E377" s="1334"/>
      <c r="F377" s="1334"/>
      <c r="G377" s="1334"/>
    </row>
    <row r="378" spans="1:7" s="1281" customFormat="1" x14ac:dyDescent="0.25">
      <c r="A378" s="167"/>
      <c r="B378" s="1331"/>
      <c r="C378" s="1332"/>
      <c r="D378" s="1333"/>
      <c r="E378" s="1334"/>
      <c r="F378" s="1334"/>
      <c r="G378" s="1334"/>
    </row>
    <row r="379" spans="1:7" s="1281" customFormat="1" x14ac:dyDescent="0.25">
      <c r="A379" s="167"/>
      <c r="B379" s="1331"/>
      <c r="C379" s="1332"/>
      <c r="D379" s="1333"/>
      <c r="E379" s="1334"/>
      <c r="F379" s="1334"/>
      <c r="G379" s="1334"/>
    </row>
    <row r="380" spans="1:7" s="1281" customFormat="1" x14ac:dyDescent="0.25">
      <c r="A380" s="167"/>
      <c r="B380" s="1331"/>
      <c r="C380" s="1332"/>
      <c r="D380" s="1333"/>
      <c r="E380" s="1334"/>
      <c r="F380" s="1334"/>
      <c r="G380" s="1334"/>
    </row>
    <row r="381" spans="1:7" s="1281" customFormat="1" x14ac:dyDescent="0.25">
      <c r="A381" s="167"/>
      <c r="B381" s="1331"/>
      <c r="C381" s="1332"/>
      <c r="D381" s="1333"/>
      <c r="E381" s="1334"/>
      <c r="F381" s="1334"/>
      <c r="G381" s="1334"/>
    </row>
    <row r="382" spans="1:7" s="1281" customFormat="1" x14ac:dyDescent="0.25">
      <c r="A382" s="167"/>
      <c r="B382" s="1331"/>
      <c r="C382" s="1332"/>
      <c r="D382" s="1333"/>
      <c r="E382" s="1334"/>
      <c r="F382" s="1334"/>
      <c r="G382" s="1334"/>
    </row>
    <row r="383" spans="1:7" s="1281" customFormat="1" x14ac:dyDescent="0.25">
      <c r="A383" s="167"/>
      <c r="B383" s="1331"/>
      <c r="C383" s="1332"/>
      <c r="D383" s="1333"/>
      <c r="E383" s="1334"/>
      <c r="F383" s="1334"/>
      <c r="G383" s="1334"/>
    </row>
    <row r="384" spans="1:7" s="1281" customFormat="1" x14ac:dyDescent="0.25">
      <c r="A384" s="167"/>
      <c r="B384" s="1331"/>
      <c r="C384" s="1332"/>
      <c r="D384" s="1333"/>
      <c r="E384" s="1334"/>
      <c r="F384" s="1334"/>
      <c r="G384" s="1334"/>
    </row>
    <row r="385" spans="1:7" s="1281" customFormat="1" x14ac:dyDescent="0.25">
      <c r="A385" s="167"/>
      <c r="B385" s="1331"/>
      <c r="C385" s="1332"/>
      <c r="D385" s="1333"/>
      <c r="E385" s="1334"/>
      <c r="F385" s="1334"/>
      <c r="G385" s="1334"/>
    </row>
    <row r="386" spans="1:7" s="1281" customFormat="1" x14ac:dyDescent="0.25">
      <c r="A386" s="167"/>
      <c r="B386" s="1331"/>
      <c r="C386" s="1332"/>
      <c r="D386" s="1333"/>
      <c r="E386" s="1334"/>
      <c r="F386" s="1334"/>
      <c r="G386" s="1334"/>
    </row>
    <row r="387" spans="1:7" s="1281" customFormat="1" x14ac:dyDescent="0.25">
      <c r="A387" s="167"/>
      <c r="B387" s="1331"/>
      <c r="C387" s="1332"/>
      <c r="D387" s="1333"/>
      <c r="E387" s="1334"/>
      <c r="F387" s="1334"/>
      <c r="G387" s="1334"/>
    </row>
    <row r="388" spans="1:7" s="1281" customFormat="1" x14ac:dyDescent="0.25">
      <c r="A388" s="167"/>
      <c r="B388" s="1331"/>
      <c r="C388" s="1332"/>
      <c r="D388" s="1333"/>
      <c r="E388" s="1334"/>
      <c r="F388" s="1334"/>
      <c r="G388" s="1334"/>
    </row>
    <row r="389" spans="1:7" s="1281" customFormat="1" x14ac:dyDescent="0.25">
      <c r="A389" s="167"/>
      <c r="B389" s="1331"/>
      <c r="C389" s="1332"/>
      <c r="D389" s="1333"/>
      <c r="E389" s="1334"/>
      <c r="F389" s="1334"/>
      <c r="G389" s="1334"/>
    </row>
    <row r="390" spans="1:7" s="1281" customFormat="1" x14ac:dyDescent="0.25">
      <c r="A390" s="167"/>
      <c r="B390" s="1331"/>
      <c r="C390" s="1332"/>
      <c r="D390" s="1333"/>
      <c r="E390" s="1334"/>
      <c r="F390" s="1334"/>
      <c r="G390" s="1334"/>
    </row>
    <row r="391" spans="1:7" s="1281" customFormat="1" x14ac:dyDescent="0.25">
      <c r="A391" s="167"/>
      <c r="B391" s="1331"/>
      <c r="C391" s="1332"/>
      <c r="D391" s="1333"/>
      <c r="E391" s="1334"/>
      <c r="F391" s="1334"/>
      <c r="G391" s="1334"/>
    </row>
    <row r="392" spans="1:7" s="1281" customFormat="1" x14ac:dyDescent="0.25">
      <c r="A392" s="167"/>
      <c r="B392" s="1331"/>
      <c r="C392" s="1332"/>
      <c r="D392" s="1333"/>
      <c r="E392" s="1334"/>
      <c r="F392" s="1334"/>
      <c r="G392" s="1334"/>
    </row>
    <row r="393" spans="1:7" s="1281" customFormat="1" x14ac:dyDescent="0.25">
      <c r="A393" s="167"/>
      <c r="B393" s="1331"/>
      <c r="C393" s="1332"/>
      <c r="D393" s="1333"/>
      <c r="E393" s="1334"/>
      <c r="F393" s="1334"/>
      <c r="G393" s="1334"/>
    </row>
    <row r="394" spans="1:7" s="1281" customFormat="1" x14ac:dyDescent="0.25">
      <c r="A394" s="167"/>
      <c r="B394" s="1331"/>
      <c r="C394" s="1332"/>
      <c r="D394" s="1333"/>
      <c r="E394" s="1334"/>
      <c r="F394" s="1334"/>
      <c r="G394" s="1334"/>
    </row>
    <row r="395" spans="1:7" s="1281" customFormat="1" x14ac:dyDescent="0.25">
      <c r="A395" s="167"/>
      <c r="B395" s="1331"/>
      <c r="C395" s="1332"/>
      <c r="D395" s="1333"/>
      <c r="E395" s="1334"/>
      <c r="F395" s="1334"/>
      <c r="G395" s="1334"/>
    </row>
    <row r="396" spans="1:7" s="1281" customFormat="1" x14ac:dyDescent="0.25">
      <c r="A396" s="167"/>
      <c r="B396" s="1331"/>
      <c r="C396" s="1332"/>
      <c r="D396" s="1333"/>
      <c r="E396" s="1334"/>
      <c r="F396" s="1334"/>
      <c r="G396" s="1334"/>
    </row>
    <row r="397" spans="1:7" s="1281" customFormat="1" x14ac:dyDescent="0.25">
      <c r="A397" s="167"/>
      <c r="B397" s="1331"/>
      <c r="C397" s="1332"/>
      <c r="D397" s="1333"/>
      <c r="E397" s="1334"/>
      <c r="F397" s="1334"/>
      <c r="G397" s="1334"/>
    </row>
    <row r="398" spans="1:7" s="1281" customFormat="1" x14ac:dyDescent="0.25">
      <c r="A398" s="167"/>
      <c r="B398" s="1331"/>
      <c r="C398" s="1332"/>
      <c r="D398" s="1333"/>
      <c r="E398" s="1334"/>
      <c r="F398" s="1334"/>
      <c r="G398" s="1334"/>
    </row>
    <row r="399" spans="1:7" s="1281" customFormat="1" x14ac:dyDescent="0.25">
      <c r="A399" s="167"/>
      <c r="B399" s="1331"/>
      <c r="C399" s="1332"/>
      <c r="D399" s="1333"/>
      <c r="E399" s="1334"/>
      <c r="F399" s="1334"/>
      <c r="G399" s="1334"/>
    </row>
    <row r="400" spans="1:7" s="1281" customFormat="1" x14ac:dyDescent="0.25">
      <c r="A400" s="167"/>
      <c r="B400" s="1331"/>
      <c r="C400" s="1332"/>
      <c r="D400" s="1333"/>
      <c r="E400" s="1334"/>
      <c r="F400" s="1334"/>
      <c r="G400" s="1334"/>
    </row>
    <row r="401" spans="1:7" s="1281" customFormat="1" x14ac:dyDescent="0.25">
      <c r="A401" s="167"/>
      <c r="B401" s="1331"/>
      <c r="C401" s="1332"/>
      <c r="D401" s="1333"/>
      <c r="E401" s="1334"/>
      <c r="F401" s="1334"/>
      <c r="G401" s="1334"/>
    </row>
    <row r="402" spans="1:7" s="1281" customFormat="1" x14ac:dyDescent="0.25">
      <c r="A402" s="167"/>
      <c r="B402" s="1331"/>
      <c r="C402" s="1332"/>
      <c r="D402" s="1333"/>
      <c r="E402" s="1334"/>
      <c r="F402" s="1334"/>
      <c r="G402" s="1334"/>
    </row>
    <row r="403" spans="1:7" s="1281" customFormat="1" x14ac:dyDescent="0.25">
      <c r="A403" s="167"/>
      <c r="B403" s="1331"/>
      <c r="C403" s="1332"/>
      <c r="D403" s="1333"/>
      <c r="E403" s="1334"/>
      <c r="F403" s="1334"/>
      <c r="G403" s="1334"/>
    </row>
    <row r="404" spans="1:7" s="1281" customFormat="1" x14ac:dyDescent="0.25">
      <c r="A404" s="167"/>
      <c r="B404" s="1331"/>
      <c r="C404" s="1332"/>
      <c r="D404" s="1333"/>
      <c r="E404" s="1334"/>
      <c r="F404" s="1334"/>
      <c r="G404" s="1334"/>
    </row>
    <row r="405" spans="1:7" s="1281" customFormat="1" x14ac:dyDescent="0.25">
      <c r="A405" s="167"/>
      <c r="B405" s="1331"/>
      <c r="C405" s="1332"/>
      <c r="D405" s="1333"/>
      <c r="E405" s="1334"/>
      <c r="F405" s="1334"/>
      <c r="G405" s="1334"/>
    </row>
    <row r="406" spans="1:7" s="1281" customFormat="1" x14ac:dyDescent="0.25">
      <c r="A406" s="167"/>
      <c r="B406" s="1331"/>
      <c r="C406" s="1332"/>
      <c r="D406" s="1333"/>
      <c r="E406" s="1334"/>
      <c r="F406" s="1334"/>
      <c r="G406" s="1334"/>
    </row>
    <row r="407" spans="1:7" s="1281" customFormat="1" x14ac:dyDescent="0.25">
      <c r="A407" s="167"/>
      <c r="B407" s="1331"/>
      <c r="C407" s="1332"/>
      <c r="D407" s="1333"/>
      <c r="E407" s="1334"/>
      <c r="F407" s="1334"/>
      <c r="G407" s="1334"/>
    </row>
    <row r="408" spans="1:7" s="1281" customFormat="1" x14ac:dyDescent="0.25">
      <c r="A408" s="167"/>
      <c r="B408" s="1331"/>
      <c r="C408" s="1332"/>
      <c r="D408" s="1333"/>
      <c r="E408" s="1334"/>
      <c r="F408" s="1334"/>
      <c r="G408" s="1334"/>
    </row>
    <row r="409" spans="1:7" s="1281" customFormat="1" x14ac:dyDescent="0.25">
      <c r="A409" s="167"/>
      <c r="B409" s="1331"/>
      <c r="C409" s="1332"/>
      <c r="D409" s="1333"/>
      <c r="E409" s="1334"/>
      <c r="F409" s="1334"/>
      <c r="G409" s="1334"/>
    </row>
    <row r="410" spans="1:7" s="1281" customFormat="1" x14ac:dyDescent="0.25">
      <c r="A410" s="167"/>
      <c r="B410" s="1331"/>
      <c r="C410" s="1332"/>
      <c r="D410" s="1333"/>
      <c r="E410" s="1334"/>
      <c r="F410" s="1334"/>
      <c r="G410" s="1334"/>
    </row>
    <row r="411" spans="1:7" s="1281" customFormat="1" x14ac:dyDescent="0.25">
      <c r="A411" s="167"/>
      <c r="B411" s="1331"/>
      <c r="C411" s="1332"/>
      <c r="D411" s="1333"/>
      <c r="E411" s="1334"/>
      <c r="F411" s="1334"/>
      <c r="G411" s="1334"/>
    </row>
    <row r="412" spans="1:7" s="1281" customFormat="1" x14ac:dyDescent="0.25">
      <c r="A412" s="167"/>
      <c r="B412" s="1331"/>
      <c r="C412" s="1332"/>
      <c r="D412" s="1333"/>
      <c r="E412" s="1334"/>
      <c r="F412" s="1334"/>
      <c r="G412" s="1334"/>
    </row>
    <row r="413" spans="1:7" s="1281" customFormat="1" x14ac:dyDescent="0.25">
      <c r="A413" s="167"/>
      <c r="B413" s="1331"/>
      <c r="C413" s="1332"/>
      <c r="D413" s="1333"/>
      <c r="E413" s="1334"/>
      <c r="F413" s="1334"/>
      <c r="G413" s="1334"/>
    </row>
    <row r="414" spans="1:7" s="1281" customFormat="1" x14ac:dyDescent="0.25">
      <c r="A414" s="167"/>
      <c r="B414" s="1331"/>
      <c r="C414" s="1332"/>
      <c r="D414" s="1333"/>
      <c r="E414" s="1334"/>
      <c r="F414" s="1334"/>
      <c r="G414" s="1334"/>
    </row>
    <row r="415" spans="1:7" s="1281" customFormat="1" x14ac:dyDescent="0.25">
      <c r="A415" s="167"/>
      <c r="B415" s="1331"/>
      <c r="C415" s="1332"/>
      <c r="D415" s="1333"/>
      <c r="E415" s="1334"/>
      <c r="F415" s="1334"/>
      <c r="G415" s="1334"/>
    </row>
    <row r="416" spans="1:7" s="1281" customFormat="1" x14ac:dyDescent="0.25">
      <c r="A416" s="167"/>
      <c r="B416" s="1331"/>
      <c r="C416" s="1332"/>
      <c r="D416" s="1333"/>
      <c r="E416" s="1334"/>
      <c r="F416" s="1334"/>
      <c r="G416" s="1334"/>
    </row>
    <row r="417" spans="1:7" s="1281" customFormat="1" x14ac:dyDescent="0.25">
      <c r="A417" s="167"/>
      <c r="B417" s="1331"/>
      <c r="C417" s="1332"/>
      <c r="D417" s="1333"/>
      <c r="E417" s="1334"/>
      <c r="F417" s="1334"/>
      <c r="G417" s="1334"/>
    </row>
    <row r="418" spans="1:7" s="1281" customFormat="1" x14ac:dyDescent="0.25">
      <c r="A418" s="167"/>
      <c r="B418" s="1331"/>
      <c r="C418" s="1332"/>
      <c r="D418" s="1333"/>
      <c r="E418" s="1334"/>
      <c r="F418" s="1334"/>
      <c r="G418" s="1334"/>
    </row>
    <row r="419" spans="1:7" s="1281" customFormat="1" x14ac:dyDescent="0.25">
      <c r="A419" s="167"/>
      <c r="B419" s="1331"/>
      <c r="C419" s="1332"/>
      <c r="D419" s="1333"/>
      <c r="E419" s="1334"/>
      <c r="F419" s="1334"/>
      <c r="G419" s="1334"/>
    </row>
    <row r="420" spans="1:7" s="1281" customFormat="1" x14ac:dyDescent="0.25">
      <c r="A420" s="167"/>
      <c r="B420" s="1331"/>
      <c r="C420" s="1332"/>
      <c r="D420" s="1333"/>
      <c r="E420" s="1334"/>
      <c r="F420" s="1334"/>
      <c r="G420" s="1334"/>
    </row>
    <row r="421" spans="1:7" s="1281" customFormat="1" x14ac:dyDescent="0.25">
      <c r="A421" s="167"/>
      <c r="B421" s="1331"/>
      <c r="C421" s="1332"/>
      <c r="D421" s="1333"/>
      <c r="E421" s="1334"/>
      <c r="F421" s="1334"/>
      <c r="G421" s="1334"/>
    </row>
    <row r="422" spans="1:7" s="1281" customFormat="1" x14ac:dyDescent="0.25">
      <c r="A422" s="167"/>
      <c r="B422" s="1331"/>
      <c r="C422" s="1332"/>
      <c r="D422" s="1333"/>
      <c r="E422" s="1334"/>
      <c r="F422" s="1334"/>
      <c r="G422" s="1334"/>
    </row>
    <row r="423" spans="1:7" s="1281" customFormat="1" x14ac:dyDescent="0.25">
      <c r="A423" s="167"/>
      <c r="B423" s="1331"/>
      <c r="C423" s="1332"/>
      <c r="D423" s="1333"/>
      <c r="E423" s="1334"/>
      <c r="F423" s="1334"/>
      <c r="G423" s="1334"/>
    </row>
    <row r="424" spans="1:7" s="1281" customFormat="1" x14ac:dyDescent="0.25">
      <c r="A424" s="167"/>
      <c r="B424" s="1331"/>
      <c r="C424" s="1332"/>
      <c r="D424" s="1333"/>
      <c r="E424" s="1334"/>
      <c r="F424" s="1334"/>
      <c r="G424" s="1334"/>
    </row>
    <row r="425" spans="1:7" s="1281" customFormat="1" x14ac:dyDescent="0.25">
      <c r="A425" s="167"/>
      <c r="B425" s="1331"/>
      <c r="C425" s="1332"/>
      <c r="D425" s="1333"/>
      <c r="E425" s="1334"/>
      <c r="F425" s="1334"/>
      <c r="G425" s="1334"/>
    </row>
    <row r="426" spans="1:7" s="1281" customFormat="1" x14ac:dyDescent="0.25">
      <c r="A426" s="167"/>
      <c r="B426" s="1331"/>
      <c r="C426" s="1332"/>
      <c r="D426" s="1333"/>
      <c r="E426" s="1334"/>
      <c r="F426" s="1334"/>
      <c r="G426" s="1334"/>
    </row>
    <row r="427" spans="1:7" s="1281" customFormat="1" x14ac:dyDescent="0.25">
      <c r="A427" s="167"/>
      <c r="B427" s="1331"/>
      <c r="C427" s="1332"/>
      <c r="D427" s="1333"/>
      <c r="E427" s="1334"/>
      <c r="F427" s="1334"/>
      <c r="G427" s="1334"/>
    </row>
    <row r="428" spans="1:7" s="1281" customFormat="1" x14ac:dyDescent="0.25">
      <c r="A428" s="167"/>
      <c r="B428" s="1331"/>
      <c r="C428" s="1332"/>
      <c r="D428" s="1333"/>
      <c r="E428" s="1334"/>
      <c r="F428" s="1334"/>
      <c r="G428" s="1334"/>
    </row>
    <row r="429" spans="1:7" s="1281" customFormat="1" x14ac:dyDescent="0.25">
      <c r="A429" s="167"/>
      <c r="B429" s="1331"/>
      <c r="C429" s="1332"/>
      <c r="D429" s="1333"/>
      <c r="E429" s="1334"/>
      <c r="F429" s="1334"/>
      <c r="G429" s="1334"/>
    </row>
    <row r="430" spans="1:7" s="1281" customFormat="1" x14ac:dyDescent="0.25">
      <c r="A430" s="167"/>
      <c r="B430" s="1331"/>
      <c r="C430" s="1332"/>
      <c r="D430" s="1333"/>
      <c r="E430" s="1334"/>
      <c r="F430" s="1334"/>
      <c r="G430" s="1334"/>
    </row>
    <row r="431" spans="1:7" s="1281" customFormat="1" x14ac:dyDescent="0.25">
      <c r="A431" s="167"/>
      <c r="B431" s="1331"/>
      <c r="C431" s="1332"/>
      <c r="D431" s="1333"/>
      <c r="E431" s="1334"/>
      <c r="F431" s="1334"/>
      <c r="G431" s="1334"/>
    </row>
    <row r="432" spans="1:7" s="1281" customFormat="1" x14ac:dyDescent="0.25">
      <c r="A432" s="167"/>
      <c r="B432" s="1331"/>
      <c r="C432" s="1332"/>
      <c r="D432" s="1333"/>
      <c r="E432" s="1334"/>
      <c r="F432" s="1334"/>
      <c r="G432" s="1334"/>
    </row>
    <row r="433" spans="1:7" s="1281" customFormat="1" x14ac:dyDescent="0.25">
      <c r="A433" s="167"/>
      <c r="B433" s="1331"/>
      <c r="C433" s="1332"/>
      <c r="D433" s="1333"/>
      <c r="E433" s="1334"/>
      <c r="F433" s="1334"/>
      <c r="G433" s="1334"/>
    </row>
    <row r="434" spans="1:7" s="1281" customFormat="1" x14ac:dyDescent="0.25">
      <c r="A434" s="167"/>
      <c r="B434" s="1331"/>
      <c r="C434" s="1332"/>
      <c r="D434" s="1333"/>
      <c r="E434" s="1334"/>
      <c r="F434" s="1334"/>
      <c r="G434" s="1334"/>
    </row>
    <row r="435" spans="1:7" s="1281" customFormat="1" x14ac:dyDescent="0.25">
      <c r="A435" s="167"/>
      <c r="B435" s="1331"/>
      <c r="C435" s="1332"/>
      <c r="D435" s="1333"/>
      <c r="E435" s="1334"/>
      <c r="F435" s="1334"/>
      <c r="G435" s="1334"/>
    </row>
    <row r="436" spans="1:7" s="1281" customFormat="1" x14ac:dyDescent="0.25">
      <c r="A436" s="167"/>
      <c r="B436" s="1331"/>
      <c r="C436" s="1332"/>
      <c r="D436" s="1333"/>
      <c r="E436" s="1334"/>
      <c r="F436" s="1334"/>
      <c r="G436" s="1334"/>
    </row>
    <row r="437" spans="1:7" s="1281" customFormat="1" x14ac:dyDescent="0.25">
      <c r="A437" s="167"/>
      <c r="B437" s="1331"/>
      <c r="C437" s="1332"/>
      <c r="D437" s="1333"/>
      <c r="E437" s="1334"/>
      <c r="F437" s="1334"/>
      <c r="G437" s="1334"/>
    </row>
    <row r="438" spans="1:7" s="1281" customFormat="1" x14ac:dyDescent="0.25">
      <c r="A438" s="167"/>
      <c r="B438" s="1331"/>
      <c r="C438" s="1332"/>
      <c r="D438" s="1333"/>
      <c r="E438" s="1334"/>
      <c r="F438" s="1334"/>
      <c r="G438" s="1334"/>
    </row>
    <row r="439" spans="1:7" s="1281" customFormat="1" x14ac:dyDescent="0.25">
      <c r="A439" s="167"/>
      <c r="B439" s="1331"/>
      <c r="C439" s="1332"/>
      <c r="D439" s="1333"/>
      <c r="E439" s="1334"/>
      <c r="F439" s="1334"/>
      <c r="G439" s="1334"/>
    </row>
    <row r="440" spans="1:7" s="1281" customFormat="1" x14ac:dyDescent="0.25">
      <c r="A440" s="167"/>
      <c r="B440" s="1331"/>
      <c r="C440" s="1332"/>
      <c r="D440" s="1333"/>
      <c r="E440" s="1334"/>
      <c r="F440" s="1334"/>
      <c r="G440" s="1334"/>
    </row>
    <row r="441" spans="1:7" s="1281" customFormat="1" x14ac:dyDescent="0.25">
      <c r="A441" s="167"/>
      <c r="B441" s="1331"/>
      <c r="C441" s="1332"/>
      <c r="D441" s="1333"/>
      <c r="E441" s="1334"/>
      <c r="F441" s="1334"/>
      <c r="G441" s="1334"/>
    </row>
    <row r="442" spans="1:7" s="1281" customFormat="1" x14ac:dyDescent="0.25">
      <c r="A442" s="167"/>
      <c r="B442" s="1331"/>
      <c r="C442" s="1332"/>
      <c r="D442" s="1333"/>
      <c r="E442" s="1334"/>
      <c r="F442" s="1334"/>
      <c r="G442" s="1334"/>
    </row>
    <row r="443" spans="1:7" s="1281" customFormat="1" x14ac:dyDescent="0.25">
      <c r="A443" s="167"/>
      <c r="B443" s="1331"/>
      <c r="C443" s="1332"/>
      <c r="D443" s="1333"/>
      <c r="E443" s="1334"/>
      <c r="F443" s="1334"/>
      <c r="G443" s="1334"/>
    </row>
    <row r="444" spans="1:7" s="1281" customFormat="1" x14ac:dyDescent="0.25">
      <c r="A444" s="167"/>
      <c r="B444" s="1331"/>
      <c r="C444" s="1332"/>
      <c r="D444" s="1333"/>
      <c r="E444" s="1334"/>
      <c r="F444" s="1334"/>
      <c r="G444" s="1334"/>
    </row>
    <row r="445" spans="1:7" s="1281" customFormat="1" x14ac:dyDescent="0.25">
      <c r="A445" s="167"/>
      <c r="B445" s="1331"/>
      <c r="C445" s="1332"/>
      <c r="D445" s="1333"/>
      <c r="E445" s="1334"/>
      <c r="F445" s="1334"/>
      <c r="G445" s="1334"/>
    </row>
    <row r="446" spans="1:7" s="1281" customFormat="1" x14ac:dyDescent="0.25">
      <c r="A446" s="167"/>
      <c r="B446" s="1331"/>
      <c r="C446" s="1332"/>
      <c r="D446" s="1333"/>
      <c r="E446" s="1334"/>
      <c r="F446" s="1334"/>
      <c r="G446" s="1334"/>
    </row>
    <row r="447" spans="1:7" s="1281" customFormat="1" x14ac:dyDescent="0.25">
      <c r="A447" s="167"/>
      <c r="B447" s="1331"/>
      <c r="C447" s="1332"/>
      <c r="D447" s="1333"/>
      <c r="E447" s="1334"/>
      <c r="F447" s="1334"/>
      <c r="G447" s="1334"/>
    </row>
    <row r="448" spans="1:7" s="1281" customFormat="1" x14ac:dyDescent="0.25">
      <c r="A448" s="167"/>
      <c r="B448" s="1331"/>
      <c r="C448" s="1332"/>
      <c r="D448" s="1333"/>
      <c r="E448" s="1334"/>
      <c r="F448" s="1334"/>
      <c r="G448" s="1334"/>
    </row>
    <row r="449" spans="1:7" s="1281" customFormat="1" x14ac:dyDescent="0.25">
      <c r="A449" s="167"/>
      <c r="B449" s="1331"/>
      <c r="C449" s="1332"/>
      <c r="D449" s="1333"/>
      <c r="E449" s="1334"/>
      <c r="F449" s="1334"/>
      <c r="G449" s="1334"/>
    </row>
    <row r="450" spans="1:7" s="1281" customFormat="1" x14ac:dyDescent="0.25">
      <c r="A450" s="167"/>
      <c r="B450" s="1331"/>
      <c r="C450" s="1332"/>
      <c r="D450" s="1333"/>
      <c r="E450" s="1334"/>
      <c r="F450" s="1334"/>
      <c r="G450" s="1334"/>
    </row>
    <row r="451" spans="1:7" s="1281" customFormat="1" x14ac:dyDescent="0.25">
      <c r="A451" s="167"/>
      <c r="B451" s="1331"/>
      <c r="C451" s="1332"/>
      <c r="D451" s="1333"/>
      <c r="E451" s="1334"/>
      <c r="F451" s="1334"/>
      <c r="G451" s="1334"/>
    </row>
    <row r="452" spans="1:7" s="1281" customFormat="1" x14ac:dyDescent="0.25">
      <c r="A452" s="167"/>
      <c r="B452" s="1331"/>
      <c r="C452" s="1332"/>
      <c r="D452" s="1333"/>
      <c r="E452" s="1334"/>
      <c r="F452" s="1334"/>
      <c r="G452" s="1334"/>
    </row>
    <row r="453" spans="1:7" s="1281" customFormat="1" x14ac:dyDescent="0.25">
      <c r="A453" s="167"/>
      <c r="B453" s="1331"/>
      <c r="C453" s="1332"/>
      <c r="D453" s="1333"/>
      <c r="E453" s="1334"/>
      <c r="F453" s="1334"/>
      <c r="G453" s="1334"/>
    </row>
    <row r="454" spans="1:7" s="1281" customFormat="1" x14ac:dyDescent="0.25">
      <c r="A454" s="167"/>
      <c r="B454" s="1331"/>
      <c r="C454" s="1332"/>
      <c r="D454" s="1333"/>
      <c r="E454" s="1334"/>
      <c r="F454" s="1334"/>
      <c r="G454" s="1334"/>
    </row>
    <row r="455" spans="1:7" s="1281" customFormat="1" x14ac:dyDescent="0.25">
      <c r="A455" s="167"/>
      <c r="B455" s="1331"/>
      <c r="C455" s="1332"/>
      <c r="D455" s="1333"/>
      <c r="E455" s="1334"/>
      <c r="F455" s="1334"/>
      <c r="G455" s="1334"/>
    </row>
    <row r="456" spans="1:7" s="1281" customFormat="1" x14ac:dyDescent="0.25">
      <c r="A456" s="167"/>
      <c r="B456" s="1331"/>
      <c r="C456" s="1332"/>
      <c r="D456" s="1333"/>
      <c r="E456" s="1334"/>
      <c r="F456" s="1334"/>
      <c r="G456" s="1334"/>
    </row>
    <row r="457" spans="1:7" s="1281" customFormat="1" x14ac:dyDescent="0.25">
      <c r="A457" s="167"/>
      <c r="B457" s="1331"/>
      <c r="C457" s="1332"/>
      <c r="D457" s="1333"/>
      <c r="E457" s="1334"/>
      <c r="F457" s="1334"/>
      <c r="G457" s="1334"/>
    </row>
    <row r="458" spans="1:7" s="1281" customFormat="1" x14ac:dyDescent="0.25">
      <c r="A458" s="167"/>
      <c r="B458" s="1331"/>
      <c r="C458" s="1332"/>
      <c r="D458" s="1333"/>
      <c r="E458" s="1334"/>
      <c r="F458" s="1334"/>
      <c r="G458" s="1334"/>
    </row>
    <row r="459" spans="1:7" s="1281" customFormat="1" x14ac:dyDescent="0.25">
      <c r="A459" s="167"/>
      <c r="B459" s="1331"/>
      <c r="C459" s="1332"/>
      <c r="D459" s="1333"/>
      <c r="E459" s="1334"/>
      <c r="F459" s="1334"/>
      <c r="G459" s="1334"/>
    </row>
    <row r="460" spans="1:7" s="1281" customFormat="1" x14ac:dyDescent="0.25">
      <c r="A460" s="167"/>
      <c r="B460" s="1331"/>
      <c r="C460" s="1332"/>
      <c r="D460" s="1333"/>
      <c r="E460" s="1334"/>
      <c r="F460" s="1334"/>
      <c r="G460" s="1334"/>
    </row>
    <row r="461" spans="1:7" s="1281" customFormat="1" x14ac:dyDescent="0.25">
      <c r="A461" s="167"/>
      <c r="B461" s="1331"/>
      <c r="C461" s="1332"/>
      <c r="D461" s="1333"/>
      <c r="E461" s="1334"/>
      <c r="F461" s="1334"/>
      <c r="G461" s="1334"/>
    </row>
    <row r="462" spans="1:7" s="1281" customFormat="1" x14ac:dyDescent="0.25">
      <c r="A462" s="167"/>
      <c r="B462" s="1331"/>
      <c r="C462" s="1332"/>
      <c r="D462" s="1333"/>
      <c r="E462" s="1334"/>
      <c r="F462" s="1334"/>
      <c r="G462" s="1334"/>
    </row>
    <row r="463" spans="1:7" s="1281" customFormat="1" x14ac:dyDescent="0.25">
      <c r="A463" s="167"/>
      <c r="B463" s="1331"/>
      <c r="C463" s="1332"/>
      <c r="D463" s="1333"/>
      <c r="E463" s="1334"/>
      <c r="F463" s="1334"/>
      <c r="G463" s="1334"/>
    </row>
    <row r="464" spans="1:7" s="1281" customFormat="1" x14ac:dyDescent="0.25">
      <c r="A464" s="167"/>
      <c r="B464" s="1331"/>
      <c r="C464" s="1332"/>
      <c r="D464" s="1333"/>
      <c r="E464" s="1334"/>
      <c r="F464" s="1334"/>
      <c r="G464" s="1334"/>
    </row>
    <row r="465" spans="1:7" s="1281" customFormat="1" x14ac:dyDescent="0.25">
      <c r="A465" s="167"/>
      <c r="B465" s="1331"/>
      <c r="C465" s="1332"/>
      <c r="D465" s="1333"/>
      <c r="E465" s="1334"/>
      <c r="F465" s="1334"/>
      <c r="G465" s="1334"/>
    </row>
    <row r="466" spans="1:7" s="1281" customFormat="1" x14ac:dyDescent="0.25">
      <c r="A466" s="167"/>
      <c r="B466" s="1331"/>
      <c r="C466" s="1332"/>
      <c r="D466" s="1333"/>
      <c r="E466" s="1334"/>
      <c r="F466" s="1334"/>
      <c r="G466" s="1334"/>
    </row>
    <row r="467" spans="1:7" s="1281" customFormat="1" x14ac:dyDescent="0.25">
      <c r="A467" s="167"/>
      <c r="B467" s="1331"/>
      <c r="C467" s="1332"/>
      <c r="D467" s="1333"/>
      <c r="E467" s="1334"/>
      <c r="F467" s="1334"/>
      <c r="G467" s="1334"/>
    </row>
    <row r="468" spans="1:7" s="1281" customFormat="1" x14ac:dyDescent="0.25">
      <c r="A468" s="167"/>
      <c r="B468" s="1331"/>
      <c r="C468" s="1332"/>
      <c r="D468" s="1333"/>
      <c r="E468" s="1334"/>
      <c r="F468" s="1334"/>
      <c r="G468" s="1334"/>
    </row>
    <row r="469" spans="1:7" s="1281" customFormat="1" x14ac:dyDescent="0.25">
      <c r="A469" s="167"/>
      <c r="B469" s="1331"/>
      <c r="C469" s="1332"/>
      <c r="D469" s="1333"/>
      <c r="E469" s="1334"/>
      <c r="F469" s="1334"/>
      <c r="G469" s="1334"/>
    </row>
    <row r="470" spans="1:7" s="1281" customFormat="1" x14ac:dyDescent="0.25">
      <c r="A470" s="167"/>
      <c r="B470" s="1331"/>
      <c r="C470" s="1332"/>
      <c r="D470" s="1333"/>
      <c r="E470" s="1334"/>
      <c r="F470" s="1334"/>
      <c r="G470" s="1334"/>
    </row>
    <row r="471" spans="1:7" s="1281" customFormat="1" x14ac:dyDescent="0.25">
      <c r="A471" s="167"/>
      <c r="B471" s="1331"/>
      <c r="C471" s="1332"/>
      <c r="D471" s="1333"/>
      <c r="E471" s="1334"/>
      <c r="F471" s="1334"/>
      <c r="G471" s="1334"/>
    </row>
    <row r="472" spans="1:7" s="1281" customFormat="1" x14ac:dyDescent="0.25">
      <c r="A472" s="167"/>
      <c r="B472" s="1331"/>
      <c r="C472" s="1332"/>
      <c r="D472" s="1333"/>
      <c r="E472" s="1334"/>
      <c r="F472" s="1334"/>
      <c r="G472" s="1334"/>
    </row>
    <row r="473" spans="1:7" s="1281" customFormat="1" x14ac:dyDescent="0.25">
      <c r="A473" s="167"/>
      <c r="B473" s="1331"/>
      <c r="C473" s="1332"/>
      <c r="D473" s="1333"/>
      <c r="E473" s="1334"/>
      <c r="F473" s="1334"/>
      <c r="G473" s="1334"/>
    </row>
    <row r="474" spans="1:7" s="1281" customFormat="1" x14ac:dyDescent="0.25">
      <c r="A474" s="167"/>
      <c r="B474" s="1331"/>
      <c r="C474" s="1332"/>
      <c r="D474" s="1333"/>
      <c r="E474" s="1334"/>
      <c r="F474" s="1334"/>
      <c r="G474" s="1334"/>
    </row>
    <row r="475" spans="1:7" s="1281" customFormat="1" x14ac:dyDescent="0.25">
      <c r="A475" s="167"/>
      <c r="B475" s="1331"/>
      <c r="C475" s="1332"/>
      <c r="D475" s="1333"/>
      <c r="E475" s="1334"/>
      <c r="F475" s="1334"/>
      <c r="G475" s="1334"/>
    </row>
    <row r="476" spans="1:7" s="1281" customFormat="1" x14ac:dyDescent="0.25">
      <c r="A476" s="167"/>
      <c r="B476" s="1331"/>
      <c r="C476" s="1332"/>
      <c r="D476" s="1333"/>
      <c r="E476" s="1334"/>
      <c r="F476" s="1334"/>
      <c r="G476" s="1334"/>
    </row>
    <row r="477" spans="1:7" s="1281" customFormat="1" x14ac:dyDescent="0.25">
      <c r="A477" s="167"/>
      <c r="B477" s="1331"/>
      <c r="C477" s="1332"/>
      <c r="D477" s="1333"/>
      <c r="E477" s="1334"/>
      <c r="F477" s="1334"/>
      <c r="G477" s="1334"/>
    </row>
    <row r="478" spans="1:7" s="1281" customFormat="1" x14ac:dyDescent="0.25">
      <c r="A478" s="167"/>
      <c r="B478" s="1331"/>
      <c r="C478" s="1332"/>
      <c r="D478" s="1333"/>
      <c r="E478" s="1334"/>
      <c r="F478" s="1334"/>
      <c r="G478" s="1334"/>
    </row>
    <row r="479" spans="1:7" s="1281" customFormat="1" x14ac:dyDescent="0.25">
      <c r="A479" s="167"/>
      <c r="B479" s="1331"/>
      <c r="C479" s="1332"/>
      <c r="D479" s="1333"/>
      <c r="E479" s="1334"/>
      <c r="F479" s="1334"/>
      <c r="G479" s="1334"/>
    </row>
    <row r="480" spans="1:7" s="1281" customFormat="1" x14ac:dyDescent="0.25">
      <c r="A480" s="167"/>
      <c r="B480" s="1331"/>
      <c r="C480" s="1332"/>
      <c r="D480" s="1333"/>
      <c r="E480" s="1334"/>
      <c r="F480" s="1334"/>
      <c r="G480" s="1334"/>
    </row>
    <row r="481" spans="1:7" s="1281" customFormat="1" x14ac:dyDescent="0.25">
      <c r="A481" s="167"/>
      <c r="B481" s="1331"/>
      <c r="C481" s="1332"/>
      <c r="D481" s="1333"/>
      <c r="E481" s="1334"/>
      <c r="F481" s="1334"/>
      <c r="G481" s="1334"/>
    </row>
    <row r="482" spans="1:7" s="1281" customFormat="1" x14ac:dyDescent="0.25">
      <c r="A482" s="167"/>
      <c r="B482" s="1331"/>
      <c r="C482" s="1332"/>
      <c r="D482" s="1333"/>
      <c r="E482" s="1334"/>
      <c r="F482" s="1334"/>
      <c r="G482" s="1334"/>
    </row>
    <row r="483" spans="1:7" s="1281" customFormat="1" x14ac:dyDescent="0.25">
      <c r="A483" s="167"/>
      <c r="B483" s="1331"/>
      <c r="C483" s="1332"/>
      <c r="D483" s="1333"/>
      <c r="E483" s="1334"/>
      <c r="F483" s="1334"/>
      <c r="G483" s="1334"/>
    </row>
    <row r="484" spans="1:7" s="1281" customFormat="1" x14ac:dyDescent="0.25">
      <c r="A484" s="167"/>
      <c r="B484" s="1331"/>
      <c r="C484" s="1332"/>
      <c r="D484" s="1333"/>
      <c r="E484" s="1334"/>
      <c r="F484" s="1334"/>
      <c r="G484" s="1334"/>
    </row>
    <row r="485" spans="1:7" s="1281" customFormat="1" x14ac:dyDescent="0.25">
      <c r="A485" s="167"/>
      <c r="B485" s="1331"/>
      <c r="C485" s="1332"/>
      <c r="D485" s="1333"/>
      <c r="E485" s="1334"/>
      <c r="F485" s="1334"/>
      <c r="G485" s="1334"/>
    </row>
    <row r="486" spans="1:7" s="1281" customFormat="1" x14ac:dyDescent="0.25">
      <c r="A486" s="167"/>
      <c r="B486" s="1331"/>
      <c r="C486" s="1332"/>
      <c r="D486" s="1333"/>
      <c r="E486" s="1334"/>
      <c r="F486" s="1334"/>
      <c r="G486" s="1334"/>
    </row>
    <row r="487" spans="1:7" s="1281" customFormat="1" x14ac:dyDescent="0.25">
      <c r="A487" s="167"/>
      <c r="B487" s="1331"/>
      <c r="C487" s="1332"/>
      <c r="D487" s="1333"/>
      <c r="E487" s="1334"/>
      <c r="F487" s="1334"/>
      <c r="G487" s="1334"/>
    </row>
    <row r="488" spans="1:7" s="1281" customFormat="1" x14ac:dyDescent="0.25">
      <c r="A488" s="167"/>
      <c r="B488" s="1331"/>
      <c r="C488" s="1332"/>
      <c r="D488" s="1333"/>
      <c r="E488" s="1334"/>
      <c r="F488" s="1334"/>
      <c r="G488" s="1334"/>
    </row>
    <row r="489" spans="1:7" s="1281" customFormat="1" x14ac:dyDescent="0.25">
      <c r="A489" s="167"/>
      <c r="B489" s="1331"/>
      <c r="C489" s="1332"/>
      <c r="D489" s="1333"/>
      <c r="E489" s="1334"/>
      <c r="F489" s="1334"/>
      <c r="G489" s="1334"/>
    </row>
    <row r="490" spans="1:7" s="1281" customFormat="1" x14ac:dyDescent="0.25">
      <c r="A490" s="167"/>
      <c r="B490" s="1331"/>
      <c r="C490" s="1332"/>
      <c r="D490" s="1333"/>
      <c r="E490" s="1334"/>
      <c r="F490" s="1334"/>
      <c r="G490" s="1334"/>
    </row>
    <row r="491" spans="1:7" s="1281" customFormat="1" x14ac:dyDescent="0.25">
      <c r="A491" s="167"/>
      <c r="B491" s="1331"/>
      <c r="C491" s="1332"/>
      <c r="D491" s="1333"/>
      <c r="E491" s="1334"/>
      <c r="F491" s="1334"/>
      <c r="G491" s="1334"/>
    </row>
    <row r="492" spans="1:7" s="1281" customFormat="1" x14ac:dyDescent="0.25">
      <c r="A492" s="167"/>
      <c r="B492" s="1331"/>
      <c r="C492" s="1332"/>
      <c r="D492" s="1333"/>
      <c r="E492" s="1334"/>
      <c r="F492" s="1334"/>
      <c r="G492" s="1334"/>
    </row>
    <row r="493" spans="1:7" s="1281" customFormat="1" x14ac:dyDescent="0.25">
      <c r="A493" s="167"/>
      <c r="B493" s="1331"/>
      <c r="C493" s="1332"/>
      <c r="D493" s="1333"/>
      <c r="E493" s="1334"/>
      <c r="F493" s="1334"/>
      <c r="G493" s="1334"/>
    </row>
    <row r="494" spans="1:7" s="1281" customFormat="1" x14ac:dyDescent="0.25">
      <c r="A494" s="167"/>
      <c r="B494" s="1331"/>
      <c r="C494" s="1332"/>
      <c r="D494" s="1333"/>
      <c r="E494" s="1334"/>
      <c r="F494" s="1334"/>
      <c r="G494" s="1334"/>
    </row>
    <row r="495" spans="1:7" s="1281" customFormat="1" x14ac:dyDescent="0.25">
      <c r="A495" s="167"/>
      <c r="B495" s="1331"/>
      <c r="C495" s="1332"/>
      <c r="D495" s="1333"/>
      <c r="E495" s="1334"/>
      <c r="F495" s="1334"/>
      <c r="G495" s="1334"/>
    </row>
    <row r="496" spans="1:7" s="1281" customFormat="1" x14ac:dyDescent="0.25">
      <c r="A496" s="167"/>
      <c r="B496" s="1331"/>
      <c r="C496" s="1332"/>
      <c r="D496" s="1333"/>
      <c r="E496" s="1334"/>
      <c r="F496" s="1334"/>
      <c r="G496" s="1334"/>
    </row>
    <row r="497" spans="1:7" s="1281" customFormat="1" x14ac:dyDescent="0.25">
      <c r="A497" s="167"/>
      <c r="B497" s="1331"/>
      <c r="C497" s="1332"/>
      <c r="D497" s="1333"/>
      <c r="E497" s="1334"/>
      <c r="F497" s="1334"/>
      <c r="G497" s="1334"/>
    </row>
    <row r="498" spans="1:7" s="1281" customFormat="1" x14ac:dyDescent="0.25">
      <c r="A498" s="167"/>
      <c r="B498" s="1331"/>
      <c r="C498" s="1332"/>
      <c r="D498" s="1333"/>
      <c r="E498" s="1334"/>
      <c r="F498" s="1334"/>
      <c r="G498" s="1334"/>
    </row>
    <row r="499" spans="1:7" s="1281" customFormat="1" x14ac:dyDescent="0.25">
      <c r="A499" s="167"/>
      <c r="B499" s="1331"/>
      <c r="C499" s="1332"/>
      <c r="D499" s="1333"/>
      <c r="E499" s="1334"/>
      <c r="F499" s="1334"/>
      <c r="G499" s="1334"/>
    </row>
    <row r="500" spans="1:7" s="1281" customFormat="1" x14ac:dyDescent="0.25">
      <c r="A500" s="167"/>
      <c r="B500" s="1331"/>
      <c r="C500" s="1332"/>
      <c r="D500" s="1333"/>
      <c r="E500" s="1334"/>
      <c r="F500" s="1334"/>
      <c r="G500" s="1334"/>
    </row>
    <row r="501" spans="1:7" s="1281" customFormat="1" x14ac:dyDescent="0.25">
      <c r="A501" s="167"/>
      <c r="B501" s="1331"/>
      <c r="C501" s="1332"/>
      <c r="D501" s="1333"/>
      <c r="E501" s="1334"/>
      <c r="F501" s="1334"/>
      <c r="G501" s="1334"/>
    </row>
    <row r="502" spans="1:7" s="1281" customFormat="1" x14ac:dyDescent="0.25">
      <c r="A502" s="167"/>
      <c r="B502" s="1331"/>
      <c r="C502" s="1332"/>
      <c r="D502" s="1333"/>
      <c r="E502" s="1334"/>
      <c r="F502" s="1334"/>
      <c r="G502" s="1334"/>
    </row>
    <row r="503" spans="1:7" s="1281" customFormat="1" x14ac:dyDescent="0.25">
      <c r="A503" s="167"/>
      <c r="B503" s="1331"/>
      <c r="C503" s="1332"/>
      <c r="D503" s="1333"/>
      <c r="E503" s="1334"/>
      <c r="F503" s="1334"/>
      <c r="G503" s="1334"/>
    </row>
    <row r="504" spans="1:7" s="1281" customFormat="1" x14ac:dyDescent="0.25">
      <c r="A504" s="167"/>
      <c r="B504" s="1331"/>
      <c r="C504" s="1332"/>
      <c r="D504" s="1333"/>
      <c r="E504" s="1334"/>
      <c r="F504" s="1334"/>
      <c r="G504" s="1334"/>
    </row>
    <row r="505" spans="1:7" s="1281" customFormat="1" x14ac:dyDescent="0.25">
      <c r="A505" s="167"/>
      <c r="B505" s="1331"/>
      <c r="C505" s="1332"/>
      <c r="D505" s="1333"/>
      <c r="E505" s="1334"/>
      <c r="F505" s="1334"/>
      <c r="G505" s="1334"/>
    </row>
    <row r="506" spans="1:7" s="1281" customFormat="1" x14ac:dyDescent="0.25">
      <c r="A506" s="167"/>
      <c r="B506" s="1331"/>
      <c r="C506" s="1332"/>
      <c r="D506" s="1333"/>
      <c r="E506" s="1334"/>
      <c r="F506" s="1334"/>
      <c r="G506" s="1334"/>
    </row>
    <row r="507" spans="1:7" s="1281" customFormat="1" x14ac:dyDescent="0.25">
      <c r="A507" s="167"/>
      <c r="B507" s="1331"/>
      <c r="C507" s="1332"/>
      <c r="D507" s="1333"/>
      <c r="E507" s="1334"/>
      <c r="F507" s="1334"/>
      <c r="G507" s="1334"/>
    </row>
    <row r="508" spans="1:7" s="1281" customFormat="1" x14ac:dyDescent="0.25">
      <c r="A508" s="167"/>
      <c r="B508" s="1331"/>
      <c r="C508" s="1332"/>
      <c r="D508" s="1333"/>
      <c r="E508" s="1334"/>
      <c r="F508" s="1334"/>
      <c r="G508" s="1334"/>
    </row>
    <row r="509" spans="1:7" s="1281" customFormat="1" x14ac:dyDescent="0.25">
      <c r="A509" s="167"/>
      <c r="B509" s="1331"/>
      <c r="C509" s="1332"/>
      <c r="D509" s="1333"/>
      <c r="E509" s="1334"/>
      <c r="F509" s="1334"/>
      <c r="G509" s="1334"/>
    </row>
    <row r="510" spans="1:7" s="1281" customFormat="1" x14ac:dyDescent="0.25">
      <c r="A510" s="167"/>
      <c r="B510" s="1331"/>
      <c r="C510" s="1332"/>
      <c r="D510" s="1333"/>
      <c r="E510" s="1334"/>
      <c r="F510" s="1334"/>
      <c r="G510" s="1334"/>
    </row>
    <row r="511" spans="1:7" s="1281" customFormat="1" x14ac:dyDescent="0.25">
      <c r="A511" s="167"/>
      <c r="B511" s="1331"/>
      <c r="C511" s="1332"/>
      <c r="D511" s="1333"/>
      <c r="E511" s="1334"/>
      <c r="F511" s="1334"/>
      <c r="G511" s="1334"/>
    </row>
    <row r="512" spans="1:7" s="1281" customFormat="1" x14ac:dyDescent="0.25">
      <c r="A512" s="167"/>
      <c r="B512" s="1331"/>
      <c r="C512" s="1332"/>
      <c r="D512" s="1333"/>
      <c r="E512" s="1334"/>
      <c r="F512" s="1334"/>
      <c r="G512" s="1334"/>
    </row>
    <row r="513" spans="1:7" s="1281" customFormat="1" x14ac:dyDescent="0.25">
      <c r="A513" s="167"/>
      <c r="B513" s="1331"/>
      <c r="C513" s="1332"/>
      <c r="D513" s="1333"/>
      <c r="E513" s="1334"/>
      <c r="F513" s="1334"/>
      <c r="G513" s="1334"/>
    </row>
    <row r="514" spans="1:7" s="1281" customFormat="1" x14ac:dyDescent="0.25">
      <c r="A514" s="167"/>
      <c r="B514" s="1331"/>
      <c r="C514" s="1332"/>
      <c r="D514" s="1333"/>
      <c r="E514" s="1334"/>
      <c r="F514" s="1334"/>
      <c r="G514" s="1334"/>
    </row>
    <row r="515" spans="1:7" s="1281" customFormat="1" x14ac:dyDescent="0.25">
      <c r="A515" s="167"/>
      <c r="B515" s="1331"/>
      <c r="C515" s="1332"/>
      <c r="D515" s="1333"/>
      <c r="E515" s="1334"/>
      <c r="F515" s="1334"/>
      <c r="G515" s="1334"/>
    </row>
    <row r="516" spans="1:7" s="1281" customFormat="1" x14ac:dyDescent="0.25">
      <c r="A516" s="167"/>
      <c r="B516" s="1331"/>
      <c r="C516" s="1332"/>
      <c r="D516" s="1333"/>
      <c r="E516" s="1334"/>
      <c r="F516" s="1334"/>
      <c r="G516" s="1334"/>
    </row>
    <row r="517" spans="1:7" s="1281" customFormat="1" x14ac:dyDescent="0.25">
      <c r="A517" s="167"/>
      <c r="B517" s="1331"/>
      <c r="C517" s="1332"/>
      <c r="D517" s="1333"/>
      <c r="E517" s="1334"/>
      <c r="F517" s="1334"/>
      <c r="G517" s="1334"/>
    </row>
    <row r="518" spans="1:7" s="1281" customFormat="1" x14ac:dyDescent="0.25">
      <c r="A518" s="167"/>
      <c r="B518" s="1331"/>
      <c r="C518" s="1332"/>
      <c r="D518" s="1333"/>
      <c r="E518" s="1334"/>
      <c r="F518" s="1334"/>
      <c r="G518" s="1334"/>
    </row>
    <row r="519" spans="1:7" s="1281" customFormat="1" x14ac:dyDescent="0.25">
      <c r="A519" s="167"/>
      <c r="B519" s="1331"/>
      <c r="C519" s="1332"/>
      <c r="D519" s="1333"/>
      <c r="E519" s="1334"/>
      <c r="F519" s="1334"/>
      <c r="G519" s="1334"/>
    </row>
    <row r="520" spans="1:7" s="1281" customFormat="1" x14ac:dyDescent="0.25">
      <c r="A520" s="167"/>
      <c r="B520" s="1331"/>
      <c r="C520" s="1332"/>
      <c r="D520" s="1333"/>
      <c r="E520" s="1334"/>
      <c r="F520" s="1334"/>
      <c r="G520" s="1334"/>
    </row>
    <row r="521" spans="1:7" s="1281" customFormat="1" x14ac:dyDescent="0.25">
      <c r="A521" s="167"/>
      <c r="B521" s="1331"/>
      <c r="C521" s="1332"/>
      <c r="D521" s="1333"/>
      <c r="E521" s="1334"/>
      <c r="F521" s="1334"/>
      <c r="G521" s="1334"/>
    </row>
    <row r="522" spans="1:7" s="1281" customFormat="1" x14ac:dyDescent="0.25">
      <c r="A522" s="167"/>
      <c r="B522" s="1331"/>
      <c r="C522" s="1332"/>
      <c r="D522" s="1333"/>
      <c r="E522" s="1334"/>
      <c r="F522" s="1334"/>
      <c r="G522" s="1334"/>
    </row>
    <row r="523" spans="1:7" s="1281" customFormat="1" x14ac:dyDescent="0.25">
      <c r="A523" s="167"/>
      <c r="B523" s="1331"/>
      <c r="C523" s="1332"/>
      <c r="D523" s="1333"/>
      <c r="E523" s="1334"/>
      <c r="F523" s="1334"/>
      <c r="G523" s="1334"/>
    </row>
    <row r="524" spans="1:7" s="1281" customFormat="1" x14ac:dyDescent="0.25">
      <c r="A524" s="167"/>
      <c r="B524" s="1331"/>
      <c r="C524" s="1332"/>
      <c r="D524" s="1333"/>
      <c r="E524" s="1334"/>
      <c r="F524" s="1334"/>
      <c r="G524" s="1334"/>
    </row>
    <row r="525" spans="1:7" s="1281" customFormat="1" x14ac:dyDescent="0.25">
      <c r="A525" s="167"/>
      <c r="B525" s="1331"/>
      <c r="C525" s="1332"/>
      <c r="D525" s="1333"/>
      <c r="E525" s="1334"/>
      <c r="F525" s="1334"/>
      <c r="G525" s="1334"/>
    </row>
    <row r="526" spans="1:7" s="1281" customFormat="1" x14ac:dyDescent="0.25">
      <c r="A526" s="167"/>
      <c r="B526" s="1331"/>
      <c r="C526" s="1332"/>
      <c r="D526" s="1333"/>
      <c r="E526" s="1334"/>
      <c r="F526" s="1334"/>
      <c r="G526" s="1334"/>
    </row>
    <row r="527" spans="1:7" s="1281" customFormat="1" x14ac:dyDescent="0.25">
      <c r="A527" s="167"/>
      <c r="B527" s="1331"/>
      <c r="C527" s="1332"/>
      <c r="D527" s="1333"/>
      <c r="E527" s="1334"/>
      <c r="F527" s="1334"/>
      <c r="G527" s="1334"/>
    </row>
    <row r="528" spans="1:7" s="1281" customFormat="1" x14ac:dyDescent="0.25">
      <c r="A528" s="167"/>
      <c r="B528" s="1331"/>
      <c r="C528" s="1332"/>
      <c r="D528" s="1333"/>
      <c r="E528" s="1334"/>
      <c r="F528" s="1334"/>
      <c r="G528" s="1334"/>
    </row>
    <row r="529" spans="1:7" s="1281" customFormat="1" x14ac:dyDescent="0.25">
      <c r="A529" s="167"/>
      <c r="B529" s="1331"/>
      <c r="C529" s="1332"/>
      <c r="D529" s="1333"/>
      <c r="E529" s="1334"/>
      <c r="F529" s="1334"/>
      <c r="G529" s="1334"/>
    </row>
    <row r="530" spans="1:7" s="1281" customFormat="1" x14ac:dyDescent="0.25">
      <c r="A530" s="167"/>
      <c r="B530" s="1331"/>
      <c r="C530" s="1332"/>
      <c r="D530" s="1333"/>
      <c r="E530" s="1334"/>
      <c r="F530" s="1334"/>
      <c r="G530" s="1334"/>
    </row>
    <row r="531" spans="1:7" s="1281" customFormat="1" x14ac:dyDescent="0.25">
      <c r="A531" s="167"/>
      <c r="B531" s="1331"/>
      <c r="C531" s="1332"/>
      <c r="D531" s="1333"/>
      <c r="E531" s="1334"/>
      <c r="F531" s="1334"/>
      <c r="G531" s="1334"/>
    </row>
    <row r="532" spans="1:7" s="1281" customFormat="1" x14ac:dyDescent="0.25">
      <c r="A532" s="167"/>
      <c r="B532" s="1331"/>
      <c r="C532" s="1332"/>
      <c r="D532" s="1333"/>
      <c r="E532" s="1334"/>
      <c r="F532" s="1334"/>
      <c r="G532" s="1334"/>
    </row>
    <row r="533" spans="1:7" s="1281" customFormat="1" x14ac:dyDescent="0.25">
      <c r="A533" s="167"/>
      <c r="B533" s="1331"/>
      <c r="C533" s="1332"/>
      <c r="D533" s="1333"/>
      <c r="E533" s="1334"/>
      <c r="F533" s="1334"/>
      <c r="G533" s="1334"/>
    </row>
    <row r="534" spans="1:7" s="1281" customFormat="1" x14ac:dyDescent="0.25">
      <c r="A534" s="167"/>
      <c r="B534" s="1331"/>
      <c r="C534" s="1332"/>
      <c r="D534" s="1333"/>
      <c r="E534" s="1334"/>
      <c r="F534" s="1334"/>
      <c r="G534" s="1334"/>
    </row>
    <row r="535" spans="1:7" s="1281" customFormat="1" x14ac:dyDescent="0.25">
      <c r="A535" s="167"/>
      <c r="B535" s="1331"/>
      <c r="C535" s="1332"/>
      <c r="D535" s="1333"/>
      <c r="E535" s="1334"/>
      <c r="F535" s="1334"/>
      <c r="G535" s="1334"/>
    </row>
    <row r="536" spans="1:7" s="1281" customFormat="1" x14ac:dyDescent="0.25">
      <c r="A536" s="167"/>
      <c r="B536" s="1331"/>
      <c r="C536" s="1332"/>
      <c r="D536" s="1333"/>
      <c r="E536" s="1334"/>
      <c r="F536" s="1334"/>
      <c r="G536" s="1334"/>
    </row>
    <row r="537" spans="1:7" s="1281" customFormat="1" x14ac:dyDescent="0.25">
      <c r="A537" s="167"/>
      <c r="B537" s="1331"/>
      <c r="C537" s="1332"/>
      <c r="D537" s="1333"/>
      <c r="E537" s="1334"/>
      <c r="F537" s="1334"/>
      <c r="G537" s="1334"/>
    </row>
    <row r="538" spans="1:7" s="1281" customFormat="1" x14ac:dyDescent="0.25">
      <c r="A538" s="167"/>
      <c r="B538" s="1331"/>
      <c r="C538" s="1332"/>
      <c r="D538" s="1333"/>
      <c r="E538" s="1334"/>
      <c r="F538" s="1334"/>
      <c r="G538" s="1334"/>
    </row>
    <row r="539" spans="1:7" s="1281" customFormat="1" x14ac:dyDescent="0.25">
      <c r="A539" s="167"/>
      <c r="B539" s="1331"/>
      <c r="C539" s="1332"/>
      <c r="D539" s="1333"/>
      <c r="E539" s="1334"/>
      <c r="F539" s="1334"/>
      <c r="G539" s="1334"/>
    </row>
    <row r="540" spans="1:7" s="1281" customFormat="1" x14ac:dyDescent="0.25">
      <c r="A540" s="167"/>
      <c r="B540" s="1331"/>
      <c r="C540" s="1332"/>
      <c r="D540" s="1333"/>
      <c r="E540" s="1334"/>
      <c r="F540" s="1334"/>
      <c r="G540" s="1334"/>
    </row>
    <row r="541" spans="1:7" s="1281" customFormat="1" x14ac:dyDescent="0.25">
      <c r="A541" s="167"/>
      <c r="B541" s="1331"/>
      <c r="C541" s="1332"/>
      <c r="D541" s="1333"/>
      <c r="E541" s="1334"/>
      <c r="F541" s="1334"/>
      <c r="G541" s="1334"/>
    </row>
    <row r="542" spans="1:7" s="1281" customFormat="1" x14ac:dyDescent="0.25">
      <c r="A542" s="167"/>
      <c r="B542" s="1331"/>
      <c r="C542" s="1332"/>
      <c r="D542" s="1333"/>
      <c r="E542" s="1334"/>
      <c r="F542" s="1334"/>
      <c r="G542" s="1334"/>
    </row>
    <row r="543" spans="1:7" s="1281" customFormat="1" x14ac:dyDescent="0.25">
      <c r="A543" s="167"/>
      <c r="B543" s="1331"/>
      <c r="C543" s="1332"/>
      <c r="D543" s="1333"/>
      <c r="E543" s="1334"/>
      <c r="F543" s="1334"/>
      <c r="G543" s="1334"/>
    </row>
    <row r="544" spans="1:7" s="1281" customFormat="1" x14ac:dyDescent="0.25">
      <c r="A544" s="167"/>
      <c r="B544" s="1331"/>
      <c r="C544" s="1332"/>
      <c r="D544" s="1333"/>
      <c r="E544" s="1334"/>
      <c r="F544" s="1334"/>
      <c r="G544" s="1334"/>
    </row>
    <row r="545" spans="1:7" s="1281" customFormat="1" x14ac:dyDescent="0.25">
      <c r="A545" s="167"/>
      <c r="B545" s="1331"/>
      <c r="C545" s="1332"/>
      <c r="D545" s="1333"/>
      <c r="E545" s="1334"/>
      <c r="F545" s="1334"/>
      <c r="G545" s="1334"/>
    </row>
    <row r="546" spans="1:7" s="1281" customFormat="1" x14ac:dyDescent="0.25">
      <c r="A546" s="167"/>
      <c r="B546" s="1331"/>
      <c r="C546" s="1332"/>
      <c r="D546" s="1333"/>
      <c r="E546" s="1334"/>
      <c r="F546" s="1334"/>
      <c r="G546" s="1334"/>
    </row>
    <row r="547" spans="1:7" s="1281" customFormat="1" x14ac:dyDescent="0.25">
      <c r="A547" s="167"/>
      <c r="B547" s="1331"/>
      <c r="C547" s="1332"/>
      <c r="D547" s="1333"/>
      <c r="E547" s="1334"/>
      <c r="F547" s="1334"/>
      <c r="G547" s="1334"/>
    </row>
    <row r="548" spans="1:7" s="1281" customFormat="1" x14ac:dyDescent="0.25">
      <c r="A548" s="167"/>
      <c r="B548" s="1331"/>
      <c r="C548" s="1332"/>
      <c r="D548" s="1333"/>
      <c r="E548" s="1334"/>
      <c r="F548" s="1334"/>
      <c r="G548" s="1334"/>
    </row>
    <row r="549" spans="1:7" s="1281" customFormat="1" x14ac:dyDescent="0.25">
      <c r="A549" s="167"/>
      <c r="B549" s="1331"/>
      <c r="C549" s="1332"/>
      <c r="D549" s="1333"/>
      <c r="E549" s="1334"/>
      <c r="F549" s="1334"/>
      <c r="G549" s="1334"/>
    </row>
    <row r="550" spans="1:7" s="1281" customFormat="1" x14ac:dyDescent="0.25">
      <c r="A550" s="167"/>
      <c r="B550" s="1331"/>
      <c r="C550" s="1332"/>
      <c r="D550" s="1333"/>
      <c r="E550" s="1334"/>
      <c r="F550" s="1334"/>
      <c r="G550" s="1334"/>
    </row>
    <row r="551" spans="1:7" s="1281" customFormat="1" x14ac:dyDescent="0.25">
      <c r="A551" s="167"/>
      <c r="B551" s="1331"/>
      <c r="C551" s="1332"/>
      <c r="D551" s="1333"/>
      <c r="E551" s="1334"/>
      <c r="F551" s="1334"/>
      <c r="G551" s="1334"/>
    </row>
    <row r="552" spans="1:7" s="1281" customFormat="1" x14ac:dyDescent="0.25">
      <c r="A552" s="167"/>
      <c r="B552" s="1331"/>
      <c r="C552" s="1332"/>
      <c r="D552" s="1333"/>
      <c r="E552" s="1334"/>
      <c r="F552" s="1334"/>
      <c r="G552" s="1334"/>
    </row>
    <row r="553" spans="1:7" s="1281" customFormat="1" x14ac:dyDescent="0.25">
      <c r="A553" s="167"/>
      <c r="B553" s="1331"/>
      <c r="C553" s="1332"/>
      <c r="D553" s="1333"/>
      <c r="E553" s="1334"/>
      <c r="F553" s="1334"/>
      <c r="G553" s="1334"/>
    </row>
    <row r="554" spans="1:7" s="1281" customFormat="1" x14ac:dyDescent="0.25">
      <c r="A554" s="167"/>
      <c r="B554" s="1331"/>
      <c r="C554" s="1332"/>
      <c r="D554" s="1333"/>
      <c r="E554" s="1334"/>
      <c r="F554" s="1334"/>
      <c r="G554" s="1334"/>
    </row>
    <row r="555" spans="1:7" s="1281" customFormat="1" x14ac:dyDescent="0.25">
      <c r="A555" s="167"/>
      <c r="B555" s="1331"/>
      <c r="C555" s="1332"/>
      <c r="D555" s="1333"/>
      <c r="E555" s="1334"/>
      <c r="F555" s="1334"/>
      <c r="G555" s="1334"/>
    </row>
    <row r="556" spans="1:7" s="1281" customFormat="1" x14ac:dyDescent="0.25">
      <c r="A556" s="167"/>
      <c r="B556" s="1331"/>
      <c r="C556" s="1332"/>
      <c r="D556" s="1333"/>
      <c r="E556" s="1334"/>
      <c r="F556" s="1334"/>
      <c r="G556" s="1334"/>
    </row>
    <row r="557" spans="1:7" s="1281" customFormat="1" x14ac:dyDescent="0.25">
      <c r="A557" s="167"/>
      <c r="B557" s="1331"/>
      <c r="C557" s="1332"/>
      <c r="D557" s="1333"/>
      <c r="E557" s="1334"/>
      <c r="F557" s="1334"/>
      <c r="G557" s="1334"/>
    </row>
    <row r="558" spans="1:7" s="1281" customFormat="1" x14ac:dyDescent="0.25">
      <c r="A558" s="167"/>
      <c r="B558" s="1331"/>
      <c r="C558" s="1332"/>
      <c r="D558" s="1333"/>
      <c r="E558" s="1334"/>
      <c r="F558" s="1334"/>
      <c r="G558" s="1334"/>
    </row>
    <row r="559" spans="1:7" s="1281" customFormat="1" x14ac:dyDescent="0.25">
      <c r="A559" s="167"/>
      <c r="B559" s="1331"/>
      <c r="C559" s="1332"/>
      <c r="D559" s="1333"/>
      <c r="E559" s="1334"/>
      <c r="F559" s="1334"/>
      <c r="G559" s="1334"/>
    </row>
    <row r="560" spans="1:7" s="1281" customFormat="1" x14ac:dyDescent="0.25">
      <c r="A560" s="167"/>
      <c r="B560" s="1331"/>
      <c r="C560" s="1332"/>
      <c r="D560" s="1333"/>
      <c r="E560" s="1334"/>
      <c r="F560" s="1334"/>
      <c r="G560" s="1334"/>
    </row>
    <row r="561" spans="1:7" s="1281" customFormat="1" x14ac:dyDescent="0.25">
      <c r="A561" s="167"/>
      <c r="B561" s="1331"/>
      <c r="C561" s="1332"/>
      <c r="D561" s="1333"/>
      <c r="E561" s="1334"/>
      <c r="F561" s="1334"/>
      <c r="G561" s="1334"/>
    </row>
    <row r="562" spans="1:7" s="1281" customFormat="1" x14ac:dyDescent="0.25">
      <c r="A562" s="167"/>
      <c r="B562" s="1331"/>
      <c r="C562" s="1332"/>
      <c r="D562" s="1333"/>
      <c r="E562" s="1334"/>
      <c r="F562" s="1334"/>
      <c r="G562" s="1334"/>
    </row>
    <row r="563" spans="1:7" s="1281" customFormat="1" x14ac:dyDescent="0.25">
      <c r="A563" s="167"/>
      <c r="B563" s="1331"/>
      <c r="C563" s="1332"/>
      <c r="D563" s="1333"/>
      <c r="E563" s="1334"/>
      <c r="F563" s="1334"/>
      <c r="G563" s="1334"/>
    </row>
    <row r="564" spans="1:7" s="1281" customFormat="1" x14ac:dyDescent="0.25">
      <c r="A564" s="167"/>
      <c r="B564" s="1331"/>
      <c r="C564" s="1332"/>
      <c r="D564" s="1333"/>
      <c r="E564" s="1334"/>
      <c r="F564" s="1334"/>
      <c r="G564" s="1334"/>
    </row>
    <row r="565" spans="1:7" s="1281" customFormat="1" x14ac:dyDescent="0.25">
      <c r="A565" s="167"/>
      <c r="B565" s="1331"/>
      <c r="C565" s="1332"/>
      <c r="D565" s="1333"/>
      <c r="E565" s="1334"/>
      <c r="F565" s="1334"/>
      <c r="G565" s="1334"/>
    </row>
    <row r="566" spans="1:7" s="1281" customFormat="1" x14ac:dyDescent="0.25">
      <c r="A566" s="167"/>
      <c r="B566" s="1331"/>
      <c r="C566" s="1332"/>
      <c r="D566" s="1333"/>
      <c r="E566" s="1334"/>
      <c r="F566" s="1334"/>
      <c r="G566" s="1334"/>
    </row>
    <row r="567" spans="1:7" s="1281" customFormat="1" x14ac:dyDescent="0.25">
      <c r="A567" s="167"/>
      <c r="B567" s="1331"/>
      <c r="C567" s="1332"/>
      <c r="D567" s="1333"/>
      <c r="E567" s="1334"/>
      <c r="F567" s="1334"/>
      <c r="G567" s="1334"/>
    </row>
    <row r="568" spans="1:7" s="1281" customFormat="1" x14ac:dyDescent="0.25">
      <c r="A568" s="167"/>
      <c r="B568" s="1331"/>
      <c r="C568" s="1332"/>
      <c r="D568" s="1333"/>
      <c r="E568" s="1334"/>
      <c r="F568" s="1334"/>
      <c r="G568" s="1334"/>
    </row>
    <row r="569" spans="1:7" s="1281" customFormat="1" x14ac:dyDescent="0.25">
      <c r="A569" s="167"/>
      <c r="B569" s="1331"/>
      <c r="C569" s="1332"/>
      <c r="D569" s="1333"/>
      <c r="E569" s="1334"/>
      <c r="F569" s="1334"/>
      <c r="G569" s="1334"/>
    </row>
    <row r="570" spans="1:7" s="1281" customFormat="1" x14ac:dyDescent="0.25">
      <c r="A570" s="167"/>
      <c r="B570" s="1331"/>
      <c r="C570" s="1332"/>
      <c r="D570" s="1333"/>
      <c r="E570" s="1334"/>
      <c r="F570" s="1334"/>
      <c r="G570" s="1334"/>
    </row>
    <row r="571" spans="1:7" s="1281" customFormat="1" x14ac:dyDescent="0.25">
      <c r="A571" s="167"/>
      <c r="B571" s="1331"/>
      <c r="C571" s="1332"/>
      <c r="D571" s="1333"/>
      <c r="E571" s="1334"/>
      <c r="F571" s="1334"/>
      <c r="G571" s="1334"/>
    </row>
    <row r="572" spans="1:7" s="1281" customFormat="1" x14ac:dyDescent="0.25">
      <c r="A572" s="167"/>
      <c r="B572" s="1331"/>
      <c r="C572" s="1332"/>
      <c r="D572" s="1333"/>
      <c r="E572" s="1334"/>
      <c r="F572" s="1334"/>
      <c r="G572" s="1334"/>
    </row>
    <row r="573" spans="1:7" s="1281" customFormat="1" x14ac:dyDescent="0.25">
      <c r="A573" s="167"/>
      <c r="B573" s="1331"/>
      <c r="C573" s="1332"/>
      <c r="D573" s="1333"/>
      <c r="E573" s="1334"/>
      <c r="F573" s="1334"/>
      <c r="G573" s="1334"/>
    </row>
    <row r="574" spans="1:7" s="1281" customFormat="1" x14ac:dyDescent="0.25">
      <c r="A574" s="167"/>
      <c r="B574" s="1331"/>
      <c r="C574" s="1332"/>
      <c r="D574" s="1333"/>
      <c r="E574" s="1334"/>
      <c r="F574" s="1334"/>
      <c r="G574" s="1334"/>
    </row>
    <row r="575" spans="1:7" s="1281" customFormat="1" x14ac:dyDescent="0.25">
      <c r="A575" s="167"/>
      <c r="B575" s="1331"/>
      <c r="C575" s="1332"/>
      <c r="D575" s="1333"/>
      <c r="E575" s="1334"/>
      <c r="F575" s="1334"/>
      <c r="G575" s="1334"/>
    </row>
    <row r="576" spans="1:7" s="1281" customFormat="1" x14ac:dyDescent="0.25">
      <c r="A576" s="167"/>
      <c r="B576" s="1331"/>
      <c r="C576" s="1332"/>
      <c r="D576" s="1333"/>
      <c r="E576" s="1334"/>
      <c r="F576" s="1334"/>
      <c r="G576" s="1334"/>
    </row>
    <row r="577" spans="1:7" s="1281" customFormat="1" x14ac:dyDescent="0.25">
      <c r="A577" s="167"/>
      <c r="B577" s="1331"/>
      <c r="C577" s="1332"/>
      <c r="D577" s="1333"/>
      <c r="E577" s="1334"/>
      <c r="F577" s="1334"/>
      <c r="G577" s="1334"/>
    </row>
    <row r="578" spans="1:7" s="1281" customFormat="1" x14ac:dyDescent="0.25">
      <c r="A578" s="167"/>
      <c r="B578" s="1331"/>
      <c r="C578" s="1332"/>
      <c r="D578" s="1333"/>
      <c r="E578" s="1334"/>
      <c r="F578" s="1334"/>
      <c r="G578" s="1334"/>
    </row>
    <row r="579" spans="1:7" s="1281" customFormat="1" x14ac:dyDescent="0.25">
      <c r="A579" s="167"/>
      <c r="B579" s="1331"/>
      <c r="C579" s="1332"/>
      <c r="D579" s="1333"/>
      <c r="E579" s="1334"/>
      <c r="F579" s="1334"/>
      <c r="G579" s="1334"/>
    </row>
    <row r="580" spans="1:7" s="1281" customFormat="1" x14ac:dyDescent="0.25">
      <c r="A580" s="167"/>
      <c r="B580" s="1331"/>
      <c r="C580" s="1332"/>
      <c r="D580" s="1333"/>
      <c r="E580" s="1334"/>
      <c r="F580" s="1334"/>
      <c r="G580" s="1334"/>
    </row>
    <row r="581" spans="1:7" s="1281" customFormat="1" x14ac:dyDescent="0.25">
      <c r="A581" s="167"/>
      <c r="B581" s="1331"/>
      <c r="C581" s="1332"/>
      <c r="D581" s="1333"/>
      <c r="E581" s="1334"/>
      <c r="F581" s="1334"/>
      <c r="G581" s="1334"/>
    </row>
    <row r="582" spans="1:7" s="1281" customFormat="1" x14ac:dyDescent="0.25">
      <c r="A582" s="167"/>
      <c r="B582" s="1331"/>
      <c r="C582" s="1332"/>
      <c r="D582" s="1333"/>
      <c r="E582" s="1334"/>
      <c r="F582" s="1334"/>
      <c r="G582" s="1334"/>
    </row>
    <row r="583" spans="1:7" s="1281" customFormat="1" x14ac:dyDescent="0.25">
      <c r="A583" s="167"/>
      <c r="B583" s="1331"/>
      <c r="C583" s="1332"/>
      <c r="D583" s="1333"/>
      <c r="E583" s="1334"/>
      <c r="F583" s="1334"/>
      <c r="G583" s="1334"/>
    </row>
    <row r="584" spans="1:7" s="1281" customFormat="1" x14ac:dyDescent="0.25">
      <c r="A584" s="167"/>
      <c r="B584" s="1331"/>
      <c r="C584" s="1332"/>
      <c r="D584" s="1333"/>
      <c r="E584" s="1334"/>
      <c r="F584" s="1334"/>
      <c r="G584" s="1334"/>
    </row>
    <row r="585" spans="1:7" s="1281" customFormat="1" x14ac:dyDescent="0.25">
      <c r="A585" s="167"/>
      <c r="B585" s="1331"/>
      <c r="C585" s="1332"/>
      <c r="D585" s="1333"/>
      <c r="E585" s="1334"/>
      <c r="F585" s="1334"/>
      <c r="G585" s="1334"/>
    </row>
    <row r="586" spans="1:7" s="1281" customFormat="1" x14ac:dyDescent="0.25">
      <c r="A586" s="167"/>
      <c r="B586" s="1331"/>
      <c r="C586" s="1332"/>
      <c r="D586" s="1333"/>
      <c r="E586" s="1334"/>
      <c r="F586" s="1334"/>
      <c r="G586" s="1334"/>
    </row>
    <row r="587" spans="1:7" s="1281" customFormat="1" x14ac:dyDescent="0.25">
      <c r="A587" s="167"/>
      <c r="B587" s="1331"/>
      <c r="C587" s="1332"/>
      <c r="D587" s="1333"/>
      <c r="E587" s="1334"/>
      <c r="F587" s="1334"/>
      <c r="G587" s="1334"/>
    </row>
    <row r="588" spans="1:7" s="1281" customFormat="1" x14ac:dyDescent="0.25">
      <c r="A588" s="167"/>
      <c r="B588" s="1331"/>
      <c r="C588" s="1332"/>
      <c r="D588" s="1333"/>
      <c r="E588" s="1334"/>
      <c r="F588" s="1334"/>
      <c r="G588" s="1334"/>
    </row>
    <row r="589" spans="1:7" s="1281" customFormat="1" x14ac:dyDescent="0.25">
      <c r="A589" s="167"/>
      <c r="B589" s="1331"/>
      <c r="C589" s="1332"/>
      <c r="D589" s="1333"/>
      <c r="E589" s="1334"/>
      <c r="F589" s="1334"/>
      <c r="G589" s="1334"/>
    </row>
    <row r="590" spans="1:7" s="1281" customFormat="1" x14ac:dyDescent="0.25">
      <c r="A590" s="167"/>
      <c r="B590" s="1331"/>
      <c r="C590" s="1332"/>
      <c r="D590" s="1333"/>
      <c r="E590" s="1334"/>
      <c r="F590" s="1334"/>
      <c r="G590" s="1334"/>
    </row>
    <row r="591" spans="1:7" s="1281" customFormat="1" x14ac:dyDescent="0.25">
      <c r="A591" s="167"/>
      <c r="B591" s="1331"/>
      <c r="C591" s="1332"/>
      <c r="D591" s="1333"/>
      <c r="E591" s="1334"/>
      <c r="F591" s="1334"/>
      <c r="G591" s="1334"/>
    </row>
    <row r="592" spans="1:7" s="1281" customFormat="1" x14ac:dyDescent="0.25">
      <c r="A592" s="167"/>
      <c r="B592" s="1331"/>
      <c r="C592" s="1332"/>
      <c r="D592" s="1333"/>
      <c r="E592" s="1334"/>
      <c r="F592" s="1334"/>
      <c r="G592" s="1334"/>
    </row>
    <row r="593" spans="1:7" s="1281" customFormat="1" x14ac:dyDescent="0.25">
      <c r="A593" s="167"/>
      <c r="B593" s="1331"/>
      <c r="C593" s="1332"/>
      <c r="D593" s="1333"/>
      <c r="E593" s="1334"/>
      <c r="F593" s="1334"/>
      <c r="G593" s="1334"/>
    </row>
    <row r="594" spans="1:7" s="1281" customFormat="1" x14ac:dyDescent="0.25">
      <c r="A594" s="167"/>
      <c r="B594" s="1331"/>
      <c r="C594" s="1332"/>
      <c r="D594" s="1333"/>
      <c r="E594" s="1334"/>
      <c r="F594" s="1334"/>
      <c r="G594" s="1334"/>
    </row>
    <row r="595" spans="1:7" s="1281" customFormat="1" x14ac:dyDescent="0.25">
      <c r="A595" s="167"/>
      <c r="B595" s="1331"/>
      <c r="C595" s="1332"/>
      <c r="D595" s="1333"/>
      <c r="E595" s="1334"/>
      <c r="F595" s="1334"/>
      <c r="G595" s="1334"/>
    </row>
    <row r="596" spans="1:7" s="1281" customFormat="1" x14ac:dyDescent="0.25">
      <c r="A596" s="167"/>
      <c r="B596" s="1331"/>
      <c r="C596" s="1332"/>
      <c r="D596" s="1333"/>
      <c r="E596" s="1334"/>
      <c r="F596" s="1334"/>
      <c r="G596" s="1334"/>
    </row>
    <row r="597" spans="1:7" s="1281" customFormat="1" x14ac:dyDescent="0.25">
      <c r="A597" s="167"/>
      <c r="B597" s="1331"/>
      <c r="C597" s="1332"/>
      <c r="D597" s="1333"/>
      <c r="E597" s="1334"/>
      <c r="F597" s="1334"/>
      <c r="G597" s="1334"/>
    </row>
    <row r="598" spans="1:7" s="1281" customFormat="1" x14ac:dyDescent="0.25">
      <c r="A598" s="167"/>
      <c r="B598" s="1331"/>
      <c r="C598" s="1332"/>
      <c r="D598" s="1333"/>
      <c r="E598" s="1334"/>
      <c r="F598" s="1334"/>
      <c r="G598" s="1334"/>
    </row>
    <row r="599" spans="1:7" s="1281" customFormat="1" x14ac:dyDescent="0.25">
      <c r="A599" s="167"/>
      <c r="B599" s="1331"/>
      <c r="C599" s="1332"/>
      <c r="D599" s="1333"/>
      <c r="E599" s="1334"/>
      <c r="F599" s="1334"/>
      <c r="G599" s="1334"/>
    </row>
    <row r="600" spans="1:7" s="1281" customFormat="1" x14ac:dyDescent="0.25">
      <c r="A600" s="167"/>
      <c r="B600" s="1331"/>
      <c r="C600" s="1332"/>
      <c r="D600" s="1333"/>
      <c r="E600" s="1334"/>
      <c r="F600" s="1334"/>
      <c r="G600" s="1334"/>
    </row>
    <row r="601" spans="1:7" s="1281" customFormat="1" x14ac:dyDescent="0.25">
      <c r="A601" s="167"/>
      <c r="B601" s="1331"/>
      <c r="C601" s="1332"/>
      <c r="D601" s="1333"/>
      <c r="E601" s="1334"/>
      <c r="F601" s="1334"/>
      <c r="G601" s="1334"/>
    </row>
    <row r="602" spans="1:7" s="1281" customFormat="1" x14ac:dyDescent="0.25">
      <c r="A602" s="167"/>
      <c r="B602" s="1331"/>
      <c r="C602" s="1332"/>
      <c r="D602" s="1333"/>
      <c r="E602" s="1334"/>
      <c r="F602" s="1334"/>
      <c r="G602" s="1334"/>
    </row>
    <row r="603" spans="1:7" s="1281" customFormat="1" x14ac:dyDescent="0.25">
      <c r="A603" s="167"/>
      <c r="B603" s="1331"/>
      <c r="C603" s="1332"/>
      <c r="D603" s="1333"/>
      <c r="E603" s="1334"/>
      <c r="F603" s="1334"/>
      <c r="G603" s="1334"/>
    </row>
    <row r="604" spans="1:7" s="1281" customFormat="1" x14ac:dyDescent="0.25">
      <c r="A604" s="167"/>
      <c r="B604" s="1331"/>
      <c r="C604" s="1332"/>
      <c r="D604" s="1333"/>
      <c r="E604" s="1334"/>
      <c r="F604" s="1334"/>
      <c r="G604" s="1334"/>
    </row>
    <row r="605" spans="1:7" s="1281" customFormat="1" x14ac:dyDescent="0.25">
      <c r="A605" s="167"/>
      <c r="B605" s="1331"/>
      <c r="C605" s="1332"/>
      <c r="D605" s="1333"/>
      <c r="E605" s="1334"/>
      <c r="F605" s="1334"/>
      <c r="G605" s="1334"/>
    </row>
    <row r="606" spans="1:7" s="1281" customFormat="1" x14ac:dyDescent="0.25">
      <c r="A606" s="167"/>
      <c r="B606" s="1331"/>
      <c r="C606" s="1332"/>
      <c r="D606" s="1333"/>
      <c r="E606" s="1334"/>
      <c r="F606" s="1334"/>
      <c r="G606" s="1334"/>
    </row>
    <row r="607" spans="1:7" s="1281" customFormat="1" x14ac:dyDescent="0.25">
      <c r="A607" s="167"/>
      <c r="B607" s="1331"/>
      <c r="C607" s="1332"/>
      <c r="D607" s="1333"/>
      <c r="E607" s="1334"/>
      <c r="F607" s="1334"/>
      <c r="G607" s="1334"/>
    </row>
    <row r="608" spans="1:7" s="1281" customFormat="1" x14ac:dyDescent="0.25">
      <c r="A608" s="167"/>
      <c r="B608" s="1331"/>
      <c r="C608" s="1332"/>
      <c r="D608" s="1333"/>
      <c r="E608" s="1334"/>
      <c r="F608" s="1334"/>
      <c r="G608" s="1334"/>
    </row>
    <row r="609" spans="1:7" s="1281" customFormat="1" x14ac:dyDescent="0.25">
      <c r="A609" s="167"/>
      <c r="B609" s="1331"/>
      <c r="C609" s="1332"/>
      <c r="D609" s="1333"/>
      <c r="E609" s="1334"/>
      <c r="F609" s="1334"/>
      <c r="G609" s="1334"/>
    </row>
    <row r="610" spans="1:7" s="1281" customFormat="1" x14ac:dyDescent="0.25">
      <c r="A610" s="167"/>
      <c r="B610" s="1331"/>
      <c r="C610" s="1332"/>
      <c r="D610" s="1333"/>
      <c r="E610" s="1334"/>
      <c r="F610" s="1334"/>
      <c r="G610" s="1334"/>
    </row>
    <row r="611" spans="1:7" s="1281" customFormat="1" x14ac:dyDescent="0.25">
      <c r="A611" s="167"/>
      <c r="B611" s="1331"/>
      <c r="C611" s="1332"/>
      <c r="D611" s="1333"/>
      <c r="E611" s="1334"/>
      <c r="F611" s="1334"/>
      <c r="G611" s="1334"/>
    </row>
    <row r="612" spans="1:7" s="1281" customFormat="1" x14ac:dyDescent="0.25">
      <c r="A612" s="167"/>
      <c r="B612" s="1331"/>
      <c r="C612" s="1332"/>
      <c r="D612" s="1333"/>
      <c r="E612" s="1334"/>
      <c r="F612" s="1334"/>
      <c r="G612" s="1334"/>
    </row>
    <row r="613" spans="1:7" s="1281" customFormat="1" x14ac:dyDescent="0.25">
      <c r="A613" s="167"/>
      <c r="B613" s="1331"/>
      <c r="C613" s="1332"/>
      <c r="D613" s="1333"/>
      <c r="E613" s="1334"/>
      <c r="F613" s="1334"/>
      <c r="G613" s="1334"/>
    </row>
    <row r="614" spans="1:7" s="1281" customFormat="1" x14ac:dyDescent="0.25">
      <c r="A614" s="167"/>
      <c r="B614" s="1331"/>
      <c r="C614" s="1332"/>
      <c r="D614" s="1333"/>
      <c r="E614" s="1334"/>
      <c r="F614" s="1334"/>
      <c r="G614" s="1334"/>
    </row>
    <row r="615" spans="1:7" s="1281" customFormat="1" x14ac:dyDescent="0.25">
      <c r="A615" s="167"/>
      <c r="B615" s="1331"/>
      <c r="C615" s="1332"/>
      <c r="D615" s="1333"/>
      <c r="E615" s="1334"/>
      <c r="F615" s="1334"/>
      <c r="G615" s="1334"/>
    </row>
    <row r="616" spans="1:7" s="1281" customFormat="1" x14ac:dyDescent="0.25">
      <c r="A616" s="167"/>
      <c r="B616" s="1331"/>
      <c r="C616" s="1332"/>
      <c r="D616" s="1333"/>
      <c r="E616" s="1334"/>
      <c r="F616" s="1334"/>
      <c r="G616" s="1334"/>
    </row>
    <row r="617" spans="1:7" s="1281" customFormat="1" x14ac:dyDescent="0.25">
      <c r="A617" s="167"/>
      <c r="B617" s="1331"/>
      <c r="C617" s="1332"/>
      <c r="D617" s="1333"/>
      <c r="E617" s="1334"/>
      <c r="F617" s="1334"/>
      <c r="G617" s="1334"/>
    </row>
    <row r="618" spans="1:7" s="1281" customFormat="1" x14ac:dyDescent="0.25">
      <c r="A618" s="167"/>
      <c r="B618" s="1331"/>
      <c r="C618" s="1332"/>
      <c r="D618" s="1333"/>
      <c r="E618" s="1334"/>
      <c r="F618" s="1334"/>
      <c r="G618" s="1334"/>
    </row>
    <row r="619" spans="1:7" s="1281" customFormat="1" x14ac:dyDescent="0.25">
      <c r="A619" s="167"/>
      <c r="B619" s="1331"/>
      <c r="C619" s="1332"/>
      <c r="D619" s="1333"/>
      <c r="E619" s="1334"/>
      <c r="F619" s="1334"/>
      <c r="G619" s="1334"/>
    </row>
    <row r="620" spans="1:7" s="1281" customFormat="1" x14ac:dyDescent="0.25">
      <c r="A620" s="167"/>
      <c r="B620" s="1331"/>
      <c r="C620" s="1332"/>
      <c r="D620" s="1333"/>
      <c r="E620" s="1334"/>
      <c r="F620" s="1334"/>
      <c r="G620" s="1334"/>
    </row>
    <row r="621" spans="1:7" s="1281" customFormat="1" x14ac:dyDescent="0.25">
      <c r="A621" s="167"/>
      <c r="B621" s="1331"/>
      <c r="C621" s="1332"/>
      <c r="D621" s="1333"/>
      <c r="E621" s="1334"/>
      <c r="F621" s="1334"/>
      <c r="G621" s="1334"/>
    </row>
    <row r="622" spans="1:7" s="1281" customFormat="1" x14ac:dyDescent="0.25">
      <c r="A622" s="167"/>
      <c r="B622" s="1331"/>
      <c r="C622" s="1332"/>
      <c r="D622" s="1333"/>
      <c r="E622" s="1334"/>
      <c r="F622" s="1334"/>
      <c r="G622" s="1334"/>
    </row>
    <row r="623" spans="1:7" s="1281" customFormat="1" x14ac:dyDescent="0.25">
      <c r="A623" s="167"/>
      <c r="B623" s="1331"/>
      <c r="C623" s="1332"/>
      <c r="D623" s="1333"/>
      <c r="E623" s="1334"/>
      <c r="F623" s="1334"/>
      <c r="G623" s="1334"/>
    </row>
    <row r="624" spans="1:7" s="1281" customFormat="1" x14ac:dyDescent="0.25">
      <c r="A624" s="167"/>
      <c r="B624" s="1331"/>
      <c r="C624" s="1332"/>
      <c r="D624" s="1333"/>
      <c r="E624" s="1334"/>
      <c r="F624" s="1334"/>
      <c r="G624" s="1334"/>
    </row>
    <row r="625" spans="1:7" s="1281" customFormat="1" x14ac:dyDescent="0.25">
      <c r="A625" s="167"/>
      <c r="B625" s="1331"/>
      <c r="C625" s="1332"/>
      <c r="D625" s="1333"/>
      <c r="E625" s="1334"/>
      <c r="F625" s="1334"/>
      <c r="G625" s="1334"/>
    </row>
    <row r="626" spans="1:7" s="1281" customFormat="1" x14ac:dyDescent="0.25">
      <c r="A626" s="167"/>
      <c r="B626" s="1331"/>
      <c r="C626" s="1332"/>
      <c r="D626" s="1333"/>
      <c r="E626" s="1334"/>
      <c r="F626" s="1334"/>
      <c r="G626" s="1334"/>
    </row>
    <row r="627" spans="1:7" s="1281" customFormat="1" x14ac:dyDescent="0.25">
      <c r="A627" s="167"/>
      <c r="B627" s="1331"/>
      <c r="C627" s="1332"/>
      <c r="D627" s="1333"/>
      <c r="E627" s="1334"/>
      <c r="F627" s="1334"/>
      <c r="G627" s="1334"/>
    </row>
    <row r="628" spans="1:7" s="1281" customFormat="1" x14ac:dyDescent="0.25">
      <c r="A628" s="167"/>
      <c r="B628" s="1331"/>
      <c r="C628" s="1332"/>
      <c r="D628" s="1333"/>
      <c r="E628" s="1334"/>
      <c r="F628" s="1334"/>
      <c r="G628" s="1334"/>
    </row>
    <row r="629" spans="1:7" s="1281" customFormat="1" x14ac:dyDescent="0.25">
      <c r="A629" s="167"/>
      <c r="B629" s="1331"/>
      <c r="C629" s="1332"/>
      <c r="D629" s="1333"/>
      <c r="E629" s="1334"/>
      <c r="F629" s="1334"/>
      <c r="G629" s="1334"/>
    </row>
    <row r="630" spans="1:7" s="1281" customFormat="1" x14ac:dyDescent="0.25">
      <c r="A630" s="167"/>
      <c r="B630" s="1331"/>
      <c r="C630" s="1332"/>
      <c r="D630" s="1333"/>
      <c r="E630" s="1334"/>
      <c r="F630" s="1334"/>
      <c r="G630" s="1334"/>
    </row>
    <row r="631" spans="1:7" s="1281" customFormat="1" x14ac:dyDescent="0.25">
      <c r="A631" s="167"/>
      <c r="B631" s="1331"/>
      <c r="C631" s="1332"/>
      <c r="D631" s="1333"/>
      <c r="E631" s="1334"/>
      <c r="F631" s="1334"/>
      <c r="G631" s="1334"/>
    </row>
    <row r="632" spans="1:7" s="1281" customFormat="1" x14ac:dyDescent="0.25">
      <c r="A632" s="167"/>
      <c r="B632" s="1331"/>
      <c r="C632" s="1332"/>
      <c r="D632" s="1333"/>
      <c r="E632" s="1334"/>
      <c r="F632" s="1334"/>
      <c r="G632" s="1334"/>
    </row>
    <row r="633" spans="1:7" s="1281" customFormat="1" x14ac:dyDescent="0.25">
      <c r="A633" s="167"/>
      <c r="B633" s="1331"/>
      <c r="C633" s="1332"/>
      <c r="D633" s="1333"/>
      <c r="E633" s="1334"/>
      <c r="F633" s="1334"/>
      <c r="G633" s="1334"/>
    </row>
    <row r="634" spans="1:7" s="1281" customFormat="1" x14ac:dyDescent="0.25">
      <c r="A634" s="167"/>
      <c r="B634" s="1331"/>
      <c r="C634" s="1332"/>
      <c r="D634" s="1333"/>
      <c r="E634" s="1334"/>
      <c r="F634" s="1334"/>
      <c r="G634" s="1334"/>
    </row>
    <row r="635" spans="1:7" s="1281" customFormat="1" x14ac:dyDescent="0.25">
      <c r="A635" s="167"/>
      <c r="B635" s="1331"/>
      <c r="C635" s="1332"/>
      <c r="D635" s="1333"/>
      <c r="E635" s="1334"/>
      <c r="F635" s="1334"/>
      <c r="G635" s="1334"/>
    </row>
    <row r="636" spans="1:7" s="1281" customFormat="1" x14ac:dyDescent="0.25">
      <c r="A636" s="167"/>
      <c r="B636" s="1331"/>
      <c r="C636" s="1332"/>
      <c r="D636" s="1333"/>
      <c r="E636" s="1334"/>
      <c r="F636" s="1334"/>
      <c r="G636" s="1334"/>
    </row>
    <row r="637" spans="1:7" s="1281" customFormat="1" x14ac:dyDescent="0.25">
      <c r="A637" s="167"/>
      <c r="B637" s="1331"/>
      <c r="C637" s="1332"/>
      <c r="D637" s="1333"/>
      <c r="E637" s="1334"/>
      <c r="F637" s="1334"/>
      <c r="G637" s="1334"/>
    </row>
    <row r="638" spans="1:7" s="1281" customFormat="1" x14ac:dyDescent="0.25">
      <c r="A638" s="167"/>
      <c r="B638" s="1331"/>
      <c r="C638" s="1332"/>
      <c r="D638" s="1333"/>
      <c r="E638" s="1334"/>
      <c r="F638" s="1334"/>
      <c r="G638" s="1334"/>
    </row>
    <row r="639" spans="1:7" s="1281" customFormat="1" x14ac:dyDescent="0.25">
      <c r="A639" s="167"/>
      <c r="B639" s="1331"/>
      <c r="C639" s="1332"/>
      <c r="D639" s="1333"/>
      <c r="E639" s="1334"/>
      <c r="F639" s="1334"/>
      <c r="G639" s="1334"/>
    </row>
    <row r="640" spans="1:7" s="1281" customFormat="1" x14ac:dyDescent="0.25">
      <c r="A640" s="167"/>
      <c r="B640" s="1331"/>
      <c r="C640" s="1332"/>
      <c r="D640" s="1333"/>
      <c r="E640" s="1334"/>
      <c r="F640" s="1334"/>
      <c r="G640" s="1334"/>
    </row>
    <row r="641" spans="1:7" s="1281" customFormat="1" x14ac:dyDescent="0.25">
      <c r="A641" s="167"/>
      <c r="B641" s="1331"/>
      <c r="C641" s="1332"/>
      <c r="D641" s="1333"/>
      <c r="E641" s="1334"/>
      <c r="F641" s="1334"/>
      <c r="G641" s="1334"/>
    </row>
    <row r="642" spans="1:7" s="1281" customFormat="1" x14ac:dyDescent="0.25">
      <c r="A642" s="167"/>
      <c r="B642" s="1331"/>
      <c r="C642" s="1332"/>
      <c r="D642" s="1333"/>
      <c r="E642" s="1334"/>
      <c r="F642" s="1334"/>
      <c r="G642" s="1334"/>
    </row>
    <row r="643" spans="1:7" s="1281" customFormat="1" x14ac:dyDescent="0.25">
      <c r="A643" s="167"/>
      <c r="B643" s="1331"/>
      <c r="C643" s="1332"/>
      <c r="D643" s="1333"/>
      <c r="E643" s="1334"/>
      <c r="F643" s="1334"/>
      <c r="G643" s="1334"/>
    </row>
    <row r="644" spans="1:7" s="1281" customFormat="1" x14ac:dyDescent="0.25">
      <c r="A644" s="167"/>
      <c r="B644" s="1331"/>
      <c r="C644" s="1332"/>
      <c r="D644" s="1333"/>
      <c r="E644" s="1334"/>
      <c r="F644" s="1334"/>
      <c r="G644" s="1334"/>
    </row>
    <row r="645" spans="1:7" s="1281" customFormat="1" x14ac:dyDescent="0.25">
      <c r="A645" s="167"/>
      <c r="B645" s="1331"/>
      <c r="C645" s="1332"/>
      <c r="D645" s="1333"/>
      <c r="E645" s="1334"/>
      <c r="F645" s="1334"/>
      <c r="G645" s="1334"/>
    </row>
    <row r="646" spans="1:7" s="1281" customFormat="1" x14ac:dyDescent="0.25">
      <c r="A646" s="167"/>
      <c r="B646" s="1331"/>
      <c r="C646" s="1332"/>
      <c r="D646" s="1333"/>
      <c r="E646" s="1334"/>
      <c r="F646" s="1334"/>
      <c r="G646" s="1334"/>
    </row>
    <row r="647" spans="1:7" s="1281" customFormat="1" x14ac:dyDescent="0.25">
      <c r="A647" s="167"/>
      <c r="B647" s="1331"/>
      <c r="C647" s="1332"/>
      <c r="D647" s="1333"/>
      <c r="E647" s="1334"/>
      <c r="F647" s="1334"/>
      <c r="G647" s="1334"/>
    </row>
    <row r="648" spans="1:7" s="1281" customFormat="1" x14ac:dyDescent="0.25">
      <c r="A648" s="167"/>
      <c r="B648" s="1331"/>
      <c r="C648" s="1332"/>
      <c r="D648" s="1333"/>
      <c r="E648" s="1334"/>
      <c r="F648" s="1334"/>
      <c r="G648" s="1334"/>
    </row>
    <row r="649" spans="1:7" s="1281" customFormat="1" x14ac:dyDescent="0.25">
      <c r="A649" s="167"/>
      <c r="B649" s="1331"/>
      <c r="C649" s="1332"/>
      <c r="D649" s="1333"/>
      <c r="E649" s="1334"/>
      <c r="F649" s="1334"/>
      <c r="G649" s="1334"/>
    </row>
    <row r="650" spans="1:7" s="1281" customFormat="1" x14ac:dyDescent="0.25">
      <c r="A650" s="167"/>
      <c r="B650" s="1331"/>
      <c r="C650" s="1332"/>
      <c r="D650" s="1333"/>
      <c r="E650" s="1334"/>
      <c r="F650" s="1334"/>
      <c r="G650" s="1334"/>
    </row>
    <row r="651" spans="1:7" s="1281" customFormat="1" x14ac:dyDescent="0.25">
      <c r="A651" s="167"/>
      <c r="B651" s="1331"/>
      <c r="C651" s="1332"/>
      <c r="D651" s="1333"/>
      <c r="E651" s="1334"/>
      <c r="F651" s="1334"/>
      <c r="G651" s="1334"/>
    </row>
    <row r="652" spans="1:7" s="1281" customFormat="1" x14ac:dyDescent="0.25">
      <c r="A652" s="167"/>
      <c r="B652" s="1331"/>
      <c r="C652" s="1332"/>
      <c r="D652" s="1333"/>
      <c r="E652" s="1334"/>
      <c r="F652" s="1334"/>
      <c r="G652" s="1334"/>
    </row>
    <row r="653" spans="1:7" s="1281" customFormat="1" x14ac:dyDescent="0.25">
      <c r="A653" s="167"/>
      <c r="B653" s="1331"/>
      <c r="C653" s="1332"/>
      <c r="D653" s="1333"/>
      <c r="E653" s="1334"/>
      <c r="F653" s="1334"/>
      <c r="G653" s="1334"/>
    </row>
    <row r="654" spans="1:7" s="1281" customFormat="1" x14ac:dyDescent="0.25">
      <c r="A654" s="167"/>
      <c r="B654" s="1331"/>
      <c r="C654" s="1332"/>
      <c r="D654" s="1333"/>
      <c r="E654" s="1334"/>
      <c r="F654" s="1334"/>
      <c r="G654" s="1334"/>
    </row>
    <row r="655" spans="1:7" s="1281" customFormat="1" x14ac:dyDescent="0.25">
      <c r="A655" s="167"/>
      <c r="B655" s="1331"/>
      <c r="C655" s="1332"/>
      <c r="D655" s="1333"/>
      <c r="E655" s="1334"/>
      <c r="F655" s="1334"/>
      <c r="G655" s="1334"/>
    </row>
    <row r="656" spans="1:7" s="1281" customFormat="1" x14ac:dyDescent="0.25">
      <c r="A656" s="167"/>
      <c r="B656" s="1331"/>
      <c r="C656" s="1332"/>
      <c r="D656" s="1333"/>
      <c r="E656" s="1334"/>
      <c r="F656" s="1334"/>
      <c r="G656" s="1334"/>
    </row>
    <row r="657" spans="1:7" s="1281" customFormat="1" x14ac:dyDescent="0.25">
      <c r="A657" s="167"/>
      <c r="B657" s="1331"/>
      <c r="C657" s="1332"/>
      <c r="D657" s="1333"/>
      <c r="E657" s="1334"/>
      <c r="F657" s="1334"/>
      <c r="G657" s="1334"/>
    </row>
    <row r="658" spans="1:7" s="1281" customFormat="1" x14ac:dyDescent="0.25">
      <c r="A658" s="167"/>
      <c r="B658" s="1331"/>
      <c r="C658" s="1332"/>
      <c r="D658" s="1333"/>
      <c r="E658" s="1334"/>
      <c r="F658" s="1334"/>
      <c r="G658" s="1334"/>
    </row>
    <row r="659" spans="1:7" s="1281" customFormat="1" x14ac:dyDescent="0.25">
      <c r="A659" s="167"/>
      <c r="B659" s="1331"/>
      <c r="C659" s="1332"/>
      <c r="D659" s="1333"/>
      <c r="E659" s="1334"/>
      <c r="F659" s="1334"/>
      <c r="G659" s="1334"/>
    </row>
    <row r="660" spans="1:7" s="1281" customFormat="1" x14ac:dyDescent="0.25">
      <c r="A660" s="167"/>
      <c r="B660" s="1331"/>
      <c r="C660" s="1332"/>
      <c r="D660" s="1333"/>
      <c r="E660" s="1334"/>
      <c r="F660" s="1334"/>
      <c r="G660" s="1334"/>
    </row>
    <row r="661" spans="1:7" s="1281" customFormat="1" x14ac:dyDescent="0.25">
      <c r="A661" s="167"/>
      <c r="B661" s="1331"/>
      <c r="C661" s="1332"/>
      <c r="D661" s="1333"/>
      <c r="E661" s="1334"/>
      <c r="F661" s="1334"/>
      <c r="G661" s="1334"/>
    </row>
    <row r="662" spans="1:7" s="1281" customFormat="1" x14ac:dyDescent="0.25">
      <c r="A662" s="167"/>
      <c r="B662" s="1331"/>
      <c r="C662" s="1332"/>
      <c r="D662" s="1333"/>
      <c r="E662" s="1334"/>
      <c r="F662" s="1334"/>
      <c r="G662" s="1334"/>
    </row>
    <row r="663" spans="1:7" s="1281" customFormat="1" x14ac:dyDescent="0.25">
      <c r="A663" s="167"/>
      <c r="B663" s="1331"/>
      <c r="C663" s="1332"/>
      <c r="D663" s="1333"/>
      <c r="E663" s="1334"/>
      <c r="F663" s="1334"/>
      <c r="G663" s="1334"/>
    </row>
    <row r="664" spans="1:7" s="1281" customFormat="1" x14ac:dyDescent="0.25">
      <c r="A664" s="167"/>
      <c r="B664" s="1331"/>
      <c r="C664" s="1332"/>
      <c r="D664" s="1333"/>
      <c r="E664" s="1334"/>
      <c r="F664" s="1334"/>
      <c r="G664" s="1334"/>
    </row>
    <row r="665" spans="1:7" s="1281" customFormat="1" x14ac:dyDescent="0.25">
      <c r="A665" s="167"/>
      <c r="B665" s="1331"/>
      <c r="C665" s="1332"/>
      <c r="D665" s="1333"/>
      <c r="E665" s="1334"/>
      <c r="F665" s="1334"/>
      <c r="G665" s="1334"/>
    </row>
    <row r="666" spans="1:7" s="1281" customFormat="1" x14ac:dyDescent="0.25">
      <c r="A666" s="167"/>
      <c r="B666" s="1331"/>
      <c r="C666" s="1332"/>
      <c r="D666" s="1333"/>
      <c r="E666" s="1334"/>
      <c r="F666" s="1334"/>
      <c r="G666" s="1334"/>
    </row>
    <row r="667" spans="1:7" s="1281" customFormat="1" x14ac:dyDescent="0.25">
      <c r="A667" s="167"/>
      <c r="B667" s="1331"/>
      <c r="C667" s="1332"/>
      <c r="D667" s="1333"/>
      <c r="E667" s="1334"/>
      <c r="F667" s="1334"/>
      <c r="G667" s="1334"/>
    </row>
    <row r="668" spans="1:7" s="1281" customFormat="1" x14ac:dyDescent="0.25">
      <c r="A668" s="167"/>
      <c r="B668" s="1331"/>
      <c r="C668" s="1332"/>
      <c r="D668" s="1333"/>
      <c r="E668" s="1334"/>
      <c r="F668" s="1334"/>
      <c r="G668" s="1334"/>
    </row>
    <row r="669" spans="1:7" s="1281" customFormat="1" x14ac:dyDescent="0.25">
      <c r="A669" s="167"/>
      <c r="B669" s="1331"/>
      <c r="C669" s="1332"/>
      <c r="D669" s="1333"/>
      <c r="E669" s="1334"/>
      <c r="F669" s="1334"/>
      <c r="G669" s="1334"/>
    </row>
    <row r="670" spans="1:7" s="1281" customFormat="1" x14ac:dyDescent="0.25">
      <c r="A670" s="167"/>
      <c r="B670" s="1331"/>
      <c r="C670" s="1332"/>
      <c r="D670" s="1333"/>
      <c r="E670" s="1334"/>
      <c r="F670" s="1334"/>
      <c r="G670" s="1334"/>
    </row>
    <row r="671" spans="1:7" s="1281" customFormat="1" x14ac:dyDescent="0.25">
      <c r="A671" s="167"/>
      <c r="B671" s="1331"/>
      <c r="C671" s="1332"/>
      <c r="D671" s="1333"/>
      <c r="E671" s="1334"/>
      <c r="F671" s="1334"/>
      <c r="G671" s="1334"/>
    </row>
    <row r="672" spans="1:7" s="1281" customFormat="1" x14ac:dyDescent="0.25">
      <c r="A672" s="167"/>
      <c r="B672" s="1331"/>
      <c r="C672" s="1332"/>
      <c r="D672" s="1333"/>
      <c r="E672" s="1334"/>
      <c r="F672" s="1334"/>
      <c r="G672" s="1334"/>
    </row>
    <row r="673" spans="1:7" s="1281" customFormat="1" x14ac:dyDescent="0.25">
      <c r="A673" s="167"/>
      <c r="B673" s="1331"/>
      <c r="C673" s="1332"/>
      <c r="D673" s="1333"/>
      <c r="E673" s="1334"/>
      <c r="F673" s="1334"/>
      <c r="G673" s="1334"/>
    </row>
    <row r="674" spans="1:7" s="1281" customFormat="1" x14ac:dyDescent="0.25">
      <c r="A674" s="167"/>
      <c r="B674" s="1331"/>
      <c r="C674" s="1332"/>
      <c r="D674" s="1333"/>
      <c r="E674" s="1334"/>
      <c r="F674" s="1334"/>
      <c r="G674" s="1334"/>
    </row>
    <row r="675" spans="1:7" s="1281" customFormat="1" x14ac:dyDescent="0.25">
      <c r="A675" s="167"/>
      <c r="B675" s="1331"/>
      <c r="C675" s="1332"/>
      <c r="D675" s="1333"/>
      <c r="E675" s="1334"/>
      <c r="F675" s="1334"/>
      <c r="G675" s="1334"/>
    </row>
    <row r="676" spans="1:7" s="1281" customFormat="1" x14ac:dyDescent="0.25">
      <c r="A676" s="167"/>
      <c r="B676" s="1331"/>
      <c r="C676" s="1332"/>
      <c r="D676" s="1333"/>
      <c r="E676" s="1334"/>
      <c r="F676" s="1334"/>
      <c r="G676" s="1334"/>
    </row>
    <row r="677" spans="1:7" s="1281" customFormat="1" x14ac:dyDescent="0.25">
      <c r="A677" s="167"/>
      <c r="B677" s="1331"/>
      <c r="C677" s="1332"/>
      <c r="D677" s="1333"/>
      <c r="E677" s="1334"/>
      <c r="F677" s="1334"/>
      <c r="G677" s="1334"/>
    </row>
    <row r="678" spans="1:7" s="1281" customFormat="1" x14ac:dyDescent="0.25">
      <c r="A678" s="167"/>
      <c r="B678" s="1331"/>
      <c r="C678" s="1332"/>
      <c r="D678" s="1333"/>
      <c r="E678" s="1334"/>
      <c r="F678" s="1334"/>
      <c r="G678" s="1334"/>
    </row>
    <row r="679" spans="1:7" s="1281" customFormat="1" x14ac:dyDescent="0.25">
      <c r="A679" s="167"/>
      <c r="B679" s="1331"/>
      <c r="C679" s="1332"/>
      <c r="D679" s="1333"/>
      <c r="E679" s="1334"/>
      <c r="F679" s="1334"/>
      <c r="G679" s="1334"/>
    </row>
    <row r="680" spans="1:7" s="1281" customFormat="1" x14ac:dyDescent="0.25">
      <c r="A680" s="167"/>
      <c r="B680" s="1331"/>
      <c r="C680" s="1332"/>
      <c r="D680" s="1333"/>
      <c r="E680" s="1334"/>
      <c r="F680" s="1334"/>
      <c r="G680" s="1334"/>
    </row>
    <row r="681" spans="1:7" s="1281" customFormat="1" x14ac:dyDescent="0.25">
      <c r="A681" s="167"/>
      <c r="B681" s="1331"/>
      <c r="C681" s="1332"/>
      <c r="D681" s="1333"/>
      <c r="E681" s="1334"/>
      <c r="F681" s="1334"/>
      <c r="G681" s="1334"/>
    </row>
    <row r="682" spans="1:7" s="1281" customFormat="1" x14ac:dyDescent="0.25">
      <c r="A682" s="167"/>
      <c r="B682" s="1331"/>
      <c r="C682" s="1332"/>
      <c r="D682" s="1333"/>
      <c r="E682" s="1334"/>
      <c r="F682" s="1334"/>
      <c r="G682" s="1334"/>
    </row>
    <row r="683" spans="1:7" s="1281" customFormat="1" x14ac:dyDescent="0.25">
      <c r="A683" s="167"/>
      <c r="B683" s="1331"/>
      <c r="C683" s="1332"/>
      <c r="D683" s="1333"/>
      <c r="E683" s="1334"/>
      <c r="F683" s="1334"/>
      <c r="G683" s="1334"/>
    </row>
    <row r="684" spans="1:7" s="1281" customFormat="1" x14ac:dyDescent="0.25">
      <c r="A684" s="167"/>
      <c r="B684" s="1331"/>
      <c r="C684" s="1332"/>
      <c r="D684" s="1333"/>
      <c r="E684" s="1334"/>
      <c r="F684" s="1334"/>
      <c r="G684" s="1334"/>
    </row>
    <row r="685" spans="1:7" s="1281" customFormat="1" x14ac:dyDescent="0.25">
      <c r="A685" s="167"/>
      <c r="B685" s="1331"/>
      <c r="C685" s="1332"/>
      <c r="D685" s="1333"/>
      <c r="E685" s="1334"/>
      <c r="F685" s="1334"/>
      <c r="G685" s="1334"/>
    </row>
    <row r="686" spans="1:7" s="1281" customFormat="1" x14ac:dyDescent="0.25">
      <c r="A686" s="167"/>
      <c r="B686" s="1331"/>
      <c r="C686" s="1332"/>
      <c r="D686" s="1333"/>
      <c r="E686" s="1334"/>
      <c r="F686" s="1334"/>
      <c r="G686" s="1334"/>
    </row>
    <row r="687" spans="1:7" s="1281" customFormat="1" x14ac:dyDescent="0.25">
      <c r="A687" s="167"/>
      <c r="B687" s="1331"/>
      <c r="C687" s="1332"/>
      <c r="D687" s="1333"/>
      <c r="E687" s="1334"/>
      <c r="F687" s="1334"/>
      <c r="G687" s="1334"/>
    </row>
    <row r="688" spans="1:7" s="1281" customFormat="1" x14ac:dyDescent="0.25">
      <c r="A688" s="167"/>
      <c r="B688" s="1331"/>
      <c r="C688" s="1332"/>
      <c r="D688" s="1333"/>
      <c r="E688" s="1334"/>
      <c r="F688" s="1334"/>
      <c r="G688" s="1334"/>
    </row>
    <row r="689" spans="1:7" s="1281" customFormat="1" x14ac:dyDescent="0.25">
      <c r="A689" s="167"/>
      <c r="B689" s="1331"/>
      <c r="C689" s="1332"/>
      <c r="D689" s="1333"/>
      <c r="E689" s="1334"/>
      <c r="F689" s="1334"/>
      <c r="G689" s="1334"/>
    </row>
    <row r="690" spans="1:7" s="1281" customFormat="1" x14ac:dyDescent="0.25">
      <c r="A690" s="167"/>
      <c r="B690" s="1331"/>
      <c r="C690" s="1332"/>
      <c r="D690" s="1333"/>
      <c r="E690" s="1334"/>
      <c r="F690" s="1334"/>
      <c r="G690" s="1334"/>
    </row>
    <row r="691" spans="1:7" s="1281" customFormat="1" x14ac:dyDescent="0.25">
      <c r="A691" s="167"/>
      <c r="B691" s="1331"/>
      <c r="C691" s="1332"/>
      <c r="D691" s="1333"/>
      <c r="E691" s="1334"/>
      <c r="F691" s="1334"/>
      <c r="G691" s="1334"/>
    </row>
    <row r="692" spans="1:7" s="1281" customFormat="1" x14ac:dyDescent="0.25">
      <c r="A692" s="167"/>
      <c r="B692" s="1331"/>
      <c r="C692" s="1332"/>
      <c r="D692" s="1333"/>
      <c r="E692" s="1334"/>
      <c r="F692" s="1334"/>
      <c r="G692" s="1334"/>
    </row>
    <row r="693" spans="1:7" s="1281" customFormat="1" x14ac:dyDescent="0.25">
      <c r="A693" s="167"/>
      <c r="B693" s="1331"/>
      <c r="C693" s="1332"/>
      <c r="D693" s="1333"/>
      <c r="E693" s="1334"/>
      <c r="F693" s="1334"/>
      <c r="G693" s="1334"/>
    </row>
    <row r="694" spans="1:7" s="1281" customFormat="1" x14ac:dyDescent="0.25">
      <c r="A694" s="167"/>
      <c r="B694" s="1331"/>
      <c r="C694" s="1332"/>
      <c r="D694" s="1333"/>
      <c r="E694" s="1334"/>
      <c r="F694" s="1334"/>
      <c r="G694" s="1334"/>
    </row>
    <row r="695" spans="1:7" s="1281" customFormat="1" x14ac:dyDescent="0.25">
      <c r="A695" s="167"/>
      <c r="B695" s="1331"/>
      <c r="C695" s="1332"/>
      <c r="D695" s="1333"/>
      <c r="E695" s="1334"/>
      <c r="F695" s="1334"/>
      <c r="G695" s="1334"/>
    </row>
    <row r="696" spans="1:7" s="1281" customFormat="1" x14ac:dyDescent="0.25">
      <c r="A696" s="167"/>
      <c r="B696" s="1331"/>
      <c r="C696" s="1332"/>
      <c r="D696" s="1333"/>
      <c r="E696" s="1334"/>
      <c r="F696" s="1334"/>
      <c r="G696" s="1334"/>
    </row>
    <row r="697" spans="1:7" s="1281" customFormat="1" x14ac:dyDescent="0.25">
      <c r="A697" s="167"/>
      <c r="B697" s="1331"/>
      <c r="C697" s="1332"/>
      <c r="D697" s="1333"/>
      <c r="E697" s="1334"/>
      <c r="F697" s="1334"/>
      <c r="G697" s="1334"/>
    </row>
    <row r="698" spans="1:7" s="1281" customFormat="1" x14ac:dyDescent="0.25">
      <c r="A698" s="167"/>
      <c r="B698" s="1331"/>
      <c r="C698" s="1332"/>
      <c r="D698" s="1333"/>
      <c r="E698" s="1334"/>
      <c r="F698" s="1334"/>
      <c r="G698" s="1334"/>
    </row>
    <row r="699" spans="1:7" s="1281" customFormat="1" x14ac:dyDescent="0.25">
      <c r="A699" s="167"/>
      <c r="B699" s="1331"/>
      <c r="C699" s="1332"/>
      <c r="D699" s="1333"/>
      <c r="E699" s="1334"/>
      <c r="F699" s="1334"/>
      <c r="G699" s="1334"/>
    </row>
    <row r="700" spans="1:7" s="1281" customFormat="1" x14ac:dyDescent="0.25">
      <c r="A700" s="167"/>
      <c r="B700" s="1331"/>
      <c r="C700" s="1332"/>
      <c r="D700" s="1333"/>
      <c r="E700" s="1334"/>
      <c r="F700" s="1334"/>
      <c r="G700" s="1334"/>
    </row>
    <row r="701" spans="1:7" s="1281" customFormat="1" x14ac:dyDescent="0.25">
      <c r="A701" s="167"/>
      <c r="B701" s="1331"/>
      <c r="C701" s="1332"/>
      <c r="D701" s="1333"/>
      <c r="E701" s="1334"/>
      <c r="F701" s="1334"/>
      <c r="G701" s="1334"/>
    </row>
    <row r="702" spans="1:7" s="1281" customFormat="1" x14ac:dyDescent="0.25">
      <c r="A702" s="167"/>
      <c r="B702" s="1331"/>
      <c r="C702" s="1332"/>
      <c r="D702" s="1333"/>
      <c r="E702" s="1334"/>
      <c r="F702" s="1334"/>
      <c r="G702" s="1334"/>
    </row>
    <row r="703" spans="1:7" s="1281" customFormat="1" x14ac:dyDescent="0.25">
      <c r="A703" s="167"/>
      <c r="B703" s="1331"/>
      <c r="C703" s="1332"/>
      <c r="D703" s="1333"/>
      <c r="E703" s="1334"/>
      <c r="F703" s="1334"/>
      <c r="G703" s="1334"/>
    </row>
    <row r="704" spans="1:7" s="1281" customFormat="1" x14ac:dyDescent="0.25">
      <c r="A704" s="167"/>
      <c r="B704" s="1331"/>
      <c r="C704" s="1332"/>
      <c r="D704" s="1333"/>
      <c r="E704" s="1334"/>
      <c r="F704" s="1334"/>
      <c r="G704" s="1334"/>
    </row>
    <row r="705" spans="1:7" s="1281" customFormat="1" x14ac:dyDescent="0.25">
      <c r="A705" s="167"/>
      <c r="B705" s="1331"/>
      <c r="C705" s="1332"/>
      <c r="D705" s="1333"/>
      <c r="E705" s="1334"/>
      <c r="F705" s="1334"/>
      <c r="G705" s="1334"/>
    </row>
    <row r="706" spans="1:7" s="1281" customFormat="1" x14ac:dyDescent="0.25">
      <c r="A706" s="167"/>
      <c r="B706" s="1331"/>
      <c r="C706" s="1332"/>
      <c r="D706" s="1333"/>
      <c r="E706" s="1334"/>
      <c r="F706" s="1334"/>
      <c r="G706" s="1334"/>
    </row>
    <row r="707" spans="1:7" s="1281" customFormat="1" x14ac:dyDescent="0.25">
      <c r="A707" s="167"/>
      <c r="B707" s="1331"/>
      <c r="C707" s="1332"/>
      <c r="D707" s="1333"/>
      <c r="E707" s="1334"/>
      <c r="F707" s="1334"/>
      <c r="G707" s="1334"/>
    </row>
    <row r="708" spans="1:7" s="1281" customFormat="1" x14ac:dyDescent="0.25">
      <c r="A708" s="167"/>
      <c r="B708" s="1331"/>
      <c r="C708" s="1332"/>
      <c r="D708" s="1333"/>
      <c r="E708" s="1334"/>
      <c r="F708" s="1334"/>
      <c r="G708" s="1334"/>
    </row>
    <row r="709" spans="1:7" s="1281" customFormat="1" x14ac:dyDescent="0.25">
      <c r="A709" s="167"/>
      <c r="B709" s="1331"/>
      <c r="C709" s="1332"/>
      <c r="D709" s="1333"/>
      <c r="E709" s="1334"/>
      <c r="F709" s="1334"/>
      <c r="G709" s="1334"/>
    </row>
    <row r="710" spans="1:7" s="1281" customFormat="1" x14ac:dyDescent="0.25">
      <c r="A710" s="167"/>
      <c r="B710" s="1331"/>
      <c r="C710" s="1332"/>
      <c r="D710" s="1333"/>
      <c r="E710" s="1334"/>
      <c r="F710" s="1334"/>
      <c r="G710" s="1334"/>
    </row>
    <row r="711" spans="1:7" s="1281" customFormat="1" x14ac:dyDescent="0.25">
      <c r="A711" s="167"/>
      <c r="B711" s="1331"/>
      <c r="C711" s="1332"/>
      <c r="D711" s="1333"/>
      <c r="E711" s="1334"/>
      <c r="F711" s="1334"/>
      <c r="G711" s="1334"/>
    </row>
    <row r="712" spans="1:7" s="1281" customFormat="1" x14ac:dyDescent="0.25">
      <c r="A712" s="167"/>
      <c r="B712" s="1331"/>
      <c r="C712" s="1332"/>
      <c r="D712" s="1333"/>
      <c r="E712" s="1334"/>
      <c r="F712" s="1334"/>
      <c r="G712" s="1334"/>
    </row>
    <row r="713" spans="1:7" s="1281" customFormat="1" x14ac:dyDescent="0.25">
      <c r="A713" s="167"/>
      <c r="B713" s="1331"/>
      <c r="C713" s="1332"/>
      <c r="D713" s="1333"/>
      <c r="E713" s="1334"/>
      <c r="F713" s="1334"/>
      <c r="G713" s="1334"/>
    </row>
    <row r="714" spans="1:7" s="1281" customFormat="1" x14ac:dyDescent="0.25">
      <c r="A714" s="167"/>
      <c r="B714" s="1331"/>
      <c r="C714" s="1332"/>
      <c r="D714" s="1333"/>
      <c r="E714" s="1334"/>
      <c r="F714" s="1334"/>
      <c r="G714" s="1334"/>
    </row>
    <row r="715" spans="1:7" s="1281" customFormat="1" x14ac:dyDescent="0.25">
      <c r="A715" s="167"/>
      <c r="B715" s="1331"/>
      <c r="C715" s="1332"/>
      <c r="D715" s="1333"/>
      <c r="E715" s="1334"/>
      <c r="F715" s="1334"/>
      <c r="G715" s="1334"/>
    </row>
    <row r="716" spans="1:7" s="1281" customFormat="1" x14ac:dyDescent="0.25">
      <c r="A716" s="167"/>
      <c r="B716" s="1331"/>
      <c r="C716" s="1332"/>
      <c r="D716" s="1333"/>
      <c r="E716" s="1334"/>
      <c r="F716" s="1334"/>
      <c r="G716" s="1334"/>
    </row>
    <row r="717" spans="1:7" s="1281" customFormat="1" x14ac:dyDescent="0.25">
      <c r="A717" s="167"/>
      <c r="B717" s="1331"/>
      <c r="C717" s="1332"/>
      <c r="D717" s="1333"/>
      <c r="E717" s="1334"/>
      <c r="F717" s="1334"/>
      <c r="G717" s="1334"/>
    </row>
    <row r="718" spans="1:7" s="1281" customFormat="1" x14ac:dyDescent="0.25">
      <c r="A718" s="167"/>
      <c r="B718" s="1331"/>
      <c r="C718" s="1332"/>
      <c r="D718" s="1333"/>
      <c r="E718" s="1334"/>
      <c r="F718" s="1334"/>
      <c r="G718" s="1334"/>
    </row>
    <row r="719" spans="1:7" s="1281" customFormat="1" x14ac:dyDescent="0.25">
      <c r="A719" s="167"/>
      <c r="B719" s="1331"/>
      <c r="C719" s="1332"/>
      <c r="D719" s="1333"/>
      <c r="E719" s="1334"/>
      <c r="F719" s="1334"/>
      <c r="G719" s="1334"/>
    </row>
    <row r="720" spans="1:7" s="1281" customFormat="1" x14ac:dyDescent="0.25">
      <c r="A720" s="167"/>
      <c r="B720" s="1331"/>
      <c r="C720" s="1332"/>
      <c r="D720" s="1333"/>
      <c r="E720" s="1334"/>
      <c r="F720" s="1334"/>
      <c r="G720" s="1334"/>
    </row>
    <row r="721" spans="1:7" s="1281" customFormat="1" x14ac:dyDescent="0.25">
      <c r="A721" s="167"/>
      <c r="B721" s="1331"/>
      <c r="C721" s="1332"/>
      <c r="D721" s="1333"/>
      <c r="E721" s="1334"/>
      <c r="F721" s="1334"/>
      <c r="G721" s="1334"/>
    </row>
    <row r="722" spans="1:7" s="1281" customFormat="1" x14ac:dyDescent="0.25">
      <c r="A722" s="167"/>
      <c r="B722" s="1331"/>
      <c r="C722" s="1332"/>
      <c r="D722" s="1333"/>
      <c r="E722" s="1334"/>
      <c r="F722" s="1334"/>
      <c r="G722" s="1334"/>
    </row>
    <row r="723" spans="1:7" s="1281" customFormat="1" x14ac:dyDescent="0.25">
      <c r="A723" s="167"/>
      <c r="B723" s="1331"/>
      <c r="C723" s="1332"/>
      <c r="D723" s="1333"/>
      <c r="E723" s="1334"/>
      <c r="F723" s="1334"/>
      <c r="G723" s="1334"/>
    </row>
    <row r="724" spans="1:7" s="1281" customFormat="1" x14ac:dyDescent="0.25">
      <c r="A724" s="167"/>
      <c r="B724" s="1331"/>
      <c r="C724" s="1332"/>
      <c r="D724" s="1333"/>
      <c r="E724" s="1334"/>
      <c r="F724" s="1334"/>
      <c r="G724" s="1334"/>
    </row>
    <row r="725" spans="1:7" s="1281" customFormat="1" x14ac:dyDescent="0.25">
      <c r="A725" s="167"/>
      <c r="B725" s="1331"/>
      <c r="C725" s="1332"/>
      <c r="D725" s="1333"/>
      <c r="E725" s="1334"/>
      <c r="F725" s="1334"/>
      <c r="G725" s="1334"/>
    </row>
    <row r="726" spans="1:7" s="1281" customFormat="1" x14ac:dyDescent="0.25">
      <c r="A726" s="167"/>
      <c r="B726" s="1331"/>
      <c r="C726" s="1332"/>
      <c r="D726" s="1333"/>
      <c r="E726" s="1334"/>
      <c r="F726" s="1334"/>
      <c r="G726" s="1334"/>
    </row>
    <row r="727" spans="1:7" s="1281" customFormat="1" x14ac:dyDescent="0.25">
      <c r="A727" s="167"/>
      <c r="B727" s="1331"/>
      <c r="C727" s="1332"/>
      <c r="D727" s="1333"/>
      <c r="E727" s="1334"/>
      <c r="F727" s="1334"/>
      <c r="G727" s="1334"/>
    </row>
    <row r="728" spans="1:7" s="1281" customFormat="1" x14ac:dyDescent="0.25">
      <c r="A728" s="167"/>
      <c r="B728" s="1331"/>
      <c r="C728" s="1332"/>
      <c r="D728" s="1333"/>
      <c r="E728" s="1334"/>
      <c r="F728" s="1334"/>
      <c r="G728" s="1334"/>
    </row>
    <row r="729" spans="1:7" s="1281" customFormat="1" x14ac:dyDescent="0.25">
      <c r="A729" s="167"/>
      <c r="B729" s="1331"/>
      <c r="C729" s="1332"/>
      <c r="D729" s="1333"/>
      <c r="E729" s="1334"/>
      <c r="F729" s="1334"/>
      <c r="G729" s="1334"/>
    </row>
    <row r="730" spans="1:7" s="1281" customFormat="1" x14ac:dyDescent="0.25">
      <c r="A730" s="167"/>
      <c r="B730" s="1331"/>
      <c r="C730" s="1332"/>
      <c r="D730" s="1333"/>
      <c r="E730" s="1334"/>
      <c r="F730" s="1334"/>
      <c r="G730" s="1334"/>
    </row>
    <row r="731" spans="1:7" s="1281" customFormat="1" x14ac:dyDescent="0.25">
      <c r="A731" s="167"/>
      <c r="B731" s="1331"/>
      <c r="C731" s="1332"/>
      <c r="D731" s="1333"/>
      <c r="E731" s="1334"/>
      <c r="F731" s="1334"/>
      <c r="G731" s="1334"/>
    </row>
    <row r="732" spans="1:7" s="1281" customFormat="1" x14ac:dyDescent="0.25">
      <c r="A732" s="167"/>
      <c r="B732" s="1331"/>
      <c r="C732" s="1332"/>
      <c r="D732" s="1333"/>
      <c r="E732" s="1334"/>
      <c r="F732" s="1334"/>
      <c r="G732" s="1334"/>
    </row>
    <row r="733" spans="1:7" s="1281" customFormat="1" x14ac:dyDescent="0.25">
      <c r="A733" s="167"/>
      <c r="B733" s="1331"/>
      <c r="C733" s="1332"/>
      <c r="D733" s="1333"/>
      <c r="E733" s="1334"/>
      <c r="F733" s="1334"/>
      <c r="G733" s="1334"/>
    </row>
    <row r="734" spans="1:7" s="1281" customFormat="1" x14ac:dyDescent="0.25">
      <c r="A734" s="167"/>
      <c r="B734" s="1331"/>
      <c r="C734" s="1332"/>
      <c r="D734" s="1333"/>
      <c r="E734" s="1334"/>
      <c r="F734" s="1334"/>
      <c r="G734" s="1334"/>
    </row>
    <row r="735" spans="1:7" s="1281" customFormat="1" x14ac:dyDescent="0.25">
      <c r="A735" s="167"/>
      <c r="B735" s="1331"/>
      <c r="C735" s="1332"/>
      <c r="D735" s="1333"/>
      <c r="E735" s="1334"/>
      <c r="F735" s="1334"/>
      <c r="G735" s="1334"/>
    </row>
    <row r="736" spans="1:7" s="1281" customFormat="1" x14ac:dyDescent="0.25">
      <c r="A736" s="167"/>
      <c r="B736" s="1331"/>
      <c r="C736" s="1332"/>
      <c r="D736" s="1333"/>
      <c r="E736" s="1334"/>
      <c r="F736" s="1334"/>
      <c r="G736" s="1334"/>
    </row>
    <row r="737" spans="1:7" s="1281" customFormat="1" x14ac:dyDescent="0.25">
      <c r="A737" s="167"/>
      <c r="B737" s="1331"/>
      <c r="C737" s="1332"/>
      <c r="D737" s="1333"/>
      <c r="E737" s="1334"/>
      <c r="F737" s="1334"/>
      <c r="G737" s="1334"/>
    </row>
    <row r="738" spans="1:7" s="1281" customFormat="1" x14ac:dyDescent="0.25">
      <c r="A738" s="167"/>
      <c r="B738" s="1331"/>
      <c r="C738" s="1332"/>
      <c r="D738" s="1333"/>
      <c r="E738" s="1334"/>
      <c r="F738" s="1334"/>
      <c r="G738" s="1334"/>
    </row>
    <row r="739" spans="1:7" s="1281" customFormat="1" x14ac:dyDescent="0.25">
      <c r="A739" s="167"/>
      <c r="B739" s="1331"/>
      <c r="C739" s="1332"/>
      <c r="D739" s="1333"/>
      <c r="E739" s="1334"/>
      <c r="F739" s="1334"/>
      <c r="G739" s="1334"/>
    </row>
    <row r="740" spans="1:7" s="1281" customFormat="1" x14ac:dyDescent="0.25">
      <c r="A740" s="167"/>
      <c r="B740" s="1331"/>
      <c r="C740" s="1332"/>
      <c r="D740" s="1333"/>
      <c r="E740" s="1334"/>
      <c r="F740" s="1334"/>
      <c r="G740" s="1334"/>
    </row>
    <row r="741" spans="1:7" s="1281" customFormat="1" x14ac:dyDescent="0.25">
      <c r="A741" s="167"/>
      <c r="B741" s="1331"/>
      <c r="C741" s="1332"/>
      <c r="D741" s="1333"/>
      <c r="E741" s="1334"/>
      <c r="F741" s="1334"/>
      <c r="G741" s="1334"/>
    </row>
    <row r="742" spans="1:7" s="1281" customFormat="1" x14ac:dyDescent="0.25">
      <c r="A742" s="167"/>
      <c r="B742" s="1331"/>
      <c r="C742" s="1332"/>
      <c r="D742" s="1333"/>
      <c r="E742" s="1334"/>
      <c r="F742" s="1334"/>
      <c r="G742" s="1334"/>
    </row>
    <row r="743" spans="1:7" s="1281" customFormat="1" x14ac:dyDescent="0.25">
      <c r="A743" s="167"/>
      <c r="B743" s="1331"/>
      <c r="C743" s="1332"/>
      <c r="D743" s="1333"/>
      <c r="E743" s="1334"/>
      <c r="F743" s="1334"/>
      <c r="G743" s="1334"/>
    </row>
    <row r="744" spans="1:7" s="1281" customFormat="1" x14ac:dyDescent="0.25">
      <c r="A744" s="167"/>
      <c r="B744" s="1331"/>
      <c r="C744" s="1332"/>
      <c r="D744" s="1333"/>
      <c r="E744" s="1334"/>
      <c r="F744" s="1334"/>
      <c r="G744" s="1334"/>
    </row>
    <row r="745" spans="1:7" s="1281" customFormat="1" x14ac:dyDescent="0.25">
      <c r="A745" s="167"/>
      <c r="B745" s="1331"/>
      <c r="C745" s="1332"/>
      <c r="D745" s="1333"/>
      <c r="E745" s="1334"/>
      <c r="F745" s="1334"/>
      <c r="G745" s="1334"/>
    </row>
    <row r="746" spans="1:7" s="1281" customFormat="1" x14ac:dyDescent="0.25">
      <c r="A746" s="167"/>
      <c r="B746" s="1331"/>
      <c r="C746" s="1332"/>
      <c r="D746" s="1333"/>
      <c r="E746" s="1334"/>
      <c r="F746" s="1334"/>
      <c r="G746" s="1334"/>
    </row>
    <row r="747" spans="1:7" s="1281" customFormat="1" x14ac:dyDescent="0.25">
      <c r="A747" s="167"/>
      <c r="B747" s="1331"/>
      <c r="C747" s="1332"/>
      <c r="D747" s="1333"/>
      <c r="E747" s="1334"/>
      <c r="F747" s="1334"/>
      <c r="G747" s="1334"/>
    </row>
    <row r="748" spans="1:7" s="1281" customFormat="1" x14ac:dyDescent="0.25">
      <c r="A748" s="167"/>
      <c r="B748" s="1331"/>
      <c r="C748" s="1332"/>
      <c r="D748" s="1333"/>
      <c r="E748" s="1334"/>
      <c r="F748" s="1334"/>
      <c r="G748" s="1334"/>
    </row>
    <row r="749" spans="1:7" s="1281" customFormat="1" x14ac:dyDescent="0.25">
      <c r="A749" s="167"/>
      <c r="B749" s="1331"/>
      <c r="C749" s="1332"/>
      <c r="D749" s="1333"/>
      <c r="E749" s="1334"/>
      <c r="F749" s="1334"/>
      <c r="G749" s="1334"/>
    </row>
    <row r="750" spans="1:7" s="1281" customFormat="1" x14ac:dyDescent="0.25">
      <c r="A750" s="167"/>
      <c r="B750" s="1331"/>
      <c r="C750" s="1332"/>
      <c r="D750" s="1333"/>
      <c r="E750" s="1334"/>
      <c r="F750" s="1334"/>
      <c r="G750" s="1334"/>
    </row>
    <row r="751" spans="1:7" s="1281" customFormat="1" x14ac:dyDescent="0.25">
      <c r="A751" s="167"/>
      <c r="B751" s="1331"/>
      <c r="C751" s="1332"/>
      <c r="D751" s="1333"/>
      <c r="E751" s="1334"/>
      <c r="F751" s="1334"/>
      <c r="G751" s="1334"/>
    </row>
    <row r="752" spans="1:7" s="1281" customFormat="1" x14ac:dyDescent="0.25">
      <c r="A752" s="167"/>
      <c r="B752" s="1331"/>
      <c r="C752" s="1332"/>
      <c r="D752" s="1333"/>
      <c r="E752" s="1334"/>
      <c r="F752" s="1334"/>
      <c r="G752" s="1334"/>
    </row>
    <row r="753" spans="1:7" s="1281" customFormat="1" x14ac:dyDescent="0.25">
      <c r="A753" s="167"/>
      <c r="B753" s="1331"/>
      <c r="C753" s="1332"/>
      <c r="D753" s="1333"/>
      <c r="E753" s="1334"/>
      <c r="F753" s="1334"/>
      <c r="G753" s="1334"/>
    </row>
    <row r="754" spans="1:7" s="1281" customFormat="1" x14ac:dyDescent="0.25">
      <c r="A754" s="167"/>
      <c r="B754" s="1331"/>
      <c r="C754" s="1332"/>
      <c r="D754" s="1333"/>
      <c r="E754" s="1334"/>
      <c r="F754" s="1334"/>
      <c r="G754" s="1334"/>
    </row>
    <row r="755" spans="1:7" s="1281" customFormat="1" x14ac:dyDescent="0.25">
      <c r="A755" s="167"/>
      <c r="B755" s="1331"/>
      <c r="C755" s="1332"/>
      <c r="D755" s="1333"/>
      <c r="E755" s="1334"/>
      <c r="F755" s="1334"/>
      <c r="G755" s="1334"/>
    </row>
    <row r="756" spans="1:7" s="1281" customFormat="1" x14ac:dyDescent="0.25">
      <c r="A756" s="167"/>
      <c r="B756" s="1331"/>
      <c r="C756" s="1332"/>
      <c r="D756" s="1333"/>
      <c r="E756" s="1334"/>
      <c r="F756" s="1334"/>
      <c r="G756" s="1334"/>
    </row>
    <row r="757" spans="1:7" s="1281" customFormat="1" x14ac:dyDescent="0.25">
      <c r="A757" s="167"/>
      <c r="B757" s="1331"/>
      <c r="C757" s="1332"/>
      <c r="D757" s="1333"/>
      <c r="E757" s="1334"/>
      <c r="F757" s="1334"/>
      <c r="G757" s="1334"/>
    </row>
    <row r="758" spans="1:7" s="1281" customFormat="1" x14ac:dyDescent="0.25">
      <c r="A758" s="167"/>
      <c r="B758" s="1331"/>
      <c r="C758" s="1332"/>
      <c r="D758" s="1333"/>
      <c r="E758" s="1334"/>
      <c r="F758" s="1334"/>
      <c r="G758" s="1334"/>
    </row>
    <row r="759" spans="1:7" s="1281" customFormat="1" x14ac:dyDescent="0.25">
      <c r="A759" s="167"/>
      <c r="B759" s="1331"/>
      <c r="C759" s="1332"/>
      <c r="D759" s="1333"/>
      <c r="E759" s="1334"/>
      <c r="F759" s="1334"/>
      <c r="G759" s="1334"/>
    </row>
    <row r="760" spans="1:7" s="1281" customFormat="1" x14ac:dyDescent="0.25">
      <c r="A760" s="167"/>
      <c r="B760" s="1331"/>
      <c r="C760" s="1332"/>
      <c r="D760" s="1333"/>
      <c r="E760" s="1334"/>
      <c r="F760" s="1334"/>
      <c r="G760" s="1334"/>
    </row>
    <row r="761" spans="1:7" s="1281" customFormat="1" x14ac:dyDescent="0.25">
      <c r="A761" s="167"/>
      <c r="B761" s="1331"/>
      <c r="C761" s="1332"/>
      <c r="D761" s="1333"/>
      <c r="E761" s="1334"/>
      <c r="F761" s="1334"/>
      <c r="G761" s="1334"/>
    </row>
    <row r="762" spans="1:7" s="1281" customFormat="1" x14ac:dyDescent="0.25">
      <c r="A762" s="167"/>
      <c r="B762" s="1331"/>
      <c r="C762" s="1332"/>
      <c r="D762" s="1333"/>
      <c r="E762" s="1334"/>
      <c r="F762" s="1334"/>
      <c r="G762" s="1334"/>
    </row>
    <row r="763" spans="1:7" s="1281" customFormat="1" x14ac:dyDescent="0.25">
      <c r="A763" s="167"/>
      <c r="B763" s="1331"/>
      <c r="C763" s="1332"/>
      <c r="D763" s="1333"/>
      <c r="E763" s="1334"/>
      <c r="F763" s="1334"/>
      <c r="G763" s="1334"/>
    </row>
    <row r="764" spans="1:7" s="1281" customFormat="1" x14ac:dyDescent="0.25">
      <c r="A764" s="167"/>
      <c r="B764" s="1331"/>
      <c r="C764" s="1332"/>
      <c r="D764" s="1333"/>
      <c r="E764" s="1334"/>
      <c r="F764" s="1334"/>
      <c r="G764" s="1334"/>
    </row>
    <row r="765" spans="1:7" s="1281" customFormat="1" x14ac:dyDescent="0.25">
      <c r="A765" s="167"/>
      <c r="B765" s="1331"/>
      <c r="C765" s="1332"/>
      <c r="D765" s="1333"/>
      <c r="E765" s="1334"/>
      <c r="F765" s="1334"/>
      <c r="G765" s="1334"/>
    </row>
    <row r="766" spans="1:7" s="1281" customFormat="1" x14ac:dyDescent="0.25">
      <c r="A766" s="167"/>
      <c r="B766" s="1331"/>
      <c r="C766" s="1332"/>
      <c r="D766" s="1333"/>
      <c r="E766" s="1334"/>
      <c r="F766" s="1334"/>
      <c r="G766" s="1334"/>
    </row>
    <row r="767" spans="1:7" s="1281" customFormat="1" x14ac:dyDescent="0.25">
      <c r="A767" s="167"/>
      <c r="B767" s="1331"/>
      <c r="C767" s="1332"/>
      <c r="D767" s="1333"/>
      <c r="E767" s="1334"/>
      <c r="F767" s="1334"/>
      <c r="G767" s="1334"/>
    </row>
    <row r="768" spans="1:7" s="1281" customFormat="1" x14ac:dyDescent="0.25">
      <c r="A768" s="167"/>
      <c r="B768" s="1331"/>
      <c r="C768" s="1332"/>
      <c r="D768" s="1333"/>
      <c r="E768" s="1334"/>
      <c r="F768" s="1334"/>
      <c r="G768" s="1334"/>
    </row>
    <row r="769" spans="1:7" s="1281" customFormat="1" x14ac:dyDescent="0.25">
      <c r="A769" s="167"/>
      <c r="B769" s="1331"/>
      <c r="C769" s="1332"/>
      <c r="D769" s="1333"/>
      <c r="E769" s="1334"/>
      <c r="F769" s="1334"/>
      <c r="G769" s="1334"/>
    </row>
    <row r="770" spans="1:7" s="1281" customFormat="1" x14ac:dyDescent="0.25">
      <c r="A770" s="167"/>
      <c r="B770" s="1331"/>
      <c r="C770" s="1332"/>
      <c r="D770" s="1333"/>
      <c r="E770" s="1334"/>
      <c r="F770" s="1334"/>
      <c r="G770" s="1334"/>
    </row>
    <row r="771" spans="1:7" s="1281" customFormat="1" x14ac:dyDescent="0.25">
      <c r="A771" s="167"/>
      <c r="B771" s="1331"/>
      <c r="C771" s="1332"/>
      <c r="D771" s="1333"/>
      <c r="E771" s="1334"/>
      <c r="F771" s="1334"/>
      <c r="G771" s="1334"/>
    </row>
    <row r="772" spans="1:7" s="1281" customFormat="1" x14ac:dyDescent="0.25">
      <c r="A772" s="167"/>
      <c r="B772" s="1331"/>
      <c r="C772" s="1332"/>
      <c r="D772" s="1333"/>
      <c r="E772" s="1334"/>
      <c r="F772" s="1334"/>
      <c r="G772" s="1334"/>
    </row>
    <row r="773" spans="1:7" s="1281" customFormat="1" x14ac:dyDescent="0.25">
      <c r="A773" s="167"/>
      <c r="B773" s="1331"/>
      <c r="C773" s="1332"/>
      <c r="D773" s="1333"/>
      <c r="E773" s="1334"/>
      <c r="F773" s="1334"/>
      <c r="G773" s="1334"/>
    </row>
    <row r="774" spans="1:7" s="1281" customFormat="1" x14ac:dyDescent="0.25">
      <c r="A774" s="167"/>
      <c r="B774" s="1331"/>
      <c r="C774" s="1332"/>
      <c r="D774" s="1333"/>
      <c r="E774" s="1334"/>
      <c r="F774" s="1334"/>
      <c r="G774" s="1334"/>
    </row>
    <row r="775" spans="1:7" s="1281" customFormat="1" x14ac:dyDescent="0.25">
      <c r="A775" s="167"/>
      <c r="B775" s="1331"/>
      <c r="C775" s="1332"/>
      <c r="D775" s="1333"/>
      <c r="E775" s="1334"/>
      <c r="F775" s="1334"/>
      <c r="G775" s="1334"/>
    </row>
    <row r="776" spans="1:7" s="1281" customFormat="1" x14ac:dyDescent="0.25">
      <c r="A776" s="167"/>
      <c r="B776" s="1331"/>
      <c r="C776" s="1332"/>
      <c r="D776" s="1333"/>
      <c r="E776" s="1334"/>
      <c r="F776" s="1334"/>
      <c r="G776" s="1334"/>
    </row>
    <row r="777" spans="1:7" s="1281" customFormat="1" x14ac:dyDescent="0.25">
      <c r="A777" s="167"/>
      <c r="B777" s="1331"/>
      <c r="C777" s="1332"/>
      <c r="D777" s="1333"/>
      <c r="E777" s="1334"/>
      <c r="F777" s="1334"/>
      <c r="G777" s="1334"/>
    </row>
    <row r="778" spans="1:7" s="1281" customFormat="1" x14ac:dyDescent="0.25">
      <c r="A778" s="167"/>
      <c r="B778" s="1331"/>
      <c r="C778" s="1332"/>
      <c r="D778" s="1333"/>
      <c r="E778" s="1334"/>
      <c r="F778" s="1334"/>
      <c r="G778" s="1334"/>
    </row>
    <row r="779" spans="1:7" s="1281" customFormat="1" x14ac:dyDescent="0.25">
      <c r="A779" s="167"/>
      <c r="B779" s="1331"/>
      <c r="C779" s="1332"/>
      <c r="D779" s="1333"/>
      <c r="E779" s="1334"/>
      <c r="F779" s="1334"/>
      <c r="G779" s="1334"/>
    </row>
    <row r="780" spans="1:7" s="1281" customFormat="1" x14ac:dyDescent="0.25">
      <c r="A780" s="167"/>
      <c r="B780" s="1331"/>
      <c r="C780" s="1332"/>
      <c r="D780" s="1333"/>
      <c r="E780" s="1334"/>
      <c r="F780" s="1334"/>
      <c r="G780" s="1334"/>
    </row>
    <row r="781" spans="1:7" s="1281" customFormat="1" x14ac:dyDescent="0.25">
      <c r="A781" s="167"/>
      <c r="B781" s="1331"/>
      <c r="C781" s="1332"/>
      <c r="D781" s="1333"/>
      <c r="E781" s="1334"/>
      <c r="F781" s="1334"/>
      <c r="G781" s="1334"/>
    </row>
    <row r="782" spans="1:7" s="1281" customFormat="1" x14ac:dyDescent="0.25">
      <c r="A782" s="167"/>
      <c r="B782" s="1331"/>
      <c r="C782" s="1332"/>
      <c r="D782" s="1333"/>
      <c r="E782" s="1334"/>
      <c r="F782" s="1334"/>
      <c r="G782" s="1334"/>
    </row>
    <row r="783" spans="1:7" s="1281" customFormat="1" x14ac:dyDescent="0.25">
      <c r="A783" s="167"/>
      <c r="B783" s="1331"/>
      <c r="C783" s="1332"/>
      <c r="D783" s="1333"/>
      <c r="E783" s="1334"/>
      <c r="F783" s="1334"/>
      <c r="G783" s="1334"/>
    </row>
    <row r="784" spans="1:7" s="1281" customFormat="1" x14ac:dyDescent="0.25">
      <c r="A784" s="167"/>
      <c r="B784" s="1331"/>
      <c r="C784" s="1332"/>
      <c r="D784" s="1333"/>
      <c r="E784" s="1334"/>
      <c r="F784" s="1334"/>
      <c r="G784" s="1334"/>
    </row>
    <row r="785" spans="1:7" s="1281" customFormat="1" x14ac:dyDescent="0.25">
      <c r="A785" s="167"/>
      <c r="B785" s="1331"/>
      <c r="C785" s="1332"/>
      <c r="D785" s="1333"/>
      <c r="E785" s="1334"/>
      <c r="F785" s="1334"/>
      <c r="G785" s="1334"/>
    </row>
    <row r="786" spans="1:7" s="1281" customFormat="1" x14ac:dyDescent="0.25">
      <c r="A786" s="167"/>
      <c r="B786" s="1331"/>
      <c r="C786" s="1332"/>
      <c r="D786" s="1333"/>
      <c r="E786" s="1334"/>
      <c r="F786" s="1334"/>
      <c r="G786" s="1334"/>
    </row>
    <row r="787" spans="1:7" s="1281" customFormat="1" x14ac:dyDescent="0.25">
      <c r="A787" s="167"/>
      <c r="B787" s="1331"/>
      <c r="C787" s="1332"/>
      <c r="D787" s="1333"/>
      <c r="E787" s="1334"/>
      <c r="F787" s="1334"/>
      <c r="G787" s="1334"/>
    </row>
    <row r="788" spans="1:7" s="1281" customFormat="1" x14ac:dyDescent="0.25">
      <c r="A788" s="167"/>
      <c r="B788" s="1331"/>
      <c r="C788" s="1332"/>
      <c r="D788" s="1333"/>
      <c r="E788" s="1334"/>
      <c r="F788" s="1334"/>
      <c r="G788" s="1334"/>
    </row>
    <row r="789" spans="1:7" s="1281" customFormat="1" x14ac:dyDescent="0.25">
      <c r="A789" s="167"/>
      <c r="B789" s="1331"/>
      <c r="C789" s="1332"/>
      <c r="D789" s="1333"/>
      <c r="E789" s="1334"/>
      <c r="F789" s="1334"/>
      <c r="G789" s="1334"/>
    </row>
    <row r="790" spans="1:7" s="1281" customFormat="1" x14ac:dyDescent="0.25">
      <c r="A790" s="167"/>
      <c r="B790" s="1331"/>
      <c r="C790" s="1332"/>
      <c r="D790" s="1333"/>
      <c r="E790" s="1334"/>
      <c r="F790" s="1334"/>
      <c r="G790" s="1334"/>
    </row>
    <row r="791" spans="1:7" s="1281" customFormat="1" x14ac:dyDescent="0.25">
      <c r="A791" s="167"/>
      <c r="B791" s="1331"/>
      <c r="C791" s="1332"/>
      <c r="D791" s="1333"/>
      <c r="E791" s="1334"/>
      <c r="F791" s="1334"/>
      <c r="G791" s="1334"/>
    </row>
    <row r="792" spans="1:7" s="1281" customFormat="1" x14ac:dyDescent="0.25">
      <c r="A792" s="167"/>
      <c r="B792" s="1331"/>
      <c r="C792" s="1332"/>
      <c r="D792" s="1333"/>
      <c r="E792" s="1334"/>
      <c r="F792" s="1334"/>
      <c r="G792" s="1334"/>
    </row>
    <row r="793" spans="1:7" s="1281" customFormat="1" x14ac:dyDescent="0.25">
      <c r="A793" s="167"/>
      <c r="B793" s="1331"/>
      <c r="C793" s="1332"/>
      <c r="D793" s="1333"/>
      <c r="E793" s="1334"/>
      <c r="F793" s="1334"/>
      <c r="G793" s="1334"/>
    </row>
    <row r="794" spans="1:7" s="1281" customFormat="1" x14ac:dyDescent="0.25">
      <c r="A794" s="167"/>
      <c r="B794" s="1331"/>
      <c r="C794" s="1332"/>
      <c r="D794" s="1333"/>
      <c r="E794" s="1334"/>
      <c r="F794" s="1334"/>
      <c r="G794" s="1334"/>
    </row>
    <row r="795" spans="1:7" s="1281" customFormat="1" x14ac:dyDescent="0.25">
      <c r="A795" s="167"/>
      <c r="B795" s="1331"/>
      <c r="C795" s="1332"/>
      <c r="D795" s="1333"/>
      <c r="E795" s="1334"/>
      <c r="F795" s="1334"/>
      <c r="G795" s="1334"/>
    </row>
    <row r="796" spans="1:7" s="1281" customFormat="1" x14ac:dyDescent="0.25">
      <c r="A796" s="167"/>
      <c r="B796" s="1331"/>
      <c r="C796" s="1332"/>
      <c r="D796" s="1333"/>
      <c r="E796" s="1334"/>
      <c r="F796" s="1334"/>
      <c r="G796" s="1334"/>
    </row>
    <row r="797" spans="1:7" s="1281" customFormat="1" x14ac:dyDescent="0.25">
      <c r="A797" s="167"/>
      <c r="B797" s="1331"/>
      <c r="C797" s="1332"/>
      <c r="D797" s="1333"/>
      <c r="E797" s="1334"/>
      <c r="F797" s="1334"/>
      <c r="G797" s="1334"/>
    </row>
    <row r="798" spans="1:7" s="1281" customFormat="1" x14ac:dyDescent="0.25">
      <c r="A798" s="167"/>
      <c r="B798" s="1331"/>
      <c r="C798" s="1332"/>
      <c r="D798" s="1333"/>
      <c r="E798" s="1334"/>
      <c r="F798" s="1334"/>
      <c r="G798" s="1334"/>
    </row>
    <row r="799" spans="1:7" s="1281" customFormat="1" x14ac:dyDescent="0.25">
      <c r="A799" s="167"/>
      <c r="B799" s="1331"/>
      <c r="C799" s="1332"/>
      <c r="D799" s="1333"/>
      <c r="E799" s="1334"/>
      <c r="F799" s="1334"/>
      <c r="G799" s="1334"/>
    </row>
    <row r="800" spans="1:7" s="1281" customFormat="1" x14ac:dyDescent="0.25">
      <c r="A800" s="167"/>
      <c r="B800" s="1331"/>
      <c r="C800" s="1332"/>
      <c r="D800" s="1333"/>
      <c r="E800" s="1334"/>
      <c r="F800" s="1334"/>
      <c r="G800" s="1334"/>
    </row>
    <row r="801" spans="1:7" s="1281" customFormat="1" x14ac:dyDescent="0.25">
      <c r="A801" s="167"/>
      <c r="B801" s="1331"/>
      <c r="C801" s="1332"/>
      <c r="D801" s="1333"/>
      <c r="E801" s="1334"/>
      <c r="F801" s="1334"/>
      <c r="G801" s="1334"/>
    </row>
    <row r="802" spans="1:7" s="1281" customFormat="1" x14ac:dyDescent="0.25">
      <c r="A802" s="167"/>
      <c r="B802" s="1331"/>
      <c r="C802" s="1332"/>
      <c r="D802" s="1333"/>
      <c r="E802" s="1334"/>
      <c r="F802" s="1334"/>
      <c r="G802" s="1334"/>
    </row>
    <row r="803" spans="1:7" s="1281" customFormat="1" x14ac:dyDescent="0.25">
      <c r="A803" s="167"/>
      <c r="B803" s="1331"/>
      <c r="C803" s="1332"/>
      <c r="D803" s="1333"/>
      <c r="E803" s="1334"/>
      <c r="F803" s="1334"/>
      <c r="G803" s="1334"/>
    </row>
    <row r="804" spans="1:7" s="1281" customFormat="1" x14ac:dyDescent="0.25">
      <c r="A804" s="167"/>
      <c r="B804" s="1331"/>
      <c r="C804" s="1332"/>
      <c r="D804" s="1333"/>
      <c r="E804" s="1334"/>
      <c r="F804" s="1334"/>
      <c r="G804" s="1334"/>
    </row>
    <row r="805" spans="1:7" s="1281" customFormat="1" x14ac:dyDescent="0.25">
      <c r="A805" s="167"/>
      <c r="B805" s="1331"/>
      <c r="C805" s="1332"/>
      <c r="D805" s="1333"/>
      <c r="E805" s="1334"/>
      <c r="F805" s="1334"/>
      <c r="G805" s="1334"/>
    </row>
    <row r="806" spans="1:7" s="1281" customFormat="1" x14ac:dyDescent="0.25">
      <c r="A806" s="167"/>
      <c r="B806" s="1331"/>
      <c r="C806" s="1332"/>
      <c r="D806" s="1333"/>
      <c r="E806" s="1334"/>
      <c r="F806" s="1334"/>
      <c r="G806" s="1334"/>
    </row>
    <row r="807" spans="1:7" s="1281" customFormat="1" x14ac:dyDescent="0.25">
      <c r="A807" s="167"/>
      <c r="B807" s="1331"/>
      <c r="C807" s="1332"/>
      <c r="D807" s="1333"/>
      <c r="E807" s="1334"/>
      <c r="F807" s="1334"/>
      <c r="G807" s="1334"/>
    </row>
    <row r="808" spans="1:7" s="1281" customFormat="1" x14ac:dyDescent="0.25">
      <c r="A808" s="167"/>
      <c r="B808" s="1331"/>
      <c r="C808" s="1332"/>
      <c r="D808" s="1333"/>
      <c r="E808" s="1334"/>
      <c r="F808" s="1334"/>
      <c r="G808" s="1334"/>
    </row>
    <row r="809" spans="1:7" s="1281" customFormat="1" x14ac:dyDescent="0.25">
      <c r="A809" s="167"/>
      <c r="B809" s="1331"/>
      <c r="C809" s="1332"/>
      <c r="D809" s="1333"/>
      <c r="E809" s="1334"/>
      <c r="F809" s="1334"/>
      <c r="G809" s="1334"/>
    </row>
    <row r="810" spans="1:7" s="1281" customFormat="1" x14ac:dyDescent="0.25">
      <c r="A810" s="167"/>
      <c r="B810" s="1331"/>
      <c r="C810" s="1332"/>
      <c r="D810" s="1333"/>
      <c r="E810" s="1334"/>
      <c r="F810" s="1334"/>
      <c r="G810" s="1334"/>
    </row>
    <row r="811" spans="1:7" s="1281" customFormat="1" x14ac:dyDescent="0.25">
      <c r="A811" s="167"/>
      <c r="B811" s="1331"/>
      <c r="C811" s="1332"/>
      <c r="D811" s="1333"/>
      <c r="E811" s="1334"/>
      <c r="F811" s="1334"/>
      <c r="G811" s="1334"/>
    </row>
    <row r="812" spans="1:7" s="1281" customFormat="1" x14ac:dyDescent="0.25">
      <c r="A812" s="167"/>
      <c r="B812" s="1331"/>
      <c r="C812" s="1332"/>
      <c r="D812" s="1333"/>
      <c r="E812" s="1334"/>
      <c r="F812" s="1334"/>
      <c r="G812" s="1334"/>
    </row>
    <row r="813" spans="1:7" s="1281" customFormat="1" x14ac:dyDescent="0.25">
      <c r="A813" s="167"/>
      <c r="B813" s="1331"/>
      <c r="C813" s="1332"/>
      <c r="D813" s="1333"/>
      <c r="E813" s="1334"/>
      <c r="F813" s="1334"/>
      <c r="G813" s="1334"/>
    </row>
    <row r="814" spans="1:7" s="1281" customFormat="1" x14ac:dyDescent="0.25">
      <c r="A814" s="167"/>
      <c r="B814" s="1331"/>
      <c r="C814" s="1332"/>
      <c r="D814" s="1333"/>
      <c r="E814" s="1334"/>
      <c r="F814" s="1334"/>
      <c r="G814" s="1334"/>
    </row>
    <row r="815" spans="1:7" s="1281" customFormat="1" x14ac:dyDescent="0.25">
      <c r="A815" s="167"/>
      <c r="B815" s="1331"/>
      <c r="C815" s="1332"/>
      <c r="D815" s="1333"/>
      <c r="E815" s="1334"/>
      <c r="F815" s="1334"/>
      <c r="G815" s="1334"/>
    </row>
    <row r="816" spans="1:7" s="1281" customFormat="1" x14ac:dyDescent="0.25">
      <c r="A816" s="167"/>
      <c r="B816" s="1331"/>
      <c r="C816" s="1332"/>
      <c r="D816" s="1333"/>
      <c r="E816" s="1334"/>
      <c r="F816" s="1334"/>
      <c r="G816" s="1334"/>
    </row>
    <row r="817" spans="1:7" s="1281" customFormat="1" x14ac:dyDescent="0.25">
      <c r="A817" s="167"/>
      <c r="B817" s="1331"/>
      <c r="C817" s="1332"/>
      <c r="D817" s="1333"/>
      <c r="E817" s="1334"/>
      <c r="F817" s="1334"/>
      <c r="G817" s="1334"/>
    </row>
    <row r="818" spans="1:7" s="1281" customFormat="1" x14ac:dyDescent="0.25">
      <c r="A818" s="167"/>
      <c r="B818" s="1331"/>
      <c r="C818" s="1332"/>
      <c r="D818" s="1333"/>
      <c r="E818" s="1334"/>
      <c r="F818" s="1334"/>
      <c r="G818" s="1334"/>
    </row>
    <row r="819" spans="1:7" s="1281" customFormat="1" x14ac:dyDescent="0.25">
      <c r="A819" s="167"/>
      <c r="B819" s="1331"/>
      <c r="C819" s="1332"/>
      <c r="D819" s="1333"/>
      <c r="E819" s="1334"/>
      <c r="F819" s="1334"/>
      <c r="G819" s="1334"/>
    </row>
    <row r="820" spans="1:7" s="1281" customFormat="1" x14ac:dyDescent="0.25">
      <c r="A820" s="167"/>
      <c r="B820" s="1331"/>
      <c r="C820" s="1332"/>
      <c r="D820" s="1333"/>
      <c r="E820" s="1334"/>
      <c r="F820" s="1334"/>
      <c r="G820" s="1334"/>
    </row>
    <row r="821" spans="1:7" s="1281" customFormat="1" x14ac:dyDescent="0.25">
      <c r="A821" s="167"/>
      <c r="B821" s="1331"/>
      <c r="C821" s="1332"/>
      <c r="D821" s="1333"/>
      <c r="E821" s="1334"/>
      <c r="F821" s="1334"/>
      <c r="G821" s="1334"/>
    </row>
    <row r="822" spans="1:7" s="1281" customFormat="1" x14ac:dyDescent="0.25">
      <c r="A822" s="167"/>
      <c r="B822" s="1331"/>
      <c r="C822" s="1332"/>
      <c r="D822" s="1333"/>
      <c r="E822" s="1334"/>
      <c r="F822" s="1334"/>
      <c r="G822" s="1334"/>
    </row>
    <row r="823" spans="1:7" s="1281" customFormat="1" x14ac:dyDescent="0.25">
      <c r="A823" s="167"/>
      <c r="B823" s="1331"/>
      <c r="C823" s="1332"/>
      <c r="D823" s="1333"/>
      <c r="E823" s="1334"/>
      <c r="F823" s="1334"/>
      <c r="G823" s="1334"/>
    </row>
    <row r="824" spans="1:7" s="1281" customFormat="1" x14ac:dyDescent="0.25">
      <c r="A824" s="167"/>
      <c r="B824" s="1331"/>
      <c r="C824" s="1332"/>
      <c r="D824" s="1333"/>
      <c r="E824" s="1334"/>
      <c r="F824" s="1334"/>
      <c r="G824" s="1334"/>
    </row>
    <row r="825" spans="1:7" s="1281" customFormat="1" x14ac:dyDescent="0.25">
      <c r="A825" s="167"/>
      <c r="B825" s="1331"/>
      <c r="C825" s="1332"/>
      <c r="D825" s="1333"/>
      <c r="E825" s="1334"/>
      <c r="F825" s="1334"/>
      <c r="G825" s="1334"/>
    </row>
    <row r="826" spans="1:7" s="1281" customFormat="1" x14ac:dyDescent="0.25">
      <c r="A826" s="167"/>
      <c r="B826" s="1331"/>
      <c r="C826" s="1332"/>
      <c r="D826" s="1333"/>
      <c r="E826" s="1334"/>
      <c r="F826" s="1334"/>
      <c r="G826" s="1334"/>
    </row>
    <row r="827" spans="1:7" s="1281" customFormat="1" x14ac:dyDescent="0.25">
      <c r="A827" s="167"/>
      <c r="B827" s="1331"/>
      <c r="C827" s="1332"/>
      <c r="D827" s="1333"/>
      <c r="E827" s="1334"/>
      <c r="F827" s="1334"/>
      <c r="G827" s="1334"/>
    </row>
    <row r="828" spans="1:7" s="1281" customFormat="1" x14ac:dyDescent="0.25">
      <c r="A828" s="167"/>
      <c r="B828" s="1331"/>
      <c r="C828" s="1332"/>
      <c r="D828" s="1333"/>
      <c r="E828" s="1334"/>
      <c r="F828" s="1334"/>
      <c r="G828" s="1334"/>
    </row>
    <row r="829" spans="1:7" s="1281" customFormat="1" x14ac:dyDescent="0.25">
      <c r="A829" s="167"/>
      <c r="B829" s="1331"/>
      <c r="C829" s="1332"/>
      <c r="D829" s="1333"/>
      <c r="E829" s="1334"/>
      <c r="F829" s="1334"/>
      <c r="G829" s="1334"/>
    </row>
    <row r="830" spans="1:7" s="1281" customFormat="1" x14ac:dyDescent="0.25">
      <c r="A830" s="167"/>
      <c r="B830" s="1331"/>
      <c r="C830" s="1332"/>
      <c r="D830" s="1333"/>
      <c r="E830" s="1334"/>
      <c r="F830" s="1334"/>
      <c r="G830" s="1334"/>
    </row>
    <row r="831" spans="1:7" s="1281" customFormat="1" x14ac:dyDescent="0.25">
      <c r="A831" s="167"/>
      <c r="B831" s="1331"/>
      <c r="C831" s="1332"/>
      <c r="D831" s="1333"/>
      <c r="E831" s="1334"/>
      <c r="F831" s="1334"/>
      <c r="G831" s="1334"/>
    </row>
    <row r="832" spans="1:7" s="1281" customFormat="1" x14ac:dyDescent="0.25">
      <c r="A832" s="167"/>
      <c r="B832" s="1331"/>
      <c r="C832" s="1332"/>
      <c r="D832" s="1333"/>
      <c r="E832" s="1334"/>
      <c r="F832" s="1334"/>
      <c r="G832" s="1334"/>
    </row>
    <row r="833" spans="1:7" s="1281" customFormat="1" x14ac:dyDescent="0.25">
      <c r="A833" s="167"/>
      <c r="B833" s="1331"/>
      <c r="C833" s="1332"/>
      <c r="D833" s="1333"/>
      <c r="E833" s="1334"/>
      <c r="F833" s="1334"/>
      <c r="G833" s="1334"/>
    </row>
    <row r="834" spans="1:7" s="1281" customFormat="1" x14ac:dyDescent="0.25">
      <c r="A834" s="167"/>
      <c r="B834" s="1331"/>
      <c r="C834" s="1332"/>
      <c r="D834" s="1333"/>
      <c r="E834" s="1334"/>
      <c r="F834" s="1334"/>
      <c r="G834" s="1334"/>
    </row>
    <row r="835" spans="1:7" s="1281" customFormat="1" x14ac:dyDescent="0.25">
      <c r="A835" s="167"/>
      <c r="B835" s="1331"/>
      <c r="C835" s="1332"/>
      <c r="D835" s="1333"/>
      <c r="E835" s="1334"/>
      <c r="F835" s="1334"/>
      <c r="G835" s="1334"/>
    </row>
    <row r="836" spans="1:7" s="1281" customFormat="1" x14ac:dyDescent="0.25">
      <c r="A836" s="167"/>
      <c r="B836" s="1331"/>
      <c r="C836" s="1332"/>
      <c r="D836" s="1333"/>
      <c r="E836" s="1334"/>
      <c r="F836" s="1334"/>
      <c r="G836" s="1334"/>
    </row>
    <row r="837" spans="1:7" s="1281" customFormat="1" x14ac:dyDescent="0.25">
      <c r="A837" s="167"/>
      <c r="B837" s="1331"/>
      <c r="C837" s="1332"/>
      <c r="D837" s="1333"/>
      <c r="E837" s="1334"/>
      <c r="F837" s="1334"/>
      <c r="G837" s="1334"/>
    </row>
    <row r="838" spans="1:7" s="1281" customFormat="1" x14ac:dyDescent="0.25">
      <c r="A838" s="167"/>
      <c r="B838" s="1331"/>
      <c r="C838" s="1332"/>
      <c r="D838" s="1333"/>
      <c r="E838" s="1334"/>
      <c r="F838" s="1334"/>
      <c r="G838" s="1334"/>
    </row>
    <row r="839" spans="1:7" s="1281" customFormat="1" x14ac:dyDescent="0.25">
      <c r="A839" s="167"/>
      <c r="B839" s="1331"/>
      <c r="C839" s="1332"/>
      <c r="D839" s="1333"/>
      <c r="E839" s="1334"/>
      <c r="F839" s="1334"/>
      <c r="G839" s="1334"/>
    </row>
    <row r="840" spans="1:7" s="1281" customFormat="1" x14ac:dyDescent="0.25">
      <c r="A840" s="167"/>
      <c r="B840" s="1331"/>
      <c r="C840" s="1332"/>
      <c r="D840" s="1333"/>
      <c r="E840" s="1334"/>
      <c r="F840" s="1334"/>
      <c r="G840" s="1334"/>
    </row>
    <row r="841" spans="1:7" s="1281" customFormat="1" x14ac:dyDescent="0.25">
      <c r="A841" s="167"/>
      <c r="B841" s="1331"/>
      <c r="C841" s="1332"/>
      <c r="D841" s="1333"/>
      <c r="E841" s="1334"/>
      <c r="F841" s="1334"/>
      <c r="G841" s="1334"/>
    </row>
    <row r="842" spans="1:7" s="1281" customFormat="1" x14ac:dyDescent="0.25">
      <c r="A842" s="167"/>
      <c r="B842" s="1331"/>
      <c r="C842" s="1332"/>
      <c r="D842" s="1333"/>
      <c r="E842" s="1334"/>
      <c r="F842" s="1334"/>
      <c r="G842" s="1334"/>
    </row>
    <row r="843" spans="1:7" s="1281" customFormat="1" x14ac:dyDescent="0.25">
      <c r="A843" s="167"/>
      <c r="B843" s="1331"/>
      <c r="C843" s="1332"/>
      <c r="D843" s="1333"/>
      <c r="E843" s="1334"/>
      <c r="F843" s="1334"/>
      <c r="G843" s="1334"/>
    </row>
    <row r="844" spans="1:7" s="1281" customFormat="1" x14ac:dyDescent="0.25">
      <c r="A844" s="167"/>
      <c r="B844" s="1331"/>
      <c r="C844" s="1332"/>
      <c r="D844" s="1333"/>
      <c r="E844" s="1334"/>
      <c r="F844" s="1334"/>
      <c r="G844" s="1334"/>
    </row>
    <row r="845" spans="1:7" s="1281" customFormat="1" x14ac:dyDescent="0.25">
      <c r="A845" s="167"/>
      <c r="B845" s="1331"/>
      <c r="C845" s="1332"/>
      <c r="D845" s="1333"/>
      <c r="E845" s="1334"/>
      <c r="F845" s="1334"/>
      <c r="G845" s="1334"/>
    </row>
    <row r="846" spans="1:7" s="1281" customFormat="1" x14ac:dyDescent="0.25">
      <c r="A846" s="167"/>
      <c r="B846" s="1331"/>
      <c r="C846" s="1332"/>
      <c r="D846" s="1333"/>
      <c r="E846" s="1334"/>
      <c r="F846" s="1334"/>
      <c r="G846" s="1334"/>
    </row>
    <row r="847" spans="1:7" s="1281" customFormat="1" x14ac:dyDescent="0.25">
      <c r="A847" s="167"/>
      <c r="B847" s="1331"/>
      <c r="C847" s="1332"/>
      <c r="D847" s="1333"/>
      <c r="E847" s="1334"/>
      <c r="F847" s="1334"/>
      <c r="G847" s="1334"/>
    </row>
    <row r="848" spans="1:7" s="1281" customFormat="1" x14ac:dyDescent="0.25">
      <c r="A848" s="167"/>
      <c r="B848" s="1331"/>
      <c r="C848" s="1332"/>
      <c r="D848" s="1333"/>
      <c r="E848" s="1334"/>
      <c r="F848" s="1334"/>
      <c r="G848" s="1334"/>
    </row>
    <row r="849" spans="1:7" s="1281" customFormat="1" x14ac:dyDescent="0.25">
      <c r="A849" s="167"/>
      <c r="B849" s="1331"/>
      <c r="C849" s="1332"/>
      <c r="D849" s="1333"/>
      <c r="E849" s="1334"/>
      <c r="F849" s="1334"/>
      <c r="G849" s="1334"/>
    </row>
    <row r="850" spans="1:7" s="1281" customFormat="1" x14ac:dyDescent="0.25">
      <c r="A850" s="167"/>
      <c r="B850" s="1331"/>
      <c r="C850" s="1332"/>
      <c r="D850" s="1333"/>
      <c r="E850" s="1334"/>
      <c r="F850" s="1334"/>
      <c r="G850" s="1334"/>
    </row>
    <row r="851" spans="1:7" s="1281" customFormat="1" x14ac:dyDescent="0.25">
      <c r="A851" s="167"/>
      <c r="B851" s="1331"/>
      <c r="C851" s="1332"/>
      <c r="D851" s="1333"/>
      <c r="E851" s="1334"/>
      <c r="F851" s="1334"/>
      <c r="G851" s="1334"/>
    </row>
    <row r="852" spans="1:7" s="1281" customFormat="1" x14ac:dyDescent="0.25">
      <c r="A852" s="167"/>
      <c r="B852" s="1331"/>
      <c r="C852" s="1332"/>
      <c r="D852" s="1333"/>
      <c r="E852" s="1334"/>
      <c r="F852" s="1334"/>
      <c r="G852" s="1334"/>
    </row>
    <row r="853" spans="1:7" s="1281" customFormat="1" x14ac:dyDescent="0.25">
      <c r="A853" s="167"/>
      <c r="B853" s="1331"/>
      <c r="C853" s="1332"/>
      <c r="D853" s="1333"/>
      <c r="E853" s="1334"/>
      <c r="F853" s="1334"/>
      <c r="G853" s="1334"/>
    </row>
    <row r="854" spans="1:7" s="1281" customFormat="1" x14ac:dyDescent="0.25">
      <c r="A854" s="167"/>
      <c r="B854" s="1331"/>
      <c r="C854" s="1332"/>
      <c r="D854" s="1333"/>
      <c r="E854" s="1334"/>
      <c r="F854" s="1334"/>
      <c r="G854" s="1334"/>
    </row>
    <row r="855" spans="1:7" s="1281" customFormat="1" x14ac:dyDescent="0.25">
      <c r="A855" s="167"/>
      <c r="B855" s="1331"/>
      <c r="C855" s="1332"/>
      <c r="D855" s="1333"/>
      <c r="E855" s="1334"/>
      <c r="F855" s="1334"/>
      <c r="G855" s="1334"/>
    </row>
    <row r="856" spans="1:7" s="1281" customFormat="1" x14ac:dyDescent="0.25">
      <c r="A856" s="167"/>
      <c r="B856" s="1331"/>
      <c r="C856" s="1332"/>
      <c r="D856" s="1333"/>
      <c r="E856" s="1334"/>
      <c r="F856" s="1334"/>
      <c r="G856" s="1334"/>
    </row>
    <row r="857" spans="1:7" s="1281" customFormat="1" x14ac:dyDescent="0.25">
      <c r="A857" s="167"/>
      <c r="B857" s="1331"/>
      <c r="C857" s="1332"/>
      <c r="D857" s="1333"/>
      <c r="E857" s="1334"/>
      <c r="F857" s="1334"/>
      <c r="G857" s="1334"/>
    </row>
    <row r="858" spans="1:7" s="1281" customFormat="1" x14ac:dyDescent="0.25">
      <c r="A858" s="167"/>
      <c r="B858" s="1331"/>
      <c r="C858" s="1332"/>
      <c r="D858" s="1333"/>
      <c r="E858" s="1334"/>
      <c r="F858" s="1334"/>
      <c r="G858" s="1334"/>
    </row>
    <row r="859" spans="1:7" s="1281" customFormat="1" x14ac:dyDescent="0.25">
      <c r="A859" s="167"/>
      <c r="B859" s="1331"/>
      <c r="C859" s="1332"/>
      <c r="D859" s="1333"/>
      <c r="E859" s="1334"/>
      <c r="F859" s="1334"/>
      <c r="G859" s="1334"/>
    </row>
    <row r="860" spans="1:7" s="1281" customFormat="1" x14ac:dyDescent="0.25">
      <c r="A860" s="167"/>
      <c r="B860" s="1331"/>
      <c r="C860" s="1332"/>
      <c r="D860" s="1333"/>
      <c r="E860" s="1334"/>
      <c r="F860" s="1334"/>
      <c r="G860" s="1334"/>
    </row>
    <row r="861" spans="1:7" s="1281" customFormat="1" x14ac:dyDescent="0.25">
      <c r="A861" s="167"/>
      <c r="B861" s="1331"/>
      <c r="C861" s="1332"/>
      <c r="D861" s="1333"/>
      <c r="E861" s="1334"/>
      <c r="F861" s="1334"/>
      <c r="G861" s="1334"/>
    </row>
    <row r="862" spans="1:7" s="1281" customFormat="1" x14ac:dyDescent="0.25">
      <c r="A862" s="167"/>
      <c r="B862" s="1331"/>
      <c r="C862" s="1332"/>
      <c r="D862" s="1333"/>
      <c r="E862" s="1334"/>
      <c r="F862" s="1334"/>
      <c r="G862" s="1334"/>
    </row>
    <row r="863" spans="1:7" s="1281" customFormat="1" x14ac:dyDescent="0.25">
      <c r="A863" s="167"/>
      <c r="B863" s="1331"/>
      <c r="C863" s="1332"/>
      <c r="D863" s="1333"/>
      <c r="E863" s="1334"/>
      <c r="F863" s="1334"/>
      <c r="G863" s="1334"/>
    </row>
    <row r="864" spans="1:7" s="1281" customFormat="1" x14ac:dyDescent="0.25">
      <c r="A864" s="167"/>
      <c r="B864" s="1331"/>
      <c r="C864" s="1332"/>
      <c r="D864" s="1333"/>
      <c r="E864" s="1334"/>
      <c r="F864" s="1334"/>
      <c r="G864" s="1334"/>
    </row>
    <row r="865" spans="1:7" s="1281" customFormat="1" x14ac:dyDescent="0.25">
      <c r="A865" s="167"/>
      <c r="B865" s="1331"/>
      <c r="C865" s="1332"/>
      <c r="D865" s="1333"/>
      <c r="E865" s="1334"/>
      <c r="F865" s="1334"/>
      <c r="G865" s="1334"/>
    </row>
    <row r="866" spans="1:7" s="1281" customFormat="1" x14ac:dyDescent="0.25">
      <c r="A866" s="167"/>
      <c r="B866" s="1331"/>
      <c r="C866" s="1332"/>
      <c r="D866" s="1333"/>
      <c r="E866" s="1334"/>
      <c r="F866" s="1334"/>
      <c r="G866" s="1334"/>
    </row>
    <row r="867" spans="1:7" s="1281" customFormat="1" x14ac:dyDescent="0.25">
      <c r="A867" s="167"/>
      <c r="B867" s="1331"/>
      <c r="C867" s="1332"/>
      <c r="D867" s="1333"/>
      <c r="E867" s="1334"/>
      <c r="F867" s="1334"/>
      <c r="G867" s="1334"/>
    </row>
    <row r="868" spans="1:7" s="1281" customFormat="1" x14ac:dyDescent="0.25">
      <c r="A868" s="167"/>
      <c r="B868" s="1331"/>
      <c r="C868" s="1332"/>
      <c r="D868" s="1333"/>
      <c r="E868" s="1334"/>
      <c r="F868" s="1334"/>
      <c r="G868" s="1334"/>
    </row>
    <row r="869" spans="1:7" s="1281" customFormat="1" x14ac:dyDescent="0.25">
      <c r="A869" s="167"/>
      <c r="B869" s="1331"/>
      <c r="C869" s="1332"/>
      <c r="D869" s="1333"/>
      <c r="E869" s="1334"/>
      <c r="F869" s="1334"/>
      <c r="G869" s="1334"/>
    </row>
    <row r="870" spans="1:7" s="1281" customFormat="1" x14ac:dyDescent="0.25">
      <c r="A870" s="167"/>
      <c r="B870" s="1331"/>
      <c r="C870" s="1332"/>
      <c r="D870" s="1333"/>
      <c r="E870" s="1334"/>
      <c r="F870" s="1334"/>
      <c r="G870" s="1334"/>
    </row>
    <row r="871" spans="1:7" s="1281" customFormat="1" x14ac:dyDescent="0.25">
      <c r="A871" s="167"/>
      <c r="B871" s="1331"/>
      <c r="C871" s="1332"/>
      <c r="D871" s="1333"/>
      <c r="E871" s="1334"/>
      <c r="F871" s="1334"/>
      <c r="G871" s="1334"/>
    </row>
    <row r="872" spans="1:7" s="1281" customFormat="1" x14ac:dyDescent="0.25">
      <c r="A872" s="167"/>
      <c r="B872" s="1331"/>
      <c r="C872" s="1332"/>
      <c r="D872" s="1333"/>
      <c r="E872" s="1334"/>
      <c r="F872" s="1334"/>
      <c r="G872" s="1334"/>
    </row>
    <row r="873" spans="1:7" s="1281" customFormat="1" x14ac:dyDescent="0.25">
      <c r="A873" s="167"/>
      <c r="B873" s="1331"/>
      <c r="C873" s="1332"/>
      <c r="D873" s="1333"/>
      <c r="E873" s="1334"/>
      <c r="F873" s="1334"/>
      <c r="G873" s="1334"/>
    </row>
    <row r="874" spans="1:7" s="1281" customFormat="1" x14ac:dyDescent="0.25">
      <c r="A874" s="167"/>
      <c r="B874" s="1331"/>
      <c r="C874" s="1332"/>
      <c r="D874" s="1333"/>
      <c r="E874" s="1334"/>
      <c r="F874" s="1334"/>
      <c r="G874" s="1334"/>
    </row>
    <row r="875" spans="1:7" s="1281" customFormat="1" x14ac:dyDescent="0.25">
      <c r="A875" s="167"/>
      <c r="B875" s="1331"/>
      <c r="C875" s="1332"/>
      <c r="D875" s="1333"/>
      <c r="E875" s="1334"/>
      <c r="F875" s="1334"/>
      <c r="G875" s="1334"/>
    </row>
    <row r="876" spans="1:7" s="1281" customFormat="1" x14ac:dyDescent="0.25">
      <c r="A876" s="167"/>
      <c r="B876" s="1331"/>
      <c r="C876" s="1332"/>
      <c r="D876" s="1333"/>
      <c r="E876" s="1334"/>
      <c r="F876" s="1334"/>
      <c r="G876" s="1334"/>
    </row>
    <row r="877" spans="1:7" s="1281" customFormat="1" x14ac:dyDescent="0.25">
      <c r="A877" s="167"/>
      <c r="B877" s="1331"/>
      <c r="C877" s="1332"/>
      <c r="D877" s="1333"/>
      <c r="E877" s="1334"/>
      <c r="F877" s="1334"/>
      <c r="G877" s="1334"/>
    </row>
    <row r="878" spans="1:7" s="1281" customFormat="1" x14ac:dyDescent="0.25">
      <c r="A878" s="167"/>
      <c r="B878" s="1331"/>
      <c r="C878" s="1332"/>
      <c r="D878" s="1333"/>
      <c r="E878" s="1334"/>
      <c r="F878" s="1334"/>
      <c r="G878" s="1334"/>
    </row>
    <row r="879" spans="1:7" s="1281" customFormat="1" x14ac:dyDescent="0.25">
      <c r="A879" s="167"/>
      <c r="B879" s="1331"/>
      <c r="C879" s="1332"/>
      <c r="D879" s="1333"/>
      <c r="E879" s="1334"/>
      <c r="F879" s="1334"/>
      <c r="G879" s="1334"/>
    </row>
    <row r="880" spans="1:7" s="1281" customFormat="1" x14ac:dyDescent="0.25">
      <c r="A880" s="167"/>
      <c r="B880" s="1331"/>
      <c r="C880" s="1332"/>
      <c r="D880" s="1333"/>
      <c r="E880" s="1334"/>
      <c r="F880" s="1334"/>
      <c r="G880" s="1334"/>
    </row>
    <row r="881" spans="1:7" s="1281" customFormat="1" x14ac:dyDescent="0.25">
      <c r="A881" s="167"/>
      <c r="B881" s="1331"/>
      <c r="C881" s="1332"/>
      <c r="D881" s="1333"/>
      <c r="E881" s="1334"/>
      <c r="F881" s="1334"/>
      <c r="G881" s="1334"/>
    </row>
    <row r="882" spans="1:7" s="1281" customFormat="1" x14ac:dyDescent="0.25">
      <c r="A882" s="167"/>
      <c r="B882" s="1331"/>
      <c r="C882" s="1332"/>
      <c r="D882" s="1333"/>
      <c r="E882" s="1334"/>
      <c r="F882" s="1334"/>
      <c r="G882" s="1334"/>
    </row>
    <row r="883" spans="1:7" s="1281" customFormat="1" x14ac:dyDescent="0.25">
      <c r="A883" s="167"/>
      <c r="B883" s="1331"/>
      <c r="C883" s="1332"/>
      <c r="D883" s="1333"/>
      <c r="E883" s="1334"/>
      <c r="F883" s="1334"/>
      <c r="G883" s="1334"/>
    </row>
    <row r="884" spans="1:7" s="1281" customFormat="1" x14ac:dyDescent="0.25">
      <c r="A884" s="167"/>
      <c r="B884" s="1331"/>
      <c r="C884" s="1332"/>
      <c r="D884" s="1333"/>
      <c r="E884" s="1334"/>
      <c r="F884" s="1334"/>
      <c r="G884" s="1334"/>
    </row>
    <row r="885" spans="1:7" s="1281" customFormat="1" x14ac:dyDescent="0.25">
      <c r="A885" s="167"/>
      <c r="B885" s="1331"/>
      <c r="C885" s="1332"/>
      <c r="D885" s="1333"/>
      <c r="E885" s="1334"/>
      <c r="F885" s="1334"/>
      <c r="G885" s="1334"/>
    </row>
    <row r="886" spans="1:7" s="1281" customFormat="1" x14ac:dyDescent="0.25">
      <c r="A886" s="167"/>
      <c r="B886" s="1331"/>
      <c r="C886" s="1332"/>
      <c r="D886" s="1333"/>
      <c r="E886" s="1334"/>
      <c r="F886" s="1334"/>
      <c r="G886" s="1334"/>
    </row>
    <row r="887" spans="1:7" s="1281" customFormat="1" x14ac:dyDescent="0.25">
      <c r="A887" s="167"/>
      <c r="B887" s="1331"/>
      <c r="C887" s="1332"/>
      <c r="D887" s="1333"/>
      <c r="E887" s="1334"/>
      <c r="F887" s="1334"/>
      <c r="G887" s="1334"/>
    </row>
    <row r="888" spans="1:7" s="1281" customFormat="1" x14ac:dyDescent="0.25">
      <c r="A888" s="167"/>
      <c r="B888" s="1331"/>
      <c r="C888" s="1332"/>
      <c r="D888" s="1333"/>
      <c r="E888" s="1334"/>
      <c r="F888" s="1334"/>
      <c r="G888" s="1334"/>
    </row>
    <row r="889" spans="1:7" s="1281" customFormat="1" x14ac:dyDescent="0.25">
      <c r="A889" s="167"/>
      <c r="B889" s="1331"/>
      <c r="C889" s="1332"/>
      <c r="D889" s="1333"/>
      <c r="E889" s="1334"/>
      <c r="F889" s="1334"/>
      <c r="G889" s="1334"/>
    </row>
    <row r="890" spans="1:7" s="1281" customFormat="1" x14ac:dyDescent="0.25">
      <c r="A890" s="167"/>
      <c r="B890" s="1331"/>
      <c r="C890" s="1332"/>
      <c r="D890" s="1333"/>
      <c r="E890" s="1334"/>
      <c r="F890" s="1334"/>
      <c r="G890" s="1334"/>
    </row>
    <row r="891" spans="1:7" s="1281" customFormat="1" x14ac:dyDescent="0.25">
      <c r="A891" s="167"/>
      <c r="B891" s="1331"/>
      <c r="C891" s="1332"/>
      <c r="D891" s="1333"/>
      <c r="E891" s="1334"/>
      <c r="F891" s="1334"/>
      <c r="G891" s="1334"/>
    </row>
    <row r="892" spans="1:7" s="1281" customFormat="1" x14ac:dyDescent="0.25">
      <c r="A892" s="167"/>
      <c r="B892" s="1331"/>
      <c r="C892" s="1332"/>
      <c r="D892" s="1333"/>
      <c r="E892" s="1334"/>
      <c r="F892" s="1334"/>
      <c r="G892" s="1334"/>
    </row>
    <row r="893" spans="1:7" s="1281" customFormat="1" x14ac:dyDescent="0.25">
      <c r="A893" s="167"/>
      <c r="B893" s="1331"/>
      <c r="C893" s="1332"/>
      <c r="D893" s="1333"/>
      <c r="E893" s="1334"/>
      <c r="F893" s="1334"/>
      <c r="G893" s="1334"/>
    </row>
    <row r="894" spans="1:7" s="1281" customFormat="1" x14ac:dyDescent="0.25">
      <c r="A894" s="167"/>
      <c r="B894" s="1331"/>
      <c r="C894" s="1332"/>
      <c r="D894" s="1333"/>
      <c r="E894" s="1334"/>
      <c r="F894" s="1334"/>
      <c r="G894" s="1334"/>
    </row>
    <row r="895" spans="1:7" s="1281" customFormat="1" x14ac:dyDescent="0.25">
      <c r="A895" s="167"/>
      <c r="B895" s="1331"/>
      <c r="C895" s="1332"/>
      <c r="D895" s="1333"/>
      <c r="E895" s="1334"/>
      <c r="F895" s="1334"/>
      <c r="G895" s="1334"/>
    </row>
    <row r="896" spans="1:7" s="1281" customFormat="1" x14ac:dyDescent="0.25">
      <c r="A896" s="167"/>
      <c r="B896" s="1331"/>
      <c r="C896" s="1332"/>
      <c r="D896" s="1333"/>
      <c r="E896" s="1334"/>
      <c r="F896" s="1334"/>
      <c r="G896" s="1334"/>
    </row>
    <row r="897" spans="1:7" s="1281" customFormat="1" x14ac:dyDescent="0.25">
      <c r="A897" s="167"/>
      <c r="B897" s="1331"/>
      <c r="C897" s="1332"/>
      <c r="D897" s="1333"/>
      <c r="E897" s="1334"/>
      <c r="F897" s="1334"/>
      <c r="G897" s="1334"/>
    </row>
    <row r="898" spans="1:7" s="1281" customFormat="1" x14ac:dyDescent="0.25">
      <c r="A898" s="167"/>
      <c r="B898" s="1331"/>
      <c r="C898" s="1332"/>
      <c r="D898" s="1333"/>
      <c r="E898" s="1334"/>
      <c r="F898" s="1334"/>
      <c r="G898" s="1334"/>
    </row>
    <row r="899" spans="1:7" s="1281" customFormat="1" x14ac:dyDescent="0.25">
      <c r="A899" s="167"/>
      <c r="B899" s="1331"/>
      <c r="C899" s="1332"/>
      <c r="D899" s="1333"/>
      <c r="E899" s="1334"/>
      <c r="F899" s="1334"/>
      <c r="G899" s="1334"/>
    </row>
    <row r="900" spans="1:7" s="1281" customFormat="1" x14ac:dyDescent="0.25">
      <c r="A900" s="167"/>
      <c r="B900" s="1331"/>
      <c r="C900" s="1332"/>
      <c r="D900" s="1333"/>
      <c r="E900" s="1334"/>
      <c r="F900" s="1334"/>
      <c r="G900" s="1334"/>
    </row>
    <row r="901" spans="1:7" s="1281" customFormat="1" x14ac:dyDescent="0.25">
      <c r="A901" s="167"/>
      <c r="B901" s="1331"/>
      <c r="C901" s="1332"/>
      <c r="D901" s="1333"/>
      <c r="E901" s="1334"/>
      <c r="F901" s="1334"/>
      <c r="G901" s="1334"/>
    </row>
    <row r="902" spans="1:7" s="1281" customFormat="1" x14ac:dyDescent="0.25">
      <c r="A902" s="167"/>
      <c r="B902" s="1331"/>
      <c r="C902" s="1332"/>
      <c r="D902" s="1333"/>
      <c r="E902" s="1334"/>
      <c r="F902" s="1334"/>
      <c r="G902" s="1334"/>
    </row>
    <row r="903" spans="1:7" s="1281" customFormat="1" x14ac:dyDescent="0.25">
      <c r="A903" s="167"/>
      <c r="B903" s="1331"/>
      <c r="C903" s="1332"/>
      <c r="D903" s="1333"/>
      <c r="E903" s="1334"/>
      <c r="F903" s="1334"/>
      <c r="G903" s="1334"/>
    </row>
    <row r="904" spans="1:7" s="1281" customFormat="1" x14ac:dyDescent="0.25">
      <c r="A904" s="167"/>
      <c r="B904" s="1331"/>
      <c r="C904" s="1332"/>
      <c r="D904" s="1333"/>
      <c r="E904" s="1334"/>
      <c r="F904" s="1334"/>
      <c r="G904" s="1334"/>
    </row>
    <row r="905" spans="1:7" s="1281" customFormat="1" x14ac:dyDescent="0.25">
      <c r="A905" s="167"/>
      <c r="B905" s="1331"/>
      <c r="C905" s="1332"/>
      <c r="D905" s="1333"/>
      <c r="E905" s="1334"/>
      <c r="F905" s="1334"/>
      <c r="G905" s="1334"/>
    </row>
    <row r="906" spans="1:7" s="1281" customFormat="1" x14ac:dyDescent="0.25">
      <c r="A906" s="167"/>
      <c r="B906" s="1331"/>
      <c r="C906" s="1332"/>
      <c r="D906" s="1333"/>
      <c r="E906" s="1334"/>
      <c r="F906" s="1334"/>
      <c r="G906" s="1334"/>
    </row>
    <row r="907" spans="1:7" s="1281" customFormat="1" x14ac:dyDescent="0.25">
      <c r="A907" s="167"/>
      <c r="B907" s="1331"/>
      <c r="C907" s="1332"/>
      <c r="D907" s="1333"/>
      <c r="E907" s="1334"/>
      <c r="F907" s="1334"/>
      <c r="G907" s="1334"/>
    </row>
    <row r="908" spans="1:7" s="1281" customFormat="1" x14ac:dyDescent="0.25">
      <c r="A908" s="167"/>
      <c r="B908" s="1331"/>
      <c r="C908" s="1332"/>
      <c r="D908" s="1333"/>
      <c r="E908" s="1334"/>
      <c r="F908" s="1334"/>
      <c r="G908" s="1334"/>
    </row>
    <row r="909" spans="1:7" s="1281" customFormat="1" x14ac:dyDescent="0.25">
      <c r="A909" s="167"/>
      <c r="B909" s="1331"/>
      <c r="C909" s="1332"/>
      <c r="D909" s="1333"/>
      <c r="E909" s="1334"/>
      <c r="F909" s="1334"/>
      <c r="G909" s="1334"/>
    </row>
    <row r="910" spans="1:7" s="1281" customFormat="1" x14ac:dyDescent="0.25">
      <c r="A910" s="167"/>
      <c r="B910" s="1331"/>
      <c r="C910" s="1332"/>
      <c r="D910" s="1333"/>
      <c r="E910" s="1334"/>
      <c r="F910" s="1334"/>
      <c r="G910" s="1334"/>
    </row>
    <row r="911" spans="1:7" s="1281" customFormat="1" x14ac:dyDescent="0.25">
      <c r="A911" s="167"/>
      <c r="B911" s="1331"/>
      <c r="C911" s="1332"/>
      <c r="D911" s="1333"/>
      <c r="E911" s="1334"/>
      <c r="F911" s="1334"/>
      <c r="G911" s="1334"/>
    </row>
    <row r="912" spans="1:7" s="1281" customFormat="1" x14ac:dyDescent="0.25">
      <c r="A912" s="167"/>
      <c r="B912" s="1331"/>
      <c r="C912" s="1332"/>
      <c r="D912" s="1333"/>
      <c r="E912" s="1334"/>
      <c r="F912" s="1334"/>
      <c r="G912" s="1334"/>
    </row>
    <row r="913" spans="1:7" s="1281" customFormat="1" x14ac:dyDescent="0.25">
      <c r="A913" s="167"/>
      <c r="B913" s="1331"/>
      <c r="C913" s="1332"/>
      <c r="D913" s="1333"/>
      <c r="E913" s="1334"/>
      <c r="F913" s="1334"/>
      <c r="G913" s="1334"/>
    </row>
    <row r="914" spans="1:7" s="1281" customFormat="1" x14ac:dyDescent="0.25">
      <c r="A914" s="167"/>
      <c r="B914" s="1331"/>
      <c r="C914" s="1332"/>
      <c r="D914" s="1333"/>
      <c r="E914" s="1334"/>
      <c r="F914" s="1334"/>
      <c r="G914" s="1334"/>
    </row>
    <row r="915" spans="1:7" s="1281" customFormat="1" x14ac:dyDescent="0.25">
      <c r="A915" s="167"/>
      <c r="B915" s="1331"/>
      <c r="C915" s="1332"/>
      <c r="D915" s="1333"/>
      <c r="E915" s="1334"/>
      <c r="F915" s="1334"/>
      <c r="G915" s="1334"/>
    </row>
    <row r="916" spans="1:7" s="1281" customFormat="1" x14ac:dyDescent="0.25">
      <c r="A916" s="167"/>
      <c r="B916" s="1331"/>
      <c r="C916" s="1332"/>
      <c r="D916" s="1333"/>
      <c r="E916" s="1334"/>
      <c r="F916" s="1334"/>
      <c r="G916" s="1334"/>
    </row>
    <row r="917" spans="1:7" s="1281" customFormat="1" x14ac:dyDescent="0.25">
      <c r="A917" s="167"/>
      <c r="B917" s="1331"/>
      <c r="C917" s="1332"/>
      <c r="D917" s="1333"/>
      <c r="E917" s="1334"/>
      <c r="F917" s="1334"/>
      <c r="G917" s="1334"/>
    </row>
    <row r="918" spans="1:7" s="1281" customFormat="1" x14ac:dyDescent="0.25">
      <c r="A918" s="167"/>
      <c r="B918" s="1331"/>
      <c r="C918" s="1332"/>
      <c r="D918" s="1333"/>
      <c r="E918" s="1334"/>
      <c r="F918" s="1334"/>
      <c r="G918" s="1334"/>
    </row>
    <row r="919" spans="1:7" s="1281" customFormat="1" x14ac:dyDescent="0.25">
      <c r="A919" s="167"/>
      <c r="B919" s="1331"/>
      <c r="C919" s="1332"/>
      <c r="D919" s="1333"/>
      <c r="E919" s="1334"/>
      <c r="F919" s="1334"/>
      <c r="G919" s="1334"/>
    </row>
    <row r="920" spans="1:7" s="1281" customFormat="1" x14ac:dyDescent="0.25">
      <c r="A920" s="167"/>
      <c r="B920" s="1331"/>
      <c r="C920" s="1332"/>
      <c r="D920" s="1333"/>
      <c r="E920" s="1334"/>
      <c r="F920" s="1334"/>
      <c r="G920" s="1334"/>
    </row>
    <row r="921" spans="1:7" s="1281" customFormat="1" x14ac:dyDescent="0.25">
      <c r="A921" s="167"/>
      <c r="B921" s="1331"/>
      <c r="C921" s="1332"/>
      <c r="D921" s="1333"/>
      <c r="E921" s="1334"/>
      <c r="F921" s="1334"/>
      <c r="G921" s="1334"/>
    </row>
    <row r="922" spans="1:7" s="1281" customFormat="1" x14ac:dyDescent="0.25">
      <c r="A922" s="167"/>
      <c r="B922" s="1331"/>
      <c r="C922" s="1332"/>
      <c r="D922" s="1333"/>
      <c r="E922" s="1334"/>
      <c r="F922" s="1334"/>
      <c r="G922" s="1334"/>
    </row>
    <row r="923" spans="1:7" s="1281" customFormat="1" x14ac:dyDescent="0.25">
      <c r="A923" s="167"/>
      <c r="B923" s="1331"/>
      <c r="C923" s="1332"/>
      <c r="D923" s="1333"/>
      <c r="E923" s="1334"/>
      <c r="F923" s="1334"/>
      <c r="G923" s="1334"/>
    </row>
    <row r="924" spans="1:7" s="1281" customFormat="1" x14ac:dyDescent="0.25">
      <c r="A924" s="167"/>
      <c r="B924" s="1331"/>
      <c r="C924" s="1332"/>
      <c r="D924" s="1333"/>
      <c r="E924" s="1334"/>
      <c r="F924" s="1334"/>
      <c r="G924" s="1334"/>
    </row>
    <row r="925" spans="1:7" s="1281" customFormat="1" x14ac:dyDescent="0.25">
      <c r="A925" s="167"/>
      <c r="B925" s="1331"/>
      <c r="C925" s="1332"/>
      <c r="D925" s="1333"/>
      <c r="E925" s="1334"/>
      <c r="F925" s="1334"/>
      <c r="G925" s="1334"/>
    </row>
    <row r="926" spans="1:7" s="1281" customFormat="1" x14ac:dyDescent="0.25">
      <c r="A926" s="167"/>
      <c r="B926" s="1331"/>
      <c r="C926" s="1332"/>
      <c r="D926" s="1333"/>
      <c r="E926" s="1334"/>
      <c r="F926" s="1334"/>
      <c r="G926" s="1334"/>
    </row>
    <row r="927" spans="1:7" s="1281" customFormat="1" x14ac:dyDescent="0.25">
      <c r="A927" s="167"/>
      <c r="B927" s="1331"/>
      <c r="C927" s="1332"/>
      <c r="D927" s="1333"/>
      <c r="E927" s="1334"/>
      <c r="F927" s="1334"/>
      <c r="G927" s="1334"/>
    </row>
    <row r="928" spans="1:7" s="1281" customFormat="1" x14ac:dyDescent="0.25">
      <c r="A928" s="167"/>
      <c r="B928" s="1331"/>
      <c r="C928" s="1332"/>
      <c r="D928" s="1333"/>
      <c r="E928" s="1334"/>
      <c r="F928" s="1334"/>
      <c r="G928" s="1334"/>
    </row>
    <row r="929" spans="1:7" s="1281" customFormat="1" x14ac:dyDescent="0.25">
      <c r="A929" s="167"/>
      <c r="B929" s="1331"/>
      <c r="C929" s="1332"/>
      <c r="D929" s="1333"/>
      <c r="E929" s="1334"/>
      <c r="F929" s="1334"/>
      <c r="G929" s="1334"/>
    </row>
    <row r="930" spans="1:7" s="1281" customFormat="1" x14ac:dyDescent="0.25">
      <c r="A930" s="167"/>
      <c r="B930" s="1331"/>
      <c r="C930" s="1332"/>
      <c r="D930" s="1333"/>
      <c r="E930" s="1334"/>
      <c r="F930" s="1334"/>
      <c r="G930" s="1334"/>
    </row>
    <row r="931" spans="1:7" s="1281" customFormat="1" x14ac:dyDescent="0.25">
      <c r="A931" s="167"/>
      <c r="B931" s="1331"/>
      <c r="C931" s="1332"/>
      <c r="D931" s="1333"/>
      <c r="E931" s="1334"/>
      <c r="F931" s="1334"/>
      <c r="G931" s="1334"/>
    </row>
    <row r="932" spans="1:7" s="1281" customFormat="1" x14ac:dyDescent="0.25">
      <c r="A932" s="167"/>
      <c r="B932" s="1331"/>
      <c r="C932" s="1332"/>
      <c r="D932" s="1333"/>
      <c r="E932" s="1334"/>
      <c r="F932" s="1334"/>
      <c r="G932" s="1334"/>
    </row>
    <row r="933" spans="1:7" s="1281" customFormat="1" x14ac:dyDescent="0.25">
      <c r="A933" s="167"/>
      <c r="B933" s="1331"/>
      <c r="C933" s="1332"/>
      <c r="D933" s="1333"/>
      <c r="E933" s="1334"/>
      <c r="F933" s="1334"/>
      <c r="G933" s="1334"/>
    </row>
    <row r="934" spans="1:7" s="1281" customFormat="1" x14ac:dyDescent="0.25">
      <c r="A934" s="167"/>
      <c r="B934" s="1331"/>
      <c r="C934" s="1332"/>
      <c r="D934" s="1333"/>
      <c r="E934" s="1334"/>
      <c r="F934" s="1334"/>
      <c r="G934" s="1334"/>
    </row>
    <row r="935" spans="1:7" s="1281" customFormat="1" x14ac:dyDescent="0.25">
      <c r="A935" s="167"/>
      <c r="B935" s="1331"/>
      <c r="C935" s="1332"/>
      <c r="D935" s="1333"/>
      <c r="E935" s="1334"/>
      <c r="F935" s="1334"/>
      <c r="G935" s="1334"/>
    </row>
    <row r="936" spans="1:7" s="1281" customFormat="1" x14ac:dyDescent="0.25">
      <c r="A936" s="167"/>
      <c r="B936" s="1331"/>
      <c r="C936" s="1332"/>
      <c r="D936" s="1333"/>
      <c r="E936" s="1334"/>
      <c r="F936" s="1334"/>
      <c r="G936" s="1334"/>
    </row>
    <row r="937" spans="1:7" s="1281" customFormat="1" x14ac:dyDescent="0.25">
      <c r="A937" s="167"/>
      <c r="B937" s="1331"/>
      <c r="C937" s="1332"/>
      <c r="D937" s="1333"/>
      <c r="E937" s="1334"/>
      <c r="F937" s="1334"/>
      <c r="G937" s="1334"/>
    </row>
    <row r="938" spans="1:7" s="1281" customFormat="1" x14ac:dyDescent="0.25">
      <c r="A938" s="167"/>
      <c r="B938" s="1331"/>
      <c r="C938" s="1332"/>
      <c r="D938" s="1333"/>
      <c r="E938" s="1334"/>
      <c r="F938" s="1334"/>
      <c r="G938" s="1334"/>
    </row>
    <row r="939" spans="1:7" s="1281" customFormat="1" x14ac:dyDescent="0.25">
      <c r="A939" s="167"/>
      <c r="B939" s="1331"/>
      <c r="C939" s="1332"/>
      <c r="D939" s="1333"/>
      <c r="E939" s="1334"/>
      <c r="F939" s="1334"/>
      <c r="G939" s="1334"/>
    </row>
    <row r="940" spans="1:7" s="1281" customFormat="1" x14ac:dyDescent="0.25">
      <c r="A940" s="167"/>
      <c r="B940" s="1331"/>
      <c r="C940" s="1332"/>
      <c r="D940" s="1333"/>
      <c r="E940" s="1334"/>
      <c r="F940" s="1334"/>
      <c r="G940" s="1334"/>
    </row>
    <row r="941" spans="1:7" s="1281" customFormat="1" x14ac:dyDescent="0.25">
      <c r="A941" s="167"/>
      <c r="B941" s="1331"/>
      <c r="C941" s="1332"/>
      <c r="D941" s="1333"/>
      <c r="E941" s="1334"/>
      <c r="F941" s="1334"/>
      <c r="G941" s="1334"/>
    </row>
    <row r="942" spans="1:7" s="1281" customFormat="1" x14ac:dyDescent="0.25">
      <c r="A942" s="167"/>
      <c r="B942" s="1331"/>
      <c r="C942" s="1332"/>
      <c r="D942" s="1333"/>
      <c r="E942" s="1334"/>
      <c r="F942" s="1334"/>
      <c r="G942" s="1334"/>
    </row>
    <row r="943" spans="1:7" s="1281" customFormat="1" x14ac:dyDescent="0.25">
      <c r="A943" s="167"/>
      <c r="B943" s="1331"/>
      <c r="C943" s="1332"/>
      <c r="D943" s="1333"/>
      <c r="E943" s="1334"/>
      <c r="F943" s="1334"/>
      <c r="G943" s="1334"/>
    </row>
    <row r="944" spans="1:7" s="1281" customFormat="1" x14ac:dyDescent="0.25">
      <c r="A944" s="167"/>
      <c r="B944" s="1331"/>
      <c r="C944" s="1332"/>
      <c r="D944" s="1333"/>
      <c r="E944" s="1334"/>
      <c r="F944" s="1334"/>
      <c r="G944" s="1334"/>
    </row>
    <row r="945" spans="1:7" s="1281" customFormat="1" x14ac:dyDescent="0.25">
      <c r="A945" s="167"/>
      <c r="B945" s="1331"/>
      <c r="C945" s="1332"/>
      <c r="D945" s="1333"/>
      <c r="E945" s="1334"/>
      <c r="F945" s="1334"/>
      <c r="G945" s="1334"/>
    </row>
    <row r="946" spans="1:7" s="1281" customFormat="1" x14ac:dyDescent="0.25">
      <c r="A946" s="167"/>
      <c r="B946" s="1331"/>
      <c r="C946" s="1332"/>
      <c r="D946" s="1333"/>
      <c r="E946" s="1334"/>
      <c r="F946" s="1334"/>
      <c r="G946" s="1334"/>
    </row>
    <row r="947" spans="1:7" s="1281" customFormat="1" x14ac:dyDescent="0.25">
      <c r="A947" s="167"/>
      <c r="B947" s="1331"/>
      <c r="C947" s="1332"/>
      <c r="D947" s="1333"/>
      <c r="E947" s="1334"/>
      <c r="F947" s="1334"/>
      <c r="G947" s="1334"/>
    </row>
    <row r="948" spans="1:7" s="1281" customFormat="1" x14ac:dyDescent="0.25">
      <c r="A948" s="167"/>
      <c r="B948" s="1331"/>
      <c r="C948" s="1332"/>
      <c r="D948" s="1333"/>
      <c r="E948" s="1334"/>
      <c r="F948" s="1334"/>
      <c r="G948" s="1334"/>
    </row>
    <row r="949" spans="1:7" s="1281" customFormat="1" x14ac:dyDescent="0.25">
      <c r="A949" s="167"/>
      <c r="B949" s="1331"/>
      <c r="C949" s="1332"/>
      <c r="D949" s="1333"/>
      <c r="E949" s="1334"/>
      <c r="F949" s="1334"/>
      <c r="G949" s="1334"/>
    </row>
    <row r="950" spans="1:7" s="1281" customFormat="1" x14ac:dyDescent="0.25">
      <c r="A950" s="167"/>
      <c r="B950" s="1331"/>
      <c r="C950" s="1332"/>
      <c r="D950" s="1333"/>
      <c r="E950" s="1334"/>
      <c r="F950" s="1334"/>
      <c r="G950" s="1334"/>
    </row>
    <row r="951" spans="1:7" s="1281" customFormat="1" x14ac:dyDescent="0.25">
      <c r="A951" s="167"/>
      <c r="B951" s="1331"/>
      <c r="C951" s="1332"/>
      <c r="D951" s="1333"/>
      <c r="E951" s="1334"/>
      <c r="F951" s="1334"/>
      <c r="G951" s="1334"/>
    </row>
    <row r="952" spans="1:7" s="1281" customFormat="1" x14ac:dyDescent="0.25">
      <c r="A952" s="167"/>
      <c r="B952" s="1331"/>
      <c r="C952" s="1332"/>
      <c r="D952" s="1333"/>
      <c r="E952" s="1334"/>
      <c r="F952" s="1334"/>
      <c r="G952" s="1334"/>
    </row>
    <row r="953" spans="1:7" s="1281" customFormat="1" x14ac:dyDescent="0.25">
      <c r="A953" s="167"/>
      <c r="B953" s="1331"/>
      <c r="C953" s="1332"/>
      <c r="D953" s="1333"/>
      <c r="E953" s="1334"/>
      <c r="F953" s="1334"/>
      <c r="G953" s="1334"/>
    </row>
    <row r="954" spans="1:7" s="1281" customFormat="1" x14ac:dyDescent="0.25">
      <c r="A954" s="167"/>
      <c r="B954" s="1331"/>
      <c r="C954" s="1332"/>
      <c r="D954" s="1333"/>
      <c r="E954" s="1334"/>
      <c r="F954" s="1334"/>
      <c r="G954" s="1334"/>
    </row>
    <row r="955" spans="1:7" s="1281" customFormat="1" x14ac:dyDescent="0.25">
      <c r="A955" s="167"/>
      <c r="B955" s="1331"/>
      <c r="C955" s="1332"/>
      <c r="D955" s="1333"/>
      <c r="E955" s="1334"/>
      <c r="F955" s="1334"/>
      <c r="G955" s="1334"/>
    </row>
    <row r="956" spans="1:7" s="1281" customFormat="1" x14ac:dyDescent="0.25">
      <c r="A956" s="167"/>
      <c r="B956" s="1331"/>
      <c r="C956" s="1332"/>
      <c r="D956" s="1333"/>
      <c r="E956" s="1334"/>
      <c r="F956" s="1334"/>
      <c r="G956" s="1334"/>
    </row>
    <row r="957" spans="1:7" s="1281" customFormat="1" x14ac:dyDescent="0.25">
      <c r="A957" s="167"/>
      <c r="B957" s="1331"/>
      <c r="C957" s="1332"/>
      <c r="D957" s="1333"/>
      <c r="E957" s="1334"/>
      <c r="F957" s="1334"/>
      <c r="G957" s="1334"/>
    </row>
    <row r="958" spans="1:7" s="1281" customFormat="1" x14ac:dyDescent="0.25">
      <c r="A958" s="167"/>
      <c r="B958" s="1331"/>
      <c r="C958" s="1332"/>
      <c r="D958" s="1333"/>
      <c r="E958" s="1334"/>
      <c r="F958" s="1334"/>
      <c r="G958" s="1334"/>
    </row>
    <row r="959" spans="1:7" s="1281" customFormat="1" x14ac:dyDescent="0.25">
      <c r="A959" s="167"/>
      <c r="B959" s="1331"/>
      <c r="C959" s="1332"/>
      <c r="D959" s="1333"/>
      <c r="E959" s="1334"/>
      <c r="F959" s="1334"/>
      <c r="G959" s="1334"/>
    </row>
    <row r="960" spans="1:7" s="1281" customFormat="1" x14ac:dyDescent="0.25">
      <c r="A960" s="167"/>
      <c r="B960" s="1331"/>
      <c r="C960" s="1332"/>
      <c r="D960" s="1333"/>
      <c r="E960" s="1334"/>
      <c r="F960" s="1334"/>
      <c r="G960" s="1334"/>
    </row>
    <row r="961" spans="1:7" s="1281" customFormat="1" x14ac:dyDescent="0.25">
      <c r="A961" s="167"/>
      <c r="B961" s="1331"/>
      <c r="C961" s="1332"/>
      <c r="D961" s="1333"/>
      <c r="E961" s="1334"/>
      <c r="F961" s="1334"/>
      <c r="G961" s="1334"/>
    </row>
    <row r="962" spans="1:7" s="1281" customFormat="1" x14ac:dyDescent="0.25">
      <c r="A962" s="167"/>
      <c r="B962" s="1331"/>
      <c r="C962" s="1332"/>
      <c r="D962" s="1333"/>
      <c r="E962" s="1334"/>
      <c r="F962" s="1334"/>
      <c r="G962" s="1334"/>
    </row>
    <row r="963" spans="1:7" s="1281" customFormat="1" x14ac:dyDescent="0.25">
      <c r="A963" s="167"/>
      <c r="B963" s="1331"/>
      <c r="C963" s="1332"/>
      <c r="D963" s="1333"/>
      <c r="E963" s="1334"/>
      <c r="F963" s="1334"/>
      <c r="G963" s="1334"/>
    </row>
    <row r="964" spans="1:7" s="1281" customFormat="1" x14ac:dyDescent="0.25">
      <c r="A964" s="167"/>
      <c r="B964" s="1331"/>
      <c r="C964" s="1332"/>
      <c r="D964" s="1333"/>
      <c r="E964" s="1334"/>
      <c r="F964" s="1334"/>
      <c r="G964" s="1334"/>
    </row>
    <row r="965" spans="1:7" s="1281" customFormat="1" x14ac:dyDescent="0.25">
      <c r="A965" s="167"/>
      <c r="B965" s="1331"/>
      <c r="C965" s="1332"/>
      <c r="D965" s="1333"/>
      <c r="E965" s="1334"/>
      <c r="F965" s="1334"/>
      <c r="G965" s="1334"/>
    </row>
    <row r="966" spans="1:7" s="1281" customFormat="1" x14ac:dyDescent="0.25">
      <c r="A966" s="167"/>
      <c r="B966" s="1331"/>
      <c r="C966" s="1332"/>
      <c r="D966" s="1333"/>
      <c r="E966" s="1334"/>
      <c r="F966" s="1334"/>
      <c r="G966" s="1334"/>
    </row>
    <row r="967" spans="1:7" s="1281" customFormat="1" x14ac:dyDescent="0.25">
      <c r="A967" s="167"/>
      <c r="B967" s="1331"/>
      <c r="C967" s="1332"/>
      <c r="D967" s="1333"/>
      <c r="E967" s="1334"/>
      <c r="F967" s="1334"/>
      <c r="G967" s="1334"/>
    </row>
    <row r="968" spans="1:7" s="1281" customFormat="1" x14ac:dyDescent="0.25">
      <c r="A968" s="167"/>
      <c r="B968" s="1331"/>
      <c r="C968" s="1332"/>
      <c r="D968" s="1333"/>
      <c r="E968" s="1334"/>
      <c r="F968" s="1334"/>
      <c r="G968" s="1334"/>
    </row>
    <row r="969" spans="1:7" s="1281" customFormat="1" x14ac:dyDescent="0.25">
      <c r="A969" s="167"/>
      <c r="B969" s="1331"/>
      <c r="C969" s="1332"/>
      <c r="D969" s="1333"/>
      <c r="E969" s="1334"/>
      <c r="F969" s="1334"/>
      <c r="G969" s="1334"/>
    </row>
    <row r="970" spans="1:7" s="1281" customFormat="1" x14ac:dyDescent="0.25">
      <c r="A970" s="167"/>
      <c r="B970" s="1331"/>
      <c r="C970" s="1332"/>
      <c r="D970" s="1333"/>
      <c r="E970" s="1334"/>
      <c r="F970" s="1334"/>
      <c r="G970" s="1334"/>
    </row>
    <row r="971" spans="1:7" s="1281" customFormat="1" x14ac:dyDescent="0.25">
      <c r="A971" s="167"/>
      <c r="B971" s="1331"/>
      <c r="C971" s="1332"/>
      <c r="D971" s="1333"/>
      <c r="E971" s="1334"/>
      <c r="F971" s="1334"/>
      <c r="G971" s="1334"/>
    </row>
    <row r="972" spans="1:7" s="1281" customFormat="1" x14ac:dyDescent="0.25">
      <c r="A972" s="167"/>
      <c r="B972" s="1331"/>
      <c r="C972" s="1332"/>
      <c r="D972" s="1333"/>
      <c r="E972" s="1334"/>
      <c r="F972" s="1334"/>
      <c r="G972" s="1334"/>
    </row>
    <row r="973" spans="1:7" s="1281" customFormat="1" x14ac:dyDescent="0.25">
      <c r="A973" s="167"/>
      <c r="B973" s="1331"/>
      <c r="C973" s="1332"/>
      <c r="D973" s="1333"/>
      <c r="E973" s="1334"/>
      <c r="F973" s="1334"/>
      <c r="G973" s="1334"/>
    </row>
    <row r="974" spans="1:7" s="1281" customFormat="1" x14ac:dyDescent="0.25">
      <c r="A974" s="167"/>
      <c r="B974" s="1331"/>
      <c r="C974" s="1332"/>
      <c r="D974" s="1333"/>
      <c r="E974" s="1334"/>
      <c r="F974" s="1334"/>
      <c r="G974" s="1334"/>
    </row>
    <row r="975" spans="1:7" s="1281" customFormat="1" x14ac:dyDescent="0.25">
      <c r="A975" s="167"/>
      <c r="B975" s="1331"/>
      <c r="C975" s="1332"/>
      <c r="D975" s="1333"/>
      <c r="E975" s="1334"/>
      <c r="F975" s="1334"/>
      <c r="G975" s="1334"/>
    </row>
    <row r="976" spans="1:7" s="1281" customFormat="1" x14ac:dyDescent="0.25">
      <c r="A976" s="167"/>
      <c r="B976" s="1331"/>
      <c r="C976" s="1332"/>
      <c r="D976" s="1333"/>
      <c r="E976" s="1334"/>
      <c r="F976" s="1334"/>
      <c r="G976" s="1334"/>
    </row>
    <row r="977" spans="1:7" s="1281" customFormat="1" x14ac:dyDescent="0.25">
      <c r="A977" s="167"/>
      <c r="B977" s="1331"/>
      <c r="C977" s="1332"/>
      <c r="D977" s="1333"/>
      <c r="E977" s="1334"/>
      <c r="F977" s="1334"/>
      <c r="G977" s="1334"/>
    </row>
    <row r="978" spans="1:7" s="1281" customFormat="1" x14ac:dyDescent="0.25">
      <c r="A978" s="167"/>
      <c r="B978" s="1331"/>
      <c r="C978" s="1332"/>
      <c r="D978" s="1333"/>
      <c r="E978" s="1334"/>
      <c r="F978" s="1334"/>
      <c r="G978" s="1334"/>
    </row>
    <row r="979" spans="1:7" s="1281" customFormat="1" x14ac:dyDescent="0.25">
      <c r="A979" s="167"/>
      <c r="B979" s="1331"/>
      <c r="C979" s="1332"/>
      <c r="D979" s="1333"/>
      <c r="E979" s="1334"/>
      <c r="F979" s="1334"/>
      <c r="G979" s="1334"/>
    </row>
    <row r="980" spans="1:7" s="1281" customFormat="1" x14ac:dyDescent="0.25">
      <c r="A980" s="167"/>
      <c r="B980" s="1331"/>
      <c r="C980" s="1332"/>
      <c r="D980" s="1333"/>
      <c r="E980" s="1334"/>
      <c r="F980" s="1334"/>
      <c r="G980" s="1334"/>
    </row>
    <row r="981" spans="1:7" s="1281" customFormat="1" x14ac:dyDescent="0.25">
      <c r="A981" s="167"/>
      <c r="B981" s="1331"/>
      <c r="C981" s="1332"/>
      <c r="D981" s="1333"/>
      <c r="E981" s="1334"/>
      <c r="F981" s="1334"/>
      <c r="G981" s="1334"/>
    </row>
    <row r="982" spans="1:7" s="1281" customFormat="1" x14ac:dyDescent="0.25">
      <c r="A982" s="167"/>
      <c r="B982" s="1331"/>
      <c r="C982" s="1332"/>
      <c r="D982" s="1333"/>
      <c r="E982" s="1334"/>
      <c r="F982" s="1334"/>
      <c r="G982" s="1334"/>
    </row>
    <row r="983" spans="1:7" s="1281" customFormat="1" x14ac:dyDescent="0.25">
      <c r="A983" s="167"/>
      <c r="B983" s="1331"/>
      <c r="C983" s="1332"/>
      <c r="D983" s="1333"/>
      <c r="E983" s="1334"/>
      <c r="F983" s="1334"/>
      <c r="G983" s="1334"/>
    </row>
    <row r="984" spans="1:7" s="1281" customFormat="1" x14ac:dyDescent="0.25">
      <c r="A984" s="167"/>
      <c r="B984" s="1331"/>
      <c r="C984" s="1332"/>
      <c r="D984" s="1333"/>
      <c r="E984" s="1334"/>
      <c r="F984" s="1334"/>
      <c r="G984" s="1334"/>
    </row>
    <row r="985" spans="1:7" s="1281" customFormat="1" x14ac:dyDescent="0.25">
      <c r="A985" s="167"/>
      <c r="B985" s="1331"/>
      <c r="C985" s="1332"/>
      <c r="D985" s="1333"/>
      <c r="E985" s="1334"/>
      <c r="F985" s="1334"/>
      <c r="G985" s="1334"/>
    </row>
    <row r="986" spans="1:7" s="1281" customFormat="1" x14ac:dyDescent="0.25">
      <c r="A986" s="167"/>
      <c r="B986" s="1331"/>
      <c r="C986" s="1332"/>
      <c r="D986" s="1333"/>
      <c r="E986" s="1334"/>
      <c r="F986" s="1334"/>
      <c r="G986" s="1334"/>
    </row>
    <row r="987" spans="1:7" s="1281" customFormat="1" x14ac:dyDescent="0.25">
      <c r="A987" s="167"/>
      <c r="B987" s="1331"/>
      <c r="C987" s="1332"/>
      <c r="D987" s="1333"/>
      <c r="E987" s="1334"/>
      <c r="F987" s="1334"/>
      <c r="G987" s="1334"/>
    </row>
    <row r="988" spans="1:7" s="1281" customFormat="1" x14ac:dyDescent="0.25">
      <c r="A988" s="167"/>
      <c r="B988" s="1331"/>
      <c r="C988" s="1332"/>
      <c r="D988" s="1333"/>
      <c r="E988" s="1334"/>
      <c r="F988" s="1334"/>
      <c r="G988" s="1334"/>
    </row>
    <row r="989" spans="1:7" s="1281" customFormat="1" x14ac:dyDescent="0.25">
      <c r="A989" s="167"/>
      <c r="B989" s="1331"/>
      <c r="C989" s="1332"/>
      <c r="D989" s="1333"/>
      <c r="E989" s="1334"/>
      <c r="F989" s="1334"/>
      <c r="G989" s="1334"/>
    </row>
    <row r="990" spans="1:7" s="1281" customFormat="1" x14ac:dyDescent="0.25">
      <c r="A990" s="167"/>
      <c r="B990" s="1331"/>
      <c r="C990" s="1332"/>
      <c r="D990" s="1333"/>
      <c r="E990" s="1334"/>
      <c r="F990" s="1334"/>
      <c r="G990" s="1334"/>
    </row>
    <row r="991" spans="1:7" s="1281" customFormat="1" x14ac:dyDescent="0.25">
      <c r="A991" s="167"/>
      <c r="B991" s="1331"/>
      <c r="C991" s="1332"/>
      <c r="D991" s="1333"/>
      <c r="E991" s="1334"/>
      <c r="F991" s="1334"/>
      <c r="G991" s="1334"/>
    </row>
    <row r="992" spans="1:7" s="1281" customFormat="1" x14ac:dyDescent="0.25">
      <c r="A992" s="167"/>
      <c r="B992" s="1331"/>
      <c r="C992" s="1332"/>
      <c r="D992" s="1333"/>
      <c r="E992" s="1334"/>
      <c r="F992" s="1334"/>
      <c r="G992" s="1334"/>
    </row>
    <row r="993" spans="1:7" s="1281" customFormat="1" x14ac:dyDescent="0.25">
      <c r="A993" s="167"/>
      <c r="B993" s="1331"/>
      <c r="C993" s="1332"/>
      <c r="D993" s="1333"/>
      <c r="E993" s="1334"/>
      <c r="F993" s="1334"/>
      <c r="G993" s="1334"/>
    </row>
    <row r="994" spans="1:7" s="1281" customFormat="1" x14ac:dyDescent="0.25">
      <c r="A994" s="167"/>
      <c r="B994" s="1331"/>
      <c r="C994" s="1332"/>
      <c r="D994" s="1333"/>
      <c r="E994" s="1334"/>
      <c r="F994" s="1334"/>
      <c r="G994" s="1334"/>
    </row>
    <row r="995" spans="1:7" s="1281" customFormat="1" x14ac:dyDescent="0.25">
      <c r="A995" s="167"/>
      <c r="B995" s="1331"/>
      <c r="C995" s="1332"/>
      <c r="D995" s="1333"/>
      <c r="E995" s="1334"/>
      <c r="F995" s="1334"/>
      <c r="G995" s="1334"/>
    </row>
    <row r="996" spans="1:7" s="1281" customFormat="1" x14ac:dyDescent="0.25">
      <c r="A996" s="167"/>
      <c r="B996" s="1331"/>
      <c r="C996" s="1332"/>
      <c r="D996" s="1333"/>
      <c r="E996" s="1334"/>
      <c r="F996" s="1334"/>
      <c r="G996" s="1334"/>
    </row>
    <row r="997" spans="1:7" s="1281" customFormat="1" x14ac:dyDescent="0.25">
      <c r="A997" s="167"/>
      <c r="B997" s="1331"/>
      <c r="C997" s="1332"/>
      <c r="D997" s="1333"/>
      <c r="E997" s="1334"/>
      <c r="F997" s="1334"/>
      <c r="G997" s="1334"/>
    </row>
    <row r="998" spans="1:7" s="1281" customFormat="1" x14ac:dyDescent="0.25">
      <c r="A998" s="167"/>
      <c r="B998" s="1331"/>
      <c r="C998" s="1332"/>
      <c r="D998" s="1333"/>
      <c r="E998" s="1334"/>
      <c r="F998" s="1334"/>
      <c r="G998" s="1334"/>
    </row>
    <row r="999" spans="1:7" s="1281" customFormat="1" x14ac:dyDescent="0.25">
      <c r="A999" s="167"/>
      <c r="B999" s="1331"/>
      <c r="C999" s="1332"/>
      <c r="D999" s="1333"/>
      <c r="E999" s="1334"/>
      <c r="F999" s="1334"/>
      <c r="G999" s="1334"/>
    </row>
    <row r="1000" spans="1:7" s="1281" customFormat="1" x14ac:dyDescent="0.25">
      <c r="A1000" s="167"/>
      <c r="B1000" s="1331"/>
      <c r="C1000" s="1332"/>
      <c r="D1000" s="1333"/>
      <c r="E1000" s="1334"/>
      <c r="F1000" s="1334"/>
      <c r="G1000" s="1334"/>
    </row>
    <row r="1001" spans="1:7" s="1281" customFormat="1" x14ac:dyDescent="0.25">
      <c r="A1001" s="167"/>
      <c r="B1001" s="1331"/>
      <c r="C1001" s="1332"/>
      <c r="D1001" s="1333"/>
      <c r="E1001" s="1334"/>
      <c r="F1001" s="1334"/>
      <c r="G1001" s="1334"/>
    </row>
    <row r="1002" spans="1:7" s="1281" customFormat="1" x14ac:dyDescent="0.25">
      <c r="A1002" s="167"/>
      <c r="B1002" s="1331"/>
      <c r="C1002" s="1332"/>
      <c r="D1002" s="1333"/>
      <c r="E1002" s="1334"/>
      <c r="F1002" s="1334"/>
      <c r="G1002" s="1334"/>
    </row>
    <row r="1003" spans="1:7" s="1281" customFormat="1" x14ac:dyDescent="0.25">
      <c r="A1003" s="167"/>
      <c r="B1003" s="1331"/>
      <c r="C1003" s="1332"/>
      <c r="D1003" s="1333"/>
      <c r="E1003" s="1334"/>
      <c r="F1003" s="1334"/>
      <c r="G1003" s="1334"/>
    </row>
    <row r="1004" spans="1:7" s="1281" customFormat="1" x14ac:dyDescent="0.25">
      <c r="A1004" s="167"/>
      <c r="B1004" s="1331"/>
      <c r="C1004" s="1332"/>
      <c r="D1004" s="1333"/>
      <c r="E1004" s="1334"/>
      <c r="F1004" s="1334"/>
      <c r="G1004" s="1334"/>
    </row>
    <row r="1005" spans="1:7" s="1281" customFormat="1" x14ac:dyDescent="0.25">
      <c r="A1005" s="167"/>
      <c r="B1005" s="1331"/>
      <c r="C1005" s="1332"/>
      <c r="D1005" s="1333"/>
      <c r="E1005" s="1334"/>
      <c r="F1005" s="1334"/>
      <c r="G1005" s="1334"/>
    </row>
    <row r="1006" spans="1:7" s="1281" customFormat="1" x14ac:dyDescent="0.25">
      <c r="A1006" s="167"/>
      <c r="B1006" s="1331"/>
      <c r="C1006" s="1332"/>
      <c r="D1006" s="1333"/>
      <c r="E1006" s="1334"/>
      <c r="F1006" s="1334"/>
      <c r="G1006" s="1334"/>
    </row>
    <row r="1007" spans="1:7" s="1281" customFormat="1" x14ac:dyDescent="0.25">
      <c r="A1007" s="167"/>
      <c r="B1007" s="1331"/>
      <c r="C1007" s="1332"/>
      <c r="D1007" s="1333"/>
      <c r="E1007" s="1334"/>
      <c r="F1007" s="1334"/>
      <c r="G1007" s="1334"/>
    </row>
    <row r="1008" spans="1:7" s="1281" customFormat="1" x14ac:dyDescent="0.25">
      <c r="A1008" s="167"/>
      <c r="B1008" s="1331"/>
      <c r="C1008" s="1332"/>
      <c r="D1008" s="1333"/>
      <c r="E1008" s="1334"/>
      <c r="F1008" s="1334"/>
      <c r="G1008" s="1334"/>
    </row>
    <row r="1009" spans="1:7" s="1281" customFormat="1" x14ac:dyDescent="0.25">
      <c r="A1009" s="167"/>
      <c r="B1009" s="1331"/>
      <c r="C1009" s="1332"/>
      <c r="D1009" s="1333"/>
      <c r="E1009" s="1334"/>
      <c r="F1009" s="1334"/>
      <c r="G1009" s="1334"/>
    </row>
    <row r="1010" spans="1:7" s="1281" customFormat="1" x14ac:dyDescent="0.25">
      <c r="A1010" s="167"/>
      <c r="B1010" s="1331"/>
      <c r="C1010" s="1332"/>
      <c r="D1010" s="1333"/>
      <c r="E1010" s="1334"/>
      <c r="F1010" s="1334"/>
      <c r="G1010" s="1334"/>
    </row>
    <row r="1011" spans="1:7" s="1281" customFormat="1" x14ac:dyDescent="0.25">
      <c r="A1011" s="167"/>
      <c r="B1011" s="1331"/>
      <c r="C1011" s="1332"/>
      <c r="D1011" s="1333"/>
      <c r="E1011" s="1334"/>
      <c r="F1011" s="1334"/>
      <c r="G1011" s="1334"/>
    </row>
    <row r="1012" spans="1:7" s="1281" customFormat="1" x14ac:dyDescent="0.25">
      <c r="A1012" s="167"/>
      <c r="B1012" s="1331"/>
      <c r="C1012" s="1332"/>
      <c r="D1012" s="1333"/>
      <c r="E1012" s="1334"/>
      <c r="F1012" s="1334"/>
      <c r="G1012" s="1334"/>
    </row>
    <row r="1013" spans="1:7" s="1281" customFormat="1" x14ac:dyDescent="0.25">
      <c r="A1013" s="167"/>
      <c r="B1013" s="1331"/>
      <c r="C1013" s="1332"/>
      <c r="D1013" s="1333"/>
      <c r="E1013" s="1334"/>
      <c r="F1013" s="1334"/>
      <c r="G1013" s="1334"/>
    </row>
    <row r="1014" spans="1:7" s="1281" customFormat="1" x14ac:dyDescent="0.25">
      <c r="A1014" s="167"/>
      <c r="B1014" s="1331"/>
      <c r="C1014" s="1332"/>
      <c r="D1014" s="1333"/>
      <c r="E1014" s="1334"/>
      <c r="F1014" s="1334"/>
      <c r="G1014" s="1334"/>
    </row>
    <row r="1015" spans="1:7" s="1281" customFormat="1" x14ac:dyDescent="0.25">
      <c r="A1015" s="167"/>
      <c r="B1015" s="1331"/>
      <c r="C1015" s="1332"/>
      <c r="D1015" s="1333"/>
      <c r="E1015" s="1334"/>
      <c r="F1015" s="1334"/>
      <c r="G1015" s="1334"/>
    </row>
    <row r="1016" spans="1:7" s="1281" customFormat="1" x14ac:dyDescent="0.25">
      <c r="A1016" s="167"/>
      <c r="B1016" s="1331"/>
      <c r="C1016" s="1332"/>
      <c r="D1016" s="1333"/>
      <c r="E1016" s="1334"/>
      <c r="F1016" s="1334"/>
      <c r="G1016" s="1334"/>
    </row>
    <row r="1017" spans="1:7" s="1281" customFormat="1" x14ac:dyDescent="0.25">
      <c r="A1017" s="167"/>
      <c r="B1017" s="1331"/>
      <c r="C1017" s="1332"/>
      <c r="D1017" s="1333"/>
      <c r="E1017" s="1334"/>
      <c r="F1017" s="1334"/>
      <c r="G1017" s="1334"/>
    </row>
    <row r="1018" spans="1:7" s="1281" customFormat="1" x14ac:dyDescent="0.25">
      <c r="A1018" s="167"/>
      <c r="B1018" s="1331"/>
      <c r="C1018" s="1332"/>
      <c r="D1018" s="1333"/>
      <c r="E1018" s="1334"/>
      <c r="F1018" s="1334"/>
      <c r="G1018" s="1334"/>
    </row>
    <row r="1019" spans="1:7" s="1281" customFormat="1" x14ac:dyDescent="0.25">
      <c r="A1019" s="167"/>
      <c r="B1019" s="1331"/>
      <c r="C1019" s="1332"/>
      <c r="D1019" s="1333"/>
      <c r="E1019" s="1334"/>
      <c r="F1019" s="1334"/>
      <c r="G1019" s="1334"/>
    </row>
    <row r="1020" spans="1:7" s="1281" customFormat="1" x14ac:dyDescent="0.25">
      <c r="A1020" s="167"/>
      <c r="B1020" s="1331"/>
      <c r="C1020" s="1332"/>
      <c r="D1020" s="1333"/>
      <c r="E1020" s="1334"/>
      <c r="F1020" s="1334"/>
      <c r="G1020" s="1334"/>
    </row>
    <row r="1021" spans="1:7" s="1281" customFormat="1" x14ac:dyDescent="0.25">
      <c r="A1021" s="167"/>
      <c r="B1021" s="1331"/>
      <c r="C1021" s="1332"/>
      <c r="D1021" s="1333"/>
      <c r="E1021" s="1334"/>
      <c r="F1021" s="1334"/>
      <c r="G1021" s="1334"/>
    </row>
    <row r="1022" spans="1:7" s="1281" customFormat="1" x14ac:dyDescent="0.25">
      <c r="A1022" s="167"/>
      <c r="B1022" s="1331"/>
      <c r="C1022" s="1332"/>
      <c r="D1022" s="1333"/>
      <c r="E1022" s="1334"/>
      <c r="F1022" s="1334"/>
      <c r="G1022" s="1334"/>
    </row>
    <row r="1023" spans="1:7" s="1281" customFormat="1" x14ac:dyDescent="0.25">
      <c r="A1023" s="167"/>
      <c r="B1023" s="1331"/>
      <c r="C1023" s="1332"/>
      <c r="D1023" s="1333"/>
      <c r="E1023" s="1334"/>
      <c r="F1023" s="1334"/>
      <c r="G1023" s="1334"/>
    </row>
    <row r="1024" spans="1:7" s="1281" customFormat="1" x14ac:dyDescent="0.25">
      <c r="A1024" s="167"/>
      <c r="B1024" s="1331"/>
      <c r="C1024" s="1332"/>
      <c r="D1024" s="1333"/>
      <c r="E1024" s="1334"/>
      <c r="F1024" s="1334"/>
      <c r="G1024" s="1334"/>
    </row>
    <row r="1025" spans="1:7" s="1281" customFormat="1" x14ac:dyDescent="0.25">
      <c r="A1025" s="167"/>
      <c r="B1025" s="1331"/>
      <c r="C1025" s="1332"/>
      <c r="D1025" s="1333"/>
      <c r="E1025" s="1334"/>
      <c r="F1025" s="1334"/>
      <c r="G1025" s="1334"/>
    </row>
    <row r="1026" spans="1:7" s="1281" customFormat="1" x14ac:dyDescent="0.25">
      <c r="A1026" s="167"/>
      <c r="B1026" s="1331"/>
      <c r="C1026" s="1332"/>
      <c r="D1026" s="1333"/>
      <c r="E1026" s="1334"/>
      <c r="F1026" s="1334"/>
      <c r="G1026" s="1334"/>
    </row>
    <row r="1027" spans="1:7" s="1281" customFormat="1" x14ac:dyDescent="0.25">
      <c r="A1027" s="167"/>
      <c r="B1027" s="1331"/>
      <c r="C1027" s="1332"/>
      <c r="D1027" s="1333"/>
      <c r="E1027" s="1334"/>
      <c r="F1027" s="1334"/>
      <c r="G1027" s="1334"/>
    </row>
    <row r="1028" spans="1:7" s="1281" customFormat="1" x14ac:dyDescent="0.25">
      <c r="A1028" s="167"/>
      <c r="B1028" s="1331"/>
      <c r="C1028" s="1332"/>
      <c r="D1028" s="1333"/>
      <c r="E1028" s="1334"/>
      <c r="F1028" s="1334"/>
      <c r="G1028" s="1334"/>
    </row>
    <row r="1029" spans="1:7" s="1281" customFormat="1" x14ac:dyDescent="0.25">
      <c r="A1029" s="167"/>
      <c r="B1029" s="1331"/>
      <c r="C1029" s="1332"/>
      <c r="D1029" s="1333"/>
      <c r="E1029" s="1334"/>
      <c r="F1029" s="1334"/>
      <c r="G1029" s="1334"/>
    </row>
    <row r="1030" spans="1:7" s="1281" customFormat="1" x14ac:dyDescent="0.25">
      <c r="A1030" s="167"/>
      <c r="B1030" s="1331"/>
      <c r="C1030" s="1332"/>
      <c r="D1030" s="1333"/>
      <c r="E1030" s="1334"/>
      <c r="F1030" s="1334"/>
      <c r="G1030" s="1334"/>
    </row>
    <row r="1031" spans="1:7" s="1281" customFormat="1" x14ac:dyDescent="0.25">
      <c r="A1031" s="167"/>
      <c r="B1031" s="1331"/>
      <c r="C1031" s="1332"/>
      <c r="D1031" s="1333"/>
      <c r="E1031" s="1334"/>
      <c r="F1031" s="1334"/>
      <c r="G1031" s="1334"/>
    </row>
    <row r="1032" spans="1:7" s="1281" customFormat="1" x14ac:dyDescent="0.25">
      <c r="A1032" s="167"/>
      <c r="B1032" s="1331"/>
      <c r="C1032" s="1332"/>
      <c r="D1032" s="1333"/>
      <c r="E1032" s="1334"/>
      <c r="F1032" s="1334"/>
      <c r="G1032" s="1334"/>
    </row>
    <row r="1033" spans="1:7" s="1281" customFormat="1" x14ac:dyDescent="0.25">
      <c r="A1033" s="167"/>
      <c r="B1033" s="1331"/>
      <c r="C1033" s="1332"/>
      <c r="D1033" s="1333"/>
      <c r="E1033" s="1334"/>
      <c r="F1033" s="1334"/>
      <c r="G1033" s="1334"/>
    </row>
    <row r="1034" spans="1:7" s="1281" customFormat="1" x14ac:dyDescent="0.25">
      <c r="A1034" s="167"/>
      <c r="B1034" s="1331"/>
      <c r="C1034" s="1332"/>
      <c r="D1034" s="1333"/>
      <c r="E1034" s="1334"/>
      <c r="F1034" s="1334"/>
      <c r="G1034" s="1334"/>
    </row>
    <row r="1035" spans="1:7" s="1281" customFormat="1" x14ac:dyDescent="0.25">
      <c r="A1035" s="167"/>
      <c r="B1035" s="1331"/>
      <c r="C1035" s="1332"/>
      <c r="D1035" s="1333"/>
      <c r="E1035" s="1334"/>
      <c r="F1035" s="1334"/>
      <c r="G1035" s="1334"/>
    </row>
    <row r="1036" spans="1:7" s="1281" customFormat="1" x14ac:dyDescent="0.25">
      <c r="A1036" s="167"/>
      <c r="B1036" s="1331"/>
      <c r="C1036" s="1332"/>
      <c r="D1036" s="1333"/>
      <c r="E1036" s="1334"/>
      <c r="F1036" s="1334"/>
      <c r="G1036" s="1334"/>
    </row>
    <row r="1037" spans="1:7" s="1281" customFormat="1" x14ac:dyDescent="0.25">
      <c r="A1037" s="167"/>
      <c r="B1037" s="1331"/>
      <c r="C1037" s="1332"/>
      <c r="D1037" s="1333"/>
      <c r="E1037" s="1334"/>
      <c r="F1037" s="1334"/>
      <c r="G1037" s="1334"/>
    </row>
    <row r="1038" spans="1:7" s="1281" customFormat="1" x14ac:dyDescent="0.25">
      <c r="A1038" s="167"/>
      <c r="B1038" s="1331"/>
      <c r="C1038" s="1332"/>
      <c r="D1038" s="1333"/>
      <c r="E1038" s="1334"/>
      <c r="F1038" s="1334"/>
      <c r="G1038" s="1334"/>
    </row>
    <row r="1039" spans="1:7" s="1281" customFormat="1" x14ac:dyDescent="0.25">
      <c r="A1039" s="167"/>
      <c r="B1039" s="1331"/>
      <c r="C1039" s="1332"/>
      <c r="D1039" s="1333"/>
      <c r="E1039" s="1334"/>
      <c r="F1039" s="1334"/>
      <c r="G1039" s="1334"/>
    </row>
    <row r="1040" spans="1:7" s="1281" customFormat="1" x14ac:dyDescent="0.25">
      <c r="A1040" s="167"/>
      <c r="B1040" s="1331"/>
      <c r="C1040" s="1332"/>
      <c r="D1040" s="1333"/>
      <c r="E1040" s="1334"/>
      <c r="F1040" s="1334"/>
      <c r="G1040" s="1334"/>
    </row>
    <row r="1041" spans="1:7" s="1281" customFormat="1" x14ac:dyDescent="0.25">
      <c r="A1041" s="167"/>
      <c r="B1041" s="1331"/>
      <c r="C1041" s="1332"/>
      <c r="D1041" s="1333"/>
      <c r="E1041" s="1334"/>
      <c r="F1041" s="1334"/>
      <c r="G1041" s="1334"/>
    </row>
    <row r="1042" spans="1:7" s="1281" customFormat="1" x14ac:dyDescent="0.25">
      <c r="A1042" s="167"/>
      <c r="B1042" s="1331"/>
      <c r="C1042" s="1332"/>
      <c r="D1042" s="1333"/>
      <c r="E1042" s="1334"/>
      <c r="F1042" s="1334"/>
      <c r="G1042" s="1334"/>
    </row>
    <row r="1043" spans="1:7" s="1281" customFormat="1" x14ac:dyDescent="0.25">
      <c r="A1043" s="167"/>
      <c r="B1043" s="1331"/>
      <c r="C1043" s="1332"/>
      <c r="D1043" s="1333"/>
      <c r="E1043" s="1334"/>
      <c r="F1043" s="1334"/>
      <c r="G1043" s="1334"/>
    </row>
    <row r="1044" spans="1:7" s="1281" customFormat="1" x14ac:dyDescent="0.25">
      <c r="A1044" s="167"/>
      <c r="B1044" s="1331"/>
      <c r="C1044" s="1332"/>
      <c r="D1044" s="1333"/>
      <c r="E1044" s="1334"/>
      <c r="F1044" s="1334"/>
      <c r="G1044" s="1334"/>
    </row>
    <row r="1045" spans="1:7" s="1281" customFormat="1" x14ac:dyDescent="0.25">
      <c r="A1045" s="167"/>
      <c r="B1045" s="1331"/>
      <c r="C1045" s="1332"/>
      <c r="D1045" s="1333"/>
      <c r="E1045" s="1334"/>
      <c r="F1045" s="1334"/>
      <c r="G1045" s="1334"/>
    </row>
    <row r="1046" spans="1:7" s="1281" customFormat="1" x14ac:dyDescent="0.25">
      <c r="A1046" s="167"/>
      <c r="B1046" s="1331"/>
      <c r="C1046" s="1332"/>
      <c r="D1046" s="1333"/>
      <c r="E1046" s="1334"/>
      <c r="F1046" s="1334"/>
      <c r="G1046" s="1334"/>
    </row>
    <row r="1047" spans="1:7" s="1281" customFormat="1" x14ac:dyDescent="0.25">
      <c r="A1047" s="167"/>
      <c r="B1047" s="1331"/>
      <c r="C1047" s="1332"/>
      <c r="D1047" s="1333"/>
      <c r="E1047" s="1334"/>
      <c r="F1047" s="1334"/>
      <c r="G1047" s="1334"/>
    </row>
    <row r="1048" spans="1:7" s="1281" customFormat="1" x14ac:dyDescent="0.25">
      <c r="A1048" s="167"/>
      <c r="B1048" s="1331"/>
      <c r="C1048" s="1332"/>
      <c r="D1048" s="1333"/>
      <c r="E1048" s="1334"/>
      <c r="F1048" s="1334"/>
      <c r="G1048" s="1334"/>
    </row>
    <row r="1049" spans="1:7" s="1281" customFormat="1" x14ac:dyDescent="0.25">
      <c r="A1049" s="167"/>
      <c r="B1049" s="1331"/>
      <c r="C1049" s="1332"/>
      <c r="D1049" s="1333"/>
      <c r="E1049" s="1334"/>
      <c r="F1049" s="1334"/>
      <c r="G1049" s="1334"/>
    </row>
    <row r="1050" spans="1:7" s="1281" customFormat="1" x14ac:dyDescent="0.25">
      <c r="A1050" s="167"/>
      <c r="B1050" s="1331"/>
      <c r="C1050" s="1332"/>
      <c r="D1050" s="1333"/>
      <c r="E1050" s="1334"/>
      <c r="F1050" s="1334"/>
      <c r="G1050" s="1334"/>
    </row>
    <row r="1051" spans="1:7" s="1281" customFormat="1" x14ac:dyDescent="0.25">
      <c r="A1051" s="167"/>
      <c r="B1051" s="1331"/>
      <c r="C1051" s="1332"/>
      <c r="D1051" s="1333"/>
      <c r="E1051" s="1334"/>
      <c r="F1051" s="1334"/>
      <c r="G1051" s="1334"/>
    </row>
    <row r="1052" spans="1:7" s="1281" customFormat="1" x14ac:dyDescent="0.25">
      <c r="A1052" s="167"/>
      <c r="B1052" s="1331"/>
      <c r="C1052" s="1332"/>
      <c r="D1052" s="1333"/>
      <c r="E1052" s="1334"/>
      <c r="F1052" s="1334"/>
      <c r="G1052" s="1334"/>
    </row>
    <row r="1053" spans="1:7" s="1281" customFormat="1" x14ac:dyDescent="0.25">
      <c r="A1053" s="167"/>
      <c r="B1053" s="1331"/>
      <c r="C1053" s="1332"/>
      <c r="D1053" s="1333"/>
      <c r="E1053" s="1334"/>
      <c r="F1053" s="1334"/>
      <c r="G1053" s="1334"/>
    </row>
    <row r="1054" spans="1:7" s="1281" customFormat="1" x14ac:dyDescent="0.25">
      <c r="A1054" s="167"/>
      <c r="B1054" s="1331"/>
      <c r="C1054" s="1332"/>
      <c r="D1054" s="1333"/>
      <c r="E1054" s="1334"/>
      <c r="F1054" s="1334"/>
      <c r="G1054" s="1334"/>
    </row>
    <row r="1055" spans="1:7" s="1281" customFormat="1" x14ac:dyDescent="0.25">
      <c r="A1055" s="167"/>
      <c r="B1055" s="1331"/>
      <c r="C1055" s="1332"/>
      <c r="D1055" s="1333"/>
      <c r="E1055" s="1334"/>
      <c r="F1055" s="1334"/>
      <c r="G1055" s="1334"/>
    </row>
    <row r="1056" spans="1:7" s="1281" customFormat="1" x14ac:dyDescent="0.25">
      <c r="A1056" s="167"/>
      <c r="B1056" s="1331"/>
      <c r="C1056" s="1332"/>
      <c r="D1056" s="1333"/>
      <c r="E1056" s="1334"/>
      <c r="F1056" s="1334"/>
      <c r="G1056" s="1334"/>
    </row>
    <row r="1057" spans="1:7" s="1281" customFormat="1" x14ac:dyDescent="0.25">
      <c r="A1057" s="167"/>
      <c r="B1057" s="1331"/>
      <c r="C1057" s="1332"/>
      <c r="D1057" s="1333"/>
      <c r="E1057" s="1334"/>
      <c r="F1057" s="1334"/>
      <c r="G1057" s="1334"/>
    </row>
    <row r="1058" spans="1:7" s="1281" customFormat="1" x14ac:dyDescent="0.25">
      <c r="A1058" s="167"/>
      <c r="B1058" s="1331"/>
      <c r="C1058" s="1332"/>
      <c r="D1058" s="1333"/>
      <c r="E1058" s="1334"/>
      <c r="F1058" s="1334"/>
      <c r="G1058" s="1334"/>
    </row>
    <row r="1059" spans="1:7" s="1281" customFormat="1" x14ac:dyDescent="0.25">
      <c r="A1059" s="167"/>
      <c r="B1059" s="1331"/>
      <c r="C1059" s="1332"/>
      <c r="D1059" s="1333"/>
      <c r="E1059" s="1334"/>
      <c r="F1059" s="1334"/>
      <c r="G1059" s="1334"/>
    </row>
    <row r="1060" spans="1:7" s="1281" customFormat="1" x14ac:dyDescent="0.25">
      <c r="A1060" s="167"/>
      <c r="B1060" s="1331"/>
      <c r="C1060" s="1332"/>
      <c r="D1060" s="1333"/>
      <c r="E1060" s="1334"/>
      <c r="F1060" s="1334"/>
      <c r="G1060" s="1334"/>
    </row>
    <row r="1061" spans="1:7" s="1281" customFormat="1" x14ac:dyDescent="0.25">
      <c r="A1061" s="167"/>
      <c r="B1061" s="1331"/>
      <c r="C1061" s="1332"/>
      <c r="D1061" s="1333"/>
      <c r="E1061" s="1334"/>
      <c r="F1061" s="1334"/>
      <c r="G1061" s="1334"/>
    </row>
    <row r="1062" spans="1:7" s="1281" customFormat="1" x14ac:dyDescent="0.25">
      <c r="A1062" s="167"/>
      <c r="B1062" s="1331"/>
      <c r="C1062" s="1332"/>
      <c r="D1062" s="1333"/>
      <c r="E1062" s="1334"/>
      <c r="F1062" s="1334"/>
      <c r="G1062" s="1334"/>
    </row>
    <row r="1063" spans="1:7" s="1281" customFormat="1" x14ac:dyDescent="0.25">
      <c r="A1063" s="167"/>
      <c r="B1063" s="1331"/>
      <c r="C1063" s="1332"/>
      <c r="D1063" s="1333"/>
      <c r="E1063" s="1334"/>
      <c r="F1063" s="1334"/>
      <c r="G1063" s="1334"/>
    </row>
    <row r="1064" spans="1:7" s="1281" customFormat="1" x14ac:dyDescent="0.25">
      <c r="A1064" s="167"/>
      <c r="B1064" s="1331"/>
      <c r="C1064" s="1332"/>
      <c r="D1064" s="1333"/>
      <c r="E1064" s="1334"/>
      <c r="F1064" s="1334"/>
      <c r="G1064" s="1334"/>
    </row>
    <row r="1065" spans="1:7" s="1281" customFormat="1" x14ac:dyDescent="0.25">
      <c r="A1065" s="167"/>
      <c r="B1065" s="1331"/>
      <c r="C1065" s="1332"/>
      <c r="D1065" s="1333"/>
      <c r="E1065" s="1334"/>
      <c r="F1065" s="1334"/>
      <c r="G1065" s="1334"/>
    </row>
    <row r="1066" spans="1:7" s="1281" customFormat="1" x14ac:dyDescent="0.25">
      <c r="A1066" s="167"/>
      <c r="B1066" s="1331"/>
      <c r="C1066" s="1332"/>
      <c r="D1066" s="1333"/>
      <c r="E1066" s="1334"/>
      <c r="F1066" s="1334"/>
      <c r="G1066" s="1334"/>
    </row>
    <row r="1067" spans="1:7" s="1281" customFormat="1" x14ac:dyDescent="0.25">
      <c r="A1067" s="167"/>
      <c r="B1067" s="1331"/>
      <c r="C1067" s="1332"/>
      <c r="D1067" s="1333"/>
      <c r="E1067" s="1334"/>
      <c r="F1067" s="1334"/>
      <c r="G1067" s="1334"/>
    </row>
    <row r="1068" spans="1:7" s="1281" customFormat="1" x14ac:dyDescent="0.25">
      <c r="A1068" s="167"/>
      <c r="B1068" s="1331"/>
      <c r="C1068" s="1332"/>
      <c r="D1068" s="1333"/>
      <c r="E1068" s="1334"/>
      <c r="F1068" s="1334"/>
      <c r="G1068" s="1334"/>
    </row>
    <row r="1069" spans="1:7" s="1281" customFormat="1" x14ac:dyDescent="0.25">
      <c r="A1069" s="167"/>
      <c r="B1069" s="1331"/>
      <c r="C1069" s="1332"/>
      <c r="D1069" s="1333"/>
      <c r="E1069" s="1334"/>
      <c r="F1069" s="1334"/>
      <c r="G1069" s="1334"/>
    </row>
    <row r="1070" spans="1:7" s="1281" customFormat="1" x14ac:dyDescent="0.25">
      <c r="A1070" s="167"/>
      <c r="B1070" s="1331"/>
      <c r="C1070" s="1332"/>
      <c r="D1070" s="1333"/>
      <c r="E1070" s="1334"/>
      <c r="F1070" s="1334"/>
      <c r="G1070" s="1334"/>
    </row>
    <row r="1071" spans="1:7" s="1281" customFormat="1" x14ac:dyDescent="0.25">
      <c r="A1071" s="167"/>
      <c r="B1071" s="1331"/>
      <c r="C1071" s="1332"/>
      <c r="D1071" s="1333"/>
      <c r="E1071" s="1334"/>
      <c r="F1071" s="1334"/>
      <c r="G1071" s="1334"/>
    </row>
    <row r="1072" spans="1:7" s="1281" customFormat="1" x14ac:dyDescent="0.25">
      <c r="A1072" s="167"/>
      <c r="B1072" s="1331"/>
      <c r="C1072" s="1332"/>
      <c r="D1072" s="1333"/>
      <c r="E1072" s="1334"/>
      <c r="F1072" s="1334"/>
      <c r="G1072" s="1334"/>
    </row>
    <row r="1073" spans="1:7" s="1281" customFormat="1" x14ac:dyDescent="0.25">
      <c r="A1073" s="167"/>
      <c r="B1073" s="1331"/>
      <c r="C1073" s="1332"/>
      <c r="D1073" s="1333"/>
      <c r="E1073" s="1334"/>
      <c r="F1073" s="1334"/>
      <c r="G1073" s="1334"/>
    </row>
    <row r="1074" spans="1:7" s="1281" customFormat="1" x14ac:dyDescent="0.25">
      <c r="A1074" s="167"/>
      <c r="B1074" s="1331"/>
      <c r="C1074" s="1332"/>
      <c r="D1074" s="1333"/>
      <c r="E1074" s="1334"/>
      <c r="F1074" s="1334"/>
      <c r="G1074" s="1334"/>
    </row>
    <row r="1075" spans="1:7" s="1281" customFormat="1" x14ac:dyDescent="0.25">
      <c r="A1075" s="167"/>
      <c r="B1075" s="1331"/>
      <c r="C1075" s="1332"/>
      <c r="D1075" s="1333"/>
      <c r="E1075" s="1334"/>
      <c r="F1075" s="1334"/>
      <c r="G1075" s="1334"/>
    </row>
    <row r="1076" spans="1:7" s="1281" customFormat="1" x14ac:dyDescent="0.25">
      <c r="A1076" s="167"/>
      <c r="B1076" s="1331"/>
      <c r="C1076" s="1332"/>
      <c r="D1076" s="1333"/>
      <c r="E1076" s="1334"/>
      <c r="F1076" s="1334"/>
      <c r="G1076" s="1334"/>
    </row>
    <row r="1077" spans="1:7" s="1281" customFormat="1" x14ac:dyDescent="0.25">
      <c r="A1077" s="167"/>
      <c r="B1077" s="1331"/>
      <c r="C1077" s="1332"/>
      <c r="D1077" s="1333"/>
      <c r="E1077" s="1334"/>
      <c r="F1077" s="1334"/>
      <c r="G1077" s="1334"/>
    </row>
    <row r="1078" spans="1:7" s="1281" customFormat="1" x14ac:dyDescent="0.25">
      <c r="A1078" s="167"/>
      <c r="B1078" s="1331"/>
      <c r="C1078" s="1332"/>
      <c r="D1078" s="1333"/>
      <c r="E1078" s="1334"/>
      <c r="F1078" s="1334"/>
      <c r="G1078" s="1334"/>
    </row>
    <row r="1079" spans="1:7" s="1281" customFormat="1" x14ac:dyDescent="0.25">
      <c r="A1079" s="167"/>
      <c r="B1079" s="1331"/>
      <c r="C1079" s="1332"/>
      <c r="D1079" s="1333"/>
      <c r="E1079" s="1334"/>
      <c r="F1079" s="1334"/>
      <c r="G1079" s="1334"/>
    </row>
    <row r="1080" spans="1:7" s="1281" customFormat="1" x14ac:dyDescent="0.25">
      <c r="A1080" s="167"/>
      <c r="B1080" s="1331"/>
      <c r="C1080" s="1332"/>
      <c r="D1080" s="1333"/>
      <c r="E1080" s="1334"/>
      <c r="F1080" s="1334"/>
      <c r="G1080" s="1334"/>
    </row>
    <row r="1081" spans="1:7" s="1281" customFormat="1" x14ac:dyDescent="0.25">
      <c r="A1081" s="167"/>
      <c r="B1081" s="1331"/>
      <c r="C1081" s="1332"/>
      <c r="D1081" s="1333"/>
      <c r="E1081" s="1334"/>
      <c r="F1081" s="1334"/>
      <c r="G1081" s="1334"/>
    </row>
    <row r="1082" spans="1:7" s="1281" customFormat="1" x14ac:dyDescent="0.25">
      <c r="A1082" s="167"/>
      <c r="B1082" s="1331"/>
      <c r="C1082" s="1332"/>
      <c r="D1082" s="1333"/>
      <c r="E1082" s="1334"/>
      <c r="F1082" s="1334"/>
      <c r="G1082" s="1334"/>
    </row>
    <row r="1083" spans="1:7" s="1281" customFormat="1" x14ac:dyDescent="0.25">
      <c r="A1083" s="167"/>
      <c r="B1083" s="1331"/>
      <c r="C1083" s="1332"/>
      <c r="D1083" s="1333"/>
      <c r="E1083" s="1334"/>
      <c r="F1083" s="1334"/>
      <c r="G1083" s="1334"/>
    </row>
    <row r="1084" spans="1:7" s="1281" customFormat="1" x14ac:dyDescent="0.25">
      <c r="A1084" s="167"/>
      <c r="B1084" s="1331"/>
      <c r="C1084" s="1332"/>
      <c r="D1084" s="1333"/>
      <c r="E1084" s="1334"/>
      <c r="F1084" s="1334"/>
      <c r="G1084" s="1334"/>
    </row>
    <row r="1085" spans="1:7" s="1281" customFormat="1" x14ac:dyDescent="0.25">
      <c r="A1085" s="167"/>
      <c r="B1085" s="1331"/>
      <c r="C1085" s="1332"/>
      <c r="D1085" s="1333"/>
      <c r="E1085" s="1334"/>
      <c r="F1085" s="1334"/>
      <c r="G1085" s="1334"/>
    </row>
    <row r="1086" spans="1:7" s="1281" customFormat="1" x14ac:dyDescent="0.25">
      <c r="A1086" s="167"/>
      <c r="B1086" s="1331"/>
      <c r="C1086" s="1332"/>
      <c r="D1086" s="1333"/>
      <c r="E1086" s="1334"/>
      <c r="F1086" s="1334"/>
      <c r="G1086" s="1334"/>
    </row>
    <row r="1087" spans="1:7" s="1281" customFormat="1" x14ac:dyDescent="0.25">
      <c r="A1087" s="167"/>
      <c r="B1087" s="1331"/>
      <c r="C1087" s="1332"/>
      <c r="D1087" s="1333"/>
      <c r="E1087" s="1334"/>
      <c r="F1087" s="1334"/>
      <c r="G1087" s="1334"/>
    </row>
    <row r="1088" spans="1:7" s="1281" customFormat="1" x14ac:dyDescent="0.25">
      <c r="A1088" s="167"/>
      <c r="B1088" s="1331"/>
      <c r="C1088" s="1332"/>
      <c r="D1088" s="1333"/>
      <c r="E1088" s="1334"/>
      <c r="F1088" s="1334"/>
      <c r="G1088" s="1334"/>
    </row>
    <row r="1089" spans="1:7" s="1281" customFormat="1" x14ac:dyDescent="0.25">
      <c r="A1089" s="167"/>
      <c r="B1089" s="1331"/>
      <c r="C1089" s="1332"/>
      <c r="D1089" s="1333"/>
      <c r="E1089" s="1334"/>
      <c r="F1089" s="1334"/>
      <c r="G1089" s="1334"/>
    </row>
    <row r="1090" spans="1:7" s="1281" customFormat="1" x14ac:dyDescent="0.25">
      <c r="A1090" s="167"/>
      <c r="B1090" s="1331"/>
      <c r="C1090" s="1332"/>
      <c r="D1090" s="1333"/>
      <c r="E1090" s="1334"/>
      <c r="F1090" s="1334"/>
      <c r="G1090" s="1334"/>
    </row>
    <row r="1091" spans="1:7" s="1281" customFormat="1" x14ac:dyDescent="0.25">
      <c r="A1091" s="167"/>
      <c r="B1091" s="1331"/>
      <c r="C1091" s="1332"/>
      <c r="D1091" s="1333"/>
      <c r="E1091" s="1334"/>
      <c r="F1091" s="1334"/>
      <c r="G1091" s="1334"/>
    </row>
    <row r="1092" spans="1:7" s="1281" customFormat="1" x14ac:dyDescent="0.25">
      <c r="A1092" s="167"/>
      <c r="B1092" s="1331"/>
      <c r="C1092" s="1332"/>
      <c r="D1092" s="1333"/>
      <c r="E1092" s="1334"/>
      <c r="F1092" s="1334"/>
      <c r="G1092" s="1334"/>
    </row>
    <row r="1093" spans="1:7" s="1281" customFormat="1" x14ac:dyDescent="0.25">
      <c r="A1093" s="167"/>
      <c r="B1093" s="1331"/>
      <c r="C1093" s="1332"/>
      <c r="D1093" s="1333"/>
      <c r="E1093" s="1334"/>
      <c r="F1093" s="1334"/>
      <c r="G1093" s="1334"/>
    </row>
    <row r="1094" spans="1:7" s="1281" customFormat="1" x14ac:dyDescent="0.25">
      <c r="A1094" s="167"/>
      <c r="B1094" s="1331"/>
      <c r="C1094" s="1332"/>
      <c r="D1094" s="1333"/>
      <c r="E1094" s="1334"/>
      <c r="F1094" s="1334"/>
      <c r="G1094" s="1334"/>
    </row>
    <row r="1095" spans="1:7" s="1281" customFormat="1" x14ac:dyDescent="0.25">
      <c r="A1095" s="167"/>
      <c r="B1095" s="1331"/>
      <c r="C1095" s="1332"/>
      <c r="D1095" s="1333"/>
      <c r="E1095" s="1334"/>
      <c r="F1095" s="1334"/>
      <c r="G1095" s="1334"/>
    </row>
    <row r="1096" spans="1:7" s="1281" customFormat="1" x14ac:dyDescent="0.25">
      <c r="A1096" s="167"/>
      <c r="B1096" s="1331"/>
      <c r="C1096" s="1332"/>
      <c r="D1096" s="1333"/>
      <c r="E1096" s="1334"/>
      <c r="F1096" s="1334"/>
      <c r="G1096" s="1334"/>
    </row>
    <row r="1097" spans="1:7" s="1281" customFormat="1" x14ac:dyDescent="0.25">
      <c r="A1097" s="167"/>
      <c r="B1097" s="1331"/>
      <c r="C1097" s="1332"/>
      <c r="D1097" s="1333"/>
      <c r="E1097" s="1334"/>
      <c r="F1097" s="1334"/>
      <c r="G1097" s="1334"/>
    </row>
    <row r="1098" spans="1:7" s="1281" customFormat="1" x14ac:dyDescent="0.25">
      <c r="A1098" s="167"/>
      <c r="B1098" s="1331"/>
      <c r="C1098" s="1332"/>
      <c r="D1098" s="1333"/>
      <c r="E1098" s="1334"/>
      <c r="F1098" s="1334"/>
      <c r="G1098" s="1334"/>
    </row>
    <row r="1099" spans="1:7" s="1281" customFormat="1" x14ac:dyDescent="0.25">
      <c r="A1099" s="167"/>
      <c r="B1099" s="1331"/>
      <c r="C1099" s="1332"/>
      <c r="D1099" s="1333"/>
      <c r="E1099" s="1334"/>
      <c r="F1099" s="1334"/>
      <c r="G1099" s="1334"/>
    </row>
    <row r="1100" spans="1:7" s="1281" customFormat="1" x14ac:dyDescent="0.25">
      <c r="A1100" s="167"/>
      <c r="B1100" s="1331"/>
      <c r="C1100" s="1332"/>
      <c r="D1100" s="1333"/>
      <c r="E1100" s="1334"/>
      <c r="F1100" s="1334"/>
      <c r="G1100" s="1334"/>
    </row>
    <row r="1101" spans="1:7" s="1281" customFormat="1" x14ac:dyDescent="0.25">
      <c r="A1101" s="167"/>
      <c r="B1101" s="1331"/>
      <c r="C1101" s="1332"/>
      <c r="D1101" s="1333"/>
      <c r="E1101" s="1334"/>
      <c r="F1101" s="1334"/>
      <c r="G1101" s="1334"/>
    </row>
    <row r="1102" spans="1:7" s="1281" customFormat="1" x14ac:dyDescent="0.25">
      <c r="A1102" s="167"/>
      <c r="B1102" s="1331"/>
      <c r="C1102" s="1332"/>
      <c r="D1102" s="1333"/>
      <c r="E1102" s="1334"/>
      <c r="F1102" s="1334"/>
      <c r="G1102" s="1334"/>
    </row>
    <row r="1103" spans="1:7" s="1281" customFormat="1" x14ac:dyDescent="0.25">
      <c r="A1103" s="167"/>
      <c r="B1103" s="1331"/>
      <c r="C1103" s="1332"/>
      <c r="D1103" s="1333"/>
      <c r="E1103" s="1334"/>
      <c r="F1103" s="1334"/>
      <c r="G1103" s="1334"/>
    </row>
    <row r="1104" spans="1:7" s="1281" customFormat="1" x14ac:dyDescent="0.25">
      <c r="A1104" s="167"/>
      <c r="B1104" s="1331"/>
      <c r="C1104" s="1332"/>
      <c r="D1104" s="1333"/>
      <c r="E1104" s="1334"/>
      <c r="F1104" s="1334"/>
      <c r="G1104" s="1334"/>
    </row>
    <row r="1105" spans="1:7" s="1281" customFormat="1" x14ac:dyDescent="0.25">
      <c r="A1105" s="167"/>
      <c r="B1105" s="1331"/>
      <c r="C1105" s="1332"/>
      <c r="D1105" s="1333"/>
      <c r="E1105" s="1334"/>
      <c r="F1105" s="1334"/>
      <c r="G1105" s="1334"/>
    </row>
    <row r="1106" spans="1:7" s="1281" customFormat="1" x14ac:dyDescent="0.25">
      <c r="A1106" s="167"/>
      <c r="B1106" s="1331"/>
      <c r="C1106" s="1332"/>
      <c r="D1106" s="1333"/>
      <c r="E1106" s="1334"/>
      <c r="F1106" s="1334"/>
      <c r="G1106" s="1334"/>
    </row>
    <row r="1107" spans="1:7" s="1281" customFormat="1" x14ac:dyDescent="0.25">
      <c r="A1107" s="167"/>
      <c r="B1107" s="1331"/>
      <c r="C1107" s="1332"/>
      <c r="D1107" s="1333"/>
      <c r="E1107" s="1334"/>
      <c r="F1107" s="1334"/>
      <c r="G1107" s="1334"/>
    </row>
    <row r="1108" spans="1:7" s="1281" customFormat="1" x14ac:dyDescent="0.25">
      <c r="A1108" s="167"/>
      <c r="B1108" s="1331"/>
      <c r="C1108" s="1332"/>
      <c r="D1108" s="1333"/>
      <c r="E1108" s="1334"/>
      <c r="F1108" s="1334"/>
      <c r="G1108" s="1334"/>
    </row>
    <row r="1109" spans="1:7" s="1281" customFormat="1" x14ac:dyDescent="0.25">
      <c r="A1109" s="167"/>
      <c r="B1109" s="1331"/>
      <c r="C1109" s="1332"/>
      <c r="D1109" s="1333"/>
      <c r="E1109" s="1334"/>
      <c r="F1109" s="1334"/>
      <c r="G1109" s="1334"/>
    </row>
    <row r="1110" spans="1:7" s="1281" customFormat="1" x14ac:dyDescent="0.25">
      <c r="A1110" s="167"/>
      <c r="B1110" s="1331"/>
      <c r="C1110" s="1332"/>
      <c r="D1110" s="1333"/>
      <c r="E1110" s="1334"/>
      <c r="F1110" s="1334"/>
      <c r="G1110" s="1334"/>
    </row>
    <row r="1111" spans="1:7" s="1281" customFormat="1" x14ac:dyDescent="0.25">
      <c r="A1111" s="167"/>
      <c r="B1111" s="1331"/>
      <c r="C1111" s="1332"/>
      <c r="D1111" s="1333"/>
      <c r="E1111" s="1334"/>
      <c r="F1111" s="1334"/>
      <c r="G1111" s="1334"/>
    </row>
    <row r="1112" spans="1:7" s="1281" customFormat="1" x14ac:dyDescent="0.25">
      <c r="A1112" s="167"/>
      <c r="B1112" s="1331"/>
      <c r="C1112" s="1332"/>
      <c r="D1112" s="1333"/>
      <c r="E1112" s="1334"/>
      <c r="F1112" s="1334"/>
      <c r="G1112" s="1334"/>
    </row>
    <row r="1113" spans="1:7" s="1281" customFormat="1" x14ac:dyDescent="0.25">
      <c r="A1113" s="167"/>
      <c r="B1113" s="1331"/>
      <c r="C1113" s="1332"/>
      <c r="D1113" s="1333"/>
      <c r="E1113" s="1334"/>
      <c r="F1113" s="1334"/>
      <c r="G1113" s="1334"/>
    </row>
    <row r="1114" spans="1:7" s="1281" customFormat="1" x14ac:dyDescent="0.25">
      <c r="A1114" s="167"/>
      <c r="B1114" s="1331"/>
      <c r="C1114" s="1332"/>
      <c r="D1114" s="1333"/>
      <c r="E1114" s="1334"/>
      <c r="F1114" s="1334"/>
      <c r="G1114" s="1334"/>
    </row>
    <row r="1115" spans="1:7" s="1281" customFormat="1" x14ac:dyDescent="0.25">
      <c r="A1115" s="167"/>
      <c r="B1115" s="1331"/>
      <c r="C1115" s="1332"/>
      <c r="D1115" s="1333"/>
      <c r="E1115" s="1334"/>
      <c r="F1115" s="1334"/>
      <c r="G1115" s="1334"/>
    </row>
    <row r="1116" spans="1:7" s="1281" customFormat="1" x14ac:dyDescent="0.25">
      <c r="A1116" s="167"/>
      <c r="B1116" s="1331"/>
      <c r="C1116" s="1332"/>
      <c r="D1116" s="1333"/>
      <c r="E1116" s="1334"/>
      <c r="F1116" s="1334"/>
      <c r="G1116" s="1334"/>
    </row>
    <row r="1117" spans="1:7" s="1281" customFormat="1" x14ac:dyDescent="0.25">
      <c r="A1117" s="167"/>
      <c r="B1117" s="1331"/>
      <c r="C1117" s="1332"/>
      <c r="D1117" s="1333"/>
      <c r="E1117" s="1334"/>
      <c r="F1117" s="1334"/>
      <c r="G1117" s="1334"/>
    </row>
    <row r="1118" spans="1:7" s="1281" customFormat="1" x14ac:dyDescent="0.25">
      <c r="A1118" s="167"/>
      <c r="B1118" s="1331"/>
      <c r="C1118" s="1332"/>
      <c r="D1118" s="1333"/>
      <c r="E1118" s="1334"/>
      <c r="F1118" s="1334"/>
      <c r="G1118" s="1334"/>
    </row>
    <row r="1119" spans="1:7" s="1281" customFormat="1" x14ac:dyDescent="0.25">
      <c r="A1119" s="167"/>
      <c r="B1119" s="1331"/>
      <c r="C1119" s="1332"/>
      <c r="D1119" s="1333"/>
      <c r="E1119" s="1334"/>
      <c r="F1119" s="1334"/>
      <c r="G1119" s="1334"/>
    </row>
    <row r="1120" spans="1:7" s="1281" customFormat="1" x14ac:dyDescent="0.25">
      <c r="A1120" s="167"/>
      <c r="B1120" s="1331"/>
      <c r="C1120" s="1332"/>
      <c r="D1120" s="1333"/>
      <c r="E1120" s="1334"/>
      <c r="F1120" s="1334"/>
      <c r="G1120" s="1334"/>
    </row>
    <row r="1121" spans="1:7" s="1281" customFormat="1" x14ac:dyDescent="0.25">
      <c r="A1121" s="167"/>
      <c r="B1121" s="1331"/>
      <c r="C1121" s="1332"/>
      <c r="D1121" s="1333"/>
      <c r="E1121" s="1334"/>
      <c r="F1121" s="1334"/>
      <c r="G1121" s="1334"/>
    </row>
    <row r="1122" spans="1:7" s="1281" customFormat="1" x14ac:dyDescent="0.25">
      <c r="A1122" s="167"/>
      <c r="B1122" s="1331"/>
      <c r="C1122" s="1332"/>
      <c r="D1122" s="1333"/>
      <c r="E1122" s="1334"/>
      <c r="F1122" s="1334"/>
      <c r="G1122" s="1334"/>
    </row>
    <row r="1123" spans="1:7" s="1281" customFormat="1" x14ac:dyDescent="0.25">
      <c r="A1123" s="167"/>
      <c r="B1123" s="1331"/>
      <c r="C1123" s="1332"/>
      <c r="D1123" s="1333"/>
      <c r="E1123" s="1334"/>
      <c r="F1123" s="1334"/>
      <c r="G1123" s="1334"/>
    </row>
    <row r="1124" spans="1:7" s="1281" customFormat="1" x14ac:dyDescent="0.25">
      <c r="A1124" s="167"/>
      <c r="B1124" s="1331"/>
      <c r="C1124" s="1332"/>
      <c r="D1124" s="1333"/>
      <c r="E1124" s="1334"/>
      <c r="F1124" s="1334"/>
      <c r="G1124" s="1334"/>
    </row>
    <row r="1125" spans="1:7" s="1281" customFormat="1" x14ac:dyDescent="0.25">
      <c r="A1125" s="167"/>
      <c r="B1125" s="1331"/>
      <c r="C1125" s="1332"/>
      <c r="D1125" s="1333"/>
      <c r="E1125" s="1334"/>
      <c r="F1125" s="1334"/>
      <c r="G1125" s="1334"/>
    </row>
    <row r="1126" spans="1:7" s="1281" customFormat="1" x14ac:dyDescent="0.25">
      <c r="A1126" s="167"/>
      <c r="B1126" s="1331"/>
      <c r="C1126" s="1332"/>
      <c r="D1126" s="1333"/>
      <c r="E1126" s="1334"/>
      <c r="F1126" s="1334"/>
      <c r="G1126" s="1334"/>
    </row>
    <row r="1127" spans="1:7" s="1281" customFormat="1" x14ac:dyDescent="0.25">
      <c r="A1127" s="167"/>
      <c r="B1127" s="1331"/>
      <c r="C1127" s="1332"/>
      <c r="D1127" s="1333"/>
      <c r="E1127" s="1334"/>
      <c r="F1127" s="1334"/>
      <c r="G1127" s="1334"/>
    </row>
    <row r="1128" spans="1:7" s="1281" customFormat="1" x14ac:dyDescent="0.25">
      <c r="A1128" s="167"/>
      <c r="B1128" s="1331"/>
      <c r="C1128" s="1332"/>
      <c r="D1128" s="1333"/>
      <c r="E1128" s="1334"/>
      <c r="F1128" s="1334"/>
      <c r="G1128" s="1334"/>
    </row>
    <row r="1129" spans="1:7" s="1281" customFormat="1" x14ac:dyDescent="0.25">
      <c r="A1129" s="167"/>
      <c r="B1129" s="1331"/>
      <c r="C1129" s="1332"/>
      <c r="D1129" s="1333"/>
      <c r="E1129" s="1334"/>
      <c r="F1129" s="1334"/>
      <c r="G1129" s="1334"/>
    </row>
    <row r="1130" spans="1:7" s="1281" customFormat="1" x14ac:dyDescent="0.25">
      <c r="A1130" s="167"/>
      <c r="B1130" s="1331"/>
      <c r="C1130" s="1332"/>
      <c r="D1130" s="1333"/>
      <c r="E1130" s="1334"/>
      <c r="F1130" s="1334"/>
      <c r="G1130" s="1334"/>
    </row>
    <row r="1131" spans="1:7" s="1281" customFormat="1" x14ac:dyDescent="0.25">
      <c r="A1131" s="167"/>
      <c r="B1131" s="1331"/>
      <c r="C1131" s="1332"/>
      <c r="D1131" s="1333"/>
      <c r="E1131" s="1334"/>
      <c r="F1131" s="1334"/>
      <c r="G1131" s="1334"/>
    </row>
    <row r="1132" spans="1:7" s="1281" customFormat="1" x14ac:dyDescent="0.25">
      <c r="A1132" s="167"/>
      <c r="B1132" s="1331"/>
      <c r="C1132" s="1332"/>
      <c r="D1132" s="1333"/>
      <c r="E1132" s="1334"/>
      <c r="F1132" s="1334"/>
      <c r="G1132" s="1334"/>
    </row>
    <row r="1133" spans="1:7" s="1281" customFormat="1" x14ac:dyDescent="0.25">
      <c r="A1133" s="167"/>
      <c r="B1133" s="1331"/>
      <c r="C1133" s="1332"/>
      <c r="D1133" s="1333"/>
      <c r="E1133" s="1334"/>
      <c r="F1133" s="1334"/>
      <c r="G1133" s="1334"/>
    </row>
    <row r="1134" spans="1:7" s="1281" customFormat="1" x14ac:dyDescent="0.25">
      <c r="A1134" s="167"/>
      <c r="B1134" s="1331"/>
      <c r="C1134" s="1332"/>
      <c r="D1134" s="1333"/>
      <c r="E1134" s="1334"/>
      <c r="F1134" s="1334"/>
      <c r="G1134" s="1334"/>
    </row>
    <row r="1135" spans="1:7" s="1281" customFormat="1" x14ac:dyDescent="0.25">
      <c r="A1135" s="167"/>
      <c r="B1135" s="1331"/>
      <c r="C1135" s="1332"/>
      <c r="D1135" s="1333"/>
      <c r="E1135" s="1334"/>
      <c r="F1135" s="1334"/>
      <c r="G1135" s="1334"/>
    </row>
    <row r="1136" spans="1:7" s="1281" customFormat="1" x14ac:dyDescent="0.25">
      <c r="A1136" s="167"/>
      <c r="B1136" s="1331"/>
      <c r="C1136" s="1332"/>
      <c r="D1136" s="1333"/>
      <c r="E1136" s="1334"/>
      <c r="F1136" s="1334"/>
      <c r="G1136" s="1334"/>
    </row>
    <row r="1137" spans="1:7" s="1281" customFormat="1" x14ac:dyDescent="0.25">
      <c r="A1137" s="167"/>
      <c r="B1137" s="1331"/>
      <c r="C1137" s="1332"/>
      <c r="D1137" s="1333"/>
      <c r="E1137" s="1334"/>
      <c r="F1137" s="1334"/>
      <c r="G1137" s="1334"/>
    </row>
    <row r="1138" spans="1:7" s="1281" customFormat="1" x14ac:dyDescent="0.25">
      <c r="A1138" s="167"/>
      <c r="B1138" s="1331"/>
      <c r="C1138" s="1332"/>
      <c r="D1138" s="1333"/>
      <c r="E1138" s="1334"/>
      <c r="F1138" s="1334"/>
      <c r="G1138" s="1334"/>
    </row>
    <row r="1139" spans="1:7" s="1281" customFormat="1" x14ac:dyDescent="0.25">
      <c r="A1139" s="167"/>
      <c r="B1139" s="1331"/>
      <c r="C1139" s="1332"/>
      <c r="D1139" s="1333"/>
      <c r="E1139" s="1334"/>
      <c r="F1139" s="1334"/>
      <c r="G1139" s="1334"/>
    </row>
    <row r="1140" spans="1:7" s="1281" customFormat="1" x14ac:dyDescent="0.25">
      <c r="A1140" s="167"/>
      <c r="B1140" s="1331"/>
      <c r="C1140" s="1332"/>
      <c r="D1140" s="1333"/>
      <c r="E1140" s="1334"/>
      <c r="F1140" s="1334"/>
      <c r="G1140" s="1334"/>
    </row>
    <row r="1141" spans="1:7" s="1281" customFormat="1" x14ac:dyDescent="0.25">
      <c r="A1141" s="167"/>
      <c r="B1141" s="1331"/>
      <c r="C1141" s="1332"/>
      <c r="D1141" s="1333"/>
      <c r="E1141" s="1334"/>
      <c r="F1141" s="1334"/>
      <c r="G1141" s="1334"/>
    </row>
    <row r="1142" spans="1:7" s="1281" customFormat="1" x14ac:dyDescent="0.25">
      <c r="A1142" s="167"/>
      <c r="B1142" s="1331"/>
      <c r="C1142" s="1332"/>
      <c r="D1142" s="1333"/>
      <c r="E1142" s="1334"/>
      <c r="F1142" s="1334"/>
      <c r="G1142" s="1334"/>
    </row>
    <row r="1143" spans="1:7" s="1281" customFormat="1" x14ac:dyDescent="0.25">
      <c r="A1143" s="167"/>
      <c r="B1143" s="1331"/>
      <c r="C1143" s="1332"/>
      <c r="D1143" s="1333"/>
      <c r="E1143" s="1334"/>
      <c r="F1143" s="1334"/>
      <c r="G1143" s="1334"/>
    </row>
    <row r="1144" spans="1:7" s="1281" customFormat="1" x14ac:dyDescent="0.25">
      <c r="A1144" s="167"/>
      <c r="B1144" s="1331"/>
      <c r="C1144" s="1332"/>
      <c r="D1144" s="1333"/>
      <c r="E1144" s="1334"/>
      <c r="F1144" s="1334"/>
      <c r="G1144" s="1334"/>
    </row>
    <row r="1145" spans="1:7" s="1281" customFormat="1" x14ac:dyDescent="0.25">
      <c r="A1145" s="167"/>
      <c r="B1145" s="1331"/>
      <c r="C1145" s="1332"/>
      <c r="D1145" s="1333"/>
      <c r="E1145" s="1334"/>
      <c r="F1145" s="1334"/>
      <c r="G1145" s="1334"/>
    </row>
    <row r="1146" spans="1:7" s="1281" customFormat="1" x14ac:dyDescent="0.25">
      <c r="A1146" s="167"/>
      <c r="B1146" s="1331"/>
      <c r="C1146" s="1332"/>
      <c r="D1146" s="1333"/>
      <c r="E1146" s="1334"/>
      <c r="F1146" s="1334"/>
      <c r="G1146" s="1334"/>
    </row>
    <row r="1147" spans="1:7" s="1281" customFormat="1" x14ac:dyDescent="0.25">
      <c r="A1147" s="167"/>
      <c r="B1147" s="1331"/>
      <c r="C1147" s="1332"/>
      <c r="D1147" s="1333"/>
      <c r="E1147" s="1334"/>
      <c r="F1147" s="1334"/>
      <c r="G1147" s="1334"/>
    </row>
    <row r="1148" spans="1:7" s="1281" customFormat="1" x14ac:dyDescent="0.25">
      <c r="A1148" s="167"/>
      <c r="B1148" s="1331"/>
      <c r="C1148" s="1332"/>
      <c r="D1148" s="1333"/>
      <c r="E1148" s="1334"/>
      <c r="F1148" s="1334"/>
      <c r="G1148" s="1334"/>
    </row>
    <row r="1149" spans="1:7" s="1281" customFormat="1" x14ac:dyDescent="0.25">
      <c r="A1149" s="167"/>
      <c r="B1149" s="1331"/>
      <c r="C1149" s="1332"/>
      <c r="D1149" s="1333"/>
      <c r="E1149" s="1334"/>
      <c r="F1149" s="1334"/>
      <c r="G1149" s="1334"/>
    </row>
    <row r="1150" spans="1:7" s="1281" customFormat="1" x14ac:dyDescent="0.25">
      <c r="A1150" s="167"/>
      <c r="B1150" s="1331"/>
      <c r="C1150" s="1332"/>
      <c r="D1150" s="1333"/>
      <c r="E1150" s="1334"/>
      <c r="F1150" s="1334"/>
      <c r="G1150" s="1334"/>
    </row>
    <row r="1151" spans="1:7" s="1281" customFormat="1" x14ac:dyDescent="0.25">
      <c r="A1151" s="167"/>
      <c r="B1151" s="1331"/>
      <c r="C1151" s="1332"/>
      <c r="D1151" s="1333"/>
      <c r="E1151" s="1334"/>
      <c r="F1151" s="1334"/>
      <c r="G1151" s="1334"/>
    </row>
    <row r="1152" spans="1:7" s="1281" customFormat="1" x14ac:dyDescent="0.25">
      <c r="A1152" s="167"/>
      <c r="B1152" s="1331"/>
      <c r="C1152" s="1332"/>
      <c r="D1152" s="1333"/>
      <c r="E1152" s="1334"/>
      <c r="F1152" s="1334"/>
      <c r="G1152" s="1334"/>
    </row>
    <row r="1153" spans="1:7" s="1281" customFormat="1" x14ac:dyDescent="0.25">
      <c r="A1153" s="167"/>
      <c r="B1153" s="1331"/>
      <c r="C1153" s="1332"/>
      <c r="D1153" s="1333"/>
      <c r="E1153" s="1334"/>
      <c r="F1153" s="1334"/>
      <c r="G1153" s="1334"/>
    </row>
    <row r="1154" spans="1:7" s="1281" customFormat="1" x14ac:dyDescent="0.25">
      <c r="A1154" s="167"/>
      <c r="B1154" s="1331"/>
      <c r="C1154" s="1332"/>
      <c r="D1154" s="1333"/>
      <c r="E1154" s="1334"/>
      <c r="F1154" s="1334"/>
      <c r="G1154" s="1334"/>
    </row>
    <row r="1155" spans="1:7" s="1281" customFormat="1" x14ac:dyDescent="0.25">
      <c r="A1155" s="167"/>
      <c r="B1155" s="1331"/>
      <c r="C1155" s="1332"/>
      <c r="D1155" s="1333"/>
      <c r="E1155" s="1334"/>
      <c r="F1155" s="1334"/>
      <c r="G1155" s="1334"/>
    </row>
    <row r="1156" spans="1:7" s="1281" customFormat="1" x14ac:dyDescent="0.25">
      <c r="A1156" s="167"/>
      <c r="B1156" s="1331"/>
      <c r="C1156" s="1332"/>
      <c r="D1156" s="1333"/>
      <c r="E1156" s="1334"/>
      <c r="F1156" s="1334"/>
      <c r="G1156" s="1334"/>
    </row>
    <row r="1157" spans="1:7" s="1281" customFormat="1" x14ac:dyDescent="0.25">
      <c r="A1157" s="167"/>
      <c r="B1157" s="1331"/>
      <c r="C1157" s="1332"/>
      <c r="D1157" s="1333"/>
      <c r="E1157" s="1334"/>
      <c r="F1157" s="1334"/>
      <c r="G1157" s="1334"/>
    </row>
    <row r="1158" spans="1:7" s="1281" customFormat="1" x14ac:dyDescent="0.25">
      <c r="A1158" s="167"/>
      <c r="B1158" s="1331"/>
      <c r="C1158" s="1332"/>
      <c r="D1158" s="1333"/>
      <c r="E1158" s="1334"/>
      <c r="F1158" s="1334"/>
      <c r="G1158" s="1334"/>
    </row>
    <row r="1159" spans="1:7" s="1281" customFormat="1" x14ac:dyDescent="0.25">
      <c r="A1159" s="167"/>
      <c r="B1159" s="1331"/>
      <c r="C1159" s="1332"/>
      <c r="D1159" s="1333"/>
      <c r="E1159" s="1334"/>
      <c r="F1159" s="1334"/>
      <c r="G1159" s="1334"/>
    </row>
    <row r="1160" spans="1:7" s="1281" customFormat="1" x14ac:dyDescent="0.25">
      <c r="A1160" s="167"/>
      <c r="B1160" s="1331"/>
      <c r="C1160" s="1332"/>
      <c r="D1160" s="1333"/>
      <c r="E1160" s="1334"/>
      <c r="F1160" s="1334"/>
      <c r="G1160" s="1334"/>
    </row>
    <row r="1161" spans="1:7" s="1281" customFormat="1" x14ac:dyDescent="0.25">
      <c r="A1161" s="167"/>
      <c r="B1161" s="1331"/>
      <c r="C1161" s="1332"/>
      <c r="D1161" s="1333"/>
      <c r="E1161" s="1334"/>
      <c r="F1161" s="1334"/>
      <c r="G1161" s="1334"/>
    </row>
    <row r="1162" spans="1:7" s="1281" customFormat="1" x14ac:dyDescent="0.25">
      <c r="A1162" s="167"/>
      <c r="B1162" s="1331"/>
      <c r="C1162" s="1332"/>
      <c r="D1162" s="1333"/>
      <c r="E1162" s="1334"/>
      <c r="F1162" s="1334"/>
      <c r="G1162" s="1334"/>
    </row>
    <row r="1163" spans="1:7" s="1281" customFormat="1" x14ac:dyDescent="0.25">
      <c r="A1163" s="167"/>
      <c r="B1163" s="1331"/>
      <c r="C1163" s="1332"/>
      <c r="D1163" s="1333"/>
      <c r="E1163" s="1334"/>
      <c r="F1163" s="1334"/>
      <c r="G1163" s="1334"/>
    </row>
    <row r="1164" spans="1:7" s="1281" customFormat="1" x14ac:dyDescent="0.25">
      <c r="A1164" s="167"/>
      <c r="B1164" s="1331"/>
      <c r="C1164" s="1332"/>
      <c r="D1164" s="1333"/>
      <c r="E1164" s="1334"/>
      <c r="F1164" s="1334"/>
      <c r="G1164" s="1334"/>
    </row>
    <row r="1165" spans="1:7" s="1281" customFormat="1" x14ac:dyDescent="0.25">
      <c r="A1165" s="167"/>
      <c r="B1165" s="1331"/>
      <c r="C1165" s="1332"/>
      <c r="D1165" s="1333"/>
      <c r="E1165" s="1334"/>
      <c r="F1165" s="1334"/>
      <c r="G1165" s="1334"/>
    </row>
    <row r="1166" spans="1:7" s="1281" customFormat="1" x14ac:dyDescent="0.25">
      <c r="A1166" s="167"/>
      <c r="B1166" s="1331"/>
      <c r="C1166" s="1332"/>
      <c r="D1166" s="1333"/>
      <c r="E1166" s="1334"/>
      <c r="F1166" s="1334"/>
      <c r="G1166" s="1334"/>
    </row>
    <row r="1167" spans="1:7" s="1281" customFormat="1" x14ac:dyDescent="0.25">
      <c r="A1167" s="167"/>
      <c r="B1167" s="1331"/>
      <c r="C1167" s="1332"/>
      <c r="D1167" s="1333"/>
      <c r="E1167" s="1334"/>
      <c r="F1167" s="1334"/>
      <c r="G1167" s="1334"/>
    </row>
    <row r="1168" spans="1:7" s="1281" customFormat="1" x14ac:dyDescent="0.25">
      <c r="A1168" s="167"/>
      <c r="B1168" s="1331"/>
      <c r="C1168" s="1332"/>
      <c r="D1168" s="1333"/>
      <c r="E1168" s="1334"/>
      <c r="F1168" s="1334"/>
      <c r="G1168" s="1334"/>
    </row>
    <row r="1169" spans="1:7" s="1281" customFormat="1" x14ac:dyDescent="0.25">
      <c r="A1169" s="167"/>
      <c r="B1169" s="1331"/>
      <c r="C1169" s="1332"/>
      <c r="D1169" s="1333"/>
      <c r="E1169" s="1334"/>
      <c r="F1169" s="1334"/>
      <c r="G1169" s="1334"/>
    </row>
    <row r="1170" spans="1:7" s="1281" customFormat="1" x14ac:dyDescent="0.25">
      <c r="A1170" s="167"/>
      <c r="B1170" s="1331"/>
      <c r="C1170" s="1332"/>
      <c r="D1170" s="1333"/>
      <c r="E1170" s="1334"/>
      <c r="F1170" s="1334"/>
      <c r="G1170" s="1334"/>
    </row>
    <row r="1171" spans="1:7" s="1281" customFormat="1" x14ac:dyDescent="0.25">
      <c r="A1171" s="167"/>
      <c r="B1171" s="1331"/>
      <c r="C1171" s="1332"/>
      <c r="D1171" s="1333"/>
      <c r="E1171" s="1334"/>
      <c r="F1171" s="1334"/>
      <c r="G1171" s="1334"/>
    </row>
    <row r="1172" spans="1:7" s="1281" customFormat="1" x14ac:dyDescent="0.25">
      <c r="A1172" s="167"/>
      <c r="B1172" s="1331"/>
      <c r="C1172" s="1332"/>
      <c r="D1172" s="1333"/>
      <c r="E1172" s="1334"/>
      <c r="F1172" s="1334"/>
      <c r="G1172" s="1334"/>
    </row>
    <row r="1173" spans="1:7" s="1281" customFormat="1" x14ac:dyDescent="0.25">
      <c r="A1173" s="167"/>
      <c r="B1173" s="1331"/>
      <c r="C1173" s="1332"/>
      <c r="D1173" s="1333"/>
      <c r="E1173" s="1334"/>
      <c r="F1173" s="1334"/>
      <c r="G1173" s="1334"/>
    </row>
    <row r="1174" spans="1:7" s="1281" customFormat="1" x14ac:dyDescent="0.25">
      <c r="A1174" s="167"/>
      <c r="B1174" s="1331"/>
      <c r="C1174" s="1332"/>
      <c r="D1174" s="1333"/>
      <c r="E1174" s="1334"/>
      <c r="F1174" s="1334"/>
      <c r="G1174" s="1334"/>
    </row>
    <row r="1175" spans="1:7" s="1281" customFormat="1" x14ac:dyDescent="0.25">
      <c r="A1175" s="167"/>
      <c r="B1175" s="1331"/>
      <c r="C1175" s="1332"/>
      <c r="D1175" s="1333"/>
      <c r="E1175" s="1334"/>
      <c r="F1175" s="1334"/>
      <c r="G1175" s="1334"/>
    </row>
    <row r="1176" spans="1:7" s="1281" customFormat="1" x14ac:dyDescent="0.25">
      <c r="A1176" s="167"/>
      <c r="B1176" s="1331"/>
      <c r="C1176" s="1332"/>
      <c r="D1176" s="1333"/>
      <c r="E1176" s="1334"/>
      <c r="F1176" s="1334"/>
      <c r="G1176" s="1334"/>
    </row>
    <row r="1177" spans="1:7" s="1281" customFormat="1" x14ac:dyDescent="0.25">
      <c r="A1177" s="167"/>
      <c r="B1177" s="1331"/>
      <c r="C1177" s="1332"/>
      <c r="D1177" s="1333"/>
      <c r="E1177" s="1334"/>
      <c r="F1177" s="1334"/>
      <c r="G1177" s="1334"/>
    </row>
    <row r="1178" spans="1:7" s="1281" customFormat="1" x14ac:dyDescent="0.25">
      <c r="A1178" s="167"/>
      <c r="B1178" s="1331"/>
      <c r="C1178" s="1332"/>
      <c r="D1178" s="1333"/>
      <c r="E1178" s="1334"/>
      <c r="F1178" s="1334"/>
      <c r="G1178" s="1334"/>
    </row>
    <row r="1179" spans="1:7" s="1281" customFormat="1" x14ac:dyDescent="0.25">
      <c r="A1179" s="167"/>
      <c r="B1179" s="1331"/>
      <c r="C1179" s="1332"/>
      <c r="D1179" s="1333"/>
      <c r="E1179" s="1334"/>
      <c r="F1179" s="1334"/>
      <c r="G1179" s="1334"/>
    </row>
    <row r="1180" spans="1:7" s="1281" customFormat="1" x14ac:dyDescent="0.25">
      <c r="A1180" s="167"/>
      <c r="B1180" s="1331"/>
      <c r="C1180" s="1332"/>
      <c r="D1180" s="1333"/>
      <c r="E1180" s="1334"/>
      <c r="F1180" s="1334"/>
      <c r="G1180" s="1334"/>
    </row>
    <row r="1181" spans="1:7" s="1281" customFormat="1" x14ac:dyDescent="0.25">
      <c r="A1181" s="167"/>
      <c r="B1181" s="1331"/>
      <c r="C1181" s="1332"/>
      <c r="D1181" s="1333"/>
      <c r="E1181" s="1334"/>
      <c r="F1181" s="1334"/>
      <c r="G1181" s="1334"/>
    </row>
    <row r="1182" spans="1:7" s="1281" customFormat="1" x14ac:dyDescent="0.25">
      <c r="A1182" s="167"/>
      <c r="B1182" s="1331"/>
      <c r="C1182" s="1332"/>
      <c r="D1182" s="1333"/>
      <c r="E1182" s="1334"/>
      <c r="F1182" s="1334"/>
      <c r="G1182" s="1334"/>
    </row>
    <row r="1183" spans="1:7" s="1281" customFormat="1" x14ac:dyDescent="0.25">
      <c r="A1183" s="167"/>
      <c r="B1183" s="1331"/>
      <c r="C1183" s="1332"/>
      <c r="D1183" s="1333"/>
      <c r="E1183" s="1334"/>
      <c r="F1183" s="1334"/>
      <c r="G1183" s="1334"/>
    </row>
    <row r="1184" spans="1:7" s="1281" customFormat="1" x14ac:dyDescent="0.25">
      <c r="A1184" s="167"/>
      <c r="B1184" s="1331"/>
      <c r="C1184" s="1332"/>
      <c r="D1184" s="1333"/>
      <c r="E1184" s="1334"/>
      <c r="F1184" s="1334"/>
      <c r="G1184" s="1334"/>
    </row>
    <row r="1185" spans="1:7" s="1281" customFormat="1" x14ac:dyDescent="0.25">
      <c r="A1185" s="167"/>
      <c r="B1185" s="1331"/>
      <c r="C1185" s="1332"/>
      <c r="D1185" s="1333"/>
      <c r="E1185" s="1334"/>
      <c r="F1185" s="1334"/>
      <c r="G1185" s="1334"/>
    </row>
    <row r="1186" spans="1:7" s="1281" customFormat="1" x14ac:dyDescent="0.25">
      <c r="A1186" s="167"/>
      <c r="B1186" s="1331"/>
      <c r="C1186" s="1332"/>
      <c r="D1186" s="1333"/>
      <c r="E1186" s="1334"/>
      <c r="F1186" s="1334"/>
      <c r="G1186" s="1334"/>
    </row>
    <row r="1187" spans="1:7" s="1281" customFormat="1" x14ac:dyDescent="0.25">
      <c r="A1187" s="167"/>
      <c r="B1187" s="1331"/>
      <c r="C1187" s="1332"/>
      <c r="D1187" s="1333"/>
      <c r="E1187" s="1334"/>
      <c r="F1187" s="1334"/>
      <c r="G1187" s="1334"/>
    </row>
    <row r="1188" spans="1:7" s="1281" customFormat="1" x14ac:dyDescent="0.25">
      <c r="A1188" s="167"/>
      <c r="B1188" s="1331"/>
      <c r="C1188" s="1332"/>
      <c r="D1188" s="1333"/>
      <c r="E1188" s="1334"/>
      <c r="F1188" s="1334"/>
      <c r="G1188" s="1334"/>
    </row>
    <row r="1189" spans="1:7" s="1281" customFormat="1" x14ac:dyDescent="0.25">
      <c r="A1189" s="167"/>
      <c r="B1189" s="1331"/>
      <c r="C1189" s="1332"/>
      <c r="D1189" s="1333"/>
      <c r="E1189" s="1334"/>
      <c r="F1189" s="1334"/>
      <c r="G1189" s="1334"/>
    </row>
    <row r="1190" spans="1:7" s="1281" customFormat="1" x14ac:dyDescent="0.25">
      <c r="A1190" s="167"/>
      <c r="B1190" s="1331"/>
      <c r="C1190" s="1332"/>
      <c r="D1190" s="1333"/>
      <c r="E1190" s="1334"/>
      <c r="F1190" s="1334"/>
      <c r="G1190" s="1334"/>
    </row>
    <row r="1191" spans="1:7" s="1281" customFormat="1" x14ac:dyDescent="0.25">
      <c r="A1191" s="167"/>
      <c r="B1191" s="1331"/>
      <c r="C1191" s="1332"/>
      <c r="D1191" s="1333"/>
      <c r="E1191" s="1334"/>
      <c r="F1191" s="1334"/>
      <c r="G1191" s="1334"/>
    </row>
    <row r="1192" spans="1:7" s="1281" customFormat="1" x14ac:dyDescent="0.25">
      <c r="A1192" s="167"/>
      <c r="B1192" s="1331"/>
      <c r="C1192" s="1332"/>
      <c r="D1192" s="1333"/>
      <c r="E1192" s="1334"/>
      <c r="F1192" s="1334"/>
      <c r="G1192" s="1334"/>
    </row>
    <row r="1193" spans="1:7" s="1281" customFormat="1" x14ac:dyDescent="0.25">
      <c r="A1193" s="167"/>
      <c r="B1193" s="1331"/>
      <c r="C1193" s="1332"/>
      <c r="D1193" s="1333"/>
      <c r="E1193" s="1334"/>
      <c r="F1193" s="1334"/>
      <c r="G1193" s="1334"/>
    </row>
    <row r="1194" spans="1:7" s="1281" customFormat="1" x14ac:dyDescent="0.25">
      <c r="A1194" s="167"/>
      <c r="B1194" s="1331"/>
      <c r="C1194" s="1332"/>
      <c r="D1194" s="1333"/>
      <c r="E1194" s="1334"/>
      <c r="F1194" s="1334"/>
      <c r="G1194" s="1334"/>
    </row>
    <row r="1195" spans="1:7" s="1281" customFormat="1" x14ac:dyDescent="0.25">
      <c r="A1195" s="167"/>
      <c r="B1195" s="1331"/>
      <c r="C1195" s="1332"/>
      <c r="D1195" s="1333"/>
      <c r="E1195" s="1334"/>
      <c r="F1195" s="1334"/>
      <c r="G1195" s="1334"/>
    </row>
    <row r="1196" spans="1:7" s="1281" customFormat="1" x14ac:dyDescent="0.25">
      <c r="A1196" s="167"/>
      <c r="B1196" s="1331"/>
      <c r="C1196" s="1332"/>
      <c r="D1196" s="1333"/>
      <c r="E1196" s="1334"/>
      <c r="F1196" s="1334"/>
      <c r="G1196" s="1334"/>
    </row>
    <row r="1197" spans="1:7" s="1281" customFormat="1" x14ac:dyDescent="0.25">
      <c r="A1197" s="167"/>
      <c r="B1197" s="1331"/>
      <c r="C1197" s="1332"/>
      <c r="D1197" s="1333"/>
      <c r="E1197" s="1334"/>
      <c r="F1197" s="1334"/>
      <c r="G1197" s="1334"/>
    </row>
    <row r="1198" spans="1:7" s="1281" customFormat="1" x14ac:dyDescent="0.25">
      <c r="A1198" s="167"/>
      <c r="B1198" s="1331"/>
      <c r="C1198" s="1332"/>
      <c r="D1198" s="1333"/>
      <c r="E1198" s="1334"/>
      <c r="F1198" s="1334"/>
      <c r="G1198" s="1334"/>
    </row>
    <row r="1199" spans="1:7" s="1281" customFormat="1" x14ac:dyDescent="0.25">
      <c r="A1199" s="167"/>
      <c r="B1199" s="1331"/>
      <c r="C1199" s="1332"/>
      <c r="D1199" s="1333"/>
      <c r="E1199" s="1334"/>
      <c r="F1199" s="1334"/>
      <c r="G1199" s="1334"/>
    </row>
    <row r="1200" spans="1:7" s="1281" customFormat="1" x14ac:dyDescent="0.25">
      <c r="A1200" s="167"/>
      <c r="B1200" s="1331"/>
      <c r="C1200" s="1332"/>
      <c r="D1200" s="1333"/>
      <c r="E1200" s="1334"/>
      <c r="F1200" s="1334"/>
      <c r="G1200" s="1334"/>
    </row>
    <row r="1201" spans="1:7" s="1281" customFormat="1" x14ac:dyDescent="0.25">
      <c r="A1201" s="167"/>
      <c r="B1201" s="1331"/>
      <c r="C1201" s="1332"/>
      <c r="D1201" s="1333"/>
      <c r="E1201" s="1334"/>
      <c r="F1201" s="1334"/>
      <c r="G1201" s="1334"/>
    </row>
    <row r="1202" spans="1:7" s="1281" customFormat="1" x14ac:dyDescent="0.25">
      <c r="A1202" s="167"/>
      <c r="B1202" s="1331"/>
      <c r="C1202" s="1332"/>
      <c r="D1202" s="1333"/>
      <c r="E1202" s="1334"/>
      <c r="F1202" s="1334"/>
      <c r="G1202" s="1334"/>
    </row>
    <row r="1203" spans="1:7" s="1281" customFormat="1" x14ac:dyDescent="0.25">
      <c r="A1203" s="167"/>
      <c r="B1203" s="1331"/>
      <c r="C1203" s="1332"/>
      <c r="D1203" s="1333"/>
      <c r="E1203" s="1334"/>
      <c r="F1203" s="1334"/>
      <c r="G1203" s="1334"/>
    </row>
    <row r="1204" spans="1:7" s="1281" customFormat="1" x14ac:dyDescent="0.25">
      <c r="A1204" s="167"/>
      <c r="B1204" s="1331"/>
      <c r="C1204" s="1332"/>
      <c r="D1204" s="1333"/>
      <c r="E1204" s="1334"/>
      <c r="F1204" s="1334"/>
      <c r="G1204" s="1334"/>
    </row>
    <row r="1205" spans="1:7" s="1281" customFormat="1" x14ac:dyDescent="0.25">
      <c r="A1205" s="167"/>
      <c r="B1205" s="1331"/>
      <c r="C1205" s="1332"/>
      <c r="D1205" s="1333"/>
      <c r="E1205" s="1334"/>
      <c r="F1205" s="1334"/>
      <c r="G1205" s="1334"/>
    </row>
    <row r="1206" spans="1:7" s="1281" customFormat="1" x14ac:dyDescent="0.25">
      <c r="A1206" s="167"/>
      <c r="B1206" s="1331"/>
      <c r="C1206" s="1332"/>
      <c r="D1206" s="1333"/>
      <c r="E1206" s="1334"/>
      <c r="F1206" s="1334"/>
      <c r="G1206" s="1334"/>
    </row>
    <row r="1207" spans="1:7" s="1281" customFormat="1" x14ac:dyDescent="0.25">
      <c r="A1207" s="167"/>
      <c r="B1207" s="1331"/>
      <c r="C1207" s="1332"/>
      <c r="D1207" s="1333"/>
      <c r="E1207" s="1334"/>
      <c r="F1207" s="1334"/>
      <c r="G1207" s="1334"/>
    </row>
    <row r="1208" spans="1:7" s="1281" customFormat="1" x14ac:dyDescent="0.25">
      <c r="A1208" s="167"/>
      <c r="B1208" s="1331"/>
      <c r="C1208" s="1332"/>
      <c r="D1208" s="1333"/>
      <c r="E1208" s="1334"/>
      <c r="F1208" s="1334"/>
      <c r="G1208" s="1334"/>
    </row>
    <row r="1209" spans="1:7" s="1281" customFormat="1" x14ac:dyDescent="0.25">
      <c r="A1209" s="167"/>
      <c r="B1209" s="1331"/>
      <c r="C1209" s="1332"/>
      <c r="D1209" s="1333"/>
      <c r="E1209" s="1334"/>
      <c r="F1209" s="1334"/>
      <c r="G1209" s="1334"/>
    </row>
    <row r="1210" spans="1:7" s="1281" customFormat="1" x14ac:dyDescent="0.25">
      <c r="A1210" s="167"/>
      <c r="B1210" s="1331"/>
      <c r="C1210" s="1332"/>
      <c r="D1210" s="1333"/>
      <c r="E1210" s="1334"/>
      <c r="F1210" s="1334"/>
      <c r="G1210" s="1334"/>
    </row>
    <row r="1211" spans="1:7" s="1281" customFormat="1" x14ac:dyDescent="0.25">
      <c r="A1211" s="167"/>
      <c r="B1211" s="1331"/>
      <c r="C1211" s="1332"/>
      <c r="D1211" s="1333"/>
      <c r="E1211" s="1334"/>
      <c r="F1211" s="1334"/>
      <c r="G1211" s="1334"/>
    </row>
    <row r="1212" spans="1:7" s="1281" customFormat="1" x14ac:dyDescent="0.25">
      <c r="A1212" s="167"/>
      <c r="B1212" s="1331"/>
      <c r="C1212" s="1332"/>
      <c r="D1212" s="1333"/>
      <c r="E1212" s="1334"/>
      <c r="F1212" s="1334"/>
      <c r="G1212" s="1334"/>
    </row>
    <row r="1213" spans="1:7" s="1281" customFormat="1" x14ac:dyDescent="0.25">
      <c r="A1213" s="167"/>
      <c r="B1213" s="1331"/>
      <c r="C1213" s="1332"/>
      <c r="D1213" s="1333"/>
      <c r="E1213" s="1334"/>
      <c r="F1213" s="1334"/>
      <c r="G1213" s="1334"/>
    </row>
    <row r="1214" spans="1:7" s="1281" customFormat="1" x14ac:dyDescent="0.25">
      <c r="A1214" s="167"/>
      <c r="B1214" s="1331"/>
      <c r="C1214" s="1332"/>
      <c r="D1214" s="1333"/>
      <c r="E1214" s="1334"/>
      <c r="F1214" s="1334"/>
      <c r="G1214" s="1334"/>
    </row>
    <row r="1215" spans="1:7" s="1281" customFormat="1" x14ac:dyDescent="0.25">
      <c r="A1215" s="167"/>
      <c r="B1215" s="1331"/>
      <c r="C1215" s="1332"/>
      <c r="D1215" s="1333"/>
      <c r="E1215" s="1334"/>
      <c r="F1215" s="1334"/>
      <c r="G1215" s="1334"/>
    </row>
    <row r="1216" spans="1:7" s="1281" customFormat="1" x14ac:dyDescent="0.25">
      <c r="A1216" s="167"/>
      <c r="B1216" s="1331"/>
      <c r="C1216" s="1332"/>
      <c r="D1216" s="1333"/>
      <c r="E1216" s="1334"/>
      <c r="F1216" s="1334"/>
      <c r="G1216" s="1334"/>
    </row>
    <row r="1217" spans="1:7" s="1281" customFormat="1" x14ac:dyDescent="0.25">
      <c r="A1217" s="167"/>
      <c r="B1217" s="1331"/>
      <c r="C1217" s="1332"/>
      <c r="D1217" s="1333"/>
      <c r="E1217" s="1334"/>
      <c r="F1217" s="1334"/>
      <c r="G1217" s="1334"/>
    </row>
    <row r="1218" spans="1:7" s="1281" customFormat="1" x14ac:dyDescent="0.25">
      <c r="A1218" s="167"/>
      <c r="B1218" s="1331"/>
      <c r="C1218" s="1332"/>
      <c r="D1218" s="1333"/>
      <c r="E1218" s="1334"/>
      <c r="F1218" s="1334"/>
      <c r="G1218" s="1334"/>
    </row>
    <row r="1219" spans="1:7" s="1281" customFormat="1" x14ac:dyDescent="0.25">
      <c r="A1219" s="167"/>
      <c r="B1219" s="1331"/>
      <c r="C1219" s="1332"/>
      <c r="D1219" s="1333"/>
      <c r="E1219" s="1334"/>
      <c r="F1219" s="1334"/>
      <c r="G1219" s="1334"/>
    </row>
    <row r="1220" spans="1:7" s="1281" customFormat="1" x14ac:dyDescent="0.25">
      <c r="A1220" s="167"/>
      <c r="B1220" s="1331"/>
      <c r="C1220" s="1332"/>
      <c r="D1220" s="1333"/>
      <c r="E1220" s="1334"/>
      <c r="F1220" s="1334"/>
      <c r="G1220" s="1334"/>
    </row>
    <row r="1221" spans="1:7" s="1281" customFormat="1" x14ac:dyDescent="0.25">
      <c r="A1221" s="167"/>
      <c r="B1221" s="1331"/>
      <c r="C1221" s="1332"/>
      <c r="D1221" s="1333"/>
      <c r="E1221" s="1334"/>
      <c r="F1221" s="1334"/>
      <c r="G1221" s="1334"/>
    </row>
    <row r="1222" spans="1:7" s="1281" customFormat="1" x14ac:dyDescent="0.25">
      <c r="A1222" s="167"/>
      <c r="B1222" s="1331"/>
      <c r="C1222" s="1332"/>
      <c r="D1222" s="1333"/>
      <c r="E1222" s="1334"/>
      <c r="F1222" s="1334"/>
      <c r="G1222" s="1334"/>
    </row>
    <row r="1223" spans="1:7" s="1281" customFormat="1" x14ac:dyDescent="0.25">
      <c r="A1223" s="167"/>
      <c r="B1223" s="1331"/>
      <c r="C1223" s="1332"/>
      <c r="D1223" s="1333"/>
      <c r="E1223" s="1334"/>
      <c r="F1223" s="1334"/>
      <c r="G1223" s="1334"/>
    </row>
    <row r="1224" spans="1:7" s="1281" customFormat="1" x14ac:dyDescent="0.25">
      <c r="A1224" s="167"/>
      <c r="B1224" s="1331"/>
      <c r="C1224" s="1332"/>
      <c r="D1224" s="1333"/>
      <c r="E1224" s="1334"/>
      <c r="F1224" s="1334"/>
      <c r="G1224" s="1334"/>
    </row>
    <row r="1225" spans="1:7" s="1281" customFormat="1" x14ac:dyDescent="0.25">
      <c r="A1225" s="167"/>
      <c r="B1225" s="1331"/>
      <c r="C1225" s="1332"/>
      <c r="D1225" s="1333"/>
      <c r="E1225" s="1334"/>
      <c r="F1225" s="1334"/>
      <c r="G1225" s="1334"/>
    </row>
    <row r="1226" spans="1:7" s="1281" customFormat="1" x14ac:dyDescent="0.25">
      <c r="A1226" s="167"/>
      <c r="B1226" s="1331"/>
      <c r="C1226" s="1332"/>
      <c r="D1226" s="1333"/>
      <c r="E1226" s="1334"/>
      <c r="F1226" s="1334"/>
      <c r="G1226" s="1334"/>
    </row>
    <row r="1227" spans="1:7" s="1281" customFormat="1" x14ac:dyDescent="0.25">
      <c r="A1227" s="167"/>
      <c r="B1227" s="1331"/>
      <c r="C1227" s="1332"/>
      <c r="D1227" s="1333"/>
      <c r="E1227" s="1334"/>
      <c r="F1227" s="1334"/>
      <c r="G1227" s="1334"/>
    </row>
    <row r="1228" spans="1:7" s="1281" customFormat="1" x14ac:dyDescent="0.25">
      <c r="A1228" s="167"/>
      <c r="B1228" s="1331"/>
      <c r="C1228" s="1332"/>
      <c r="D1228" s="1333"/>
      <c r="E1228" s="1334"/>
      <c r="F1228" s="1334"/>
      <c r="G1228" s="1334"/>
    </row>
    <row r="1229" spans="1:7" s="1281" customFormat="1" x14ac:dyDescent="0.25">
      <c r="A1229" s="167"/>
      <c r="B1229" s="1331"/>
      <c r="C1229" s="1332"/>
      <c r="D1229" s="1333"/>
      <c r="E1229" s="1334"/>
      <c r="F1229" s="1334"/>
      <c r="G1229" s="1334"/>
    </row>
    <row r="1230" spans="1:7" s="1281" customFormat="1" x14ac:dyDescent="0.25">
      <c r="A1230" s="167"/>
      <c r="B1230" s="1331"/>
      <c r="C1230" s="1332"/>
      <c r="D1230" s="1333"/>
      <c r="E1230" s="1334"/>
      <c r="F1230" s="1334"/>
      <c r="G1230" s="1334"/>
    </row>
    <row r="1231" spans="1:7" s="1281" customFormat="1" x14ac:dyDescent="0.25">
      <c r="A1231" s="167"/>
      <c r="B1231" s="1331"/>
      <c r="C1231" s="1332"/>
      <c r="D1231" s="1333"/>
      <c r="E1231" s="1334"/>
      <c r="F1231" s="1334"/>
      <c r="G1231" s="1334"/>
    </row>
    <row r="1232" spans="1:7" s="1281" customFormat="1" x14ac:dyDescent="0.25">
      <c r="A1232" s="167"/>
      <c r="B1232" s="1331"/>
      <c r="C1232" s="1332"/>
      <c r="D1232" s="1333"/>
      <c r="E1232" s="1334"/>
      <c r="F1232" s="1334"/>
      <c r="G1232" s="1334"/>
    </row>
    <row r="1233" spans="1:7" s="1281" customFormat="1" x14ac:dyDescent="0.25">
      <c r="A1233" s="167"/>
      <c r="B1233" s="1331"/>
      <c r="C1233" s="1332"/>
      <c r="D1233" s="1333"/>
      <c r="E1233" s="1334"/>
      <c r="F1233" s="1334"/>
      <c r="G1233" s="1334"/>
    </row>
    <row r="1234" spans="1:7" s="1281" customFormat="1" x14ac:dyDescent="0.25">
      <c r="A1234" s="167"/>
      <c r="B1234" s="1331"/>
      <c r="C1234" s="1332"/>
      <c r="D1234" s="1333"/>
      <c r="E1234" s="1334"/>
      <c r="F1234" s="1334"/>
      <c r="G1234" s="1334"/>
    </row>
    <row r="1235" spans="1:7" s="1281" customFormat="1" x14ac:dyDescent="0.25">
      <c r="A1235" s="167"/>
      <c r="B1235" s="1331"/>
      <c r="C1235" s="1332"/>
      <c r="D1235" s="1333"/>
      <c r="E1235" s="1334"/>
      <c r="F1235" s="1334"/>
      <c r="G1235" s="1334"/>
    </row>
    <row r="1236" spans="1:7" s="1281" customFormat="1" x14ac:dyDescent="0.25">
      <c r="A1236" s="167"/>
      <c r="B1236" s="1331"/>
      <c r="C1236" s="1332"/>
      <c r="D1236" s="1333"/>
      <c r="E1236" s="1334"/>
      <c r="F1236" s="1334"/>
      <c r="G1236" s="1334"/>
    </row>
    <row r="1237" spans="1:7" s="1281" customFormat="1" x14ac:dyDescent="0.25">
      <c r="A1237" s="167"/>
      <c r="B1237" s="1331"/>
      <c r="C1237" s="1332"/>
      <c r="D1237" s="1333"/>
      <c r="E1237" s="1334"/>
      <c r="F1237" s="1334"/>
      <c r="G1237" s="1334"/>
    </row>
    <row r="1238" spans="1:7" s="1281" customFormat="1" x14ac:dyDescent="0.25">
      <c r="A1238" s="167"/>
      <c r="B1238" s="1331"/>
      <c r="C1238" s="1332"/>
      <c r="D1238" s="1333"/>
      <c r="E1238" s="1334"/>
      <c r="F1238" s="1334"/>
      <c r="G1238" s="1334"/>
    </row>
    <row r="1239" spans="1:7" s="1281" customFormat="1" x14ac:dyDescent="0.25">
      <c r="A1239" s="167"/>
      <c r="B1239" s="1331"/>
      <c r="C1239" s="1332"/>
      <c r="D1239" s="1333"/>
      <c r="E1239" s="1334"/>
      <c r="F1239" s="1334"/>
      <c r="G1239" s="1334"/>
    </row>
    <row r="1240" spans="1:7" s="1281" customFormat="1" x14ac:dyDescent="0.25">
      <c r="A1240" s="167"/>
      <c r="B1240" s="1331"/>
      <c r="C1240" s="1332"/>
      <c r="D1240" s="1333"/>
      <c r="E1240" s="1334"/>
      <c r="F1240" s="1334"/>
      <c r="G1240" s="1334"/>
    </row>
    <row r="1241" spans="1:7" s="1281" customFormat="1" x14ac:dyDescent="0.25">
      <c r="A1241" s="167"/>
      <c r="B1241" s="1331"/>
      <c r="C1241" s="1332"/>
      <c r="D1241" s="1333"/>
      <c r="E1241" s="1334"/>
      <c r="F1241" s="1334"/>
      <c r="G1241" s="1334"/>
    </row>
    <row r="1242" spans="1:7" s="1281" customFormat="1" x14ac:dyDescent="0.25">
      <c r="A1242" s="167"/>
      <c r="B1242" s="1331"/>
      <c r="C1242" s="1332"/>
      <c r="D1242" s="1333"/>
      <c r="E1242" s="1334"/>
      <c r="F1242" s="1334"/>
      <c r="G1242" s="1334"/>
    </row>
    <row r="1243" spans="1:7" s="1281" customFormat="1" x14ac:dyDescent="0.25">
      <c r="A1243" s="167"/>
      <c r="B1243" s="1331"/>
      <c r="C1243" s="1332"/>
      <c r="D1243" s="1333"/>
      <c r="E1243" s="1334"/>
      <c r="F1243" s="1334"/>
      <c r="G1243" s="1334"/>
    </row>
    <row r="1244" spans="1:7" s="1281" customFormat="1" x14ac:dyDescent="0.25">
      <c r="A1244" s="167"/>
      <c r="B1244" s="1331"/>
      <c r="C1244" s="1332"/>
      <c r="D1244" s="1333"/>
      <c r="E1244" s="1334"/>
      <c r="F1244" s="1334"/>
      <c r="G1244" s="1334"/>
    </row>
    <row r="1245" spans="1:7" s="1281" customFormat="1" x14ac:dyDescent="0.25">
      <c r="A1245" s="167"/>
      <c r="B1245" s="1331"/>
      <c r="C1245" s="1332"/>
      <c r="D1245" s="1333"/>
      <c r="E1245" s="1334"/>
      <c r="F1245" s="1334"/>
      <c r="G1245" s="1334"/>
    </row>
    <row r="1246" spans="1:7" s="1281" customFormat="1" x14ac:dyDescent="0.25">
      <c r="A1246" s="167"/>
      <c r="B1246" s="1331"/>
      <c r="C1246" s="1332"/>
      <c r="D1246" s="1333"/>
      <c r="E1246" s="1334"/>
      <c r="F1246" s="1334"/>
      <c r="G1246" s="1334"/>
    </row>
    <row r="1247" spans="1:7" s="1281" customFormat="1" x14ac:dyDescent="0.25">
      <c r="A1247" s="167"/>
      <c r="B1247" s="1331"/>
      <c r="C1247" s="1332"/>
      <c r="D1247" s="1333"/>
      <c r="E1247" s="1334"/>
      <c r="F1247" s="1334"/>
      <c r="G1247" s="1334"/>
    </row>
    <row r="1248" spans="1:7" s="1281" customFormat="1" x14ac:dyDescent="0.25">
      <c r="A1248" s="167"/>
      <c r="B1248" s="1331"/>
      <c r="C1248" s="1332"/>
      <c r="D1248" s="1333"/>
      <c r="E1248" s="1334"/>
      <c r="F1248" s="1334"/>
      <c r="G1248" s="1334"/>
    </row>
    <row r="1249" spans="1:7" s="1281" customFormat="1" x14ac:dyDescent="0.25">
      <c r="A1249" s="167"/>
      <c r="B1249" s="1331"/>
      <c r="C1249" s="1332"/>
      <c r="D1249" s="1333"/>
      <c r="E1249" s="1334"/>
      <c r="F1249" s="1334"/>
      <c r="G1249" s="1334"/>
    </row>
    <row r="1250" spans="1:7" s="1281" customFormat="1" x14ac:dyDescent="0.25">
      <c r="A1250" s="167"/>
      <c r="B1250" s="1331"/>
      <c r="C1250" s="1332"/>
      <c r="D1250" s="1333"/>
      <c r="E1250" s="1334"/>
      <c r="F1250" s="1334"/>
      <c r="G1250" s="1334"/>
    </row>
    <row r="1251" spans="1:7" s="1281" customFormat="1" x14ac:dyDescent="0.25">
      <c r="A1251" s="167"/>
      <c r="B1251" s="1331"/>
      <c r="C1251" s="1332"/>
      <c r="D1251" s="1333"/>
      <c r="E1251" s="1334"/>
      <c r="F1251" s="1334"/>
      <c r="G1251" s="1334"/>
    </row>
    <row r="1252" spans="1:7" s="1281" customFormat="1" x14ac:dyDescent="0.25">
      <c r="A1252" s="167"/>
      <c r="B1252" s="1331"/>
      <c r="C1252" s="1332"/>
      <c r="D1252" s="1333"/>
      <c r="E1252" s="1334"/>
      <c r="F1252" s="1334"/>
      <c r="G1252" s="1334"/>
    </row>
    <row r="1253" spans="1:7" s="1281" customFormat="1" x14ac:dyDescent="0.25">
      <c r="A1253" s="167"/>
      <c r="B1253" s="1331"/>
      <c r="C1253" s="1332"/>
      <c r="D1253" s="1333"/>
      <c r="E1253" s="1334"/>
      <c r="F1253" s="1334"/>
      <c r="G1253" s="1334"/>
    </row>
    <row r="1254" spans="1:7" s="1281" customFormat="1" x14ac:dyDescent="0.25">
      <c r="A1254" s="167"/>
      <c r="B1254" s="1331"/>
      <c r="C1254" s="1332"/>
      <c r="D1254" s="1333"/>
      <c r="E1254" s="1334"/>
      <c r="F1254" s="1334"/>
      <c r="G1254" s="1334"/>
    </row>
    <row r="1255" spans="1:7" s="1281" customFormat="1" x14ac:dyDescent="0.25">
      <c r="A1255" s="167"/>
      <c r="B1255" s="1331"/>
      <c r="C1255" s="1332"/>
      <c r="D1255" s="1333"/>
      <c r="E1255" s="1334"/>
      <c r="F1255" s="1334"/>
      <c r="G1255" s="1334"/>
    </row>
    <row r="1256" spans="1:7" s="1281" customFormat="1" x14ac:dyDescent="0.25">
      <c r="A1256" s="167"/>
      <c r="B1256" s="1331"/>
      <c r="C1256" s="1332"/>
      <c r="D1256" s="1333"/>
      <c r="E1256" s="1334"/>
      <c r="F1256" s="1334"/>
      <c r="G1256" s="1334"/>
    </row>
    <row r="1257" spans="1:7" s="1281" customFormat="1" x14ac:dyDescent="0.25">
      <c r="A1257" s="167"/>
      <c r="B1257" s="1331"/>
      <c r="C1257" s="1332"/>
      <c r="D1257" s="1333"/>
      <c r="E1257" s="1334"/>
      <c r="F1257" s="1334"/>
      <c r="G1257" s="1334"/>
    </row>
    <row r="1258" spans="1:7" s="1281" customFormat="1" x14ac:dyDescent="0.25">
      <c r="A1258" s="167"/>
      <c r="B1258" s="1331"/>
      <c r="C1258" s="1332"/>
      <c r="D1258" s="1333"/>
      <c r="E1258" s="1334"/>
      <c r="F1258" s="1334"/>
      <c r="G1258" s="1334"/>
    </row>
    <row r="1259" spans="1:7" s="1281" customFormat="1" x14ac:dyDescent="0.25">
      <c r="A1259" s="167"/>
      <c r="B1259" s="1331"/>
      <c r="C1259" s="1332"/>
      <c r="D1259" s="1333"/>
      <c r="E1259" s="1334"/>
      <c r="F1259" s="1334"/>
      <c r="G1259" s="1334"/>
    </row>
    <row r="1260" spans="1:7" s="1281" customFormat="1" x14ac:dyDescent="0.25">
      <c r="A1260" s="167"/>
      <c r="B1260" s="1331"/>
      <c r="C1260" s="1332"/>
      <c r="D1260" s="1333"/>
      <c r="E1260" s="1334"/>
      <c r="F1260" s="1334"/>
      <c r="G1260" s="1334"/>
    </row>
    <row r="1261" spans="1:7" s="1281" customFormat="1" x14ac:dyDescent="0.25">
      <c r="A1261" s="167"/>
      <c r="B1261" s="1331"/>
      <c r="C1261" s="1332"/>
      <c r="D1261" s="1333"/>
      <c r="E1261" s="1334"/>
      <c r="F1261" s="1334"/>
      <c r="G1261" s="1334"/>
    </row>
    <row r="1262" spans="1:7" s="1281" customFormat="1" x14ac:dyDescent="0.25">
      <c r="A1262" s="167"/>
      <c r="B1262" s="1331"/>
      <c r="C1262" s="1332"/>
      <c r="D1262" s="1333"/>
      <c r="E1262" s="1334"/>
      <c r="F1262" s="1334"/>
      <c r="G1262" s="1334"/>
    </row>
    <row r="1263" spans="1:7" s="1281" customFormat="1" x14ac:dyDescent="0.25">
      <c r="A1263" s="167"/>
      <c r="B1263" s="1331"/>
      <c r="C1263" s="1332"/>
      <c r="D1263" s="1333"/>
      <c r="E1263" s="1334"/>
      <c r="F1263" s="1334"/>
      <c r="G1263" s="1334"/>
    </row>
    <row r="1264" spans="1:7" s="1281" customFormat="1" x14ac:dyDescent="0.25">
      <c r="A1264" s="167"/>
      <c r="B1264" s="1331"/>
      <c r="C1264" s="1332"/>
      <c r="D1264" s="1333"/>
      <c r="E1264" s="1334"/>
      <c r="F1264" s="1334"/>
      <c r="G1264" s="1334"/>
    </row>
    <row r="1265" spans="1:7" s="1281" customFormat="1" x14ac:dyDescent="0.25">
      <c r="A1265" s="167"/>
      <c r="B1265" s="1331"/>
      <c r="C1265" s="1332"/>
      <c r="D1265" s="1333"/>
      <c r="E1265" s="1334"/>
      <c r="F1265" s="1334"/>
      <c r="G1265" s="1334"/>
    </row>
    <row r="1266" spans="1:7" s="1281" customFormat="1" x14ac:dyDescent="0.25">
      <c r="A1266" s="167"/>
      <c r="B1266" s="1331"/>
      <c r="C1266" s="1332"/>
      <c r="D1266" s="1333"/>
      <c r="E1266" s="1334"/>
      <c r="F1266" s="1334"/>
      <c r="G1266" s="1334"/>
    </row>
    <row r="1267" spans="1:7" s="1281" customFormat="1" x14ac:dyDescent="0.25">
      <c r="A1267" s="167"/>
      <c r="B1267" s="1331"/>
      <c r="C1267" s="1332"/>
      <c r="D1267" s="1333"/>
      <c r="E1267" s="1334"/>
      <c r="F1267" s="1334"/>
      <c r="G1267" s="1334"/>
    </row>
    <row r="1268" spans="1:7" s="1281" customFormat="1" x14ac:dyDescent="0.25">
      <c r="A1268" s="167"/>
      <c r="B1268" s="1331"/>
      <c r="C1268" s="1332"/>
      <c r="D1268" s="1333"/>
      <c r="E1268" s="1334"/>
      <c r="F1268" s="1334"/>
      <c r="G1268" s="1334"/>
    </row>
    <row r="1269" spans="1:7" s="1281" customFormat="1" x14ac:dyDescent="0.25">
      <c r="A1269" s="167"/>
      <c r="B1269" s="1331"/>
      <c r="C1269" s="1332"/>
      <c r="D1269" s="1333"/>
      <c r="E1269" s="1334"/>
      <c r="F1269" s="1334"/>
      <c r="G1269" s="1334"/>
    </row>
    <row r="1270" spans="1:7" s="1281" customFormat="1" x14ac:dyDescent="0.25">
      <c r="A1270" s="167"/>
      <c r="B1270" s="1331"/>
      <c r="C1270" s="1332"/>
      <c r="D1270" s="1333"/>
      <c r="E1270" s="1334"/>
      <c r="F1270" s="1334"/>
      <c r="G1270" s="1334"/>
    </row>
    <row r="1271" spans="1:7" s="1281" customFormat="1" x14ac:dyDescent="0.25">
      <c r="A1271" s="167"/>
      <c r="B1271" s="1331"/>
      <c r="C1271" s="1332"/>
      <c r="D1271" s="1333"/>
      <c r="E1271" s="1334"/>
      <c r="F1271" s="1334"/>
      <c r="G1271" s="1334"/>
    </row>
    <row r="1272" spans="1:7" s="1281" customFormat="1" x14ac:dyDescent="0.25">
      <c r="A1272" s="167"/>
      <c r="B1272" s="1331"/>
      <c r="C1272" s="1332"/>
      <c r="D1272" s="1333"/>
      <c r="E1272" s="1334"/>
      <c r="F1272" s="1334"/>
      <c r="G1272" s="1334"/>
    </row>
    <row r="1273" spans="1:7" s="1281" customFormat="1" x14ac:dyDescent="0.25">
      <c r="A1273" s="167"/>
      <c r="B1273" s="1331"/>
      <c r="C1273" s="1332"/>
      <c r="D1273" s="1333"/>
      <c r="E1273" s="1334"/>
      <c r="F1273" s="1334"/>
      <c r="G1273" s="1334"/>
    </row>
    <row r="1274" spans="1:7" s="1281" customFormat="1" x14ac:dyDescent="0.25">
      <c r="A1274" s="167"/>
      <c r="B1274" s="1331"/>
      <c r="C1274" s="1332"/>
      <c r="D1274" s="1333"/>
      <c r="E1274" s="1334"/>
      <c r="F1274" s="1334"/>
      <c r="G1274" s="1334"/>
    </row>
    <row r="1275" spans="1:7" s="1281" customFormat="1" x14ac:dyDescent="0.25">
      <c r="A1275" s="167"/>
      <c r="B1275" s="1331"/>
      <c r="C1275" s="1332"/>
      <c r="D1275" s="1333"/>
      <c r="E1275" s="1334"/>
      <c r="F1275" s="1334"/>
      <c r="G1275" s="1334"/>
    </row>
    <row r="1276" spans="1:7" s="1281" customFormat="1" x14ac:dyDescent="0.25">
      <c r="A1276" s="167"/>
      <c r="B1276" s="1331"/>
      <c r="C1276" s="1332"/>
      <c r="D1276" s="1333"/>
      <c r="E1276" s="1334"/>
      <c r="F1276" s="1334"/>
      <c r="G1276" s="1334"/>
    </row>
    <row r="1277" spans="1:7" s="1281" customFormat="1" x14ac:dyDescent="0.25">
      <c r="A1277" s="167"/>
      <c r="B1277" s="1331"/>
      <c r="C1277" s="1332"/>
      <c r="D1277" s="1333"/>
      <c r="E1277" s="1334"/>
      <c r="F1277" s="1334"/>
      <c r="G1277" s="1334"/>
    </row>
    <row r="1278" spans="1:7" s="1281" customFormat="1" x14ac:dyDescent="0.25">
      <c r="A1278" s="167"/>
      <c r="B1278" s="1331"/>
      <c r="C1278" s="1332"/>
      <c r="D1278" s="1333"/>
      <c r="E1278" s="1334"/>
      <c r="F1278" s="1334"/>
      <c r="G1278" s="1334"/>
    </row>
    <row r="1279" spans="1:7" s="1281" customFormat="1" x14ac:dyDescent="0.25">
      <c r="A1279" s="167"/>
      <c r="B1279" s="1331"/>
      <c r="C1279" s="1332"/>
      <c r="D1279" s="1333"/>
      <c r="E1279" s="1334"/>
      <c r="F1279" s="1334"/>
      <c r="G1279" s="1334"/>
    </row>
    <row r="1280" spans="1:7" s="1281" customFormat="1" x14ac:dyDescent="0.25">
      <c r="A1280" s="167"/>
      <c r="B1280" s="1331"/>
      <c r="C1280" s="1332"/>
      <c r="D1280" s="1333"/>
      <c r="E1280" s="1334"/>
      <c r="F1280" s="1334"/>
      <c r="G1280" s="1334"/>
    </row>
    <row r="1281" spans="1:7" s="1281" customFormat="1" x14ac:dyDescent="0.25">
      <c r="A1281" s="167"/>
      <c r="B1281" s="1331"/>
      <c r="C1281" s="1332"/>
      <c r="D1281" s="1333"/>
      <c r="E1281" s="1334"/>
      <c r="F1281" s="1334"/>
      <c r="G1281" s="1334"/>
    </row>
    <row r="1282" spans="1:7" s="1281" customFormat="1" x14ac:dyDescent="0.25">
      <c r="A1282" s="167"/>
      <c r="B1282" s="1331"/>
      <c r="C1282" s="1332"/>
      <c r="D1282" s="1333"/>
      <c r="E1282" s="1334"/>
      <c r="F1282" s="1334"/>
      <c r="G1282" s="1334"/>
    </row>
    <row r="1283" spans="1:7" s="1281" customFormat="1" x14ac:dyDescent="0.25">
      <c r="A1283" s="167"/>
      <c r="B1283" s="1331"/>
      <c r="C1283" s="1332"/>
      <c r="D1283" s="1333"/>
      <c r="E1283" s="1334"/>
      <c r="F1283" s="1334"/>
      <c r="G1283" s="1334"/>
    </row>
    <row r="1284" spans="1:7" s="1281" customFormat="1" x14ac:dyDescent="0.25">
      <c r="A1284" s="167"/>
      <c r="B1284" s="1331"/>
      <c r="C1284" s="1332"/>
      <c r="D1284" s="1333"/>
      <c r="E1284" s="1334"/>
      <c r="F1284" s="1334"/>
      <c r="G1284" s="1334"/>
    </row>
    <row r="1285" spans="1:7" s="1281" customFormat="1" x14ac:dyDescent="0.25">
      <c r="A1285" s="167"/>
      <c r="B1285" s="1331"/>
      <c r="C1285" s="1332"/>
      <c r="D1285" s="1333"/>
      <c r="E1285" s="1334"/>
      <c r="F1285" s="1334"/>
      <c r="G1285" s="1334"/>
    </row>
    <row r="1286" spans="1:7" s="1281" customFormat="1" x14ac:dyDescent="0.25">
      <c r="A1286" s="167"/>
      <c r="B1286" s="1331"/>
      <c r="C1286" s="1332"/>
      <c r="D1286" s="1333"/>
      <c r="E1286" s="1334"/>
      <c r="F1286" s="1334"/>
      <c r="G1286" s="1334"/>
    </row>
    <row r="1287" spans="1:7" s="1281" customFormat="1" x14ac:dyDescent="0.25">
      <c r="A1287" s="167"/>
      <c r="B1287" s="1331"/>
      <c r="C1287" s="1332"/>
      <c r="D1287" s="1333"/>
      <c r="E1287" s="1334"/>
      <c r="F1287" s="1334"/>
      <c r="G1287" s="1334"/>
    </row>
    <row r="1288" spans="1:7" s="1281" customFormat="1" x14ac:dyDescent="0.25">
      <c r="A1288" s="167"/>
      <c r="B1288" s="1331"/>
      <c r="C1288" s="1332"/>
      <c r="D1288" s="1333"/>
      <c r="E1288" s="1334"/>
      <c r="F1288" s="1334"/>
      <c r="G1288" s="1334"/>
    </row>
    <row r="1289" spans="1:7" s="1281" customFormat="1" x14ac:dyDescent="0.25">
      <c r="A1289" s="167"/>
      <c r="B1289" s="1331"/>
      <c r="C1289" s="1332"/>
      <c r="D1289" s="1333"/>
      <c r="E1289" s="1334"/>
      <c r="F1289" s="1334"/>
      <c r="G1289" s="1334"/>
    </row>
    <row r="1290" spans="1:7" s="1281" customFormat="1" x14ac:dyDescent="0.25">
      <c r="A1290" s="167"/>
      <c r="B1290" s="1331"/>
      <c r="C1290" s="1332"/>
      <c r="D1290" s="1333"/>
      <c r="E1290" s="1334"/>
      <c r="F1290" s="1334"/>
      <c r="G1290" s="1334"/>
    </row>
    <row r="1291" spans="1:7" s="1281" customFormat="1" x14ac:dyDescent="0.25">
      <c r="A1291" s="167"/>
      <c r="B1291" s="1331"/>
      <c r="C1291" s="1332"/>
      <c r="D1291" s="1333"/>
      <c r="E1291" s="1334"/>
      <c r="F1291" s="1334"/>
      <c r="G1291" s="1334"/>
    </row>
    <row r="1292" spans="1:7" s="1281" customFormat="1" x14ac:dyDescent="0.25">
      <c r="A1292" s="167"/>
      <c r="B1292" s="1331"/>
      <c r="C1292" s="1332"/>
      <c r="D1292" s="1333"/>
      <c r="E1292" s="1334"/>
      <c r="F1292" s="1334"/>
      <c r="G1292" s="1334"/>
    </row>
    <row r="1293" spans="1:7" s="1281" customFormat="1" x14ac:dyDescent="0.25">
      <c r="A1293" s="167"/>
      <c r="B1293" s="1331"/>
      <c r="C1293" s="1332"/>
      <c r="D1293" s="1333"/>
      <c r="E1293" s="1334"/>
      <c r="F1293" s="1334"/>
      <c r="G1293" s="1334"/>
    </row>
    <row r="1294" spans="1:7" s="1281" customFormat="1" x14ac:dyDescent="0.25">
      <c r="A1294" s="167"/>
      <c r="B1294" s="1331"/>
      <c r="C1294" s="1332"/>
      <c r="D1294" s="1333"/>
      <c r="E1294" s="1334"/>
      <c r="F1294" s="1334"/>
      <c r="G1294" s="1334"/>
    </row>
    <row r="1295" spans="1:7" s="1281" customFormat="1" x14ac:dyDescent="0.25">
      <c r="A1295" s="167"/>
      <c r="B1295" s="1331"/>
      <c r="C1295" s="1332"/>
      <c r="D1295" s="1333"/>
      <c r="E1295" s="1334"/>
      <c r="F1295" s="1334"/>
      <c r="G1295" s="1334"/>
    </row>
    <row r="1296" spans="1:7" s="1281" customFormat="1" x14ac:dyDescent="0.25">
      <c r="A1296" s="167"/>
      <c r="B1296" s="1331"/>
      <c r="C1296" s="1332"/>
      <c r="D1296" s="1333"/>
      <c r="E1296" s="1334"/>
      <c r="F1296" s="1334"/>
      <c r="G1296" s="1334"/>
    </row>
    <row r="1297" spans="1:7" s="1281" customFormat="1" x14ac:dyDescent="0.25">
      <c r="A1297" s="167"/>
      <c r="B1297" s="1331"/>
      <c r="C1297" s="1332"/>
      <c r="D1297" s="1333"/>
      <c r="E1297" s="1334"/>
      <c r="F1297" s="1334"/>
      <c r="G1297" s="1334"/>
    </row>
    <row r="1298" spans="1:7" s="1281" customFormat="1" x14ac:dyDescent="0.25">
      <c r="A1298" s="167"/>
      <c r="B1298" s="1331"/>
      <c r="C1298" s="1332"/>
      <c r="D1298" s="1333"/>
      <c r="E1298" s="1334"/>
      <c r="F1298" s="1334"/>
      <c r="G1298" s="1334"/>
    </row>
    <row r="1299" spans="1:7" s="1281" customFormat="1" x14ac:dyDescent="0.25">
      <c r="A1299" s="167"/>
      <c r="B1299" s="1331"/>
      <c r="C1299" s="1332"/>
      <c r="D1299" s="1333"/>
      <c r="E1299" s="1334"/>
      <c r="F1299" s="1334"/>
      <c r="G1299" s="1334"/>
    </row>
    <row r="1300" spans="1:7" s="1281" customFormat="1" x14ac:dyDescent="0.25">
      <c r="A1300" s="167"/>
      <c r="B1300" s="1331"/>
      <c r="C1300" s="1332"/>
      <c r="D1300" s="1333"/>
      <c r="E1300" s="1334"/>
      <c r="F1300" s="1334"/>
      <c r="G1300" s="1334"/>
    </row>
    <row r="1301" spans="1:7" s="1281" customFormat="1" x14ac:dyDescent="0.25">
      <c r="A1301" s="167"/>
      <c r="B1301" s="1331"/>
      <c r="C1301" s="1332"/>
      <c r="D1301" s="1333"/>
      <c r="E1301" s="1334"/>
      <c r="F1301" s="1334"/>
      <c r="G1301" s="1334"/>
    </row>
    <row r="1302" spans="1:7" s="1281" customFormat="1" x14ac:dyDescent="0.25">
      <c r="A1302" s="167"/>
      <c r="B1302" s="1331"/>
      <c r="C1302" s="1332"/>
      <c r="D1302" s="1333"/>
      <c r="E1302" s="1334"/>
      <c r="F1302" s="1334"/>
      <c r="G1302" s="1334"/>
    </row>
    <row r="1303" spans="1:7" s="1281" customFormat="1" x14ac:dyDescent="0.25">
      <c r="A1303" s="167"/>
      <c r="B1303" s="1331"/>
      <c r="C1303" s="1332"/>
      <c r="D1303" s="1333"/>
      <c r="E1303" s="1334"/>
      <c r="F1303" s="1334"/>
      <c r="G1303" s="1334"/>
    </row>
    <row r="1304" spans="1:7" s="1281" customFormat="1" x14ac:dyDescent="0.25">
      <c r="A1304" s="167"/>
      <c r="B1304" s="1331"/>
      <c r="C1304" s="1332"/>
      <c r="D1304" s="1333"/>
      <c r="E1304" s="1334"/>
      <c r="F1304" s="1334"/>
      <c r="G1304" s="1334"/>
    </row>
    <row r="1305" spans="1:7" s="1281" customFormat="1" x14ac:dyDescent="0.25">
      <c r="A1305" s="167"/>
      <c r="B1305" s="1331"/>
      <c r="C1305" s="1332"/>
      <c r="D1305" s="1333"/>
      <c r="E1305" s="1334"/>
      <c r="F1305" s="1334"/>
      <c r="G1305" s="1334"/>
    </row>
    <row r="1306" spans="1:7" s="1281" customFormat="1" x14ac:dyDescent="0.25">
      <c r="A1306" s="167"/>
      <c r="B1306" s="1331"/>
      <c r="C1306" s="1332"/>
      <c r="D1306" s="1333"/>
      <c r="E1306" s="1334"/>
      <c r="F1306" s="1334"/>
      <c r="G1306" s="1334"/>
    </row>
    <row r="1307" spans="1:7" s="1281" customFormat="1" x14ac:dyDescent="0.25">
      <c r="A1307" s="167"/>
      <c r="B1307" s="1331"/>
      <c r="C1307" s="1332"/>
      <c r="D1307" s="1333"/>
      <c r="E1307" s="1334"/>
      <c r="F1307" s="1334"/>
      <c r="G1307" s="1334"/>
    </row>
    <row r="1308" spans="1:7" s="1281" customFormat="1" x14ac:dyDescent="0.25">
      <c r="A1308" s="167"/>
      <c r="B1308" s="1331"/>
      <c r="C1308" s="1332"/>
      <c r="D1308" s="1333"/>
      <c r="E1308" s="1334"/>
      <c r="F1308" s="1334"/>
      <c r="G1308" s="1334"/>
    </row>
    <row r="1309" spans="1:7" s="1281" customFormat="1" x14ac:dyDescent="0.25">
      <c r="A1309" s="167"/>
      <c r="B1309" s="1331"/>
      <c r="C1309" s="1332"/>
      <c r="D1309" s="1333"/>
      <c r="E1309" s="1334"/>
      <c r="F1309" s="1334"/>
      <c r="G1309" s="1334"/>
    </row>
    <row r="1310" spans="1:7" s="1281" customFormat="1" x14ac:dyDescent="0.25">
      <c r="A1310" s="167"/>
      <c r="B1310" s="1331"/>
      <c r="C1310" s="1332"/>
      <c r="D1310" s="1333"/>
      <c r="E1310" s="1334"/>
      <c r="F1310" s="1334"/>
      <c r="G1310" s="1334"/>
    </row>
    <row r="1311" spans="1:7" s="1281" customFormat="1" x14ac:dyDescent="0.25">
      <c r="A1311" s="167"/>
      <c r="B1311" s="1331"/>
      <c r="C1311" s="1332"/>
      <c r="D1311" s="1333"/>
      <c r="E1311" s="1334"/>
      <c r="F1311" s="1334"/>
      <c r="G1311" s="1334"/>
    </row>
    <row r="1312" spans="1:7" s="1281" customFormat="1" x14ac:dyDescent="0.25">
      <c r="A1312" s="167"/>
      <c r="B1312" s="1331"/>
      <c r="C1312" s="1332"/>
      <c r="D1312" s="1333"/>
      <c r="E1312" s="1334"/>
      <c r="F1312" s="1334"/>
      <c r="G1312" s="1334"/>
    </row>
    <row r="1313" spans="1:7" s="1281" customFormat="1" x14ac:dyDescent="0.25">
      <c r="A1313" s="167"/>
      <c r="B1313" s="1331"/>
      <c r="C1313" s="1332"/>
      <c r="D1313" s="1333"/>
      <c r="E1313" s="1334"/>
      <c r="F1313" s="1334"/>
      <c r="G1313" s="1334"/>
    </row>
    <row r="1314" spans="1:7" s="1281" customFormat="1" x14ac:dyDescent="0.25">
      <c r="A1314" s="167"/>
      <c r="B1314" s="1331"/>
      <c r="C1314" s="1332"/>
      <c r="D1314" s="1333"/>
      <c r="E1314" s="1334"/>
      <c r="F1314" s="1334"/>
      <c r="G1314" s="1334"/>
    </row>
    <row r="1315" spans="1:7" s="1281" customFormat="1" x14ac:dyDescent="0.25">
      <c r="A1315" s="167"/>
      <c r="B1315" s="1331"/>
      <c r="C1315" s="1332"/>
      <c r="D1315" s="1333"/>
      <c r="E1315" s="1334"/>
      <c r="F1315" s="1334"/>
      <c r="G1315" s="1334"/>
    </row>
    <row r="1316" spans="1:7" s="1281" customFormat="1" x14ac:dyDescent="0.25">
      <c r="A1316" s="167"/>
      <c r="B1316" s="1331"/>
      <c r="C1316" s="1332"/>
      <c r="D1316" s="1333"/>
      <c r="E1316" s="1334"/>
      <c r="F1316" s="1334"/>
      <c r="G1316" s="1334"/>
    </row>
    <row r="1317" spans="1:7" s="1281" customFormat="1" x14ac:dyDescent="0.25">
      <c r="A1317" s="167"/>
      <c r="B1317" s="1331"/>
      <c r="C1317" s="1332"/>
      <c r="D1317" s="1333"/>
      <c r="E1317" s="1334"/>
      <c r="F1317" s="1334"/>
      <c r="G1317" s="1334"/>
    </row>
    <row r="1318" spans="1:7" s="1281" customFormat="1" x14ac:dyDescent="0.25">
      <c r="A1318" s="167"/>
      <c r="B1318" s="1331"/>
      <c r="C1318" s="1332"/>
      <c r="D1318" s="1333"/>
      <c r="E1318" s="1334"/>
      <c r="F1318" s="1334"/>
      <c r="G1318" s="1334"/>
    </row>
    <row r="1319" spans="1:7" s="1281" customFormat="1" x14ac:dyDescent="0.25">
      <c r="A1319" s="167"/>
      <c r="B1319" s="1331"/>
      <c r="C1319" s="1332"/>
      <c r="D1319" s="1333"/>
      <c r="E1319" s="1334"/>
      <c r="F1319" s="1334"/>
      <c r="G1319" s="1334"/>
    </row>
    <row r="1320" spans="1:7" s="1281" customFormat="1" x14ac:dyDescent="0.25">
      <c r="A1320" s="167"/>
      <c r="B1320" s="1331"/>
      <c r="C1320" s="1332"/>
      <c r="D1320" s="1333"/>
      <c r="E1320" s="1334"/>
      <c r="F1320" s="1334"/>
      <c r="G1320" s="1334"/>
    </row>
    <row r="1321" spans="1:7" s="1281" customFormat="1" x14ac:dyDescent="0.25">
      <c r="A1321" s="167"/>
      <c r="B1321" s="1331"/>
      <c r="C1321" s="1332"/>
      <c r="D1321" s="1333"/>
      <c r="E1321" s="1334"/>
      <c r="F1321" s="1334"/>
      <c r="G1321" s="1334"/>
    </row>
    <row r="1322" spans="1:7" s="1281" customFormat="1" x14ac:dyDescent="0.25">
      <c r="A1322" s="167"/>
      <c r="B1322" s="1331"/>
      <c r="C1322" s="1332"/>
      <c r="D1322" s="1333"/>
      <c r="E1322" s="1334"/>
      <c r="F1322" s="1334"/>
      <c r="G1322" s="1334"/>
    </row>
    <row r="1323" spans="1:7" s="1281" customFormat="1" x14ac:dyDescent="0.25">
      <c r="A1323" s="167"/>
      <c r="B1323" s="1331"/>
      <c r="C1323" s="1332"/>
      <c r="D1323" s="1333"/>
      <c r="E1323" s="1334"/>
      <c r="F1323" s="1334"/>
      <c r="G1323" s="1334"/>
    </row>
    <row r="1324" spans="1:7" s="1281" customFormat="1" x14ac:dyDescent="0.25">
      <c r="A1324" s="167"/>
      <c r="B1324" s="1331"/>
      <c r="C1324" s="1332"/>
      <c r="D1324" s="1333"/>
      <c r="E1324" s="1334"/>
      <c r="F1324" s="1334"/>
      <c r="G1324" s="1334"/>
    </row>
    <row r="1325" spans="1:7" s="1281" customFormat="1" x14ac:dyDescent="0.25">
      <c r="A1325" s="167"/>
      <c r="B1325" s="1331"/>
      <c r="C1325" s="1332"/>
      <c r="D1325" s="1333"/>
      <c r="E1325" s="1334"/>
      <c r="F1325" s="1334"/>
      <c r="G1325" s="1334"/>
    </row>
    <row r="1326" spans="1:7" s="1281" customFormat="1" x14ac:dyDescent="0.25">
      <c r="A1326" s="167"/>
      <c r="B1326" s="1331"/>
      <c r="C1326" s="1332"/>
      <c r="D1326" s="1333"/>
      <c r="E1326" s="1334"/>
      <c r="F1326" s="1334"/>
      <c r="G1326" s="1334"/>
    </row>
    <row r="1327" spans="1:7" s="1281" customFormat="1" x14ac:dyDescent="0.25">
      <c r="A1327" s="167"/>
      <c r="B1327" s="1331"/>
      <c r="C1327" s="1332"/>
      <c r="D1327" s="1333"/>
      <c r="E1327" s="1334"/>
      <c r="F1327" s="1334"/>
      <c r="G1327" s="1334"/>
    </row>
    <row r="1328" spans="1:7" s="1281" customFormat="1" x14ac:dyDescent="0.25">
      <c r="A1328" s="167"/>
      <c r="B1328" s="1331"/>
      <c r="C1328" s="1332"/>
      <c r="D1328" s="1333"/>
      <c r="E1328" s="1334"/>
      <c r="F1328" s="1334"/>
      <c r="G1328" s="1334"/>
    </row>
    <row r="1329" spans="1:7" s="1281" customFormat="1" x14ac:dyDescent="0.25">
      <c r="A1329" s="167"/>
      <c r="B1329" s="1331"/>
      <c r="C1329" s="1332"/>
      <c r="D1329" s="1333"/>
      <c r="E1329" s="1334"/>
      <c r="F1329" s="1334"/>
      <c r="G1329" s="1334"/>
    </row>
    <row r="1330" spans="1:7" s="1281" customFormat="1" x14ac:dyDescent="0.25">
      <c r="A1330" s="167"/>
      <c r="B1330" s="1331"/>
      <c r="C1330" s="1332"/>
      <c r="D1330" s="1333"/>
      <c r="E1330" s="1334"/>
      <c r="F1330" s="1334"/>
      <c r="G1330" s="1334"/>
    </row>
    <row r="1331" spans="1:7" s="1281" customFormat="1" x14ac:dyDescent="0.25">
      <c r="A1331" s="167"/>
      <c r="B1331" s="1331"/>
      <c r="C1331" s="1332"/>
      <c r="D1331" s="1333"/>
      <c r="E1331" s="1334"/>
      <c r="F1331" s="1334"/>
      <c r="G1331" s="1334"/>
    </row>
    <row r="1332" spans="1:7" s="1281" customFormat="1" x14ac:dyDescent="0.25">
      <c r="A1332" s="167"/>
      <c r="B1332" s="1331"/>
      <c r="C1332" s="1332"/>
      <c r="D1332" s="1333"/>
      <c r="E1332" s="1334"/>
      <c r="F1332" s="1334"/>
      <c r="G1332" s="1334"/>
    </row>
    <row r="1333" spans="1:7" s="1281" customFormat="1" x14ac:dyDescent="0.25">
      <c r="A1333" s="167"/>
      <c r="B1333" s="1331"/>
      <c r="C1333" s="1332"/>
      <c r="D1333" s="1333"/>
      <c r="E1333" s="1334"/>
      <c r="F1333" s="1334"/>
      <c r="G1333" s="1334"/>
    </row>
    <row r="1334" spans="1:7" s="1281" customFormat="1" x14ac:dyDescent="0.25">
      <c r="A1334" s="167"/>
      <c r="B1334" s="1331"/>
      <c r="C1334" s="1332"/>
      <c r="D1334" s="1333"/>
      <c r="E1334" s="1334"/>
      <c r="F1334" s="1334"/>
      <c r="G1334" s="1334"/>
    </row>
    <row r="1335" spans="1:7" s="1281" customFormat="1" x14ac:dyDescent="0.25">
      <c r="A1335" s="167"/>
      <c r="B1335" s="1331"/>
      <c r="C1335" s="1332"/>
      <c r="D1335" s="1333"/>
      <c r="E1335" s="1334"/>
      <c r="F1335" s="1334"/>
      <c r="G1335" s="1334"/>
    </row>
    <row r="1336" spans="1:7" s="1281" customFormat="1" x14ac:dyDescent="0.25">
      <c r="A1336" s="167"/>
      <c r="B1336" s="1331"/>
      <c r="C1336" s="1332"/>
      <c r="D1336" s="1333"/>
      <c r="E1336" s="1334"/>
      <c r="F1336" s="1334"/>
      <c r="G1336" s="1334"/>
    </row>
    <row r="1337" spans="1:7" s="1281" customFormat="1" x14ac:dyDescent="0.25">
      <c r="A1337" s="167"/>
      <c r="B1337" s="1331"/>
      <c r="C1337" s="1332"/>
      <c r="D1337" s="1333"/>
      <c r="E1337" s="1334"/>
      <c r="F1337" s="1334"/>
      <c r="G1337" s="1334"/>
    </row>
    <row r="1338" spans="1:7" s="1281" customFormat="1" x14ac:dyDescent="0.25">
      <c r="A1338" s="167"/>
      <c r="B1338" s="1331"/>
      <c r="C1338" s="1332"/>
      <c r="D1338" s="1333"/>
      <c r="E1338" s="1334"/>
      <c r="F1338" s="1334"/>
      <c r="G1338" s="1334"/>
    </row>
    <row r="1339" spans="1:7" s="1281" customFormat="1" x14ac:dyDescent="0.25">
      <c r="A1339" s="167"/>
      <c r="B1339" s="1331"/>
      <c r="C1339" s="1332"/>
      <c r="D1339" s="1333"/>
      <c r="E1339" s="1334"/>
      <c r="F1339" s="1334"/>
      <c r="G1339" s="1334"/>
    </row>
    <row r="1340" spans="1:7" s="1281" customFormat="1" x14ac:dyDescent="0.25">
      <c r="A1340" s="167"/>
      <c r="B1340" s="1331"/>
      <c r="C1340" s="1332"/>
      <c r="D1340" s="1333"/>
      <c r="E1340" s="1334"/>
      <c r="F1340" s="1334"/>
      <c r="G1340" s="1334"/>
    </row>
    <row r="1341" spans="1:7" s="1281" customFormat="1" x14ac:dyDescent="0.25">
      <c r="A1341" s="167"/>
      <c r="B1341" s="1331"/>
      <c r="C1341" s="1332"/>
      <c r="D1341" s="1333"/>
      <c r="E1341" s="1334"/>
      <c r="F1341" s="1334"/>
      <c r="G1341" s="1334"/>
    </row>
    <row r="1342" spans="1:7" s="1281" customFormat="1" x14ac:dyDescent="0.25">
      <c r="A1342" s="167"/>
      <c r="B1342" s="1331"/>
      <c r="C1342" s="1332"/>
      <c r="D1342" s="1333"/>
      <c r="E1342" s="1334"/>
      <c r="F1342" s="1334"/>
      <c r="G1342" s="1334"/>
    </row>
    <row r="1343" spans="1:7" s="1281" customFormat="1" x14ac:dyDescent="0.25">
      <c r="A1343" s="167"/>
      <c r="B1343" s="1331"/>
      <c r="C1343" s="1332"/>
      <c r="D1343" s="1333"/>
      <c r="E1343" s="1334"/>
      <c r="F1343" s="1334"/>
      <c r="G1343" s="1334"/>
    </row>
    <row r="1344" spans="1:7" s="1281" customFormat="1" x14ac:dyDescent="0.25">
      <c r="A1344" s="167"/>
      <c r="B1344" s="1331"/>
      <c r="C1344" s="1332"/>
      <c r="D1344" s="1333"/>
      <c r="E1344" s="1334"/>
      <c r="F1344" s="1334"/>
      <c r="G1344" s="1334"/>
    </row>
    <row r="1345" spans="1:7" s="1281" customFormat="1" x14ac:dyDescent="0.25">
      <c r="A1345" s="167"/>
      <c r="B1345" s="1331"/>
      <c r="C1345" s="1332"/>
      <c r="D1345" s="1333"/>
      <c r="E1345" s="1334"/>
      <c r="F1345" s="1334"/>
      <c r="G1345" s="1334"/>
    </row>
    <row r="1346" spans="1:7" s="1281" customFormat="1" x14ac:dyDescent="0.25">
      <c r="A1346" s="167"/>
      <c r="B1346" s="1331"/>
      <c r="C1346" s="1332"/>
      <c r="D1346" s="1333"/>
      <c r="E1346" s="1334"/>
      <c r="F1346" s="1334"/>
      <c r="G1346" s="1334"/>
    </row>
    <row r="1347" spans="1:7" s="1281" customFormat="1" x14ac:dyDescent="0.25">
      <c r="A1347" s="167"/>
      <c r="B1347" s="1331"/>
      <c r="C1347" s="1332"/>
      <c r="D1347" s="1333"/>
      <c r="E1347" s="1334"/>
      <c r="F1347" s="1334"/>
      <c r="G1347" s="1334"/>
    </row>
    <row r="1348" spans="1:7" s="1281" customFormat="1" x14ac:dyDescent="0.25">
      <c r="A1348" s="167"/>
      <c r="B1348" s="1331"/>
      <c r="C1348" s="1332"/>
      <c r="D1348" s="1333"/>
      <c r="E1348" s="1334"/>
      <c r="F1348" s="1334"/>
      <c r="G1348" s="1334"/>
    </row>
    <row r="1349" spans="1:7" s="1281" customFormat="1" x14ac:dyDescent="0.25">
      <c r="A1349" s="167"/>
      <c r="B1349" s="1331"/>
      <c r="C1349" s="1332"/>
      <c r="D1349" s="1333"/>
      <c r="E1349" s="1334"/>
      <c r="F1349" s="1334"/>
      <c r="G1349" s="1334"/>
    </row>
    <row r="1350" spans="1:7" s="1281" customFormat="1" x14ac:dyDescent="0.25">
      <c r="A1350" s="167"/>
      <c r="B1350" s="1331"/>
      <c r="C1350" s="1332"/>
      <c r="D1350" s="1333"/>
      <c r="E1350" s="1334"/>
      <c r="F1350" s="1334"/>
      <c r="G1350" s="1334"/>
    </row>
    <row r="1351" spans="1:7" s="1281" customFormat="1" x14ac:dyDescent="0.25">
      <c r="A1351" s="167"/>
      <c r="B1351" s="1331"/>
      <c r="C1351" s="1332"/>
      <c r="D1351" s="1333"/>
      <c r="E1351" s="1334"/>
      <c r="F1351" s="1334"/>
      <c r="G1351" s="1334"/>
    </row>
    <row r="1352" spans="1:7" s="1281" customFormat="1" x14ac:dyDescent="0.25">
      <c r="A1352" s="167"/>
      <c r="B1352" s="1331"/>
      <c r="C1352" s="1332"/>
      <c r="D1352" s="1333"/>
      <c r="E1352" s="1334"/>
      <c r="F1352" s="1334"/>
      <c r="G1352" s="1334"/>
    </row>
    <row r="1353" spans="1:7" s="1281" customFormat="1" x14ac:dyDescent="0.25">
      <c r="A1353" s="167"/>
      <c r="B1353" s="1331"/>
      <c r="C1353" s="1332"/>
      <c r="D1353" s="1333"/>
      <c r="E1353" s="1334"/>
      <c r="F1353" s="1334"/>
      <c r="G1353" s="1334"/>
    </row>
    <row r="1354" spans="1:7" s="1281" customFormat="1" x14ac:dyDescent="0.25">
      <c r="A1354" s="167"/>
      <c r="B1354" s="1331"/>
      <c r="C1354" s="1332"/>
      <c r="D1354" s="1333"/>
      <c r="E1354" s="1334"/>
      <c r="F1354" s="1334"/>
      <c r="G1354" s="1334"/>
    </row>
    <row r="1355" spans="1:7" s="1281" customFormat="1" x14ac:dyDescent="0.25">
      <c r="A1355" s="167"/>
      <c r="B1355" s="1331"/>
      <c r="C1355" s="1332"/>
      <c r="D1355" s="1333"/>
      <c r="E1355" s="1334"/>
      <c r="F1355" s="1334"/>
      <c r="G1355" s="1334"/>
    </row>
    <row r="1356" spans="1:7" s="1281" customFormat="1" x14ac:dyDescent="0.25">
      <c r="A1356" s="167"/>
      <c r="B1356" s="1331"/>
      <c r="C1356" s="1332"/>
      <c r="D1356" s="1333"/>
      <c r="E1356" s="1334"/>
      <c r="F1356" s="1334"/>
      <c r="G1356" s="1334"/>
    </row>
    <row r="1357" spans="1:7" s="1281" customFormat="1" x14ac:dyDescent="0.25">
      <c r="A1357" s="167"/>
      <c r="B1357" s="1331"/>
      <c r="C1357" s="1332"/>
      <c r="D1357" s="1333"/>
      <c r="E1357" s="1334"/>
      <c r="F1357" s="1334"/>
      <c r="G1357" s="1334"/>
    </row>
    <row r="1358" spans="1:7" s="1281" customFormat="1" x14ac:dyDescent="0.25">
      <c r="A1358" s="167"/>
      <c r="B1358" s="1331"/>
      <c r="C1358" s="1332"/>
      <c r="D1358" s="1333"/>
      <c r="E1358" s="1334"/>
      <c r="F1358" s="1334"/>
      <c r="G1358" s="1334"/>
    </row>
    <row r="1359" spans="1:7" s="1281" customFormat="1" x14ac:dyDescent="0.25">
      <c r="A1359" s="167"/>
      <c r="B1359" s="1331"/>
      <c r="C1359" s="1332"/>
      <c r="D1359" s="1333"/>
      <c r="E1359" s="1334"/>
      <c r="F1359" s="1334"/>
      <c r="G1359" s="1334"/>
    </row>
    <row r="1360" spans="1:7" s="1281" customFormat="1" x14ac:dyDescent="0.25">
      <c r="A1360" s="167"/>
      <c r="B1360" s="1331"/>
      <c r="C1360" s="1332"/>
      <c r="D1360" s="1333"/>
      <c r="E1360" s="1334"/>
      <c r="F1360" s="1334"/>
      <c r="G1360" s="1334"/>
    </row>
    <row r="1361" spans="1:7" s="1281" customFormat="1" x14ac:dyDescent="0.25">
      <c r="A1361" s="167"/>
      <c r="B1361" s="1331"/>
      <c r="C1361" s="1332"/>
      <c r="D1361" s="1333"/>
      <c r="E1361" s="1334"/>
      <c r="F1361" s="1334"/>
      <c r="G1361" s="1334"/>
    </row>
    <row r="1362" spans="1:7" s="1281" customFormat="1" x14ac:dyDescent="0.25">
      <c r="A1362" s="167"/>
      <c r="B1362" s="1331"/>
      <c r="C1362" s="1332"/>
      <c r="D1362" s="1333"/>
      <c r="E1362" s="1334"/>
      <c r="F1362" s="1334"/>
      <c r="G1362" s="1334"/>
    </row>
    <row r="1363" spans="1:7" s="1281" customFormat="1" x14ac:dyDescent="0.25">
      <c r="A1363" s="167"/>
      <c r="B1363" s="1331"/>
      <c r="C1363" s="1332"/>
      <c r="D1363" s="1333"/>
      <c r="E1363" s="1334"/>
      <c r="F1363" s="1334"/>
      <c r="G1363" s="1334"/>
    </row>
    <row r="1364" spans="1:7" s="1281" customFormat="1" x14ac:dyDescent="0.25">
      <c r="A1364" s="167"/>
      <c r="B1364" s="1331"/>
      <c r="C1364" s="1332"/>
      <c r="D1364" s="1333"/>
      <c r="E1364" s="1334"/>
      <c r="F1364" s="1334"/>
      <c r="G1364" s="1334"/>
    </row>
    <row r="1365" spans="1:7" s="1281" customFormat="1" x14ac:dyDescent="0.25">
      <c r="A1365" s="167"/>
      <c r="B1365" s="1331"/>
      <c r="C1365" s="1332"/>
      <c r="D1365" s="1333"/>
      <c r="E1365" s="1334"/>
      <c r="F1365" s="1334"/>
      <c r="G1365" s="1334"/>
    </row>
    <row r="1366" spans="1:7" s="1281" customFormat="1" x14ac:dyDescent="0.25">
      <c r="A1366" s="167"/>
      <c r="B1366" s="1331"/>
      <c r="C1366" s="1332"/>
      <c r="D1366" s="1333"/>
      <c r="E1366" s="1334"/>
      <c r="F1366" s="1334"/>
      <c r="G1366" s="1334"/>
    </row>
    <row r="1367" spans="1:7" s="1281" customFormat="1" x14ac:dyDescent="0.25">
      <c r="A1367" s="167"/>
      <c r="B1367" s="1331"/>
      <c r="C1367" s="1332"/>
      <c r="D1367" s="1333"/>
      <c r="E1367" s="1334"/>
      <c r="F1367" s="1334"/>
      <c r="G1367" s="1334"/>
    </row>
    <row r="1368" spans="1:7" s="1281" customFormat="1" x14ac:dyDescent="0.25">
      <c r="A1368" s="167"/>
      <c r="B1368" s="1331"/>
      <c r="C1368" s="1332"/>
      <c r="D1368" s="1333"/>
      <c r="E1368" s="1334"/>
      <c r="F1368" s="1334"/>
      <c r="G1368" s="1334"/>
    </row>
    <row r="1369" spans="1:7" s="1281" customFormat="1" x14ac:dyDescent="0.25">
      <c r="A1369" s="167"/>
      <c r="B1369" s="1331"/>
      <c r="C1369" s="1332"/>
      <c r="D1369" s="1333"/>
      <c r="E1369" s="1334"/>
      <c r="F1369" s="1334"/>
      <c r="G1369" s="1334"/>
    </row>
    <row r="1370" spans="1:7" s="1281" customFormat="1" x14ac:dyDescent="0.25">
      <c r="A1370" s="167"/>
      <c r="B1370" s="1331"/>
      <c r="C1370" s="1332"/>
      <c r="D1370" s="1333"/>
      <c r="E1370" s="1334"/>
      <c r="F1370" s="1334"/>
      <c r="G1370" s="1334"/>
    </row>
    <row r="1371" spans="1:7" s="1281" customFormat="1" x14ac:dyDescent="0.25">
      <c r="A1371" s="167"/>
      <c r="B1371" s="1331"/>
      <c r="C1371" s="1332"/>
      <c r="D1371" s="1333"/>
      <c r="E1371" s="1334"/>
      <c r="F1371" s="1334"/>
      <c r="G1371" s="1334"/>
    </row>
    <row r="1372" spans="1:7" s="1281" customFormat="1" x14ac:dyDescent="0.25">
      <c r="A1372" s="167"/>
      <c r="B1372" s="1331"/>
      <c r="C1372" s="1332"/>
      <c r="D1372" s="1333"/>
      <c r="E1372" s="1334"/>
      <c r="F1372" s="1334"/>
      <c r="G1372" s="1334"/>
    </row>
    <row r="1373" spans="1:7" s="1281" customFormat="1" x14ac:dyDescent="0.25">
      <c r="A1373" s="167"/>
      <c r="B1373" s="1331"/>
      <c r="C1373" s="1332"/>
      <c r="D1373" s="1333"/>
      <c r="E1373" s="1334"/>
      <c r="F1373" s="1334"/>
      <c r="G1373" s="1334"/>
    </row>
    <row r="1374" spans="1:7" s="1281" customFormat="1" x14ac:dyDescent="0.25">
      <c r="A1374" s="167"/>
      <c r="B1374" s="1331"/>
      <c r="C1374" s="1332"/>
      <c r="D1374" s="1333"/>
      <c r="E1374" s="1334"/>
      <c r="F1374" s="1334"/>
      <c r="G1374" s="1334"/>
    </row>
    <row r="1375" spans="1:7" s="1281" customFormat="1" x14ac:dyDescent="0.25">
      <c r="A1375" s="167"/>
      <c r="B1375" s="1331"/>
      <c r="C1375" s="1332"/>
      <c r="D1375" s="1333"/>
      <c r="E1375" s="1334"/>
      <c r="F1375" s="1334"/>
      <c r="G1375" s="1334"/>
    </row>
    <row r="1376" spans="1:7" s="1281" customFormat="1" x14ac:dyDescent="0.25">
      <c r="A1376" s="167"/>
      <c r="B1376" s="1331"/>
      <c r="C1376" s="1332"/>
      <c r="D1376" s="1333"/>
      <c r="E1376" s="1334"/>
      <c r="F1376" s="1334"/>
      <c r="G1376" s="1334"/>
    </row>
    <row r="1377" spans="1:7" s="1281" customFormat="1" x14ac:dyDescent="0.25">
      <c r="A1377" s="167"/>
      <c r="B1377" s="1331"/>
      <c r="C1377" s="1332"/>
      <c r="D1377" s="1333"/>
      <c r="E1377" s="1334"/>
      <c r="F1377" s="1334"/>
      <c r="G1377" s="1334"/>
    </row>
    <row r="1378" spans="1:7" s="1281" customFormat="1" x14ac:dyDescent="0.25">
      <c r="A1378" s="167"/>
      <c r="B1378" s="1331"/>
      <c r="C1378" s="1332"/>
      <c r="D1378" s="1333"/>
      <c r="E1378" s="1334"/>
      <c r="F1378" s="1334"/>
      <c r="G1378" s="1334"/>
    </row>
    <row r="1379" spans="1:7" s="1281" customFormat="1" x14ac:dyDescent="0.25">
      <c r="A1379" s="167"/>
      <c r="B1379" s="1331"/>
      <c r="C1379" s="1332"/>
      <c r="D1379" s="1333"/>
      <c r="E1379" s="1334"/>
      <c r="F1379" s="1334"/>
      <c r="G1379" s="1334"/>
    </row>
    <row r="1380" spans="1:7" s="1281" customFormat="1" x14ac:dyDescent="0.25">
      <c r="A1380" s="167"/>
      <c r="B1380" s="1331"/>
      <c r="C1380" s="1332"/>
      <c r="D1380" s="1333"/>
      <c r="E1380" s="1334"/>
      <c r="F1380" s="1334"/>
      <c r="G1380" s="1334"/>
    </row>
    <row r="1381" spans="1:7" s="1281" customFormat="1" x14ac:dyDescent="0.25">
      <c r="A1381" s="167"/>
      <c r="B1381" s="1331"/>
      <c r="C1381" s="1332"/>
      <c r="D1381" s="1333"/>
      <c r="E1381" s="1334"/>
      <c r="F1381" s="1334"/>
      <c r="G1381" s="1334"/>
    </row>
    <row r="1382" spans="1:7" s="1281" customFormat="1" x14ac:dyDescent="0.25">
      <c r="A1382" s="167"/>
      <c r="B1382" s="1331"/>
      <c r="C1382" s="1332"/>
      <c r="D1382" s="1333"/>
      <c r="E1382" s="1334"/>
      <c r="F1382" s="1334"/>
      <c r="G1382" s="1334"/>
    </row>
    <row r="1383" spans="1:7" s="1281" customFormat="1" x14ac:dyDescent="0.25">
      <c r="A1383" s="167"/>
      <c r="B1383" s="1331"/>
      <c r="C1383" s="1332"/>
      <c r="D1383" s="1333"/>
      <c r="E1383" s="1334"/>
      <c r="F1383" s="1334"/>
      <c r="G1383" s="1334"/>
    </row>
    <row r="1384" spans="1:7" s="1281" customFormat="1" x14ac:dyDescent="0.25">
      <c r="A1384" s="167"/>
      <c r="B1384" s="1331"/>
      <c r="C1384" s="1332"/>
      <c r="D1384" s="1333"/>
      <c r="E1384" s="1334"/>
      <c r="F1384" s="1334"/>
      <c r="G1384" s="1334"/>
    </row>
    <row r="1385" spans="1:7" s="1281" customFormat="1" x14ac:dyDescent="0.25">
      <c r="A1385" s="167"/>
      <c r="B1385" s="1331"/>
      <c r="C1385" s="1332"/>
      <c r="D1385" s="1333"/>
      <c r="E1385" s="1334"/>
      <c r="F1385" s="1334"/>
      <c r="G1385" s="1334"/>
    </row>
    <row r="1386" spans="1:7" s="1281" customFormat="1" x14ac:dyDescent="0.25">
      <c r="A1386" s="167"/>
      <c r="B1386" s="1331"/>
      <c r="C1386" s="1332"/>
      <c r="D1386" s="1333"/>
      <c r="E1386" s="1334"/>
      <c r="F1386" s="1334"/>
      <c r="G1386" s="1334"/>
    </row>
    <row r="1387" spans="1:7" s="1281" customFormat="1" x14ac:dyDescent="0.25">
      <c r="A1387" s="167"/>
      <c r="B1387" s="1331"/>
      <c r="C1387" s="1332"/>
      <c r="D1387" s="1333"/>
      <c r="E1387" s="1334"/>
      <c r="F1387" s="1334"/>
      <c r="G1387" s="1334"/>
    </row>
    <row r="1388" spans="1:7" s="1281" customFormat="1" x14ac:dyDescent="0.25">
      <c r="A1388" s="167"/>
      <c r="B1388" s="1331"/>
      <c r="C1388" s="1332"/>
      <c r="D1388" s="1333"/>
      <c r="E1388" s="1334"/>
      <c r="F1388" s="1334"/>
      <c r="G1388" s="1334"/>
    </row>
    <row r="1389" spans="1:7" s="1281" customFormat="1" x14ac:dyDescent="0.25">
      <c r="A1389" s="167"/>
      <c r="B1389" s="1331"/>
      <c r="C1389" s="1332"/>
      <c r="D1389" s="1333"/>
      <c r="E1389" s="1334"/>
      <c r="F1389" s="1334"/>
      <c r="G1389" s="1334"/>
    </row>
    <row r="1390" spans="1:7" s="1281" customFormat="1" x14ac:dyDescent="0.25">
      <c r="A1390" s="167"/>
      <c r="B1390" s="1331"/>
      <c r="C1390" s="1332"/>
      <c r="D1390" s="1333"/>
      <c r="E1390" s="1334"/>
      <c r="F1390" s="1334"/>
      <c r="G1390" s="1334"/>
    </row>
    <row r="1391" spans="1:7" s="1281" customFormat="1" x14ac:dyDescent="0.25">
      <c r="A1391" s="167"/>
      <c r="B1391" s="1331"/>
      <c r="C1391" s="1332"/>
      <c r="D1391" s="1333"/>
      <c r="E1391" s="1334"/>
      <c r="F1391" s="1334"/>
      <c r="G1391" s="1334"/>
    </row>
    <row r="1392" spans="1:7" s="1281" customFormat="1" x14ac:dyDescent="0.25">
      <c r="A1392" s="167"/>
      <c r="B1392" s="1331"/>
      <c r="C1392" s="1332"/>
      <c r="D1392" s="1333"/>
      <c r="E1392" s="1334"/>
      <c r="F1392" s="1334"/>
      <c r="G1392" s="1334"/>
    </row>
    <row r="1393" spans="1:7" s="1281" customFormat="1" x14ac:dyDescent="0.25">
      <c r="A1393" s="167"/>
      <c r="B1393" s="1331"/>
      <c r="C1393" s="1332"/>
      <c r="D1393" s="1333"/>
      <c r="E1393" s="1334"/>
      <c r="F1393" s="1334"/>
      <c r="G1393" s="1334"/>
    </row>
    <row r="1394" spans="1:7" s="1281" customFormat="1" x14ac:dyDescent="0.25">
      <c r="A1394" s="167"/>
      <c r="B1394" s="1331"/>
      <c r="C1394" s="1332"/>
      <c r="D1394" s="1333"/>
      <c r="E1394" s="1334"/>
      <c r="F1394" s="1334"/>
      <c r="G1394" s="1334"/>
    </row>
    <row r="1395" spans="1:7" s="1281" customFormat="1" x14ac:dyDescent="0.25">
      <c r="A1395" s="167"/>
      <c r="B1395" s="1331"/>
      <c r="C1395" s="1332"/>
      <c r="D1395" s="1333"/>
      <c r="E1395" s="1334"/>
      <c r="F1395" s="1334"/>
      <c r="G1395" s="1334"/>
    </row>
    <row r="1396" spans="1:7" s="1281" customFormat="1" x14ac:dyDescent="0.25">
      <c r="A1396" s="167"/>
      <c r="B1396" s="1331"/>
      <c r="C1396" s="1332"/>
      <c r="D1396" s="1333"/>
      <c r="E1396" s="1334"/>
      <c r="F1396" s="1334"/>
      <c r="G1396" s="1334"/>
    </row>
    <row r="1397" spans="1:7" s="1281" customFormat="1" x14ac:dyDescent="0.25">
      <c r="A1397" s="167"/>
      <c r="B1397" s="1331"/>
      <c r="C1397" s="1332"/>
      <c r="D1397" s="1333"/>
      <c r="E1397" s="1334"/>
      <c r="F1397" s="1334"/>
      <c r="G1397" s="1334"/>
    </row>
    <row r="1398" spans="1:7" s="1281" customFormat="1" x14ac:dyDescent="0.25">
      <c r="A1398" s="167"/>
      <c r="B1398" s="1331"/>
      <c r="C1398" s="1332"/>
      <c r="D1398" s="1333"/>
      <c r="E1398" s="1334"/>
      <c r="F1398" s="1334"/>
      <c r="G1398" s="1334"/>
    </row>
    <row r="1399" spans="1:7" s="1281" customFormat="1" x14ac:dyDescent="0.25">
      <c r="A1399" s="167"/>
      <c r="B1399" s="1331"/>
      <c r="C1399" s="1332"/>
      <c r="D1399" s="1333"/>
      <c r="E1399" s="1334"/>
      <c r="F1399" s="1334"/>
      <c r="G1399" s="1334"/>
    </row>
    <row r="1400" spans="1:7" s="1281" customFormat="1" x14ac:dyDescent="0.25">
      <c r="A1400" s="167"/>
      <c r="B1400" s="1331"/>
      <c r="C1400" s="1332"/>
      <c r="D1400" s="1333"/>
      <c r="E1400" s="1334"/>
      <c r="F1400" s="1334"/>
      <c r="G1400" s="1334"/>
    </row>
    <row r="1401" spans="1:7" s="1281" customFormat="1" x14ac:dyDescent="0.25">
      <c r="A1401" s="167"/>
      <c r="B1401" s="1331"/>
      <c r="C1401" s="1332"/>
      <c r="D1401" s="1333"/>
      <c r="E1401" s="1334"/>
      <c r="F1401" s="1334"/>
      <c r="G1401" s="1334"/>
    </row>
    <row r="1402" spans="1:7" s="1281" customFormat="1" x14ac:dyDescent="0.25">
      <c r="A1402" s="167"/>
      <c r="B1402" s="1331"/>
      <c r="C1402" s="1332"/>
      <c r="D1402" s="1333"/>
      <c r="E1402" s="1334"/>
      <c r="F1402" s="1334"/>
      <c r="G1402" s="1334"/>
    </row>
    <row r="1403" spans="1:7" s="1281" customFormat="1" x14ac:dyDescent="0.25">
      <c r="A1403" s="167"/>
      <c r="B1403" s="1331"/>
      <c r="C1403" s="1332"/>
      <c r="D1403" s="1333"/>
      <c r="E1403" s="1334"/>
      <c r="F1403" s="1334"/>
      <c r="G1403" s="1334"/>
    </row>
    <row r="1404" spans="1:7" s="1281" customFormat="1" x14ac:dyDescent="0.25">
      <c r="A1404" s="167"/>
      <c r="B1404" s="1331"/>
      <c r="C1404" s="1332"/>
      <c r="D1404" s="1333"/>
      <c r="E1404" s="1334"/>
      <c r="F1404" s="1334"/>
      <c r="G1404" s="1334"/>
    </row>
    <row r="1405" spans="1:7" s="1281" customFormat="1" x14ac:dyDescent="0.25">
      <c r="A1405" s="167"/>
      <c r="B1405" s="1331"/>
      <c r="C1405" s="1332"/>
      <c r="D1405" s="1333"/>
      <c r="E1405" s="1334"/>
      <c r="F1405" s="1334"/>
      <c r="G1405" s="1334"/>
    </row>
    <row r="1406" spans="1:7" s="1281" customFormat="1" x14ac:dyDescent="0.25">
      <c r="A1406" s="167"/>
      <c r="B1406" s="1331"/>
      <c r="C1406" s="1332"/>
      <c r="D1406" s="1333"/>
      <c r="E1406" s="1334"/>
      <c r="F1406" s="1334"/>
      <c r="G1406" s="1334"/>
    </row>
    <row r="1407" spans="1:7" s="1281" customFormat="1" x14ac:dyDescent="0.25">
      <c r="A1407" s="167"/>
      <c r="B1407" s="1331"/>
      <c r="C1407" s="1332"/>
      <c r="D1407" s="1333"/>
      <c r="E1407" s="1334"/>
      <c r="F1407" s="1334"/>
      <c r="G1407" s="1334"/>
    </row>
    <row r="1408" spans="1:7" s="1281" customFormat="1" x14ac:dyDescent="0.25">
      <c r="A1408" s="167"/>
      <c r="B1408" s="1331"/>
      <c r="C1408" s="1332"/>
      <c r="D1408" s="1333"/>
      <c r="E1408" s="1334"/>
      <c r="F1408" s="1334"/>
      <c r="G1408" s="1334"/>
    </row>
    <row r="1409" spans="1:7" s="1281" customFormat="1" x14ac:dyDescent="0.25">
      <c r="A1409" s="167"/>
      <c r="B1409" s="1331"/>
      <c r="C1409" s="1332"/>
      <c r="D1409" s="1333"/>
      <c r="E1409" s="1334"/>
      <c r="F1409" s="1334"/>
      <c r="G1409" s="1334"/>
    </row>
    <row r="1410" spans="1:7" s="1281" customFormat="1" x14ac:dyDescent="0.25">
      <c r="A1410" s="167"/>
      <c r="B1410" s="1331"/>
      <c r="C1410" s="1332"/>
      <c r="D1410" s="1333"/>
      <c r="E1410" s="1334"/>
      <c r="F1410" s="1334"/>
      <c r="G1410" s="1334"/>
    </row>
    <row r="1411" spans="1:7" s="1281" customFormat="1" x14ac:dyDescent="0.25">
      <c r="A1411" s="167"/>
      <c r="B1411" s="1331"/>
      <c r="C1411" s="1332"/>
      <c r="D1411" s="1333"/>
      <c r="E1411" s="1334"/>
      <c r="F1411" s="1334"/>
      <c r="G1411" s="1334"/>
    </row>
    <row r="1412" spans="1:7" s="1281" customFormat="1" x14ac:dyDescent="0.25">
      <c r="A1412" s="167"/>
      <c r="B1412" s="1331"/>
      <c r="C1412" s="1332"/>
      <c r="D1412" s="1333"/>
      <c r="E1412" s="1334"/>
      <c r="F1412" s="1334"/>
      <c r="G1412" s="1334"/>
    </row>
    <row r="1413" spans="1:7" s="1281" customFormat="1" x14ac:dyDescent="0.25">
      <c r="A1413" s="167"/>
      <c r="B1413" s="1331"/>
      <c r="C1413" s="1332"/>
      <c r="D1413" s="1333"/>
      <c r="E1413" s="1334"/>
      <c r="F1413" s="1334"/>
      <c r="G1413" s="1334"/>
    </row>
    <row r="1414" spans="1:7" s="1281" customFormat="1" x14ac:dyDescent="0.25">
      <c r="A1414" s="167"/>
      <c r="B1414" s="1331"/>
      <c r="C1414" s="1332"/>
      <c r="D1414" s="1333"/>
      <c r="E1414" s="1334"/>
      <c r="F1414" s="1334"/>
      <c r="G1414" s="1334"/>
    </row>
    <row r="1415" spans="1:7" s="1281" customFormat="1" x14ac:dyDescent="0.25">
      <c r="A1415" s="167"/>
      <c r="B1415" s="1331"/>
      <c r="C1415" s="1332"/>
      <c r="D1415" s="1333"/>
      <c r="E1415" s="1334"/>
      <c r="F1415" s="1334"/>
      <c r="G1415" s="1334"/>
    </row>
    <row r="1416" spans="1:7" s="1281" customFormat="1" x14ac:dyDescent="0.25">
      <c r="A1416" s="167"/>
      <c r="B1416" s="1331"/>
      <c r="C1416" s="1332"/>
      <c r="D1416" s="1333"/>
      <c r="E1416" s="1334"/>
      <c r="F1416" s="1334"/>
      <c r="G1416" s="1334"/>
    </row>
    <row r="1417" spans="1:7" s="1281" customFormat="1" x14ac:dyDescent="0.25">
      <c r="A1417" s="167"/>
      <c r="B1417" s="1331"/>
      <c r="C1417" s="1332"/>
      <c r="D1417" s="1333"/>
      <c r="E1417" s="1334"/>
      <c r="F1417" s="1334"/>
      <c r="G1417" s="1334"/>
    </row>
    <row r="1418" spans="1:7" s="1281" customFormat="1" x14ac:dyDescent="0.25">
      <c r="A1418" s="167"/>
      <c r="B1418" s="1331"/>
      <c r="C1418" s="1332"/>
      <c r="D1418" s="1333"/>
      <c r="E1418" s="1334"/>
      <c r="F1418" s="1334"/>
      <c r="G1418" s="1334"/>
    </row>
    <row r="1419" spans="1:7" s="1281" customFormat="1" x14ac:dyDescent="0.25">
      <c r="A1419" s="167"/>
      <c r="B1419" s="1331"/>
      <c r="C1419" s="1332"/>
      <c r="D1419" s="1333"/>
      <c r="E1419" s="1334"/>
      <c r="F1419" s="1334"/>
      <c r="G1419" s="1334"/>
    </row>
    <row r="1420" spans="1:7" s="1281" customFormat="1" x14ac:dyDescent="0.25">
      <c r="A1420" s="167"/>
      <c r="B1420" s="1331"/>
      <c r="C1420" s="1332"/>
      <c r="D1420" s="1333"/>
      <c r="E1420" s="1334"/>
      <c r="F1420" s="1334"/>
      <c r="G1420" s="1334"/>
    </row>
    <row r="1421" spans="1:7" s="1281" customFormat="1" x14ac:dyDescent="0.25">
      <c r="A1421" s="167"/>
      <c r="B1421" s="1331"/>
      <c r="C1421" s="1332"/>
      <c r="D1421" s="1333"/>
      <c r="E1421" s="1334"/>
      <c r="F1421" s="1334"/>
      <c r="G1421" s="1334"/>
    </row>
    <row r="1422" spans="1:7" s="1281" customFormat="1" x14ac:dyDescent="0.25">
      <c r="A1422" s="167"/>
      <c r="B1422" s="1331"/>
      <c r="C1422" s="1332"/>
      <c r="D1422" s="1333"/>
      <c r="E1422" s="1334"/>
      <c r="F1422" s="1334"/>
      <c r="G1422" s="1334"/>
    </row>
    <row r="1423" spans="1:7" s="1281" customFormat="1" x14ac:dyDescent="0.25">
      <c r="A1423" s="167"/>
      <c r="B1423" s="1331"/>
      <c r="C1423" s="1332"/>
      <c r="D1423" s="1333"/>
      <c r="E1423" s="1334"/>
      <c r="F1423" s="1334"/>
      <c r="G1423" s="1334"/>
    </row>
    <row r="1424" spans="1:7" s="1281" customFormat="1" x14ac:dyDescent="0.25">
      <c r="A1424" s="167"/>
      <c r="B1424" s="1331"/>
      <c r="C1424" s="1332"/>
      <c r="D1424" s="1333"/>
      <c r="E1424" s="1334"/>
      <c r="F1424" s="1334"/>
      <c r="G1424" s="1334"/>
    </row>
    <row r="1425" spans="1:7" s="1281" customFormat="1" x14ac:dyDescent="0.25">
      <c r="A1425" s="167"/>
      <c r="B1425" s="1331"/>
      <c r="C1425" s="1332"/>
      <c r="D1425" s="1333"/>
      <c r="E1425" s="1334"/>
      <c r="F1425" s="1334"/>
      <c r="G1425" s="1334"/>
    </row>
    <row r="1426" spans="1:7" s="1281" customFormat="1" x14ac:dyDescent="0.25">
      <c r="A1426" s="167"/>
      <c r="B1426" s="1331"/>
      <c r="C1426" s="1332"/>
      <c r="D1426" s="1333"/>
      <c r="E1426" s="1334"/>
      <c r="F1426" s="1334"/>
      <c r="G1426" s="1334"/>
    </row>
    <row r="1427" spans="1:7" s="1281" customFormat="1" x14ac:dyDescent="0.25">
      <c r="A1427" s="167"/>
      <c r="B1427" s="1331"/>
      <c r="C1427" s="1332"/>
      <c r="D1427" s="1333"/>
      <c r="E1427" s="1334"/>
      <c r="F1427" s="1334"/>
      <c r="G1427" s="1334"/>
    </row>
    <row r="1428" spans="1:7" s="1281" customFormat="1" x14ac:dyDescent="0.25">
      <c r="A1428" s="167"/>
      <c r="B1428" s="1331"/>
      <c r="C1428" s="1332"/>
      <c r="D1428" s="1333"/>
      <c r="E1428" s="1334"/>
      <c r="F1428" s="1334"/>
      <c r="G1428" s="1334"/>
    </row>
    <row r="1429" spans="1:7" s="1281" customFormat="1" x14ac:dyDescent="0.25">
      <c r="A1429" s="167"/>
      <c r="B1429" s="1331"/>
      <c r="C1429" s="1332"/>
      <c r="D1429" s="1333"/>
      <c r="E1429" s="1334"/>
      <c r="F1429" s="1334"/>
      <c r="G1429" s="1334"/>
    </row>
    <row r="1430" spans="1:7" s="1281" customFormat="1" x14ac:dyDescent="0.25">
      <c r="A1430" s="167"/>
      <c r="B1430" s="1331"/>
      <c r="C1430" s="1332"/>
      <c r="D1430" s="1333"/>
      <c r="E1430" s="1334"/>
      <c r="F1430" s="1334"/>
      <c r="G1430" s="1334"/>
    </row>
    <row r="1431" spans="1:7" s="1281" customFormat="1" x14ac:dyDescent="0.25">
      <c r="A1431" s="167"/>
      <c r="B1431" s="1331"/>
      <c r="C1431" s="1332"/>
      <c r="D1431" s="1333"/>
      <c r="E1431" s="1334"/>
      <c r="F1431" s="1334"/>
      <c r="G1431" s="1334"/>
    </row>
    <row r="1432" spans="1:7" s="1281" customFormat="1" x14ac:dyDescent="0.25">
      <c r="A1432" s="167"/>
      <c r="B1432" s="1331"/>
      <c r="C1432" s="1332"/>
      <c r="D1432" s="1333"/>
      <c r="E1432" s="1334"/>
      <c r="F1432" s="1334"/>
      <c r="G1432" s="1334"/>
    </row>
    <row r="1433" spans="1:7" s="1281" customFormat="1" x14ac:dyDescent="0.25">
      <c r="A1433" s="167"/>
      <c r="B1433" s="1331"/>
      <c r="C1433" s="1332"/>
      <c r="D1433" s="1333"/>
      <c r="E1433" s="1334"/>
      <c r="F1433" s="1334"/>
      <c r="G1433" s="1334"/>
    </row>
    <row r="1434" spans="1:7" s="1281" customFormat="1" x14ac:dyDescent="0.25">
      <c r="A1434" s="167"/>
      <c r="B1434" s="1331"/>
      <c r="C1434" s="1332"/>
      <c r="D1434" s="1333"/>
      <c r="E1434" s="1334"/>
      <c r="F1434" s="1334"/>
      <c r="G1434" s="1334"/>
    </row>
    <row r="1435" spans="1:7" s="1281" customFormat="1" x14ac:dyDescent="0.25">
      <c r="A1435" s="167"/>
      <c r="B1435" s="1331"/>
      <c r="C1435" s="1332"/>
      <c r="D1435" s="1333"/>
      <c r="E1435" s="1334"/>
      <c r="F1435" s="1334"/>
      <c r="G1435" s="1334"/>
    </row>
    <row r="1436" spans="1:7" s="1281" customFormat="1" x14ac:dyDescent="0.25">
      <c r="A1436" s="167"/>
      <c r="B1436" s="1331"/>
      <c r="C1436" s="1332"/>
      <c r="D1436" s="1333"/>
      <c r="E1436" s="1334"/>
      <c r="F1436" s="1334"/>
      <c r="G1436" s="1334"/>
    </row>
    <row r="1437" spans="1:7" s="1281" customFormat="1" x14ac:dyDescent="0.25">
      <c r="A1437" s="167"/>
      <c r="B1437" s="1331"/>
      <c r="C1437" s="1332"/>
      <c r="D1437" s="1333"/>
      <c r="E1437" s="1334"/>
      <c r="F1437" s="1334"/>
      <c r="G1437" s="1334"/>
    </row>
    <row r="1438" spans="1:7" s="1281" customFormat="1" x14ac:dyDescent="0.25">
      <c r="A1438" s="167"/>
      <c r="B1438" s="1331"/>
      <c r="C1438" s="1332"/>
      <c r="D1438" s="1333"/>
      <c r="E1438" s="1334"/>
      <c r="F1438" s="1334"/>
      <c r="G1438" s="1334"/>
    </row>
    <row r="1439" spans="1:7" s="1281" customFormat="1" x14ac:dyDescent="0.25">
      <c r="A1439" s="167"/>
      <c r="B1439" s="1331"/>
      <c r="C1439" s="1332"/>
      <c r="D1439" s="1333"/>
      <c r="E1439" s="1334"/>
      <c r="F1439" s="1334"/>
      <c r="G1439" s="1334"/>
    </row>
    <row r="1440" spans="1:7" s="1281" customFormat="1" x14ac:dyDescent="0.25">
      <c r="A1440" s="167"/>
      <c r="B1440" s="1331"/>
      <c r="C1440" s="1332"/>
      <c r="D1440" s="1333"/>
      <c r="E1440" s="1334"/>
      <c r="F1440" s="1334"/>
      <c r="G1440" s="1334"/>
    </row>
    <row r="1441" spans="1:7" s="1281" customFormat="1" x14ac:dyDescent="0.25">
      <c r="A1441" s="167"/>
      <c r="B1441" s="1331"/>
      <c r="C1441" s="1332"/>
      <c r="D1441" s="1333"/>
      <c r="E1441" s="1334"/>
      <c r="F1441" s="1334"/>
      <c r="G1441" s="1334"/>
    </row>
    <row r="1442" spans="1:7" s="1281" customFormat="1" x14ac:dyDescent="0.25">
      <c r="A1442" s="167"/>
      <c r="B1442" s="1331"/>
      <c r="C1442" s="1332"/>
      <c r="D1442" s="1333"/>
      <c r="E1442" s="1334"/>
      <c r="F1442" s="1334"/>
      <c r="G1442" s="1334"/>
    </row>
    <row r="1443" spans="1:7" s="1281" customFormat="1" x14ac:dyDescent="0.25">
      <c r="A1443" s="167"/>
      <c r="B1443" s="1331"/>
      <c r="C1443" s="1332"/>
      <c r="D1443" s="1333"/>
      <c r="E1443" s="1334"/>
      <c r="F1443" s="1334"/>
      <c r="G1443" s="1334"/>
    </row>
    <row r="1444" spans="1:7" s="1281" customFormat="1" x14ac:dyDescent="0.25">
      <c r="A1444" s="167"/>
      <c r="B1444" s="1331"/>
      <c r="C1444" s="1332"/>
      <c r="D1444" s="1333"/>
      <c r="E1444" s="1334"/>
      <c r="F1444" s="1334"/>
      <c r="G1444" s="1334"/>
    </row>
    <row r="1445" spans="1:7" s="1281" customFormat="1" x14ac:dyDescent="0.25">
      <c r="A1445" s="167"/>
      <c r="B1445" s="1331"/>
      <c r="C1445" s="1332"/>
      <c r="D1445" s="1333"/>
      <c r="E1445" s="1334"/>
      <c r="F1445" s="1334"/>
      <c r="G1445" s="1334"/>
    </row>
    <row r="1446" spans="1:7" s="1281" customFormat="1" x14ac:dyDescent="0.25">
      <c r="A1446" s="167"/>
      <c r="B1446" s="1331"/>
      <c r="C1446" s="1332"/>
      <c r="D1446" s="1333"/>
      <c r="E1446" s="1334"/>
      <c r="F1446" s="1334"/>
      <c r="G1446" s="1334"/>
    </row>
    <row r="1447" spans="1:7" s="1281" customFormat="1" x14ac:dyDescent="0.25">
      <c r="A1447" s="167"/>
      <c r="B1447" s="1331"/>
      <c r="C1447" s="1332"/>
      <c r="D1447" s="1333"/>
      <c r="E1447" s="1334"/>
      <c r="F1447" s="1334"/>
      <c r="G1447" s="1334"/>
    </row>
    <row r="1448" spans="1:7" s="1281" customFormat="1" x14ac:dyDescent="0.25">
      <c r="A1448" s="167"/>
      <c r="B1448" s="1331"/>
      <c r="C1448" s="1332"/>
      <c r="D1448" s="1333"/>
      <c r="E1448" s="1334"/>
      <c r="F1448" s="1334"/>
      <c r="G1448" s="1334"/>
    </row>
    <row r="1449" spans="1:7" s="1281" customFormat="1" x14ac:dyDescent="0.25">
      <c r="A1449" s="167"/>
      <c r="B1449" s="1331"/>
      <c r="C1449" s="1332"/>
      <c r="D1449" s="1333"/>
      <c r="E1449" s="1334"/>
      <c r="F1449" s="1334"/>
      <c r="G1449" s="1334"/>
    </row>
    <row r="1450" spans="1:7" s="1281" customFormat="1" x14ac:dyDescent="0.25">
      <c r="A1450" s="167"/>
      <c r="B1450" s="1331"/>
      <c r="C1450" s="1332"/>
      <c r="D1450" s="1333"/>
      <c r="E1450" s="1334"/>
      <c r="F1450" s="1334"/>
      <c r="G1450" s="1334"/>
    </row>
    <row r="1451" spans="1:7" s="1281" customFormat="1" x14ac:dyDescent="0.25">
      <c r="A1451" s="167"/>
      <c r="B1451" s="1331"/>
      <c r="C1451" s="1332"/>
      <c r="D1451" s="1333"/>
      <c r="E1451" s="1334"/>
      <c r="F1451" s="1334"/>
      <c r="G1451" s="1334"/>
    </row>
    <row r="1452" spans="1:7" s="1281" customFormat="1" x14ac:dyDescent="0.25">
      <c r="A1452" s="167"/>
      <c r="B1452" s="1331"/>
      <c r="C1452" s="1332"/>
      <c r="D1452" s="1333"/>
      <c r="E1452" s="1334"/>
      <c r="F1452" s="1334"/>
      <c r="G1452" s="1334"/>
    </row>
    <row r="1453" spans="1:7" s="1281" customFormat="1" x14ac:dyDescent="0.25">
      <c r="A1453" s="167"/>
      <c r="B1453" s="1331"/>
      <c r="C1453" s="1332"/>
      <c r="D1453" s="1333"/>
      <c r="E1453" s="1334"/>
      <c r="F1453" s="1334"/>
      <c r="G1453" s="1334"/>
    </row>
    <row r="1454" spans="1:7" s="1281" customFormat="1" x14ac:dyDescent="0.25">
      <c r="A1454" s="167"/>
      <c r="B1454" s="1331"/>
      <c r="C1454" s="1332"/>
      <c r="D1454" s="1333"/>
      <c r="E1454" s="1334"/>
      <c r="F1454" s="1334"/>
      <c r="G1454" s="1334"/>
    </row>
    <row r="1455" spans="1:7" s="1281" customFormat="1" x14ac:dyDescent="0.25">
      <c r="A1455" s="167"/>
      <c r="B1455" s="1331"/>
      <c r="C1455" s="1332"/>
      <c r="D1455" s="1333"/>
      <c r="E1455" s="1334"/>
      <c r="F1455" s="1334"/>
      <c r="G1455" s="1334"/>
    </row>
    <row r="1456" spans="1:7" s="1281" customFormat="1" x14ac:dyDescent="0.25">
      <c r="A1456" s="167"/>
      <c r="B1456" s="1331"/>
      <c r="C1456" s="1332"/>
      <c r="D1456" s="1333"/>
      <c r="E1456" s="1334"/>
      <c r="F1456" s="1334"/>
      <c r="G1456" s="1334"/>
    </row>
    <row r="1457" spans="1:7" s="1281" customFormat="1" x14ac:dyDescent="0.25">
      <c r="A1457" s="167"/>
      <c r="B1457" s="1331"/>
      <c r="C1457" s="1332"/>
      <c r="D1457" s="1333"/>
      <c r="E1457" s="1334"/>
      <c r="F1457" s="1334"/>
      <c r="G1457" s="1334"/>
    </row>
    <row r="1458" spans="1:7" s="1281" customFormat="1" x14ac:dyDescent="0.25">
      <c r="A1458" s="167"/>
      <c r="B1458" s="1331"/>
      <c r="C1458" s="1332"/>
      <c r="D1458" s="1333"/>
      <c r="E1458" s="1334"/>
      <c r="F1458" s="1334"/>
      <c r="G1458" s="1334"/>
    </row>
    <row r="1459" spans="1:7" s="1281" customFormat="1" x14ac:dyDescent="0.25">
      <c r="A1459" s="167"/>
      <c r="B1459" s="1331"/>
      <c r="C1459" s="1332"/>
      <c r="D1459" s="1333"/>
      <c r="E1459" s="1334"/>
      <c r="F1459" s="1334"/>
      <c r="G1459" s="1334"/>
    </row>
    <row r="1460" spans="1:7" s="1281" customFormat="1" x14ac:dyDescent="0.25">
      <c r="A1460" s="167"/>
      <c r="B1460" s="1331"/>
      <c r="C1460" s="1332"/>
      <c r="D1460" s="1333"/>
      <c r="E1460" s="1334"/>
      <c r="F1460" s="1334"/>
      <c r="G1460" s="1334"/>
    </row>
    <row r="1461" spans="1:7" s="1281" customFormat="1" x14ac:dyDescent="0.25">
      <c r="A1461" s="167"/>
      <c r="B1461" s="1331"/>
      <c r="C1461" s="1332"/>
      <c r="D1461" s="1333"/>
      <c r="E1461" s="1334"/>
      <c r="F1461" s="1334"/>
      <c r="G1461" s="1334"/>
    </row>
    <row r="1462" spans="1:7" s="1281" customFormat="1" x14ac:dyDescent="0.25">
      <c r="A1462" s="167"/>
      <c r="B1462" s="1331"/>
      <c r="C1462" s="1332"/>
      <c r="D1462" s="1333"/>
      <c r="E1462" s="1334"/>
      <c r="F1462" s="1334"/>
      <c r="G1462" s="1334"/>
    </row>
    <row r="1463" spans="1:7" s="1281" customFormat="1" x14ac:dyDescent="0.25">
      <c r="A1463" s="167"/>
      <c r="B1463" s="1331"/>
      <c r="C1463" s="1332"/>
      <c r="D1463" s="1333"/>
      <c r="E1463" s="1334"/>
      <c r="F1463" s="1334"/>
      <c r="G1463" s="1334"/>
    </row>
    <row r="1464" spans="1:7" s="1281" customFormat="1" x14ac:dyDescent="0.25">
      <c r="A1464" s="167"/>
      <c r="B1464" s="1331"/>
      <c r="C1464" s="1332"/>
      <c r="D1464" s="1333"/>
      <c r="E1464" s="1334"/>
      <c r="F1464" s="1334"/>
      <c r="G1464" s="1334"/>
    </row>
    <row r="1465" spans="1:7" s="1281" customFormat="1" x14ac:dyDescent="0.25">
      <c r="A1465" s="167"/>
      <c r="B1465" s="1331"/>
      <c r="C1465" s="1332"/>
      <c r="D1465" s="1333"/>
      <c r="E1465" s="1334"/>
      <c r="F1465" s="1334"/>
      <c r="G1465" s="1334"/>
    </row>
    <row r="1466" spans="1:7" s="1281" customFormat="1" x14ac:dyDescent="0.25">
      <c r="A1466" s="167"/>
      <c r="B1466" s="1331"/>
      <c r="C1466" s="1332"/>
      <c r="D1466" s="1333"/>
      <c r="E1466" s="1334"/>
      <c r="F1466" s="1334"/>
      <c r="G1466" s="1334"/>
    </row>
    <row r="1467" spans="1:7" s="1281" customFormat="1" x14ac:dyDescent="0.25">
      <c r="A1467" s="167"/>
      <c r="B1467" s="1331"/>
      <c r="C1467" s="1332"/>
      <c r="D1467" s="1333"/>
      <c r="E1467" s="1334"/>
      <c r="F1467" s="1334"/>
      <c r="G1467" s="1334"/>
    </row>
    <row r="1468" spans="1:7" s="1281" customFormat="1" x14ac:dyDescent="0.25">
      <c r="A1468" s="167"/>
      <c r="B1468" s="1331"/>
      <c r="C1468" s="1332"/>
      <c r="D1468" s="1333"/>
      <c r="E1468" s="1334"/>
      <c r="F1468" s="1334"/>
      <c r="G1468" s="1334"/>
    </row>
    <row r="1469" spans="1:7" s="1281" customFormat="1" x14ac:dyDescent="0.25">
      <c r="A1469" s="167"/>
      <c r="B1469" s="1331"/>
      <c r="C1469" s="1332"/>
      <c r="D1469" s="1333"/>
      <c r="E1469" s="1334"/>
      <c r="F1469" s="1334"/>
      <c r="G1469" s="1334"/>
    </row>
    <row r="1470" spans="1:7" s="1281" customFormat="1" x14ac:dyDescent="0.25">
      <c r="A1470" s="167"/>
      <c r="B1470" s="1331"/>
      <c r="C1470" s="1332"/>
      <c r="D1470" s="1333"/>
      <c r="E1470" s="1334"/>
      <c r="F1470" s="1334"/>
      <c r="G1470" s="1334"/>
    </row>
    <row r="1471" spans="1:7" s="1281" customFormat="1" x14ac:dyDescent="0.25">
      <c r="A1471" s="167"/>
      <c r="B1471" s="1331"/>
      <c r="C1471" s="1332"/>
      <c r="D1471" s="1333"/>
      <c r="E1471" s="1334"/>
      <c r="F1471" s="1334"/>
      <c r="G1471" s="1334"/>
    </row>
    <row r="1472" spans="1:7" s="1281" customFormat="1" x14ac:dyDescent="0.25">
      <c r="A1472" s="167"/>
      <c r="B1472" s="1331"/>
      <c r="C1472" s="1332"/>
      <c r="D1472" s="1333"/>
      <c r="E1472" s="1334"/>
      <c r="F1472" s="1334"/>
      <c r="G1472" s="1334"/>
    </row>
    <row r="1473" spans="1:7" s="1281" customFormat="1" x14ac:dyDescent="0.25">
      <c r="A1473" s="167"/>
      <c r="B1473" s="1331"/>
      <c r="C1473" s="1332"/>
      <c r="D1473" s="1333"/>
      <c r="E1473" s="1334"/>
      <c r="F1473" s="1334"/>
      <c r="G1473" s="1334"/>
    </row>
    <row r="1474" spans="1:7" s="1281" customFormat="1" x14ac:dyDescent="0.25">
      <c r="A1474" s="167"/>
      <c r="B1474" s="1331"/>
      <c r="C1474" s="1332"/>
      <c r="D1474" s="1333"/>
      <c r="E1474" s="1334"/>
      <c r="F1474" s="1334"/>
      <c r="G1474" s="1334"/>
    </row>
    <row r="1475" spans="1:7" s="1281" customFormat="1" x14ac:dyDescent="0.25">
      <c r="A1475" s="167"/>
      <c r="B1475" s="1331"/>
      <c r="C1475" s="1332"/>
      <c r="D1475" s="1333"/>
      <c r="E1475" s="1334"/>
      <c r="F1475" s="1334"/>
      <c r="G1475" s="1334"/>
    </row>
    <row r="1476" spans="1:7" s="1281" customFormat="1" x14ac:dyDescent="0.25">
      <c r="A1476" s="167"/>
      <c r="B1476" s="1331"/>
      <c r="C1476" s="1332"/>
      <c r="D1476" s="1333"/>
      <c r="E1476" s="1334"/>
      <c r="F1476" s="1334"/>
      <c r="G1476" s="1334"/>
    </row>
    <row r="1477" spans="1:7" s="1281" customFormat="1" x14ac:dyDescent="0.25">
      <c r="A1477" s="167"/>
      <c r="B1477" s="1331"/>
      <c r="C1477" s="1332"/>
      <c r="D1477" s="1333"/>
      <c r="E1477" s="1334"/>
      <c r="F1477" s="1334"/>
      <c r="G1477" s="1334"/>
    </row>
    <row r="1478" spans="1:7" s="1281" customFormat="1" x14ac:dyDescent="0.25">
      <c r="A1478" s="167"/>
      <c r="B1478" s="1331"/>
      <c r="C1478" s="1332"/>
      <c r="D1478" s="1333"/>
      <c r="E1478" s="1334"/>
      <c r="F1478" s="1334"/>
      <c r="G1478" s="1334"/>
    </row>
    <row r="1479" spans="1:7" s="1281" customFormat="1" x14ac:dyDescent="0.25">
      <c r="A1479" s="167"/>
      <c r="B1479" s="1331"/>
      <c r="C1479" s="1332"/>
      <c r="D1479" s="1333"/>
      <c r="E1479" s="1334"/>
      <c r="F1479" s="1334"/>
      <c r="G1479" s="1334"/>
    </row>
    <row r="1480" spans="1:7" s="1281" customFormat="1" x14ac:dyDescent="0.25">
      <c r="A1480" s="167"/>
      <c r="B1480" s="1331"/>
      <c r="C1480" s="1332"/>
      <c r="D1480" s="1333"/>
      <c r="E1480" s="1334"/>
      <c r="F1480" s="1334"/>
      <c r="G1480" s="1334"/>
    </row>
    <row r="1481" spans="1:7" s="1281" customFormat="1" x14ac:dyDescent="0.25">
      <c r="A1481" s="167"/>
      <c r="B1481" s="1331"/>
      <c r="C1481" s="1332"/>
      <c r="D1481" s="1333"/>
      <c r="E1481" s="1334"/>
      <c r="F1481" s="1334"/>
      <c r="G1481" s="1334"/>
    </row>
    <row r="1482" spans="1:7" s="1281" customFormat="1" x14ac:dyDescent="0.25">
      <c r="A1482" s="167"/>
      <c r="B1482" s="1331"/>
      <c r="C1482" s="1332"/>
      <c r="D1482" s="1333"/>
      <c r="E1482" s="1334"/>
      <c r="F1482" s="1334"/>
      <c r="G1482" s="1334"/>
    </row>
    <row r="1483" spans="1:7" s="1281" customFormat="1" x14ac:dyDescent="0.25">
      <c r="A1483" s="167"/>
      <c r="B1483" s="1331"/>
      <c r="C1483" s="1332"/>
      <c r="D1483" s="1333"/>
      <c r="E1483" s="1334"/>
      <c r="F1483" s="1334"/>
      <c r="G1483" s="1334"/>
    </row>
    <row r="1484" spans="1:7" s="1281" customFormat="1" x14ac:dyDescent="0.25">
      <c r="A1484" s="167"/>
      <c r="B1484" s="1331"/>
      <c r="C1484" s="1332"/>
      <c r="D1484" s="1333"/>
      <c r="E1484" s="1334"/>
      <c r="F1484" s="1334"/>
      <c r="G1484" s="1334"/>
    </row>
    <row r="1485" spans="1:7" s="1281" customFormat="1" x14ac:dyDescent="0.25">
      <c r="A1485" s="167"/>
      <c r="B1485" s="1331"/>
      <c r="C1485" s="1332"/>
      <c r="D1485" s="1333"/>
      <c r="E1485" s="1334"/>
      <c r="F1485" s="1334"/>
      <c r="G1485" s="1334"/>
    </row>
    <row r="1486" spans="1:7" s="1281" customFormat="1" x14ac:dyDescent="0.25">
      <c r="A1486" s="167"/>
      <c r="B1486" s="1331"/>
      <c r="C1486" s="1332"/>
      <c r="D1486" s="1333"/>
      <c r="E1486" s="1334"/>
      <c r="F1486" s="1334"/>
      <c r="G1486" s="1334"/>
    </row>
    <row r="1487" spans="1:7" s="1281" customFormat="1" x14ac:dyDescent="0.25">
      <c r="A1487" s="167"/>
      <c r="B1487" s="1331"/>
      <c r="C1487" s="1332"/>
      <c r="D1487" s="1333"/>
      <c r="E1487" s="1334"/>
      <c r="F1487" s="1334"/>
      <c r="G1487" s="1334"/>
    </row>
    <row r="1488" spans="1:7" s="1281" customFormat="1" x14ac:dyDescent="0.25">
      <c r="A1488" s="167"/>
      <c r="B1488" s="1331"/>
      <c r="C1488" s="1332"/>
      <c r="D1488" s="1333"/>
      <c r="E1488" s="1334"/>
      <c r="F1488" s="1334"/>
      <c r="G1488" s="1334"/>
    </row>
    <row r="1489" spans="1:7" s="1281" customFormat="1" x14ac:dyDescent="0.25">
      <c r="A1489" s="167"/>
      <c r="B1489" s="1331"/>
      <c r="C1489" s="1332"/>
      <c r="D1489" s="1333"/>
      <c r="E1489" s="1334"/>
      <c r="F1489" s="1334"/>
      <c r="G1489" s="1334"/>
    </row>
    <row r="1490" spans="1:7" s="1281" customFormat="1" x14ac:dyDescent="0.25">
      <c r="A1490" s="167"/>
      <c r="B1490" s="1331"/>
      <c r="C1490" s="1332"/>
      <c r="D1490" s="1333"/>
      <c r="E1490" s="1334"/>
      <c r="F1490" s="1334"/>
      <c r="G1490" s="1334"/>
    </row>
    <row r="1491" spans="1:7" s="1281" customFormat="1" x14ac:dyDescent="0.25">
      <c r="A1491" s="167"/>
      <c r="B1491" s="1331"/>
      <c r="C1491" s="1332"/>
      <c r="D1491" s="1333"/>
      <c r="E1491" s="1334"/>
      <c r="F1491" s="1334"/>
      <c r="G1491" s="1334"/>
    </row>
    <row r="1492" spans="1:7" s="1281" customFormat="1" x14ac:dyDescent="0.25">
      <c r="A1492" s="167"/>
      <c r="B1492" s="1331"/>
      <c r="C1492" s="1332"/>
      <c r="D1492" s="1333"/>
      <c r="E1492" s="1334"/>
      <c r="F1492" s="1334"/>
      <c r="G1492" s="1334"/>
    </row>
    <row r="1493" spans="1:7" s="1281" customFormat="1" x14ac:dyDescent="0.25">
      <c r="A1493" s="167"/>
      <c r="B1493" s="1331"/>
      <c r="C1493" s="1332"/>
      <c r="D1493" s="1333"/>
      <c r="E1493" s="1334"/>
      <c r="F1493" s="1334"/>
      <c r="G1493" s="1334"/>
    </row>
    <row r="1494" spans="1:7" s="1281" customFormat="1" x14ac:dyDescent="0.25">
      <c r="A1494" s="167"/>
      <c r="B1494" s="1331"/>
      <c r="C1494" s="1332"/>
      <c r="D1494" s="1333"/>
      <c r="E1494" s="1334"/>
      <c r="F1494" s="1334"/>
      <c r="G1494" s="1334"/>
    </row>
    <row r="1495" spans="1:7" s="1281" customFormat="1" x14ac:dyDescent="0.25">
      <c r="A1495" s="167"/>
      <c r="B1495" s="1331"/>
      <c r="C1495" s="1332"/>
      <c r="D1495" s="1333"/>
      <c r="E1495" s="1334"/>
      <c r="F1495" s="1334"/>
      <c r="G1495" s="1334"/>
    </row>
    <row r="1496" spans="1:7" s="1281" customFormat="1" x14ac:dyDescent="0.25">
      <c r="A1496" s="167"/>
      <c r="B1496" s="1331"/>
      <c r="C1496" s="1332"/>
      <c r="D1496" s="1333"/>
      <c r="E1496" s="1334"/>
      <c r="F1496" s="1334"/>
      <c r="G1496" s="1334"/>
    </row>
    <row r="1497" spans="1:7" s="1281" customFormat="1" x14ac:dyDescent="0.25">
      <c r="A1497" s="167"/>
      <c r="B1497" s="1331"/>
      <c r="C1497" s="1332"/>
      <c r="D1497" s="1333"/>
      <c r="E1497" s="1334"/>
      <c r="F1497" s="1334"/>
      <c r="G1497" s="1334"/>
    </row>
    <row r="1498" spans="1:7" s="1281" customFormat="1" x14ac:dyDescent="0.25">
      <c r="A1498" s="167"/>
      <c r="B1498" s="1331"/>
      <c r="C1498" s="1332"/>
      <c r="D1498" s="1333"/>
      <c r="E1498" s="1334"/>
      <c r="F1498" s="1334"/>
      <c r="G1498" s="1334"/>
    </row>
    <row r="1499" spans="1:7" s="1281" customFormat="1" x14ac:dyDescent="0.25">
      <c r="A1499" s="167"/>
      <c r="B1499" s="1331"/>
      <c r="C1499" s="1332"/>
      <c r="D1499" s="1333"/>
      <c r="E1499" s="1334"/>
      <c r="F1499" s="1334"/>
      <c r="G1499" s="1334"/>
    </row>
    <row r="1500" spans="1:7" s="1281" customFormat="1" x14ac:dyDescent="0.25">
      <c r="A1500" s="167"/>
      <c r="B1500" s="1331"/>
      <c r="C1500" s="1332"/>
      <c r="D1500" s="1333"/>
      <c r="E1500" s="1334"/>
      <c r="F1500" s="1334"/>
      <c r="G1500" s="1334"/>
    </row>
    <row r="1501" spans="1:7" s="1281" customFormat="1" x14ac:dyDescent="0.25">
      <c r="A1501" s="167"/>
      <c r="B1501" s="1331"/>
      <c r="C1501" s="1332"/>
      <c r="D1501" s="1333"/>
      <c r="E1501" s="1334"/>
      <c r="F1501" s="1334"/>
      <c r="G1501" s="1334"/>
    </row>
    <row r="1502" spans="1:7" s="1281" customFormat="1" x14ac:dyDescent="0.25">
      <c r="A1502" s="167"/>
      <c r="B1502" s="1331"/>
      <c r="C1502" s="1332"/>
      <c r="D1502" s="1333"/>
      <c r="E1502" s="1334"/>
      <c r="F1502" s="1334"/>
      <c r="G1502" s="1334"/>
    </row>
    <row r="1503" spans="1:7" s="1281" customFormat="1" x14ac:dyDescent="0.25">
      <c r="A1503" s="167"/>
      <c r="B1503" s="1331"/>
      <c r="C1503" s="1332"/>
      <c r="D1503" s="1333"/>
      <c r="E1503" s="1334"/>
      <c r="F1503" s="1334"/>
      <c r="G1503" s="1334"/>
    </row>
    <row r="1504" spans="1:7" s="1281" customFormat="1" x14ac:dyDescent="0.25">
      <c r="A1504" s="167"/>
      <c r="B1504" s="1331"/>
      <c r="C1504" s="1332"/>
      <c r="D1504" s="1333"/>
      <c r="E1504" s="1334"/>
      <c r="F1504" s="1334"/>
      <c r="G1504" s="1334"/>
    </row>
    <row r="1505" spans="1:7" s="1281" customFormat="1" x14ac:dyDescent="0.25">
      <c r="A1505" s="167"/>
      <c r="B1505" s="1331"/>
      <c r="C1505" s="1332"/>
      <c r="D1505" s="1333"/>
      <c r="E1505" s="1334"/>
      <c r="F1505" s="1334"/>
      <c r="G1505" s="1334"/>
    </row>
    <row r="1506" spans="1:7" s="1281" customFormat="1" x14ac:dyDescent="0.25">
      <c r="A1506" s="167"/>
      <c r="B1506" s="1331"/>
      <c r="C1506" s="1332"/>
      <c r="D1506" s="1333"/>
      <c r="E1506" s="1334"/>
      <c r="F1506" s="1334"/>
      <c r="G1506" s="1334"/>
    </row>
    <row r="1507" spans="1:7" s="1281" customFormat="1" x14ac:dyDescent="0.25">
      <c r="A1507" s="167"/>
      <c r="B1507" s="1331"/>
      <c r="C1507" s="1332"/>
      <c r="D1507" s="1333"/>
      <c r="E1507" s="1334"/>
      <c r="F1507" s="1334"/>
      <c r="G1507" s="1334"/>
    </row>
    <row r="1508" spans="1:7" s="1281" customFormat="1" x14ac:dyDescent="0.25">
      <c r="A1508" s="167"/>
      <c r="B1508" s="1331"/>
      <c r="C1508" s="1332"/>
      <c r="D1508" s="1333"/>
      <c r="E1508" s="1334"/>
      <c r="F1508" s="1334"/>
      <c r="G1508" s="1334"/>
    </row>
    <row r="1509" spans="1:7" s="1281" customFormat="1" x14ac:dyDescent="0.25">
      <c r="A1509" s="167"/>
      <c r="B1509" s="1331"/>
      <c r="C1509" s="1332"/>
      <c r="D1509" s="1333"/>
      <c r="E1509" s="1334"/>
      <c r="F1509" s="1334"/>
      <c r="G1509" s="1334"/>
    </row>
    <row r="1510" spans="1:7" s="1281" customFormat="1" x14ac:dyDescent="0.25">
      <c r="A1510" s="167"/>
      <c r="B1510" s="1331"/>
      <c r="C1510" s="1332"/>
      <c r="D1510" s="1333"/>
      <c r="E1510" s="1334"/>
      <c r="F1510" s="1334"/>
      <c r="G1510" s="1334"/>
    </row>
    <row r="1511" spans="1:7" s="1281" customFormat="1" x14ac:dyDescent="0.25">
      <c r="A1511" s="167"/>
      <c r="B1511" s="1331"/>
      <c r="C1511" s="1332"/>
      <c r="D1511" s="1333"/>
      <c r="E1511" s="1334"/>
      <c r="F1511" s="1334"/>
      <c r="G1511" s="1334"/>
    </row>
    <row r="1512" spans="1:7" s="1281" customFormat="1" x14ac:dyDescent="0.25">
      <c r="A1512" s="167"/>
      <c r="B1512" s="1331"/>
      <c r="C1512" s="1332"/>
      <c r="D1512" s="1333"/>
      <c r="E1512" s="1334"/>
      <c r="F1512" s="1334"/>
      <c r="G1512" s="1334"/>
    </row>
    <row r="1513" spans="1:7" s="1281" customFormat="1" x14ac:dyDescent="0.25">
      <c r="A1513" s="167"/>
      <c r="B1513" s="1331"/>
      <c r="C1513" s="1332"/>
      <c r="D1513" s="1333"/>
      <c r="E1513" s="1334"/>
      <c r="F1513" s="1334"/>
      <c r="G1513" s="1334"/>
    </row>
    <row r="1514" spans="1:7" s="1281" customFormat="1" x14ac:dyDescent="0.25">
      <c r="A1514" s="167"/>
      <c r="B1514" s="1331"/>
      <c r="C1514" s="1332"/>
      <c r="D1514" s="1333"/>
      <c r="E1514" s="1334"/>
      <c r="F1514" s="1334"/>
      <c r="G1514" s="1334"/>
    </row>
    <row r="1515" spans="1:7" s="1281" customFormat="1" x14ac:dyDescent="0.25">
      <c r="A1515" s="167"/>
      <c r="B1515" s="1331"/>
      <c r="C1515" s="1332"/>
      <c r="D1515" s="1333"/>
      <c r="E1515" s="1334"/>
      <c r="F1515" s="1334"/>
      <c r="G1515" s="1334"/>
    </row>
    <row r="1516" spans="1:7" s="1281" customFormat="1" x14ac:dyDescent="0.25">
      <c r="A1516" s="167"/>
      <c r="B1516" s="1331"/>
      <c r="C1516" s="1332"/>
      <c r="D1516" s="1333"/>
      <c r="E1516" s="1334"/>
      <c r="F1516" s="1334"/>
      <c r="G1516" s="1334"/>
    </row>
    <row r="1517" spans="1:7" s="1281" customFormat="1" x14ac:dyDescent="0.25">
      <c r="A1517" s="167"/>
      <c r="B1517" s="1331"/>
      <c r="C1517" s="1332"/>
      <c r="D1517" s="1333"/>
      <c r="E1517" s="1334"/>
      <c r="F1517" s="1334"/>
      <c r="G1517" s="1334"/>
    </row>
    <row r="1518" spans="1:7" s="1281" customFormat="1" x14ac:dyDescent="0.25">
      <c r="A1518" s="167"/>
      <c r="B1518" s="1331"/>
      <c r="C1518" s="1332"/>
      <c r="D1518" s="1333"/>
      <c r="E1518" s="1334"/>
      <c r="F1518" s="1334"/>
      <c r="G1518" s="1334"/>
    </row>
    <row r="1519" spans="1:7" s="1281" customFormat="1" x14ac:dyDescent="0.25">
      <c r="A1519" s="167"/>
      <c r="B1519" s="1331"/>
      <c r="C1519" s="1332"/>
      <c r="D1519" s="1333"/>
      <c r="E1519" s="1334"/>
      <c r="F1519" s="1334"/>
      <c r="G1519" s="1334"/>
    </row>
    <row r="1520" spans="1:7" s="1281" customFormat="1" x14ac:dyDescent="0.25">
      <c r="A1520" s="167"/>
      <c r="B1520" s="1331"/>
      <c r="C1520" s="1332"/>
      <c r="D1520" s="1333"/>
      <c r="E1520" s="1334"/>
      <c r="F1520" s="1334"/>
      <c r="G1520" s="1334"/>
    </row>
    <row r="1521" spans="1:7" s="1281" customFormat="1" x14ac:dyDescent="0.25">
      <c r="A1521" s="167"/>
      <c r="B1521" s="1331"/>
      <c r="C1521" s="1332"/>
      <c r="D1521" s="1333"/>
      <c r="E1521" s="1334"/>
      <c r="F1521" s="1334"/>
      <c r="G1521" s="1334"/>
    </row>
    <row r="1522" spans="1:7" s="1281" customFormat="1" x14ac:dyDescent="0.25">
      <c r="A1522" s="167"/>
      <c r="B1522" s="1331"/>
      <c r="C1522" s="1332"/>
      <c r="D1522" s="1333"/>
      <c r="E1522" s="1334"/>
      <c r="F1522" s="1334"/>
      <c r="G1522" s="1334"/>
    </row>
    <row r="1523" spans="1:7" s="1281" customFormat="1" x14ac:dyDescent="0.25">
      <c r="A1523" s="167"/>
      <c r="B1523" s="1331"/>
      <c r="C1523" s="1332"/>
      <c r="D1523" s="1333"/>
      <c r="E1523" s="1334"/>
      <c r="F1523" s="1334"/>
      <c r="G1523" s="1334"/>
    </row>
    <row r="1524" spans="1:7" s="1281" customFormat="1" x14ac:dyDescent="0.25">
      <c r="A1524" s="167"/>
      <c r="B1524" s="1331"/>
      <c r="C1524" s="1332"/>
      <c r="D1524" s="1333"/>
      <c r="E1524" s="1334"/>
      <c r="F1524" s="1334"/>
      <c r="G1524" s="1334"/>
    </row>
    <row r="1525" spans="1:7" s="1281" customFormat="1" x14ac:dyDescent="0.25">
      <c r="A1525" s="167"/>
      <c r="B1525" s="1331"/>
      <c r="C1525" s="1332"/>
      <c r="D1525" s="1333"/>
      <c r="E1525" s="1334"/>
      <c r="F1525" s="1334"/>
      <c r="G1525" s="1334"/>
    </row>
    <row r="1526" spans="1:7" s="1281" customFormat="1" x14ac:dyDescent="0.25">
      <c r="A1526" s="167"/>
      <c r="B1526" s="1331"/>
      <c r="C1526" s="1332"/>
      <c r="D1526" s="1333"/>
      <c r="E1526" s="1334"/>
      <c r="F1526" s="1334"/>
      <c r="G1526" s="1334"/>
    </row>
    <row r="1527" spans="1:7" s="1281" customFormat="1" x14ac:dyDescent="0.25">
      <c r="A1527" s="167"/>
      <c r="B1527" s="1331"/>
      <c r="C1527" s="1332"/>
      <c r="D1527" s="1333"/>
      <c r="E1527" s="1334"/>
      <c r="F1527" s="1334"/>
      <c r="G1527" s="1334"/>
    </row>
    <row r="1528" spans="1:7" s="1281" customFormat="1" x14ac:dyDescent="0.25">
      <c r="A1528" s="167"/>
      <c r="B1528" s="1331"/>
      <c r="C1528" s="1332"/>
      <c r="D1528" s="1333"/>
      <c r="E1528" s="1334"/>
      <c r="F1528" s="1334"/>
      <c r="G1528" s="1334"/>
    </row>
    <row r="1529" spans="1:7" s="1281" customFormat="1" x14ac:dyDescent="0.25">
      <c r="A1529" s="167"/>
      <c r="B1529" s="1331"/>
      <c r="C1529" s="1332"/>
      <c r="D1529" s="1333"/>
      <c r="E1529" s="1334"/>
      <c r="F1529" s="1334"/>
      <c r="G1529" s="1334"/>
    </row>
    <row r="1530" spans="1:7" s="1281" customFormat="1" x14ac:dyDescent="0.25">
      <c r="A1530" s="167"/>
      <c r="B1530" s="1331"/>
      <c r="C1530" s="1332"/>
      <c r="D1530" s="1333"/>
      <c r="E1530" s="1334"/>
      <c r="F1530" s="1334"/>
      <c r="G1530" s="1334"/>
    </row>
    <row r="1531" spans="1:7" s="1281" customFormat="1" x14ac:dyDescent="0.25">
      <c r="A1531" s="167"/>
      <c r="B1531" s="1331"/>
      <c r="C1531" s="1332"/>
      <c r="D1531" s="1333"/>
      <c r="E1531" s="1334"/>
      <c r="F1531" s="1334"/>
      <c r="G1531" s="1334"/>
    </row>
    <row r="1532" spans="1:7" s="1281" customFormat="1" x14ac:dyDescent="0.25">
      <c r="A1532" s="167"/>
      <c r="B1532" s="1331"/>
      <c r="C1532" s="1332"/>
      <c r="D1532" s="1333"/>
      <c r="E1532" s="1334"/>
      <c r="F1532" s="1334"/>
      <c r="G1532" s="1334"/>
    </row>
    <row r="1533" spans="1:7" s="1281" customFormat="1" x14ac:dyDescent="0.25">
      <c r="A1533" s="167"/>
      <c r="B1533" s="1331"/>
      <c r="C1533" s="1332"/>
      <c r="D1533" s="1333"/>
      <c r="E1533" s="1334"/>
      <c r="F1533" s="1334"/>
      <c r="G1533" s="1334"/>
    </row>
    <row r="1534" spans="1:7" s="1281" customFormat="1" x14ac:dyDescent="0.25">
      <c r="A1534" s="167"/>
      <c r="B1534" s="1331"/>
      <c r="C1534" s="1332"/>
      <c r="D1534" s="1333"/>
      <c r="E1534" s="1334"/>
      <c r="F1534" s="1334"/>
      <c r="G1534" s="1334"/>
    </row>
    <row r="1535" spans="1:7" s="1281" customFormat="1" x14ac:dyDescent="0.25">
      <c r="A1535" s="167"/>
      <c r="B1535" s="1331"/>
      <c r="C1535" s="1332"/>
      <c r="D1535" s="1333"/>
      <c r="E1535" s="1334"/>
      <c r="F1535" s="1334"/>
      <c r="G1535" s="1334"/>
    </row>
    <row r="1536" spans="1:7" s="1281" customFormat="1" x14ac:dyDescent="0.25">
      <c r="A1536" s="167"/>
      <c r="B1536" s="1331"/>
      <c r="C1536" s="1332"/>
      <c r="D1536" s="1333"/>
      <c r="E1536" s="1334"/>
      <c r="F1536" s="1334"/>
      <c r="G1536" s="1334"/>
    </row>
    <row r="1537" spans="1:7" s="1281" customFormat="1" x14ac:dyDescent="0.25">
      <c r="A1537" s="167"/>
      <c r="B1537" s="1331"/>
      <c r="C1537" s="1332"/>
      <c r="D1537" s="1333"/>
      <c r="E1537" s="1334"/>
      <c r="F1537" s="1334"/>
      <c r="G1537" s="1334"/>
    </row>
    <row r="1538" spans="1:7" s="1281" customFormat="1" x14ac:dyDescent="0.25">
      <c r="A1538" s="167"/>
      <c r="B1538" s="1331"/>
      <c r="C1538" s="1332"/>
      <c r="D1538" s="1333"/>
      <c r="E1538" s="1334"/>
      <c r="F1538" s="1334"/>
      <c r="G1538" s="1334"/>
    </row>
    <row r="1539" spans="1:7" s="1281" customFormat="1" x14ac:dyDescent="0.25">
      <c r="A1539" s="167"/>
      <c r="B1539" s="1331"/>
      <c r="C1539" s="1332"/>
      <c r="D1539" s="1333"/>
      <c r="E1539" s="1334"/>
      <c r="F1539" s="1334"/>
      <c r="G1539" s="1334"/>
    </row>
    <row r="1540" spans="1:7" s="1281" customFormat="1" x14ac:dyDescent="0.25">
      <c r="A1540" s="167"/>
      <c r="B1540" s="1331"/>
      <c r="C1540" s="1332"/>
      <c r="D1540" s="1333"/>
      <c r="E1540" s="1334"/>
      <c r="F1540" s="1334"/>
      <c r="G1540" s="1334"/>
    </row>
    <row r="1541" spans="1:7" s="1281" customFormat="1" x14ac:dyDescent="0.25">
      <c r="A1541" s="167"/>
      <c r="B1541" s="1331"/>
      <c r="C1541" s="1332"/>
      <c r="D1541" s="1333"/>
      <c r="E1541" s="1334"/>
      <c r="F1541" s="1334"/>
      <c r="G1541" s="1334"/>
    </row>
    <row r="1542" spans="1:7" s="1281" customFormat="1" x14ac:dyDescent="0.25">
      <c r="A1542" s="167"/>
      <c r="B1542" s="1331"/>
      <c r="C1542" s="1332"/>
      <c r="D1542" s="1333"/>
      <c r="E1542" s="1334"/>
      <c r="F1542" s="1334"/>
      <c r="G1542" s="1334"/>
    </row>
    <row r="1543" spans="1:7" s="1281" customFormat="1" x14ac:dyDescent="0.25">
      <c r="A1543" s="167"/>
      <c r="B1543" s="1331"/>
      <c r="C1543" s="1332"/>
      <c r="D1543" s="1333"/>
      <c r="E1543" s="1334"/>
      <c r="F1543" s="1334"/>
      <c r="G1543" s="1334"/>
    </row>
    <row r="1544" spans="1:7" s="1281" customFormat="1" x14ac:dyDescent="0.25">
      <c r="A1544" s="167"/>
      <c r="B1544" s="1331"/>
      <c r="C1544" s="1332"/>
      <c r="D1544" s="1333"/>
      <c r="E1544" s="1334"/>
      <c r="F1544" s="1334"/>
      <c r="G1544" s="1334"/>
    </row>
    <row r="1545" spans="1:7" s="1281" customFormat="1" x14ac:dyDescent="0.25">
      <c r="A1545" s="167"/>
      <c r="B1545" s="1331"/>
      <c r="C1545" s="1332"/>
      <c r="D1545" s="1333"/>
      <c r="E1545" s="1334"/>
      <c r="F1545" s="1334"/>
      <c r="G1545" s="1334"/>
    </row>
    <row r="1546" spans="1:7" s="1281" customFormat="1" x14ac:dyDescent="0.25">
      <c r="A1546" s="167"/>
      <c r="B1546" s="1331"/>
      <c r="C1546" s="1332"/>
      <c r="D1546" s="1333"/>
      <c r="E1546" s="1334"/>
      <c r="F1546" s="1334"/>
      <c r="G1546" s="1334"/>
    </row>
    <row r="1547" spans="1:7" s="1281" customFormat="1" x14ac:dyDescent="0.25">
      <c r="A1547" s="167"/>
      <c r="B1547" s="1331"/>
      <c r="C1547" s="1332"/>
      <c r="D1547" s="1333"/>
      <c r="E1547" s="1334"/>
      <c r="F1547" s="1334"/>
      <c r="G1547" s="1334"/>
    </row>
    <row r="1548" spans="1:7" s="1281" customFormat="1" x14ac:dyDescent="0.25">
      <c r="A1548" s="167"/>
      <c r="B1548" s="1331"/>
      <c r="C1548" s="1332"/>
      <c r="D1548" s="1333"/>
      <c r="E1548" s="1334"/>
      <c r="F1548" s="1334"/>
      <c r="G1548" s="1334"/>
    </row>
    <row r="1549" spans="1:7" s="1281" customFormat="1" x14ac:dyDescent="0.25">
      <c r="A1549" s="167"/>
      <c r="B1549" s="1331"/>
      <c r="C1549" s="1332"/>
      <c r="D1549" s="1333"/>
      <c r="E1549" s="1334"/>
      <c r="F1549" s="1334"/>
      <c r="G1549" s="1334"/>
    </row>
    <row r="1550" spans="1:7" s="1281" customFormat="1" x14ac:dyDescent="0.25">
      <c r="A1550" s="167"/>
      <c r="B1550" s="1331"/>
      <c r="C1550" s="1332"/>
      <c r="D1550" s="1333"/>
      <c r="E1550" s="1334"/>
      <c r="F1550" s="1334"/>
      <c r="G1550" s="1334"/>
    </row>
    <row r="1551" spans="1:7" s="1281" customFormat="1" x14ac:dyDescent="0.25">
      <c r="A1551" s="167"/>
      <c r="B1551" s="1331"/>
      <c r="C1551" s="1332"/>
      <c r="D1551" s="1333"/>
      <c r="E1551" s="1334"/>
      <c r="F1551" s="1334"/>
      <c r="G1551" s="1334"/>
    </row>
    <row r="1552" spans="1:7" s="1281" customFormat="1" x14ac:dyDescent="0.25">
      <c r="A1552" s="167"/>
      <c r="B1552" s="1331"/>
      <c r="C1552" s="1332"/>
      <c r="D1552" s="1333"/>
      <c r="E1552" s="1334"/>
      <c r="F1552" s="1334"/>
      <c r="G1552" s="1334"/>
    </row>
    <row r="1553" spans="1:7" s="1281" customFormat="1" x14ac:dyDescent="0.25">
      <c r="A1553" s="167"/>
      <c r="B1553" s="1331"/>
      <c r="C1553" s="1332"/>
      <c r="D1553" s="1333"/>
      <c r="E1553" s="1334"/>
      <c r="F1553" s="1334"/>
      <c r="G1553" s="1334"/>
    </row>
    <row r="1554" spans="1:7" s="1281" customFormat="1" x14ac:dyDescent="0.25">
      <c r="A1554" s="167"/>
      <c r="B1554" s="1331"/>
      <c r="C1554" s="1332"/>
      <c r="D1554" s="1333"/>
      <c r="E1554" s="1334"/>
      <c r="F1554" s="1334"/>
      <c r="G1554" s="1334"/>
    </row>
    <row r="1555" spans="1:7" s="1281" customFormat="1" x14ac:dyDescent="0.25">
      <c r="A1555" s="167"/>
      <c r="B1555" s="1331"/>
      <c r="C1555" s="1332"/>
      <c r="D1555" s="1333"/>
      <c r="E1555" s="1334"/>
      <c r="F1555" s="1334"/>
      <c r="G1555" s="1334"/>
    </row>
    <row r="1556" spans="1:7" s="1281" customFormat="1" x14ac:dyDescent="0.25">
      <c r="A1556" s="167"/>
      <c r="B1556" s="1331"/>
      <c r="C1556" s="1332"/>
      <c r="D1556" s="1333"/>
      <c r="E1556" s="1334"/>
      <c r="F1556" s="1334"/>
      <c r="G1556" s="1334"/>
    </row>
    <row r="1557" spans="1:7" s="1281" customFormat="1" x14ac:dyDescent="0.25">
      <c r="A1557" s="167"/>
      <c r="B1557" s="1331"/>
      <c r="C1557" s="1332"/>
      <c r="D1557" s="1333"/>
      <c r="E1557" s="1334"/>
      <c r="F1557" s="1334"/>
      <c r="G1557" s="1334"/>
    </row>
    <row r="1558" spans="1:7" s="1281" customFormat="1" x14ac:dyDescent="0.25">
      <c r="A1558" s="167"/>
      <c r="B1558" s="1331"/>
      <c r="C1558" s="1332"/>
      <c r="D1558" s="1333"/>
      <c r="E1558" s="1334"/>
      <c r="F1558" s="1334"/>
      <c r="G1558" s="1334"/>
    </row>
    <row r="1559" spans="1:7" s="1281" customFormat="1" x14ac:dyDescent="0.25">
      <c r="A1559" s="167"/>
      <c r="B1559" s="1331"/>
      <c r="C1559" s="1332"/>
      <c r="D1559" s="1333"/>
      <c r="E1559" s="1334"/>
      <c r="F1559" s="1334"/>
      <c r="G1559" s="1334"/>
    </row>
    <row r="1560" spans="1:7" s="1281" customFormat="1" x14ac:dyDescent="0.25">
      <c r="A1560" s="167"/>
      <c r="B1560" s="1331"/>
      <c r="C1560" s="1332"/>
      <c r="D1560" s="1333"/>
      <c r="E1560" s="1334"/>
      <c r="F1560" s="1334"/>
      <c r="G1560" s="1334"/>
    </row>
    <row r="1561" spans="1:7" s="1281" customFormat="1" x14ac:dyDescent="0.25">
      <c r="A1561" s="167"/>
      <c r="B1561" s="1331"/>
      <c r="C1561" s="1332"/>
      <c r="D1561" s="1333"/>
      <c r="E1561" s="1334"/>
      <c r="F1561" s="1334"/>
      <c r="G1561" s="1334"/>
    </row>
    <row r="1562" spans="1:7" s="1281" customFormat="1" x14ac:dyDescent="0.25">
      <c r="A1562" s="167"/>
      <c r="B1562" s="1331"/>
      <c r="C1562" s="1332"/>
      <c r="D1562" s="1333"/>
      <c r="E1562" s="1334"/>
      <c r="F1562" s="1334"/>
      <c r="G1562" s="1334"/>
    </row>
    <row r="1563" spans="1:7" s="1281" customFormat="1" x14ac:dyDescent="0.25">
      <c r="A1563" s="167"/>
      <c r="B1563" s="1331"/>
      <c r="C1563" s="1332"/>
      <c r="D1563" s="1333"/>
      <c r="E1563" s="1334"/>
      <c r="F1563" s="1334"/>
      <c r="G1563" s="1334"/>
    </row>
    <row r="1564" spans="1:7" s="1281" customFormat="1" x14ac:dyDescent="0.25">
      <c r="A1564" s="167"/>
      <c r="B1564" s="1331"/>
      <c r="C1564" s="1332"/>
      <c r="D1564" s="1333"/>
      <c r="E1564" s="1334"/>
      <c r="F1564" s="1334"/>
      <c r="G1564" s="1334"/>
    </row>
    <row r="1565" spans="1:7" s="1281" customFormat="1" x14ac:dyDescent="0.25">
      <c r="A1565" s="167"/>
      <c r="B1565" s="1331"/>
      <c r="C1565" s="1332"/>
      <c r="D1565" s="1333"/>
      <c r="E1565" s="1334"/>
      <c r="F1565" s="1334"/>
      <c r="G1565" s="1334"/>
    </row>
    <row r="1566" spans="1:7" s="1281" customFormat="1" x14ac:dyDescent="0.25">
      <c r="A1566" s="167"/>
      <c r="B1566" s="1331"/>
      <c r="C1566" s="1332"/>
      <c r="D1566" s="1333"/>
      <c r="E1566" s="1334"/>
      <c r="F1566" s="1334"/>
      <c r="G1566" s="1334"/>
    </row>
    <row r="1567" spans="1:7" s="1281" customFormat="1" x14ac:dyDescent="0.25">
      <c r="A1567" s="167"/>
      <c r="B1567" s="1331"/>
      <c r="C1567" s="1332"/>
      <c r="D1567" s="1333"/>
      <c r="E1567" s="1334"/>
      <c r="F1567" s="1334"/>
      <c r="G1567" s="1334"/>
    </row>
    <row r="1568" spans="1:7" s="1281" customFormat="1" x14ac:dyDescent="0.25">
      <c r="A1568" s="167"/>
      <c r="B1568" s="1331"/>
      <c r="C1568" s="1332"/>
      <c r="D1568" s="1333"/>
      <c r="E1568" s="1334"/>
      <c r="F1568" s="1334"/>
      <c r="G1568" s="1334"/>
    </row>
    <row r="1569" spans="1:7" s="1281" customFormat="1" x14ac:dyDescent="0.25">
      <c r="A1569" s="167"/>
      <c r="B1569" s="1331"/>
      <c r="C1569" s="1332"/>
      <c r="D1569" s="1333"/>
      <c r="E1569" s="1334"/>
      <c r="F1569" s="1334"/>
      <c r="G1569" s="1334"/>
    </row>
    <row r="1570" spans="1:7" s="1281" customFormat="1" x14ac:dyDescent="0.25">
      <c r="A1570" s="167"/>
      <c r="B1570" s="1331"/>
      <c r="C1570" s="1332"/>
      <c r="D1570" s="1333"/>
      <c r="E1570" s="1334"/>
      <c r="F1570" s="1334"/>
      <c r="G1570" s="1334"/>
    </row>
    <row r="1571" spans="1:7" s="1281" customFormat="1" x14ac:dyDescent="0.25">
      <c r="A1571" s="167"/>
      <c r="B1571" s="1331"/>
      <c r="C1571" s="1332"/>
      <c r="D1571" s="1333"/>
      <c r="E1571" s="1334"/>
      <c r="F1571" s="1334"/>
      <c r="G1571" s="1334"/>
    </row>
    <row r="1572" spans="1:7" s="1281" customFormat="1" x14ac:dyDescent="0.25">
      <c r="A1572" s="167"/>
      <c r="B1572" s="1331"/>
      <c r="C1572" s="1332"/>
      <c r="D1572" s="1333"/>
      <c r="E1572" s="1334"/>
      <c r="F1572" s="1334"/>
      <c r="G1572" s="1334"/>
    </row>
    <row r="1573" spans="1:7" s="1281" customFormat="1" x14ac:dyDescent="0.25">
      <c r="A1573" s="167"/>
      <c r="B1573" s="1331"/>
      <c r="C1573" s="1332"/>
      <c r="D1573" s="1333"/>
      <c r="E1573" s="1334"/>
      <c r="F1573" s="1334"/>
      <c r="G1573" s="1334"/>
    </row>
    <row r="1574" spans="1:7" s="1281" customFormat="1" x14ac:dyDescent="0.25">
      <c r="A1574" s="167"/>
      <c r="B1574" s="1331"/>
      <c r="C1574" s="1332"/>
      <c r="D1574" s="1333"/>
      <c r="E1574" s="1334"/>
      <c r="F1574" s="1334"/>
      <c r="G1574" s="1334"/>
    </row>
    <row r="1575" spans="1:7" s="1281" customFormat="1" x14ac:dyDescent="0.25">
      <c r="A1575" s="167"/>
      <c r="B1575" s="1331"/>
      <c r="C1575" s="1332"/>
      <c r="D1575" s="1333"/>
      <c r="E1575" s="1334"/>
      <c r="F1575" s="1334"/>
      <c r="G1575" s="1334"/>
    </row>
    <row r="1576" spans="1:7" s="1281" customFormat="1" x14ac:dyDescent="0.25">
      <c r="A1576" s="167"/>
      <c r="B1576" s="1331"/>
      <c r="C1576" s="1332"/>
      <c r="D1576" s="1333"/>
      <c r="E1576" s="1334"/>
      <c r="F1576" s="1334"/>
      <c r="G1576" s="1334"/>
    </row>
    <row r="1577" spans="1:7" s="1281" customFormat="1" x14ac:dyDescent="0.25">
      <c r="A1577" s="167"/>
      <c r="B1577" s="1331"/>
      <c r="C1577" s="1332"/>
      <c r="D1577" s="1333"/>
      <c r="E1577" s="1334"/>
      <c r="F1577" s="1334"/>
      <c r="G1577" s="1334"/>
    </row>
    <row r="1578" spans="1:7" s="1281" customFormat="1" x14ac:dyDescent="0.25">
      <c r="A1578" s="167"/>
      <c r="B1578" s="1331"/>
      <c r="C1578" s="1332"/>
      <c r="D1578" s="1333"/>
      <c r="E1578" s="1334"/>
      <c r="F1578" s="1334"/>
      <c r="G1578" s="1334"/>
    </row>
    <row r="1579" spans="1:7" s="1281" customFormat="1" x14ac:dyDescent="0.25">
      <c r="A1579" s="167"/>
      <c r="B1579" s="1331"/>
      <c r="C1579" s="1332"/>
      <c r="D1579" s="1333"/>
      <c r="E1579" s="1334"/>
      <c r="F1579" s="1334"/>
      <c r="G1579" s="1334"/>
    </row>
    <row r="1580" spans="1:7" s="1281" customFormat="1" x14ac:dyDescent="0.25">
      <c r="A1580" s="167"/>
      <c r="B1580" s="1331"/>
      <c r="C1580" s="1332"/>
      <c r="D1580" s="1333"/>
      <c r="E1580" s="1334"/>
      <c r="F1580" s="1334"/>
      <c r="G1580" s="1334"/>
    </row>
    <row r="1581" spans="1:7" s="1281" customFormat="1" x14ac:dyDescent="0.25">
      <c r="A1581" s="167"/>
      <c r="B1581" s="1331"/>
      <c r="C1581" s="1332"/>
      <c r="D1581" s="1333"/>
      <c r="E1581" s="1334"/>
      <c r="F1581" s="1334"/>
      <c r="G1581" s="1334"/>
    </row>
    <row r="1582" spans="1:7" s="1281" customFormat="1" x14ac:dyDescent="0.25">
      <c r="A1582" s="167"/>
      <c r="B1582" s="1331"/>
      <c r="C1582" s="1332"/>
      <c r="D1582" s="1333"/>
      <c r="E1582" s="1334"/>
      <c r="F1582" s="1334"/>
      <c r="G1582" s="1334"/>
    </row>
    <row r="1583" spans="1:7" s="1281" customFormat="1" x14ac:dyDescent="0.25">
      <c r="A1583" s="167"/>
      <c r="B1583" s="1331"/>
      <c r="C1583" s="1332"/>
      <c r="D1583" s="1333"/>
      <c r="E1583" s="1334"/>
      <c r="F1583" s="1334"/>
      <c r="G1583" s="1334"/>
    </row>
    <row r="1584" spans="1:7" s="1281" customFormat="1" x14ac:dyDescent="0.25">
      <c r="A1584" s="167"/>
      <c r="B1584" s="1331"/>
      <c r="C1584" s="1332"/>
      <c r="D1584" s="1333"/>
      <c r="E1584" s="1334"/>
      <c r="F1584" s="1334"/>
      <c r="G1584" s="1334"/>
    </row>
    <row r="1585" spans="1:7" s="1281" customFormat="1" x14ac:dyDescent="0.25">
      <c r="A1585" s="167"/>
      <c r="B1585" s="1331"/>
      <c r="C1585" s="1332"/>
      <c r="D1585" s="1333"/>
      <c r="E1585" s="1334"/>
      <c r="F1585" s="1334"/>
      <c r="G1585" s="1334"/>
    </row>
    <row r="1586" spans="1:7" s="1281" customFormat="1" x14ac:dyDescent="0.25">
      <c r="A1586" s="167"/>
      <c r="B1586" s="1331"/>
      <c r="C1586" s="1332"/>
      <c r="D1586" s="1333"/>
      <c r="E1586" s="1334"/>
      <c r="F1586" s="1334"/>
      <c r="G1586" s="1334"/>
    </row>
    <row r="1587" spans="1:7" s="1281" customFormat="1" x14ac:dyDescent="0.25">
      <c r="A1587" s="167"/>
      <c r="B1587" s="1331"/>
      <c r="C1587" s="1332"/>
      <c r="D1587" s="1333"/>
      <c r="E1587" s="1334"/>
      <c r="F1587" s="1334"/>
      <c r="G1587" s="1334"/>
    </row>
    <row r="1588" spans="1:7" s="1281" customFormat="1" x14ac:dyDescent="0.25">
      <c r="A1588" s="167"/>
      <c r="B1588" s="1331"/>
      <c r="C1588" s="1332"/>
      <c r="D1588" s="1333"/>
      <c r="E1588" s="1334"/>
      <c r="F1588" s="1334"/>
      <c r="G1588" s="1334"/>
    </row>
    <row r="1589" spans="1:7" s="1281" customFormat="1" x14ac:dyDescent="0.25">
      <c r="A1589" s="167"/>
      <c r="B1589" s="1331"/>
      <c r="C1589" s="1332"/>
      <c r="D1589" s="1333"/>
      <c r="E1589" s="1334"/>
      <c r="F1589" s="1334"/>
      <c r="G1589" s="1334"/>
    </row>
    <row r="1590" spans="1:7" s="1281" customFormat="1" x14ac:dyDescent="0.25">
      <c r="A1590" s="167"/>
      <c r="B1590" s="1331"/>
      <c r="C1590" s="1332"/>
      <c r="D1590" s="1333"/>
      <c r="E1590" s="1334"/>
      <c r="F1590" s="1334"/>
      <c r="G1590" s="1334"/>
    </row>
    <row r="1591" spans="1:7" s="1281" customFormat="1" x14ac:dyDescent="0.25">
      <c r="A1591" s="167"/>
      <c r="B1591" s="1331"/>
      <c r="C1591" s="1332"/>
      <c r="D1591" s="1333"/>
      <c r="E1591" s="1334"/>
      <c r="F1591" s="1334"/>
      <c r="G1591" s="1334"/>
    </row>
    <row r="1592" spans="1:7" s="1281" customFormat="1" x14ac:dyDescent="0.25">
      <c r="A1592" s="167"/>
      <c r="B1592" s="1331"/>
      <c r="C1592" s="1332"/>
      <c r="D1592" s="1333"/>
      <c r="E1592" s="1334"/>
      <c r="F1592" s="1334"/>
      <c r="G1592" s="1334"/>
    </row>
    <row r="1593" spans="1:7" s="1281" customFormat="1" x14ac:dyDescent="0.25">
      <c r="A1593" s="167"/>
      <c r="B1593" s="1331"/>
      <c r="C1593" s="1332"/>
      <c r="D1593" s="1333"/>
      <c r="E1593" s="1334"/>
      <c r="F1593" s="1334"/>
      <c r="G1593" s="1334"/>
    </row>
    <row r="1594" spans="1:7" s="1281" customFormat="1" x14ac:dyDescent="0.25">
      <c r="A1594" s="167"/>
      <c r="B1594" s="1331"/>
      <c r="C1594" s="1332"/>
      <c r="D1594" s="1333"/>
      <c r="E1594" s="1334"/>
      <c r="F1594" s="1334"/>
      <c r="G1594" s="1334"/>
    </row>
    <row r="1595" spans="1:7" s="1281" customFormat="1" x14ac:dyDescent="0.25">
      <c r="A1595" s="167"/>
      <c r="B1595" s="1331"/>
      <c r="C1595" s="1332"/>
      <c r="D1595" s="1333"/>
      <c r="E1595" s="1334"/>
      <c r="F1595" s="1334"/>
      <c r="G1595" s="1334"/>
    </row>
    <row r="1596" spans="1:7" s="1281" customFormat="1" x14ac:dyDescent="0.25">
      <c r="A1596" s="167"/>
      <c r="B1596" s="1331"/>
      <c r="C1596" s="1332"/>
      <c r="D1596" s="1333"/>
      <c r="E1596" s="1334"/>
      <c r="F1596" s="1334"/>
      <c r="G1596" s="1334"/>
    </row>
    <row r="1597" spans="1:7" s="1281" customFormat="1" x14ac:dyDescent="0.25">
      <c r="A1597" s="167"/>
      <c r="B1597" s="1331"/>
      <c r="C1597" s="1332"/>
      <c r="D1597" s="1333"/>
      <c r="E1597" s="1334"/>
      <c r="F1597" s="1334"/>
      <c r="G1597" s="1334"/>
    </row>
    <row r="1598" spans="1:7" s="1281" customFormat="1" x14ac:dyDescent="0.25">
      <c r="A1598" s="167"/>
      <c r="B1598" s="1331"/>
      <c r="C1598" s="1332"/>
      <c r="D1598" s="1333"/>
      <c r="E1598" s="1334"/>
      <c r="F1598" s="1334"/>
      <c r="G1598" s="1334"/>
    </row>
    <row r="1599" spans="1:7" s="1281" customFormat="1" x14ac:dyDescent="0.25">
      <c r="A1599" s="167"/>
      <c r="B1599" s="1331"/>
      <c r="C1599" s="1332"/>
      <c r="D1599" s="1333"/>
      <c r="E1599" s="1334"/>
      <c r="F1599" s="1334"/>
      <c r="G1599" s="1334"/>
    </row>
    <row r="1600" spans="1:7" s="1281" customFormat="1" x14ac:dyDescent="0.25">
      <c r="A1600" s="167"/>
      <c r="B1600" s="1331"/>
      <c r="C1600" s="1332"/>
      <c r="D1600" s="1333"/>
      <c r="E1600" s="1334"/>
      <c r="F1600" s="1334"/>
      <c r="G1600" s="1334"/>
    </row>
    <row r="1601" spans="1:7" s="1281" customFormat="1" x14ac:dyDescent="0.25">
      <c r="A1601" s="167"/>
      <c r="B1601" s="1331"/>
      <c r="C1601" s="1332"/>
      <c r="D1601" s="1333"/>
      <c r="E1601" s="1334"/>
      <c r="F1601" s="1334"/>
      <c r="G1601" s="1334"/>
    </row>
    <row r="1602" spans="1:7" s="1281" customFormat="1" x14ac:dyDescent="0.25">
      <c r="A1602" s="167"/>
      <c r="B1602" s="1331"/>
      <c r="C1602" s="1332"/>
      <c r="D1602" s="1333"/>
      <c r="E1602" s="1334"/>
      <c r="F1602" s="1334"/>
      <c r="G1602" s="1334"/>
    </row>
    <row r="1603" spans="1:7" s="1281" customFormat="1" x14ac:dyDescent="0.25">
      <c r="A1603" s="167"/>
      <c r="B1603" s="1331"/>
      <c r="C1603" s="1332"/>
      <c r="D1603" s="1333"/>
      <c r="E1603" s="1334"/>
      <c r="F1603" s="1334"/>
      <c r="G1603" s="1334"/>
    </row>
    <row r="1604" spans="1:7" s="1281" customFormat="1" x14ac:dyDescent="0.25">
      <c r="A1604" s="167"/>
      <c r="B1604" s="1331"/>
      <c r="C1604" s="1332"/>
      <c r="D1604" s="1333"/>
      <c r="E1604" s="1334"/>
      <c r="F1604" s="1334"/>
      <c r="G1604" s="1334"/>
    </row>
    <row r="1605" spans="1:7" s="1281" customFormat="1" x14ac:dyDescent="0.25">
      <c r="A1605" s="167"/>
      <c r="B1605" s="1331"/>
      <c r="C1605" s="1332"/>
      <c r="D1605" s="1333"/>
      <c r="E1605" s="1334"/>
      <c r="F1605" s="1334"/>
      <c r="G1605" s="1334"/>
    </row>
    <row r="1606" spans="1:7" s="1281" customFormat="1" x14ac:dyDescent="0.25">
      <c r="A1606" s="167"/>
      <c r="B1606" s="1331"/>
      <c r="C1606" s="1332"/>
      <c r="D1606" s="1333"/>
      <c r="E1606" s="1334"/>
      <c r="F1606" s="1334"/>
      <c r="G1606" s="1334"/>
    </row>
    <row r="1607" spans="1:7" s="1281" customFormat="1" x14ac:dyDescent="0.25">
      <c r="A1607" s="167"/>
      <c r="B1607" s="1331"/>
      <c r="C1607" s="1332"/>
      <c r="D1607" s="1333"/>
      <c r="E1607" s="1334"/>
      <c r="F1607" s="1334"/>
      <c r="G1607" s="1334"/>
    </row>
    <row r="1608" spans="1:7" s="1281" customFormat="1" x14ac:dyDescent="0.25">
      <c r="A1608" s="167"/>
      <c r="B1608" s="1331"/>
      <c r="C1608" s="1332"/>
      <c r="D1608" s="1333"/>
      <c r="E1608" s="1334"/>
      <c r="F1608" s="1334"/>
      <c r="G1608" s="1334"/>
    </row>
    <row r="1609" spans="1:7" s="1281" customFormat="1" x14ac:dyDescent="0.25">
      <c r="A1609" s="167"/>
      <c r="B1609" s="1331"/>
      <c r="C1609" s="1332"/>
      <c r="D1609" s="1333"/>
      <c r="E1609" s="1334"/>
      <c r="F1609" s="1334"/>
      <c r="G1609" s="1334"/>
    </row>
    <row r="1610" spans="1:7" s="1281" customFormat="1" x14ac:dyDescent="0.25">
      <c r="A1610" s="167"/>
      <c r="B1610" s="1331"/>
      <c r="C1610" s="1332"/>
      <c r="D1610" s="1333"/>
      <c r="E1610" s="1334"/>
      <c r="F1610" s="1334"/>
      <c r="G1610" s="1334"/>
    </row>
    <row r="1611" spans="1:7" s="1281" customFormat="1" x14ac:dyDescent="0.25">
      <c r="A1611" s="167"/>
      <c r="B1611" s="1331"/>
      <c r="C1611" s="1332"/>
      <c r="D1611" s="1333"/>
      <c r="E1611" s="1334"/>
      <c r="F1611" s="1334"/>
      <c r="G1611" s="1334"/>
    </row>
    <row r="1612" spans="1:7" s="1281" customFormat="1" x14ac:dyDescent="0.25">
      <c r="A1612" s="167"/>
      <c r="B1612" s="1331"/>
      <c r="C1612" s="1332"/>
      <c r="D1612" s="1333"/>
      <c r="E1612" s="1334"/>
      <c r="F1612" s="1334"/>
      <c r="G1612" s="1334"/>
    </row>
    <row r="1613" spans="1:7" s="1281" customFormat="1" x14ac:dyDescent="0.25">
      <c r="A1613" s="167"/>
      <c r="B1613" s="1331"/>
      <c r="C1613" s="1332"/>
      <c r="D1613" s="1333"/>
      <c r="E1613" s="1334"/>
      <c r="F1613" s="1334"/>
      <c r="G1613" s="1334"/>
    </row>
    <row r="1614" spans="1:7" s="1281" customFormat="1" x14ac:dyDescent="0.25">
      <c r="A1614" s="167"/>
      <c r="B1614" s="1331"/>
      <c r="C1614" s="1332"/>
      <c r="D1614" s="1333"/>
      <c r="E1614" s="1334"/>
      <c r="F1614" s="1334"/>
      <c r="G1614" s="1334"/>
    </row>
    <row r="1615" spans="1:7" s="1281" customFormat="1" x14ac:dyDescent="0.25">
      <c r="A1615" s="167"/>
      <c r="B1615" s="1331"/>
      <c r="C1615" s="1332"/>
      <c r="D1615" s="1333"/>
      <c r="E1615" s="1334"/>
      <c r="F1615" s="1334"/>
      <c r="G1615" s="1334"/>
    </row>
    <row r="1616" spans="1:7" s="1281" customFormat="1" x14ac:dyDescent="0.25">
      <c r="A1616" s="167"/>
      <c r="B1616" s="1331"/>
      <c r="C1616" s="1332"/>
      <c r="D1616" s="1333"/>
      <c r="E1616" s="1334"/>
      <c r="F1616" s="1334"/>
      <c r="G1616" s="1334"/>
    </row>
    <row r="1617" spans="1:7" s="1281" customFormat="1" x14ac:dyDescent="0.25">
      <c r="A1617" s="167"/>
      <c r="B1617" s="1331"/>
      <c r="C1617" s="1332"/>
      <c r="D1617" s="1333"/>
      <c r="E1617" s="1334"/>
      <c r="F1617" s="1334"/>
      <c r="G1617" s="1334"/>
    </row>
    <row r="1618" spans="1:7" s="1281" customFormat="1" x14ac:dyDescent="0.25">
      <c r="A1618" s="167"/>
      <c r="B1618" s="1331"/>
      <c r="C1618" s="1332"/>
      <c r="D1618" s="1333"/>
      <c r="E1618" s="1334"/>
      <c r="F1618" s="1334"/>
      <c r="G1618" s="1334"/>
    </row>
    <row r="1619" spans="1:7" s="1281" customFormat="1" x14ac:dyDescent="0.25">
      <c r="A1619" s="167"/>
      <c r="B1619" s="1331"/>
      <c r="C1619" s="1332"/>
      <c r="D1619" s="1333"/>
      <c r="E1619" s="1334"/>
      <c r="F1619" s="1334"/>
      <c r="G1619" s="1334"/>
    </row>
    <row r="1620" spans="1:7" s="1281" customFormat="1" x14ac:dyDescent="0.25">
      <c r="A1620" s="167"/>
      <c r="B1620" s="1331"/>
      <c r="C1620" s="1332"/>
      <c r="D1620" s="1333"/>
      <c r="E1620" s="1334"/>
      <c r="F1620" s="1334"/>
      <c r="G1620" s="1334"/>
    </row>
    <row r="1621" spans="1:7" s="1281" customFormat="1" x14ac:dyDescent="0.25">
      <c r="A1621" s="167"/>
      <c r="B1621" s="1331"/>
      <c r="C1621" s="1332"/>
      <c r="D1621" s="1333"/>
      <c r="E1621" s="1334"/>
      <c r="F1621" s="1334"/>
      <c r="G1621" s="1334"/>
    </row>
    <row r="1622" spans="1:7" s="1281" customFormat="1" x14ac:dyDescent="0.25">
      <c r="A1622" s="167"/>
      <c r="B1622" s="1331"/>
      <c r="C1622" s="1332"/>
      <c r="D1622" s="1333"/>
      <c r="E1622" s="1334"/>
      <c r="F1622" s="1334"/>
      <c r="G1622" s="1334"/>
    </row>
    <row r="1623" spans="1:7" s="1281" customFormat="1" x14ac:dyDescent="0.25">
      <c r="A1623" s="167"/>
      <c r="B1623" s="1331"/>
      <c r="C1623" s="1332"/>
      <c r="D1623" s="1333"/>
      <c r="E1623" s="1334"/>
      <c r="F1623" s="1334"/>
      <c r="G1623" s="1334"/>
    </row>
    <row r="1624" spans="1:7" s="1281" customFormat="1" x14ac:dyDescent="0.25">
      <c r="A1624" s="167"/>
      <c r="B1624" s="1331"/>
      <c r="C1624" s="1332"/>
      <c r="D1624" s="1333"/>
      <c r="E1624" s="1334"/>
      <c r="F1624" s="1334"/>
      <c r="G1624" s="1334"/>
    </row>
    <row r="1625" spans="1:7" s="1281" customFormat="1" x14ac:dyDescent="0.25">
      <c r="A1625" s="167"/>
      <c r="B1625" s="1331"/>
      <c r="C1625" s="1332"/>
      <c r="D1625" s="1333"/>
      <c r="E1625" s="1334"/>
      <c r="F1625" s="1334"/>
      <c r="G1625" s="1334"/>
    </row>
    <row r="1626" spans="1:7" s="1281" customFormat="1" x14ac:dyDescent="0.25">
      <c r="A1626" s="167"/>
      <c r="B1626" s="1331"/>
      <c r="C1626" s="1332"/>
      <c r="D1626" s="1333"/>
      <c r="E1626" s="1334"/>
      <c r="F1626" s="1334"/>
      <c r="G1626" s="1334"/>
    </row>
    <row r="1627" spans="1:7" s="1281" customFormat="1" x14ac:dyDescent="0.25">
      <c r="A1627" s="167"/>
      <c r="B1627" s="1331"/>
      <c r="C1627" s="1332"/>
      <c r="D1627" s="1333"/>
      <c r="E1627" s="1334"/>
      <c r="F1627" s="1334"/>
      <c r="G1627" s="1334"/>
    </row>
    <row r="1628" spans="1:7" s="1281" customFormat="1" x14ac:dyDescent="0.25">
      <c r="A1628" s="167"/>
      <c r="B1628" s="1331"/>
      <c r="C1628" s="1332"/>
      <c r="D1628" s="1333"/>
      <c r="E1628" s="1334"/>
      <c r="F1628" s="1334"/>
      <c r="G1628" s="1334"/>
    </row>
    <row r="1629" spans="1:7" s="1281" customFormat="1" x14ac:dyDescent="0.25">
      <c r="A1629" s="167"/>
      <c r="B1629" s="1331"/>
      <c r="C1629" s="1332"/>
      <c r="D1629" s="1333"/>
      <c r="E1629" s="1334"/>
      <c r="F1629" s="1334"/>
      <c r="G1629" s="1334"/>
    </row>
    <row r="1630" spans="1:7" s="1281" customFormat="1" x14ac:dyDescent="0.25">
      <c r="A1630" s="167"/>
      <c r="B1630" s="1331"/>
      <c r="C1630" s="1332"/>
      <c r="D1630" s="1333"/>
      <c r="E1630" s="1334"/>
      <c r="F1630" s="1334"/>
      <c r="G1630" s="1334"/>
    </row>
    <row r="1631" spans="1:7" s="1281" customFormat="1" x14ac:dyDescent="0.25">
      <c r="A1631" s="167"/>
      <c r="B1631" s="1331"/>
      <c r="C1631" s="1332"/>
      <c r="D1631" s="1333"/>
      <c r="E1631" s="1334"/>
      <c r="F1631" s="1334"/>
      <c r="G1631" s="1334"/>
    </row>
    <row r="1632" spans="1:7" s="1281" customFormat="1" x14ac:dyDescent="0.25">
      <c r="A1632" s="167"/>
      <c r="B1632" s="1331"/>
      <c r="C1632" s="1332"/>
      <c r="D1632" s="1333"/>
      <c r="E1632" s="1334"/>
      <c r="F1632" s="1334"/>
      <c r="G1632" s="1334"/>
    </row>
    <row r="1633" spans="1:7" s="1281" customFormat="1" x14ac:dyDescent="0.25">
      <c r="A1633" s="167"/>
      <c r="B1633" s="1331"/>
      <c r="C1633" s="1332"/>
      <c r="D1633" s="1333"/>
      <c r="E1633" s="1334"/>
      <c r="F1633" s="1334"/>
      <c r="G1633" s="1334"/>
    </row>
    <row r="1634" spans="1:7" s="1281" customFormat="1" x14ac:dyDescent="0.25">
      <c r="A1634" s="167"/>
      <c r="B1634" s="1331"/>
      <c r="C1634" s="1332"/>
      <c r="D1634" s="1333"/>
      <c r="E1634" s="1334"/>
      <c r="F1634" s="1334"/>
      <c r="G1634" s="1334"/>
    </row>
    <row r="1635" spans="1:7" s="1281" customFormat="1" x14ac:dyDescent="0.25">
      <c r="A1635" s="167"/>
      <c r="B1635" s="1331"/>
      <c r="C1635" s="1332"/>
      <c r="D1635" s="1333"/>
      <c r="E1635" s="1334"/>
      <c r="F1635" s="1334"/>
      <c r="G1635" s="1334"/>
    </row>
    <row r="1636" spans="1:7" s="1281" customFormat="1" x14ac:dyDescent="0.25">
      <c r="A1636" s="167"/>
      <c r="B1636" s="1331"/>
      <c r="C1636" s="1332"/>
      <c r="D1636" s="1333"/>
      <c r="E1636" s="1334"/>
      <c r="F1636" s="1334"/>
      <c r="G1636" s="1334"/>
    </row>
    <row r="1637" spans="1:7" s="1281" customFormat="1" x14ac:dyDescent="0.25">
      <c r="A1637" s="167"/>
      <c r="B1637" s="1331"/>
      <c r="C1637" s="1332"/>
      <c r="D1637" s="1333"/>
      <c r="E1637" s="1334"/>
      <c r="F1637" s="1334"/>
      <c r="G1637" s="1334"/>
    </row>
    <row r="1638" spans="1:7" s="1281" customFormat="1" x14ac:dyDescent="0.25">
      <c r="A1638" s="167"/>
      <c r="B1638" s="1331"/>
      <c r="C1638" s="1332"/>
      <c r="D1638" s="1333"/>
      <c r="E1638" s="1334"/>
      <c r="F1638" s="1334"/>
      <c r="G1638" s="1334"/>
    </row>
    <row r="1639" spans="1:7" s="1281" customFormat="1" x14ac:dyDescent="0.25">
      <c r="A1639" s="167"/>
      <c r="B1639" s="1331"/>
      <c r="C1639" s="1332"/>
      <c r="D1639" s="1333"/>
      <c r="E1639" s="1334"/>
      <c r="F1639" s="1334"/>
      <c r="G1639" s="1334"/>
    </row>
    <row r="1640" spans="1:7" s="1281" customFormat="1" x14ac:dyDescent="0.25">
      <c r="A1640" s="167"/>
      <c r="B1640" s="1331"/>
      <c r="C1640" s="1332"/>
      <c r="D1640" s="1333"/>
      <c r="E1640" s="1334"/>
      <c r="F1640" s="1334"/>
      <c r="G1640" s="1334"/>
    </row>
    <row r="1641" spans="1:7" s="1281" customFormat="1" x14ac:dyDescent="0.25">
      <c r="A1641" s="167"/>
      <c r="B1641" s="1331"/>
      <c r="C1641" s="1332"/>
      <c r="D1641" s="1333"/>
      <c r="E1641" s="1334"/>
      <c r="F1641" s="1334"/>
      <c r="G1641" s="1334"/>
    </row>
    <row r="1642" spans="1:7" s="1281" customFormat="1" x14ac:dyDescent="0.25">
      <c r="A1642" s="167"/>
      <c r="B1642" s="1331"/>
      <c r="C1642" s="1332"/>
      <c r="D1642" s="1333"/>
      <c r="E1642" s="1334"/>
      <c r="F1642" s="1334"/>
      <c r="G1642" s="1334"/>
    </row>
    <row r="1643" spans="1:7" s="1281" customFormat="1" x14ac:dyDescent="0.25">
      <c r="A1643" s="167"/>
      <c r="B1643" s="1331"/>
      <c r="C1643" s="1332"/>
      <c r="D1643" s="1333"/>
      <c r="E1643" s="1334"/>
      <c r="F1643" s="1334"/>
      <c r="G1643" s="1334"/>
    </row>
    <row r="1644" spans="1:7" s="1281" customFormat="1" x14ac:dyDescent="0.25">
      <c r="A1644" s="167"/>
      <c r="B1644" s="1331"/>
      <c r="C1644" s="1332"/>
      <c r="D1644" s="1333"/>
      <c r="E1644" s="1334"/>
      <c r="F1644" s="1334"/>
      <c r="G1644" s="1334"/>
    </row>
    <row r="1645" spans="1:7" s="1281" customFormat="1" x14ac:dyDescent="0.25">
      <c r="A1645" s="167"/>
      <c r="B1645" s="1331"/>
      <c r="C1645" s="1332"/>
      <c r="D1645" s="1333"/>
      <c r="E1645" s="1334"/>
      <c r="F1645" s="1334"/>
      <c r="G1645" s="1334"/>
    </row>
    <row r="1646" spans="1:7" s="1281" customFormat="1" x14ac:dyDescent="0.25">
      <c r="A1646" s="167"/>
      <c r="B1646" s="1331"/>
      <c r="C1646" s="1332"/>
      <c r="D1646" s="1333"/>
      <c r="E1646" s="1334"/>
      <c r="F1646" s="1334"/>
      <c r="G1646" s="1334"/>
    </row>
    <row r="1647" spans="1:7" s="1281" customFormat="1" x14ac:dyDescent="0.25">
      <c r="A1647" s="167"/>
      <c r="B1647" s="1331"/>
      <c r="C1647" s="1332"/>
      <c r="D1647" s="1333"/>
      <c r="E1647" s="1334"/>
      <c r="F1647" s="1334"/>
      <c r="G1647" s="1334"/>
    </row>
    <row r="1648" spans="1:7" s="1281" customFormat="1" x14ac:dyDescent="0.25">
      <c r="A1648" s="167"/>
      <c r="B1648" s="1331"/>
      <c r="C1648" s="1332"/>
      <c r="D1648" s="1333"/>
      <c r="E1648" s="1334"/>
      <c r="F1648" s="1334"/>
      <c r="G1648" s="1334"/>
    </row>
    <row r="1649" spans="1:7" s="1281" customFormat="1" x14ac:dyDescent="0.25">
      <c r="A1649" s="167"/>
      <c r="B1649" s="1331"/>
      <c r="C1649" s="1332"/>
      <c r="D1649" s="1333"/>
      <c r="E1649" s="1334"/>
      <c r="F1649" s="1334"/>
      <c r="G1649" s="1334"/>
    </row>
    <row r="1650" spans="1:7" s="1281" customFormat="1" x14ac:dyDescent="0.25">
      <c r="A1650" s="167"/>
      <c r="B1650" s="1331"/>
      <c r="C1650" s="1332"/>
      <c r="D1650" s="1333"/>
      <c r="E1650" s="1334"/>
      <c r="F1650" s="1334"/>
      <c r="G1650" s="1334"/>
    </row>
    <row r="1651" spans="1:7" s="1281" customFormat="1" x14ac:dyDescent="0.25">
      <c r="A1651" s="167"/>
      <c r="B1651" s="1331"/>
      <c r="C1651" s="1332"/>
      <c r="D1651" s="1333"/>
      <c r="E1651" s="1334"/>
      <c r="F1651" s="1334"/>
      <c r="G1651" s="1334"/>
    </row>
    <row r="1652" spans="1:7" s="1281" customFormat="1" x14ac:dyDescent="0.25">
      <c r="A1652" s="167"/>
      <c r="B1652" s="1331"/>
      <c r="C1652" s="1332"/>
      <c r="D1652" s="1333"/>
      <c r="E1652" s="1334"/>
      <c r="F1652" s="1334"/>
      <c r="G1652" s="1334"/>
    </row>
    <row r="1653" spans="1:7" s="1281" customFormat="1" x14ac:dyDescent="0.25">
      <c r="A1653" s="167"/>
      <c r="B1653" s="1331"/>
      <c r="C1653" s="1332"/>
      <c r="D1653" s="1333"/>
      <c r="E1653" s="1334"/>
      <c r="F1653" s="1334"/>
      <c r="G1653" s="1334"/>
    </row>
    <row r="1654" spans="1:7" s="1281" customFormat="1" x14ac:dyDescent="0.25">
      <c r="A1654" s="167"/>
      <c r="B1654" s="1331"/>
      <c r="C1654" s="1332"/>
      <c r="D1654" s="1333"/>
      <c r="E1654" s="1334"/>
      <c r="F1654" s="1334"/>
      <c r="G1654" s="1334"/>
    </row>
    <row r="1655" spans="1:7" s="1281" customFormat="1" x14ac:dyDescent="0.25">
      <c r="A1655" s="167"/>
      <c r="B1655" s="1331"/>
      <c r="C1655" s="1332"/>
      <c r="D1655" s="1333"/>
      <c r="E1655" s="1334"/>
      <c r="F1655" s="1334"/>
      <c r="G1655" s="1334"/>
    </row>
    <row r="1656" spans="1:7" s="1281" customFormat="1" x14ac:dyDescent="0.25">
      <c r="A1656" s="167"/>
      <c r="B1656" s="1331"/>
      <c r="C1656" s="1332"/>
      <c r="D1656" s="1333"/>
      <c r="E1656" s="1334"/>
      <c r="F1656" s="1334"/>
      <c r="G1656" s="1334"/>
    </row>
    <row r="1657" spans="1:7" s="1281" customFormat="1" x14ac:dyDescent="0.25">
      <c r="A1657" s="167"/>
      <c r="B1657" s="1331"/>
      <c r="C1657" s="1332"/>
      <c r="D1657" s="1333"/>
      <c r="E1657" s="1334"/>
      <c r="F1657" s="1334"/>
      <c r="G1657" s="1334"/>
    </row>
    <row r="1658" spans="1:7" s="1281" customFormat="1" x14ac:dyDescent="0.25">
      <c r="A1658" s="167"/>
      <c r="B1658" s="1331"/>
      <c r="C1658" s="1332"/>
      <c r="D1658" s="1333"/>
      <c r="E1658" s="1334"/>
      <c r="F1658" s="1334"/>
      <c r="G1658" s="1334"/>
    </row>
    <row r="1659" spans="1:7" s="1281" customFormat="1" x14ac:dyDescent="0.25">
      <c r="A1659" s="167"/>
      <c r="B1659" s="1331"/>
      <c r="C1659" s="1332"/>
      <c r="D1659" s="1333"/>
      <c r="E1659" s="1334"/>
      <c r="F1659" s="1334"/>
      <c r="G1659" s="1334"/>
    </row>
    <row r="1660" spans="1:7" s="1281" customFormat="1" x14ac:dyDescent="0.25">
      <c r="A1660" s="167"/>
      <c r="B1660" s="1331"/>
      <c r="C1660" s="1332"/>
      <c r="D1660" s="1333"/>
      <c r="E1660" s="1334"/>
      <c r="F1660" s="1334"/>
      <c r="G1660" s="1334"/>
    </row>
    <row r="1661" spans="1:7" s="1281" customFormat="1" x14ac:dyDescent="0.25">
      <c r="A1661" s="167"/>
      <c r="B1661" s="1331"/>
      <c r="C1661" s="1332"/>
      <c r="D1661" s="1333"/>
      <c r="E1661" s="1334"/>
      <c r="F1661" s="1334"/>
      <c r="G1661" s="1334"/>
    </row>
    <row r="1662" spans="1:7" s="1281" customFormat="1" x14ac:dyDescent="0.25">
      <c r="A1662" s="167"/>
      <c r="B1662" s="1331"/>
      <c r="C1662" s="1332"/>
      <c r="D1662" s="1333"/>
      <c r="E1662" s="1334"/>
      <c r="F1662" s="1334"/>
      <c r="G1662" s="1334"/>
    </row>
    <row r="1663" spans="1:7" s="1281" customFormat="1" x14ac:dyDescent="0.25">
      <c r="A1663" s="167"/>
      <c r="B1663" s="1331"/>
      <c r="C1663" s="1332"/>
      <c r="D1663" s="1333"/>
      <c r="E1663" s="1334"/>
      <c r="F1663" s="1334"/>
      <c r="G1663" s="1334"/>
    </row>
    <row r="1664" spans="1:7" s="1281" customFormat="1" x14ac:dyDescent="0.25">
      <c r="A1664" s="167"/>
      <c r="B1664" s="1331"/>
      <c r="C1664" s="1332"/>
      <c r="D1664" s="1333"/>
      <c r="E1664" s="1334"/>
      <c r="F1664" s="1334"/>
      <c r="G1664" s="1334"/>
    </row>
    <row r="1665" spans="1:7" s="1281" customFormat="1" x14ac:dyDescent="0.25">
      <c r="A1665" s="167"/>
      <c r="B1665" s="1331"/>
      <c r="C1665" s="1332"/>
      <c r="D1665" s="1333"/>
      <c r="E1665" s="1334"/>
      <c r="F1665" s="1334"/>
      <c r="G1665" s="1334"/>
    </row>
    <row r="1666" spans="1:7" s="1281" customFormat="1" x14ac:dyDescent="0.25">
      <c r="A1666" s="167"/>
      <c r="B1666" s="1331"/>
      <c r="C1666" s="1332"/>
      <c r="D1666" s="1333"/>
      <c r="E1666" s="1334"/>
      <c r="F1666" s="1334"/>
      <c r="G1666" s="1334"/>
    </row>
    <row r="1667" spans="1:7" s="1281" customFormat="1" x14ac:dyDescent="0.25">
      <c r="A1667" s="167"/>
      <c r="B1667" s="1331"/>
      <c r="C1667" s="1332"/>
      <c r="D1667" s="1333"/>
      <c r="E1667" s="1334"/>
      <c r="F1667" s="1334"/>
      <c r="G1667" s="1334"/>
    </row>
    <row r="1668" spans="1:7" s="1281" customFormat="1" x14ac:dyDescent="0.25">
      <c r="A1668" s="167"/>
      <c r="B1668" s="1331"/>
      <c r="C1668" s="1332"/>
      <c r="D1668" s="1333"/>
      <c r="E1668" s="1334"/>
      <c r="F1668" s="1334"/>
      <c r="G1668" s="1334"/>
    </row>
    <row r="1669" spans="1:7" s="1281" customFormat="1" x14ac:dyDescent="0.25">
      <c r="A1669" s="167"/>
      <c r="B1669" s="1331"/>
      <c r="C1669" s="1332"/>
      <c r="D1669" s="1333"/>
      <c r="E1669" s="1334"/>
      <c r="F1669" s="1334"/>
      <c r="G1669" s="1334"/>
    </row>
    <row r="1670" spans="1:7" s="1281" customFormat="1" x14ac:dyDescent="0.25">
      <c r="A1670" s="167"/>
      <c r="B1670" s="1331"/>
      <c r="C1670" s="1332"/>
      <c r="D1670" s="1333"/>
      <c r="E1670" s="1334"/>
      <c r="F1670" s="1334"/>
      <c r="G1670" s="1334"/>
    </row>
    <row r="1671" spans="1:7" s="1281" customFormat="1" x14ac:dyDescent="0.25">
      <c r="A1671" s="167"/>
      <c r="B1671" s="1331"/>
      <c r="C1671" s="1332"/>
      <c r="D1671" s="1333"/>
      <c r="E1671" s="1334"/>
      <c r="F1671" s="1334"/>
      <c r="G1671" s="1334"/>
    </row>
    <row r="1672" spans="1:7" s="1281" customFormat="1" x14ac:dyDescent="0.25">
      <c r="A1672" s="167"/>
      <c r="B1672" s="1331"/>
      <c r="C1672" s="1332"/>
      <c r="D1672" s="1333"/>
      <c r="E1672" s="1334"/>
      <c r="F1672" s="1334"/>
      <c r="G1672" s="1334"/>
    </row>
    <row r="1673" spans="1:7" s="1281" customFormat="1" x14ac:dyDescent="0.25">
      <c r="A1673" s="167"/>
      <c r="B1673" s="1331"/>
      <c r="C1673" s="1332"/>
      <c r="D1673" s="1333"/>
      <c r="E1673" s="1334"/>
      <c r="F1673" s="1334"/>
      <c r="G1673" s="1334"/>
    </row>
    <row r="1674" spans="1:7" s="1281" customFormat="1" x14ac:dyDescent="0.25">
      <c r="A1674" s="167"/>
      <c r="B1674" s="1331"/>
      <c r="C1674" s="1332"/>
      <c r="D1674" s="1333"/>
      <c r="E1674" s="1334"/>
      <c r="F1674" s="1334"/>
      <c r="G1674" s="1334"/>
    </row>
    <row r="1675" spans="1:7" s="1281" customFormat="1" x14ac:dyDescent="0.25">
      <c r="A1675" s="167"/>
      <c r="B1675" s="1331"/>
      <c r="C1675" s="1332"/>
      <c r="D1675" s="1333"/>
      <c r="E1675" s="1334"/>
      <c r="F1675" s="1334"/>
      <c r="G1675" s="1334"/>
    </row>
    <row r="1676" spans="1:7" s="1281" customFormat="1" x14ac:dyDescent="0.25">
      <c r="A1676" s="167"/>
      <c r="B1676" s="1331"/>
      <c r="C1676" s="1332"/>
      <c r="D1676" s="1333"/>
      <c r="E1676" s="1334"/>
      <c r="F1676" s="1334"/>
      <c r="G1676" s="1334"/>
    </row>
    <row r="1677" spans="1:7" s="1281" customFormat="1" x14ac:dyDescent="0.25">
      <c r="A1677" s="167"/>
      <c r="B1677" s="1331"/>
      <c r="C1677" s="1332"/>
      <c r="D1677" s="1333"/>
      <c r="E1677" s="1334"/>
      <c r="F1677" s="1334"/>
      <c r="G1677" s="1334"/>
    </row>
    <row r="1678" spans="1:7" s="1281" customFormat="1" x14ac:dyDescent="0.25">
      <c r="A1678" s="167"/>
      <c r="B1678" s="1331"/>
      <c r="C1678" s="1332"/>
      <c r="D1678" s="1333"/>
      <c r="E1678" s="1334"/>
      <c r="F1678" s="1334"/>
      <c r="G1678" s="1334"/>
    </row>
    <row r="1679" spans="1:7" s="1281" customFormat="1" x14ac:dyDescent="0.25">
      <c r="A1679" s="167"/>
      <c r="B1679" s="1331"/>
      <c r="C1679" s="1332"/>
      <c r="D1679" s="1333"/>
      <c r="E1679" s="1334"/>
      <c r="F1679" s="1334"/>
      <c r="G1679" s="1334"/>
    </row>
    <row r="1680" spans="1:7" s="1281" customFormat="1" x14ac:dyDescent="0.25">
      <c r="A1680" s="167"/>
      <c r="B1680" s="1331"/>
      <c r="C1680" s="1332"/>
      <c r="D1680" s="1333"/>
      <c r="E1680" s="1334"/>
      <c r="F1680" s="1334"/>
      <c r="G1680" s="1334"/>
    </row>
    <row r="1681" spans="1:7" s="1281" customFormat="1" x14ac:dyDescent="0.25">
      <c r="A1681" s="167"/>
      <c r="B1681" s="1331"/>
      <c r="C1681" s="1332"/>
      <c r="D1681" s="1333"/>
      <c r="E1681" s="1334"/>
      <c r="F1681" s="1334"/>
      <c r="G1681" s="1334"/>
    </row>
    <row r="1682" spans="1:7" s="1281" customFormat="1" x14ac:dyDescent="0.25">
      <c r="A1682" s="167"/>
      <c r="B1682" s="1331"/>
      <c r="C1682" s="1332"/>
      <c r="D1682" s="1333"/>
      <c r="E1682" s="1334"/>
      <c r="F1682" s="1334"/>
      <c r="G1682" s="1334"/>
    </row>
    <row r="1683" spans="1:7" s="1281" customFormat="1" x14ac:dyDescent="0.25">
      <c r="A1683" s="167"/>
      <c r="B1683" s="1331"/>
      <c r="C1683" s="1332"/>
      <c r="D1683" s="1333"/>
      <c r="E1683" s="1334"/>
      <c r="F1683" s="1334"/>
      <c r="G1683" s="1334"/>
    </row>
    <row r="1684" spans="1:7" s="1281" customFormat="1" x14ac:dyDescent="0.25">
      <c r="A1684" s="167"/>
      <c r="B1684" s="1331"/>
      <c r="C1684" s="1332"/>
      <c r="D1684" s="1333"/>
      <c r="E1684" s="1334"/>
      <c r="F1684" s="1334"/>
      <c r="G1684" s="1334"/>
    </row>
    <row r="1685" spans="1:7" s="1281" customFormat="1" x14ac:dyDescent="0.25">
      <c r="A1685" s="167"/>
      <c r="B1685" s="1331"/>
      <c r="C1685" s="1332"/>
      <c r="D1685" s="1333"/>
      <c r="E1685" s="1334"/>
      <c r="F1685" s="1334"/>
      <c r="G1685" s="1334"/>
    </row>
    <row r="1686" spans="1:7" s="1281" customFormat="1" x14ac:dyDescent="0.25">
      <c r="A1686" s="167"/>
      <c r="B1686" s="1331"/>
      <c r="C1686" s="1332"/>
      <c r="D1686" s="1333"/>
      <c r="E1686" s="1334"/>
      <c r="F1686" s="1334"/>
      <c r="G1686" s="1334"/>
    </row>
    <row r="1687" spans="1:7" s="1281" customFormat="1" x14ac:dyDescent="0.25">
      <c r="A1687" s="167"/>
      <c r="B1687" s="1331"/>
      <c r="C1687" s="1332"/>
      <c r="D1687" s="1333"/>
      <c r="E1687" s="1334"/>
      <c r="F1687" s="1334"/>
      <c r="G1687" s="1334"/>
    </row>
    <row r="1688" spans="1:7" s="1281" customFormat="1" x14ac:dyDescent="0.25">
      <c r="A1688" s="167"/>
      <c r="B1688" s="1331"/>
      <c r="C1688" s="1332"/>
      <c r="D1688" s="1333"/>
      <c r="E1688" s="1334"/>
      <c r="F1688" s="1334"/>
      <c r="G1688" s="1334"/>
    </row>
    <row r="1689" spans="1:7" s="1281" customFormat="1" x14ac:dyDescent="0.25">
      <c r="A1689" s="167"/>
      <c r="B1689" s="1331"/>
      <c r="C1689" s="1332"/>
      <c r="D1689" s="1333"/>
      <c r="E1689" s="1334"/>
      <c r="F1689" s="1334"/>
      <c r="G1689" s="1334"/>
    </row>
    <row r="1690" spans="1:7" s="1281" customFormat="1" x14ac:dyDescent="0.25">
      <c r="A1690" s="167"/>
      <c r="B1690" s="1331"/>
      <c r="C1690" s="1332"/>
      <c r="D1690" s="1333"/>
      <c r="E1690" s="1334"/>
      <c r="F1690" s="1334"/>
      <c r="G1690" s="1334"/>
    </row>
    <row r="1691" spans="1:7" s="1281" customFormat="1" x14ac:dyDescent="0.25">
      <c r="A1691" s="167"/>
      <c r="B1691" s="1331"/>
      <c r="C1691" s="1332"/>
      <c r="D1691" s="1333"/>
      <c r="E1691" s="1334"/>
      <c r="F1691" s="1334"/>
      <c r="G1691" s="1334"/>
    </row>
    <row r="1692" spans="1:7" s="1281" customFormat="1" x14ac:dyDescent="0.25">
      <c r="A1692" s="167"/>
      <c r="B1692" s="1331"/>
      <c r="C1692" s="1332"/>
      <c r="D1692" s="1333"/>
      <c r="E1692" s="1334"/>
      <c r="F1692" s="1334"/>
      <c r="G1692" s="1334"/>
    </row>
    <row r="1693" spans="1:7" s="1281" customFormat="1" x14ac:dyDescent="0.25">
      <c r="A1693" s="167"/>
      <c r="B1693" s="1331"/>
      <c r="C1693" s="1332"/>
      <c r="D1693" s="1333"/>
      <c r="E1693" s="1334"/>
      <c r="F1693" s="1334"/>
      <c r="G1693" s="1334"/>
    </row>
    <row r="1694" spans="1:7" s="1281" customFormat="1" x14ac:dyDescent="0.25">
      <c r="A1694" s="167"/>
      <c r="B1694" s="1331"/>
      <c r="C1694" s="1332"/>
      <c r="D1694" s="1333"/>
      <c r="E1694" s="1334"/>
      <c r="F1694" s="1334"/>
      <c r="G1694" s="1334"/>
    </row>
    <row r="1695" spans="1:7" s="1281" customFormat="1" x14ac:dyDescent="0.25">
      <c r="A1695" s="167"/>
      <c r="B1695" s="1331"/>
      <c r="C1695" s="1332"/>
      <c r="D1695" s="1333"/>
      <c r="E1695" s="1334"/>
      <c r="F1695" s="1334"/>
      <c r="G1695" s="1334"/>
    </row>
    <row r="1696" spans="1:7" s="1281" customFormat="1" x14ac:dyDescent="0.25">
      <c r="A1696" s="167"/>
      <c r="B1696" s="1331"/>
      <c r="C1696" s="1332"/>
      <c r="D1696" s="1333"/>
      <c r="E1696" s="1334"/>
      <c r="F1696" s="1334"/>
      <c r="G1696" s="1334"/>
    </row>
    <row r="1697" spans="1:7" s="1281" customFormat="1" x14ac:dyDescent="0.25">
      <c r="A1697" s="167"/>
      <c r="B1697" s="1331"/>
      <c r="C1697" s="1332"/>
      <c r="D1697" s="1333"/>
      <c r="E1697" s="1334"/>
      <c r="F1697" s="1334"/>
      <c r="G1697" s="1334"/>
    </row>
    <row r="1698" spans="1:7" s="1281" customFormat="1" x14ac:dyDescent="0.25">
      <c r="A1698" s="167"/>
      <c r="B1698" s="1331"/>
      <c r="C1698" s="1332"/>
      <c r="D1698" s="1333"/>
      <c r="E1698" s="1334"/>
      <c r="F1698" s="1334"/>
      <c r="G1698" s="1334"/>
    </row>
    <row r="1699" spans="1:7" s="1281" customFormat="1" x14ac:dyDescent="0.25">
      <c r="A1699" s="167"/>
      <c r="B1699" s="1331"/>
      <c r="C1699" s="1332"/>
      <c r="D1699" s="1333"/>
      <c r="E1699" s="1334"/>
      <c r="F1699" s="1334"/>
      <c r="G1699" s="1334"/>
    </row>
    <row r="1700" spans="1:7" s="1281" customFormat="1" x14ac:dyDescent="0.25">
      <c r="A1700" s="167"/>
      <c r="B1700" s="1331"/>
      <c r="C1700" s="1332"/>
      <c r="D1700" s="1333"/>
      <c r="E1700" s="1334"/>
      <c r="F1700" s="1334"/>
      <c r="G1700" s="1334"/>
    </row>
    <row r="1701" spans="1:7" s="1281" customFormat="1" x14ac:dyDescent="0.25">
      <c r="A1701" s="167"/>
      <c r="B1701" s="1331"/>
      <c r="C1701" s="1332"/>
      <c r="D1701" s="1333"/>
      <c r="E1701" s="1334"/>
      <c r="F1701" s="1334"/>
      <c r="G1701" s="1334"/>
    </row>
    <row r="1702" spans="1:7" s="1281" customFormat="1" x14ac:dyDescent="0.25">
      <c r="A1702" s="167"/>
      <c r="B1702" s="1331"/>
      <c r="C1702" s="1332"/>
      <c r="D1702" s="1333"/>
      <c r="E1702" s="1334"/>
      <c r="F1702" s="1334"/>
      <c r="G1702" s="1334"/>
    </row>
    <row r="1703" spans="1:7" s="1281" customFormat="1" x14ac:dyDescent="0.25">
      <c r="A1703" s="167"/>
      <c r="B1703" s="1331"/>
      <c r="C1703" s="1332"/>
      <c r="D1703" s="1333"/>
      <c r="E1703" s="1334"/>
      <c r="F1703" s="1334"/>
      <c r="G1703" s="1334"/>
    </row>
    <row r="1704" spans="1:7" s="1281" customFormat="1" x14ac:dyDescent="0.25">
      <c r="A1704" s="167"/>
      <c r="B1704" s="1331"/>
      <c r="C1704" s="1332"/>
      <c r="D1704" s="1333"/>
      <c r="E1704" s="1334"/>
      <c r="F1704" s="1334"/>
      <c r="G1704" s="1334"/>
    </row>
    <row r="1705" spans="1:7" s="1281" customFormat="1" x14ac:dyDescent="0.25">
      <c r="A1705" s="167"/>
      <c r="B1705" s="1331"/>
      <c r="C1705" s="1332"/>
      <c r="D1705" s="1333"/>
      <c r="E1705" s="1334"/>
      <c r="F1705" s="1334"/>
      <c r="G1705" s="1334"/>
    </row>
    <row r="1706" spans="1:7" s="1281" customFormat="1" x14ac:dyDescent="0.25">
      <c r="A1706" s="167"/>
      <c r="B1706" s="1331"/>
      <c r="C1706" s="1332"/>
      <c r="D1706" s="1333"/>
      <c r="E1706" s="1334"/>
      <c r="F1706" s="1334"/>
      <c r="G1706" s="1334"/>
    </row>
    <row r="1707" spans="1:7" s="1281" customFormat="1" x14ac:dyDescent="0.25">
      <c r="A1707" s="167"/>
      <c r="B1707" s="1331"/>
      <c r="C1707" s="1332"/>
      <c r="D1707" s="1333"/>
      <c r="E1707" s="1334"/>
      <c r="F1707" s="1334"/>
      <c r="G1707" s="1334"/>
    </row>
    <row r="1708" spans="1:7" s="1281" customFormat="1" x14ac:dyDescent="0.25">
      <c r="A1708" s="167"/>
      <c r="B1708" s="1331"/>
      <c r="C1708" s="1332"/>
      <c r="D1708" s="1333"/>
      <c r="E1708" s="1334"/>
      <c r="F1708" s="1334"/>
      <c r="G1708" s="1334"/>
    </row>
    <row r="1709" spans="1:7" s="1281" customFormat="1" x14ac:dyDescent="0.25">
      <c r="A1709" s="167"/>
      <c r="B1709" s="1331"/>
      <c r="C1709" s="1332"/>
      <c r="D1709" s="1333"/>
      <c r="E1709" s="1334"/>
      <c r="F1709" s="1334"/>
      <c r="G1709" s="1334"/>
    </row>
    <row r="1710" spans="1:7" s="1281" customFormat="1" x14ac:dyDescent="0.25">
      <c r="A1710" s="167"/>
      <c r="B1710" s="1331"/>
      <c r="C1710" s="1332"/>
      <c r="D1710" s="1333"/>
      <c r="E1710" s="1334"/>
      <c r="F1710" s="1334"/>
      <c r="G1710" s="1334"/>
    </row>
    <row r="1711" spans="1:7" s="1281" customFormat="1" x14ac:dyDescent="0.25">
      <c r="A1711" s="167"/>
      <c r="B1711" s="1331"/>
      <c r="C1711" s="1332"/>
      <c r="D1711" s="1333"/>
      <c r="E1711" s="1334"/>
      <c r="F1711" s="1334"/>
      <c r="G1711" s="1334"/>
    </row>
    <row r="1712" spans="1:7" s="1281" customFormat="1" x14ac:dyDescent="0.25">
      <c r="A1712" s="167"/>
      <c r="B1712" s="1331"/>
      <c r="C1712" s="1332"/>
      <c r="D1712" s="1333"/>
      <c r="E1712" s="1334"/>
      <c r="F1712" s="1334"/>
      <c r="G1712" s="1334"/>
    </row>
    <row r="1713" spans="1:7" s="1281" customFormat="1" x14ac:dyDescent="0.25">
      <c r="A1713" s="167"/>
      <c r="B1713" s="1331"/>
      <c r="C1713" s="1332"/>
      <c r="D1713" s="1333"/>
      <c r="E1713" s="1334"/>
      <c r="F1713" s="1334"/>
      <c r="G1713" s="1334"/>
    </row>
    <row r="1714" spans="1:7" s="1281" customFormat="1" x14ac:dyDescent="0.25">
      <c r="A1714" s="167"/>
      <c r="B1714" s="1331"/>
      <c r="C1714" s="1332"/>
      <c r="D1714" s="1333"/>
      <c r="E1714" s="1334"/>
      <c r="F1714" s="1334"/>
      <c r="G1714" s="1334"/>
    </row>
    <row r="1715" spans="1:7" s="1281" customFormat="1" x14ac:dyDescent="0.25">
      <c r="A1715" s="167"/>
      <c r="B1715" s="1331"/>
      <c r="C1715" s="1332"/>
      <c r="D1715" s="1333"/>
      <c r="E1715" s="1334"/>
      <c r="F1715" s="1334"/>
      <c r="G1715" s="1334"/>
    </row>
    <row r="1716" spans="1:7" s="1281" customFormat="1" x14ac:dyDescent="0.25">
      <c r="A1716" s="167"/>
      <c r="B1716" s="1331"/>
      <c r="C1716" s="1332"/>
      <c r="D1716" s="1333"/>
      <c r="E1716" s="1334"/>
      <c r="F1716" s="1334"/>
      <c r="G1716" s="1334"/>
    </row>
    <row r="1717" spans="1:7" s="1281" customFormat="1" x14ac:dyDescent="0.25">
      <c r="A1717" s="167"/>
      <c r="B1717" s="1331"/>
      <c r="C1717" s="1332"/>
      <c r="D1717" s="1333"/>
      <c r="E1717" s="1334"/>
      <c r="F1717" s="1334"/>
      <c r="G1717" s="1334"/>
    </row>
    <row r="1718" spans="1:7" s="1281" customFormat="1" x14ac:dyDescent="0.25">
      <c r="A1718" s="167"/>
      <c r="B1718" s="1331"/>
      <c r="C1718" s="1332"/>
      <c r="D1718" s="1333"/>
      <c r="E1718" s="1334"/>
      <c r="F1718" s="1334"/>
      <c r="G1718" s="1334"/>
    </row>
    <row r="1719" spans="1:7" s="1281" customFormat="1" x14ac:dyDescent="0.25">
      <c r="A1719" s="167"/>
      <c r="B1719" s="1331"/>
      <c r="C1719" s="1332"/>
      <c r="D1719" s="1333"/>
      <c r="E1719" s="1334"/>
      <c r="F1719" s="1334"/>
      <c r="G1719" s="1334"/>
    </row>
    <row r="1720" spans="1:7" s="1281" customFormat="1" x14ac:dyDescent="0.25">
      <c r="A1720" s="167"/>
      <c r="B1720" s="1331"/>
      <c r="C1720" s="1332"/>
      <c r="D1720" s="1333"/>
      <c r="E1720" s="1334"/>
      <c r="F1720" s="1334"/>
      <c r="G1720" s="1334"/>
    </row>
    <row r="1721" spans="1:7" s="1281" customFormat="1" x14ac:dyDescent="0.25">
      <c r="A1721" s="167"/>
      <c r="B1721" s="1331"/>
      <c r="C1721" s="1332"/>
      <c r="D1721" s="1333"/>
      <c r="E1721" s="1334"/>
      <c r="F1721" s="1334"/>
      <c r="G1721" s="1334"/>
    </row>
    <row r="1722" spans="1:7" s="1281" customFormat="1" x14ac:dyDescent="0.25">
      <c r="A1722" s="167"/>
      <c r="B1722" s="1331"/>
      <c r="C1722" s="1332"/>
      <c r="D1722" s="1333"/>
      <c r="E1722" s="1334"/>
      <c r="F1722" s="1334"/>
      <c r="G1722" s="1334"/>
    </row>
    <row r="1723" spans="1:7" s="1281" customFormat="1" x14ac:dyDescent="0.25">
      <c r="A1723" s="167"/>
      <c r="B1723" s="1331"/>
      <c r="C1723" s="1332"/>
      <c r="D1723" s="1333"/>
      <c r="E1723" s="1334"/>
      <c r="F1723" s="1334"/>
      <c r="G1723" s="1334"/>
    </row>
    <row r="1724" spans="1:7" s="1281" customFormat="1" x14ac:dyDescent="0.25">
      <c r="A1724" s="167"/>
      <c r="B1724" s="1331"/>
      <c r="C1724" s="1332"/>
      <c r="D1724" s="1333"/>
      <c r="E1724" s="1334"/>
      <c r="F1724" s="1334"/>
      <c r="G1724" s="1334"/>
    </row>
    <row r="1725" spans="1:7" s="1281" customFormat="1" x14ac:dyDescent="0.25">
      <c r="A1725" s="167"/>
      <c r="B1725" s="1331"/>
      <c r="C1725" s="1332"/>
      <c r="D1725" s="1333"/>
      <c r="E1725" s="1334"/>
      <c r="F1725" s="1334"/>
      <c r="G1725" s="1334"/>
    </row>
    <row r="1726" spans="1:7" s="1281" customFormat="1" x14ac:dyDescent="0.25">
      <c r="A1726" s="167"/>
      <c r="B1726" s="1331"/>
      <c r="C1726" s="1332"/>
      <c r="D1726" s="1333"/>
      <c r="E1726" s="1334"/>
      <c r="F1726" s="1334"/>
      <c r="G1726" s="1334"/>
    </row>
    <row r="1727" spans="1:7" s="1281" customFormat="1" x14ac:dyDescent="0.25">
      <c r="A1727" s="167"/>
      <c r="B1727" s="1331"/>
      <c r="C1727" s="1332"/>
      <c r="D1727" s="1333"/>
      <c r="E1727" s="1334"/>
      <c r="F1727" s="1334"/>
      <c r="G1727" s="1334"/>
    </row>
    <row r="1728" spans="1:7" s="1281" customFormat="1" x14ac:dyDescent="0.25">
      <c r="A1728" s="167"/>
      <c r="B1728" s="1331"/>
      <c r="C1728" s="1332"/>
      <c r="D1728" s="1333"/>
      <c r="E1728" s="1334"/>
      <c r="F1728" s="1334"/>
      <c r="G1728" s="1334"/>
    </row>
    <row r="1729" spans="1:7" s="1281" customFormat="1" x14ac:dyDescent="0.25">
      <c r="A1729" s="167"/>
      <c r="B1729" s="1331"/>
      <c r="C1729" s="1332"/>
      <c r="D1729" s="1333"/>
      <c r="E1729" s="1334"/>
      <c r="F1729" s="1334"/>
      <c r="G1729" s="1334"/>
    </row>
    <row r="1730" spans="1:7" s="1281" customFormat="1" x14ac:dyDescent="0.25">
      <c r="A1730" s="167"/>
      <c r="B1730" s="1331"/>
      <c r="C1730" s="1332"/>
      <c r="D1730" s="1333"/>
      <c r="E1730" s="1334"/>
      <c r="F1730" s="1334"/>
      <c r="G1730" s="1334"/>
    </row>
    <row r="1731" spans="1:7" s="1281" customFormat="1" x14ac:dyDescent="0.25">
      <c r="A1731" s="167"/>
      <c r="B1731" s="1331"/>
      <c r="C1731" s="1332"/>
      <c r="D1731" s="1333"/>
      <c r="E1731" s="1334"/>
      <c r="F1731" s="1334"/>
      <c r="G1731" s="1334"/>
    </row>
    <row r="1732" spans="1:7" s="1281" customFormat="1" x14ac:dyDescent="0.25">
      <c r="A1732" s="167"/>
      <c r="B1732" s="1331"/>
      <c r="C1732" s="1332"/>
      <c r="D1732" s="1333"/>
      <c r="E1732" s="1334"/>
      <c r="F1732" s="1334"/>
      <c r="G1732" s="1334"/>
    </row>
    <row r="1733" spans="1:7" s="1281" customFormat="1" x14ac:dyDescent="0.25">
      <c r="A1733" s="167"/>
      <c r="B1733" s="1331"/>
      <c r="C1733" s="1332"/>
      <c r="D1733" s="1333"/>
      <c r="E1733" s="1334"/>
      <c r="F1733" s="1334"/>
      <c r="G1733" s="1334"/>
    </row>
    <row r="1734" spans="1:7" s="1281" customFormat="1" x14ac:dyDescent="0.25">
      <c r="A1734" s="167"/>
      <c r="B1734" s="1331"/>
      <c r="C1734" s="1332"/>
      <c r="D1734" s="1333"/>
      <c r="E1734" s="1334"/>
      <c r="F1734" s="1334"/>
      <c r="G1734" s="1334"/>
    </row>
    <row r="1735" spans="1:7" s="1281" customFormat="1" x14ac:dyDescent="0.25">
      <c r="A1735" s="167"/>
      <c r="B1735" s="1331"/>
      <c r="C1735" s="1332"/>
      <c r="D1735" s="1333"/>
      <c r="E1735" s="1334"/>
      <c r="F1735" s="1334"/>
      <c r="G1735" s="1334"/>
    </row>
    <row r="1736" spans="1:7" s="1281" customFormat="1" x14ac:dyDescent="0.25">
      <c r="A1736" s="167"/>
      <c r="B1736" s="1331"/>
      <c r="C1736" s="1332"/>
      <c r="D1736" s="1333"/>
      <c r="E1736" s="1334"/>
      <c r="F1736" s="1334"/>
      <c r="G1736" s="1334"/>
    </row>
    <row r="1737" spans="1:7" s="1281" customFormat="1" x14ac:dyDescent="0.25">
      <c r="A1737" s="167"/>
      <c r="B1737" s="1331"/>
      <c r="C1737" s="1332"/>
      <c r="D1737" s="1333"/>
      <c r="E1737" s="1334"/>
      <c r="F1737" s="1334"/>
      <c r="G1737" s="1334"/>
    </row>
    <row r="1738" spans="1:7" s="1281" customFormat="1" x14ac:dyDescent="0.25">
      <c r="A1738" s="167"/>
      <c r="B1738" s="1331"/>
      <c r="C1738" s="1332"/>
      <c r="D1738" s="1333"/>
      <c r="E1738" s="1334"/>
      <c r="F1738" s="1334"/>
      <c r="G1738" s="1334"/>
    </row>
    <row r="1739" spans="1:7" s="1281" customFormat="1" x14ac:dyDescent="0.25">
      <c r="A1739" s="167"/>
      <c r="B1739" s="1331"/>
      <c r="C1739" s="1332"/>
      <c r="D1739" s="1333"/>
      <c r="E1739" s="1334"/>
      <c r="F1739" s="1334"/>
      <c r="G1739" s="1334"/>
    </row>
    <row r="1740" spans="1:7" s="1281" customFormat="1" x14ac:dyDescent="0.25">
      <c r="A1740" s="167"/>
      <c r="B1740" s="1331"/>
      <c r="C1740" s="1332"/>
      <c r="D1740" s="1333"/>
      <c r="E1740" s="1334"/>
      <c r="F1740" s="1334"/>
      <c r="G1740" s="1334"/>
    </row>
    <row r="1741" spans="1:7" s="1281" customFormat="1" x14ac:dyDescent="0.25">
      <c r="A1741" s="167"/>
      <c r="B1741" s="1331"/>
      <c r="C1741" s="1332"/>
      <c r="D1741" s="1333"/>
      <c r="E1741" s="1334"/>
      <c r="F1741" s="1334"/>
      <c r="G1741" s="1334"/>
    </row>
    <row r="1742" spans="1:7" s="1281" customFormat="1" x14ac:dyDescent="0.25">
      <c r="A1742" s="167"/>
      <c r="B1742" s="1331"/>
      <c r="C1742" s="1332"/>
      <c r="D1742" s="1333"/>
      <c r="E1742" s="1334"/>
      <c r="F1742" s="1334"/>
      <c r="G1742" s="1334"/>
    </row>
    <row r="1743" spans="1:7" s="1281" customFormat="1" x14ac:dyDescent="0.25">
      <c r="A1743" s="167"/>
      <c r="B1743" s="1331"/>
      <c r="C1743" s="1332"/>
      <c r="D1743" s="1333"/>
      <c r="E1743" s="1334"/>
      <c r="F1743" s="1334"/>
      <c r="G1743" s="1334"/>
    </row>
    <row r="1744" spans="1:7" s="1281" customFormat="1" x14ac:dyDescent="0.25">
      <c r="A1744" s="167"/>
      <c r="B1744" s="1331"/>
      <c r="C1744" s="1332"/>
      <c r="D1744" s="1333"/>
      <c r="E1744" s="1334"/>
      <c r="F1744" s="1334"/>
      <c r="G1744" s="1334"/>
    </row>
    <row r="1745" spans="1:7" s="1281" customFormat="1" x14ac:dyDescent="0.25">
      <c r="A1745" s="167"/>
      <c r="B1745" s="1331"/>
      <c r="C1745" s="1332"/>
      <c r="D1745" s="1333"/>
      <c r="E1745" s="1334"/>
      <c r="F1745" s="1334"/>
      <c r="G1745" s="1334"/>
    </row>
    <row r="1746" spans="1:7" s="1281" customFormat="1" x14ac:dyDescent="0.25">
      <c r="A1746" s="167"/>
      <c r="B1746" s="1331"/>
      <c r="C1746" s="1332"/>
      <c r="D1746" s="1333"/>
      <c r="E1746" s="1334"/>
      <c r="F1746" s="1334"/>
      <c r="G1746" s="1334"/>
    </row>
    <row r="1747" spans="1:7" s="1281" customFormat="1" x14ac:dyDescent="0.25">
      <c r="A1747" s="167"/>
      <c r="B1747" s="1331"/>
      <c r="C1747" s="1332"/>
      <c r="D1747" s="1333"/>
      <c r="E1747" s="1334"/>
      <c r="F1747" s="1334"/>
      <c r="G1747" s="1334"/>
    </row>
    <row r="1748" spans="1:7" s="1281" customFormat="1" x14ac:dyDescent="0.25">
      <c r="A1748" s="167"/>
      <c r="B1748" s="1331"/>
      <c r="C1748" s="1332"/>
      <c r="D1748" s="1333"/>
      <c r="E1748" s="1334"/>
      <c r="F1748" s="1334"/>
      <c r="G1748" s="1334"/>
    </row>
    <row r="1749" spans="1:7" s="1281" customFormat="1" x14ac:dyDescent="0.25">
      <c r="A1749" s="167"/>
      <c r="B1749" s="1331"/>
      <c r="C1749" s="1332"/>
      <c r="D1749" s="1333"/>
      <c r="E1749" s="1334"/>
      <c r="F1749" s="1334"/>
      <c r="G1749" s="1334"/>
    </row>
    <row r="1750" spans="1:7" s="1281" customFormat="1" x14ac:dyDescent="0.25">
      <c r="A1750" s="167"/>
      <c r="B1750" s="1331"/>
      <c r="C1750" s="1332"/>
      <c r="D1750" s="1333"/>
      <c r="E1750" s="1334"/>
      <c r="F1750" s="1334"/>
      <c r="G1750" s="1334"/>
    </row>
    <row r="1751" spans="1:7" s="1281" customFormat="1" x14ac:dyDescent="0.25">
      <c r="A1751" s="167"/>
      <c r="B1751" s="1331"/>
      <c r="C1751" s="1332"/>
      <c r="D1751" s="1333"/>
      <c r="E1751" s="1334"/>
      <c r="F1751" s="1334"/>
      <c r="G1751" s="1334"/>
    </row>
    <row r="1752" spans="1:7" s="1281" customFormat="1" x14ac:dyDescent="0.25">
      <c r="A1752" s="167"/>
      <c r="B1752" s="1331"/>
      <c r="C1752" s="1332"/>
      <c r="D1752" s="1333"/>
      <c r="E1752" s="1334"/>
      <c r="F1752" s="1334"/>
      <c r="G1752" s="1334"/>
    </row>
    <row r="1753" spans="1:7" s="1281" customFormat="1" x14ac:dyDescent="0.25">
      <c r="A1753" s="167"/>
      <c r="B1753" s="1331"/>
      <c r="C1753" s="1332"/>
      <c r="D1753" s="1333"/>
      <c r="E1753" s="1334"/>
      <c r="F1753" s="1334"/>
      <c r="G1753" s="1334"/>
    </row>
    <row r="1754" spans="1:7" s="1281" customFormat="1" x14ac:dyDescent="0.25">
      <c r="A1754" s="167"/>
      <c r="B1754" s="1331"/>
      <c r="C1754" s="1332"/>
      <c r="D1754" s="1333"/>
      <c r="E1754" s="1334"/>
      <c r="F1754" s="1334"/>
      <c r="G1754" s="1334"/>
    </row>
    <row r="1755" spans="1:7" s="1281" customFormat="1" x14ac:dyDescent="0.25">
      <c r="A1755" s="167"/>
      <c r="B1755" s="1331"/>
      <c r="C1755" s="1332"/>
      <c r="D1755" s="1333"/>
      <c r="E1755" s="1334"/>
      <c r="F1755" s="1334"/>
      <c r="G1755" s="1334"/>
    </row>
    <row r="1756" spans="1:7" s="1281" customFormat="1" x14ac:dyDescent="0.25">
      <c r="A1756" s="167"/>
      <c r="B1756" s="1331"/>
      <c r="C1756" s="1332"/>
      <c r="D1756" s="1333"/>
      <c r="E1756" s="1334"/>
      <c r="F1756" s="1334"/>
      <c r="G1756" s="1334"/>
    </row>
    <row r="1757" spans="1:7" s="1281" customFormat="1" x14ac:dyDescent="0.25">
      <c r="A1757" s="167"/>
      <c r="B1757" s="1331"/>
      <c r="C1757" s="1332"/>
      <c r="D1757" s="1333"/>
      <c r="E1757" s="1334"/>
      <c r="F1757" s="1334"/>
      <c r="G1757" s="1334"/>
    </row>
    <row r="1758" spans="1:7" s="1281" customFormat="1" x14ac:dyDescent="0.25">
      <c r="A1758" s="167"/>
      <c r="B1758" s="1331"/>
      <c r="C1758" s="1332"/>
      <c r="D1758" s="1333"/>
      <c r="E1758" s="1334"/>
      <c r="F1758" s="1334"/>
      <c r="G1758" s="1334"/>
    </row>
    <row r="1759" spans="1:7" s="1281" customFormat="1" x14ac:dyDescent="0.25">
      <c r="A1759" s="167"/>
      <c r="B1759" s="1331"/>
      <c r="C1759" s="1332"/>
      <c r="D1759" s="1333"/>
      <c r="E1759" s="1334"/>
      <c r="F1759" s="1334"/>
      <c r="G1759" s="1334"/>
    </row>
    <row r="1760" spans="1:7" s="1281" customFormat="1" x14ac:dyDescent="0.25">
      <c r="A1760" s="167"/>
      <c r="B1760" s="1331"/>
      <c r="C1760" s="1332"/>
      <c r="D1760" s="1333"/>
      <c r="E1760" s="1334"/>
      <c r="F1760" s="1334"/>
      <c r="G1760" s="1334"/>
    </row>
    <row r="1761" spans="1:7" s="1281" customFormat="1" x14ac:dyDescent="0.25">
      <c r="A1761" s="167"/>
      <c r="B1761" s="1331"/>
      <c r="C1761" s="1332"/>
      <c r="D1761" s="1333"/>
      <c r="E1761" s="1334"/>
      <c r="F1761" s="1334"/>
      <c r="G1761" s="1334"/>
    </row>
    <row r="1762" spans="1:7" s="1281" customFormat="1" x14ac:dyDescent="0.25">
      <c r="A1762" s="167"/>
      <c r="B1762" s="1331"/>
      <c r="C1762" s="1332"/>
      <c r="D1762" s="1333"/>
      <c r="E1762" s="1334"/>
      <c r="F1762" s="1334"/>
      <c r="G1762" s="1334"/>
    </row>
    <row r="1763" spans="1:7" s="1281" customFormat="1" x14ac:dyDescent="0.25">
      <c r="A1763" s="167"/>
      <c r="B1763" s="1331"/>
      <c r="C1763" s="1332"/>
      <c r="D1763" s="1333"/>
      <c r="E1763" s="1334"/>
      <c r="F1763" s="1334"/>
      <c r="G1763" s="1334"/>
    </row>
    <row r="1764" spans="1:7" s="1281" customFormat="1" x14ac:dyDescent="0.25">
      <c r="A1764" s="167"/>
      <c r="B1764" s="1331"/>
      <c r="C1764" s="1332"/>
      <c r="D1764" s="1333"/>
      <c r="E1764" s="1334"/>
      <c r="F1764" s="1334"/>
      <c r="G1764" s="1334"/>
    </row>
    <row r="1765" spans="1:7" s="1281" customFormat="1" x14ac:dyDescent="0.25">
      <c r="A1765" s="167"/>
      <c r="B1765" s="1331"/>
      <c r="C1765" s="1332"/>
      <c r="D1765" s="1333"/>
      <c r="E1765" s="1334"/>
      <c r="F1765" s="1334"/>
      <c r="G1765" s="1334"/>
    </row>
    <row r="1766" spans="1:7" s="1281" customFormat="1" x14ac:dyDescent="0.25">
      <c r="A1766" s="167"/>
      <c r="B1766" s="1331"/>
      <c r="C1766" s="1332"/>
      <c r="D1766" s="1333"/>
      <c r="E1766" s="1334"/>
      <c r="F1766" s="1334"/>
      <c r="G1766" s="1334"/>
    </row>
    <row r="1767" spans="1:7" s="1281" customFormat="1" x14ac:dyDescent="0.25">
      <c r="A1767" s="167"/>
      <c r="B1767" s="1331"/>
      <c r="C1767" s="1332"/>
      <c r="D1767" s="1333"/>
      <c r="E1767" s="1334"/>
      <c r="F1767" s="1334"/>
      <c r="G1767" s="1334"/>
    </row>
    <row r="1768" spans="1:7" s="1281" customFormat="1" x14ac:dyDescent="0.25">
      <c r="A1768" s="167"/>
      <c r="B1768" s="1331"/>
      <c r="C1768" s="1332"/>
      <c r="D1768" s="1333"/>
      <c r="E1768" s="1334"/>
      <c r="F1768" s="1334"/>
      <c r="G1768" s="1334"/>
    </row>
    <row r="1769" spans="1:7" s="1281" customFormat="1" x14ac:dyDescent="0.25">
      <c r="A1769" s="167"/>
      <c r="B1769" s="1331"/>
      <c r="C1769" s="1332"/>
      <c r="D1769" s="1333"/>
      <c r="E1769" s="1334"/>
      <c r="F1769" s="1334"/>
      <c r="G1769" s="1334"/>
    </row>
    <row r="1770" spans="1:7" s="1281" customFormat="1" x14ac:dyDescent="0.25">
      <c r="A1770" s="167"/>
      <c r="B1770" s="1331"/>
      <c r="C1770" s="1332"/>
      <c r="D1770" s="1333"/>
      <c r="E1770" s="1334"/>
      <c r="F1770" s="1334"/>
      <c r="G1770" s="1334"/>
    </row>
    <row r="1771" spans="1:7" s="1281" customFormat="1" x14ac:dyDescent="0.25">
      <c r="A1771" s="167"/>
      <c r="B1771" s="1331"/>
      <c r="C1771" s="1332"/>
      <c r="D1771" s="1333"/>
      <c r="E1771" s="1334"/>
      <c r="F1771" s="1334"/>
      <c r="G1771" s="1334"/>
    </row>
    <row r="1772" spans="1:7" s="1281" customFormat="1" x14ac:dyDescent="0.25">
      <c r="A1772" s="167"/>
      <c r="B1772" s="1331"/>
      <c r="C1772" s="1332"/>
      <c r="D1772" s="1333"/>
      <c r="E1772" s="1334"/>
      <c r="F1772" s="1334"/>
      <c r="G1772" s="1334"/>
    </row>
    <row r="1773" spans="1:7" s="1281" customFormat="1" x14ac:dyDescent="0.25">
      <c r="A1773" s="167"/>
      <c r="B1773" s="1331"/>
      <c r="C1773" s="1332"/>
      <c r="D1773" s="1333"/>
      <c r="E1773" s="1334"/>
      <c r="F1773" s="1334"/>
      <c r="G1773" s="1334"/>
    </row>
    <row r="1774" spans="1:7" s="1281" customFormat="1" x14ac:dyDescent="0.25">
      <c r="A1774" s="167"/>
      <c r="B1774" s="1331"/>
      <c r="C1774" s="1332"/>
      <c r="D1774" s="1333"/>
      <c r="E1774" s="1334"/>
      <c r="F1774" s="1334"/>
      <c r="G1774" s="1334"/>
    </row>
    <row r="1775" spans="1:7" s="1281" customFormat="1" x14ac:dyDescent="0.25">
      <c r="A1775" s="167"/>
      <c r="B1775" s="1331"/>
      <c r="C1775" s="1332"/>
      <c r="D1775" s="1333"/>
      <c r="E1775" s="1334"/>
      <c r="F1775" s="1334"/>
      <c r="G1775" s="1334"/>
    </row>
    <row r="1776" spans="1:7" s="1281" customFormat="1" x14ac:dyDescent="0.25">
      <c r="A1776" s="167"/>
      <c r="B1776" s="1331"/>
      <c r="C1776" s="1332"/>
      <c r="D1776" s="1333"/>
      <c r="E1776" s="1334"/>
      <c r="F1776" s="1334"/>
      <c r="G1776" s="1334"/>
    </row>
    <row r="1777" spans="1:7" s="1281" customFormat="1" x14ac:dyDescent="0.25">
      <c r="A1777" s="167"/>
      <c r="B1777" s="1331"/>
      <c r="C1777" s="1332"/>
      <c r="D1777" s="1333"/>
      <c r="E1777" s="1334"/>
      <c r="F1777" s="1334"/>
      <c r="G1777" s="1334"/>
    </row>
    <row r="1778" spans="1:7" s="1281" customFormat="1" x14ac:dyDescent="0.25">
      <c r="A1778" s="167"/>
      <c r="B1778" s="1331"/>
      <c r="C1778" s="1332"/>
      <c r="D1778" s="1333"/>
      <c r="E1778" s="1334"/>
      <c r="F1778" s="1334"/>
      <c r="G1778" s="1334"/>
    </row>
    <row r="1779" spans="1:7" s="1281" customFormat="1" x14ac:dyDescent="0.25">
      <c r="A1779" s="167"/>
      <c r="B1779" s="1331"/>
      <c r="C1779" s="1332"/>
      <c r="D1779" s="1333"/>
      <c r="E1779" s="1334"/>
      <c r="F1779" s="1334"/>
      <c r="G1779" s="1334"/>
    </row>
    <row r="1780" spans="1:7" s="1281" customFormat="1" x14ac:dyDescent="0.25">
      <c r="A1780" s="167"/>
      <c r="B1780" s="1331"/>
      <c r="C1780" s="1332"/>
      <c r="D1780" s="1333"/>
      <c r="E1780" s="1334"/>
      <c r="F1780" s="1334"/>
      <c r="G1780" s="1334"/>
    </row>
    <row r="1781" spans="1:7" s="1281" customFormat="1" x14ac:dyDescent="0.25">
      <c r="A1781" s="167"/>
      <c r="B1781" s="1331"/>
      <c r="C1781" s="1332"/>
      <c r="D1781" s="1333"/>
      <c r="E1781" s="1334"/>
      <c r="F1781" s="1334"/>
      <c r="G1781" s="1334"/>
    </row>
    <row r="1782" spans="1:7" s="1281" customFormat="1" x14ac:dyDescent="0.25">
      <c r="A1782" s="167"/>
      <c r="B1782" s="1331"/>
      <c r="C1782" s="1332"/>
      <c r="D1782" s="1333"/>
      <c r="E1782" s="1334"/>
      <c r="F1782" s="1334"/>
      <c r="G1782" s="1334"/>
    </row>
    <row r="1783" spans="1:7" s="1281" customFormat="1" x14ac:dyDescent="0.25">
      <c r="A1783" s="167"/>
      <c r="B1783" s="1331"/>
      <c r="C1783" s="1332"/>
      <c r="D1783" s="1333"/>
      <c r="E1783" s="1334"/>
      <c r="F1783" s="1334"/>
      <c r="G1783" s="1334"/>
    </row>
    <row r="1784" spans="1:7" s="1281" customFormat="1" x14ac:dyDescent="0.25">
      <c r="A1784" s="167"/>
      <c r="B1784" s="1331"/>
      <c r="C1784" s="1332"/>
      <c r="D1784" s="1333"/>
      <c r="E1784" s="1334"/>
      <c r="F1784" s="1334"/>
      <c r="G1784" s="1334"/>
    </row>
    <row r="1785" spans="1:7" s="1281" customFormat="1" x14ac:dyDescent="0.25">
      <c r="A1785" s="167"/>
      <c r="B1785" s="1331"/>
      <c r="C1785" s="1332"/>
      <c r="D1785" s="1333"/>
      <c r="E1785" s="1334"/>
      <c r="F1785" s="1334"/>
      <c r="G1785" s="1334"/>
    </row>
    <row r="1786" spans="1:7" s="1281" customFormat="1" x14ac:dyDescent="0.25">
      <c r="A1786" s="167"/>
      <c r="B1786" s="1331"/>
      <c r="C1786" s="1332"/>
      <c r="D1786" s="1333"/>
      <c r="E1786" s="1334"/>
      <c r="F1786" s="1334"/>
      <c r="G1786" s="1334"/>
    </row>
    <row r="1787" spans="1:7" s="1281" customFormat="1" x14ac:dyDescent="0.25">
      <c r="A1787" s="167"/>
      <c r="B1787" s="1331"/>
      <c r="C1787" s="1332"/>
      <c r="D1787" s="1333"/>
      <c r="E1787" s="1334"/>
      <c r="F1787" s="1334"/>
      <c r="G1787" s="1334"/>
    </row>
    <row r="1788" spans="1:7" s="1281" customFormat="1" x14ac:dyDescent="0.25">
      <c r="A1788" s="167"/>
      <c r="B1788" s="1331"/>
      <c r="C1788" s="1332"/>
      <c r="D1788" s="1333"/>
      <c r="E1788" s="1334"/>
      <c r="F1788" s="1334"/>
      <c r="G1788" s="1334"/>
    </row>
    <row r="1789" spans="1:7" s="1281" customFormat="1" x14ac:dyDescent="0.25">
      <c r="A1789" s="167"/>
      <c r="B1789" s="1331"/>
      <c r="C1789" s="1332"/>
      <c r="D1789" s="1333"/>
      <c r="E1789" s="1334"/>
      <c r="F1789" s="1334"/>
      <c r="G1789" s="1334"/>
    </row>
    <row r="1790" spans="1:7" s="1281" customFormat="1" x14ac:dyDescent="0.25">
      <c r="A1790" s="167"/>
      <c r="B1790" s="1331"/>
      <c r="C1790" s="1332"/>
      <c r="D1790" s="1333"/>
      <c r="E1790" s="1334"/>
      <c r="F1790" s="1334"/>
      <c r="G1790" s="1334"/>
    </row>
    <row r="1791" spans="1:7" s="1281" customFormat="1" x14ac:dyDescent="0.25">
      <c r="A1791" s="167"/>
      <c r="B1791" s="1331"/>
      <c r="C1791" s="1332"/>
      <c r="D1791" s="1333"/>
      <c r="E1791" s="1334"/>
      <c r="F1791" s="1334"/>
      <c r="G1791" s="1334"/>
    </row>
    <row r="1792" spans="1:7" s="1281" customFormat="1" x14ac:dyDescent="0.25">
      <c r="A1792" s="167"/>
      <c r="B1792" s="1331"/>
      <c r="C1792" s="1332"/>
      <c r="D1792" s="1333"/>
      <c r="E1792" s="1334"/>
      <c r="F1792" s="1334"/>
      <c r="G1792" s="1334"/>
    </row>
    <row r="1793" spans="1:7" s="1281" customFormat="1" x14ac:dyDescent="0.25">
      <c r="A1793" s="167"/>
      <c r="B1793" s="1331"/>
      <c r="C1793" s="1332"/>
      <c r="D1793" s="1333"/>
      <c r="E1793" s="1334"/>
      <c r="F1793" s="1334"/>
      <c r="G1793" s="1334"/>
    </row>
    <row r="1794" spans="1:7" s="1281" customFormat="1" x14ac:dyDescent="0.25">
      <c r="A1794" s="167"/>
      <c r="B1794" s="1331"/>
      <c r="C1794" s="1332"/>
      <c r="D1794" s="1333"/>
      <c r="E1794" s="1334"/>
      <c r="F1794" s="1334"/>
      <c r="G1794" s="1334"/>
    </row>
    <row r="1795" spans="1:7" s="1281" customFormat="1" x14ac:dyDescent="0.25">
      <c r="A1795" s="167"/>
      <c r="B1795" s="1331"/>
      <c r="C1795" s="1332"/>
      <c r="D1795" s="1333"/>
      <c r="E1795" s="1334"/>
      <c r="F1795" s="1334"/>
      <c r="G1795" s="1334"/>
    </row>
    <row r="1796" spans="1:7" s="1281" customFormat="1" x14ac:dyDescent="0.25">
      <c r="A1796" s="167"/>
      <c r="B1796" s="1331"/>
      <c r="C1796" s="1332"/>
      <c r="D1796" s="1333"/>
      <c r="E1796" s="1334"/>
      <c r="F1796" s="1334"/>
      <c r="G1796" s="1334"/>
    </row>
    <row r="1797" spans="1:7" s="1281" customFormat="1" x14ac:dyDescent="0.25">
      <c r="A1797" s="167"/>
      <c r="B1797" s="1331"/>
      <c r="C1797" s="1332"/>
      <c r="D1797" s="1333"/>
      <c r="E1797" s="1334"/>
      <c r="F1797" s="1334"/>
      <c r="G1797" s="1334"/>
    </row>
    <row r="1798" spans="1:7" s="1281" customFormat="1" x14ac:dyDescent="0.25">
      <c r="A1798" s="167"/>
      <c r="B1798" s="1331"/>
      <c r="C1798" s="1332"/>
      <c r="D1798" s="1333"/>
      <c r="E1798" s="1334"/>
      <c r="F1798" s="1334"/>
      <c r="G1798" s="1334"/>
    </row>
    <row r="1799" spans="1:7" s="1281" customFormat="1" x14ac:dyDescent="0.25">
      <c r="A1799" s="167"/>
      <c r="B1799" s="1331"/>
      <c r="C1799" s="1332"/>
      <c r="D1799" s="1333"/>
      <c r="E1799" s="1334"/>
      <c r="F1799" s="1334"/>
      <c r="G1799" s="1334"/>
    </row>
    <row r="1800" spans="1:7" s="1281" customFormat="1" x14ac:dyDescent="0.25">
      <c r="A1800" s="167"/>
      <c r="B1800" s="1331"/>
      <c r="C1800" s="1332"/>
      <c r="D1800" s="1333"/>
      <c r="E1800" s="1334"/>
      <c r="F1800" s="1334"/>
      <c r="G1800" s="1334"/>
    </row>
    <row r="1801" spans="1:7" s="1281" customFormat="1" x14ac:dyDescent="0.25">
      <c r="A1801" s="167"/>
      <c r="B1801" s="1331"/>
      <c r="C1801" s="1332"/>
      <c r="D1801" s="1333"/>
      <c r="E1801" s="1334"/>
      <c r="F1801" s="1334"/>
      <c r="G1801" s="1334"/>
    </row>
    <row r="1802" spans="1:7" s="1281" customFormat="1" x14ac:dyDescent="0.25">
      <c r="A1802" s="167"/>
      <c r="B1802" s="1331"/>
      <c r="C1802" s="1332"/>
      <c r="D1802" s="1333"/>
      <c r="E1802" s="1334"/>
      <c r="F1802" s="1334"/>
      <c r="G1802" s="1334"/>
    </row>
    <row r="1803" spans="1:7" s="1281" customFormat="1" x14ac:dyDescent="0.25">
      <c r="A1803" s="167"/>
      <c r="B1803" s="1331"/>
      <c r="C1803" s="1332"/>
      <c r="D1803" s="1333"/>
      <c r="E1803" s="1334"/>
      <c r="F1803" s="1334"/>
      <c r="G1803" s="1334"/>
    </row>
    <row r="1804" spans="1:7" s="1281" customFormat="1" x14ac:dyDescent="0.25">
      <c r="A1804" s="167"/>
      <c r="B1804" s="1331"/>
      <c r="C1804" s="1332"/>
      <c r="D1804" s="1333"/>
      <c r="E1804" s="1334"/>
      <c r="F1804" s="1334"/>
      <c r="G1804" s="1334"/>
    </row>
    <row r="1805" spans="1:7" s="1281" customFormat="1" x14ac:dyDescent="0.25">
      <c r="A1805" s="167"/>
      <c r="B1805" s="1331"/>
      <c r="C1805" s="1332"/>
      <c r="D1805" s="1333"/>
      <c r="E1805" s="1334"/>
      <c r="F1805" s="1334"/>
      <c r="G1805" s="1334"/>
    </row>
    <row r="1806" spans="1:7" s="1281" customFormat="1" x14ac:dyDescent="0.25">
      <c r="A1806" s="167"/>
      <c r="B1806" s="1331"/>
      <c r="C1806" s="1332"/>
      <c r="D1806" s="1333"/>
      <c r="E1806" s="1334"/>
      <c r="F1806" s="1334"/>
      <c r="G1806" s="1334"/>
    </row>
    <row r="1807" spans="1:7" s="1281" customFormat="1" x14ac:dyDescent="0.25">
      <c r="A1807" s="167"/>
      <c r="B1807" s="1331"/>
      <c r="C1807" s="1332"/>
      <c r="D1807" s="1333"/>
      <c r="E1807" s="1334"/>
      <c r="F1807" s="1334"/>
      <c r="G1807" s="1334"/>
    </row>
    <row r="1808" spans="1:7" s="1281" customFormat="1" x14ac:dyDescent="0.25">
      <c r="A1808" s="167"/>
      <c r="B1808" s="1331"/>
      <c r="C1808" s="1332"/>
      <c r="D1808" s="1333"/>
      <c r="E1808" s="1334"/>
      <c r="F1808" s="1334"/>
      <c r="G1808" s="1334"/>
    </row>
    <row r="1809" spans="1:7" s="1281" customFormat="1" x14ac:dyDescent="0.25">
      <c r="A1809" s="167"/>
      <c r="B1809" s="1331"/>
      <c r="C1809" s="1332"/>
      <c r="D1809" s="1333"/>
      <c r="E1809" s="1334"/>
      <c r="F1809" s="1334"/>
      <c r="G1809" s="1334"/>
    </row>
    <row r="1810" spans="1:7" s="1281" customFormat="1" x14ac:dyDescent="0.25">
      <c r="A1810" s="167"/>
      <c r="B1810" s="1331"/>
      <c r="C1810" s="1332"/>
      <c r="D1810" s="1333"/>
      <c r="E1810" s="1334"/>
      <c r="F1810" s="1334"/>
      <c r="G1810" s="1334"/>
    </row>
    <row r="1811" spans="1:7" s="1281" customFormat="1" x14ac:dyDescent="0.25">
      <c r="A1811" s="167"/>
      <c r="B1811" s="1331"/>
      <c r="C1811" s="1332"/>
      <c r="D1811" s="1333"/>
      <c r="E1811" s="1334"/>
      <c r="F1811" s="1334"/>
      <c r="G1811" s="1334"/>
    </row>
    <row r="1812" spans="1:7" s="1281" customFormat="1" x14ac:dyDescent="0.25">
      <c r="A1812" s="167"/>
      <c r="B1812" s="1331"/>
      <c r="C1812" s="1332"/>
      <c r="D1812" s="1333"/>
      <c r="E1812" s="1334"/>
      <c r="F1812" s="1334"/>
      <c r="G1812" s="1334"/>
    </row>
    <row r="1813" spans="1:7" s="1281" customFormat="1" x14ac:dyDescent="0.25">
      <c r="A1813" s="167"/>
      <c r="B1813" s="1331"/>
      <c r="C1813" s="1332"/>
      <c r="D1813" s="1333"/>
      <c r="E1813" s="1334"/>
      <c r="F1813" s="1334"/>
      <c r="G1813" s="1334"/>
    </row>
    <row r="1814" spans="1:7" s="1281" customFormat="1" x14ac:dyDescent="0.25">
      <c r="A1814" s="167"/>
      <c r="B1814" s="1331"/>
      <c r="C1814" s="1332"/>
      <c r="D1814" s="1333"/>
      <c r="E1814" s="1334"/>
      <c r="F1814" s="1334"/>
      <c r="G1814" s="1334"/>
    </row>
    <row r="1815" spans="1:7" s="1281" customFormat="1" x14ac:dyDescent="0.25">
      <c r="A1815" s="167"/>
      <c r="B1815" s="1331"/>
      <c r="C1815" s="1332"/>
      <c r="D1815" s="1333"/>
      <c r="E1815" s="1334"/>
      <c r="F1815" s="1334"/>
      <c r="G1815" s="1334"/>
    </row>
    <row r="1816" spans="1:7" s="1281" customFormat="1" x14ac:dyDescent="0.25">
      <c r="A1816" s="167"/>
      <c r="B1816" s="1331"/>
      <c r="C1816" s="1332"/>
      <c r="D1816" s="1333"/>
      <c r="E1816" s="1334"/>
      <c r="F1816" s="1334"/>
      <c r="G1816" s="1334"/>
    </row>
    <row r="1817" spans="1:7" s="1281" customFormat="1" x14ac:dyDescent="0.25">
      <c r="A1817" s="167"/>
      <c r="B1817" s="1331"/>
      <c r="C1817" s="1332"/>
      <c r="D1817" s="1333"/>
      <c r="E1817" s="1334"/>
      <c r="F1817" s="1334"/>
      <c r="G1817" s="1334"/>
    </row>
    <row r="1818" spans="1:7" s="1281" customFormat="1" x14ac:dyDescent="0.25">
      <c r="A1818" s="167"/>
      <c r="B1818" s="1331"/>
      <c r="C1818" s="1332"/>
      <c r="D1818" s="1333"/>
      <c r="E1818" s="1334"/>
      <c r="F1818" s="1334"/>
      <c r="G1818" s="1334"/>
    </row>
    <row r="1819" spans="1:7" s="1281" customFormat="1" x14ac:dyDescent="0.25">
      <c r="A1819" s="167"/>
      <c r="B1819" s="1331"/>
      <c r="C1819" s="1332"/>
      <c r="D1819" s="1333"/>
      <c r="E1819" s="1334"/>
      <c r="F1819" s="1334"/>
      <c r="G1819" s="1334"/>
    </row>
    <row r="1820" spans="1:7" s="1281" customFormat="1" x14ac:dyDescent="0.25">
      <c r="A1820" s="167"/>
      <c r="B1820" s="1331"/>
      <c r="C1820" s="1332"/>
      <c r="D1820" s="1333"/>
      <c r="E1820" s="1334"/>
      <c r="F1820" s="1334"/>
      <c r="G1820" s="1334"/>
    </row>
    <row r="1821" spans="1:7" s="1281" customFormat="1" x14ac:dyDescent="0.25">
      <c r="A1821" s="167"/>
      <c r="B1821" s="1331"/>
      <c r="C1821" s="1332"/>
      <c r="D1821" s="1333"/>
      <c r="E1821" s="1334"/>
      <c r="F1821" s="1334"/>
      <c r="G1821" s="1334"/>
    </row>
    <row r="1822" spans="1:7" s="1281" customFormat="1" x14ac:dyDescent="0.25">
      <c r="A1822" s="167"/>
      <c r="B1822" s="1331"/>
      <c r="C1822" s="1332"/>
      <c r="D1822" s="1333"/>
      <c r="E1822" s="1334"/>
      <c r="F1822" s="1334"/>
      <c r="G1822" s="1334"/>
    </row>
    <row r="1823" spans="1:7" s="1281" customFormat="1" x14ac:dyDescent="0.25">
      <c r="A1823" s="167"/>
      <c r="B1823" s="1331"/>
      <c r="C1823" s="1332"/>
      <c r="D1823" s="1333"/>
      <c r="E1823" s="1334"/>
      <c r="F1823" s="1334"/>
      <c r="G1823" s="1334"/>
    </row>
    <row r="1824" spans="1:7" s="1281" customFormat="1" x14ac:dyDescent="0.25">
      <c r="A1824" s="167"/>
      <c r="B1824" s="1331"/>
      <c r="C1824" s="1332"/>
      <c r="D1824" s="1333"/>
      <c r="E1824" s="1334"/>
      <c r="F1824" s="1334"/>
      <c r="G1824" s="1334"/>
    </row>
    <row r="1825" spans="1:7" s="1281" customFormat="1" x14ac:dyDescent="0.25">
      <c r="A1825" s="167"/>
      <c r="B1825" s="1331"/>
      <c r="C1825" s="1332"/>
      <c r="D1825" s="1333"/>
      <c r="E1825" s="1334"/>
      <c r="F1825" s="1334"/>
      <c r="G1825" s="1334"/>
    </row>
    <row r="1826" spans="1:7" s="1281" customFormat="1" x14ac:dyDescent="0.25">
      <c r="A1826" s="167"/>
      <c r="B1826" s="1331"/>
      <c r="C1826" s="1332"/>
      <c r="D1826" s="1333"/>
      <c r="E1826" s="1334"/>
      <c r="F1826" s="1334"/>
      <c r="G1826" s="1334"/>
    </row>
    <row r="1827" spans="1:7" s="1281" customFormat="1" x14ac:dyDescent="0.25">
      <c r="A1827" s="167"/>
      <c r="B1827" s="1331"/>
      <c r="C1827" s="1332"/>
      <c r="D1827" s="1333"/>
      <c r="E1827" s="1334"/>
      <c r="F1827" s="1334"/>
      <c r="G1827" s="1334"/>
    </row>
    <row r="1828" spans="1:7" s="1281" customFormat="1" x14ac:dyDescent="0.25">
      <c r="A1828" s="167"/>
      <c r="B1828" s="1331"/>
      <c r="C1828" s="1332"/>
      <c r="D1828" s="1333"/>
      <c r="E1828" s="1334"/>
      <c r="F1828" s="1334"/>
      <c r="G1828" s="1334"/>
    </row>
    <row r="1829" spans="1:7" s="1281" customFormat="1" x14ac:dyDescent="0.25">
      <c r="A1829" s="167"/>
      <c r="B1829" s="1331"/>
      <c r="C1829" s="1332"/>
      <c r="D1829" s="1333"/>
      <c r="E1829" s="1334"/>
      <c r="F1829" s="1334"/>
      <c r="G1829" s="1334"/>
    </row>
    <row r="1830" spans="1:7" s="1281" customFormat="1" x14ac:dyDescent="0.25">
      <c r="A1830" s="167"/>
      <c r="B1830" s="1331"/>
      <c r="C1830" s="1332"/>
      <c r="D1830" s="1333"/>
      <c r="E1830" s="1334"/>
      <c r="F1830" s="1334"/>
      <c r="G1830" s="1334"/>
    </row>
    <row r="1831" spans="1:7" s="1281" customFormat="1" x14ac:dyDescent="0.25">
      <c r="A1831" s="167"/>
      <c r="B1831" s="1331"/>
      <c r="C1831" s="1332"/>
      <c r="D1831" s="1333"/>
      <c r="E1831" s="1334"/>
      <c r="F1831" s="1334"/>
      <c r="G1831" s="1334"/>
    </row>
    <row r="1832" spans="1:7" s="1281" customFormat="1" x14ac:dyDescent="0.25">
      <c r="A1832" s="167"/>
      <c r="B1832" s="1331"/>
      <c r="C1832" s="1332"/>
      <c r="D1832" s="1333"/>
      <c r="E1832" s="1334"/>
      <c r="F1832" s="1334"/>
      <c r="G1832" s="1334"/>
    </row>
    <row r="1833" spans="1:7" s="1281" customFormat="1" x14ac:dyDescent="0.25">
      <c r="A1833" s="167"/>
      <c r="B1833" s="1331"/>
      <c r="C1833" s="1332"/>
      <c r="D1833" s="1333"/>
      <c r="E1833" s="1334"/>
      <c r="F1833" s="1334"/>
      <c r="G1833" s="1334"/>
    </row>
    <row r="1834" spans="1:7" s="1281" customFormat="1" x14ac:dyDescent="0.25">
      <c r="A1834" s="167"/>
      <c r="B1834" s="1331"/>
      <c r="C1834" s="1332"/>
      <c r="D1834" s="1333"/>
      <c r="E1834" s="1334"/>
      <c r="F1834" s="1334"/>
      <c r="G1834" s="1334"/>
    </row>
    <row r="1835" spans="1:7" s="1281" customFormat="1" x14ac:dyDescent="0.25">
      <c r="A1835" s="167"/>
      <c r="B1835" s="1331"/>
      <c r="C1835" s="1332"/>
      <c r="D1835" s="1333"/>
      <c r="E1835" s="1334"/>
      <c r="F1835" s="1334"/>
      <c r="G1835" s="1334"/>
    </row>
    <row r="1836" spans="1:7" s="1281" customFormat="1" x14ac:dyDescent="0.25">
      <c r="A1836" s="167"/>
      <c r="B1836" s="1331"/>
      <c r="C1836" s="1332"/>
      <c r="D1836" s="1333"/>
      <c r="E1836" s="1334"/>
      <c r="F1836" s="1334"/>
      <c r="G1836" s="1334"/>
    </row>
    <row r="1837" spans="1:7" s="1281" customFormat="1" x14ac:dyDescent="0.25">
      <c r="A1837" s="167"/>
      <c r="B1837" s="1331"/>
      <c r="C1837" s="1332"/>
      <c r="D1837" s="1333"/>
      <c r="E1837" s="1334"/>
      <c r="F1837" s="1334"/>
      <c r="G1837" s="1334"/>
    </row>
    <row r="1838" spans="1:7" s="1281" customFormat="1" x14ac:dyDescent="0.25">
      <c r="A1838" s="167"/>
      <c r="B1838" s="1331"/>
      <c r="C1838" s="1332"/>
      <c r="D1838" s="1333"/>
      <c r="E1838" s="1334"/>
      <c r="F1838" s="1334"/>
      <c r="G1838" s="1334"/>
    </row>
    <row r="1839" spans="1:7" s="1281" customFormat="1" x14ac:dyDescent="0.25">
      <c r="A1839" s="167"/>
      <c r="B1839" s="1331"/>
      <c r="C1839" s="1332"/>
      <c r="D1839" s="1333"/>
      <c r="E1839" s="1334"/>
      <c r="F1839" s="1334"/>
      <c r="G1839" s="1334"/>
    </row>
    <row r="1840" spans="1:7" s="1281" customFormat="1" x14ac:dyDescent="0.25">
      <c r="A1840" s="167"/>
      <c r="B1840" s="1331"/>
      <c r="C1840" s="1332"/>
      <c r="D1840" s="1333"/>
      <c r="E1840" s="1334"/>
      <c r="F1840" s="1334"/>
      <c r="G1840" s="1334"/>
    </row>
    <row r="1841" spans="1:7" s="1281" customFormat="1" x14ac:dyDescent="0.25">
      <c r="A1841" s="167"/>
      <c r="B1841" s="1331"/>
      <c r="C1841" s="1332"/>
      <c r="D1841" s="1333"/>
      <c r="E1841" s="1334"/>
      <c r="F1841" s="1334"/>
      <c r="G1841" s="1334"/>
    </row>
    <row r="1842" spans="1:7" s="1281" customFormat="1" x14ac:dyDescent="0.25">
      <c r="A1842" s="167"/>
      <c r="B1842" s="1331"/>
      <c r="C1842" s="1332"/>
      <c r="D1842" s="1333"/>
      <c r="E1842" s="1334"/>
      <c r="F1842" s="1334"/>
      <c r="G1842" s="1334"/>
    </row>
    <row r="1843" spans="1:7" s="1281" customFormat="1" x14ac:dyDescent="0.25">
      <c r="A1843" s="167"/>
      <c r="B1843" s="1331"/>
      <c r="C1843" s="1332"/>
      <c r="D1843" s="1333"/>
      <c r="E1843" s="1334"/>
      <c r="F1843" s="1334"/>
      <c r="G1843" s="1334"/>
    </row>
    <row r="1844" spans="1:7" s="1281" customFormat="1" x14ac:dyDescent="0.25">
      <c r="A1844" s="167"/>
      <c r="B1844" s="1331"/>
      <c r="C1844" s="1332"/>
      <c r="D1844" s="1333"/>
      <c r="E1844" s="1334"/>
      <c r="F1844" s="1334"/>
      <c r="G1844" s="1334"/>
    </row>
    <row r="1845" spans="1:7" s="1281" customFormat="1" x14ac:dyDescent="0.25">
      <c r="A1845" s="167"/>
      <c r="B1845" s="1331"/>
      <c r="C1845" s="1332"/>
      <c r="D1845" s="1333"/>
      <c r="E1845" s="1334"/>
      <c r="F1845" s="1334"/>
      <c r="G1845" s="1334"/>
    </row>
    <row r="1846" spans="1:7" s="1281" customFormat="1" x14ac:dyDescent="0.25">
      <c r="A1846" s="167"/>
      <c r="B1846" s="1331"/>
      <c r="C1846" s="1332"/>
      <c r="D1846" s="1333"/>
      <c r="E1846" s="1334"/>
      <c r="F1846" s="1334"/>
      <c r="G1846" s="1334"/>
    </row>
    <row r="1847" spans="1:7" s="1281" customFormat="1" x14ac:dyDescent="0.25">
      <c r="A1847" s="167"/>
      <c r="B1847" s="1331"/>
      <c r="C1847" s="1332"/>
      <c r="D1847" s="1333"/>
      <c r="E1847" s="1334"/>
      <c r="F1847" s="1334"/>
      <c r="G1847" s="1334"/>
    </row>
    <row r="1848" spans="1:7" s="1281" customFormat="1" x14ac:dyDescent="0.25">
      <c r="A1848" s="167"/>
      <c r="B1848" s="1331"/>
      <c r="C1848" s="1332"/>
      <c r="D1848" s="1333"/>
      <c r="E1848" s="1334"/>
      <c r="F1848" s="1334"/>
      <c r="G1848" s="1334"/>
    </row>
    <row r="1849" spans="1:7" s="1281" customFormat="1" x14ac:dyDescent="0.25">
      <c r="A1849" s="167"/>
      <c r="B1849" s="1331"/>
      <c r="C1849" s="1332"/>
      <c r="D1849" s="1333"/>
      <c r="E1849" s="1334"/>
      <c r="F1849" s="1334"/>
      <c r="G1849" s="1334"/>
    </row>
    <row r="1850" spans="1:7" s="1281" customFormat="1" x14ac:dyDescent="0.25">
      <c r="A1850" s="167"/>
      <c r="B1850" s="1331"/>
      <c r="C1850" s="1332"/>
      <c r="D1850" s="1333"/>
      <c r="E1850" s="1334"/>
      <c r="F1850" s="1334"/>
      <c r="G1850" s="1334"/>
    </row>
    <row r="1851" spans="1:7" s="1281" customFormat="1" x14ac:dyDescent="0.25">
      <c r="A1851" s="167"/>
      <c r="B1851" s="1331"/>
      <c r="C1851" s="1332"/>
      <c r="D1851" s="1333"/>
      <c r="E1851" s="1334"/>
      <c r="F1851" s="1334"/>
      <c r="G1851" s="1334"/>
    </row>
    <row r="1852" spans="1:7" s="1281" customFormat="1" x14ac:dyDescent="0.25">
      <c r="A1852" s="167"/>
      <c r="B1852" s="1331"/>
      <c r="C1852" s="1332"/>
      <c r="D1852" s="1333"/>
      <c r="E1852" s="1334"/>
      <c r="F1852" s="1334"/>
      <c r="G1852" s="1334"/>
    </row>
    <row r="1853" spans="1:7" s="1281" customFormat="1" x14ac:dyDescent="0.25">
      <c r="A1853" s="167"/>
      <c r="B1853" s="1331"/>
      <c r="C1853" s="1332"/>
      <c r="D1853" s="1333"/>
      <c r="E1853" s="1334"/>
      <c r="F1853" s="1334"/>
      <c r="G1853" s="1334"/>
    </row>
    <row r="1854" spans="1:7" s="1281" customFormat="1" x14ac:dyDescent="0.25">
      <c r="A1854" s="167"/>
      <c r="B1854" s="1331"/>
      <c r="C1854" s="1332"/>
      <c r="D1854" s="1333"/>
      <c r="E1854" s="1334"/>
      <c r="F1854" s="1334"/>
      <c r="G1854" s="1334"/>
    </row>
    <row r="1855" spans="1:7" s="1281" customFormat="1" x14ac:dyDescent="0.25">
      <c r="A1855" s="167"/>
      <c r="B1855" s="1331"/>
      <c r="C1855" s="1332"/>
      <c r="D1855" s="1333"/>
      <c r="E1855" s="1334"/>
      <c r="F1855" s="1334"/>
      <c r="G1855" s="1334"/>
    </row>
    <row r="1856" spans="1:7" s="1281" customFormat="1" x14ac:dyDescent="0.25">
      <c r="A1856" s="167"/>
      <c r="B1856" s="1331"/>
      <c r="C1856" s="1332"/>
      <c r="D1856" s="1333"/>
      <c r="E1856" s="1334"/>
      <c r="F1856" s="1334"/>
      <c r="G1856" s="1334"/>
    </row>
    <row r="1857" spans="1:7" s="1281" customFormat="1" x14ac:dyDescent="0.25">
      <c r="A1857" s="167"/>
      <c r="B1857" s="1331"/>
      <c r="C1857" s="1332"/>
      <c r="D1857" s="1333"/>
      <c r="E1857" s="1334"/>
      <c r="F1857" s="1334"/>
      <c r="G1857" s="1334"/>
    </row>
    <row r="1858" spans="1:7" s="1281" customFormat="1" x14ac:dyDescent="0.25">
      <c r="A1858" s="167"/>
      <c r="B1858" s="1331"/>
      <c r="C1858" s="1332"/>
      <c r="D1858" s="1333"/>
      <c r="E1858" s="1334"/>
      <c r="F1858" s="1334"/>
      <c r="G1858" s="1334"/>
    </row>
    <row r="1859" spans="1:7" s="1281" customFormat="1" x14ac:dyDescent="0.25">
      <c r="A1859" s="167"/>
      <c r="B1859" s="1331"/>
      <c r="C1859" s="1332"/>
      <c r="D1859" s="1333"/>
      <c r="E1859" s="1334"/>
      <c r="F1859" s="1334"/>
      <c r="G1859" s="1334"/>
    </row>
    <row r="1860" spans="1:7" s="1281" customFormat="1" x14ac:dyDescent="0.25">
      <c r="A1860" s="167"/>
      <c r="B1860" s="1331"/>
      <c r="C1860" s="1332"/>
      <c r="D1860" s="1333"/>
      <c r="E1860" s="1334"/>
      <c r="F1860" s="1334"/>
      <c r="G1860" s="1334"/>
    </row>
    <row r="1861" spans="1:7" s="1281" customFormat="1" x14ac:dyDescent="0.25">
      <c r="A1861" s="167"/>
      <c r="B1861" s="1331"/>
      <c r="C1861" s="1332"/>
      <c r="D1861" s="1333"/>
      <c r="E1861" s="1334"/>
      <c r="F1861" s="1334"/>
      <c r="G1861" s="1334"/>
    </row>
    <row r="1862" spans="1:7" s="1281" customFormat="1" x14ac:dyDescent="0.25">
      <c r="A1862" s="167"/>
      <c r="B1862" s="1331"/>
      <c r="C1862" s="1332"/>
      <c r="D1862" s="1333"/>
      <c r="E1862" s="1334"/>
      <c r="F1862" s="1334"/>
      <c r="G1862" s="1334"/>
    </row>
    <row r="1863" spans="1:7" s="1281" customFormat="1" x14ac:dyDescent="0.25">
      <c r="A1863" s="167"/>
      <c r="B1863" s="1331"/>
      <c r="C1863" s="1332"/>
      <c r="D1863" s="1333"/>
      <c r="E1863" s="1334"/>
      <c r="F1863" s="1334"/>
      <c r="G1863" s="1334"/>
    </row>
    <row r="1864" spans="1:7" s="1281" customFormat="1" x14ac:dyDescent="0.25">
      <c r="A1864" s="167"/>
      <c r="B1864" s="1331"/>
      <c r="C1864" s="1332"/>
      <c r="D1864" s="1333"/>
      <c r="E1864" s="1334"/>
      <c r="F1864" s="1334"/>
      <c r="G1864" s="1334"/>
    </row>
    <row r="1865" spans="1:7" s="1281" customFormat="1" x14ac:dyDescent="0.25">
      <c r="A1865" s="167"/>
      <c r="B1865" s="1331"/>
      <c r="C1865" s="1332"/>
      <c r="D1865" s="1333"/>
      <c r="E1865" s="1334"/>
      <c r="F1865" s="1334"/>
      <c r="G1865" s="1334"/>
    </row>
    <row r="1866" spans="1:7" s="1281" customFormat="1" x14ac:dyDescent="0.25">
      <c r="A1866" s="167"/>
      <c r="B1866" s="1331"/>
      <c r="C1866" s="1332"/>
      <c r="D1866" s="1333"/>
      <c r="E1866" s="1334"/>
      <c r="F1866" s="1334"/>
      <c r="G1866" s="1334"/>
    </row>
    <row r="1867" spans="1:7" s="1281" customFormat="1" x14ac:dyDescent="0.25">
      <c r="A1867" s="167"/>
      <c r="B1867" s="1331"/>
      <c r="C1867" s="1332"/>
      <c r="D1867" s="1333"/>
      <c r="E1867" s="1334"/>
      <c r="F1867" s="1334"/>
      <c r="G1867" s="1334"/>
    </row>
    <row r="1868" spans="1:7" s="1281" customFormat="1" x14ac:dyDescent="0.25">
      <c r="A1868" s="167"/>
      <c r="B1868" s="1331"/>
      <c r="C1868" s="1332"/>
      <c r="D1868" s="1333"/>
      <c r="E1868" s="1334"/>
      <c r="F1868" s="1334"/>
      <c r="G1868" s="1334"/>
    </row>
    <row r="1869" spans="1:7" s="1281" customFormat="1" x14ac:dyDescent="0.25">
      <c r="A1869" s="167"/>
      <c r="B1869" s="1331"/>
      <c r="C1869" s="1332"/>
      <c r="D1869" s="1333"/>
      <c r="E1869" s="1334"/>
      <c r="F1869" s="1334"/>
      <c r="G1869" s="1334"/>
    </row>
    <row r="1870" spans="1:7" s="1281" customFormat="1" x14ac:dyDescent="0.25">
      <c r="A1870" s="167"/>
      <c r="B1870" s="1331"/>
      <c r="C1870" s="1332"/>
      <c r="D1870" s="1333"/>
      <c r="E1870" s="1334"/>
      <c r="F1870" s="1334"/>
      <c r="G1870" s="1334"/>
    </row>
    <row r="1871" spans="1:7" s="1281" customFormat="1" x14ac:dyDescent="0.25">
      <c r="A1871" s="167"/>
      <c r="B1871" s="1331"/>
      <c r="C1871" s="1332"/>
      <c r="D1871" s="1333"/>
      <c r="E1871" s="1334"/>
      <c r="F1871" s="1334"/>
      <c r="G1871" s="1334"/>
    </row>
    <row r="1872" spans="1:7" s="1281" customFormat="1" x14ac:dyDescent="0.25">
      <c r="A1872" s="167"/>
      <c r="B1872" s="1331"/>
      <c r="C1872" s="1332"/>
      <c r="D1872" s="1333"/>
      <c r="E1872" s="1334"/>
      <c r="F1872" s="1334"/>
      <c r="G1872" s="1334"/>
    </row>
    <row r="1873" spans="1:7" s="1281" customFormat="1" x14ac:dyDescent="0.25">
      <c r="A1873" s="167"/>
      <c r="B1873" s="1331"/>
      <c r="C1873" s="1332"/>
      <c r="D1873" s="1333"/>
      <c r="E1873" s="1334"/>
      <c r="F1873" s="1334"/>
      <c r="G1873" s="1334"/>
    </row>
    <row r="1874" spans="1:7" s="1281" customFormat="1" x14ac:dyDescent="0.25">
      <c r="A1874" s="167"/>
      <c r="B1874" s="1331"/>
      <c r="C1874" s="1332"/>
      <c r="D1874" s="1333"/>
      <c r="E1874" s="1334"/>
      <c r="F1874" s="1334"/>
      <c r="G1874" s="1334"/>
    </row>
    <row r="1875" spans="1:7" s="1281" customFormat="1" x14ac:dyDescent="0.25">
      <c r="A1875" s="167"/>
      <c r="B1875" s="1331"/>
      <c r="C1875" s="1332"/>
      <c r="D1875" s="1333"/>
      <c r="E1875" s="1334"/>
      <c r="F1875" s="1334"/>
      <c r="G1875" s="1334"/>
    </row>
    <row r="1876" spans="1:7" s="1281" customFormat="1" x14ac:dyDescent="0.25">
      <c r="A1876" s="167"/>
      <c r="B1876" s="1331"/>
      <c r="C1876" s="1332"/>
      <c r="D1876" s="1333"/>
      <c r="E1876" s="1334"/>
      <c r="F1876" s="1334"/>
      <c r="G1876" s="1334"/>
    </row>
    <row r="1877" spans="1:7" s="1281" customFormat="1" x14ac:dyDescent="0.25">
      <c r="A1877" s="167"/>
      <c r="B1877" s="1331"/>
      <c r="C1877" s="1332"/>
      <c r="D1877" s="1333"/>
      <c r="E1877" s="1334"/>
      <c r="F1877" s="1334"/>
      <c r="G1877" s="1334"/>
    </row>
    <row r="1878" spans="1:7" s="1281" customFormat="1" x14ac:dyDescent="0.25">
      <c r="A1878" s="167"/>
      <c r="B1878" s="1331"/>
      <c r="C1878" s="1332"/>
      <c r="D1878" s="1333"/>
      <c r="E1878" s="1334"/>
      <c r="F1878" s="1334"/>
      <c r="G1878" s="1334"/>
    </row>
    <row r="1879" spans="1:7" s="1281" customFormat="1" x14ac:dyDescent="0.25">
      <c r="A1879" s="167"/>
      <c r="B1879" s="1331"/>
      <c r="C1879" s="1332"/>
      <c r="D1879" s="1333"/>
      <c r="E1879" s="1334"/>
      <c r="F1879" s="1334"/>
      <c r="G1879" s="1334"/>
    </row>
    <row r="1880" spans="1:7" s="1281" customFormat="1" x14ac:dyDescent="0.25">
      <c r="A1880" s="167"/>
      <c r="B1880" s="1331"/>
      <c r="C1880" s="1332"/>
      <c r="D1880" s="1333"/>
      <c r="E1880" s="1334"/>
      <c r="F1880" s="1334"/>
      <c r="G1880" s="1334"/>
    </row>
    <row r="1881" spans="1:7" s="1281" customFormat="1" x14ac:dyDescent="0.25">
      <c r="A1881" s="167"/>
      <c r="B1881" s="1331"/>
      <c r="C1881" s="1332"/>
      <c r="D1881" s="1333"/>
      <c r="E1881" s="1334"/>
      <c r="F1881" s="1334"/>
      <c r="G1881" s="1334"/>
    </row>
    <row r="1882" spans="1:7" s="1281" customFormat="1" x14ac:dyDescent="0.25">
      <c r="A1882" s="167"/>
      <c r="B1882" s="1331"/>
      <c r="C1882" s="1332"/>
      <c r="D1882" s="1333"/>
      <c r="E1882" s="1334"/>
      <c r="F1882" s="1334"/>
      <c r="G1882" s="1334"/>
    </row>
    <row r="1883" spans="1:7" s="1281" customFormat="1" x14ac:dyDescent="0.25">
      <c r="A1883" s="167"/>
      <c r="B1883" s="1331"/>
      <c r="C1883" s="1332"/>
      <c r="D1883" s="1333"/>
      <c r="E1883" s="1334"/>
      <c r="F1883" s="1334"/>
      <c r="G1883" s="1334"/>
    </row>
    <row r="1884" spans="1:7" s="1281" customFormat="1" x14ac:dyDescent="0.25">
      <c r="A1884" s="167"/>
      <c r="B1884" s="1331"/>
      <c r="C1884" s="1332"/>
      <c r="D1884" s="1333"/>
      <c r="E1884" s="1334"/>
      <c r="F1884" s="1334"/>
      <c r="G1884" s="1334"/>
    </row>
    <row r="1885" spans="1:7" s="1281" customFormat="1" x14ac:dyDescent="0.25">
      <c r="A1885" s="167"/>
      <c r="B1885" s="1331"/>
      <c r="C1885" s="1332"/>
      <c r="D1885" s="1333"/>
      <c r="E1885" s="1334"/>
      <c r="F1885" s="1334"/>
      <c r="G1885" s="1334"/>
    </row>
    <row r="1886" spans="1:7" s="1281" customFormat="1" x14ac:dyDescent="0.25">
      <c r="A1886" s="167"/>
      <c r="B1886" s="1331"/>
      <c r="C1886" s="1332"/>
      <c r="D1886" s="1333"/>
      <c r="E1886" s="1334"/>
      <c r="F1886" s="1334"/>
      <c r="G1886" s="1334"/>
    </row>
    <row r="1887" spans="1:7" s="1281" customFormat="1" x14ac:dyDescent="0.25">
      <c r="A1887" s="167"/>
      <c r="B1887" s="1331"/>
      <c r="C1887" s="1332"/>
      <c r="D1887" s="1333"/>
      <c r="E1887" s="1334"/>
      <c r="F1887" s="1334"/>
      <c r="G1887" s="1334"/>
    </row>
    <row r="1888" spans="1:7" s="1281" customFormat="1" x14ac:dyDescent="0.25">
      <c r="A1888" s="167"/>
      <c r="B1888" s="1331"/>
      <c r="C1888" s="1332"/>
      <c r="D1888" s="1333"/>
      <c r="E1888" s="1334"/>
      <c r="F1888" s="1334"/>
      <c r="G1888" s="1334"/>
    </row>
    <row r="1889" spans="1:7" s="1281" customFormat="1" x14ac:dyDescent="0.25">
      <c r="A1889" s="167"/>
      <c r="B1889" s="1331"/>
      <c r="C1889" s="1332"/>
      <c r="D1889" s="1333"/>
      <c r="E1889" s="1334"/>
      <c r="F1889" s="1334"/>
      <c r="G1889" s="1334"/>
    </row>
    <row r="1890" spans="1:7" s="1281" customFormat="1" x14ac:dyDescent="0.25">
      <c r="A1890" s="167"/>
      <c r="B1890" s="1331"/>
      <c r="C1890" s="1332"/>
      <c r="D1890" s="1333"/>
      <c r="E1890" s="1334"/>
      <c r="F1890" s="1334"/>
      <c r="G1890" s="1334"/>
    </row>
    <row r="1891" spans="1:7" s="1281" customFormat="1" x14ac:dyDescent="0.25">
      <c r="A1891" s="167"/>
      <c r="B1891" s="1331"/>
      <c r="C1891" s="1332"/>
      <c r="D1891" s="1333"/>
      <c r="E1891" s="1334"/>
      <c r="F1891" s="1334"/>
      <c r="G1891" s="1334"/>
    </row>
    <row r="1892" spans="1:7" s="1281" customFormat="1" x14ac:dyDescent="0.25">
      <c r="A1892" s="167"/>
      <c r="B1892" s="1331"/>
      <c r="C1892" s="1332"/>
      <c r="D1892" s="1333"/>
      <c r="E1892" s="1334"/>
      <c r="F1892" s="1334"/>
      <c r="G1892" s="1334"/>
    </row>
    <row r="1893" spans="1:7" s="1281" customFormat="1" x14ac:dyDescent="0.25">
      <c r="A1893" s="167"/>
      <c r="B1893" s="1331"/>
      <c r="C1893" s="1332"/>
      <c r="D1893" s="1333"/>
      <c r="E1893" s="1334"/>
      <c r="F1893" s="1334"/>
      <c r="G1893" s="1334"/>
    </row>
    <row r="1894" spans="1:7" s="1281" customFormat="1" x14ac:dyDescent="0.25">
      <c r="A1894" s="167"/>
      <c r="B1894" s="1331"/>
      <c r="C1894" s="1332"/>
      <c r="D1894" s="1333"/>
      <c r="E1894" s="1334"/>
      <c r="F1894" s="1334"/>
      <c r="G1894" s="1334"/>
    </row>
    <row r="1895" spans="1:7" s="1281" customFormat="1" x14ac:dyDescent="0.25">
      <c r="A1895" s="167"/>
      <c r="B1895" s="1331"/>
      <c r="C1895" s="1332"/>
      <c r="D1895" s="1333"/>
      <c r="E1895" s="1334"/>
      <c r="F1895" s="1334"/>
      <c r="G1895" s="1334"/>
    </row>
    <row r="1896" spans="1:7" s="1281" customFormat="1" x14ac:dyDescent="0.25">
      <c r="A1896" s="167"/>
      <c r="B1896" s="1331"/>
      <c r="C1896" s="1332"/>
      <c r="D1896" s="1333"/>
      <c r="E1896" s="1334"/>
      <c r="F1896" s="1334"/>
      <c r="G1896" s="1334"/>
    </row>
    <row r="1897" spans="1:7" s="1281" customFormat="1" x14ac:dyDescent="0.25">
      <c r="A1897" s="167"/>
      <c r="B1897" s="1331"/>
      <c r="C1897" s="1332"/>
      <c r="D1897" s="1333"/>
      <c r="E1897" s="1334"/>
      <c r="F1897" s="1334"/>
      <c r="G1897" s="1334"/>
    </row>
    <row r="1898" spans="1:7" s="1281" customFormat="1" x14ac:dyDescent="0.25">
      <c r="A1898" s="167"/>
      <c r="B1898" s="1331"/>
      <c r="C1898" s="1332"/>
      <c r="D1898" s="1333"/>
      <c r="E1898" s="1334"/>
      <c r="F1898" s="1334"/>
      <c r="G1898" s="1334"/>
    </row>
    <row r="1899" spans="1:7" s="1281" customFormat="1" x14ac:dyDescent="0.25">
      <c r="A1899" s="167"/>
      <c r="B1899" s="1331"/>
      <c r="C1899" s="1332"/>
      <c r="D1899" s="1333"/>
      <c r="E1899" s="1334"/>
      <c r="F1899" s="1334"/>
      <c r="G1899" s="1334"/>
    </row>
    <row r="1900" spans="1:7" s="1281" customFormat="1" x14ac:dyDescent="0.25">
      <c r="A1900" s="167"/>
      <c r="B1900" s="1331"/>
      <c r="C1900" s="1332"/>
      <c r="D1900" s="1333"/>
      <c r="E1900" s="1334"/>
      <c r="F1900" s="1334"/>
      <c r="G1900" s="1334"/>
    </row>
    <row r="1901" spans="1:7" s="1281" customFormat="1" x14ac:dyDescent="0.25">
      <c r="A1901" s="167"/>
      <c r="B1901" s="1331"/>
      <c r="C1901" s="1332"/>
      <c r="D1901" s="1333"/>
      <c r="E1901" s="1334"/>
      <c r="F1901" s="1334"/>
      <c r="G1901" s="1334"/>
    </row>
    <row r="1902" spans="1:7" s="1281" customFormat="1" x14ac:dyDescent="0.25">
      <c r="A1902" s="167"/>
      <c r="B1902" s="1331"/>
      <c r="C1902" s="1332"/>
      <c r="D1902" s="1333"/>
      <c r="E1902" s="1334"/>
      <c r="F1902" s="1334"/>
      <c r="G1902" s="1334"/>
    </row>
    <row r="1903" spans="1:7" s="1281" customFormat="1" x14ac:dyDescent="0.25">
      <c r="A1903" s="167"/>
      <c r="B1903" s="1331"/>
      <c r="C1903" s="1332"/>
      <c r="D1903" s="1333"/>
      <c r="E1903" s="1334"/>
      <c r="F1903" s="1334"/>
      <c r="G1903" s="1334"/>
    </row>
    <row r="1904" spans="1:7" s="1281" customFormat="1" x14ac:dyDescent="0.25">
      <c r="A1904" s="167"/>
      <c r="B1904" s="1331"/>
      <c r="C1904" s="1332"/>
      <c r="D1904" s="1333"/>
      <c r="E1904" s="1334"/>
      <c r="F1904" s="1334"/>
      <c r="G1904" s="1334"/>
    </row>
    <row r="1905" spans="1:7" s="1281" customFormat="1" x14ac:dyDescent="0.25">
      <c r="A1905" s="167"/>
      <c r="B1905" s="1331"/>
      <c r="C1905" s="1332"/>
      <c r="D1905" s="1333"/>
      <c r="E1905" s="1334"/>
      <c r="F1905" s="1334"/>
      <c r="G1905" s="1334"/>
    </row>
    <row r="1906" spans="1:7" s="1281" customFormat="1" x14ac:dyDescent="0.25">
      <c r="A1906" s="167"/>
      <c r="B1906" s="1331"/>
      <c r="C1906" s="1332"/>
      <c r="D1906" s="1333"/>
      <c r="E1906" s="1334"/>
      <c r="F1906" s="1334"/>
      <c r="G1906" s="1334"/>
    </row>
    <row r="1907" spans="1:7" s="1281" customFormat="1" x14ac:dyDescent="0.25">
      <c r="A1907" s="167"/>
      <c r="B1907" s="1331"/>
      <c r="C1907" s="1332"/>
      <c r="D1907" s="1333"/>
      <c r="E1907" s="1334"/>
      <c r="F1907" s="1334"/>
      <c r="G1907" s="1334"/>
    </row>
    <row r="1908" spans="1:7" s="1281" customFormat="1" x14ac:dyDescent="0.25">
      <c r="A1908" s="167"/>
      <c r="B1908" s="1331"/>
      <c r="C1908" s="1332"/>
      <c r="D1908" s="1333"/>
      <c r="E1908" s="1334"/>
      <c r="F1908" s="1334"/>
      <c r="G1908" s="1334"/>
    </row>
    <row r="1909" spans="1:7" s="1281" customFormat="1" x14ac:dyDescent="0.25">
      <c r="A1909" s="167"/>
      <c r="B1909" s="1331"/>
      <c r="C1909" s="1332"/>
      <c r="D1909" s="1333"/>
      <c r="E1909" s="1334"/>
      <c r="F1909" s="1334"/>
      <c r="G1909" s="1334"/>
    </row>
    <row r="1910" spans="1:7" s="1281" customFormat="1" x14ac:dyDescent="0.25">
      <c r="A1910" s="167"/>
      <c r="B1910" s="1331"/>
      <c r="C1910" s="1332"/>
      <c r="D1910" s="1333"/>
      <c r="E1910" s="1334"/>
      <c r="F1910" s="1334"/>
      <c r="G1910" s="1334"/>
    </row>
    <row r="1911" spans="1:7" s="1281" customFormat="1" x14ac:dyDescent="0.25">
      <c r="A1911" s="167"/>
      <c r="B1911" s="1331"/>
      <c r="C1911" s="1332"/>
      <c r="D1911" s="1333"/>
      <c r="E1911" s="1334"/>
      <c r="F1911" s="1334"/>
      <c r="G1911" s="1334"/>
    </row>
    <row r="1912" spans="1:7" s="1281" customFormat="1" x14ac:dyDescent="0.25">
      <c r="A1912" s="167"/>
      <c r="B1912" s="1331"/>
      <c r="C1912" s="1332"/>
      <c r="D1912" s="1333"/>
      <c r="E1912" s="1334"/>
      <c r="F1912" s="1334"/>
      <c r="G1912" s="1334"/>
    </row>
    <row r="1913" spans="1:7" s="1281" customFormat="1" x14ac:dyDescent="0.25">
      <c r="A1913" s="167"/>
      <c r="B1913" s="1331"/>
      <c r="C1913" s="1332"/>
      <c r="D1913" s="1333"/>
      <c r="E1913" s="1334"/>
      <c r="F1913" s="1334"/>
      <c r="G1913" s="1334"/>
    </row>
    <row r="1914" spans="1:7" s="1281" customFormat="1" x14ac:dyDescent="0.25">
      <c r="A1914" s="167"/>
      <c r="B1914" s="1331"/>
      <c r="C1914" s="1332"/>
      <c r="D1914" s="1333"/>
      <c r="E1914" s="1334"/>
      <c r="F1914" s="1334"/>
      <c r="G1914" s="1334"/>
    </row>
    <row r="1915" spans="1:7" s="1281" customFormat="1" x14ac:dyDescent="0.25">
      <c r="A1915" s="167"/>
      <c r="B1915" s="1331"/>
      <c r="C1915" s="1332"/>
      <c r="D1915" s="1333"/>
      <c r="E1915" s="1334"/>
      <c r="F1915" s="1334"/>
      <c r="G1915" s="1334"/>
    </row>
    <row r="1916" spans="1:7" s="1281" customFormat="1" x14ac:dyDescent="0.25">
      <c r="A1916" s="167"/>
      <c r="B1916" s="1331"/>
      <c r="C1916" s="1332"/>
      <c r="D1916" s="1333"/>
      <c r="E1916" s="1334"/>
      <c r="F1916" s="1334"/>
      <c r="G1916" s="1334"/>
    </row>
    <row r="1917" spans="1:7" s="1281" customFormat="1" x14ac:dyDescent="0.25">
      <c r="A1917" s="167"/>
      <c r="B1917" s="1331"/>
      <c r="C1917" s="1332"/>
      <c r="D1917" s="1333"/>
      <c r="E1917" s="1334"/>
      <c r="F1917" s="1334"/>
      <c r="G1917" s="1334"/>
    </row>
    <row r="1918" spans="1:7" s="1281" customFormat="1" x14ac:dyDescent="0.25">
      <c r="A1918" s="167"/>
      <c r="B1918" s="1331"/>
      <c r="C1918" s="1332"/>
      <c r="D1918" s="1333"/>
      <c r="E1918" s="1334"/>
      <c r="F1918" s="1334"/>
      <c r="G1918" s="1334"/>
    </row>
    <row r="1919" spans="1:7" s="1281" customFormat="1" x14ac:dyDescent="0.25">
      <c r="A1919" s="167"/>
      <c r="B1919" s="1331"/>
      <c r="C1919" s="1332"/>
      <c r="D1919" s="1333"/>
      <c r="E1919" s="1334"/>
      <c r="F1919" s="1334"/>
      <c r="G1919" s="1334"/>
    </row>
    <row r="1920" spans="1:7" s="1281" customFormat="1" x14ac:dyDescent="0.25">
      <c r="A1920" s="167"/>
      <c r="B1920" s="1331"/>
      <c r="C1920" s="1332"/>
      <c r="D1920" s="1333"/>
      <c r="E1920" s="1334"/>
      <c r="F1920" s="1334"/>
      <c r="G1920" s="1334"/>
    </row>
    <row r="1921" spans="1:7" s="1281" customFormat="1" x14ac:dyDescent="0.25">
      <c r="A1921" s="167"/>
      <c r="B1921" s="1331"/>
      <c r="C1921" s="1332"/>
      <c r="D1921" s="1333"/>
      <c r="E1921" s="1334"/>
      <c r="F1921" s="1334"/>
      <c r="G1921" s="1334"/>
    </row>
    <row r="1922" spans="1:7" s="1281" customFormat="1" x14ac:dyDescent="0.25">
      <c r="A1922" s="167"/>
      <c r="B1922" s="1331"/>
      <c r="C1922" s="1332"/>
      <c r="D1922" s="1333"/>
      <c r="E1922" s="1334"/>
      <c r="F1922" s="1334"/>
      <c r="G1922" s="1334"/>
    </row>
    <row r="1923" spans="1:7" s="1281" customFormat="1" x14ac:dyDescent="0.25">
      <c r="A1923" s="167"/>
      <c r="B1923" s="1331"/>
      <c r="C1923" s="1332"/>
      <c r="D1923" s="1333"/>
      <c r="E1923" s="1334"/>
      <c r="F1923" s="1334"/>
      <c r="G1923" s="1334"/>
    </row>
    <row r="1924" spans="1:7" s="1281" customFormat="1" x14ac:dyDescent="0.25">
      <c r="A1924" s="167"/>
      <c r="B1924" s="1331"/>
      <c r="C1924" s="1332"/>
      <c r="D1924" s="1333"/>
      <c r="E1924" s="1334"/>
      <c r="F1924" s="1334"/>
      <c r="G1924" s="1334"/>
    </row>
    <row r="1925" spans="1:7" s="1281" customFormat="1" x14ac:dyDescent="0.25">
      <c r="A1925" s="167"/>
      <c r="B1925" s="1331"/>
      <c r="C1925" s="1332"/>
      <c r="D1925" s="1333"/>
      <c r="E1925" s="1334"/>
      <c r="F1925" s="1334"/>
      <c r="G1925" s="1334"/>
    </row>
    <row r="1926" spans="1:7" s="1281" customFormat="1" x14ac:dyDescent="0.25">
      <c r="A1926" s="167"/>
      <c r="B1926" s="1331"/>
      <c r="C1926" s="1332"/>
      <c r="D1926" s="1333"/>
      <c r="E1926" s="1334"/>
      <c r="F1926" s="1334"/>
      <c r="G1926" s="1334"/>
    </row>
    <row r="1927" spans="1:7" s="1281" customFormat="1" x14ac:dyDescent="0.25">
      <c r="A1927" s="167"/>
      <c r="B1927" s="1331"/>
      <c r="C1927" s="1332"/>
      <c r="D1927" s="1333"/>
      <c r="E1927" s="1334"/>
      <c r="F1927" s="1334"/>
      <c r="G1927" s="1334"/>
    </row>
    <row r="1928" spans="1:7" s="1281" customFormat="1" x14ac:dyDescent="0.25">
      <c r="A1928" s="167"/>
      <c r="B1928" s="1331"/>
      <c r="C1928" s="1332"/>
      <c r="D1928" s="1333"/>
      <c r="E1928" s="1334"/>
      <c r="F1928" s="1334"/>
      <c r="G1928" s="1334"/>
    </row>
    <row r="1929" spans="1:7" s="1281" customFormat="1" x14ac:dyDescent="0.25">
      <c r="A1929" s="167"/>
      <c r="B1929" s="1331"/>
      <c r="C1929" s="1332"/>
      <c r="D1929" s="1333"/>
      <c r="E1929" s="1334"/>
      <c r="F1929" s="1334"/>
      <c r="G1929" s="1334"/>
    </row>
    <row r="1930" spans="1:7" s="1281" customFormat="1" x14ac:dyDescent="0.25">
      <c r="A1930" s="167"/>
      <c r="B1930" s="1331"/>
      <c r="C1930" s="1332"/>
      <c r="D1930" s="1333"/>
      <c r="E1930" s="1334"/>
      <c r="F1930" s="1334"/>
      <c r="G1930" s="1334"/>
    </row>
    <row r="1931" spans="1:7" s="1281" customFormat="1" x14ac:dyDescent="0.25">
      <c r="A1931" s="167"/>
      <c r="B1931" s="1331"/>
      <c r="C1931" s="1332"/>
      <c r="D1931" s="1333"/>
      <c r="E1931" s="1334"/>
      <c r="F1931" s="1334"/>
      <c r="G1931" s="1334"/>
    </row>
    <row r="1932" spans="1:7" s="1281" customFormat="1" x14ac:dyDescent="0.25">
      <c r="A1932" s="167"/>
      <c r="B1932" s="1331"/>
      <c r="C1932" s="1332"/>
      <c r="D1932" s="1333"/>
      <c r="E1932" s="1334"/>
      <c r="F1932" s="1334"/>
      <c r="G1932" s="1334"/>
    </row>
    <row r="1933" spans="1:7" s="1281" customFormat="1" x14ac:dyDescent="0.25">
      <c r="A1933" s="167"/>
      <c r="B1933" s="1331"/>
      <c r="C1933" s="1332"/>
      <c r="D1933" s="1333"/>
      <c r="E1933" s="1334"/>
      <c r="F1933" s="1334"/>
      <c r="G1933" s="1334"/>
    </row>
    <row r="1934" spans="1:7" s="1281" customFormat="1" x14ac:dyDescent="0.25">
      <c r="A1934" s="167"/>
      <c r="B1934" s="1331"/>
      <c r="C1934" s="1332"/>
      <c r="D1934" s="1333"/>
      <c r="E1934" s="1334"/>
      <c r="F1934" s="1334"/>
      <c r="G1934" s="1334"/>
    </row>
    <row r="1935" spans="1:7" s="1281" customFormat="1" x14ac:dyDescent="0.25">
      <c r="A1935" s="167"/>
      <c r="B1935" s="1331"/>
      <c r="C1935" s="1332"/>
      <c r="D1935" s="1333"/>
      <c r="E1935" s="1334"/>
      <c r="F1935" s="1334"/>
      <c r="G1935" s="1334"/>
    </row>
    <row r="1936" spans="1:7" s="1281" customFormat="1" x14ac:dyDescent="0.25">
      <c r="A1936" s="167"/>
      <c r="B1936" s="1331"/>
      <c r="C1936" s="1332"/>
      <c r="D1936" s="1333"/>
      <c r="E1936" s="1334"/>
      <c r="F1936" s="1334"/>
      <c r="G1936" s="1334"/>
    </row>
    <row r="1937" spans="1:7" s="1281" customFormat="1" x14ac:dyDescent="0.25">
      <c r="A1937" s="167"/>
      <c r="B1937" s="1331"/>
      <c r="C1937" s="1332"/>
      <c r="D1937" s="1333"/>
      <c r="E1937" s="1334"/>
      <c r="F1937" s="1334"/>
      <c r="G1937" s="1334"/>
    </row>
    <row r="1938" spans="1:7" s="1281" customFormat="1" x14ac:dyDescent="0.25">
      <c r="A1938" s="167"/>
      <c r="B1938" s="1331"/>
      <c r="C1938" s="1332"/>
      <c r="D1938" s="1333"/>
      <c r="E1938" s="1334"/>
      <c r="F1938" s="1334"/>
      <c r="G1938" s="1334"/>
    </row>
    <row r="1939" spans="1:7" s="1281" customFormat="1" x14ac:dyDescent="0.25">
      <c r="A1939" s="167"/>
      <c r="B1939" s="1331"/>
      <c r="C1939" s="1332"/>
      <c r="D1939" s="1333"/>
      <c r="E1939" s="1334"/>
      <c r="F1939" s="1334"/>
      <c r="G1939" s="1334"/>
    </row>
    <row r="1940" spans="1:7" s="1281" customFormat="1" x14ac:dyDescent="0.25">
      <c r="A1940" s="167"/>
      <c r="B1940" s="1331"/>
      <c r="C1940" s="1332"/>
      <c r="D1940" s="1333"/>
      <c r="E1940" s="1334"/>
      <c r="F1940" s="1334"/>
      <c r="G1940" s="1334"/>
    </row>
    <row r="1941" spans="1:7" s="1281" customFormat="1" x14ac:dyDescent="0.25">
      <c r="A1941" s="167"/>
      <c r="B1941" s="1331"/>
      <c r="C1941" s="1332"/>
      <c r="D1941" s="1333"/>
      <c r="E1941" s="1334"/>
      <c r="F1941" s="1334"/>
      <c r="G1941" s="1334"/>
    </row>
    <row r="1942" spans="1:7" s="1281" customFormat="1" x14ac:dyDescent="0.25">
      <c r="A1942" s="167"/>
      <c r="B1942" s="1331"/>
      <c r="C1942" s="1332"/>
      <c r="D1942" s="1333"/>
      <c r="E1942" s="1334"/>
      <c r="F1942" s="1334"/>
      <c r="G1942" s="1334"/>
    </row>
    <row r="1943" spans="1:7" s="1281" customFormat="1" x14ac:dyDescent="0.25">
      <c r="A1943" s="167"/>
      <c r="B1943" s="1331"/>
      <c r="C1943" s="1332"/>
      <c r="D1943" s="1333"/>
      <c r="E1943" s="1334"/>
      <c r="F1943" s="1334"/>
      <c r="G1943" s="1334"/>
    </row>
    <row r="1944" spans="1:7" s="1281" customFormat="1" x14ac:dyDescent="0.25">
      <c r="A1944" s="167"/>
      <c r="B1944" s="1331"/>
      <c r="C1944" s="1332"/>
      <c r="D1944" s="1333"/>
      <c r="E1944" s="1334"/>
      <c r="F1944" s="1334"/>
      <c r="G1944" s="1334"/>
    </row>
    <row r="1945" spans="1:7" s="1281" customFormat="1" x14ac:dyDescent="0.25">
      <c r="A1945" s="167"/>
      <c r="B1945" s="1331"/>
      <c r="C1945" s="1332"/>
      <c r="D1945" s="1333"/>
      <c r="E1945" s="1334"/>
      <c r="F1945" s="1334"/>
      <c r="G1945" s="1334"/>
    </row>
    <row r="1946" spans="1:7" s="1281" customFormat="1" x14ac:dyDescent="0.25">
      <c r="A1946" s="167"/>
      <c r="B1946" s="1331"/>
      <c r="C1946" s="1332"/>
      <c r="D1946" s="1333"/>
      <c r="E1946" s="1334"/>
      <c r="F1946" s="1334"/>
      <c r="G1946" s="1334"/>
    </row>
    <row r="1947" spans="1:7" s="1281" customFormat="1" x14ac:dyDescent="0.25">
      <c r="A1947" s="167"/>
      <c r="B1947" s="1331"/>
      <c r="C1947" s="1332"/>
      <c r="D1947" s="1333"/>
      <c r="E1947" s="1334"/>
      <c r="F1947" s="1334"/>
      <c r="G1947" s="1334"/>
    </row>
    <row r="1948" spans="1:7" s="1281" customFormat="1" x14ac:dyDescent="0.25">
      <c r="A1948" s="167"/>
      <c r="B1948" s="1331"/>
      <c r="C1948" s="1332"/>
      <c r="D1948" s="1333"/>
      <c r="E1948" s="1334"/>
      <c r="F1948" s="1334"/>
      <c r="G1948" s="1334"/>
    </row>
    <row r="1949" spans="1:7" s="1281" customFormat="1" x14ac:dyDescent="0.25">
      <c r="A1949" s="167"/>
      <c r="B1949" s="1331"/>
      <c r="C1949" s="1332"/>
      <c r="D1949" s="1333"/>
      <c r="E1949" s="1334"/>
      <c r="F1949" s="1334"/>
      <c r="G1949" s="1334"/>
    </row>
    <row r="1950" spans="1:7" s="1281" customFormat="1" x14ac:dyDescent="0.25">
      <c r="A1950" s="167"/>
      <c r="B1950" s="1331"/>
      <c r="C1950" s="1332"/>
      <c r="D1950" s="1333"/>
      <c r="E1950" s="1334"/>
      <c r="F1950" s="1334"/>
      <c r="G1950" s="1334"/>
    </row>
    <row r="1951" spans="1:7" s="1281" customFormat="1" x14ac:dyDescent="0.25">
      <c r="A1951" s="167"/>
      <c r="B1951" s="1331"/>
      <c r="C1951" s="1332"/>
      <c r="D1951" s="1333"/>
      <c r="E1951" s="1334"/>
      <c r="F1951" s="1334"/>
      <c r="G1951" s="1334"/>
    </row>
    <row r="1952" spans="1:7" s="1281" customFormat="1" x14ac:dyDescent="0.25">
      <c r="A1952" s="167"/>
      <c r="B1952" s="1331"/>
      <c r="C1952" s="1332"/>
      <c r="D1952" s="1333"/>
      <c r="E1952" s="1334"/>
      <c r="F1952" s="1334"/>
      <c r="G1952" s="1334"/>
    </row>
    <row r="1953" spans="1:7" s="1281" customFormat="1" x14ac:dyDescent="0.25">
      <c r="A1953" s="167"/>
      <c r="B1953" s="1331"/>
      <c r="C1953" s="1332"/>
      <c r="D1953" s="1333"/>
      <c r="E1953" s="1334"/>
      <c r="F1953" s="1334"/>
      <c r="G1953" s="1334"/>
    </row>
    <row r="1954" spans="1:7" s="1281" customFormat="1" x14ac:dyDescent="0.25">
      <c r="A1954" s="167"/>
      <c r="B1954" s="1331"/>
      <c r="C1954" s="1332"/>
      <c r="D1954" s="1333"/>
      <c r="E1954" s="1334"/>
      <c r="F1954" s="1334"/>
      <c r="G1954" s="1334"/>
    </row>
    <row r="1955" spans="1:7" s="1281" customFormat="1" x14ac:dyDescent="0.25">
      <c r="A1955" s="167"/>
      <c r="B1955" s="1331"/>
      <c r="C1955" s="1332"/>
      <c r="D1955" s="1333"/>
      <c r="E1955" s="1334"/>
      <c r="F1955" s="1334"/>
      <c r="G1955" s="1334"/>
    </row>
    <row r="1956" spans="1:7" s="1281" customFormat="1" x14ac:dyDescent="0.25">
      <c r="A1956" s="167"/>
      <c r="B1956" s="1331"/>
      <c r="C1956" s="1332"/>
      <c r="D1956" s="1333"/>
      <c r="E1956" s="1334"/>
      <c r="F1956" s="1334"/>
      <c r="G1956" s="1334"/>
    </row>
    <row r="1957" spans="1:7" s="1281" customFormat="1" x14ac:dyDescent="0.25">
      <c r="A1957" s="167"/>
      <c r="B1957" s="1331"/>
      <c r="C1957" s="1332"/>
      <c r="D1957" s="1333"/>
      <c r="E1957" s="1334"/>
      <c r="F1957" s="1334"/>
      <c r="G1957" s="1334"/>
    </row>
    <row r="1958" spans="1:7" s="1281" customFormat="1" x14ac:dyDescent="0.25">
      <c r="A1958" s="167"/>
      <c r="B1958" s="1331"/>
      <c r="C1958" s="1332"/>
      <c r="D1958" s="1333"/>
      <c r="E1958" s="1334"/>
      <c r="F1958" s="1334"/>
      <c r="G1958" s="1334"/>
    </row>
    <row r="1959" spans="1:7" s="1281" customFormat="1" x14ac:dyDescent="0.25">
      <c r="A1959" s="167"/>
      <c r="B1959" s="1331"/>
      <c r="C1959" s="1332"/>
      <c r="D1959" s="1333"/>
      <c r="E1959" s="1334"/>
      <c r="F1959" s="1334"/>
      <c r="G1959" s="1334"/>
    </row>
    <row r="1960" spans="1:7" s="1281" customFormat="1" x14ac:dyDescent="0.25">
      <c r="A1960" s="167"/>
      <c r="B1960" s="1331"/>
      <c r="C1960" s="1332"/>
      <c r="D1960" s="1333"/>
      <c r="E1960" s="1334"/>
      <c r="F1960" s="1334"/>
      <c r="G1960" s="1334"/>
    </row>
    <row r="1961" spans="1:7" s="1281" customFormat="1" x14ac:dyDescent="0.25">
      <c r="A1961" s="167"/>
      <c r="B1961" s="1331"/>
      <c r="C1961" s="1332"/>
      <c r="D1961" s="1333"/>
      <c r="E1961" s="1334"/>
      <c r="F1961" s="1334"/>
      <c r="G1961" s="1334"/>
    </row>
    <row r="1962" spans="1:7" s="1281" customFormat="1" x14ac:dyDescent="0.25">
      <c r="A1962" s="167"/>
      <c r="B1962" s="1331"/>
      <c r="C1962" s="1332"/>
      <c r="D1962" s="1333"/>
      <c r="E1962" s="1334"/>
      <c r="F1962" s="1334"/>
      <c r="G1962" s="1334"/>
    </row>
    <row r="1963" spans="1:7" s="1281" customFormat="1" x14ac:dyDescent="0.25">
      <c r="A1963" s="167"/>
      <c r="B1963" s="1331"/>
      <c r="C1963" s="1332"/>
      <c r="D1963" s="1333"/>
      <c r="E1963" s="1334"/>
      <c r="F1963" s="1334"/>
      <c r="G1963" s="1334"/>
    </row>
    <row r="1964" spans="1:7" s="1281" customFormat="1" x14ac:dyDescent="0.25">
      <c r="A1964" s="167"/>
      <c r="B1964" s="1331"/>
      <c r="C1964" s="1332"/>
      <c r="D1964" s="1333"/>
      <c r="E1964" s="1334"/>
      <c r="F1964" s="1334"/>
      <c r="G1964" s="1334"/>
    </row>
    <row r="1965" spans="1:7" s="1281" customFormat="1" x14ac:dyDescent="0.25">
      <c r="A1965" s="167"/>
      <c r="B1965" s="1331"/>
      <c r="C1965" s="1332"/>
      <c r="D1965" s="1333"/>
      <c r="E1965" s="1334"/>
      <c r="F1965" s="1334"/>
      <c r="G1965" s="1334"/>
    </row>
    <row r="1966" spans="1:7" s="1281" customFormat="1" x14ac:dyDescent="0.25">
      <c r="A1966" s="167"/>
      <c r="B1966" s="1331"/>
      <c r="C1966" s="1332"/>
      <c r="D1966" s="1333"/>
      <c r="E1966" s="1334"/>
      <c r="F1966" s="1334"/>
      <c r="G1966" s="1334"/>
    </row>
    <row r="1967" spans="1:7" s="1281" customFormat="1" x14ac:dyDescent="0.25">
      <c r="A1967" s="167"/>
      <c r="B1967" s="1331"/>
      <c r="C1967" s="1332"/>
      <c r="D1967" s="1333"/>
      <c r="E1967" s="1334"/>
      <c r="F1967" s="1334"/>
      <c r="G1967" s="1334"/>
    </row>
    <row r="1968" spans="1:7" s="1281" customFormat="1" x14ac:dyDescent="0.25">
      <c r="A1968" s="167"/>
      <c r="B1968" s="1331"/>
      <c r="C1968" s="1332"/>
      <c r="D1968" s="1333"/>
      <c r="E1968" s="1334"/>
      <c r="F1968" s="1334"/>
      <c r="G1968" s="1334"/>
    </row>
    <row r="1969" spans="1:7" s="1281" customFormat="1" x14ac:dyDescent="0.25">
      <c r="A1969" s="167"/>
      <c r="B1969" s="1331"/>
      <c r="C1969" s="1332"/>
      <c r="D1969" s="1333"/>
      <c r="E1969" s="1334"/>
      <c r="F1969" s="1334"/>
      <c r="G1969" s="1334"/>
    </row>
    <row r="1970" spans="1:7" s="1281" customFormat="1" x14ac:dyDescent="0.25">
      <c r="A1970" s="167"/>
      <c r="B1970" s="1331"/>
      <c r="C1970" s="1332"/>
      <c r="D1970" s="1333"/>
      <c r="E1970" s="1334"/>
      <c r="F1970" s="1334"/>
      <c r="G1970" s="1334"/>
    </row>
    <row r="1971" spans="1:7" s="1281" customFormat="1" x14ac:dyDescent="0.25">
      <c r="A1971" s="167"/>
      <c r="B1971" s="1331"/>
      <c r="C1971" s="1332"/>
      <c r="D1971" s="1333"/>
      <c r="E1971" s="1334"/>
      <c r="F1971" s="1334"/>
      <c r="G1971" s="1334"/>
    </row>
    <row r="1972" spans="1:7" s="1281" customFormat="1" x14ac:dyDescent="0.25">
      <c r="A1972" s="167"/>
      <c r="B1972" s="1331"/>
      <c r="C1972" s="1332"/>
      <c r="D1972" s="1333"/>
      <c r="E1972" s="1334"/>
      <c r="F1972" s="1334"/>
      <c r="G1972" s="1334"/>
    </row>
    <row r="1973" spans="1:7" s="1281" customFormat="1" x14ac:dyDescent="0.25">
      <c r="A1973" s="167"/>
      <c r="B1973" s="1331"/>
      <c r="C1973" s="1332"/>
      <c r="D1973" s="1333"/>
      <c r="E1973" s="1334"/>
      <c r="F1973" s="1334"/>
      <c r="G1973" s="1334"/>
    </row>
    <row r="1974" spans="1:7" s="1281" customFormat="1" x14ac:dyDescent="0.25">
      <c r="A1974" s="167"/>
      <c r="B1974" s="1331"/>
      <c r="C1974" s="1332"/>
      <c r="D1974" s="1333"/>
      <c r="E1974" s="1334"/>
      <c r="F1974" s="1334"/>
      <c r="G1974" s="1334"/>
    </row>
    <row r="1975" spans="1:7" s="1281" customFormat="1" x14ac:dyDescent="0.25">
      <c r="A1975" s="167"/>
      <c r="B1975" s="1331"/>
      <c r="C1975" s="1332"/>
      <c r="D1975" s="1333"/>
      <c r="E1975" s="1334"/>
      <c r="F1975" s="1334"/>
      <c r="G1975" s="1334"/>
    </row>
    <row r="1976" spans="1:7" s="1281" customFormat="1" x14ac:dyDescent="0.25">
      <c r="A1976" s="167"/>
      <c r="B1976" s="1331"/>
      <c r="C1976" s="1332"/>
      <c r="D1976" s="1333"/>
      <c r="E1976" s="1334"/>
      <c r="F1976" s="1334"/>
      <c r="G1976" s="1334"/>
    </row>
    <row r="1977" spans="1:7" s="1281" customFormat="1" x14ac:dyDescent="0.25">
      <c r="A1977" s="167"/>
      <c r="B1977" s="1331"/>
      <c r="C1977" s="1332"/>
      <c r="D1977" s="1333"/>
      <c r="E1977" s="1334"/>
      <c r="F1977" s="1334"/>
      <c r="G1977" s="1334"/>
    </row>
    <row r="1978" spans="1:7" s="1281" customFormat="1" x14ac:dyDescent="0.25">
      <c r="A1978" s="167"/>
      <c r="B1978" s="1331"/>
      <c r="C1978" s="1332"/>
      <c r="D1978" s="1333"/>
      <c r="E1978" s="1334"/>
      <c r="F1978" s="1334"/>
      <c r="G1978" s="1334"/>
    </row>
    <row r="1979" spans="1:7" s="1281" customFormat="1" x14ac:dyDescent="0.25">
      <c r="A1979" s="167"/>
      <c r="B1979" s="1331"/>
      <c r="C1979" s="1332"/>
      <c r="D1979" s="1333"/>
      <c r="E1979" s="1334"/>
      <c r="F1979" s="1334"/>
      <c r="G1979" s="1334"/>
    </row>
    <row r="1980" spans="1:7" s="1281" customFormat="1" x14ac:dyDescent="0.25">
      <c r="A1980" s="167"/>
      <c r="B1980" s="1331"/>
      <c r="C1980" s="1332"/>
      <c r="D1980" s="1333"/>
      <c r="E1980" s="1334"/>
      <c r="F1980" s="1334"/>
      <c r="G1980" s="1334"/>
    </row>
    <row r="1981" spans="1:7" s="1281" customFormat="1" x14ac:dyDescent="0.25">
      <c r="A1981" s="167"/>
      <c r="B1981" s="1331"/>
      <c r="C1981" s="1332"/>
      <c r="D1981" s="1333"/>
      <c r="E1981" s="1334"/>
      <c r="F1981" s="1334"/>
      <c r="G1981" s="1334"/>
    </row>
    <row r="1982" spans="1:7" s="1281" customFormat="1" x14ac:dyDescent="0.25">
      <c r="A1982" s="167"/>
      <c r="B1982" s="1331"/>
      <c r="C1982" s="1332"/>
      <c r="D1982" s="1333"/>
      <c r="E1982" s="1334"/>
      <c r="F1982" s="1334"/>
      <c r="G1982" s="1334"/>
    </row>
    <row r="1983" spans="1:7" s="1281" customFormat="1" x14ac:dyDescent="0.25">
      <c r="A1983" s="167"/>
      <c r="B1983" s="1331"/>
      <c r="C1983" s="1332"/>
      <c r="D1983" s="1333"/>
      <c r="E1983" s="1334"/>
      <c r="F1983" s="1334"/>
      <c r="G1983" s="1334"/>
    </row>
    <row r="1984" spans="1:7" s="1281" customFormat="1" x14ac:dyDescent="0.25">
      <c r="A1984" s="167"/>
      <c r="B1984" s="1331"/>
      <c r="C1984" s="1332"/>
      <c r="D1984" s="1333"/>
      <c r="E1984" s="1334"/>
      <c r="F1984" s="1334"/>
      <c r="G1984" s="1334"/>
    </row>
    <row r="1985" spans="1:7" s="1281" customFormat="1" x14ac:dyDescent="0.25">
      <c r="A1985" s="167"/>
      <c r="B1985" s="1331"/>
      <c r="C1985" s="1332"/>
      <c r="D1985" s="1333"/>
      <c r="E1985" s="1334"/>
      <c r="F1985" s="1334"/>
      <c r="G1985" s="1334"/>
    </row>
    <row r="1986" spans="1:7" s="1281" customFormat="1" x14ac:dyDescent="0.25">
      <c r="A1986" s="167"/>
      <c r="B1986" s="1331"/>
      <c r="C1986" s="1332"/>
      <c r="D1986" s="1333"/>
      <c r="E1986" s="1334"/>
      <c r="F1986" s="1334"/>
      <c r="G1986" s="1334"/>
    </row>
    <row r="1987" spans="1:7" s="1281" customFormat="1" x14ac:dyDescent="0.25">
      <c r="A1987" s="167"/>
      <c r="B1987" s="1331"/>
      <c r="C1987" s="1332"/>
      <c r="D1987" s="1333"/>
      <c r="E1987" s="1334"/>
      <c r="F1987" s="1334"/>
      <c r="G1987" s="1334"/>
    </row>
    <row r="1988" spans="1:7" s="1281" customFormat="1" x14ac:dyDescent="0.25">
      <c r="A1988" s="167"/>
      <c r="B1988" s="1331"/>
      <c r="C1988" s="1332"/>
      <c r="D1988" s="1333"/>
      <c r="E1988" s="1334"/>
      <c r="F1988" s="1334"/>
      <c r="G1988" s="1334"/>
    </row>
    <row r="1989" spans="1:7" s="1281" customFormat="1" x14ac:dyDescent="0.25">
      <c r="A1989" s="167"/>
      <c r="B1989" s="1331"/>
      <c r="C1989" s="1332"/>
      <c r="D1989" s="1333"/>
      <c r="E1989" s="1334"/>
      <c r="F1989" s="1334"/>
      <c r="G1989" s="1334"/>
    </row>
    <row r="1990" spans="1:7" s="1281" customFormat="1" x14ac:dyDescent="0.25">
      <c r="A1990" s="167"/>
      <c r="B1990" s="1331"/>
      <c r="C1990" s="1332"/>
      <c r="D1990" s="1333"/>
      <c r="E1990" s="1334"/>
      <c r="F1990" s="1334"/>
      <c r="G1990" s="1334"/>
    </row>
    <row r="1991" spans="1:7" s="1281" customFormat="1" x14ac:dyDescent="0.25">
      <c r="A1991" s="167"/>
      <c r="B1991" s="1331"/>
      <c r="C1991" s="1332"/>
      <c r="D1991" s="1333"/>
      <c r="E1991" s="1334"/>
      <c r="F1991" s="1334"/>
      <c r="G1991" s="1334"/>
    </row>
    <row r="1992" spans="1:7" s="1281" customFormat="1" x14ac:dyDescent="0.25">
      <c r="A1992" s="167"/>
      <c r="B1992" s="1331"/>
      <c r="C1992" s="1332"/>
      <c r="D1992" s="1333"/>
      <c r="E1992" s="1334"/>
      <c r="F1992" s="1334"/>
      <c r="G1992" s="1334"/>
    </row>
    <row r="1993" spans="1:7" s="1281" customFormat="1" x14ac:dyDescent="0.25">
      <c r="A1993" s="167"/>
      <c r="B1993" s="1331"/>
      <c r="C1993" s="1332"/>
      <c r="D1993" s="1333"/>
      <c r="E1993" s="1334"/>
      <c r="F1993" s="1334"/>
      <c r="G1993" s="1334"/>
    </row>
    <row r="1994" spans="1:7" s="1281" customFormat="1" x14ac:dyDescent="0.25">
      <c r="A1994" s="167"/>
      <c r="B1994" s="1331"/>
      <c r="C1994" s="1332"/>
      <c r="D1994" s="1333"/>
      <c r="E1994" s="1334"/>
      <c r="F1994" s="1334"/>
      <c r="G1994" s="1334"/>
    </row>
    <row r="1995" spans="1:7" s="1281" customFormat="1" x14ac:dyDescent="0.25">
      <c r="A1995" s="167"/>
      <c r="B1995" s="1331"/>
      <c r="C1995" s="1332"/>
      <c r="D1995" s="1333"/>
      <c r="E1995" s="1334"/>
      <c r="F1995" s="1334"/>
      <c r="G1995" s="1334"/>
    </row>
    <row r="1996" spans="1:7" s="1281" customFormat="1" x14ac:dyDescent="0.25">
      <c r="A1996" s="167"/>
      <c r="B1996" s="1331"/>
      <c r="C1996" s="1332"/>
      <c r="D1996" s="1333"/>
      <c r="E1996" s="1334"/>
      <c r="F1996" s="1334"/>
      <c r="G1996" s="1334"/>
    </row>
    <row r="1997" spans="1:7" s="1281" customFormat="1" x14ac:dyDescent="0.25">
      <c r="A1997" s="167"/>
      <c r="B1997" s="1331"/>
      <c r="C1997" s="1332"/>
      <c r="D1997" s="1333"/>
      <c r="E1997" s="1334"/>
      <c r="F1997" s="1334"/>
      <c r="G1997" s="1334"/>
    </row>
    <row r="1998" spans="1:7" s="1281" customFormat="1" x14ac:dyDescent="0.25">
      <c r="A1998" s="167"/>
      <c r="B1998" s="1331"/>
      <c r="C1998" s="1332"/>
      <c r="D1998" s="1333"/>
      <c r="E1998" s="1334"/>
      <c r="F1998" s="1334"/>
      <c r="G1998" s="1334"/>
    </row>
    <row r="1999" spans="1:7" s="1281" customFormat="1" x14ac:dyDescent="0.25">
      <c r="A1999" s="167"/>
      <c r="B1999" s="1331"/>
      <c r="C1999" s="1332"/>
      <c r="D1999" s="1333"/>
      <c r="E1999" s="1334"/>
      <c r="F1999" s="1334"/>
      <c r="G1999" s="1334"/>
    </row>
    <row r="2000" spans="1:7" s="1281" customFormat="1" x14ac:dyDescent="0.25">
      <c r="A2000" s="167"/>
      <c r="B2000" s="1331"/>
      <c r="C2000" s="1332"/>
      <c r="D2000" s="1333"/>
      <c r="E2000" s="1334"/>
      <c r="F2000" s="1334"/>
      <c r="G2000" s="1334"/>
    </row>
    <row r="2001" spans="1:7" s="1281" customFormat="1" x14ac:dyDescent="0.25">
      <c r="A2001" s="167"/>
      <c r="B2001" s="1331"/>
      <c r="C2001" s="1332"/>
      <c r="D2001" s="1333"/>
      <c r="E2001" s="1334"/>
      <c r="F2001" s="1334"/>
      <c r="G2001" s="1334"/>
    </row>
    <row r="2002" spans="1:7" s="1281" customFormat="1" x14ac:dyDescent="0.25">
      <c r="A2002" s="167"/>
      <c r="B2002" s="1331"/>
      <c r="C2002" s="1332"/>
      <c r="D2002" s="1333"/>
      <c r="E2002" s="1334"/>
      <c r="F2002" s="1334"/>
      <c r="G2002" s="1334"/>
    </row>
    <row r="2003" spans="1:7" s="1281" customFormat="1" x14ac:dyDescent="0.25">
      <c r="A2003" s="167"/>
      <c r="B2003" s="1331"/>
      <c r="C2003" s="1332"/>
      <c r="D2003" s="1333"/>
      <c r="E2003" s="1334"/>
      <c r="F2003" s="1334"/>
      <c r="G2003" s="1334"/>
    </row>
    <row r="2004" spans="1:7" s="1281" customFormat="1" x14ac:dyDescent="0.25">
      <c r="A2004" s="167"/>
      <c r="B2004" s="1331"/>
      <c r="C2004" s="1332"/>
      <c r="D2004" s="1333"/>
      <c r="E2004" s="1334"/>
      <c r="F2004" s="1334"/>
      <c r="G2004" s="1334"/>
    </row>
    <row r="2005" spans="1:7" s="1281" customFormat="1" x14ac:dyDescent="0.25">
      <c r="A2005" s="167"/>
      <c r="B2005" s="1331"/>
      <c r="C2005" s="1332"/>
      <c r="D2005" s="1333"/>
      <c r="E2005" s="1334"/>
      <c r="F2005" s="1334"/>
      <c r="G2005" s="1334"/>
    </row>
    <row r="2006" spans="1:7" s="1281" customFormat="1" x14ac:dyDescent="0.25">
      <c r="A2006" s="167"/>
      <c r="B2006" s="1331"/>
      <c r="C2006" s="1332"/>
      <c r="D2006" s="1333"/>
      <c r="E2006" s="1334"/>
      <c r="F2006" s="1334"/>
      <c r="G2006" s="1334"/>
    </row>
    <row r="2007" spans="1:7" s="1281" customFormat="1" x14ac:dyDescent="0.25">
      <c r="A2007" s="167"/>
      <c r="B2007" s="1331"/>
      <c r="C2007" s="1332"/>
      <c r="D2007" s="1333"/>
      <c r="E2007" s="1334"/>
      <c r="F2007" s="1334"/>
      <c r="G2007" s="1334"/>
    </row>
    <row r="2008" spans="1:7" s="1281" customFormat="1" x14ac:dyDescent="0.25">
      <c r="A2008" s="167"/>
      <c r="B2008" s="1331"/>
      <c r="C2008" s="1332"/>
      <c r="D2008" s="1333"/>
      <c r="E2008" s="1334"/>
      <c r="F2008" s="1334"/>
      <c r="G2008" s="1334"/>
    </row>
    <row r="2009" spans="1:7" s="1281" customFormat="1" x14ac:dyDescent="0.25">
      <c r="A2009" s="167"/>
      <c r="B2009" s="1331"/>
      <c r="C2009" s="1332"/>
      <c r="D2009" s="1333"/>
      <c r="E2009" s="1334"/>
      <c r="F2009" s="1334"/>
      <c r="G2009" s="1334"/>
    </row>
    <row r="2010" spans="1:7" s="1281" customFormat="1" x14ac:dyDescent="0.25">
      <c r="A2010" s="167"/>
      <c r="B2010" s="1331"/>
      <c r="C2010" s="1332"/>
      <c r="D2010" s="1333"/>
      <c r="E2010" s="1334"/>
      <c r="F2010" s="1334"/>
      <c r="G2010" s="1334"/>
    </row>
    <row r="2011" spans="1:7" s="1281" customFormat="1" x14ac:dyDescent="0.25">
      <c r="A2011" s="167"/>
      <c r="B2011" s="1331"/>
      <c r="C2011" s="1332"/>
      <c r="D2011" s="1333"/>
      <c r="E2011" s="1334"/>
      <c r="F2011" s="1334"/>
      <c r="G2011" s="1334"/>
    </row>
    <row r="2012" spans="1:7" s="1281" customFormat="1" x14ac:dyDescent="0.25">
      <c r="A2012" s="167"/>
      <c r="B2012" s="1331"/>
      <c r="C2012" s="1332"/>
      <c r="D2012" s="1333"/>
      <c r="E2012" s="1334"/>
      <c r="F2012" s="1334"/>
      <c r="G2012" s="1334"/>
    </row>
    <row r="2013" spans="1:7" s="1281" customFormat="1" x14ac:dyDescent="0.25">
      <c r="A2013" s="167"/>
      <c r="B2013" s="1331"/>
      <c r="C2013" s="1332"/>
      <c r="D2013" s="1333"/>
      <c r="E2013" s="1334"/>
      <c r="F2013" s="1334"/>
      <c r="G2013" s="1334"/>
    </row>
    <row r="2014" spans="1:7" s="1281" customFormat="1" x14ac:dyDescent="0.25">
      <c r="A2014" s="167"/>
      <c r="B2014" s="1331"/>
      <c r="C2014" s="1332"/>
      <c r="D2014" s="1333"/>
      <c r="E2014" s="1334"/>
      <c r="F2014" s="1334"/>
      <c r="G2014" s="1334"/>
    </row>
    <row r="2015" spans="1:7" s="1281" customFormat="1" x14ac:dyDescent="0.25">
      <c r="A2015" s="167"/>
      <c r="B2015" s="1331"/>
      <c r="C2015" s="1332"/>
      <c r="D2015" s="1333"/>
      <c r="E2015" s="1334"/>
      <c r="F2015" s="1334"/>
      <c r="G2015" s="1334"/>
    </row>
    <row r="2016" spans="1:7" s="1281" customFormat="1" x14ac:dyDescent="0.25">
      <c r="A2016" s="167"/>
      <c r="B2016" s="1331"/>
      <c r="C2016" s="1332"/>
      <c r="D2016" s="1333"/>
      <c r="E2016" s="1334"/>
      <c r="F2016" s="1334"/>
      <c r="G2016" s="1334"/>
    </row>
    <row r="2017" spans="1:7" s="1281" customFormat="1" x14ac:dyDescent="0.25">
      <c r="A2017" s="167"/>
      <c r="B2017" s="1331"/>
      <c r="C2017" s="1332"/>
      <c r="D2017" s="1333"/>
      <c r="E2017" s="1334"/>
      <c r="F2017" s="1334"/>
      <c r="G2017" s="1334"/>
    </row>
    <row r="2018" spans="1:7" s="1281" customFormat="1" x14ac:dyDescent="0.25">
      <c r="A2018" s="167"/>
      <c r="B2018" s="1331"/>
      <c r="C2018" s="1332"/>
      <c r="D2018" s="1333"/>
      <c r="E2018" s="1334"/>
      <c r="F2018" s="1334"/>
      <c r="G2018" s="1334"/>
    </row>
    <row r="2019" spans="1:7" s="1281" customFormat="1" x14ac:dyDescent="0.25">
      <c r="A2019" s="167"/>
      <c r="B2019" s="1331"/>
      <c r="C2019" s="1332"/>
      <c r="D2019" s="1333"/>
      <c r="E2019" s="1334"/>
      <c r="F2019" s="1334"/>
      <c r="G2019" s="1334"/>
    </row>
    <row r="2020" spans="1:7" s="1281" customFormat="1" x14ac:dyDescent="0.25">
      <c r="A2020" s="167"/>
      <c r="B2020" s="1331"/>
      <c r="C2020" s="1332"/>
      <c r="D2020" s="1333"/>
      <c r="E2020" s="1334"/>
      <c r="F2020" s="1334"/>
      <c r="G2020" s="1334"/>
    </row>
    <row r="2021" spans="1:7" s="1281" customFormat="1" x14ac:dyDescent="0.25">
      <c r="A2021" s="167"/>
      <c r="B2021" s="1331"/>
      <c r="C2021" s="1332"/>
      <c r="D2021" s="1333"/>
      <c r="E2021" s="1334"/>
      <c r="F2021" s="1334"/>
      <c r="G2021" s="1334"/>
    </row>
    <row r="2022" spans="1:7" s="1281" customFormat="1" x14ac:dyDescent="0.25">
      <c r="A2022" s="167"/>
      <c r="B2022" s="1331"/>
      <c r="C2022" s="1332"/>
      <c r="D2022" s="1333"/>
      <c r="E2022" s="1334"/>
      <c r="F2022" s="1334"/>
      <c r="G2022" s="1334"/>
    </row>
    <row r="2023" spans="1:7" s="1281" customFormat="1" x14ac:dyDescent="0.25">
      <c r="A2023" s="167"/>
      <c r="B2023" s="1331"/>
      <c r="C2023" s="1332"/>
      <c r="D2023" s="1333"/>
      <c r="E2023" s="1334"/>
      <c r="F2023" s="1334"/>
      <c r="G2023" s="1334"/>
    </row>
    <row r="2024" spans="1:7" s="1281" customFormat="1" x14ac:dyDescent="0.25">
      <c r="A2024" s="167"/>
      <c r="B2024" s="1331"/>
      <c r="C2024" s="1332"/>
      <c r="D2024" s="1333"/>
      <c r="E2024" s="1334"/>
      <c r="F2024" s="1334"/>
      <c r="G2024" s="1334"/>
    </row>
    <row r="2025" spans="1:7" s="1281" customFormat="1" x14ac:dyDescent="0.25">
      <c r="A2025" s="167"/>
      <c r="B2025" s="1331"/>
      <c r="C2025" s="1332"/>
      <c r="D2025" s="1333"/>
      <c r="E2025" s="1334"/>
      <c r="F2025" s="1334"/>
      <c r="G2025" s="1334"/>
    </row>
    <row r="2026" spans="1:7" s="1281" customFormat="1" x14ac:dyDescent="0.25">
      <c r="A2026" s="167"/>
      <c r="B2026" s="1331"/>
      <c r="C2026" s="1332"/>
      <c r="D2026" s="1333"/>
      <c r="E2026" s="1334"/>
      <c r="F2026" s="1334"/>
      <c r="G2026" s="1334"/>
    </row>
    <row r="2027" spans="1:7" s="1281" customFormat="1" x14ac:dyDescent="0.25">
      <c r="A2027" s="167"/>
      <c r="B2027" s="1331"/>
      <c r="C2027" s="1332"/>
      <c r="D2027" s="1333"/>
      <c r="E2027" s="1334"/>
      <c r="F2027" s="1334"/>
      <c r="G2027" s="1334"/>
    </row>
    <row r="2028" spans="1:7" s="1281" customFormat="1" x14ac:dyDescent="0.25">
      <c r="A2028" s="167"/>
      <c r="B2028" s="1331"/>
      <c r="C2028" s="1332"/>
      <c r="D2028" s="1333"/>
      <c r="E2028" s="1334"/>
      <c r="F2028" s="1334"/>
      <c r="G2028" s="1334"/>
    </row>
    <row r="2029" spans="1:7" s="1281" customFormat="1" x14ac:dyDescent="0.25">
      <c r="A2029" s="167"/>
      <c r="B2029" s="1331"/>
      <c r="C2029" s="1332"/>
      <c r="D2029" s="1333"/>
      <c r="E2029" s="1334"/>
      <c r="F2029" s="1334"/>
      <c r="G2029" s="1334"/>
    </row>
    <row r="2030" spans="1:7" s="1281" customFormat="1" x14ac:dyDescent="0.25">
      <c r="A2030" s="167"/>
      <c r="B2030" s="1331"/>
      <c r="C2030" s="1332"/>
      <c r="D2030" s="1333"/>
      <c r="E2030" s="1334"/>
      <c r="F2030" s="1334"/>
      <c r="G2030" s="1334"/>
    </row>
    <row r="2031" spans="1:7" s="1281" customFormat="1" x14ac:dyDescent="0.25">
      <c r="A2031" s="167"/>
      <c r="B2031" s="1331"/>
      <c r="C2031" s="1332"/>
      <c r="D2031" s="1333"/>
      <c r="E2031" s="1334"/>
      <c r="F2031" s="1334"/>
      <c r="G2031" s="1334"/>
    </row>
    <row r="2032" spans="1:7" s="1281" customFormat="1" x14ac:dyDescent="0.25">
      <c r="A2032" s="167"/>
      <c r="B2032" s="1331"/>
      <c r="C2032" s="1332"/>
      <c r="D2032" s="1333"/>
      <c r="E2032" s="1334"/>
      <c r="F2032" s="1334"/>
      <c r="G2032" s="1334"/>
    </row>
    <row r="2033" spans="1:7" s="1281" customFormat="1" x14ac:dyDescent="0.25">
      <c r="A2033" s="167"/>
      <c r="B2033" s="1331"/>
      <c r="C2033" s="1332"/>
      <c r="D2033" s="1333"/>
      <c r="E2033" s="1334"/>
      <c r="F2033" s="1334"/>
      <c r="G2033" s="1334"/>
    </row>
    <row r="2034" spans="1:7" s="1281" customFormat="1" x14ac:dyDescent="0.25">
      <c r="A2034" s="167"/>
      <c r="B2034" s="1331"/>
      <c r="C2034" s="1332"/>
      <c r="D2034" s="1333"/>
      <c r="E2034" s="1334"/>
      <c r="F2034" s="1334"/>
      <c r="G2034" s="1334"/>
    </row>
    <row r="2035" spans="1:7" s="1281" customFormat="1" x14ac:dyDescent="0.25">
      <c r="A2035" s="167"/>
      <c r="B2035" s="1331"/>
      <c r="C2035" s="1332"/>
      <c r="D2035" s="1333"/>
      <c r="E2035" s="1334"/>
      <c r="F2035" s="1334"/>
      <c r="G2035" s="1334"/>
    </row>
    <row r="2036" spans="1:7" s="1281" customFormat="1" x14ac:dyDescent="0.25">
      <c r="A2036" s="167"/>
      <c r="B2036" s="1331"/>
      <c r="C2036" s="1332"/>
      <c r="D2036" s="1333"/>
      <c r="E2036" s="1334"/>
      <c r="F2036" s="1334"/>
      <c r="G2036" s="1334"/>
    </row>
    <row r="2037" spans="1:7" s="1281" customFormat="1" x14ac:dyDescent="0.25">
      <c r="A2037" s="167"/>
      <c r="B2037" s="1331"/>
      <c r="C2037" s="1332"/>
      <c r="D2037" s="1333"/>
      <c r="E2037" s="1334"/>
      <c r="F2037" s="1334"/>
      <c r="G2037" s="1334"/>
    </row>
    <row r="2038" spans="1:7" s="1281" customFormat="1" x14ac:dyDescent="0.25">
      <c r="A2038" s="167"/>
      <c r="B2038" s="1331"/>
      <c r="C2038" s="1332"/>
      <c r="D2038" s="1333"/>
      <c r="E2038" s="1334"/>
      <c r="F2038" s="1334"/>
      <c r="G2038" s="1334"/>
    </row>
    <row r="2039" spans="1:7" s="1281" customFormat="1" x14ac:dyDescent="0.25">
      <c r="A2039" s="167"/>
      <c r="B2039" s="1331"/>
      <c r="C2039" s="1332"/>
      <c r="D2039" s="1333"/>
      <c r="E2039" s="1334"/>
      <c r="F2039" s="1334"/>
      <c r="G2039" s="1334"/>
    </row>
    <row r="2040" spans="1:7" s="1281" customFormat="1" x14ac:dyDescent="0.25">
      <c r="A2040" s="167"/>
      <c r="B2040" s="1331"/>
      <c r="C2040" s="1332"/>
      <c r="D2040" s="1333"/>
      <c r="E2040" s="1334"/>
      <c r="F2040" s="1334"/>
      <c r="G2040" s="1334"/>
    </row>
    <row r="2041" spans="1:7" s="1281" customFormat="1" x14ac:dyDescent="0.25">
      <c r="A2041" s="167"/>
      <c r="B2041" s="1331"/>
      <c r="C2041" s="1332"/>
      <c r="D2041" s="1333"/>
      <c r="E2041" s="1334"/>
      <c r="F2041" s="1334"/>
      <c r="G2041" s="1334"/>
    </row>
    <row r="2042" spans="1:7" s="1281" customFormat="1" x14ac:dyDescent="0.25">
      <c r="A2042" s="167"/>
      <c r="B2042" s="1331"/>
      <c r="C2042" s="1332"/>
      <c r="D2042" s="1333"/>
      <c r="E2042" s="1334"/>
      <c r="F2042" s="1334"/>
      <c r="G2042" s="1334"/>
    </row>
    <row r="2043" spans="1:7" s="1281" customFormat="1" x14ac:dyDescent="0.25">
      <c r="A2043" s="167"/>
      <c r="B2043" s="1331"/>
      <c r="C2043" s="1332"/>
      <c r="D2043" s="1333"/>
      <c r="E2043" s="1334"/>
      <c r="F2043" s="1334"/>
      <c r="G2043" s="1334"/>
    </row>
    <row r="2044" spans="1:7" s="1281" customFormat="1" x14ac:dyDescent="0.25">
      <c r="A2044" s="167"/>
      <c r="B2044" s="1331"/>
      <c r="C2044" s="1332"/>
      <c r="D2044" s="1333"/>
      <c r="E2044" s="1334"/>
      <c r="F2044" s="1334"/>
      <c r="G2044" s="1334"/>
    </row>
    <row r="2045" spans="1:7" s="1281" customFormat="1" x14ac:dyDescent="0.25">
      <c r="A2045" s="167"/>
      <c r="B2045" s="1331"/>
      <c r="C2045" s="1332"/>
      <c r="D2045" s="1333"/>
      <c r="E2045" s="1334"/>
      <c r="F2045" s="1334"/>
      <c r="G2045" s="1334"/>
    </row>
    <row r="2046" spans="1:7" s="1281" customFormat="1" x14ac:dyDescent="0.25">
      <c r="A2046" s="167"/>
      <c r="B2046" s="1331"/>
      <c r="C2046" s="1332"/>
      <c r="D2046" s="1333"/>
      <c r="E2046" s="1334"/>
      <c r="F2046" s="1334"/>
      <c r="G2046" s="1334"/>
    </row>
    <row r="2047" spans="1:7" s="1281" customFormat="1" x14ac:dyDescent="0.25">
      <c r="A2047" s="167"/>
      <c r="B2047" s="1331"/>
      <c r="C2047" s="1332"/>
      <c r="D2047" s="1333"/>
      <c r="E2047" s="1334"/>
      <c r="F2047" s="1334"/>
      <c r="G2047" s="1334"/>
    </row>
    <row r="2048" spans="1:7" s="1281" customFormat="1" x14ac:dyDescent="0.25">
      <c r="A2048" s="167"/>
      <c r="B2048" s="1331"/>
      <c r="C2048" s="1332"/>
      <c r="D2048" s="1333"/>
      <c r="E2048" s="1334"/>
      <c r="F2048" s="1334"/>
      <c r="G2048" s="1334"/>
    </row>
    <row r="2049" spans="1:7" s="1281" customFormat="1" x14ac:dyDescent="0.25">
      <c r="A2049" s="167"/>
      <c r="B2049" s="1331"/>
      <c r="C2049" s="1332"/>
      <c r="D2049" s="1333"/>
      <c r="E2049" s="1334"/>
      <c r="F2049" s="1334"/>
      <c r="G2049" s="1334"/>
    </row>
    <row r="2050" spans="1:7" s="1281" customFormat="1" x14ac:dyDescent="0.25">
      <c r="A2050" s="167"/>
      <c r="B2050" s="1331"/>
      <c r="C2050" s="1332"/>
      <c r="D2050" s="1333"/>
      <c r="E2050" s="1334"/>
      <c r="F2050" s="1334"/>
      <c r="G2050" s="1334"/>
    </row>
    <row r="2051" spans="1:7" s="1281" customFormat="1" x14ac:dyDescent="0.25">
      <c r="A2051" s="167"/>
      <c r="B2051" s="1331"/>
      <c r="C2051" s="1332"/>
      <c r="D2051" s="1333"/>
      <c r="E2051" s="1334"/>
      <c r="F2051" s="1334"/>
      <c r="G2051" s="1334"/>
    </row>
    <row r="2052" spans="1:7" s="1281" customFormat="1" x14ac:dyDescent="0.25">
      <c r="A2052" s="167"/>
      <c r="B2052" s="1331"/>
      <c r="C2052" s="1332"/>
      <c r="D2052" s="1333"/>
      <c r="E2052" s="1334"/>
      <c r="F2052" s="1334"/>
      <c r="G2052" s="1334"/>
    </row>
    <row r="2053" spans="1:7" s="1281" customFormat="1" x14ac:dyDescent="0.25">
      <c r="A2053" s="167"/>
      <c r="B2053" s="1331"/>
      <c r="C2053" s="1332"/>
      <c r="D2053" s="1333"/>
      <c r="E2053" s="1334"/>
      <c r="F2053" s="1334"/>
      <c r="G2053" s="1334"/>
    </row>
    <row r="2054" spans="1:7" s="1281" customFormat="1" x14ac:dyDescent="0.25">
      <c r="A2054" s="167"/>
      <c r="B2054" s="1331"/>
      <c r="C2054" s="1332"/>
      <c r="D2054" s="1333"/>
      <c r="E2054" s="1334"/>
      <c r="F2054" s="1334"/>
      <c r="G2054" s="1334"/>
    </row>
    <row r="2055" spans="1:7" s="1281" customFormat="1" x14ac:dyDescent="0.25">
      <c r="A2055" s="167"/>
      <c r="B2055" s="1331"/>
      <c r="C2055" s="1332"/>
      <c r="D2055" s="1333"/>
      <c r="E2055" s="1334"/>
      <c r="F2055" s="1334"/>
      <c r="G2055" s="1334"/>
    </row>
    <row r="2056" spans="1:7" s="1281" customFormat="1" x14ac:dyDescent="0.25">
      <c r="A2056" s="167"/>
      <c r="B2056" s="1331"/>
      <c r="C2056" s="1332"/>
      <c r="D2056" s="1333"/>
      <c r="E2056" s="1334"/>
      <c r="F2056" s="1334"/>
      <c r="G2056" s="1334"/>
    </row>
    <row r="2057" spans="1:7" s="1281" customFormat="1" x14ac:dyDescent="0.25">
      <c r="A2057" s="167"/>
      <c r="B2057" s="1331"/>
      <c r="C2057" s="1332"/>
      <c r="D2057" s="1333"/>
      <c r="E2057" s="1334"/>
      <c r="F2057" s="1334"/>
      <c r="G2057" s="1334"/>
    </row>
    <row r="2058" spans="1:7" s="1281" customFormat="1" x14ac:dyDescent="0.25">
      <c r="A2058" s="167"/>
      <c r="B2058" s="1331"/>
      <c r="C2058" s="1332"/>
      <c r="D2058" s="1333"/>
      <c r="E2058" s="1334"/>
      <c r="F2058" s="1334"/>
      <c r="G2058" s="1334"/>
    </row>
    <row r="2059" spans="1:7" s="1281" customFormat="1" x14ac:dyDescent="0.25">
      <c r="A2059" s="167"/>
      <c r="B2059" s="1331"/>
      <c r="C2059" s="1332"/>
      <c r="D2059" s="1333"/>
      <c r="E2059" s="1334"/>
      <c r="F2059" s="1334"/>
      <c r="G2059" s="1334"/>
    </row>
    <row r="2060" spans="1:7" s="1281" customFormat="1" x14ac:dyDescent="0.25">
      <c r="A2060" s="167"/>
      <c r="B2060" s="1331"/>
      <c r="C2060" s="1332"/>
      <c r="D2060" s="1333"/>
      <c r="E2060" s="1334"/>
      <c r="F2060" s="1334"/>
      <c r="G2060" s="1334"/>
    </row>
    <row r="2061" spans="1:7" s="1281" customFormat="1" x14ac:dyDescent="0.25">
      <c r="A2061" s="167"/>
      <c r="B2061" s="1331"/>
      <c r="C2061" s="1332"/>
      <c r="D2061" s="1333"/>
      <c r="E2061" s="1334"/>
      <c r="F2061" s="1334"/>
      <c r="G2061" s="1334"/>
    </row>
    <row r="2062" spans="1:7" s="1281" customFormat="1" x14ac:dyDescent="0.25">
      <c r="A2062" s="167"/>
      <c r="B2062" s="1331"/>
      <c r="C2062" s="1332"/>
      <c r="D2062" s="1333"/>
      <c r="E2062" s="1334"/>
      <c r="F2062" s="1334"/>
      <c r="G2062" s="1334"/>
    </row>
    <row r="2063" spans="1:7" s="1281" customFormat="1" x14ac:dyDescent="0.25">
      <c r="A2063" s="167"/>
      <c r="B2063" s="1331"/>
      <c r="C2063" s="1332"/>
      <c r="D2063" s="1333"/>
      <c r="E2063" s="1334"/>
      <c r="F2063" s="1334"/>
      <c r="G2063" s="1334"/>
    </row>
    <row r="2064" spans="1:7" s="1281" customFormat="1" x14ac:dyDescent="0.25">
      <c r="A2064" s="167"/>
      <c r="B2064" s="1331"/>
      <c r="C2064" s="1332"/>
      <c r="D2064" s="1333"/>
      <c r="E2064" s="1334"/>
      <c r="F2064" s="1334"/>
      <c r="G2064" s="1334"/>
    </row>
    <row r="2065" spans="1:7" s="1281" customFormat="1" x14ac:dyDescent="0.25">
      <c r="A2065" s="167"/>
      <c r="B2065" s="1331"/>
      <c r="C2065" s="1332"/>
      <c r="D2065" s="1333"/>
      <c r="E2065" s="1334"/>
      <c r="F2065" s="1334"/>
      <c r="G2065" s="1334"/>
    </row>
    <row r="2066" spans="1:7" s="1281" customFormat="1" x14ac:dyDescent="0.25">
      <c r="A2066" s="167"/>
      <c r="B2066" s="1331"/>
      <c r="C2066" s="1332"/>
      <c r="D2066" s="1333"/>
      <c r="E2066" s="1334"/>
      <c r="F2066" s="1334"/>
      <c r="G2066" s="1334"/>
    </row>
    <row r="2067" spans="1:7" s="1281" customFormat="1" x14ac:dyDescent="0.25">
      <c r="A2067" s="167"/>
      <c r="B2067" s="1331"/>
      <c r="C2067" s="1332"/>
      <c r="D2067" s="1333"/>
      <c r="E2067" s="1334"/>
      <c r="F2067" s="1334"/>
      <c r="G2067" s="1334"/>
    </row>
    <row r="2068" spans="1:7" s="1281" customFormat="1" x14ac:dyDescent="0.25">
      <c r="A2068" s="167"/>
      <c r="B2068" s="1331"/>
      <c r="C2068" s="1332"/>
      <c r="D2068" s="1333"/>
      <c r="E2068" s="1334"/>
      <c r="F2068" s="1334"/>
      <c r="G2068" s="1334"/>
    </row>
    <row r="2069" spans="1:7" s="1281" customFormat="1" x14ac:dyDescent="0.25">
      <c r="A2069" s="167"/>
      <c r="B2069" s="1331"/>
      <c r="C2069" s="1332"/>
      <c r="D2069" s="1333"/>
      <c r="E2069" s="1334"/>
      <c r="F2069" s="1334"/>
      <c r="G2069" s="1334"/>
    </row>
    <row r="2070" spans="1:7" s="1281" customFormat="1" x14ac:dyDescent="0.25">
      <c r="A2070" s="167"/>
      <c r="B2070" s="1331"/>
      <c r="C2070" s="1332"/>
      <c r="D2070" s="1333"/>
      <c r="E2070" s="1334"/>
      <c r="F2070" s="1334"/>
      <c r="G2070" s="1334"/>
    </row>
    <row r="2071" spans="1:7" s="1281" customFormat="1" x14ac:dyDescent="0.25">
      <c r="A2071" s="167"/>
      <c r="B2071" s="1331"/>
      <c r="C2071" s="1332"/>
      <c r="D2071" s="1333"/>
      <c r="E2071" s="1334"/>
      <c r="F2071" s="1334"/>
      <c r="G2071" s="1334"/>
    </row>
    <row r="2072" spans="1:7" s="1281" customFormat="1" x14ac:dyDescent="0.25">
      <c r="A2072" s="167"/>
      <c r="B2072" s="1331"/>
      <c r="C2072" s="1332"/>
      <c r="D2072" s="1333"/>
      <c r="E2072" s="1334"/>
      <c r="F2072" s="1334"/>
      <c r="G2072" s="1334"/>
    </row>
    <row r="2073" spans="1:7" s="1281" customFormat="1" x14ac:dyDescent="0.25">
      <c r="A2073" s="167"/>
      <c r="B2073" s="1331"/>
      <c r="C2073" s="1332"/>
      <c r="D2073" s="1333"/>
      <c r="E2073" s="1334"/>
      <c r="F2073" s="1334"/>
      <c r="G2073" s="1334"/>
    </row>
    <row r="2074" spans="1:7" s="1281" customFormat="1" x14ac:dyDescent="0.25">
      <c r="A2074" s="167"/>
      <c r="B2074" s="1331"/>
      <c r="C2074" s="1332"/>
      <c r="D2074" s="1333"/>
      <c r="E2074" s="1334"/>
      <c r="F2074" s="1334"/>
      <c r="G2074" s="1334"/>
    </row>
    <row r="2075" spans="1:7" s="1281" customFormat="1" x14ac:dyDescent="0.25">
      <c r="A2075" s="167"/>
      <c r="B2075" s="1331"/>
      <c r="C2075" s="1332"/>
      <c r="D2075" s="1333"/>
      <c r="E2075" s="1334"/>
      <c r="F2075" s="1334"/>
      <c r="G2075" s="1334"/>
    </row>
    <row r="2076" spans="1:7" s="1281" customFormat="1" x14ac:dyDescent="0.25">
      <c r="A2076" s="167"/>
      <c r="B2076" s="1331"/>
      <c r="C2076" s="1332"/>
      <c r="D2076" s="1333"/>
      <c r="E2076" s="1334"/>
      <c r="F2076" s="1334"/>
      <c r="G2076" s="1334"/>
    </row>
    <row r="2077" spans="1:7" s="1281" customFormat="1" x14ac:dyDescent="0.25">
      <c r="A2077" s="167"/>
      <c r="B2077" s="1331"/>
      <c r="C2077" s="1332"/>
      <c r="D2077" s="1333"/>
      <c r="E2077" s="1334"/>
      <c r="F2077" s="1334"/>
      <c r="G2077" s="1334"/>
    </row>
    <row r="2078" spans="1:7" s="1281" customFormat="1" x14ac:dyDescent="0.25">
      <c r="A2078" s="167"/>
      <c r="B2078" s="1331"/>
      <c r="C2078" s="1332"/>
      <c r="D2078" s="1333"/>
      <c r="E2078" s="1334"/>
      <c r="F2078" s="1334"/>
      <c r="G2078" s="1334"/>
    </row>
    <row r="2079" spans="1:7" s="1281" customFormat="1" x14ac:dyDescent="0.25">
      <c r="A2079" s="167"/>
      <c r="B2079" s="1331"/>
      <c r="C2079" s="1332"/>
      <c r="D2079" s="1333"/>
      <c r="E2079" s="1334"/>
      <c r="F2079" s="1334"/>
      <c r="G2079" s="1334"/>
    </row>
    <row r="2080" spans="1:7" s="1281" customFormat="1" x14ac:dyDescent="0.25">
      <c r="A2080" s="167"/>
      <c r="B2080" s="1331"/>
      <c r="C2080" s="1332"/>
      <c r="D2080" s="1333"/>
      <c r="E2080" s="1334"/>
      <c r="F2080" s="1334"/>
      <c r="G2080" s="1334"/>
    </row>
    <row r="2081" spans="1:7" s="1281" customFormat="1" x14ac:dyDescent="0.25">
      <c r="A2081" s="167"/>
      <c r="B2081" s="1331"/>
      <c r="C2081" s="1332"/>
      <c r="D2081" s="1333"/>
      <c r="E2081" s="1334"/>
      <c r="F2081" s="1334"/>
      <c r="G2081" s="1334"/>
    </row>
    <row r="2082" spans="1:7" s="1281" customFormat="1" x14ac:dyDescent="0.25">
      <c r="A2082" s="167"/>
      <c r="B2082" s="1331"/>
      <c r="C2082" s="1332"/>
      <c r="D2082" s="1333"/>
      <c r="E2082" s="1334"/>
      <c r="F2082" s="1334"/>
      <c r="G2082" s="1334"/>
    </row>
    <row r="2083" spans="1:7" s="1281" customFormat="1" x14ac:dyDescent="0.25">
      <c r="A2083" s="167"/>
      <c r="B2083" s="1331"/>
      <c r="C2083" s="1332"/>
      <c r="D2083" s="1333"/>
      <c r="E2083" s="1334"/>
      <c r="F2083" s="1334"/>
      <c r="G2083" s="1334"/>
    </row>
    <row r="2084" spans="1:7" s="1281" customFormat="1" x14ac:dyDescent="0.25">
      <c r="A2084" s="167"/>
      <c r="B2084" s="1331"/>
      <c r="C2084" s="1332"/>
      <c r="D2084" s="1333"/>
      <c r="E2084" s="1334"/>
      <c r="F2084" s="1334"/>
      <c r="G2084" s="1334"/>
    </row>
    <row r="2085" spans="1:7" s="1281" customFormat="1" x14ac:dyDescent="0.25">
      <c r="A2085" s="167"/>
      <c r="B2085" s="1331"/>
      <c r="C2085" s="1332"/>
      <c r="D2085" s="1333"/>
      <c r="E2085" s="1334"/>
      <c r="F2085" s="1334"/>
      <c r="G2085" s="1334"/>
    </row>
    <row r="2086" spans="1:7" s="1281" customFormat="1" x14ac:dyDescent="0.25">
      <c r="A2086" s="167"/>
      <c r="B2086" s="1331"/>
      <c r="C2086" s="1332"/>
      <c r="D2086" s="1333"/>
      <c r="E2086" s="1334"/>
      <c r="F2086" s="1334"/>
      <c r="G2086" s="1334"/>
    </row>
    <row r="2087" spans="1:7" s="1281" customFormat="1" x14ac:dyDescent="0.25">
      <c r="A2087" s="167"/>
      <c r="B2087" s="1331"/>
      <c r="C2087" s="1332"/>
      <c r="D2087" s="1333"/>
      <c r="E2087" s="1334"/>
      <c r="F2087" s="1334"/>
      <c r="G2087" s="1334"/>
    </row>
    <row r="2088" spans="1:7" s="1281" customFormat="1" x14ac:dyDescent="0.25">
      <c r="A2088" s="167"/>
      <c r="B2088" s="1331"/>
      <c r="C2088" s="1332"/>
      <c r="D2088" s="1333"/>
      <c r="E2088" s="1334"/>
      <c r="F2088" s="1334"/>
      <c r="G2088" s="1334"/>
    </row>
    <row r="2089" spans="1:7" s="1281" customFormat="1" x14ac:dyDescent="0.25">
      <c r="A2089" s="167"/>
      <c r="B2089" s="1331"/>
      <c r="C2089" s="1332"/>
      <c r="D2089" s="1333"/>
      <c r="E2089" s="1334"/>
      <c r="F2089" s="1334"/>
      <c r="G2089" s="1334"/>
    </row>
    <row r="2090" spans="1:7" s="1281" customFormat="1" x14ac:dyDescent="0.25">
      <c r="A2090" s="167"/>
      <c r="B2090" s="1331"/>
      <c r="C2090" s="1332"/>
      <c r="D2090" s="1333"/>
      <c r="E2090" s="1334"/>
      <c r="F2090" s="1334"/>
      <c r="G2090" s="1334"/>
    </row>
    <row r="2091" spans="1:7" s="1281" customFormat="1" x14ac:dyDescent="0.25">
      <c r="A2091" s="167"/>
      <c r="B2091" s="1331"/>
      <c r="C2091" s="1332"/>
      <c r="D2091" s="1333"/>
      <c r="E2091" s="1334"/>
      <c r="F2091" s="1334"/>
      <c r="G2091" s="1334"/>
    </row>
    <row r="2092" spans="1:7" s="1281" customFormat="1" x14ac:dyDescent="0.25">
      <c r="A2092" s="167"/>
      <c r="B2092" s="1331"/>
      <c r="C2092" s="1332"/>
      <c r="D2092" s="1333"/>
      <c r="E2092" s="1334"/>
      <c r="F2092" s="1334"/>
      <c r="G2092" s="1334"/>
    </row>
    <row r="2093" spans="1:7" s="1281" customFormat="1" x14ac:dyDescent="0.25">
      <c r="A2093" s="167"/>
      <c r="B2093" s="1331"/>
      <c r="C2093" s="1332"/>
      <c r="D2093" s="1333"/>
      <c r="E2093" s="1334"/>
      <c r="F2093" s="1334"/>
      <c r="G2093" s="1334"/>
    </row>
    <row r="2094" spans="1:7" s="1281" customFormat="1" x14ac:dyDescent="0.25">
      <c r="A2094" s="167"/>
      <c r="B2094" s="1331"/>
      <c r="C2094" s="1332"/>
      <c r="D2094" s="1333"/>
      <c r="E2094" s="1334"/>
      <c r="F2094" s="1334"/>
      <c r="G2094" s="1334"/>
    </row>
    <row r="2095" spans="1:7" s="1281" customFormat="1" x14ac:dyDescent="0.25">
      <c r="A2095" s="167"/>
      <c r="B2095" s="1331"/>
      <c r="C2095" s="1332"/>
      <c r="D2095" s="1333"/>
      <c r="E2095" s="1334"/>
      <c r="F2095" s="1334"/>
      <c r="G2095" s="1334"/>
    </row>
    <row r="2096" spans="1:7" s="1281" customFormat="1" x14ac:dyDescent="0.25">
      <c r="A2096" s="167"/>
      <c r="B2096" s="1331"/>
      <c r="C2096" s="1332"/>
      <c r="D2096" s="1333"/>
      <c r="E2096" s="1334"/>
      <c r="F2096" s="1334"/>
      <c r="G2096" s="1334"/>
    </row>
    <row r="2097" spans="1:7" s="1281" customFormat="1" x14ac:dyDescent="0.25">
      <c r="A2097" s="167"/>
      <c r="B2097" s="1331"/>
      <c r="C2097" s="1332"/>
      <c r="D2097" s="1333"/>
      <c r="E2097" s="1334"/>
      <c r="F2097" s="1334"/>
      <c r="G2097" s="1334"/>
    </row>
    <row r="2098" spans="1:7" s="1281" customFormat="1" x14ac:dyDescent="0.25">
      <c r="A2098" s="167"/>
      <c r="B2098" s="1331"/>
      <c r="C2098" s="1332"/>
      <c r="D2098" s="1333"/>
      <c r="E2098" s="1334"/>
      <c r="F2098" s="1334"/>
      <c r="G2098" s="1334"/>
    </row>
    <row r="2099" spans="1:7" s="1281" customFormat="1" x14ac:dyDescent="0.25">
      <c r="A2099" s="167"/>
      <c r="B2099" s="1331"/>
      <c r="C2099" s="1332"/>
      <c r="D2099" s="1333"/>
      <c r="E2099" s="1334"/>
      <c r="F2099" s="1334"/>
      <c r="G2099" s="1334"/>
    </row>
    <row r="2100" spans="1:7" s="1281" customFormat="1" x14ac:dyDescent="0.25">
      <c r="A2100" s="167"/>
      <c r="B2100" s="1331"/>
      <c r="C2100" s="1332"/>
      <c r="D2100" s="1333"/>
      <c r="E2100" s="1334"/>
      <c r="F2100" s="1334"/>
      <c r="G2100" s="1334"/>
    </row>
    <row r="2101" spans="1:7" s="1281" customFormat="1" x14ac:dyDescent="0.25">
      <c r="A2101" s="167"/>
      <c r="B2101" s="1331"/>
      <c r="C2101" s="1332"/>
      <c r="D2101" s="1333"/>
      <c r="E2101" s="1334"/>
      <c r="F2101" s="1334"/>
      <c r="G2101" s="1334"/>
    </row>
    <row r="2102" spans="1:7" s="1281" customFormat="1" x14ac:dyDescent="0.25">
      <c r="A2102" s="167"/>
      <c r="B2102" s="1331"/>
      <c r="C2102" s="1332"/>
      <c r="D2102" s="1333"/>
      <c r="E2102" s="1334"/>
      <c r="F2102" s="1334"/>
      <c r="G2102" s="1334"/>
    </row>
    <row r="2103" spans="1:7" s="1281" customFormat="1" x14ac:dyDescent="0.25">
      <c r="A2103" s="167"/>
      <c r="B2103" s="1331"/>
      <c r="C2103" s="1332"/>
      <c r="D2103" s="1333"/>
      <c r="E2103" s="1334"/>
      <c r="F2103" s="1334"/>
      <c r="G2103" s="1334"/>
    </row>
    <row r="2104" spans="1:7" s="1281" customFormat="1" x14ac:dyDescent="0.25">
      <c r="A2104" s="167"/>
      <c r="B2104" s="1331"/>
      <c r="C2104" s="1332"/>
      <c r="D2104" s="1333"/>
      <c r="E2104" s="1334"/>
      <c r="F2104" s="1334"/>
      <c r="G2104" s="1334"/>
    </row>
    <row r="2105" spans="1:7" s="1281" customFormat="1" x14ac:dyDescent="0.25">
      <c r="A2105" s="167"/>
      <c r="B2105" s="1331"/>
      <c r="C2105" s="1332"/>
      <c r="D2105" s="1333"/>
      <c r="E2105" s="1334"/>
      <c r="F2105" s="1334"/>
      <c r="G2105" s="1334"/>
    </row>
    <row r="2106" spans="1:7" s="1281" customFormat="1" x14ac:dyDescent="0.25">
      <c r="A2106" s="167"/>
      <c r="B2106" s="1331"/>
      <c r="C2106" s="1332"/>
      <c r="D2106" s="1333"/>
      <c r="E2106" s="1334"/>
      <c r="F2106" s="1334"/>
      <c r="G2106" s="1334"/>
    </row>
    <row r="2107" spans="1:7" s="1281" customFormat="1" x14ac:dyDescent="0.25">
      <c r="A2107" s="167"/>
      <c r="B2107" s="1331"/>
      <c r="C2107" s="1332"/>
      <c r="D2107" s="1333"/>
      <c r="E2107" s="1334"/>
      <c r="F2107" s="1334"/>
      <c r="G2107" s="1334"/>
    </row>
    <row r="2108" spans="1:7" s="1281" customFormat="1" x14ac:dyDescent="0.25">
      <c r="A2108" s="167"/>
      <c r="B2108" s="1331"/>
      <c r="C2108" s="1332"/>
      <c r="D2108" s="1333"/>
      <c r="E2108" s="1334"/>
      <c r="F2108" s="1334"/>
      <c r="G2108" s="1334"/>
    </row>
    <row r="2109" spans="1:7" s="1281" customFormat="1" x14ac:dyDescent="0.25">
      <c r="A2109" s="167"/>
      <c r="B2109" s="1331"/>
      <c r="C2109" s="1332"/>
      <c r="D2109" s="1333"/>
      <c r="E2109" s="1334"/>
      <c r="F2109" s="1334"/>
      <c r="G2109" s="1334"/>
    </row>
    <row r="2110" spans="1:7" s="1281" customFormat="1" x14ac:dyDescent="0.25">
      <c r="A2110" s="167"/>
      <c r="B2110" s="1331"/>
      <c r="C2110" s="1332"/>
      <c r="D2110" s="1333"/>
      <c r="E2110" s="1334"/>
      <c r="F2110" s="1334"/>
      <c r="G2110" s="1334"/>
    </row>
    <row r="2111" spans="1:7" s="1281" customFormat="1" x14ac:dyDescent="0.25">
      <c r="A2111" s="167"/>
      <c r="B2111" s="1331"/>
      <c r="C2111" s="1332"/>
      <c r="D2111" s="1333"/>
      <c r="E2111" s="1334"/>
      <c r="F2111" s="1334"/>
      <c r="G2111" s="1334"/>
    </row>
    <row r="2112" spans="1:7" s="1281" customFormat="1" x14ac:dyDescent="0.25">
      <c r="A2112" s="167"/>
      <c r="B2112" s="1331"/>
      <c r="C2112" s="1332"/>
      <c r="D2112" s="1333"/>
      <c r="E2112" s="1334"/>
      <c r="F2112" s="1334"/>
      <c r="G2112" s="1334"/>
    </row>
    <row r="2113" spans="1:7" s="1281" customFormat="1" x14ac:dyDescent="0.25">
      <c r="A2113" s="167"/>
      <c r="B2113" s="1331"/>
      <c r="C2113" s="1332"/>
      <c r="D2113" s="1333"/>
      <c r="E2113" s="1334"/>
      <c r="F2113" s="1334"/>
      <c r="G2113" s="1334"/>
    </row>
    <row r="2114" spans="1:7" s="1281" customFormat="1" x14ac:dyDescent="0.25">
      <c r="A2114" s="167"/>
      <c r="B2114" s="1331"/>
      <c r="C2114" s="1332"/>
      <c r="D2114" s="1333"/>
      <c r="E2114" s="1334"/>
      <c r="F2114" s="1334"/>
      <c r="G2114" s="1334"/>
    </row>
    <row r="2115" spans="1:7" s="1281" customFormat="1" x14ac:dyDescent="0.25">
      <c r="A2115" s="167"/>
      <c r="B2115" s="1331"/>
      <c r="C2115" s="1332"/>
      <c r="D2115" s="1333"/>
      <c r="E2115" s="1334"/>
      <c r="F2115" s="1334"/>
      <c r="G2115" s="1334"/>
    </row>
    <row r="2116" spans="1:7" s="1281" customFormat="1" x14ac:dyDescent="0.25">
      <c r="A2116" s="167"/>
      <c r="B2116" s="1331"/>
      <c r="C2116" s="1332"/>
      <c r="D2116" s="1333"/>
      <c r="E2116" s="1334"/>
      <c r="F2116" s="1334"/>
      <c r="G2116" s="1334"/>
    </row>
    <row r="2117" spans="1:7" s="1281" customFormat="1" x14ac:dyDescent="0.25">
      <c r="A2117" s="167"/>
      <c r="B2117" s="1331"/>
      <c r="C2117" s="1332"/>
      <c r="D2117" s="1333"/>
      <c r="E2117" s="1334"/>
      <c r="F2117" s="1334"/>
      <c r="G2117" s="1334"/>
    </row>
    <row r="2118" spans="1:7" s="1281" customFormat="1" x14ac:dyDescent="0.25">
      <c r="A2118" s="167"/>
      <c r="B2118" s="1331"/>
      <c r="C2118" s="1332"/>
      <c r="D2118" s="1333"/>
      <c r="E2118" s="1334"/>
      <c r="F2118" s="1334"/>
      <c r="G2118" s="1334"/>
    </row>
    <row r="2119" spans="1:7" s="1281" customFormat="1" x14ac:dyDescent="0.25">
      <c r="A2119" s="167"/>
      <c r="B2119" s="1331"/>
      <c r="C2119" s="1332"/>
      <c r="D2119" s="1333"/>
      <c r="E2119" s="1334"/>
      <c r="F2119" s="1334"/>
      <c r="G2119" s="1334"/>
    </row>
    <row r="2120" spans="1:7" s="1281" customFormat="1" x14ac:dyDescent="0.25">
      <c r="A2120" s="167"/>
      <c r="B2120" s="1331"/>
      <c r="C2120" s="1332"/>
      <c r="D2120" s="1333"/>
      <c r="E2120" s="1334"/>
      <c r="F2120" s="1334"/>
      <c r="G2120" s="1334"/>
    </row>
    <row r="2121" spans="1:7" s="1281" customFormat="1" x14ac:dyDescent="0.25">
      <c r="A2121" s="167"/>
      <c r="B2121" s="1331"/>
      <c r="C2121" s="1332"/>
      <c r="D2121" s="1333"/>
      <c r="E2121" s="1334"/>
      <c r="F2121" s="1334"/>
      <c r="G2121" s="1334"/>
    </row>
    <row r="2122" spans="1:7" s="1281" customFormat="1" x14ac:dyDescent="0.25">
      <c r="A2122" s="167"/>
      <c r="B2122" s="1331"/>
      <c r="C2122" s="1332"/>
      <c r="D2122" s="1333"/>
      <c r="E2122" s="1334"/>
      <c r="F2122" s="1334"/>
      <c r="G2122" s="1334"/>
    </row>
    <row r="2123" spans="1:7" s="1281" customFormat="1" x14ac:dyDescent="0.25">
      <c r="A2123" s="167"/>
      <c r="B2123" s="1331"/>
      <c r="C2123" s="1332"/>
      <c r="D2123" s="1333"/>
      <c r="E2123" s="1334"/>
      <c r="F2123" s="1334"/>
      <c r="G2123" s="1334"/>
    </row>
    <row r="2124" spans="1:7" s="1281" customFormat="1" x14ac:dyDescent="0.25">
      <c r="A2124" s="167"/>
      <c r="B2124" s="1331"/>
      <c r="C2124" s="1332"/>
      <c r="D2124" s="1333"/>
      <c r="E2124" s="1334"/>
      <c r="F2124" s="1334"/>
      <c r="G2124" s="1334"/>
    </row>
    <row r="2125" spans="1:7" s="1281" customFormat="1" x14ac:dyDescent="0.25">
      <c r="A2125" s="167"/>
      <c r="B2125" s="1331"/>
      <c r="C2125" s="1332"/>
      <c r="D2125" s="1333"/>
      <c r="E2125" s="1334"/>
      <c r="F2125" s="1334"/>
      <c r="G2125" s="1334"/>
    </row>
    <row r="2126" spans="1:7" s="1281" customFormat="1" x14ac:dyDescent="0.25">
      <c r="A2126" s="167"/>
      <c r="B2126" s="1331"/>
      <c r="C2126" s="1332"/>
      <c r="D2126" s="1333"/>
      <c r="E2126" s="1334"/>
      <c r="F2126" s="1334"/>
      <c r="G2126" s="1334"/>
    </row>
    <row r="2127" spans="1:7" s="1281" customFormat="1" x14ac:dyDescent="0.25">
      <c r="A2127" s="167"/>
      <c r="B2127" s="1331"/>
      <c r="C2127" s="1332"/>
      <c r="D2127" s="1333"/>
      <c r="E2127" s="1334"/>
      <c r="F2127" s="1334"/>
      <c r="G2127" s="1334"/>
    </row>
    <row r="2128" spans="1:7" s="1281" customFormat="1" x14ac:dyDescent="0.25">
      <c r="A2128" s="167"/>
      <c r="B2128" s="1331"/>
      <c r="C2128" s="1332"/>
      <c r="D2128" s="1333"/>
      <c r="E2128" s="1334"/>
      <c r="F2128" s="1334"/>
      <c r="G2128" s="1334"/>
    </row>
    <row r="2129" spans="1:7" s="1281" customFormat="1" x14ac:dyDescent="0.25">
      <c r="A2129" s="167"/>
      <c r="B2129" s="1331"/>
      <c r="C2129" s="1332"/>
      <c r="D2129" s="1333"/>
      <c r="E2129" s="1334"/>
      <c r="F2129" s="1334"/>
      <c r="G2129" s="1334"/>
    </row>
    <row r="2130" spans="1:7" s="1281" customFormat="1" x14ac:dyDescent="0.25">
      <c r="A2130" s="167"/>
      <c r="B2130" s="1331"/>
      <c r="C2130" s="1332"/>
      <c r="D2130" s="1333"/>
      <c r="E2130" s="1334"/>
      <c r="F2130" s="1334"/>
      <c r="G2130" s="1334"/>
    </row>
    <row r="2131" spans="1:7" s="1281" customFormat="1" x14ac:dyDescent="0.25">
      <c r="A2131" s="167"/>
      <c r="B2131" s="1331"/>
      <c r="C2131" s="1332"/>
      <c r="D2131" s="1333"/>
      <c r="E2131" s="1334"/>
      <c r="F2131" s="1334"/>
      <c r="G2131" s="1334"/>
    </row>
    <row r="2132" spans="1:7" s="1281" customFormat="1" x14ac:dyDescent="0.25">
      <c r="A2132" s="167"/>
      <c r="B2132" s="1331"/>
      <c r="C2132" s="1332"/>
      <c r="D2132" s="1333"/>
      <c r="E2132" s="1334"/>
      <c r="F2132" s="1334"/>
      <c r="G2132" s="1334"/>
    </row>
    <row r="2133" spans="1:7" s="1281" customFormat="1" x14ac:dyDescent="0.25">
      <c r="A2133" s="167"/>
      <c r="B2133" s="1331"/>
      <c r="C2133" s="1332"/>
      <c r="D2133" s="1333"/>
      <c r="E2133" s="1334"/>
      <c r="F2133" s="1334"/>
      <c r="G2133" s="1334"/>
    </row>
    <row r="2134" spans="1:7" s="1281" customFormat="1" x14ac:dyDescent="0.25">
      <c r="A2134" s="167"/>
      <c r="B2134" s="1331"/>
      <c r="C2134" s="1332"/>
      <c r="D2134" s="1333"/>
      <c r="E2134" s="1334"/>
      <c r="F2134" s="1334"/>
      <c r="G2134" s="1334"/>
    </row>
    <row r="2135" spans="1:7" s="1281" customFormat="1" x14ac:dyDescent="0.25">
      <c r="A2135" s="167"/>
      <c r="B2135" s="1331"/>
      <c r="C2135" s="1332"/>
      <c r="D2135" s="1333"/>
      <c r="E2135" s="1334"/>
      <c r="F2135" s="1334"/>
      <c r="G2135" s="1334"/>
    </row>
    <row r="2136" spans="1:7" s="1281" customFormat="1" x14ac:dyDescent="0.25">
      <c r="A2136" s="167"/>
      <c r="B2136" s="1331"/>
      <c r="C2136" s="1332"/>
      <c r="D2136" s="1333"/>
      <c r="E2136" s="1334"/>
      <c r="F2136" s="1334"/>
      <c r="G2136" s="1334"/>
    </row>
    <row r="2137" spans="1:7" s="1281" customFormat="1" x14ac:dyDescent="0.25">
      <c r="A2137" s="167"/>
      <c r="B2137" s="1331"/>
      <c r="C2137" s="1332"/>
      <c r="D2137" s="1333"/>
      <c r="E2137" s="1334"/>
      <c r="F2137" s="1334"/>
      <c r="G2137" s="1334"/>
    </row>
    <row r="2138" spans="1:7" s="1281" customFormat="1" x14ac:dyDescent="0.25">
      <c r="A2138" s="167"/>
      <c r="B2138" s="1331"/>
      <c r="C2138" s="1332"/>
      <c r="D2138" s="1333"/>
      <c r="E2138" s="1334"/>
      <c r="F2138" s="1334"/>
      <c r="G2138" s="1334"/>
    </row>
    <row r="2139" spans="1:7" s="1281" customFormat="1" x14ac:dyDescent="0.25">
      <c r="A2139" s="167"/>
      <c r="B2139" s="1331"/>
      <c r="C2139" s="1332"/>
      <c r="D2139" s="1333"/>
      <c r="E2139" s="1334"/>
      <c r="F2139" s="1334"/>
      <c r="G2139" s="1334"/>
    </row>
    <row r="2140" spans="1:7" s="1281" customFormat="1" x14ac:dyDescent="0.25">
      <c r="A2140" s="167"/>
      <c r="B2140" s="1331"/>
      <c r="C2140" s="1332"/>
      <c r="D2140" s="1333"/>
      <c r="E2140" s="1334"/>
      <c r="F2140" s="1334"/>
      <c r="G2140" s="1334"/>
    </row>
    <row r="2141" spans="1:7" s="1281" customFormat="1" x14ac:dyDescent="0.25">
      <c r="A2141" s="167"/>
      <c r="B2141" s="1331"/>
      <c r="C2141" s="1332"/>
      <c r="D2141" s="1333"/>
      <c r="E2141" s="1334"/>
      <c r="F2141" s="1334"/>
      <c r="G2141" s="1334"/>
    </row>
    <row r="2142" spans="1:7" s="1281" customFormat="1" x14ac:dyDescent="0.25">
      <c r="A2142" s="167"/>
      <c r="B2142" s="1331"/>
      <c r="C2142" s="1332"/>
      <c r="D2142" s="1333"/>
      <c r="E2142" s="1334"/>
      <c r="F2142" s="1334"/>
      <c r="G2142" s="1334"/>
    </row>
    <row r="2143" spans="1:7" s="1281" customFormat="1" x14ac:dyDescent="0.25">
      <c r="A2143" s="167"/>
      <c r="B2143" s="1331"/>
      <c r="C2143" s="1332"/>
      <c r="D2143" s="1333"/>
      <c r="E2143" s="1334"/>
      <c r="F2143" s="1334"/>
      <c r="G2143" s="1334"/>
    </row>
    <row r="2144" spans="1:7" s="1281" customFormat="1" x14ac:dyDescent="0.25">
      <c r="A2144" s="167"/>
      <c r="B2144" s="1331"/>
      <c r="C2144" s="1332"/>
      <c r="D2144" s="1333"/>
      <c r="E2144" s="1334"/>
      <c r="F2144" s="1334"/>
      <c r="G2144" s="1334"/>
    </row>
    <row r="2145" spans="1:7" s="1281" customFormat="1" x14ac:dyDescent="0.25">
      <c r="A2145" s="167"/>
      <c r="B2145" s="1331"/>
      <c r="C2145" s="1332"/>
      <c r="D2145" s="1333"/>
      <c r="E2145" s="1334"/>
      <c r="F2145" s="1334"/>
      <c r="G2145" s="1334"/>
    </row>
    <row r="2146" spans="1:7" s="1281" customFormat="1" x14ac:dyDescent="0.25">
      <c r="A2146" s="167"/>
      <c r="B2146" s="1331"/>
      <c r="C2146" s="1332"/>
      <c r="D2146" s="1333"/>
      <c r="E2146" s="1334"/>
      <c r="F2146" s="1334"/>
      <c r="G2146" s="1334"/>
    </row>
    <row r="2147" spans="1:7" s="1281" customFormat="1" x14ac:dyDescent="0.25">
      <c r="A2147" s="167"/>
      <c r="B2147" s="1331"/>
      <c r="C2147" s="1332"/>
      <c r="D2147" s="1333"/>
      <c r="E2147" s="1334"/>
      <c r="F2147" s="1334"/>
      <c r="G2147" s="1334"/>
    </row>
    <row r="2148" spans="1:7" s="1281" customFormat="1" x14ac:dyDescent="0.25">
      <c r="A2148" s="167"/>
      <c r="B2148" s="1331"/>
      <c r="C2148" s="1332"/>
      <c r="D2148" s="1333"/>
      <c r="E2148" s="1334"/>
      <c r="F2148" s="1334"/>
      <c r="G2148" s="1334"/>
    </row>
    <row r="2149" spans="1:7" s="1281" customFormat="1" x14ac:dyDescent="0.25">
      <c r="A2149" s="167"/>
      <c r="B2149" s="1331"/>
      <c r="C2149" s="1332"/>
      <c r="D2149" s="1333"/>
      <c r="E2149" s="1334"/>
      <c r="F2149" s="1334"/>
      <c r="G2149" s="1334"/>
    </row>
    <row r="2150" spans="1:7" s="1281" customFormat="1" x14ac:dyDescent="0.25">
      <c r="A2150" s="167"/>
      <c r="B2150" s="1331"/>
      <c r="C2150" s="1332"/>
      <c r="D2150" s="1333"/>
      <c r="E2150" s="1334"/>
      <c r="F2150" s="1334"/>
      <c r="G2150" s="1334"/>
    </row>
    <row r="2151" spans="1:7" s="1281" customFormat="1" x14ac:dyDescent="0.25">
      <c r="A2151" s="167"/>
      <c r="B2151" s="1331"/>
      <c r="C2151" s="1332"/>
      <c r="D2151" s="1333"/>
      <c r="E2151" s="1334"/>
      <c r="F2151" s="1334"/>
      <c r="G2151" s="1334"/>
    </row>
    <row r="2152" spans="1:7" s="1281" customFormat="1" x14ac:dyDescent="0.25">
      <c r="A2152" s="167"/>
      <c r="B2152" s="1331"/>
      <c r="C2152" s="1332"/>
      <c r="D2152" s="1333"/>
      <c r="E2152" s="1334"/>
      <c r="F2152" s="1334"/>
      <c r="G2152" s="1334"/>
    </row>
    <row r="2153" spans="1:7" s="1281" customFormat="1" x14ac:dyDescent="0.25">
      <c r="A2153" s="167"/>
      <c r="B2153" s="1331"/>
      <c r="C2153" s="1332"/>
      <c r="D2153" s="1333"/>
      <c r="E2153" s="1334"/>
      <c r="F2153" s="1334"/>
      <c r="G2153" s="1334"/>
    </row>
    <row r="2154" spans="1:7" s="1281" customFormat="1" x14ac:dyDescent="0.25">
      <c r="A2154" s="167"/>
      <c r="B2154" s="1331"/>
      <c r="C2154" s="1332"/>
      <c r="D2154" s="1333"/>
      <c r="E2154" s="1334"/>
      <c r="F2154" s="1334"/>
      <c r="G2154" s="1334"/>
    </row>
    <row r="2155" spans="1:7" s="1281" customFormat="1" x14ac:dyDescent="0.25">
      <c r="A2155" s="167"/>
      <c r="B2155" s="1331"/>
      <c r="C2155" s="1332"/>
      <c r="D2155" s="1333"/>
      <c r="E2155" s="1334"/>
      <c r="F2155" s="1334"/>
      <c r="G2155" s="1334"/>
    </row>
    <row r="2156" spans="1:7" s="1281" customFormat="1" x14ac:dyDescent="0.25">
      <c r="A2156" s="167"/>
      <c r="B2156" s="1331"/>
      <c r="C2156" s="1332"/>
      <c r="D2156" s="1333"/>
      <c r="E2156" s="1334"/>
      <c r="F2156" s="1334"/>
      <c r="G2156" s="1334"/>
    </row>
    <row r="2157" spans="1:7" s="1281" customFormat="1" x14ac:dyDescent="0.25">
      <c r="A2157" s="167"/>
      <c r="B2157" s="1331"/>
      <c r="C2157" s="1332"/>
      <c r="D2157" s="1333"/>
      <c r="E2157" s="1334"/>
      <c r="F2157" s="1334"/>
      <c r="G2157" s="1334"/>
    </row>
    <row r="2158" spans="1:7" s="1281" customFormat="1" x14ac:dyDescent="0.25">
      <c r="A2158" s="167"/>
      <c r="B2158" s="1331"/>
      <c r="C2158" s="1332"/>
      <c r="D2158" s="1333"/>
      <c r="E2158" s="1334"/>
      <c r="F2158" s="1334"/>
      <c r="G2158" s="1334"/>
    </row>
    <row r="2159" spans="1:7" s="1281" customFormat="1" x14ac:dyDescent="0.25">
      <c r="A2159" s="167"/>
      <c r="B2159" s="1331"/>
      <c r="C2159" s="1332"/>
      <c r="D2159" s="1333"/>
      <c r="E2159" s="1334"/>
      <c r="F2159" s="1334"/>
      <c r="G2159" s="1334"/>
    </row>
    <row r="2160" spans="1:7" s="1281" customFormat="1" x14ac:dyDescent="0.25">
      <c r="A2160" s="167"/>
      <c r="B2160" s="1331"/>
      <c r="C2160" s="1332"/>
      <c r="D2160" s="1333"/>
      <c r="E2160" s="1334"/>
      <c r="F2160" s="1334"/>
      <c r="G2160" s="1334"/>
    </row>
    <row r="2161" spans="1:7" s="1281" customFormat="1" x14ac:dyDescent="0.25">
      <c r="A2161" s="167"/>
      <c r="B2161" s="1331"/>
      <c r="C2161" s="1332"/>
      <c r="D2161" s="1333"/>
      <c r="E2161" s="1334"/>
      <c r="F2161" s="1334"/>
      <c r="G2161" s="1334"/>
    </row>
    <row r="2162" spans="1:7" s="1281" customFormat="1" x14ac:dyDescent="0.25">
      <c r="A2162" s="167"/>
      <c r="B2162" s="1331"/>
      <c r="C2162" s="1332"/>
      <c r="D2162" s="1333"/>
      <c r="E2162" s="1334"/>
      <c r="F2162" s="1334"/>
      <c r="G2162" s="1334"/>
    </row>
    <row r="2163" spans="1:7" s="1281" customFormat="1" x14ac:dyDescent="0.25">
      <c r="A2163" s="167"/>
      <c r="B2163" s="1331"/>
      <c r="C2163" s="1332"/>
      <c r="D2163" s="1333"/>
      <c r="E2163" s="1334"/>
      <c r="F2163" s="1334"/>
      <c r="G2163" s="1334"/>
    </row>
    <row r="2164" spans="1:7" s="1281" customFormat="1" x14ac:dyDescent="0.25">
      <c r="A2164" s="167"/>
      <c r="B2164" s="1331"/>
      <c r="C2164" s="1332"/>
      <c r="D2164" s="1333"/>
      <c r="E2164" s="1334"/>
      <c r="F2164" s="1334"/>
      <c r="G2164" s="1334"/>
    </row>
    <row r="2165" spans="1:7" s="1281" customFormat="1" x14ac:dyDescent="0.25">
      <c r="A2165" s="167"/>
      <c r="B2165" s="1331"/>
      <c r="C2165" s="1332"/>
      <c r="D2165" s="1333"/>
      <c r="E2165" s="1334"/>
      <c r="F2165" s="1334"/>
      <c r="G2165" s="1334"/>
    </row>
    <row r="2166" spans="1:7" s="1281" customFormat="1" x14ac:dyDescent="0.25">
      <c r="A2166" s="167"/>
      <c r="B2166" s="1331"/>
      <c r="C2166" s="1332"/>
      <c r="D2166" s="1333"/>
      <c r="E2166" s="1334"/>
      <c r="F2166" s="1334"/>
      <c r="G2166" s="1334"/>
    </row>
    <row r="2167" spans="1:7" s="1281" customFormat="1" x14ac:dyDescent="0.25">
      <c r="A2167" s="167"/>
      <c r="B2167" s="1331"/>
      <c r="C2167" s="1332"/>
      <c r="D2167" s="1333"/>
      <c r="E2167" s="1334"/>
      <c r="F2167" s="1334"/>
      <c r="G2167" s="1334"/>
    </row>
    <row r="2168" spans="1:7" s="1281" customFormat="1" x14ac:dyDescent="0.25">
      <c r="A2168" s="167"/>
      <c r="B2168" s="1331"/>
      <c r="C2168" s="1332"/>
      <c r="D2168" s="1333"/>
      <c r="E2168" s="1334"/>
      <c r="F2168" s="1334"/>
      <c r="G2168" s="1334"/>
    </row>
    <row r="2169" spans="1:7" s="1281" customFormat="1" x14ac:dyDescent="0.25">
      <c r="A2169" s="167"/>
      <c r="B2169" s="1331"/>
      <c r="C2169" s="1332"/>
      <c r="D2169" s="1333"/>
      <c r="E2169" s="1334"/>
      <c r="F2169" s="1334"/>
      <c r="G2169" s="1334"/>
    </row>
    <row r="2170" spans="1:7" s="1281" customFormat="1" x14ac:dyDescent="0.25">
      <c r="A2170" s="167"/>
      <c r="B2170" s="1331"/>
      <c r="C2170" s="1332"/>
      <c r="D2170" s="1333"/>
      <c r="E2170" s="1334"/>
      <c r="F2170" s="1334"/>
      <c r="G2170" s="1334"/>
    </row>
    <row r="2171" spans="1:7" s="1281" customFormat="1" x14ac:dyDescent="0.25">
      <c r="A2171" s="167"/>
      <c r="B2171" s="1331"/>
      <c r="C2171" s="1332"/>
      <c r="D2171" s="1333"/>
      <c r="E2171" s="1334"/>
      <c r="F2171" s="1334"/>
      <c r="G2171" s="1334"/>
    </row>
    <row r="2172" spans="1:7" s="1281" customFormat="1" x14ac:dyDescent="0.25">
      <c r="A2172" s="167"/>
      <c r="B2172" s="1331"/>
      <c r="C2172" s="1332"/>
      <c r="D2172" s="1333"/>
      <c r="E2172" s="1334"/>
      <c r="F2172" s="1334"/>
      <c r="G2172" s="1334"/>
    </row>
    <row r="2173" spans="1:7" s="1281" customFormat="1" x14ac:dyDescent="0.25">
      <c r="A2173" s="167"/>
      <c r="B2173" s="1331"/>
      <c r="C2173" s="1332"/>
      <c r="D2173" s="1333"/>
      <c r="E2173" s="1334"/>
      <c r="F2173" s="1334"/>
      <c r="G2173" s="1334"/>
    </row>
    <row r="2174" spans="1:7" s="1281" customFormat="1" x14ac:dyDescent="0.25">
      <c r="A2174" s="167"/>
      <c r="B2174" s="1331"/>
      <c r="C2174" s="1332"/>
      <c r="D2174" s="1333"/>
      <c r="E2174" s="1334"/>
      <c r="F2174" s="1334"/>
      <c r="G2174" s="1334"/>
    </row>
    <row r="2175" spans="1:7" s="1281" customFormat="1" x14ac:dyDescent="0.25">
      <c r="A2175" s="167"/>
      <c r="B2175" s="1331"/>
      <c r="C2175" s="1332"/>
      <c r="D2175" s="1333"/>
      <c r="E2175" s="1334"/>
      <c r="F2175" s="1334"/>
      <c r="G2175" s="1334"/>
    </row>
    <row r="2176" spans="1:7" s="1281" customFormat="1" x14ac:dyDescent="0.25">
      <c r="A2176" s="167"/>
      <c r="B2176" s="1331"/>
      <c r="C2176" s="1332"/>
      <c r="D2176" s="1333"/>
      <c r="E2176" s="1334"/>
      <c r="F2176" s="1334"/>
      <c r="G2176" s="1334"/>
    </row>
    <row r="2177" spans="1:7" s="1281" customFormat="1" x14ac:dyDescent="0.25">
      <c r="A2177" s="167"/>
      <c r="B2177" s="1331"/>
      <c r="C2177" s="1332"/>
      <c r="D2177" s="1333"/>
      <c r="E2177" s="1334"/>
      <c r="F2177" s="1334"/>
      <c r="G2177" s="1334"/>
    </row>
    <row r="2178" spans="1:7" s="1281" customFormat="1" x14ac:dyDescent="0.25">
      <c r="A2178" s="167"/>
      <c r="B2178" s="1331"/>
      <c r="C2178" s="1332"/>
      <c r="D2178" s="1333"/>
      <c r="E2178" s="1334"/>
      <c r="F2178" s="1334"/>
      <c r="G2178" s="1334"/>
    </row>
    <row r="2179" spans="1:7" s="1281" customFormat="1" x14ac:dyDescent="0.25">
      <c r="A2179" s="167"/>
      <c r="B2179" s="1331"/>
      <c r="C2179" s="1332"/>
      <c r="D2179" s="1333"/>
      <c r="E2179" s="1334"/>
      <c r="F2179" s="1334"/>
      <c r="G2179" s="1334"/>
    </row>
    <row r="2180" spans="1:7" s="1281" customFormat="1" x14ac:dyDescent="0.25">
      <c r="A2180" s="167"/>
      <c r="B2180" s="1331"/>
      <c r="C2180" s="1332"/>
      <c r="D2180" s="1333"/>
      <c r="E2180" s="1334"/>
      <c r="F2180" s="1334"/>
      <c r="G2180" s="1334"/>
    </row>
    <row r="2181" spans="1:7" s="1281" customFormat="1" x14ac:dyDescent="0.25">
      <c r="A2181" s="167"/>
      <c r="B2181" s="1331"/>
      <c r="C2181" s="1332"/>
      <c r="D2181" s="1333"/>
      <c r="E2181" s="1334"/>
      <c r="F2181" s="1334"/>
      <c r="G2181" s="1334"/>
    </row>
    <row r="2182" spans="1:7" s="1281" customFormat="1" x14ac:dyDescent="0.25">
      <c r="A2182" s="167"/>
      <c r="B2182" s="1331"/>
      <c r="C2182" s="1332"/>
      <c r="D2182" s="1333"/>
      <c r="E2182" s="1334"/>
      <c r="F2182" s="1334"/>
      <c r="G2182" s="1334"/>
    </row>
    <row r="2183" spans="1:7" s="1281" customFormat="1" x14ac:dyDescent="0.25">
      <c r="A2183" s="167"/>
      <c r="B2183" s="1331"/>
      <c r="C2183" s="1332"/>
      <c r="D2183" s="1333"/>
      <c r="E2183" s="1334"/>
      <c r="F2183" s="1334"/>
      <c r="G2183" s="1334"/>
    </row>
    <row r="2184" spans="1:7" s="1281" customFormat="1" x14ac:dyDescent="0.25">
      <c r="A2184" s="167"/>
      <c r="B2184" s="1331"/>
      <c r="C2184" s="1332"/>
      <c r="D2184" s="1333"/>
      <c r="E2184" s="1334"/>
      <c r="F2184" s="1334"/>
      <c r="G2184" s="1334"/>
    </row>
    <row r="2185" spans="1:7" s="1281" customFormat="1" x14ac:dyDescent="0.25">
      <c r="A2185" s="167"/>
      <c r="B2185" s="1331"/>
      <c r="C2185" s="1332"/>
      <c r="D2185" s="1333"/>
      <c r="E2185" s="1334"/>
      <c r="F2185" s="1334"/>
      <c r="G2185" s="1334"/>
    </row>
    <row r="2186" spans="1:7" s="1281" customFormat="1" x14ac:dyDescent="0.25">
      <c r="A2186" s="167"/>
      <c r="B2186" s="1331"/>
      <c r="C2186" s="1332"/>
      <c r="D2186" s="1333"/>
      <c r="E2186" s="1334"/>
      <c r="F2186" s="1334"/>
      <c r="G2186" s="1334"/>
    </row>
    <row r="2187" spans="1:7" s="1281" customFormat="1" x14ac:dyDescent="0.25">
      <c r="A2187" s="167"/>
      <c r="B2187" s="1331"/>
      <c r="C2187" s="1332"/>
      <c r="D2187" s="1333"/>
      <c r="E2187" s="1334"/>
      <c r="F2187" s="1334"/>
      <c r="G2187" s="1334"/>
    </row>
    <row r="2188" spans="1:7" s="1281" customFormat="1" x14ac:dyDescent="0.25">
      <c r="A2188" s="167"/>
      <c r="B2188" s="1331"/>
      <c r="C2188" s="1332"/>
      <c r="D2188" s="1333"/>
      <c r="E2188" s="1334"/>
      <c r="F2188" s="1334"/>
      <c r="G2188" s="1334"/>
    </row>
    <row r="2189" spans="1:7" s="1281" customFormat="1" x14ac:dyDescent="0.25">
      <c r="A2189" s="167"/>
      <c r="B2189" s="1331"/>
      <c r="C2189" s="1332"/>
      <c r="D2189" s="1333"/>
      <c r="E2189" s="1334"/>
      <c r="F2189" s="1334"/>
      <c r="G2189" s="1334"/>
    </row>
    <row r="2190" spans="1:7" s="1281" customFormat="1" x14ac:dyDescent="0.25">
      <c r="A2190" s="167"/>
      <c r="B2190" s="1331"/>
      <c r="C2190" s="1332"/>
      <c r="D2190" s="1333"/>
      <c r="E2190" s="1334"/>
      <c r="F2190" s="1334"/>
      <c r="G2190" s="1334"/>
    </row>
    <row r="2191" spans="1:7" s="1281" customFormat="1" x14ac:dyDescent="0.25">
      <c r="A2191" s="167"/>
      <c r="B2191" s="1331"/>
      <c r="C2191" s="1332"/>
      <c r="D2191" s="1333"/>
      <c r="E2191" s="1334"/>
      <c r="F2191" s="1334"/>
      <c r="G2191" s="1334"/>
    </row>
    <row r="2192" spans="1:7" s="1281" customFormat="1" x14ac:dyDescent="0.25">
      <c r="A2192" s="167"/>
      <c r="B2192" s="1331"/>
      <c r="C2192" s="1332"/>
      <c r="D2192" s="1333"/>
      <c r="E2192" s="1334"/>
      <c r="F2192" s="1334"/>
      <c r="G2192" s="1334"/>
    </row>
    <row r="2193" spans="1:7" s="1281" customFormat="1" x14ac:dyDescent="0.25">
      <c r="A2193" s="167"/>
      <c r="B2193" s="1331"/>
      <c r="C2193" s="1332"/>
      <c r="D2193" s="1333"/>
      <c r="E2193" s="1334"/>
      <c r="F2193" s="1334"/>
      <c r="G2193" s="1334"/>
    </row>
    <row r="2194" spans="1:7" s="1281" customFormat="1" x14ac:dyDescent="0.25">
      <c r="A2194" s="167"/>
      <c r="B2194" s="1331"/>
      <c r="C2194" s="1332"/>
      <c r="D2194" s="1333"/>
      <c r="E2194" s="1334"/>
      <c r="F2194" s="1334"/>
      <c r="G2194" s="1334"/>
    </row>
    <row r="2195" spans="1:7" s="1281" customFormat="1" x14ac:dyDescent="0.25">
      <c r="A2195" s="167"/>
      <c r="B2195" s="1331"/>
      <c r="C2195" s="1332"/>
      <c r="D2195" s="1333"/>
      <c r="E2195" s="1334"/>
      <c r="F2195" s="1334"/>
      <c r="G2195" s="1334"/>
    </row>
    <row r="2196" spans="1:7" s="1281" customFormat="1" x14ac:dyDescent="0.25">
      <c r="A2196" s="167"/>
      <c r="B2196" s="1331"/>
      <c r="C2196" s="1332"/>
      <c r="D2196" s="1333"/>
      <c r="E2196" s="1334"/>
      <c r="F2196" s="1334"/>
      <c r="G2196" s="1334"/>
    </row>
    <row r="2197" spans="1:7" s="1281" customFormat="1" x14ac:dyDescent="0.25">
      <c r="A2197" s="167"/>
      <c r="B2197" s="1331"/>
      <c r="C2197" s="1332"/>
      <c r="D2197" s="1333"/>
      <c r="E2197" s="1334"/>
      <c r="F2197" s="1334"/>
      <c r="G2197" s="1334"/>
    </row>
    <row r="2198" spans="1:7" s="1281" customFormat="1" x14ac:dyDescent="0.25">
      <c r="A2198" s="167"/>
      <c r="B2198" s="1331"/>
      <c r="C2198" s="1332"/>
      <c r="D2198" s="1333"/>
      <c r="E2198" s="1334"/>
      <c r="F2198" s="1334"/>
      <c r="G2198" s="1334"/>
    </row>
    <row r="2199" spans="1:7" s="1281" customFormat="1" x14ac:dyDescent="0.25">
      <c r="A2199" s="167"/>
      <c r="B2199" s="1331"/>
      <c r="C2199" s="1332"/>
      <c r="D2199" s="1333"/>
      <c r="E2199" s="1334"/>
      <c r="F2199" s="1334"/>
      <c r="G2199" s="1334"/>
    </row>
    <row r="2200" spans="1:7" s="1281" customFormat="1" x14ac:dyDescent="0.25">
      <c r="A2200" s="167"/>
      <c r="B2200" s="1331"/>
      <c r="C2200" s="1332"/>
      <c r="D2200" s="1333"/>
      <c r="E2200" s="1334"/>
      <c r="F2200" s="1334"/>
      <c r="G2200" s="1334"/>
    </row>
    <row r="2201" spans="1:7" s="1281" customFormat="1" x14ac:dyDescent="0.25">
      <c r="A2201" s="167"/>
      <c r="B2201" s="1331"/>
      <c r="C2201" s="1332"/>
      <c r="D2201" s="1333"/>
      <c r="E2201" s="1334"/>
      <c r="F2201" s="1334"/>
      <c r="G2201" s="1334"/>
    </row>
    <row r="2202" spans="1:7" s="1281" customFormat="1" x14ac:dyDescent="0.25">
      <c r="A2202" s="167"/>
      <c r="B2202" s="1331"/>
      <c r="C2202" s="1332"/>
      <c r="D2202" s="1333"/>
      <c r="E2202" s="1334"/>
      <c r="F2202" s="1334"/>
      <c r="G2202" s="1334"/>
    </row>
    <row r="2203" spans="1:7" s="1281" customFormat="1" x14ac:dyDescent="0.25">
      <c r="A2203" s="167"/>
      <c r="B2203" s="1331"/>
      <c r="C2203" s="1332"/>
      <c r="D2203" s="1333"/>
      <c r="E2203" s="1334"/>
      <c r="F2203" s="1334"/>
      <c r="G2203" s="1334"/>
    </row>
    <row r="2204" spans="1:7" s="1281" customFormat="1" x14ac:dyDescent="0.25">
      <c r="A2204" s="167"/>
      <c r="B2204" s="1331"/>
      <c r="C2204" s="1332"/>
      <c r="D2204" s="1333"/>
      <c r="E2204" s="1334"/>
      <c r="F2204" s="1334"/>
      <c r="G2204" s="1334"/>
    </row>
    <row r="2205" spans="1:7" s="1281" customFormat="1" x14ac:dyDescent="0.25">
      <c r="A2205" s="167"/>
      <c r="B2205" s="1331"/>
      <c r="C2205" s="1332"/>
      <c r="D2205" s="1333"/>
      <c r="E2205" s="1334"/>
      <c r="F2205" s="1334"/>
      <c r="G2205" s="1334"/>
    </row>
    <row r="2206" spans="1:7" s="1281" customFormat="1" x14ac:dyDescent="0.25">
      <c r="A2206" s="167"/>
      <c r="B2206" s="1331"/>
      <c r="C2206" s="1332"/>
      <c r="D2206" s="1333"/>
      <c r="E2206" s="1334"/>
      <c r="F2206" s="1334"/>
      <c r="G2206" s="1334"/>
    </row>
    <row r="2207" spans="1:7" s="1281" customFormat="1" x14ac:dyDescent="0.25">
      <c r="A2207" s="167"/>
      <c r="B2207" s="1331"/>
      <c r="C2207" s="1332"/>
      <c r="D2207" s="1333"/>
      <c r="E2207" s="1334"/>
      <c r="F2207" s="1334"/>
      <c r="G2207" s="1334"/>
    </row>
    <row r="2208" spans="1:7" s="1281" customFormat="1" x14ac:dyDescent="0.25">
      <c r="A2208" s="167"/>
      <c r="B2208" s="1331"/>
      <c r="C2208" s="1332"/>
      <c r="D2208" s="1333"/>
      <c r="E2208" s="1334"/>
      <c r="F2208" s="1334"/>
      <c r="G2208" s="1334"/>
    </row>
    <row r="2209" spans="1:7" s="1281" customFormat="1" x14ac:dyDescent="0.25">
      <c r="A2209" s="167"/>
      <c r="B2209" s="1331"/>
      <c r="C2209" s="1332"/>
      <c r="D2209" s="1333"/>
      <c r="E2209" s="1334"/>
      <c r="F2209" s="1334"/>
      <c r="G2209" s="1334"/>
    </row>
    <row r="2210" spans="1:7" s="1281" customFormat="1" x14ac:dyDescent="0.25">
      <c r="A2210" s="167"/>
      <c r="B2210" s="1331"/>
      <c r="C2210" s="1332"/>
      <c r="D2210" s="1333"/>
      <c r="E2210" s="1334"/>
      <c r="F2210" s="1334"/>
      <c r="G2210" s="1334"/>
    </row>
    <row r="2211" spans="1:7" s="1281" customFormat="1" x14ac:dyDescent="0.25">
      <c r="A2211" s="167"/>
      <c r="B2211" s="1331"/>
      <c r="C2211" s="1332"/>
      <c r="D2211" s="1333"/>
      <c r="E2211" s="1334"/>
      <c r="F2211" s="1334"/>
      <c r="G2211" s="1334"/>
    </row>
    <row r="2212" spans="1:7" s="1281" customFormat="1" x14ac:dyDescent="0.25">
      <c r="A2212" s="167"/>
      <c r="B2212" s="1331"/>
      <c r="C2212" s="1332"/>
      <c r="D2212" s="1333"/>
      <c r="E2212" s="1334"/>
      <c r="F2212" s="1334"/>
      <c r="G2212" s="1334"/>
    </row>
    <row r="2213" spans="1:7" s="1281" customFormat="1" x14ac:dyDescent="0.25">
      <c r="A2213" s="167"/>
      <c r="B2213" s="1331"/>
      <c r="C2213" s="1332"/>
      <c r="D2213" s="1333"/>
      <c r="E2213" s="1334"/>
      <c r="F2213" s="1334"/>
      <c r="G2213" s="1334"/>
    </row>
    <row r="2214" spans="1:7" s="1281" customFormat="1" x14ac:dyDescent="0.25">
      <c r="A2214" s="167"/>
      <c r="B2214" s="1331"/>
      <c r="C2214" s="1332"/>
      <c r="D2214" s="1333"/>
      <c r="E2214" s="1334"/>
      <c r="F2214" s="1334"/>
      <c r="G2214" s="1334"/>
    </row>
    <row r="2215" spans="1:7" s="1281" customFormat="1" x14ac:dyDescent="0.25">
      <c r="A2215" s="167"/>
      <c r="B2215" s="1331"/>
      <c r="C2215" s="1332"/>
      <c r="D2215" s="1333"/>
      <c r="E2215" s="1334"/>
      <c r="F2215" s="1334"/>
      <c r="G2215" s="1334"/>
    </row>
    <row r="2216" spans="1:7" s="1281" customFormat="1" x14ac:dyDescent="0.25">
      <c r="A2216" s="167"/>
      <c r="B2216" s="1331"/>
      <c r="C2216" s="1332"/>
      <c r="D2216" s="1333"/>
      <c r="E2216" s="1334"/>
      <c r="F2216" s="1334"/>
      <c r="G2216" s="1334"/>
    </row>
    <row r="2217" spans="1:7" s="1281" customFormat="1" x14ac:dyDescent="0.25">
      <c r="A2217" s="167"/>
      <c r="B2217" s="1331"/>
      <c r="C2217" s="1332"/>
      <c r="D2217" s="1333"/>
      <c r="E2217" s="1334"/>
      <c r="F2217" s="1334"/>
      <c r="G2217" s="1334"/>
    </row>
    <row r="2218" spans="1:7" s="1281" customFormat="1" x14ac:dyDescent="0.25">
      <c r="A2218" s="167"/>
      <c r="B2218" s="1331"/>
      <c r="C2218" s="1332"/>
      <c r="D2218" s="1333"/>
      <c r="E2218" s="1334"/>
      <c r="F2218" s="1334"/>
      <c r="G2218" s="1334"/>
    </row>
    <row r="2219" spans="1:7" s="1281" customFormat="1" x14ac:dyDescent="0.25">
      <c r="A2219" s="167"/>
      <c r="B2219" s="1331"/>
      <c r="C2219" s="1332"/>
      <c r="D2219" s="1333"/>
      <c r="E2219" s="1334"/>
      <c r="F2219" s="1334"/>
      <c r="G2219" s="1334"/>
    </row>
    <row r="2220" spans="1:7" s="1281" customFormat="1" x14ac:dyDescent="0.25">
      <c r="A2220" s="167"/>
      <c r="B2220" s="1331"/>
      <c r="C2220" s="1332"/>
      <c r="D2220" s="1333"/>
      <c r="E2220" s="1334"/>
      <c r="F2220" s="1334"/>
      <c r="G2220" s="1334"/>
    </row>
    <row r="2221" spans="1:7" s="1281" customFormat="1" x14ac:dyDescent="0.25">
      <c r="A2221" s="167"/>
      <c r="B2221" s="1331"/>
      <c r="C2221" s="1332"/>
      <c r="D2221" s="1333"/>
      <c r="E2221" s="1334"/>
      <c r="F2221" s="1334"/>
      <c r="G2221" s="1334"/>
    </row>
    <row r="2222" spans="1:7" s="1281" customFormat="1" x14ac:dyDescent="0.25">
      <c r="A2222" s="167"/>
      <c r="B2222" s="1331"/>
      <c r="C2222" s="1332"/>
      <c r="D2222" s="1333"/>
      <c r="E2222" s="1334"/>
      <c r="F2222" s="1334"/>
      <c r="G2222" s="1334"/>
    </row>
    <row r="2223" spans="1:7" s="1281" customFormat="1" x14ac:dyDescent="0.25">
      <c r="A2223" s="167"/>
      <c r="B2223" s="1331"/>
      <c r="C2223" s="1332"/>
      <c r="D2223" s="1333"/>
      <c r="E2223" s="1334"/>
      <c r="F2223" s="1334"/>
      <c r="G2223" s="1334"/>
    </row>
    <row r="2224" spans="1:7" s="1281" customFormat="1" x14ac:dyDescent="0.25">
      <c r="A2224" s="167"/>
      <c r="B2224" s="1331"/>
      <c r="C2224" s="1332"/>
      <c r="D2224" s="1333"/>
      <c r="E2224" s="1334"/>
      <c r="F2224" s="1334"/>
      <c r="G2224" s="1334"/>
    </row>
    <row r="2225" spans="1:7" s="1281" customFormat="1" x14ac:dyDescent="0.25">
      <c r="A2225" s="167"/>
      <c r="B2225" s="1331"/>
      <c r="C2225" s="1332"/>
      <c r="D2225" s="1333"/>
      <c r="E2225" s="1334"/>
      <c r="F2225" s="1334"/>
      <c r="G2225" s="1334"/>
    </row>
    <row r="2226" spans="1:7" s="1281" customFormat="1" x14ac:dyDescent="0.25">
      <c r="A2226" s="167"/>
      <c r="B2226" s="1331"/>
      <c r="C2226" s="1332"/>
      <c r="D2226" s="1333"/>
      <c r="E2226" s="1334"/>
      <c r="F2226" s="1334"/>
      <c r="G2226" s="1334"/>
    </row>
    <row r="2227" spans="1:7" s="1281" customFormat="1" x14ac:dyDescent="0.25">
      <c r="A2227" s="167"/>
      <c r="B2227" s="1331"/>
      <c r="C2227" s="1332"/>
      <c r="D2227" s="1333"/>
      <c r="E2227" s="1334"/>
      <c r="F2227" s="1334"/>
      <c r="G2227" s="1334"/>
    </row>
    <row r="2228" spans="1:7" s="1281" customFormat="1" x14ac:dyDescent="0.25">
      <c r="A2228" s="167"/>
      <c r="B2228" s="1331"/>
      <c r="C2228" s="1332"/>
      <c r="D2228" s="1333"/>
      <c r="E2228" s="1334"/>
      <c r="F2228" s="1334"/>
      <c r="G2228" s="1334"/>
    </row>
    <row r="2229" spans="1:7" s="1281" customFormat="1" x14ac:dyDescent="0.25">
      <c r="A2229" s="167"/>
      <c r="B2229" s="1331"/>
      <c r="C2229" s="1332"/>
      <c r="D2229" s="1333"/>
      <c r="E2229" s="1334"/>
      <c r="F2229" s="1334"/>
      <c r="G2229" s="1334"/>
    </row>
    <row r="2230" spans="1:7" s="1281" customFormat="1" x14ac:dyDescent="0.25">
      <c r="A2230" s="167"/>
      <c r="B2230" s="1331"/>
      <c r="C2230" s="1332"/>
      <c r="D2230" s="1333"/>
      <c r="E2230" s="1334"/>
      <c r="F2230" s="1334"/>
      <c r="G2230" s="1334"/>
    </row>
    <row r="2231" spans="1:7" s="1281" customFormat="1" x14ac:dyDescent="0.25">
      <c r="A2231" s="167"/>
      <c r="B2231" s="1331"/>
      <c r="C2231" s="1332"/>
      <c r="D2231" s="1333"/>
      <c r="E2231" s="1334"/>
      <c r="F2231" s="1334"/>
      <c r="G2231" s="1334"/>
    </row>
    <row r="2232" spans="1:7" s="1281" customFormat="1" x14ac:dyDescent="0.25">
      <c r="A2232" s="167"/>
      <c r="B2232" s="1331"/>
      <c r="C2232" s="1332"/>
      <c r="D2232" s="1333"/>
      <c r="E2232" s="1334"/>
      <c r="F2232" s="1334"/>
      <c r="G2232" s="1334"/>
    </row>
    <row r="2233" spans="1:7" s="1281" customFormat="1" x14ac:dyDescent="0.25">
      <c r="A2233" s="167"/>
      <c r="B2233" s="1331"/>
      <c r="C2233" s="1332"/>
      <c r="D2233" s="1333"/>
      <c r="E2233" s="1334"/>
      <c r="F2233" s="1334"/>
      <c r="G2233" s="1334"/>
    </row>
    <row r="2234" spans="1:7" s="1281" customFormat="1" x14ac:dyDescent="0.25">
      <c r="A2234" s="167"/>
      <c r="B2234" s="1331"/>
      <c r="C2234" s="1332"/>
      <c r="D2234" s="1333"/>
      <c r="E2234" s="1334"/>
      <c r="F2234" s="1334"/>
      <c r="G2234" s="1334"/>
    </row>
    <row r="2235" spans="1:7" s="1281" customFormat="1" x14ac:dyDescent="0.25">
      <c r="A2235" s="167"/>
      <c r="B2235" s="1331"/>
      <c r="C2235" s="1332"/>
      <c r="D2235" s="1333"/>
      <c r="E2235" s="1334"/>
      <c r="F2235" s="1334"/>
      <c r="G2235" s="1334"/>
    </row>
    <row r="2236" spans="1:7" s="1281" customFormat="1" x14ac:dyDescent="0.25">
      <c r="A2236" s="167"/>
      <c r="B2236" s="1331"/>
      <c r="C2236" s="1332"/>
      <c r="D2236" s="1333"/>
      <c r="E2236" s="1334"/>
      <c r="F2236" s="1334"/>
      <c r="G2236" s="1334"/>
    </row>
    <row r="2237" spans="1:7" s="1281" customFormat="1" x14ac:dyDescent="0.25">
      <c r="A2237" s="167"/>
      <c r="B2237" s="1331"/>
      <c r="C2237" s="1332"/>
      <c r="D2237" s="1333"/>
      <c r="E2237" s="1334"/>
      <c r="F2237" s="1334"/>
      <c r="G2237" s="1334"/>
    </row>
    <row r="2238" spans="1:7" s="1281" customFormat="1" x14ac:dyDescent="0.25">
      <c r="A2238" s="167"/>
      <c r="B2238" s="1331"/>
      <c r="C2238" s="1332"/>
      <c r="D2238" s="1333"/>
      <c r="E2238" s="1334"/>
      <c r="F2238" s="1334"/>
      <c r="G2238" s="1334"/>
    </row>
    <row r="2239" spans="1:7" s="1281" customFormat="1" x14ac:dyDescent="0.25">
      <c r="A2239" s="167"/>
      <c r="B2239" s="1331"/>
      <c r="C2239" s="1332"/>
      <c r="D2239" s="1333"/>
      <c r="E2239" s="1334"/>
      <c r="F2239" s="1334"/>
      <c r="G2239" s="1334"/>
    </row>
    <row r="2240" spans="1:7" s="1281" customFormat="1" x14ac:dyDescent="0.25">
      <c r="A2240" s="167"/>
      <c r="B2240" s="1331"/>
      <c r="C2240" s="1332"/>
      <c r="D2240" s="1333"/>
      <c r="E2240" s="1334"/>
      <c r="F2240" s="1334"/>
      <c r="G2240" s="1334"/>
    </row>
    <row r="2241" spans="1:7" s="1281" customFormat="1" x14ac:dyDescent="0.25">
      <c r="A2241" s="167"/>
      <c r="B2241" s="1331"/>
      <c r="C2241" s="1332"/>
      <c r="D2241" s="1333"/>
      <c r="E2241" s="1334"/>
      <c r="F2241" s="1334"/>
      <c r="G2241" s="1334"/>
    </row>
    <row r="2242" spans="1:7" s="1281" customFormat="1" x14ac:dyDescent="0.25">
      <c r="A2242" s="167"/>
      <c r="B2242" s="1331"/>
      <c r="C2242" s="1332"/>
      <c r="D2242" s="1333"/>
      <c r="E2242" s="1334"/>
      <c r="F2242" s="1334"/>
      <c r="G2242" s="1334"/>
    </row>
    <row r="2243" spans="1:7" s="1281" customFormat="1" x14ac:dyDescent="0.25">
      <c r="A2243" s="167"/>
      <c r="B2243" s="1331"/>
      <c r="C2243" s="1332"/>
      <c r="D2243" s="1333"/>
      <c r="E2243" s="1334"/>
      <c r="F2243" s="1334"/>
      <c r="G2243" s="1334"/>
    </row>
    <row r="2244" spans="1:7" s="1281" customFormat="1" x14ac:dyDescent="0.25">
      <c r="A2244" s="167"/>
      <c r="B2244" s="1331"/>
      <c r="C2244" s="1332"/>
      <c r="D2244" s="1333"/>
      <c r="E2244" s="1334"/>
      <c r="F2244" s="1334"/>
      <c r="G2244" s="1334"/>
    </row>
    <row r="2245" spans="1:7" s="1281" customFormat="1" x14ac:dyDescent="0.25">
      <c r="A2245" s="167"/>
      <c r="B2245" s="1331"/>
      <c r="C2245" s="1332"/>
      <c r="D2245" s="1333"/>
      <c r="E2245" s="1334"/>
      <c r="F2245" s="1334"/>
      <c r="G2245" s="1334"/>
    </row>
    <row r="2246" spans="1:7" s="1281" customFormat="1" x14ac:dyDescent="0.25">
      <c r="A2246" s="167"/>
      <c r="B2246" s="1331"/>
      <c r="C2246" s="1332"/>
      <c r="D2246" s="1333"/>
      <c r="E2246" s="1334"/>
      <c r="F2246" s="1334"/>
      <c r="G2246" s="1334"/>
    </row>
    <row r="2247" spans="1:7" s="1281" customFormat="1" x14ac:dyDescent="0.25">
      <c r="A2247" s="167"/>
      <c r="B2247" s="1331"/>
      <c r="C2247" s="1332"/>
      <c r="D2247" s="1333"/>
      <c r="E2247" s="1334"/>
      <c r="F2247" s="1334"/>
      <c r="G2247" s="1334"/>
    </row>
    <row r="2248" spans="1:7" s="1281" customFormat="1" x14ac:dyDescent="0.25">
      <c r="A2248" s="167"/>
      <c r="B2248" s="1331"/>
      <c r="C2248" s="1332"/>
      <c r="D2248" s="1333"/>
      <c r="E2248" s="1334"/>
      <c r="F2248" s="1334"/>
      <c r="G2248" s="1334"/>
    </row>
    <row r="2249" spans="1:7" s="1281" customFormat="1" x14ac:dyDescent="0.25">
      <c r="A2249" s="167"/>
      <c r="B2249" s="1331"/>
      <c r="C2249" s="1332"/>
      <c r="D2249" s="1333"/>
      <c r="E2249" s="1334"/>
      <c r="F2249" s="1334"/>
      <c r="G2249" s="1334"/>
    </row>
    <row r="2250" spans="1:7" s="1281" customFormat="1" x14ac:dyDescent="0.25">
      <c r="A2250" s="167"/>
      <c r="B2250" s="1331"/>
      <c r="C2250" s="1332"/>
      <c r="D2250" s="1333"/>
      <c r="E2250" s="1334"/>
      <c r="F2250" s="1334"/>
      <c r="G2250" s="1334"/>
    </row>
    <row r="2251" spans="1:7" s="1281" customFormat="1" x14ac:dyDescent="0.25">
      <c r="A2251" s="167"/>
      <c r="B2251" s="1331"/>
      <c r="C2251" s="1332"/>
      <c r="D2251" s="1333"/>
      <c r="E2251" s="1334"/>
      <c r="F2251" s="1334"/>
      <c r="G2251" s="1334"/>
    </row>
    <row r="2252" spans="1:7" s="1281" customFormat="1" x14ac:dyDescent="0.25">
      <c r="A2252" s="167"/>
      <c r="B2252" s="1331"/>
      <c r="C2252" s="1332"/>
      <c r="D2252" s="1333"/>
      <c r="E2252" s="1334"/>
      <c r="F2252" s="1334"/>
      <c r="G2252" s="1334"/>
    </row>
    <row r="2253" spans="1:7" s="1281" customFormat="1" x14ac:dyDescent="0.25">
      <c r="A2253" s="167"/>
      <c r="B2253" s="1331"/>
      <c r="C2253" s="1332"/>
      <c r="D2253" s="1333"/>
      <c r="E2253" s="1334"/>
      <c r="F2253" s="1334"/>
      <c r="G2253" s="1334"/>
    </row>
    <row r="2254" spans="1:7" s="1281" customFormat="1" x14ac:dyDescent="0.25">
      <c r="A2254" s="167"/>
      <c r="B2254" s="1331"/>
      <c r="C2254" s="1332"/>
      <c r="D2254" s="1333"/>
      <c r="E2254" s="1334"/>
      <c r="F2254" s="1334"/>
      <c r="G2254" s="1334"/>
    </row>
    <row r="2255" spans="1:7" s="1281" customFormat="1" x14ac:dyDescent="0.25">
      <c r="A2255" s="167"/>
      <c r="B2255" s="1331"/>
      <c r="C2255" s="1332"/>
      <c r="D2255" s="1333"/>
      <c r="E2255" s="1334"/>
      <c r="F2255" s="1334"/>
      <c r="G2255" s="1334"/>
    </row>
    <row r="2256" spans="1:7" s="1281" customFormat="1" x14ac:dyDescent="0.25">
      <c r="A2256" s="167"/>
      <c r="B2256" s="1331"/>
      <c r="C2256" s="1332"/>
      <c r="D2256" s="1333"/>
      <c r="E2256" s="1334"/>
      <c r="F2256" s="1334"/>
      <c r="G2256" s="1334"/>
    </row>
    <row r="2257" spans="1:7" s="1281" customFormat="1" x14ac:dyDescent="0.25">
      <c r="A2257" s="167"/>
      <c r="B2257" s="1331"/>
      <c r="C2257" s="1332"/>
      <c r="D2257" s="1333"/>
      <c r="E2257" s="1334"/>
      <c r="F2257" s="1334"/>
      <c r="G2257" s="1334"/>
    </row>
    <row r="2258" spans="1:7" s="1281" customFormat="1" x14ac:dyDescent="0.25">
      <c r="A2258" s="167"/>
      <c r="B2258" s="1331"/>
      <c r="C2258" s="1332"/>
      <c r="D2258" s="1333"/>
      <c r="E2258" s="1334"/>
      <c r="F2258" s="1334"/>
      <c r="G2258" s="1334"/>
    </row>
    <row r="2259" spans="1:7" s="1281" customFormat="1" x14ac:dyDescent="0.25">
      <c r="A2259" s="167"/>
      <c r="B2259" s="1331"/>
      <c r="C2259" s="1332"/>
      <c r="D2259" s="1333"/>
      <c r="E2259" s="1334"/>
      <c r="F2259" s="1334"/>
      <c r="G2259" s="1334"/>
    </row>
    <row r="2260" spans="1:7" s="1281" customFormat="1" x14ac:dyDescent="0.25">
      <c r="A2260" s="167"/>
      <c r="B2260" s="1331"/>
      <c r="C2260" s="1332"/>
      <c r="D2260" s="1333"/>
      <c r="E2260" s="1334"/>
      <c r="F2260" s="1334"/>
      <c r="G2260" s="1334"/>
    </row>
    <row r="2261" spans="1:7" s="1281" customFormat="1" x14ac:dyDescent="0.25">
      <c r="A2261" s="167"/>
      <c r="B2261" s="1331"/>
      <c r="C2261" s="1332"/>
      <c r="D2261" s="1333"/>
      <c r="E2261" s="1334"/>
      <c r="F2261" s="1334"/>
      <c r="G2261" s="1334"/>
    </row>
    <row r="2262" spans="1:7" s="1281" customFormat="1" x14ac:dyDescent="0.25">
      <c r="A2262" s="167"/>
      <c r="B2262" s="1331"/>
      <c r="C2262" s="1332"/>
      <c r="D2262" s="1333"/>
      <c r="E2262" s="1334"/>
      <c r="F2262" s="1334"/>
      <c r="G2262" s="1334"/>
    </row>
    <row r="2263" spans="1:7" s="1281" customFormat="1" x14ac:dyDescent="0.25">
      <c r="A2263" s="167"/>
      <c r="B2263" s="1331"/>
      <c r="C2263" s="1332"/>
      <c r="D2263" s="1333"/>
      <c r="E2263" s="1334"/>
      <c r="F2263" s="1334"/>
      <c r="G2263" s="1334"/>
    </row>
    <row r="2264" spans="1:7" s="1281" customFormat="1" x14ac:dyDescent="0.25">
      <c r="A2264" s="167"/>
      <c r="B2264" s="1331"/>
      <c r="C2264" s="1332"/>
      <c r="D2264" s="1333"/>
      <c r="E2264" s="1334"/>
      <c r="F2264" s="1334"/>
      <c r="G2264" s="1334"/>
    </row>
    <row r="2265" spans="1:7" s="1281" customFormat="1" x14ac:dyDescent="0.25">
      <c r="A2265" s="167"/>
      <c r="B2265" s="1331"/>
      <c r="C2265" s="1332"/>
      <c r="D2265" s="1333"/>
      <c r="E2265" s="1334"/>
      <c r="F2265" s="1334"/>
      <c r="G2265" s="1334"/>
    </row>
    <row r="2266" spans="1:7" s="1281" customFormat="1" x14ac:dyDescent="0.25">
      <c r="A2266" s="167"/>
      <c r="B2266" s="1331"/>
      <c r="C2266" s="1332"/>
      <c r="D2266" s="1333"/>
      <c r="E2266" s="1334"/>
      <c r="F2266" s="1334"/>
      <c r="G2266" s="1334"/>
    </row>
    <row r="2267" spans="1:7" s="1281" customFormat="1" x14ac:dyDescent="0.25">
      <c r="A2267" s="167"/>
      <c r="B2267" s="1331"/>
      <c r="C2267" s="1332"/>
      <c r="D2267" s="1333"/>
      <c r="E2267" s="1334"/>
      <c r="F2267" s="1334"/>
      <c r="G2267" s="1334"/>
    </row>
    <row r="2268" spans="1:7" s="1281" customFormat="1" x14ac:dyDescent="0.25">
      <c r="A2268" s="167"/>
      <c r="B2268" s="1331"/>
      <c r="C2268" s="1332"/>
      <c r="D2268" s="1333"/>
      <c r="E2268" s="1334"/>
      <c r="F2268" s="1334"/>
      <c r="G2268" s="1334"/>
    </row>
    <row r="2269" spans="1:7" s="1281" customFormat="1" x14ac:dyDescent="0.25">
      <c r="A2269" s="167"/>
      <c r="B2269" s="1331"/>
      <c r="C2269" s="1332"/>
      <c r="D2269" s="1333"/>
      <c r="E2269" s="1334"/>
      <c r="F2269" s="1334"/>
      <c r="G2269" s="1334"/>
    </row>
    <row r="2270" spans="1:7" s="1281" customFormat="1" x14ac:dyDescent="0.25">
      <c r="A2270" s="167"/>
      <c r="B2270" s="1331"/>
      <c r="C2270" s="1332"/>
      <c r="D2270" s="1333"/>
      <c r="E2270" s="1334"/>
      <c r="F2270" s="1334"/>
      <c r="G2270" s="1334"/>
    </row>
    <row r="2271" spans="1:7" s="1281" customFormat="1" x14ac:dyDescent="0.25">
      <c r="A2271" s="167"/>
      <c r="B2271" s="1331"/>
      <c r="C2271" s="1332"/>
      <c r="D2271" s="1333"/>
      <c r="E2271" s="1334"/>
      <c r="F2271" s="1334"/>
      <c r="G2271" s="1334"/>
    </row>
    <row r="2272" spans="1:7" s="1281" customFormat="1" x14ac:dyDescent="0.25">
      <c r="A2272" s="167"/>
      <c r="B2272" s="1331"/>
      <c r="C2272" s="1332"/>
      <c r="D2272" s="1333"/>
      <c r="E2272" s="1334"/>
      <c r="F2272" s="1334"/>
      <c r="G2272" s="1334"/>
    </row>
    <row r="2273" spans="1:7" s="1281" customFormat="1" x14ac:dyDescent="0.25">
      <c r="A2273" s="167"/>
      <c r="B2273" s="1331"/>
      <c r="C2273" s="1332"/>
      <c r="D2273" s="1333"/>
      <c r="E2273" s="1334"/>
      <c r="F2273" s="1334"/>
      <c r="G2273" s="1334"/>
    </row>
    <row r="2274" spans="1:7" s="1281" customFormat="1" x14ac:dyDescent="0.25">
      <c r="A2274" s="167"/>
      <c r="B2274" s="1331"/>
      <c r="C2274" s="1332"/>
      <c r="D2274" s="1333"/>
      <c r="E2274" s="1334"/>
      <c r="F2274" s="1334"/>
      <c r="G2274" s="1334"/>
    </row>
    <row r="2275" spans="1:7" s="1281" customFormat="1" x14ac:dyDescent="0.25">
      <c r="A2275" s="167"/>
      <c r="B2275" s="1331"/>
      <c r="C2275" s="1332"/>
      <c r="D2275" s="1333"/>
      <c r="E2275" s="1334"/>
      <c r="F2275" s="1334"/>
      <c r="G2275" s="1334"/>
    </row>
    <row r="2276" spans="1:7" s="1281" customFormat="1" x14ac:dyDescent="0.25">
      <c r="A2276" s="167"/>
      <c r="B2276" s="1331"/>
      <c r="C2276" s="1332"/>
      <c r="D2276" s="1333"/>
      <c r="E2276" s="1334"/>
      <c r="F2276" s="1334"/>
      <c r="G2276" s="1334"/>
    </row>
    <row r="2277" spans="1:7" s="1281" customFormat="1" x14ac:dyDescent="0.25">
      <c r="A2277" s="167"/>
      <c r="B2277" s="1331"/>
      <c r="C2277" s="1332"/>
      <c r="D2277" s="1333"/>
      <c r="E2277" s="1334"/>
      <c r="F2277" s="1334"/>
      <c r="G2277" s="1334"/>
    </row>
    <row r="2278" spans="1:7" s="1281" customFormat="1" x14ac:dyDescent="0.25">
      <c r="A2278" s="167"/>
      <c r="B2278" s="1331"/>
      <c r="C2278" s="1332"/>
      <c r="D2278" s="1333"/>
      <c r="E2278" s="1334"/>
      <c r="F2278" s="1334"/>
      <c r="G2278" s="1334"/>
    </row>
    <row r="2279" spans="1:7" s="1281" customFormat="1" x14ac:dyDescent="0.25">
      <c r="A2279" s="167"/>
      <c r="B2279" s="1331"/>
      <c r="C2279" s="1332"/>
      <c r="D2279" s="1333"/>
      <c r="E2279" s="1334"/>
      <c r="F2279" s="1334"/>
      <c r="G2279" s="1334"/>
    </row>
    <row r="2280" spans="1:7" s="1281" customFormat="1" x14ac:dyDescent="0.25">
      <c r="A2280" s="167"/>
      <c r="B2280" s="1331"/>
      <c r="C2280" s="1332"/>
      <c r="D2280" s="1333"/>
      <c r="E2280" s="1334"/>
      <c r="F2280" s="1334"/>
      <c r="G2280" s="1334"/>
    </row>
    <row r="2281" spans="1:7" s="1281" customFormat="1" x14ac:dyDescent="0.25">
      <c r="A2281" s="167"/>
      <c r="B2281" s="1331"/>
      <c r="C2281" s="1332"/>
      <c r="D2281" s="1333"/>
      <c r="E2281" s="1334"/>
      <c r="F2281" s="1334"/>
      <c r="G2281" s="1334"/>
    </row>
    <row r="2282" spans="1:7" s="1281" customFormat="1" x14ac:dyDescent="0.25">
      <c r="A2282" s="167"/>
      <c r="B2282" s="1331"/>
      <c r="C2282" s="1332"/>
      <c r="D2282" s="1333"/>
      <c r="E2282" s="1334"/>
      <c r="F2282" s="1334"/>
      <c r="G2282" s="1334"/>
    </row>
    <row r="2283" spans="1:7" s="1281" customFormat="1" x14ac:dyDescent="0.25">
      <c r="A2283" s="167"/>
      <c r="B2283" s="1331"/>
      <c r="C2283" s="1332"/>
      <c r="D2283" s="1333"/>
      <c r="E2283" s="1334"/>
      <c r="F2283" s="1334"/>
      <c r="G2283" s="1334"/>
    </row>
    <row r="2284" spans="1:7" s="1281" customFormat="1" x14ac:dyDescent="0.25">
      <c r="A2284" s="167"/>
      <c r="B2284" s="1331"/>
      <c r="C2284" s="1332"/>
      <c r="D2284" s="1333"/>
      <c r="E2284" s="1334"/>
      <c r="F2284" s="1334"/>
      <c r="G2284" s="1334"/>
    </row>
    <row r="2285" spans="1:7" s="1281" customFormat="1" x14ac:dyDescent="0.25">
      <c r="A2285" s="167"/>
      <c r="B2285" s="1331"/>
      <c r="C2285" s="1332"/>
      <c r="D2285" s="1333"/>
      <c r="E2285" s="1334"/>
      <c r="F2285" s="1334"/>
      <c r="G2285" s="1334"/>
    </row>
    <row r="2286" spans="1:7" s="1281" customFormat="1" x14ac:dyDescent="0.25">
      <c r="A2286" s="167"/>
      <c r="B2286" s="1331"/>
      <c r="C2286" s="1332"/>
      <c r="D2286" s="1333"/>
      <c r="E2286" s="1334"/>
      <c r="F2286" s="1334"/>
      <c r="G2286" s="1334"/>
    </row>
    <row r="2287" spans="1:7" s="1281" customFormat="1" x14ac:dyDescent="0.25">
      <c r="A2287" s="167"/>
      <c r="B2287" s="1331"/>
      <c r="C2287" s="1332"/>
      <c r="D2287" s="1333"/>
      <c r="E2287" s="1334"/>
      <c r="F2287" s="1334"/>
      <c r="G2287" s="1334"/>
    </row>
    <row r="2288" spans="1:7" s="1281" customFormat="1" x14ac:dyDescent="0.25">
      <c r="A2288" s="167"/>
      <c r="B2288" s="1331"/>
      <c r="C2288" s="1332"/>
      <c r="D2288" s="1333"/>
      <c r="E2288" s="1334"/>
      <c r="F2288" s="1334"/>
      <c r="G2288" s="1334"/>
    </row>
    <row r="2289" spans="1:7" s="1281" customFormat="1" x14ac:dyDescent="0.25">
      <c r="A2289" s="167"/>
      <c r="B2289" s="1331"/>
      <c r="C2289" s="1332"/>
      <c r="D2289" s="1333"/>
      <c r="E2289" s="1334"/>
      <c r="F2289" s="1334"/>
      <c r="G2289" s="1334"/>
    </row>
    <row r="2290" spans="1:7" s="1281" customFormat="1" x14ac:dyDescent="0.25">
      <c r="A2290" s="167"/>
      <c r="B2290" s="1331"/>
      <c r="C2290" s="1332"/>
      <c r="D2290" s="1333"/>
      <c r="E2290" s="1334"/>
      <c r="F2290" s="1334"/>
      <c r="G2290" s="1334"/>
    </row>
    <row r="2291" spans="1:7" s="1281" customFormat="1" x14ac:dyDescent="0.25">
      <c r="A2291" s="167"/>
      <c r="B2291" s="1331"/>
      <c r="C2291" s="1332"/>
      <c r="D2291" s="1333"/>
      <c r="E2291" s="1334"/>
      <c r="F2291" s="1334"/>
      <c r="G2291" s="1334"/>
    </row>
    <row r="2292" spans="1:7" s="1281" customFormat="1" x14ac:dyDescent="0.25">
      <c r="A2292" s="167"/>
      <c r="B2292" s="1331"/>
      <c r="C2292" s="1332"/>
      <c r="D2292" s="1333"/>
      <c r="E2292" s="1334"/>
      <c r="F2292" s="1334"/>
      <c r="G2292" s="1334"/>
    </row>
    <row r="2293" spans="1:7" s="1281" customFormat="1" x14ac:dyDescent="0.25">
      <c r="A2293" s="167"/>
      <c r="B2293" s="1331"/>
      <c r="C2293" s="1332"/>
      <c r="D2293" s="1333"/>
      <c r="E2293" s="1334"/>
      <c r="F2293" s="1334"/>
      <c r="G2293" s="1334"/>
    </row>
    <row r="2294" spans="1:7" s="1281" customFormat="1" x14ac:dyDescent="0.25">
      <c r="A2294" s="167"/>
      <c r="B2294" s="1331"/>
      <c r="C2294" s="1332"/>
      <c r="D2294" s="1333"/>
      <c r="E2294" s="1334"/>
      <c r="F2294" s="1334"/>
      <c r="G2294" s="1334"/>
    </row>
    <row r="2295" spans="1:7" s="1281" customFormat="1" x14ac:dyDescent="0.25">
      <c r="A2295" s="167"/>
      <c r="B2295" s="1331"/>
      <c r="C2295" s="1332"/>
      <c r="D2295" s="1333"/>
      <c r="E2295" s="1334"/>
      <c r="F2295" s="1334"/>
      <c r="G2295" s="1334"/>
    </row>
    <row r="2296" spans="1:7" s="1281" customFormat="1" x14ac:dyDescent="0.25">
      <c r="A2296" s="167"/>
      <c r="B2296" s="1331"/>
      <c r="C2296" s="1332"/>
      <c r="D2296" s="1333"/>
      <c r="E2296" s="1334"/>
      <c r="F2296" s="1334"/>
      <c r="G2296" s="1334"/>
    </row>
    <row r="2297" spans="1:7" s="1281" customFormat="1" x14ac:dyDescent="0.25">
      <c r="A2297" s="167"/>
      <c r="B2297" s="1331"/>
      <c r="C2297" s="1332"/>
      <c r="D2297" s="1333"/>
      <c r="E2297" s="1334"/>
      <c r="F2297" s="1334"/>
      <c r="G2297" s="1334"/>
    </row>
    <row r="2298" spans="1:7" s="1281" customFormat="1" x14ac:dyDescent="0.25">
      <c r="A2298" s="167"/>
      <c r="B2298" s="1331"/>
      <c r="C2298" s="1332"/>
      <c r="D2298" s="1333"/>
      <c r="E2298" s="1334"/>
      <c r="F2298" s="1334"/>
      <c r="G2298" s="1334"/>
    </row>
    <row r="2299" spans="1:7" s="1281" customFormat="1" x14ac:dyDescent="0.25">
      <c r="A2299" s="167"/>
      <c r="B2299" s="1331"/>
      <c r="C2299" s="1332"/>
      <c r="D2299" s="1333"/>
      <c r="E2299" s="1334"/>
      <c r="F2299" s="1334"/>
      <c r="G2299" s="1334"/>
    </row>
    <row r="2300" spans="1:7" s="1281" customFormat="1" x14ac:dyDescent="0.25">
      <c r="A2300" s="167"/>
      <c r="B2300" s="1331"/>
      <c r="C2300" s="1332"/>
      <c r="D2300" s="1333"/>
      <c r="E2300" s="1334"/>
      <c r="F2300" s="1334"/>
      <c r="G2300" s="1334"/>
    </row>
    <row r="2301" spans="1:7" s="1281" customFormat="1" x14ac:dyDescent="0.25">
      <c r="A2301" s="167"/>
      <c r="B2301" s="1331"/>
      <c r="C2301" s="1332"/>
      <c r="D2301" s="1333"/>
      <c r="E2301" s="1334"/>
      <c r="F2301" s="1334"/>
      <c r="G2301" s="1334"/>
    </row>
    <row r="2302" spans="1:7" s="1281" customFormat="1" x14ac:dyDescent="0.25">
      <c r="A2302" s="167"/>
      <c r="B2302" s="1331"/>
      <c r="C2302" s="1332"/>
      <c r="D2302" s="1333"/>
      <c r="E2302" s="1334"/>
      <c r="F2302" s="1334"/>
      <c r="G2302" s="1334"/>
    </row>
    <row r="2303" spans="1:7" s="1281" customFormat="1" x14ac:dyDescent="0.25">
      <c r="A2303" s="167"/>
      <c r="B2303" s="1331"/>
      <c r="C2303" s="1332"/>
      <c r="D2303" s="1333"/>
      <c r="E2303" s="1334"/>
      <c r="F2303" s="1334"/>
      <c r="G2303" s="1334"/>
    </row>
    <row r="2304" spans="1:7" s="1281" customFormat="1" x14ac:dyDescent="0.25">
      <c r="A2304" s="167"/>
      <c r="B2304" s="1331"/>
      <c r="C2304" s="1332"/>
      <c r="D2304" s="1333"/>
      <c r="E2304" s="1334"/>
      <c r="F2304" s="1334"/>
      <c r="G2304" s="1334"/>
    </row>
    <row r="2305" spans="1:7" s="1281" customFormat="1" x14ac:dyDescent="0.25">
      <c r="A2305" s="167"/>
      <c r="B2305" s="1331"/>
      <c r="C2305" s="1332"/>
      <c r="D2305" s="1333"/>
      <c r="E2305" s="1334"/>
      <c r="F2305" s="1334"/>
      <c r="G2305" s="1334"/>
    </row>
    <row r="2306" spans="1:7" s="1281" customFormat="1" x14ac:dyDescent="0.25">
      <c r="A2306" s="167"/>
      <c r="B2306" s="1331"/>
      <c r="C2306" s="1332"/>
      <c r="D2306" s="1333"/>
      <c r="E2306" s="1334"/>
      <c r="F2306" s="1334"/>
      <c r="G2306" s="1334"/>
    </row>
    <row r="2307" spans="1:7" s="1281" customFormat="1" x14ac:dyDescent="0.25">
      <c r="A2307" s="167"/>
      <c r="B2307" s="1331"/>
      <c r="C2307" s="1332"/>
      <c r="D2307" s="1333"/>
      <c r="E2307" s="1334"/>
      <c r="F2307" s="1334"/>
      <c r="G2307" s="1334"/>
    </row>
    <row r="2308" spans="1:7" s="1281" customFormat="1" x14ac:dyDescent="0.25">
      <c r="A2308" s="167"/>
      <c r="B2308" s="1331"/>
      <c r="C2308" s="1332"/>
      <c r="D2308" s="1333"/>
      <c r="E2308" s="1334"/>
      <c r="F2308" s="1334"/>
      <c r="G2308" s="1334"/>
    </row>
    <row r="2309" spans="1:7" s="1281" customFormat="1" x14ac:dyDescent="0.25">
      <c r="A2309" s="167"/>
      <c r="B2309" s="1331"/>
      <c r="C2309" s="1332"/>
      <c r="D2309" s="1333"/>
      <c r="E2309" s="1334"/>
      <c r="F2309" s="1334"/>
      <c r="G2309" s="1334"/>
    </row>
    <row r="2310" spans="1:7" s="1281" customFormat="1" x14ac:dyDescent="0.25">
      <c r="A2310" s="167"/>
      <c r="B2310" s="1331"/>
      <c r="C2310" s="1332"/>
      <c r="D2310" s="1333"/>
      <c r="E2310" s="1334"/>
      <c r="F2310" s="1334"/>
      <c r="G2310" s="1334"/>
    </row>
    <row r="2311" spans="1:7" s="1281" customFormat="1" x14ac:dyDescent="0.25">
      <c r="A2311" s="167"/>
      <c r="B2311" s="1331"/>
      <c r="C2311" s="1332"/>
      <c r="D2311" s="1333"/>
      <c r="E2311" s="1334"/>
      <c r="F2311" s="1334"/>
      <c r="G2311" s="1334"/>
    </row>
    <row r="2312" spans="1:7" s="1281" customFormat="1" x14ac:dyDescent="0.25">
      <c r="A2312" s="167"/>
      <c r="B2312" s="1331"/>
      <c r="C2312" s="1332"/>
      <c r="D2312" s="1333"/>
      <c r="E2312" s="1334"/>
      <c r="F2312" s="1334"/>
      <c r="G2312" s="1334"/>
    </row>
    <row r="2313" spans="1:7" s="1281" customFormat="1" x14ac:dyDescent="0.25">
      <c r="A2313" s="167"/>
      <c r="B2313" s="1331"/>
      <c r="C2313" s="1332"/>
      <c r="D2313" s="1333"/>
      <c r="E2313" s="1334"/>
      <c r="F2313" s="1334"/>
      <c r="G2313" s="1334"/>
    </row>
    <row r="2314" spans="1:7" s="1281" customFormat="1" x14ac:dyDescent="0.25">
      <c r="A2314" s="167"/>
      <c r="B2314" s="1331"/>
      <c r="C2314" s="1332"/>
      <c r="D2314" s="1333"/>
      <c r="E2314" s="1334"/>
      <c r="F2314" s="1334"/>
      <c r="G2314" s="1334"/>
    </row>
    <row r="2315" spans="1:7" s="1281" customFormat="1" x14ac:dyDescent="0.25">
      <c r="A2315" s="167"/>
      <c r="B2315" s="1331"/>
      <c r="C2315" s="1332"/>
      <c r="D2315" s="1333"/>
      <c r="E2315" s="1334"/>
      <c r="F2315" s="1334"/>
      <c r="G2315" s="1334"/>
    </row>
    <row r="2316" spans="1:7" s="1281" customFormat="1" x14ac:dyDescent="0.25">
      <c r="A2316" s="167"/>
      <c r="B2316" s="1331"/>
      <c r="C2316" s="1332"/>
      <c r="D2316" s="1333"/>
      <c r="E2316" s="1334"/>
      <c r="F2316" s="1334"/>
      <c r="G2316" s="1334"/>
    </row>
    <row r="2317" spans="1:7" s="1281" customFormat="1" x14ac:dyDescent="0.25">
      <c r="A2317" s="167"/>
      <c r="B2317" s="1331"/>
      <c r="C2317" s="1332"/>
      <c r="D2317" s="1333"/>
      <c r="E2317" s="1334"/>
      <c r="F2317" s="1334"/>
      <c r="G2317" s="1334"/>
    </row>
    <row r="2318" spans="1:7" s="1281" customFormat="1" x14ac:dyDescent="0.25">
      <c r="A2318" s="167"/>
      <c r="B2318" s="1331"/>
      <c r="C2318" s="1332"/>
      <c r="D2318" s="1333"/>
      <c r="E2318" s="1334"/>
      <c r="F2318" s="1334"/>
      <c r="G2318" s="1334"/>
    </row>
    <row r="2319" spans="1:7" s="1281" customFormat="1" x14ac:dyDescent="0.25">
      <c r="A2319" s="167"/>
      <c r="B2319" s="1331"/>
      <c r="C2319" s="1332"/>
      <c r="D2319" s="1333"/>
      <c r="E2319" s="1334"/>
      <c r="F2319" s="1334"/>
      <c r="G2319" s="1334"/>
    </row>
    <row r="2320" spans="1:7" s="1281" customFormat="1" x14ac:dyDescent="0.25">
      <c r="A2320" s="167"/>
      <c r="B2320" s="1331"/>
      <c r="C2320" s="1332"/>
      <c r="D2320" s="1333"/>
      <c r="E2320" s="1334"/>
      <c r="F2320" s="1334"/>
      <c r="G2320" s="1334"/>
    </row>
    <row r="2321" spans="1:7" s="1281" customFormat="1" x14ac:dyDescent="0.25">
      <c r="A2321" s="167"/>
      <c r="B2321" s="1331"/>
      <c r="C2321" s="1332"/>
      <c r="D2321" s="1333"/>
      <c r="E2321" s="1334"/>
      <c r="F2321" s="1334"/>
      <c r="G2321" s="1334"/>
    </row>
    <row r="2322" spans="1:7" s="1281" customFormat="1" x14ac:dyDescent="0.25">
      <c r="A2322" s="167"/>
      <c r="B2322" s="1331"/>
      <c r="C2322" s="1332"/>
      <c r="D2322" s="1333"/>
      <c r="E2322" s="1334"/>
      <c r="F2322" s="1334"/>
      <c r="G2322" s="1334"/>
    </row>
    <row r="2323" spans="1:7" s="1281" customFormat="1" x14ac:dyDescent="0.25">
      <c r="A2323" s="167"/>
      <c r="B2323" s="1331"/>
      <c r="C2323" s="1332"/>
      <c r="D2323" s="1333"/>
      <c r="E2323" s="1334"/>
      <c r="F2323" s="1334"/>
      <c r="G2323" s="1334"/>
    </row>
    <row r="2324" spans="1:7" s="1281" customFormat="1" x14ac:dyDescent="0.25">
      <c r="A2324" s="167"/>
      <c r="B2324" s="1331"/>
      <c r="C2324" s="1332"/>
      <c r="D2324" s="1333"/>
      <c r="E2324" s="1334"/>
      <c r="F2324" s="1334"/>
      <c r="G2324" s="1334"/>
    </row>
    <row r="2325" spans="1:7" s="1281" customFormat="1" x14ac:dyDescent="0.25">
      <c r="A2325" s="167"/>
      <c r="B2325" s="1331"/>
      <c r="C2325" s="1332"/>
      <c r="D2325" s="1333"/>
      <c r="E2325" s="1334"/>
      <c r="F2325" s="1334"/>
      <c r="G2325" s="1334"/>
    </row>
    <row r="2326" spans="1:7" s="1281" customFormat="1" x14ac:dyDescent="0.25">
      <c r="A2326" s="167"/>
      <c r="B2326" s="1331"/>
      <c r="C2326" s="1332"/>
      <c r="D2326" s="1333"/>
      <c r="E2326" s="1334"/>
      <c r="F2326" s="1334"/>
      <c r="G2326" s="1334"/>
    </row>
    <row r="2327" spans="1:7" s="1281" customFormat="1" x14ac:dyDescent="0.25">
      <c r="A2327" s="167"/>
      <c r="B2327" s="1331"/>
      <c r="C2327" s="1332"/>
      <c r="D2327" s="1333"/>
      <c r="E2327" s="1334"/>
      <c r="F2327" s="1334"/>
      <c r="G2327" s="1334"/>
    </row>
    <row r="2328" spans="1:7" s="1281" customFormat="1" x14ac:dyDescent="0.25">
      <c r="A2328" s="167"/>
      <c r="B2328" s="1331"/>
      <c r="C2328" s="1332"/>
      <c r="D2328" s="1333"/>
      <c r="E2328" s="1334"/>
      <c r="F2328" s="1334"/>
      <c r="G2328" s="1334"/>
    </row>
    <row r="2329" spans="1:7" s="1281" customFormat="1" x14ac:dyDescent="0.25">
      <c r="A2329" s="167"/>
      <c r="B2329" s="1331"/>
      <c r="C2329" s="1332"/>
      <c r="D2329" s="1333"/>
      <c r="E2329" s="1334"/>
      <c r="F2329" s="1334"/>
      <c r="G2329" s="1334"/>
    </row>
    <row r="2330" spans="1:7" s="1281" customFormat="1" x14ac:dyDescent="0.25">
      <c r="A2330" s="167"/>
      <c r="B2330" s="1331"/>
      <c r="C2330" s="1332"/>
      <c r="D2330" s="1333"/>
      <c r="E2330" s="1334"/>
      <c r="F2330" s="1334"/>
      <c r="G2330" s="1334"/>
    </row>
    <row r="2331" spans="1:7" s="1281" customFormat="1" x14ac:dyDescent="0.25">
      <c r="A2331" s="167"/>
      <c r="B2331" s="1331"/>
      <c r="C2331" s="1332"/>
      <c r="D2331" s="1333"/>
      <c r="E2331" s="1334"/>
      <c r="F2331" s="1334"/>
      <c r="G2331" s="1334"/>
    </row>
    <row r="2332" spans="1:7" s="1281" customFormat="1" x14ac:dyDescent="0.25">
      <c r="A2332" s="167"/>
      <c r="B2332" s="1331"/>
      <c r="C2332" s="1332"/>
      <c r="D2332" s="1333"/>
      <c r="E2332" s="1334"/>
      <c r="F2332" s="1334"/>
      <c r="G2332" s="1334"/>
    </row>
    <row r="2333" spans="1:7" s="1281" customFormat="1" x14ac:dyDescent="0.25">
      <c r="A2333" s="167"/>
      <c r="B2333" s="1331"/>
      <c r="C2333" s="1332"/>
      <c r="D2333" s="1333"/>
      <c r="E2333" s="1334"/>
      <c r="F2333" s="1334"/>
      <c r="G2333" s="1334"/>
    </row>
    <row r="2334" spans="1:7" s="1281" customFormat="1" x14ac:dyDescent="0.25">
      <c r="A2334" s="167"/>
      <c r="B2334" s="1331"/>
      <c r="C2334" s="1332"/>
      <c r="D2334" s="1333"/>
      <c r="E2334" s="1334"/>
      <c r="F2334" s="1334"/>
      <c r="G2334" s="1334"/>
    </row>
    <row r="2335" spans="1:7" s="1281" customFormat="1" x14ac:dyDescent="0.25">
      <c r="A2335" s="167"/>
      <c r="B2335" s="1331"/>
      <c r="C2335" s="1332"/>
      <c r="D2335" s="1333"/>
      <c r="E2335" s="1334"/>
      <c r="F2335" s="1334"/>
      <c r="G2335" s="1334"/>
    </row>
    <row r="2336" spans="1:7" s="1281" customFormat="1" x14ac:dyDescent="0.25">
      <c r="A2336" s="167"/>
      <c r="B2336" s="1331"/>
      <c r="C2336" s="1332"/>
      <c r="D2336" s="1333"/>
      <c r="E2336" s="1334"/>
      <c r="F2336" s="1334"/>
      <c r="G2336" s="1334"/>
    </row>
    <row r="2337" spans="1:7" s="1281" customFormat="1" x14ac:dyDescent="0.25">
      <c r="A2337" s="167"/>
      <c r="B2337" s="1331"/>
      <c r="C2337" s="1332"/>
      <c r="D2337" s="1333"/>
      <c r="E2337" s="1334"/>
      <c r="F2337" s="1334"/>
      <c r="G2337" s="1334"/>
    </row>
    <row r="2338" spans="1:7" s="1281" customFormat="1" x14ac:dyDescent="0.25">
      <c r="A2338" s="167"/>
      <c r="B2338" s="1331"/>
      <c r="C2338" s="1332"/>
      <c r="D2338" s="1333"/>
      <c r="E2338" s="1334"/>
      <c r="F2338" s="1334"/>
      <c r="G2338" s="1334"/>
    </row>
    <row r="2339" spans="1:7" s="1281" customFormat="1" x14ac:dyDescent="0.25">
      <c r="A2339" s="167"/>
      <c r="B2339" s="1331"/>
      <c r="C2339" s="1332"/>
      <c r="D2339" s="1333"/>
      <c r="E2339" s="1334"/>
      <c r="F2339" s="1334"/>
      <c r="G2339" s="1334"/>
    </row>
    <row r="2340" spans="1:7" s="1281" customFormat="1" x14ac:dyDescent="0.25">
      <c r="A2340" s="167"/>
      <c r="B2340" s="1331"/>
      <c r="C2340" s="1332"/>
      <c r="D2340" s="1333"/>
      <c r="E2340" s="1334"/>
      <c r="F2340" s="1334"/>
      <c r="G2340" s="1334"/>
    </row>
    <row r="2341" spans="1:7" s="1281" customFormat="1" x14ac:dyDescent="0.25">
      <c r="A2341" s="167"/>
      <c r="B2341" s="1331"/>
      <c r="C2341" s="1332"/>
      <c r="D2341" s="1333"/>
      <c r="E2341" s="1334"/>
      <c r="F2341" s="1334"/>
      <c r="G2341" s="1334"/>
    </row>
    <row r="2342" spans="1:7" s="1281" customFormat="1" x14ac:dyDescent="0.25">
      <c r="A2342" s="167"/>
      <c r="B2342" s="1331"/>
      <c r="C2342" s="1332"/>
      <c r="D2342" s="1333"/>
      <c r="E2342" s="1334"/>
      <c r="F2342" s="1334"/>
      <c r="G2342" s="1334"/>
    </row>
    <row r="2343" spans="1:7" s="1281" customFormat="1" x14ac:dyDescent="0.25">
      <c r="A2343" s="167"/>
      <c r="B2343" s="1331"/>
      <c r="C2343" s="1332"/>
      <c r="D2343" s="1333"/>
      <c r="E2343" s="1334"/>
      <c r="F2343" s="1334"/>
      <c r="G2343" s="1334"/>
    </row>
    <row r="2344" spans="1:7" s="1281" customFormat="1" x14ac:dyDescent="0.25">
      <c r="A2344" s="167"/>
      <c r="B2344" s="1331"/>
      <c r="C2344" s="1332"/>
      <c r="D2344" s="1333"/>
      <c r="E2344" s="1334"/>
      <c r="F2344" s="1334"/>
      <c r="G2344" s="1334"/>
    </row>
    <row r="2345" spans="1:7" s="1281" customFormat="1" x14ac:dyDescent="0.25">
      <c r="A2345" s="167"/>
      <c r="B2345" s="1331"/>
      <c r="C2345" s="1332"/>
      <c r="D2345" s="1333"/>
      <c r="E2345" s="1334"/>
      <c r="F2345" s="1334"/>
      <c r="G2345" s="1334"/>
    </row>
    <row r="2346" spans="1:7" s="1281" customFormat="1" x14ac:dyDescent="0.25">
      <c r="A2346" s="167"/>
      <c r="B2346" s="1331"/>
      <c r="C2346" s="1332"/>
      <c r="D2346" s="1333"/>
      <c r="E2346" s="1334"/>
      <c r="F2346" s="1334"/>
      <c r="G2346" s="1334"/>
    </row>
    <row r="2347" spans="1:7" s="1281" customFormat="1" x14ac:dyDescent="0.25">
      <c r="A2347" s="167"/>
      <c r="B2347" s="1331"/>
      <c r="C2347" s="1332"/>
      <c r="D2347" s="1333"/>
      <c r="E2347" s="1334"/>
      <c r="F2347" s="1334"/>
      <c r="G2347" s="1334"/>
    </row>
    <row r="2348" spans="1:7" s="1281" customFormat="1" x14ac:dyDescent="0.25">
      <c r="A2348" s="167"/>
      <c r="B2348" s="1331"/>
      <c r="C2348" s="1332"/>
      <c r="D2348" s="1333"/>
      <c r="E2348" s="1334"/>
      <c r="F2348" s="1334"/>
      <c r="G2348" s="1334"/>
    </row>
    <row r="2349" spans="1:7" s="1281" customFormat="1" x14ac:dyDescent="0.25">
      <c r="A2349" s="167"/>
      <c r="B2349" s="1331"/>
      <c r="C2349" s="1332"/>
      <c r="D2349" s="1333"/>
      <c r="E2349" s="1334"/>
      <c r="F2349" s="1334"/>
      <c r="G2349" s="1334"/>
    </row>
    <row r="2350" spans="1:7" s="1281" customFormat="1" x14ac:dyDescent="0.25">
      <c r="A2350" s="167"/>
      <c r="B2350" s="1331"/>
      <c r="C2350" s="1332"/>
      <c r="D2350" s="1333"/>
      <c r="E2350" s="1334"/>
      <c r="F2350" s="1334"/>
      <c r="G2350" s="1334"/>
    </row>
    <row r="2351" spans="1:7" s="1281" customFormat="1" x14ac:dyDescent="0.25">
      <c r="A2351" s="167"/>
      <c r="B2351" s="1331"/>
      <c r="C2351" s="1332"/>
      <c r="D2351" s="1333"/>
      <c r="E2351" s="1334"/>
      <c r="F2351" s="1334"/>
      <c r="G2351" s="1334"/>
    </row>
    <row r="2352" spans="1:7" s="1281" customFormat="1" x14ac:dyDescent="0.25">
      <c r="A2352" s="167"/>
      <c r="B2352" s="1331"/>
      <c r="C2352" s="1332"/>
      <c r="D2352" s="1333"/>
      <c r="E2352" s="1334"/>
      <c r="F2352" s="1334"/>
      <c r="G2352" s="1334"/>
    </row>
    <row r="2353" spans="1:7" s="1281" customFormat="1" x14ac:dyDescent="0.25">
      <c r="A2353" s="167"/>
      <c r="B2353" s="1331"/>
      <c r="C2353" s="1332"/>
      <c r="D2353" s="1333"/>
      <c r="E2353" s="1334"/>
      <c r="F2353" s="1334"/>
      <c r="G2353" s="1334"/>
    </row>
    <row r="2354" spans="1:7" s="1281" customFormat="1" x14ac:dyDescent="0.25">
      <c r="A2354" s="167"/>
      <c r="B2354" s="1331"/>
      <c r="C2354" s="1332"/>
      <c r="D2354" s="1333"/>
      <c r="E2354" s="1334"/>
      <c r="F2354" s="1334"/>
      <c r="G2354" s="1334"/>
    </row>
    <row r="2355" spans="1:7" s="1281" customFormat="1" x14ac:dyDescent="0.25">
      <c r="A2355" s="167"/>
      <c r="B2355" s="1331"/>
      <c r="C2355" s="1332"/>
      <c r="D2355" s="1333"/>
      <c r="E2355" s="1334"/>
      <c r="F2355" s="1334"/>
      <c r="G2355" s="1334"/>
    </row>
    <row r="2356" spans="1:7" s="1281" customFormat="1" x14ac:dyDescent="0.25">
      <c r="A2356" s="167"/>
      <c r="B2356" s="1331"/>
      <c r="C2356" s="1332"/>
      <c r="D2356" s="1333"/>
      <c r="E2356" s="1334"/>
      <c r="F2356" s="1334"/>
      <c r="G2356" s="1334"/>
    </row>
    <row r="2357" spans="1:7" s="1281" customFormat="1" x14ac:dyDescent="0.25">
      <c r="A2357" s="167"/>
      <c r="B2357" s="1331"/>
      <c r="C2357" s="1332"/>
      <c r="D2357" s="1333"/>
      <c r="E2357" s="1334"/>
      <c r="F2357" s="1334"/>
      <c r="G2357" s="1334"/>
    </row>
    <row r="2358" spans="1:7" s="1281" customFormat="1" x14ac:dyDescent="0.25">
      <c r="A2358" s="167"/>
      <c r="B2358" s="1331"/>
      <c r="C2358" s="1332"/>
      <c r="D2358" s="1333"/>
      <c r="E2358" s="1334"/>
      <c r="F2358" s="1334"/>
      <c r="G2358" s="1334"/>
    </row>
    <row r="2359" spans="1:7" s="1281" customFormat="1" x14ac:dyDescent="0.25">
      <c r="A2359" s="167"/>
      <c r="B2359" s="1331"/>
      <c r="C2359" s="1332"/>
      <c r="D2359" s="1333"/>
      <c r="E2359" s="1334"/>
      <c r="F2359" s="1334"/>
      <c r="G2359" s="1334"/>
    </row>
    <row r="2360" spans="1:7" s="1281" customFormat="1" x14ac:dyDescent="0.25">
      <c r="A2360" s="167"/>
      <c r="B2360" s="1331"/>
      <c r="C2360" s="1332"/>
      <c r="D2360" s="1333"/>
      <c r="E2360" s="1334"/>
      <c r="F2360" s="1334"/>
      <c r="G2360" s="1334"/>
    </row>
    <row r="2361" spans="1:7" s="1281" customFormat="1" x14ac:dyDescent="0.25">
      <c r="A2361" s="167"/>
      <c r="B2361" s="1331"/>
      <c r="C2361" s="1332"/>
      <c r="D2361" s="1333"/>
      <c r="E2361" s="1334"/>
      <c r="F2361" s="1334"/>
      <c r="G2361" s="1334"/>
    </row>
    <row r="2362" spans="1:7" s="1281" customFormat="1" x14ac:dyDescent="0.25">
      <c r="A2362" s="167"/>
      <c r="B2362" s="1331"/>
      <c r="C2362" s="1332"/>
      <c r="D2362" s="1333"/>
      <c r="E2362" s="1334"/>
      <c r="F2362" s="1334"/>
      <c r="G2362" s="1334"/>
    </row>
    <row r="2363" spans="1:7" s="1281" customFormat="1" x14ac:dyDescent="0.25">
      <c r="A2363" s="167"/>
      <c r="B2363" s="1331"/>
      <c r="C2363" s="1332"/>
      <c r="D2363" s="1333"/>
      <c r="E2363" s="1334"/>
      <c r="F2363" s="1334"/>
      <c r="G2363" s="1334"/>
    </row>
    <row r="2364" spans="1:7" s="1281" customFormat="1" x14ac:dyDescent="0.25">
      <c r="A2364" s="167"/>
      <c r="B2364" s="1331"/>
      <c r="C2364" s="1332"/>
      <c r="D2364" s="1333"/>
      <c r="E2364" s="1334"/>
      <c r="F2364" s="1334"/>
      <c r="G2364" s="1334"/>
    </row>
    <row r="2365" spans="1:7" s="1281" customFormat="1" x14ac:dyDescent="0.25">
      <c r="A2365" s="167"/>
      <c r="B2365" s="1331"/>
      <c r="C2365" s="1332"/>
      <c r="D2365" s="1333"/>
      <c r="E2365" s="1334"/>
      <c r="F2365" s="1334"/>
      <c r="G2365" s="1334"/>
    </row>
    <row r="2366" spans="1:7" s="1281" customFormat="1" x14ac:dyDescent="0.25">
      <c r="A2366" s="167"/>
      <c r="B2366" s="1331"/>
      <c r="C2366" s="1332"/>
      <c r="D2366" s="1333"/>
      <c r="E2366" s="1334"/>
      <c r="F2366" s="1334"/>
      <c r="G2366" s="1334"/>
    </row>
    <row r="2367" spans="1:7" s="1281" customFormat="1" x14ac:dyDescent="0.25">
      <c r="A2367" s="167"/>
      <c r="B2367" s="1331"/>
      <c r="C2367" s="1332"/>
      <c r="D2367" s="1333"/>
      <c r="E2367" s="1334"/>
      <c r="F2367" s="1334"/>
      <c r="G2367" s="1334"/>
    </row>
    <row r="2368" spans="1:7" s="1281" customFormat="1" x14ac:dyDescent="0.25">
      <c r="A2368" s="167"/>
      <c r="B2368" s="1331"/>
      <c r="C2368" s="1332"/>
      <c r="D2368" s="1333"/>
      <c r="E2368" s="1334"/>
      <c r="F2368" s="1334"/>
      <c r="G2368" s="1334"/>
    </row>
    <row r="2369" spans="1:7" s="1281" customFormat="1" x14ac:dyDescent="0.25">
      <c r="A2369" s="167"/>
      <c r="B2369" s="1331"/>
      <c r="C2369" s="1332"/>
      <c r="D2369" s="1333"/>
      <c r="E2369" s="1334"/>
      <c r="F2369" s="1334"/>
      <c r="G2369" s="1334"/>
    </row>
    <row r="2370" spans="1:7" s="1281" customFormat="1" x14ac:dyDescent="0.25">
      <c r="A2370" s="167"/>
      <c r="B2370" s="1331"/>
      <c r="C2370" s="1332"/>
      <c r="D2370" s="1333"/>
      <c r="E2370" s="1334"/>
      <c r="F2370" s="1334"/>
      <c r="G2370" s="1334"/>
    </row>
    <row r="2371" spans="1:7" s="1281" customFormat="1" x14ac:dyDescent="0.25">
      <c r="A2371" s="167"/>
      <c r="B2371" s="1331"/>
      <c r="C2371" s="1332"/>
      <c r="D2371" s="1333"/>
      <c r="E2371" s="1334"/>
      <c r="F2371" s="1334"/>
      <c r="G2371" s="1334"/>
    </row>
    <row r="2372" spans="1:7" s="1281" customFormat="1" x14ac:dyDescent="0.25">
      <c r="A2372" s="167"/>
      <c r="B2372" s="1331"/>
      <c r="C2372" s="1332"/>
      <c r="D2372" s="1333"/>
      <c r="E2372" s="1334"/>
      <c r="F2372" s="1334"/>
      <c r="G2372" s="1334"/>
    </row>
    <row r="2373" spans="1:7" s="1281" customFormat="1" x14ac:dyDescent="0.25">
      <c r="A2373" s="167"/>
      <c r="B2373" s="1331"/>
      <c r="C2373" s="1332"/>
      <c r="D2373" s="1333"/>
      <c r="E2373" s="1334"/>
      <c r="F2373" s="1334"/>
      <c r="G2373" s="1334"/>
    </row>
    <row r="2374" spans="1:7" s="1281" customFormat="1" x14ac:dyDescent="0.25">
      <c r="A2374" s="167"/>
      <c r="B2374" s="1331"/>
      <c r="C2374" s="1332"/>
      <c r="D2374" s="1333"/>
      <c r="E2374" s="1334"/>
      <c r="F2374" s="1334"/>
      <c r="G2374" s="1334"/>
    </row>
    <row r="2375" spans="1:7" s="1281" customFormat="1" x14ac:dyDescent="0.25">
      <c r="A2375" s="167"/>
      <c r="B2375" s="1331"/>
      <c r="C2375" s="1332"/>
      <c r="D2375" s="1333"/>
      <c r="E2375" s="1334"/>
      <c r="F2375" s="1334"/>
      <c r="G2375" s="1334"/>
    </row>
    <row r="2376" spans="1:7" s="1281" customFormat="1" x14ac:dyDescent="0.25">
      <c r="A2376" s="167"/>
      <c r="B2376" s="1331"/>
      <c r="C2376" s="1332"/>
      <c r="D2376" s="1333"/>
      <c r="E2376" s="1334"/>
      <c r="F2376" s="1334"/>
      <c r="G2376" s="1334"/>
    </row>
    <row r="2377" spans="1:7" s="1281" customFormat="1" x14ac:dyDescent="0.25">
      <c r="A2377" s="167"/>
      <c r="B2377" s="1331"/>
      <c r="C2377" s="1332"/>
      <c r="D2377" s="1333"/>
      <c r="E2377" s="1334"/>
      <c r="F2377" s="1334"/>
      <c r="G2377" s="1334"/>
    </row>
    <row r="2378" spans="1:7" s="1281" customFormat="1" x14ac:dyDescent="0.25">
      <c r="A2378" s="167"/>
      <c r="B2378" s="1331"/>
      <c r="C2378" s="1332"/>
      <c r="D2378" s="1333"/>
      <c r="E2378" s="1334"/>
      <c r="F2378" s="1334"/>
      <c r="G2378" s="1334"/>
    </row>
    <row r="2379" spans="1:7" s="1281" customFormat="1" x14ac:dyDescent="0.25">
      <c r="A2379" s="167"/>
      <c r="B2379" s="1331"/>
      <c r="C2379" s="1332"/>
      <c r="D2379" s="1333"/>
      <c r="E2379" s="1334"/>
      <c r="F2379" s="1334"/>
      <c r="G2379" s="1334"/>
    </row>
    <row r="2380" spans="1:7" s="1281" customFormat="1" x14ac:dyDescent="0.25">
      <c r="A2380" s="167"/>
      <c r="B2380" s="1331"/>
      <c r="C2380" s="1332"/>
      <c r="D2380" s="1333"/>
      <c r="E2380" s="1334"/>
      <c r="F2380" s="1334"/>
      <c r="G2380" s="1334"/>
    </row>
    <row r="2381" spans="1:7" s="1281" customFormat="1" x14ac:dyDescent="0.25">
      <c r="A2381" s="167"/>
      <c r="B2381" s="1331"/>
      <c r="C2381" s="1332"/>
      <c r="D2381" s="1333"/>
      <c r="E2381" s="1334"/>
      <c r="F2381" s="1334"/>
      <c r="G2381" s="1334"/>
    </row>
    <row r="2382" spans="1:7" s="1281" customFormat="1" x14ac:dyDescent="0.25">
      <c r="A2382" s="167"/>
      <c r="B2382" s="1331"/>
      <c r="C2382" s="1332"/>
      <c r="D2382" s="1333"/>
      <c r="E2382" s="1334"/>
      <c r="F2382" s="1334"/>
      <c r="G2382" s="1334"/>
    </row>
    <row r="2383" spans="1:7" s="1281" customFormat="1" x14ac:dyDescent="0.25">
      <c r="A2383" s="167"/>
      <c r="B2383" s="1331"/>
      <c r="C2383" s="1332"/>
      <c r="D2383" s="1333"/>
      <c r="E2383" s="1334"/>
      <c r="F2383" s="1334"/>
      <c r="G2383" s="1334"/>
    </row>
    <row r="2384" spans="1:7" s="1281" customFormat="1" x14ac:dyDescent="0.25">
      <c r="A2384" s="167"/>
      <c r="B2384" s="1331"/>
      <c r="C2384" s="1332"/>
      <c r="D2384" s="1333"/>
      <c r="E2384" s="1334"/>
      <c r="F2384" s="1334"/>
      <c r="G2384" s="1334"/>
    </row>
    <row r="2385" spans="1:7" s="1281" customFormat="1" x14ac:dyDescent="0.25">
      <c r="A2385" s="167"/>
      <c r="B2385" s="1331"/>
      <c r="C2385" s="1332"/>
      <c r="D2385" s="1333"/>
      <c r="E2385" s="1334"/>
      <c r="F2385" s="1334"/>
      <c r="G2385" s="1334"/>
    </row>
    <row r="2386" spans="1:7" s="1281" customFormat="1" x14ac:dyDescent="0.25">
      <c r="A2386" s="167"/>
      <c r="B2386" s="1331"/>
      <c r="C2386" s="1332"/>
      <c r="D2386" s="1333"/>
      <c r="E2386" s="1334"/>
      <c r="F2386" s="1334"/>
      <c r="G2386" s="1334"/>
    </row>
    <row r="2387" spans="1:7" s="1281" customFormat="1" x14ac:dyDescent="0.25">
      <c r="A2387" s="167"/>
      <c r="B2387" s="1331"/>
      <c r="C2387" s="1332"/>
      <c r="D2387" s="1333"/>
      <c r="E2387" s="1334"/>
      <c r="F2387" s="1334"/>
      <c r="G2387" s="1334"/>
    </row>
    <row r="2388" spans="1:7" s="1281" customFormat="1" x14ac:dyDescent="0.25">
      <c r="A2388" s="167"/>
      <c r="B2388" s="1331"/>
      <c r="C2388" s="1332"/>
      <c r="D2388" s="1333"/>
      <c r="E2388" s="1334"/>
      <c r="F2388" s="1334"/>
      <c r="G2388" s="1334"/>
    </row>
    <row r="2389" spans="1:7" s="1281" customFormat="1" x14ac:dyDescent="0.25">
      <c r="A2389" s="167"/>
      <c r="B2389" s="1331"/>
      <c r="C2389" s="1332"/>
      <c r="D2389" s="1333"/>
      <c r="E2389" s="1334"/>
      <c r="F2389" s="1334"/>
      <c r="G2389" s="1334"/>
    </row>
    <row r="2390" spans="1:7" s="1281" customFormat="1" x14ac:dyDescent="0.25">
      <c r="A2390" s="167"/>
      <c r="B2390" s="1331"/>
      <c r="C2390" s="1332"/>
      <c r="D2390" s="1333"/>
      <c r="E2390" s="1334"/>
      <c r="F2390" s="1334"/>
      <c r="G2390" s="1334"/>
    </row>
    <row r="2391" spans="1:7" s="1281" customFormat="1" x14ac:dyDescent="0.25">
      <c r="A2391" s="167"/>
      <c r="B2391" s="1331"/>
      <c r="C2391" s="1332"/>
      <c r="D2391" s="1333"/>
      <c r="E2391" s="1334"/>
      <c r="F2391" s="1334"/>
      <c r="G2391" s="1334"/>
    </row>
    <row r="2392" spans="1:7" s="1281" customFormat="1" x14ac:dyDescent="0.25">
      <c r="A2392" s="167"/>
      <c r="B2392" s="1331"/>
      <c r="C2392" s="1332"/>
      <c r="D2392" s="1333"/>
      <c r="E2392" s="1334"/>
      <c r="F2392" s="1334"/>
      <c r="G2392" s="1334"/>
    </row>
    <row r="2393" spans="1:7" s="1281" customFormat="1" x14ac:dyDescent="0.25">
      <c r="A2393" s="167"/>
      <c r="B2393" s="1331"/>
      <c r="C2393" s="1332"/>
      <c r="D2393" s="1333"/>
      <c r="E2393" s="1334"/>
      <c r="F2393" s="1334"/>
      <c r="G2393" s="1334"/>
    </row>
    <row r="2394" spans="1:7" s="1281" customFormat="1" x14ac:dyDescent="0.25">
      <c r="A2394" s="167"/>
      <c r="B2394" s="1331"/>
      <c r="C2394" s="1332"/>
      <c r="D2394" s="1333"/>
      <c r="E2394" s="1334"/>
      <c r="F2394" s="1334"/>
      <c r="G2394" s="1334"/>
    </row>
    <row r="2395" spans="1:7" s="1281" customFormat="1" x14ac:dyDescent="0.25">
      <c r="A2395" s="167"/>
      <c r="B2395" s="1331"/>
      <c r="C2395" s="1332"/>
      <c r="D2395" s="1333"/>
      <c r="E2395" s="1334"/>
      <c r="F2395" s="1334"/>
      <c r="G2395" s="1334"/>
    </row>
    <row r="2396" spans="1:7" s="1281" customFormat="1" x14ac:dyDescent="0.25">
      <c r="A2396" s="167"/>
      <c r="B2396" s="1331"/>
      <c r="C2396" s="1332"/>
      <c r="D2396" s="1333"/>
      <c r="E2396" s="1334"/>
      <c r="F2396" s="1334"/>
      <c r="G2396" s="1334"/>
    </row>
    <row r="2397" spans="1:7" s="1281" customFormat="1" x14ac:dyDescent="0.25">
      <c r="A2397" s="167"/>
      <c r="B2397" s="1331"/>
      <c r="C2397" s="1332"/>
      <c r="D2397" s="1333"/>
      <c r="E2397" s="1334"/>
      <c r="F2397" s="1334"/>
      <c r="G2397" s="1334"/>
    </row>
    <row r="2398" spans="1:7" s="1281" customFormat="1" x14ac:dyDescent="0.25">
      <c r="A2398" s="167"/>
      <c r="B2398" s="1331"/>
      <c r="C2398" s="1332"/>
      <c r="D2398" s="1333"/>
      <c r="E2398" s="1334"/>
      <c r="F2398" s="1334"/>
      <c r="G2398" s="1334"/>
    </row>
    <row r="2399" spans="1:7" s="1281" customFormat="1" x14ac:dyDescent="0.25">
      <c r="A2399" s="167"/>
      <c r="B2399" s="1331"/>
      <c r="C2399" s="1332"/>
      <c r="D2399" s="1333"/>
      <c r="E2399" s="1334"/>
      <c r="F2399" s="1334"/>
      <c r="G2399" s="1334"/>
    </row>
    <row r="2400" spans="1:7" s="1281" customFormat="1" x14ac:dyDescent="0.25">
      <c r="A2400" s="167"/>
      <c r="B2400" s="1331"/>
      <c r="C2400" s="1332"/>
      <c r="D2400" s="1333"/>
      <c r="E2400" s="1334"/>
      <c r="F2400" s="1334"/>
      <c r="G2400" s="1334"/>
    </row>
    <row r="2401" spans="1:7" s="1281" customFormat="1" x14ac:dyDescent="0.25">
      <c r="A2401" s="167"/>
      <c r="B2401" s="1331"/>
      <c r="C2401" s="1332"/>
      <c r="D2401" s="1333"/>
      <c r="E2401" s="1334"/>
      <c r="F2401" s="1334"/>
      <c r="G2401" s="1334"/>
    </row>
    <row r="2402" spans="1:7" s="1281" customFormat="1" x14ac:dyDescent="0.25">
      <c r="A2402" s="167"/>
      <c r="B2402" s="1331"/>
      <c r="C2402" s="1332"/>
      <c r="D2402" s="1333"/>
      <c r="E2402" s="1334"/>
      <c r="F2402" s="1334"/>
      <c r="G2402" s="1334"/>
    </row>
    <row r="2403" spans="1:7" s="1281" customFormat="1" x14ac:dyDescent="0.25">
      <c r="A2403" s="167"/>
      <c r="B2403" s="1331"/>
      <c r="C2403" s="1332"/>
      <c r="D2403" s="1333"/>
      <c r="E2403" s="1334"/>
      <c r="F2403" s="1334"/>
      <c r="G2403" s="1334"/>
    </row>
    <row r="2404" spans="1:7" s="1281" customFormat="1" x14ac:dyDescent="0.25">
      <c r="A2404" s="167"/>
      <c r="B2404" s="1331"/>
      <c r="C2404" s="1332"/>
      <c r="D2404" s="1333"/>
      <c r="E2404" s="1334"/>
      <c r="F2404" s="1334"/>
      <c r="G2404" s="1334"/>
    </row>
    <row r="2405" spans="1:7" s="1281" customFormat="1" x14ac:dyDescent="0.25">
      <c r="A2405" s="167"/>
      <c r="B2405" s="1331"/>
      <c r="C2405" s="1332"/>
      <c r="D2405" s="1333"/>
      <c r="E2405" s="1334"/>
      <c r="F2405" s="1334"/>
      <c r="G2405" s="1334"/>
    </row>
    <row r="2406" spans="1:7" s="1281" customFormat="1" x14ac:dyDescent="0.25">
      <c r="A2406" s="167"/>
      <c r="B2406" s="1331"/>
      <c r="C2406" s="1332"/>
      <c r="D2406" s="1333"/>
      <c r="E2406" s="1334"/>
      <c r="F2406" s="1334"/>
      <c r="G2406" s="1334"/>
    </row>
    <row r="2407" spans="1:7" s="1281" customFormat="1" x14ac:dyDescent="0.25">
      <c r="A2407" s="167"/>
      <c r="B2407" s="1331"/>
      <c r="C2407" s="1332"/>
      <c r="D2407" s="1333"/>
      <c r="E2407" s="1334"/>
      <c r="F2407" s="1334"/>
      <c r="G2407" s="1334"/>
    </row>
    <row r="2408" spans="1:7" s="1281" customFormat="1" x14ac:dyDescent="0.25">
      <c r="A2408" s="167"/>
      <c r="B2408" s="1331"/>
      <c r="C2408" s="1332"/>
      <c r="D2408" s="1333"/>
      <c r="E2408" s="1334"/>
      <c r="F2408" s="1334"/>
      <c r="G2408" s="1334"/>
    </row>
    <row r="2409" spans="1:7" s="1281" customFormat="1" x14ac:dyDescent="0.25">
      <c r="A2409" s="167"/>
      <c r="B2409" s="1331"/>
      <c r="C2409" s="1332"/>
      <c r="D2409" s="1333"/>
      <c r="E2409" s="1334"/>
      <c r="F2409" s="1334"/>
      <c r="G2409" s="1334"/>
    </row>
    <row r="2410" spans="1:7" s="1281" customFormat="1" x14ac:dyDescent="0.25">
      <c r="A2410" s="167"/>
      <c r="B2410" s="1331"/>
      <c r="C2410" s="1332"/>
      <c r="D2410" s="1333"/>
      <c r="E2410" s="1334"/>
      <c r="F2410" s="1334"/>
      <c r="G2410" s="1334"/>
    </row>
    <row r="2411" spans="1:7" s="1281" customFormat="1" x14ac:dyDescent="0.25">
      <c r="A2411" s="167"/>
      <c r="B2411" s="1331"/>
      <c r="C2411" s="1332"/>
      <c r="D2411" s="1333"/>
      <c r="E2411" s="1334"/>
      <c r="F2411" s="1334"/>
      <c r="G2411" s="1334"/>
    </row>
    <row r="2412" spans="1:7" s="1281" customFormat="1" x14ac:dyDescent="0.25">
      <c r="A2412" s="167"/>
      <c r="B2412" s="1331"/>
      <c r="C2412" s="1332"/>
      <c r="D2412" s="1333"/>
      <c r="E2412" s="1334"/>
      <c r="F2412" s="1334"/>
      <c r="G2412" s="1334"/>
    </row>
    <row r="2413" spans="1:7" s="1281" customFormat="1" x14ac:dyDescent="0.25">
      <c r="A2413" s="167"/>
      <c r="B2413" s="1331"/>
      <c r="C2413" s="1332"/>
      <c r="D2413" s="1333"/>
      <c r="E2413" s="1334"/>
      <c r="F2413" s="1334"/>
      <c r="G2413" s="1334"/>
    </row>
    <row r="2414" spans="1:7" s="1281" customFormat="1" x14ac:dyDescent="0.25">
      <c r="A2414" s="167"/>
      <c r="B2414" s="1331"/>
      <c r="C2414" s="1332"/>
      <c r="D2414" s="1333"/>
      <c r="E2414" s="1334"/>
      <c r="F2414" s="1334"/>
      <c r="G2414" s="1334"/>
    </row>
    <row r="2415" spans="1:7" s="1281" customFormat="1" x14ac:dyDescent="0.25">
      <c r="A2415" s="167"/>
      <c r="B2415" s="1331"/>
      <c r="C2415" s="1332"/>
      <c r="D2415" s="1333"/>
      <c r="E2415" s="1334"/>
      <c r="F2415" s="1334"/>
      <c r="G2415" s="1334"/>
    </row>
    <row r="2416" spans="1:7" s="1281" customFormat="1" x14ac:dyDescent="0.25">
      <c r="A2416" s="167"/>
      <c r="B2416" s="1331"/>
      <c r="C2416" s="1332"/>
      <c r="D2416" s="1333"/>
      <c r="E2416" s="1334"/>
      <c r="F2416" s="1334"/>
      <c r="G2416" s="1334"/>
    </row>
    <row r="2417" spans="1:7" s="1281" customFormat="1" x14ac:dyDescent="0.25">
      <c r="A2417" s="167"/>
      <c r="B2417" s="1331"/>
      <c r="C2417" s="1332"/>
      <c r="D2417" s="1333"/>
      <c r="E2417" s="1334"/>
      <c r="F2417" s="1334"/>
      <c r="G2417" s="1334"/>
    </row>
    <row r="2418" spans="1:7" s="1281" customFormat="1" x14ac:dyDescent="0.25">
      <c r="A2418" s="167"/>
      <c r="B2418" s="1331"/>
      <c r="C2418" s="1332"/>
      <c r="D2418" s="1333"/>
      <c r="E2418" s="1334"/>
      <c r="F2418" s="1334"/>
      <c r="G2418" s="1334"/>
    </row>
    <row r="2419" spans="1:7" s="1281" customFormat="1" x14ac:dyDescent="0.25">
      <c r="A2419" s="167"/>
      <c r="B2419" s="1331"/>
      <c r="C2419" s="1332"/>
      <c r="D2419" s="1333"/>
      <c r="E2419" s="1334"/>
      <c r="F2419" s="1334"/>
      <c r="G2419" s="1334"/>
    </row>
    <row r="2420" spans="1:7" s="1281" customFormat="1" x14ac:dyDescent="0.25">
      <c r="A2420" s="167"/>
      <c r="B2420" s="1331"/>
      <c r="C2420" s="1332"/>
      <c r="D2420" s="1333"/>
      <c r="E2420" s="1334"/>
      <c r="F2420" s="1334"/>
      <c r="G2420" s="1334"/>
    </row>
    <row r="2421" spans="1:7" s="1281" customFormat="1" x14ac:dyDescent="0.25">
      <c r="A2421" s="167"/>
      <c r="B2421" s="1331"/>
      <c r="C2421" s="1332"/>
      <c r="D2421" s="1333"/>
      <c r="E2421" s="1334"/>
      <c r="F2421" s="1334"/>
      <c r="G2421" s="1334"/>
    </row>
    <row r="2422" spans="1:7" s="1281" customFormat="1" x14ac:dyDescent="0.25">
      <c r="A2422" s="167"/>
      <c r="B2422" s="1331"/>
      <c r="C2422" s="1332"/>
      <c r="D2422" s="1333"/>
      <c r="E2422" s="1334"/>
      <c r="F2422" s="1334"/>
      <c r="G2422" s="1334"/>
    </row>
    <row r="2423" spans="1:7" s="1281" customFormat="1" x14ac:dyDescent="0.25">
      <c r="A2423" s="167"/>
      <c r="B2423" s="1331"/>
      <c r="C2423" s="1332"/>
      <c r="D2423" s="1333"/>
      <c r="E2423" s="1334"/>
      <c r="F2423" s="1334"/>
      <c r="G2423" s="1334"/>
    </row>
    <row r="2424" spans="1:7" s="1281" customFormat="1" x14ac:dyDescent="0.25">
      <c r="A2424" s="167"/>
      <c r="B2424" s="1331"/>
      <c r="C2424" s="1332"/>
      <c r="D2424" s="1333"/>
      <c r="E2424" s="1334"/>
      <c r="F2424" s="1334"/>
      <c r="G2424" s="1334"/>
    </row>
    <row r="2425" spans="1:7" s="1281" customFormat="1" x14ac:dyDescent="0.25">
      <c r="A2425" s="167"/>
      <c r="B2425" s="1331"/>
      <c r="C2425" s="1332"/>
      <c r="D2425" s="1333"/>
      <c r="E2425" s="1334"/>
      <c r="F2425" s="1334"/>
      <c r="G2425" s="1334"/>
    </row>
    <row r="2426" spans="1:7" s="1281" customFormat="1" x14ac:dyDescent="0.25">
      <c r="A2426" s="167"/>
      <c r="B2426" s="1331"/>
      <c r="C2426" s="1332"/>
      <c r="D2426" s="1333"/>
      <c r="E2426" s="1334"/>
      <c r="F2426" s="1334"/>
      <c r="G2426" s="1334"/>
    </row>
    <row r="2427" spans="1:7" s="1281" customFormat="1" x14ac:dyDescent="0.25">
      <c r="A2427" s="167"/>
      <c r="B2427" s="1331"/>
      <c r="C2427" s="1332"/>
      <c r="D2427" s="1333"/>
      <c r="E2427" s="1334"/>
      <c r="F2427" s="1334"/>
      <c r="G2427" s="1334"/>
    </row>
    <row r="2428" spans="1:7" s="1281" customFormat="1" x14ac:dyDescent="0.25">
      <c r="A2428" s="167"/>
      <c r="B2428" s="1331"/>
      <c r="C2428" s="1332"/>
      <c r="D2428" s="1333"/>
      <c r="E2428" s="1334"/>
      <c r="F2428" s="1334"/>
      <c r="G2428" s="1334"/>
    </row>
    <row r="2429" spans="1:7" s="1281" customFormat="1" x14ac:dyDescent="0.25">
      <c r="A2429" s="167"/>
      <c r="B2429" s="1331"/>
      <c r="C2429" s="1332"/>
      <c r="D2429" s="1333"/>
      <c r="E2429" s="1334"/>
      <c r="F2429" s="1334"/>
      <c r="G2429" s="1334"/>
    </row>
    <row r="2430" spans="1:7" s="1281" customFormat="1" x14ac:dyDescent="0.25">
      <c r="A2430" s="167"/>
      <c r="B2430" s="1331"/>
      <c r="C2430" s="1332"/>
      <c r="D2430" s="1333"/>
      <c r="E2430" s="1334"/>
      <c r="F2430" s="1334"/>
      <c r="G2430" s="1334"/>
    </row>
    <row r="2431" spans="1:7" s="1281" customFormat="1" x14ac:dyDescent="0.25">
      <c r="A2431" s="167"/>
      <c r="B2431" s="1331"/>
      <c r="C2431" s="1332"/>
      <c r="D2431" s="1333"/>
      <c r="E2431" s="1334"/>
      <c r="F2431" s="1334"/>
      <c r="G2431" s="1334"/>
    </row>
    <row r="2432" spans="1:7" s="1281" customFormat="1" x14ac:dyDescent="0.25">
      <c r="A2432" s="167"/>
      <c r="B2432" s="1331"/>
      <c r="C2432" s="1332"/>
      <c r="D2432" s="1333"/>
      <c r="E2432" s="1334"/>
      <c r="F2432" s="1334"/>
      <c r="G2432" s="1334"/>
    </row>
    <row r="2433" spans="1:7" s="1281" customFormat="1" x14ac:dyDescent="0.25">
      <c r="A2433" s="167"/>
      <c r="B2433" s="1331"/>
      <c r="C2433" s="1332"/>
      <c r="D2433" s="1333"/>
      <c r="E2433" s="1334"/>
      <c r="F2433" s="1334"/>
      <c r="G2433" s="1334"/>
    </row>
    <row r="2434" spans="1:7" s="1281" customFormat="1" x14ac:dyDescent="0.25">
      <c r="A2434" s="167"/>
      <c r="B2434" s="1331"/>
      <c r="C2434" s="1332"/>
      <c r="D2434" s="1333"/>
      <c r="E2434" s="1334"/>
      <c r="F2434" s="1334"/>
      <c r="G2434" s="1334"/>
    </row>
    <row r="2435" spans="1:7" s="1281" customFormat="1" x14ac:dyDescent="0.25">
      <c r="A2435" s="167"/>
      <c r="B2435" s="1331"/>
      <c r="C2435" s="1332"/>
      <c r="D2435" s="1333"/>
      <c r="E2435" s="1334"/>
      <c r="F2435" s="1334"/>
      <c r="G2435" s="1334"/>
    </row>
    <row r="2436" spans="1:7" s="1281" customFormat="1" x14ac:dyDescent="0.25">
      <c r="A2436" s="167"/>
      <c r="B2436" s="1331"/>
      <c r="C2436" s="1332"/>
      <c r="D2436" s="1333"/>
      <c r="E2436" s="1334"/>
      <c r="F2436" s="1334"/>
      <c r="G2436" s="1334"/>
    </row>
    <row r="2437" spans="1:7" s="1281" customFormat="1" x14ac:dyDescent="0.25">
      <c r="A2437" s="167"/>
      <c r="B2437" s="1331"/>
      <c r="C2437" s="1332"/>
      <c r="D2437" s="1333"/>
      <c r="E2437" s="1334"/>
      <c r="F2437" s="1334"/>
      <c r="G2437" s="1334"/>
    </row>
    <row r="2438" spans="1:7" s="1281" customFormat="1" x14ac:dyDescent="0.25">
      <c r="A2438" s="167"/>
      <c r="B2438" s="1331"/>
      <c r="C2438" s="1332"/>
      <c r="D2438" s="1333"/>
      <c r="E2438" s="1334"/>
      <c r="F2438" s="1334"/>
      <c r="G2438" s="1334"/>
    </row>
    <row r="2439" spans="1:7" s="1281" customFormat="1" x14ac:dyDescent="0.25">
      <c r="A2439" s="167"/>
      <c r="B2439" s="1331"/>
      <c r="C2439" s="1332"/>
      <c r="D2439" s="1333"/>
      <c r="E2439" s="1334"/>
      <c r="F2439" s="1334"/>
      <c r="G2439" s="1334"/>
    </row>
    <row r="2440" spans="1:7" s="1281" customFormat="1" x14ac:dyDescent="0.25">
      <c r="A2440" s="167"/>
      <c r="B2440" s="1331"/>
      <c r="C2440" s="1332"/>
      <c r="D2440" s="1333"/>
      <c r="E2440" s="1334"/>
      <c r="F2440" s="1334"/>
      <c r="G2440" s="1334"/>
    </row>
    <row r="2441" spans="1:7" s="1281" customFormat="1" x14ac:dyDescent="0.25">
      <c r="A2441" s="167"/>
      <c r="B2441" s="1331"/>
      <c r="C2441" s="1332"/>
      <c r="D2441" s="1333"/>
      <c r="E2441" s="1334"/>
      <c r="F2441" s="1334"/>
      <c r="G2441" s="1334"/>
    </row>
    <row r="2442" spans="1:7" s="1281" customFormat="1" x14ac:dyDescent="0.25">
      <c r="A2442" s="167"/>
      <c r="B2442" s="1331"/>
      <c r="C2442" s="1332"/>
      <c r="D2442" s="1333"/>
      <c r="E2442" s="1334"/>
      <c r="F2442" s="1334"/>
      <c r="G2442" s="1334"/>
    </row>
    <row r="2443" spans="1:7" s="1281" customFormat="1" x14ac:dyDescent="0.25">
      <c r="A2443" s="167"/>
      <c r="B2443" s="1331"/>
      <c r="C2443" s="1332"/>
      <c r="D2443" s="1333"/>
      <c r="E2443" s="1334"/>
      <c r="F2443" s="1334"/>
      <c r="G2443" s="1334"/>
    </row>
    <row r="2444" spans="1:7" s="1281" customFormat="1" x14ac:dyDescent="0.25">
      <c r="A2444" s="167"/>
      <c r="B2444" s="1331"/>
      <c r="C2444" s="1332"/>
      <c r="D2444" s="1333"/>
      <c r="E2444" s="1334"/>
      <c r="F2444" s="1334"/>
      <c r="G2444" s="1334"/>
    </row>
    <row r="2445" spans="1:7" s="1281" customFormat="1" x14ac:dyDescent="0.25">
      <c r="A2445" s="167"/>
      <c r="B2445" s="1331"/>
      <c r="C2445" s="1332"/>
      <c r="D2445" s="1333"/>
      <c r="E2445" s="1334"/>
      <c r="F2445" s="1334"/>
      <c r="G2445" s="1334"/>
    </row>
    <row r="2446" spans="1:7" s="1281" customFormat="1" x14ac:dyDescent="0.25">
      <c r="A2446" s="167"/>
      <c r="B2446" s="1331"/>
      <c r="C2446" s="1332"/>
      <c r="D2446" s="1333"/>
      <c r="E2446" s="1334"/>
      <c r="F2446" s="1334"/>
      <c r="G2446" s="1334"/>
    </row>
    <row r="2447" spans="1:7" s="1281" customFormat="1" x14ac:dyDescent="0.25">
      <c r="A2447" s="167"/>
      <c r="B2447" s="1331"/>
      <c r="C2447" s="1332"/>
      <c r="D2447" s="1333"/>
      <c r="E2447" s="1334"/>
      <c r="F2447" s="1334"/>
      <c r="G2447" s="1334"/>
    </row>
    <row r="2448" spans="1:7" s="1281" customFormat="1" x14ac:dyDescent="0.25">
      <c r="A2448" s="167"/>
      <c r="B2448" s="1331"/>
      <c r="C2448" s="1332"/>
      <c r="D2448" s="1333"/>
      <c r="E2448" s="1334"/>
      <c r="F2448" s="1334"/>
      <c r="G2448" s="1334"/>
    </row>
    <row r="2449" spans="1:7" s="1281" customFormat="1" x14ac:dyDescent="0.25">
      <c r="A2449" s="167"/>
      <c r="B2449" s="1331"/>
      <c r="C2449" s="1332"/>
      <c r="D2449" s="1333"/>
      <c r="E2449" s="1334"/>
      <c r="F2449" s="1334"/>
      <c r="G2449" s="1334"/>
    </row>
    <row r="2450" spans="1:7" s="1281" customFormat="1" x14ac:dyDescent="0.25">
      <c r="A2450" s="167"/>
      <c r="B2450" s="1331"/>
      <c r="C2450" s="1332"/>
      <c r="D2450" s="1333"/>
      <c r="E2450" s="1334"/>
      <c r="F2450" s="1334"/>
      <c r="G2450" s="1334"/>
    </row>
    <row r="2451" spans="1:7" s="1281" customFormat="1" x14ac:dyDescent="0.25">
      <c r="A2451" s="167"/>
      <c r="B2451" s="1331"/>
      <c r="C2451" s="1332"/>
      <c r="D2451" s="1333"/>
      <c r="E2451" s="1334"/>
      <c r="F2451" s="1334"/>
      <c r="G2451" s="1334"/>
    </row>
    <row r="2452" spans="1:7" s="1281" customFormat="1" x14ac:dyDescent="0.25">
      <c r="A2452" s="167"/>
      <c r="B2452" s="1331"/>
      <c r="C2452" s="1332"/>
      <c r="D2452" s="1333"/>
      <c r="E2452" s="1334"/>
      <c r="F2452" s="1334"/>
      <c r="G2452" s="1334"/>
    </row>
    <row r="2453" spans="1:7" s="1281" customFormat="1" x14ac:dyDescent="0.25">
      <c r="A2453" s="167"/>
      <c r="B2453" s="1331"/>
      <c r="C2453" s="1332"/>
      <c r="D2453" s="1333"/>
      <c r="E2453" s="1334"/>
      <c r="F2453" s="1334"/>
      <c r="G2453" s="1334"/>
    </row>
    <row r="2454" spans="1:7" s="1281" customFormat="1" x14ac:dyDescent="0.25">
      <c r="A2454" s="167"/>
      <c r="B2454" s="1331"/>
      <c r="C2454" s="1332"/>
      <c r="D2454" s="1333"/>
      <c r="E2454" s="1334"/>
      <c r="F2454" s="1334"/>
      <c r="G2454" s="1334"/>
    </row>
    <row r="2455" spans="1:7" s="1281" customFormat="1" x14ac:dyDescent="0.25">
      <c r="A2455" s="167"/>
      <c r="B2455" s="1331"/>
      <c r="C2455" s="1332"/>
      <c r="D2455" s="1333"/>
      <c r="E2455" s="1334"/>
      <c r="F2455" s="1334"/>
      <c r="G2455" s="1334"/>
    </row>
    <row r="2456" spans="1:7" s="1281" customFormat="1" x14ac:dyDescent="0.25">
      <c r="A2456" s="167"/>
      <c r="B2456" s="1331"/>
      <c r="C2456" s="1332"/>
      <c r="D2456" s="1333"/>
      <c r="E2456" s="1334"/>
      <c r="F2456" s="1334"/>
      <c r="G2456" s="1334"/>
    </row>
    <row r="2457" spans="1:7" s="1281" customFormat="1" x14ac:dyDescent="0.25">
      <c r="A2457" s="167"/>
      <c r="B2457" s="1331"/>
      <c r="C2457" s="1332"/>
      <c r="D2457" s="1333"/>
      <c r="E2457" s="1334"/>
      <c r="F2457" s="1334"/>
      <c r="G2457" s="1334"/>
    </row>
    <row r="2458" spans="1:7" s="1281" customFormat="1" x14ac:dyDescent="0.25">
      <c r="A2458" s="167"/>
      <c r="B2458" s="1331"/>
      <c r="C2458" s="1332"/>
      <c r="D2458" s="1333"/>
      <c r="E2458" s="1334"/>
      <c r="F2458" s="1334"/>
      <c r="G2458" s="1334"/>
    </row>
    <row r="2459" spans="1:7" s="1281" customFormat="1" x14ac:dyDescent="0.25">
      <c r="A2459" s="167"/>
      <c r="B2459" s="1331"/>
      <c r="C2459" s="1332"/>
      <c r="D2459" s="1333"/>
      <c r="E2459" s="1334"/>
      <c r="F2459" s="1334"/>
      <c r="G2459" s="1334"/>
    </row>
    <row r="2460" spans="1:7" s="1281" customFormat="1" x14ac:dyDescent="0.25">
      <c r="A2460" s="167"/>
      <c r="B2460" s="1331"/>
      <c r="C2460" s="1332"/>
      <c r="D2460" s="1333"/>
      <c r="E2460" s="1334"/>
      <c r="F2460" s="1334"/>
      <c r="G2460" s="1334"/>
    </row>
    <row r="2461" spans="1:7" s="1281" customFormat="1" x14ac:dyDescent="0.25">
      <c r="A2461" s="167"/>
      <c r="B2461" s="1331"/>
      <c r="C2461" s="1332"/>
      <c r="D2461" s="1333"/>
      <c r="E2461" s="1334"/>
      <c r="F2461" s="1334"/>
      <c r="G2461" s="1334"/>
    </row>
    <row r="2462" spans="1:7" s="1281" customFormat="1" x14ac:dyDescent="0.25">
      <c r="A2462" s="167"/>
      <c r="B2462" s="1331"/>
      <c r="C2462" s="1332"/>
      <c r="D2462" s="1333"/>
      <c r="E2462" s="1334"/>
      <c r="F2462" s="1334"/>
      <c r="G2462" s="1334"/>
    </row>
    <row r="2463" spans="1:7" s="1281" customFormat="1" x14ac:dyDescent="0.25">
      <c r="A2463" s="167"/>
      <c r="B2463" s="1331"/>
      <c r="C2463" s="1332"/>
      <c r="D2463" s="1333"/>
      <c r="E2463" s="1334"/>
      <c r="F2463" s="1334"/>
      <c r="G2463" s="1334"/>
    </row>
    <row r="2464" spans="1:7" s="1281" customFormat="1" x14ac:dyDescent="0.25">
      <c r="A2464" s="167"/>
      <c r="B2464" s="1331"/>
      <c r="C2464" s="1332"/>
      <c r="D2464" s="1333"/>
      <c r="E2464" s="1334"/>
      <c r="F2464" s="1334"/>
      <c r="G2464" s="1334"/>
    </row>
    <row r="2465" spans="1:7" s="1281" customFormat="1" x14ac:dyDescent="0.25">
      <c r="A2465" s="167"/>
      <c r="B2465" s="1331"/>
      <c r="C2465" s="1332"/>
      <c r="D2465" s="1333"/>
      <c r="E2465" s="1334"/>
      <c r="F2465" s="1334"/>
      <c r="G2465" s="1334"/>
    </row>
    <row r="2466" spans="1:7" s="1281" customFormat="1" x14ac:dyDescent="0.25">
      <c r="A2466" s="167"/>
      <c r="B2466" s="1331"/>
      <c r="C2466" s="1332"/>
      <c r="D2466" s="1333"/>
      <c r="E2466" s="1334"/>
      <c r="F2466" s="1334"/>
      <c r="G2466" s="1334"/>
    </row>
    <row r="2467" spans="1:7" s="1281" customFormat="1" x14ac:dyDescent="0.25">
      <c r="A2467" s="167"/>
      <c r="B2467" s="1331"/>
      <c r="C2467" s="1332"/>
      <c r="D2467" s="1333"/>
      <c r="E2467" s="1334"/>
      <c r="F2467" s="1334"/>
      <c r="G2467" s="1334"/>
    </row>
    <row r="2468" spans="1:7" s="1281" customFormat="1" x14ac:dyDescent="0.25">
      <c r="A2468" s="167"/>
      <c r="B2468" s="1331"/>
      <c r="C2468" s="1332"/>
      <c r="D2468" s="1333"/>
      <c r="E2468" s="1334"/>
      <c r="F2468" s="1334"/>
      <c r="G2468" s="1334"/>
    </row>
    <row r="2469" spans="1:7" s="1281" customFormat="1" x14ac:dyDescent="0.25">
      <c r="A2469" s="167"/>
      <c r="B2469" s="1331"/>
      <c r="C2469" s="1332"/>
      <c r="D2469" s="1333"/>
      <c r="E2469" s="1334"/>
      <c r="F2469" s="1334"/>
      <c r="G2469" s="1334"/>
    </row>
    <row r="2470" spans="1:7" s="1281" customFormat="1" x14ac:dyDescent="0.25">
      <c r="A2470" s="167"/>
      <c r="B2470" s="1331"/>
      <c r="C2470" s="1332"/>
      <c r="D2470" s="1333"/>
      <c r="E2470" s="1334"/>
      <c r="F2470" s="1334"/>
      <c r="G2470" s="1334"/>
    </row>
    <row r="2471" spans="1:7" s="1281" customFormat="1" x14ac:dyDescent="0.25">
      <c r="A2471" s="167"/>
      <c r="B2471" s="1331"/>
      <c r="C2471" s="1332"/>
      <c r="D2471" s="1333"/>
      <c r="E2471" s="1334"/>
      <c r="F2471" s="1334"/>
      <c r="G2471" s="1334"/>
    </row>
    <row r="2472" spans="1:7" s="1281" customFormat="1" x14ac:dyDescent="0.25">
      <c r="A2472" s="167"/>
      <c r="B2472" s="1331"/>
      <c r="C2472" s="1332"/>
      <c r="D2472" s="1333"/>
      <c r="E2472" s="1334"/>
      <c r="F2472" s="1334"/>
      <c r="G2472" s="1334"/>
    </row>
    <row r="2473" spans="1:7" s="1281" customFormat="1" x14ac:dyDescent="0.25">
      <c r="A2473" s="167"/>
      <c r="B2473" s="1331"/>
      <c r="C2473" s="1332"/>
      <c r="D2473" s="1333"/>
      <c r="E2473" s="1334"/>
      <c r="F2473" s="1334"/>
      <c r="G2473" s="1334"/>
    </row>
    <row r="2474" spans="1:7" s="1281" customFormat="1" x14ac:dyDescent="0.25">
      <c r="A2474" s="167"/>
      <c r="B2474" s="1331"/>
      <c r="C2474" s="1332"/>
      <c r="D2474" s="1333"/>
      <c r="E2474" s="1334"/>
      <c r="F2474" s="1334"/>
      <c r="G2474" s="1334"/>
    </row>
    <row r="2475" spans="1:7" s="1281" customFormat="1" x14ac:dyDescent="0.25">
      <c r="A2475" s="167"/>
      <c r="B2475" s="1331"/>
      <c r="C2475" s="1332"/>
      <c r="D2475" s="1333"/>
      <c r="E2475" s="1334"/>
      <c r="F2475" s="1334"/>
      <c r="G2475" s="1334"/>
    </row>
    <row r="2476" spans="1:7" s="1281" customFormat="1" x14ac:dyDescent="0.25">
      <c r="A2476" s="167"/>
      <c r="B2476" s="1331"/>
      <c r="C2476" s="1332"/>
      <c r="D2476" s="1333"/>
      <c r="E2476" s="1334"/>
      <c r="F2476" s="1334"/>
      <c r="G2476" s="1334"/>
    </row>
    <row r="2477" spans="1:7" s="1281" customFormat="1" x14ac:dyDescent="0.25">
      <c r="A2477" s="167"/>
      <c r="B2477" s="1331"/>
      <c r="C2477" s="1332"/>
      <c r="D2477" s="1333"/>
      <c r="E2477" s="1334"/>
      <c r="F2477" s="1334"/>
      <c r="G2477" s="1334"/>
    </row>
    <row r="2478" spans="1:7" s="1281" customFormat="1" x14ac:dyDescent="0.25">
      <c r="A2478" s="167"/>
      <c r="B2478" s="1331"/>
      <c r="C2478" s="1332"/>
      <c r="D2478" s="1333"/>
      <c r="E2478" s="1334"/>
      <c r="F2478" s="1334"/>
      <c r="G2478" s="1334"/>
    </row>
    <row r="2479" spans="1:7" s="1281" customFormat="1" x14ac:dyDescent="0.25">
      <c r="A2479" s="167"/>
      <c r="B2479" s="1331"/>
      <c r="C2479" s="1332"/>
      <c r="D2479" s="1333"/>
      <c r="E2479" s="1334"/>
      <c r="F2479" s="1334"/>
      <c r="G2479" s="1334"/>
    </row>
    <row r="2480" spans="1:7" s="1281" customFormat="1" x14ac:dyDescent="0.25">
      <c r="A2480" s="167"/>
      <c r="B2480" s="1331"/>
      <c r="C2480" s="1332"/>
      <c r="D2480" s="1333"/>
      <c r="E2480" s="1334"/>
      <c r="F2480" s="1334"/>
      <c r="G2480" s="1334"/>
    </row>
    <row r="2481" spans="1:7" s="1281" customFormat="1" x14ac:dyDescent="0.25">
      <c r="A2481" s="167"/>
      <c r="B2481" s="1331"/>
      <c r="C2481" s="1332"/>
      <c r="D2481" s="1333"/>
      <c r="E2481" s="1334"/>
      <c r="F2481" s="1334"/>
      <c r="G2481" s="1334"/>
    </row>
    <row r="2482" spans="1:7" s="1281" customFormat="1" x14ac:dyDescent="0.25">
      <c r="A2482" s="167"/>
      <c r="B2482" s="1331"/>
      <c r="C2482" s="1332"/>
      <c r="D2482" s="1333"/>
      <c r="E2482" s="1334"/>
      <c r="F2482" s="1334"/>
      <c r="G2482" s="1334"/>
    </row>
    <row r="2483" spans="1:7" s="1281" customFormat="1" x14ac:dyDescent="0.25">
      <c r="A2483" s="167"/>
      <c r="B2483" s="1331"/>
      <c r="C2483" s="1332"/>
      <c r="D2483" s="1333"/>
      <c r="E2483" s="1334"/>
      <c r="F2483" s="1334"/>
      <c r="G2483" s="1334"/>
    </row>
    <row r="2484" spans="1:7" s="1281" customFormat="1" x14ac:dyDescent="0.25">
      <c r="A2484" s="167"/>
      <c r="B2484" s="1331"/>
      <c r="C2484" s="1332"/>
      <c r="D2484" s="1333"/>
      <c r="E2484" s="1334"/>
      <c r="F2484" s="1334"/>
      <c r="G2484" s="1334"/>
    </row>
    <row r="2485" spans="1:7" s="1281" customFormat="1" x14ac:dyDescent="0.25">
      <c r="A2485" s="167"/>
      <c r="B2485" s="1331"/>
      <c r="C2485" s="1332"/>
      <c r="D2485" s="1333"/>
      <c r="E2485" s="1334"/>
      <c r="F2485" s="1334"/>
      <c r="G2485" s="1334"/>
    </row>
    <row r="2486" spans="1:7" s="1281" customFormat="1" x14ac:dyDescent="0.25">
      <c r="A2486" s="167"/>
      <c r="B2486" s="1331"/>
      <c r="C2486" s="1332"/>
      <c r="D2486" s="1333"/>
      <c r="E2486" s="1334"/>
      <c r="F2486" s="1334"/>
      <c r="G2486" s="1334"/>
    </row>
    <row r="2487" spans="1:7" s="1281" customFormat="1" x14ac:dyDescent="0.25">
      <c r="A2487" s="167"/>
      <c r="B2487" s="1331"/>
      <c r="C2487" s="1332"/>
      <c r="D2487" s="1333"/>
      <c r="E2487" s="1334"/>
      <c r="F2487" s="1334"/>
      <c r="G2487" s="1334"/>
    </row>
    <row r="2488" spans="1:7" s="1281" customFormat="1" x14ac:dyDescent="0.25">
      <c r="A2488" s="167"/>
      <c r="B2488" s="1331"/>
      <c r="C2488" s="1332"/>
      <c r="D2488" s="1333"/>
      <c r="E2488" s="1334"/>
      <c r="F2488" s="1334"/>
      <c r="G2488" s="1334"/>
    </row>
    <row r="2489" spans="1:7" s="1281" customFormat="1" x14ac:dyDescent="0.25">
      <c r="A2489" s="167"/>
      <c r="B2489" s="1331"/>
      <c r="C2489" s="1332"/>
      <c r="D2489" s="1333"/>
      <c r="E2489" s="1334"/>
      <c r="F2489" s="1334"/>
      <c r="G2489" s="1334"/>
    </row>
    <row r="2490" spans="1:7" s="1281" customFormat="1" x14ac:dyDescent="0.25">
      <c r="A2490" s="167"/>
      <c r="B2490" s="1331"/>
      <c r="C2490" s="1332"/>
      <c r="D2490" s="1333"/>
      <c r="E2490" s="1334"/>
      <c r="F2490" s="1334"/>
      <c r="G2490" s="1334"/>
    </row>
    <row r="2491" spans="1:7" s="1281" customFormat="1" x14ac:dyDescent="0.25">
      <c r="A2491" s="167"/>
      <c r="B2491" s="1331"/>
      <c r="C2491" s="1332"/>
      <c r="D2491" s="1333"/>
      <c r="E2491" s="1334"/>
      <c r="F2491" s="1334"/>
      <c r="G2491" s="1334"/>
    </row>
    <row r="2492" spans="1:7" s="1281" customFormat="1" x14ac:dyDescent="0.25">
      <c r="A2492" s="167"/>
      <c r="B2492" s="1331"/>
      <c r="C2492" s="1332"/>
      <c r="D2492" s="1333"/>
      <c r="E2492" s="1334"/>
      <c r="F2492" s="1334"/>
      <c r="G2492" s="1334"/>
    </row>
    <row r="2493" spans="1:7" s="1281" customFormat="1" x14ac:dyDescent="0.25">
      <c r="A2493" s="167"/>
      <c r="B2493" s="1331"/>
      <c r="C2493" s="1332"/>
      <c r="D2493" s="1333"/>
      <c r="E2493" s="1334"/>
      <c r="F2493" s="1334"/>
      <c r="G2493" s="1334"/>
    </row>
    <row r="2494" spans="1:7" s="1281" customFormat="1" x14ac:dyDescent="0.25">
      <c r="A2494" s="167"/>
      <c r="B2494" s="1331"/>
      <c r="C2494" s="1332"/>
      <c r="D2494" s="1333"/>
      <c r="E2494" s="1334"/>
      <c r="F2494" s="1334"/>
      <c r="G2494" s="1334"/>
    </row>
    <row r="2495" spans="1:7" s="1281" customFormat="1" x14ac:dyDescent="0.25">
      <c r="A2495" s="167"/>
      <c r="B2495" s="1331"/>
      <c r="C2495" s="1332"/>
      <c r="D2495" s="1333"/>
      <c r="E2495" s="1334"/>
      <c r="F2495" s="1334"/>
      <c r="G2495" s="1334"/>
    </row>
    <row r="2496" spans="1:7" s="1281" customFormat="1" x14ac:dyDescent="0.25">
      <c r="A2496" s="167"/>
      <c r="B2496" s="1331"/>
      <c r="C2496" s="1332"/>
      <c r="D2496" s="1333"/>
      <c r="E2496" s="1334"/>
      <c r="F2496" s="1334"/>
      <c r="G2496" s="1334"/>
    </row>
    <row r="2497" spans="1:7" s="1281" customFormat="1" x14ac:dyDescent="0.25">
      <c r="A2497" s="167"/>
      <c r="B2497" s="1331"/>
      <c r="C2497" s="1332"/>
      <c r="D2497" s="1333"/>
      <c r="E2497" s="1334"/>
      <c r="F2497" s="1334"/>
      <c r="G2497" s="1334"/>
    </row>
    <row r="2498" spans="1:7" s="1281" customFormat="1" x14ac:dyDescent="0.25">
      <c r="A2498" s="167"/>
      <c r="B2498" s="1331"/>
      <c r="C2498" s="1332"/>
      <c r="D2498" s="1333"/>
      <c r="E2498" s="1334"/>
      <c r="F2498" s="1334"/>
      <c r="G2498" s="1334"/>
    </row>
    <row r="2499" spans="1:7" s="1281" customFormat="1" x14ac:dyDescent="0.25">
      <c r="A2499" s="167"/>
      <c r="B2499" s="1331"/>
      <c r="C2499" s="1332"/>
      <c r="D2499" s="1333"/>
      <c r="E2499" s="1334"/>
      <c r="F2499" s="1334"/>
      <c r="G2499" s="1334"/>
    </row>
    <row r="2500" spans="1:7" s="1281" customFormat="1" x14ac:dyDescent="0.25">
      <c r="A2500" s="167"/>
      <c r="B2500" s="1331"/>
      <c r="C2500" s="1332"/>
      <c r="D2500" s="1333"/>
      <c r="E2500" s="1334"/>
      <c r="F2500" s="1334"/>
      <c r="G2500" s="1334"/>
    </row>
    <row r="2501" spans="1:7" s="1281" customFormat="1" x14ac:dyDescent="0.25">
      <c r="A2501" s="167"/>
      <c r="B2501" s="1331"/>
      <c r="C2501" s="1332"/>
      <c r="D2501" s="1333"/>
      <c r="E2501" s="1334"/>
      <c r="F2501" s="1334"/>
      <c r="G2501" s="1334"/>
    </row>
    <row r="2502" spans="1:7" s="1281" customFormat="1" x14ac:dyDescent="0.25">
      <c r="A2502" s="167"/>
      <c r="B2502" s="1331"/>
      <c r="C2502" s="1332"/>
      <c r="D2502" s="1333"/>
      <c r="E2502" s="1334"/>
      <c r="F2502" s="1334"/>
      <c r="G2502" s="1334"/>
    </row>
    <row r="2503" spans="1:7" s="1281" customFormat="1" x14ac:dyDescent="0.25">
      <c r="A2503" s="167"/>
      <c r="B2503" s="1331"/>
      <c r="C2503" s="1332"/>
      <c r="D2503" s="1333"/>
      <c r="E2503" s="1334"/>
      <c r="F2503" s="1334"/>
      <c r="G2503" s="1334"/>
    </row>
    <row r="2504" spans="1:7" s="1281" customFormat="1" x14ac:dyDescent="0.25">
      <c r="A2504" s="167"/>
      <c r="B2504" s="1331"/>
      <c r="C2504" s="1332"/>
      <c r="D2504" s="1333"/>
      <c r="E2504" s="1334"/>
      <c r="F2504" s="1334"/>
      <c r="G2504" s="1334"/>
    </row>
    <row r="2505" spans="1:7" s="1281" customFormat="1" x14ac:dyDescent="0.25">
      <c r="A2505" s="167"/>
      <c r="B2505" s="1331"/>
      <c r="C2505" s="1332"/>
      <c r="D2505" s="1333"/>
      <c r="E2505" s="1334"/>
      <c r="F2505" s="1334"/>
      <c r="G2505" s="1334"/>
    </row>
    <row r="2506" spans="1:7" s="1281" customFormat="1" x14ac:dyDescent="0.25">
      <c r="A2506" s="167"/>
      <c r="B2506" s="1331"/>
      <c r="C2506" s="1332"/>
      <c r="D2506" s="1333"/>
      <c r="E2506" s="1334"/>
      <c r="F2506" s="1334"/>
      <c r="G2506" s="1334"/>
    </row>
    <row r="2507" spans="1:7" s="1281" customFormat="1" x14ac:dyDescent="0.25">
      <c r="A2507" s="167"/>
      <c r="B2507" s="1331"/>
      <c r="C2507" s="1332"/>
      <c r="D2507" s="1333"/>
      <c r="E2507" s="1334"/>
      <c r="F2507" s="1334"/>
      <c r="G2507" s="1334"/>
    </row>
    <row r="2508" spans="1:7" s="1281" customFormat="1" x14ac:dyDescent="0.25">
      <c r="A2508" s="167"/>
      <c r="B2508" s="1331"/>
      <c r="C2508" s="1332"/>
      <c r="D2508" s="1333"/>
      <c r="E2508" s="1334"/>
      <c r="F2508" s="1334"/>
      <c r="G2508" s="1334"/>
    </row>
    <row r="2509" spans="1:7" s="1281" customFormat="1" x14ac:dyDescent="0.25">
      <c r="A2509" s="167"/>
      <c r="B2509" s="1331"/>
      <c r="C2509" s="1332"/>
      <c r="D2509" s="1333"/>
      <c r="E2509" s="1334"/>
      <c r="F2509" s="1334"/>
      <c r="G2509" s="1334"/>
    </row>
    <row r="2510" spans="1:7" s="1281" customFormat="1" x14ac:dyDescent="0.25">
      <c r="A2510" s="167"/>
      <c r="B2510" s="1331"/>
      <c r="C2510" s="1332"/>
      <c r="D2510" s="1333"/>
      <c r="E2510" s="1334"/>
      <c r="F2510" s="1334"/>
      <c r="G2510" s="1334"/>
    </row>
    <row r="2511" spans="1:7" s="1281" customFormat="1" x14ac:dyDescent="0.25">
      <c r="A2511" s="167"/>
      <c r="B2511" s="1331"/>
      <c r="C2511" s="1332"/>
      <c r="D2511" s="1333"/>
      <c r="E2511" s="1334"/>
      <c r="F2511" s="1334"/>
      <c r="G2511" s="1334"/>
    </row>
    <row r="2512" spans="1:7" s="1281" customFormat="1" x14ac:dyDescent="0.25">
      <c r="A2512" s="167"/>
      <c r="B2512" s="1331"/>
      <c r="C2512" s="1332"/>
      <c r="D2512" s="1333"/>
      <c r="E2512" s="1334"/>
      <c r="F2512" s="1334"/>
      <c r="G2512" s="1334"/>
    </row>
    <row r="2513" spans="1:7" s="1281" customFormat="1" x14ac:dyDescent="0.25">
      <c r="A2513" s="167"/>
      <c r="B2513" s="1331"/>
      <c r="C2513" s="1332"/>
      <c r="D2513" s="1333"/>
      <c r="E2513" s="1334"/>
      <c r="F2513" s="1334"/>
      <c r="G2513" s="1334"/>
    </row>
    <row r="2514" spans="1:7" s="1281" customFormat="1" x14ac:dyDescent="0.25">
      <c r="A2514" s="167"/>
      <c r="B2514" s="1331"/>
      <c r="C2514" s="1332"/>
      <c r="D2514" s="1333"/>
      <c r="E2514" s="1334"/>
      <c r="F2514" s="1334"/>
      <c r="G2514" s="1334"/>
    </row>
    <row r="2515" spans="1:7" s="1281" customFormat="1" x14ac:dyDescent="0.25">
      <c r="A2515" s="167"/>
      <c r="B2515" s="1331"/>
      <c r="C2515" s="1332"/>
      <c r="D2515" s="1333"/>
      <c r="E2515" s="1334"/>
      <c r="F2515" s="1334"/>
      <c r="G2515" s="1334"/>
    </row>
    <row r="2516" spans="1:7" s="1281" customFormat="1" x14ac:dyDescent="0.25">
      <c r="A2516" s="167"/>
      <c r="B2516" s="1331"/>
      <c r="C2516" s="1332"/>
      <c r="D2516" s="1333"/>
      <c r="E2516" s="1334"/>
      <c r="F2516" s="1334"/>
      <c r="G2516" s="1334"/>
    </row>
    <row r="2517" spans="1:7" s="1281" customFormat="1" x14ac:dyDescent="0.25">
      <c r="A2517" s="167"/>
      <c r="B2517" s="1331"/>
      <c r="C2517" s="1332"/>
      <c r="D2517" s="1333"/>
      <c r="E2517" s="1334"/>
      <c r="F2517" s="1334"/>
      <c r="G2517" s="1334"/>
    </row>
    <row r="2518" spans="1:7" s="1281" customFormat="1" x14ac:dyDescent="0.25">
      <c r="A2518" s="167"/>
      <c r="B2518" s="1331"/>
      <c r="C2518" s="1332"/>
      <c r="D2518" s="1333"/>
      <c r="E2518" s="1334"/>
      <c r="F2518" s="1334"/>
      <c r="G2518" s="1334"/>
    </row>
    <row r="2519" spans="1:7" s="1281" customFormat="1" x14ac:dyDescent="0.25">
      <c r="A2519" s="167"/>
      <c r="B2519" s="1331"/>
      <c r="C2519" s="1332"/>
      <c r="D2519" s="1333"/>
      <c r="E2519" s="1334"/>
      <c r="F2519" s="1334"/>
      <c r="G2519" s="1334"/>
    </row>
    <row r="2520" spans="1:7" s="1281" customFormat="1" x14ac:dyDescent="0.25">
      <c r="A2520" s="167"/>
      <c r="B2520" s="1331"/>
      <c r="C2520" s="1332"/>
      <c r="D2520" s="1333"/>
      <c r="E2520" s="1334"/>
      <c r="F2520" s="1334"/>
      <c r="G2520" s="1334"/>
    </row>
    <row r="2521" spans="1:7" s="1281" customFormat="1" x14ac:dyDescent="0.25">
      <c r="A2521" s="167"/>
      <c r="B2521" s="1331"/>
      <c r="C2521" s="1332"/>
      <c r="D2521" s="1333"/>
      <c r="E2521" s="1334"/>
      <c r="F2521" s="1334"/>
      <c r="G2521" s="1334"/>
    </row>
    <row r="2522" spans="1:7" s="1281" customFormat="1" x14ac:dyDescent="0.25">
      <c r="A2522" s="167"/>
      <c r="B2522" s="1331"/>
      <c r="C2522" s="1332"/>
      <c r="D2522" s="1333"/>
      <c r="E2522" s="1334"/>
      <c r="F2522" s="1334"/>
      <c r="G2522" s="1334"/>
    </row>
    <row r="2523" spans="1:7" s="1281" customFormat="1" x14ac:dyDescent="0.25">
      <c r="A2523" s="167"/>
      <c r="B2523" s="1331"/>
      <c r="C2523" s="1332"/>
      <c r="D2523" s="1333"/>
      <c r="E2523" s="1334"/>
      <c r="F2523" s="1334"/>
      <c r="G2523" s="1334"/>
    </row>
    <row r="2524" spans="1:7" s="1281" customFormat="1" x14ac:dyDescent="0.25">
      <c r="A2524" s="167"/>
      <c r="B2524" s="1331"/>
      <c r="C2524" s="1332"/>
      <c r="D2524" s="1333"/>
      <c r="E2524" s="1334"/>
      <c r="F2524" s="1334"/>
      <c r="G2524" s="1334"/>
    </row>
    <row r="2525" spans="1:7" s="1281" customFormat="1" x14ac:dyDescent="0.25">
      <c r="A2525" s="167"/>
      <c r="B2525" s="1331"/>
      <c r="C2525" s="1332"/>
      <c r="D2525" s="1333"/>
      <c r="E2525" s="1334"/>
      <c r="F2525" s="1334"/>
      <c r="G2525" s="1334"/>
    </row>
    <row r="2526" spans="1:7" s="1281" customFormat="1" x14ac:dyDescent="0.25">
      <c r="A2526" s="167"/>
      <c r="B2526" s="1331"/>
      <c r="C2526" s="1332"/>
      <c r="D2526" s="1333"/>
      <c r="E2526" s="1334"/>
      <c r="F2526" s="1334"/>
      <c r="G2526" s="1334"/>
    </row>
    <row r="2527" spans="1:7" s="1281" customFormat="1" x14ac:dyDescent="0.25">
      <c r="A2527" s="167"/>
      <c r="B2527" s="1331"/>
      <c r="C2527" s="1332"/>
      <c r="D2527" s="1333"/>
      <c r="E2527" s="1334"/>
      <c r="F2527" s="1334"/>
      <c r="G2527" s="1334"/>
    </row>
    <row r="2528" spans="1:7" s="1281" customFormat="1" x14ac:dyDescent="0.25">
      <c r="A2528" s="167"/>
      <c r="B2528" s="1331"/>
      <c r="C2528" s="1332"/>
      <c r="D2528" s="1333"/>
      <c r="E2528" s="1334"/>
      <c r="F2528" s="1334"/>
      <c r="G2528" s="1334"/>
    </row>
    <row r="2529" spans="1:7" s="1281" customFormat="1" x14ac:dyDescent="0.25">
      <c r="A2529" s="167"/>
      <c r="B2529" s="1331"/>
      <c r="C2529" s="1332"/>
      <c r="D2529" s="1333"/>
      <c r="E2529" s="1334"/>
      <c r="F2529" s="1334"/>
      <c r="G2529" s="1334"/>
    </row>
    <row r="2530" spans="1:7" s="1281" customFormat="1" x14ac:dyDescent="0.25">
      <c r="A2530" s="167"/>
      <c r="B2530" s="1331"/>
      <c r="C2530" s="1332"/>
      <c r="D2530" s="1333"/>
      <c r="E2530" s="1334"/>
      <c r="F2530" s="1334"/>
      <c r="G2530" s="1334"/>
    </row>
    <row r="2531" spans="1:7" s="1281" customFormat="1" x14ac:dyDescent="0.25">
      <c r="A2531" s="167"/>
      <c r="B2531" s="1331"/>
      <c r="C2531" s="1332"/>
      <c r="D2531" s="1333"/>
      <c r="E2531" s="1334"/>
      <c r="F2531" s="1334"/>
      <c r="G2531" s="1334"/>
    </row>
    <row r="2532" spans="1:7" s="1281" customFormat="1" x14ac:dyDescent="0.25">
      <c r="A2532" s="167"/>
      <c r="B2532" s="1331"/>
      <c r="C2532" s="1332"/>
      <c r="D2532" s="1333"/>
      <c r="E2532" s="1334"/>
      <c r="F2532" s="1334"/>
      <c r="G2532" s="1334"/>
    </row>
    <row r="2533" spans="1:7" s="1281" customFormat="1" x14ac:dyDescent="0.25">
      <c r="A2533" s="167"/>
      <c r="B2533" s="1331"/>
      <c r="C2533" s="1332"/>
      <c r="D2533" s="1333"/>
      <c r="E2533" s="1334"/>
      <c r="F2533" s="1334"/>
      <c r="G2533" s="1334"/>
    </row>
    <row r="2534" spans="1:7" s="1281" customFormat="1" x14ac:dyDescent="0.25">
      <c r="A2534" s="167"/>
      <c r="B2534" s="1331"/>
      <c r="C2534" s="1332"/>
      <c r="D2534" s="1333"/>
      <c r="E2534" s="1334"/>
      <c r="F2534" s="1334"/>
      <c r="G2534" s="1334"/>
    </row>
    <row r="2535" spans="1:7" s="1281" customFormat="1" x14ac:dyDescent="0.25">
      <c r="A2535" s="167"/>
      <c r="B2535" s="1331"/>
      <c r="C2535" s="1332"/>
      <c r="D2535" s="1333"/>
      <c r="E2535" s="1334"/>
      <c r="F2535" s="1334"/>
      <c r="G2535" s="1334"/>
    </row>
    <row r="2536" spans="1:7" s="1281" customFormat="1" x14ac:dyDescent="0.25">
      <c r="A2536" s="167"/>
      <c r="B2536" s="1331"/>
      <c r="C2536" s="1332"/>
      <c r="D2536" s="1333"/>
      <c r="E2536" s="1334"/>
      <c r="F2536" s="1334"/>
      <c r="G2536" s="1334"/>
    </row>
    <row r="2537" spans="1:7" s="1281" customFormat="1" x14ac:dyDescent="0.25">
      <c r="A2537" s="167"/>
      <c r="B2537" s="1331"/>
      <c r="C2537" s="1332"/>
      <c r="D2537" s="1333"/>
      <c r="E2537" s="1334"/>
      <c r="F2537" s="1334"/>
      <c r="G2537" s="1334"/>
    </row>
    <row r="2538" spans="1:7" s="1281" customFormat="1" x14ac:dyDescent="0.25">
      <c r="A2538" s="167"/>
      <c r="B2538" s="1331"/>
      <c r="C2538" s="1332"/>
      <c r="D2538" s="1333"/>
      <c r="E2538" s="1334"/>
      <c r="F2538" s="1334"/>
      <c r="G2538" s="1334"/>
    </row>
    <row r="2539" spans="1:7" s="1281" customFormat="1" x14ac:dyDescent="0.25">
      <c r="A2539" s="167"/>
      <c r="B2539" s="1331"/>
      <c r="C2539" s="1332"/>
      <c r="D2539" s="1333"/>
      <c r="E2539" s="1334"/>
      <c r="F2539" s="1334"/>
      <c r="G2539" s="1334"/>
    </row>
    <row r="2540" spans="1:7" s="1281" customFormat="1" x14ac:dyDescent="0.25">
      <c r="A2540" s="167"/>
      <c r="B2540" s="1331"/>
      <c r="C2540" s="1332"/>
      <c r="D2540" s="1333"/>
      <c r="E2540" s="1334"/>
      <c r="F2540" s="1334"/>
      <c r="G2540" s="1334"/>
    </row>
    <row r="2541" spans="1:7" s="1281" customFormat="1" x14ac:dyDescent="0.25">
      <c r="A2541" s="167"/>
      <c r="B2541" s="1331"/>
      <c r="C2541" s="1332"/>
      <c r="D2541" s="1333"/>
      <c r="E2541" s="1334"/>
      <c r="F2541" s="1334"/>
      <c r="G2541" s="1334"/>
    </row>
    <row r="2542" spans="1:7" s="1281" customFormat="1" x14ac:dyDescent="0.25">
      <c r="A2542" s="167"/>
      <c r="B2542" s="1331"/>
      <c r="C2542" s="1332"/>
      <c r="D2542" s="1333"/>
      <c r="E2542" s="1334"/>
      <c r="F2542" s="1334"/>
      <c r="G2542" s="1334"/>
    </row>
    <row r="2543" spans="1:7" s="1281" customFormat="1" x14ac:dyDescent="0.25">
      <c r="A2543" s="167"/>
      <c r="B2543" s="1331"/>
      <c r="C2543" s="1332"/>
      <c r="D2543" s="1333"/>
      <c r="E2543" s="1334"/>
      <c r="F2543" s="1334"/>
      <c r="G2543" s="1334"/>
    </row>
    <row r="2544" spans="1:7" s="1281" customFormat="1" x14ac:dyDescent="0.25">
      <c r="A2544" s="167"/>
      <c r="B2544" s="1331"/>
      <c r="C2544" s="1332"/>
      <c r="D2544" s="1333"/>
      <c r="E2544" s="1334"/>
      <c r="F2544" s="1334"/>
      <c r="G2544" s="1334"/>
    </row>
    <row r="2545" spans="1:7" s="1281" customFormat="1" x14ac:dyDescent="0.25">
      <c r="A2545" s="167"/>
      <c r="B2545" s="1331"/>
      <c r="C2545" s="1332"/>
      <c r="D2545" s="1333"/>
      <c r="E2545" s="1334"/>
      <c r="F2545" s="1334"/>
      <c r="G2545" s="1334"/>
    </row>
    <row r="2546" spans="1:7" s="1281" customFormat="1" x14ac:dyDescent="0.25">
      <c r="A2546" s="167"/>
      <c r="B2546" s="1331"/>
      <c r="C2546" s="1332"/>
      <c r="D2546" s="1333"/>
      <c r="E2546" s="1334"/>
      <c r="F2546" s="1334"/>
      <c r="G2546" s="1334"/>
    </row>
    <row r="2547" spans="1:7" s="1281" customFormat="1" x14ac:dyDescent="0.25">
      <c r="A2547" s="167"/>
      <c r="B2547" s="1331"/>
      <c r="C2547" s="1332"/>
      <c r="D2547" s="1333"/>
      <c r="E2547" s="1334"/>
      <c r="F2547" s="1334"/>
      <c r="G2547" s="1334"/>
    </row>
    <row r="2548" spans="1:7" s="1281" customFormat="1" x14ac:dyDescent="0.25">
      <c r="A2548" s="167"/>
      <c r="B2548" s="1331"/>
      <c r="C2548" s="1332"/>
      <c r="D2548" s="1333"/>
      <c r="E2548" s="1334"/>
      <c r="F2548" s="1334"/>
      <c r="G2548" s="1334"/>
    </row>
    <row r="2549" spans="1:7" s="1281" customFormat="1" x14ac:dyDescent="0.25">
      <c r="A2549" s="167"/>
      <c r="B2549" s="1331"/>
      <c r="C2549" s="1332"/>
      <c r="D2549" s="1333"/>
      <c r="E2549" s="1334"/>
      <c r="F2549" s="1334"/>
      <c r="G2549" s="1334"/>
    </row>
    <row r="2550" spans="1:7" s="1281" customFormat="1" x14ac:dyDescent="0.25">
      <c r="A2550" s="167"/>
      <c r="B2550" s="1331"/>
      <c r="C2550" s="1332"/>
      <c r="D2550" s="1333"/>
      <c r="E2550" s="1334"/>
      <c r="F2550" s="1334"/>
      <c r="G2550" s="1334"/>
    </row>
    <row r="2551" spans="1:7" s="1281" customFormat="1" x14ac:dyDescent="0.25">
      <c r="A2551" s="167"/>
      <c r="B2551" s="1331"/>
      <c r="C2551" s="1332"/>
      <c r="D2551" s="1333"/>
      <c r="E2551" s="1334"/>
      <c r="F2551" s="1334"/>
      <c r="G2551" s="1334"/>
    </row>
    <row r="2552" spans="1:7" s="1281" customFormat="1" x14ac:dyDescent="0.25">
      <c r="A2552" s="167"/>
      <c r="B2552" s="1331"/>
      <c r="C2552" s="1332"/>
      <c r="D2552" s="1333"/>
      <c r="E2552" s="1334"/>
      <c r="F2552" s="1334"/>
      <c r="G2552" s="1334"/>
    </row>
    <row r="2553" spans="1:7" s="1281" customFormat="1" x14ac:dyDescent="0.25">
      <c r="A2553" s="167"/>
      <c r="B2553" s="1331"/>
      <c r="C2553" s="1332"/>
      <c r="D2553" s="1333"/>
      <c r="E2553" s="1334"/>
      <c r="F2553" s="1334"/>
      <c r="G2553" s="1334"/>
    </row>
    <row r="2554" spans="1:7" s="1281" customFormat="1" x14ac:dyDescent="0.25">
      <c r="A2554" s="167"/>
      <c r="B2554" s="1331"/>
      <c r="C2554" s="1332"/>
      <c r="D2554" s="1333"/>
      <c r="E2554" s="1334"/>
      <c r="F2554" s="1334"/>
      <c r="G2554" s="1334"/>
    </row>
    <row r="2555" spans="1:7" s="1281" customFormat="1" x14ac:dyDescent="0.25">
      <c r="A2555" s="167"/>
      <c r="B2555" s="1331"/>
      <c r="C2555" s="1332"/>
      <c r="D2555" s="1333"/>
      <c r="E2555" s="1334"/>
      <c r="F2555" s="1334"/>
      <c r="G2555" s="1334"/>
    </row>
    <row r="2556" spans="1:7" s="1281" customFormat="1" x14ac:dyDescent="0.25">
      <c r="A2556" s="167"/>
      <c r="B2556" s="1331"/>
      <c r="C2556" s="1332"/>
      <c r="D2556" s="1333"/>
      <c r="E2556" s="1334"/>
      <c r="F2556" s="1334"/>
      <c r="G2556" s="1334"/>
    </row>
    <row r="2557" spans="1:7" s="1281" customFormat="1" x14ac:dyDescent="0.25">
      <c r="A2557" s="167"/>
      <c r="B2557" s="1331"/>
      <c r="C2557" s="1332"/>
      <c r="D2557" s="1333"/>
      <c r="E2557" s="1334"/>
      <c r="F2557" s="1334"/>
      <c r="G2557" s="1334"/>
    </row>
    <row r="2558" spans="1:7" s="1281" customFormat="1" x14ac:dyDescent="0.25">
      <c r="A2558" s="167"/>
      <c r="B2558" s="1331"/>
      <c r="C2558" s="1332"/>
      <c r="D2558" s="1333"/>
      <c r="E2558" s="1334"/>
      <c r="F2558" s="1334"/>
      <c r="G2558" s="1334"/>
    </row>
    <row r="2559" spans="1:7" s="1281" customFormat="1" x14ac:dyDescent="0.25">
      <c r="A2559" s="167"/>
      <c r="B2559" s="1331"/>
      <c r="C2559" s="1332"/>
      <c r="D2559" s="1333"/>
      <c r="E2559" s="1334"/>
      <c r="F2559" s="1334"/>
      <c r="G2559" s="1334"/>
    </row>
    <row r="2560" spans="1:7" s="1281" customFormat="1" x14ac:dyDescent="0.25">
      <c r="A2560" s="167"/>
      <c r="B2560" s="1331"/>
      <c r="C2560" s="1332"/>
      <c r="D2560" s="1333"/>
      <c r="E2560" s="1334"/>
      <c r="F2560" s="1334"/>
      <c r="G2560" s="1334"/>
    </row>
    <row r="2561" spans="1:7" s="1281" customFormat="1" x14ac:dyDescent="0.25">
      <c r="A2561" s="167"/>
      <c r="B2561" s="1331"/>
      <c r="C2561" s="1332"/>
      <c r="D2561" s="1333"/>
      <c r="E2561" s="1334"/>
      <c r="F2561" s="1334"/>
      <c r="G2561" s="1334"/>
    </row>
    <row r="2562" spans="1:7" s="1281" customFormat="1" x14ac:dyDescent="0.25">
      <c r="A2562" s="167"/>
      <c r="B2562" s="1331"/>
      <c r="C2562" s="1332"/>
      <c r="D2562" s="1333"/>
      <c r="E2562" s="1334"/>
      <c r="F2562" s="1334"/>
      <c r="G2562" s="1334"/>
    </row>
    <row r="2563" spans="1:7" s="1281" customFormat="1" x14ac:dyDescent="0.25">
      <c r="A2563" s="167"/>
      <c r="B2563" s="1331"/>
      <c r="C2563" s="1332"/>
      <c r="D2563" s="1333"/>
      <c r="E2563" s="1334"/>
      <c r="F2563" s="1334"/>
      <c r="G2563" s="1334"/>
    </row>
    <row r="2564" spans="1:7" s="1281" customFormat="1" x14ac:dyDescent="0.25">
      <c r="A2564" s="167"/>
      <c r="B2564" s="1331"/>
      <c r="C2564" s="1332"/>
      <c r="D2564" s="1333"/>
      <c r="E2564" s="1334"/>
      <c r="F2564" s="1334"/>
      <c r="G2564" s="1334"/>
    </row>
    <row r="2565" spans="1:7" s="1281" customFormat="1" x14ac:dyDescent="0.25">
      <c r="A2565" s="167"/>
      <c r="B2565" s="1331"/>
      <c r="C2565" s="1332"/>
      <c r="D2565" s="1333"/>
      <c r="E2565" s="1334"/>
      <c r="F2565" s="1334"/>
      <c r="G2565" s="1334"/>
    </row>
    <row r="2566" spans="1:7" s="1281" customFormat="1" x14ac:dyDescent="0.25">
      <c r="A2566" s="167"/>
      <c r="B2566" s="1331"/>
      <c r="C2566" s="1332"/>
      <c r="D2566" s="1333"/>
      <c r="E2566" s="1334"/>
      <c r="F2566" s="1334"/>
      <c r="G2566" s="1334"/>
    </row>
    <row r="2567" spans="1:7" s="1281" customFormat="1" x14ac:dyDescent="0.25">
      <c r="A2567" s="167"/>
      <c r="B2567" s="1331"/>
      <c r="C2567" s="1332"/>
      <c r="D2567" s="1333"/>
      <c r="E2567" s="1334"/>
      <c r="F2567" s="1334"/>
      <c r="G2567" s="1334"/>
    </row>
    <row r="2568" spans="1:7" s="1281" customFormat="1" x14ac:dyDescent="0.25">
      <c r="A2568" s="167"/>
      <c r="B2568" s="1331"/>
      <c r="C2568" s="1332"/>
      <c r="D2568" s="1333"/>
      <c r="E2568" s="1334"/>
      <c r="F2568" s="1334"/>
      <c r="G2568" s="1334"/>
    </row>
    <row r="2569" spans="1:7" s="1281" customFormat="1" x14ac:dyDescent="0.25">
      <c r="A2569" s="167"/>
      <c r="B2569" s="1331"/>
      <c r="C2569" s="1332"/>
      <c r="D2569" s="1333"/>
      <c r="E2569" s="1334"/>
      <c r="F2569" s="1334"/>
      <c r="G2569" s="1334"/>
    </row>
    <row r="2570" spans="1:7" s="1281" customFormat="1" x14ac:dyDescent="0.25">
      <c r="A2570" s="167"/>
      <c r="B2570" s="1331"/>
      <c r="C2570" s="1332"/>
      <c r="D2570" s="1333"/>
      <c r="E2570" s="1334"/>
      <c r="F2570" s="1334"/>
      <c r="G2570" s="1334"/>
    </row>
    <row r="2571" spans="1:7" s="1281" customFormat="1" x14ac:dyDescent="0.25">
      <c r="A2571" s="167"/>
      <c r="B2571" s="1331"/>
      <c r="C2571" s="1332"/>
      <c r="D2571" s="1333"/>
      <c r="E2571" s="1334"/>
      <c r="F2571" s="1334"/>
      <c r="G2571" s="1334"/>
    </row>
    <row r="2572" spans="1:7" s="1281" customFormat="1" x14ac:dyDescent="0.25">
      <c r="A2572" s="167"/>
      <c r="B2572" s="1331"/>
      <c r="C2572" s="1332"/>
      <c r="D2572" s="1333"/>
      <c r="E2572" s="1334"/>
      <c r="F2572" s="1334"/>
      <c r="G2572" s="1334"/>
    </row>
    <row r="2573" spans="1:7" s="1281" customFormat="1" x14ac:dyDescent="0.25">
      <c r="A2573" s="167"/>
      <c r="B2573" s="1331"/>
      <c r="C2573" s="1332"/>
      <c r="D2573" s="1333"/>
      <c r="E2573" s="1334"/>
      <c r="F2573" s="1334"/>
      <c r="G2573" s="1334"/>
    </row>
    <row r="2574" spans="1:7" s="1281" customFormat="1" x14ac:dyDescent="0.25">
      <c r="A2574" s="167"/>
      <c r="B2574" s="1331"/>
      <c r="C2574" s="1332"/>
      <c r="D2574" s="1333"/>
      <c r="E2574" s="1334"/>
      <c r="F2574" s="1334"/>
      <c r="G2574" s="1334"/>
    </row>
    <row r="2575" spans="1:7" s="1281" customFormat="1" x14ac:dyDescent="0.25">
      <c r="A2575" s="167"/>
      <c r="B2575" s="1331"/>
      <c r="C2575" s="1332"/>
      <c r="D2575" s="1333"/>
      <c r="E2575" s="1334"/>
      <c r="F2575" s="1334"/>
      <c r="G2575" s="1334"/>
    </row>
    <row r="2576" spans="1:7" s="1281" customFormat="1" x14ac:dyDescent="0.25">
      <c r="A2576" s="167"/>
      <c r="B2576" s="1331"/>
      <c r="C2576" s="1332"/>
      <c r="D2576" s="1333"/>
      <c r="E2576" s="1334"/>
      <c r="F2576" s="1334"/>
      <c r="G2576" s="1334"/>
    </row>
    <row r="2577" spans="1:7" s="1281" customFormat="1" x14ac:dyDescent="0.25">
      <c r="A2577" s="167"/>
      <c r="B2577" s="1331"/>
      <c r="C2577" s="1332"/>
      <c r="D2577" s="1333"/>
      <c r="E2577" s="1334"/>
      <c r="F2577" s="1334"/>
      <c r="G2577" s="1334"/>
    </row>
    <row r="2578" spans="1:7" s="1281" customFormat="1" x14ac:dyDescent="0.25">
      <c r="A2578" s="167"/>
      <c r="B2578" s="1331"/>
      <c r="C2578" s="1332"/>
      <c r="D2578" s="1333"/>
      <c r="E2578" s="1334"/>
      <c r="F2578" s="1334"/>
      <c r="G2578" s="1334"/>
    </row>
    <row r="2579" spans="1:7" s="1281" customFormat="1" x14ac:dyDescent="0.25">
      <c r="A2579" s="167"/>
      <c r="B2579" s="1331"/>
      <c r="C2579" s="1332"/>
      <c r="D2579" s="1333"/>
      <c r="E2579" s="1334"/>
      <c r="F2579" s="1334"/>
      <c r="G2579" s="1334"/>
    </row>
    <row r="2580" spans="1:7" s="1281" customFormat="1" x14ac:dyDescent="0.25">
      <c r="A2580" s="167"/>
      <c r="B2580" s="1331"/>
      <c r="C2580" s="1332"/>
      <c r="D2580" s="1333"/>
      <c r="E2580" s="1334"/>
      <c r="F2580" s="1334"/>
      <c r="G2580" s="1334"/>
    </row>
    <row r="2581" spans="1:7" s="1281" customFormat="1" x14ac:dyDescent="0.25">
      <c r="A2581" s="167"/>
      <c r="B2581" s="1331"/>
      <c r="C2581" s="1332"/>
      <c r="D2581" s="1333"/>
      <c r="E2581" s="1334"/>
      <c r="F2581" s="1334"/>
      <c r="G2581" s="1334"/>
    </row>
    <row r="2582" spans="1:7" s="1281" customFormat="1" x14ac:dyDescent="0.25">
      <c r="A2582" s="167"/>
      <c r="B2582" s="1331"/>
      <c r="C2582" s="1332"/>
      <c r="D2582" s="1333"/>
      <c r="E2582" s="1334"/>
      <c r="F2582" s="1334"/>
      <c r="G2582" s="1334"/>
    </row>
    <row r="2583" spans="1:7" s="1281" customFormat="1" x14ac:dyDescent="0.25">
      <c r="A2583" s="167"/>
      <c r="B2583" s="1331"/>
      <c r="C2583" s="1332"/>
      <c r="D2583" s="1333"/>
      <c r="E2583" s="1334"/>
      <c r="F2583" s="1334"/>
      <c r="G2583" s="1334"/>
    </row>
    <row r="2584" spans="1:7" s="1281" customFormat="1" x14ac:dyDescent="0.25">
      <c r="A2584" s="167"/>
      <c r="B2584" s="1331"/>
      <c r="C2584" s="1332"/>
      <c r="D2584" s="1333"/>
      <c r="E2584" s="1334"/>
      <c r="F2584" s="1334"/>
      <c r="G2584" s="1334"/>
    </row>
    <row r="2585" spans="1:7" s="1281" customFormat="1" x14ac:dyDescent="0.25">
      <c r="A2585" s="167"/>
      <c r="B2585" s="1331"/>
      <c r="C2585" s="1332"/>
      <c r="D2585" s="1333"/>
      <c r="E2585" s="1334"/>
      <c r="F2585" s="1334"/>
      <c r="G2585" s="1334"/>
    </row>
    <row r="2586" spans="1:7" s="1281" customFormat="1" x14ac:dyDescent="0.25">
      <c r="A2586" s="167"/>
      <c r="B2586" s="1331"/>
      <c r="C2586" s="1332"/>
      <c r="D2586" s="1333"/>
      <c r="E2586" s="1334"/>
      <c r="F2586" s="1334"/>
      <c r="G2586" s="1334"/>
    </row>
    <row r="2587" spans="1:7" s="1281" customFormat="1" x14ac:dyDescent="0.25">
      <c r="A2587" s="167"/>
      <c r="B2587" s="1331"/>
      <c r="C2587" s="1332"/>
      <c r="D2587" s="1333"/>
      <c r="E2587" s="1334"/>
      <c r="F2587" s="1334"/>
      <c r="G2587" s="1334"/>
    </row>
    <row r="2588" spans="1:7" s="1281" customFormat="1" x14ac:dyDescent="0.25">
      <c r="A2588" s="167"/>
      <c r="B2588" s="1331"/>
      <c r="C2588" s="1332"/>
      <c r="D2588" s="1333"/>
      <c r="E2588" s="1334"/>
      <c r="F2588" s="1334"/>
      <c r="G2588" s="1334"/>
    </row>
    <row r="2589" spans="1:7" s="1281" customFormat="1" x14ac:dyDescent="0.25">
      <c r="A2589" s="167"/>
      <c r="B2589" s="1331"/>
      <c r="C2589" s="1332"/>
      <c r="D2589" s="1333"/>
      <c r="E2589" s="1334"/>
      <c r="F2589" s="1334"/>
      <c r="G2589" s="1334"/>
    </row>
    <row r="2590" spans="1:7" s="1281" customFormat="1" x14ac:dyDescent="0.25">
      <c r="A2590" s="167"/>
      <c r="B2590" s="1331"/>
      <c r="C2590" s="1332"/>
      <c r="D2590" s="1333"/>
      <c r="E2590" s="1334"/>
      <c r="F2590" s="1334"/>
      <c r="G2590" s="1334"/>
    </row>
    <row r="2591" spans="1:7" s="1281" customFormat="1" x14ac:dyDescent="0.25">
      <c r="A2591" s="167"/>
      <c r="B2591" s="1331"/>
      <c r="C2591" s="1332"/>
      <c r="D2591" s="1333"/>
      <c r="E2591" s="1334"/>
      <c r="F2591" s="1334"/>
      <c r="G2591" s="1334"/>
    </row>
    <row r="2592" spans="1:7" s="1281" customFormat="1" x14ac:dyDescent="0.25">
      <c r="A2592" s="167"/>
      <c r="B2592" s="1331"/>
      <c r="C2592" s="1332"/>
      <c r="D2592" s="1333"/>
      <c r="E2592" s="1334"/>
      <c r="F2592" s="1334"/>
      <c r="G2592" s="1334"/>
    </row>
    <row r="2593" spans="1:7" s="1281" customFormat="1" x14ac:dyDescent="0.25">
      <c r="A2593" s="167"/>
      <c r="B2593" s="1331"/>
      <c r="C2593" s="1332"/>
      <c r="D2593" s="1333"/>
      <c r="E2593" s="1334"/>
      <c r="F2593" s="1334"/>
      <c r="G2593" s="1334"/>
    </row>
    <row r="2594" spans="1:7" s="1281" customFormat="1" x14ac:dyDescent="0.25">
      <c r="A2594" s="167"/>
      <c r="B2594" s="1331"/>
      <c r="C2594" s="1332"/>
      <c r="D2594" s="1333"/>
      <c r="E2594" s="1334"/>
      <c r="F2594" s="1334"/>
      <c r="G2594" s="1334"/>
    </row>
    <row r="2595" spans="1:7" s="1281" customFormat="1" x14ac:dyDescent="0.25">
      <c r="A2595" s="167"/>
      <c r="B2595" s="1331"/>
      <c r="C2595" s="1332"/>
      <c r="D2595" s="1333"/>
      <c r="E2595" s="1334"/>
      <c r="F2595" s="1334"/>
      <c r="G2595" s="1334"/>
    </row>
    <row r="2596" spans="1:7" s="1281" customFormat="1" x14ac:dyDescent="0.25">
      <c r="A2596" s="167"/>
      <c r="B2596" s="1331"/>
      <c r="C2596" s="1332"/>
      <c r="D2596" s="1333"/>
      <c r="E2596" s="1334"/>
      <c r="F2596" s="1334"/>
      <c r="G2596" s="1334"/>
    </row>
    <row r="2597" spans="1:7" s="1281" customFormat="1" x14ac:dyDescent="0.25">
      <c r="A2597" s="167"/>
      <c r="B2597" s="1331"/>
      <c r="C2597" s="1332"/>
      <c r="D2597" s="1333"/>
      <c r="E2597" s="1334"/>
      <c r="F2597" s="1334"/>
      <c r="G2597" s="1334"/>
    </row>
    <row r="2598" spans="1:7" s="1281" customFormat="1" x14ac:dyDescent="0.25">
      <c r="A2598" s="167"/>
      <c r="B2598" s="1331"/>
      <c r="C2598" s="1332"/>
      <c r="D2598" s="1333"/>
      <c r="E2598" s="1334"/>
      <c r="F2598" s="1334"/>
      <c r="G2598" s="1334"/>
    </row>
    <row r="2599" spans="1:7" s="1281" customFormat="1" x14ac:dyDescent="0.25">
      <c r="A2599" s="167"/>
      <c r="B2599" s="1331"/>
      <c r="C2599" s="1332"/>
      <c r="D2599" s="1333"/>
      <c r="E2599" s="1334"/>
      <c r="F2599" s="1334"/>
      <c r="G2599" s="1334"/>
    </row>
    <row r="2600" spans="1:7" s="1281" customFormat="1" x14ac:dyDescent="0.25">
      <c r="A2600" s="167"/>
      <c r="B2600" s="1331"/>
      <c r="C2600" s="1332"/>
      <c r="D2600" s="1333"/>
      <c r="E2600" s="1334"/>
      <c r="F2600" s="1334"/>
      <c r="G2600" s="1334"/>
    </row>
    <row r="2601" spans="1:7" s="1281" customFormat="1" x14ac:dyDescent="0.25">
      <c r="A2601" s="167"/>
      <c r="B2601" s="1331"/>
      <c r="C2601" s="1332"/>
      <c r="D2601" s="1333"/>
      <c r="E2601" s="1334"/>
      <c r="F2601" s="1334"/>
      <c r="G2601" s="1334"/>
    </row>
    <row r="2602" spans="1:7" s="1281" customFormat="1" x14ac:dyDescent="0.25">
      <c r="A2602" s="167"/>
      <c r="B2602" s="1331"/>
      <c r="C2602" s="1332"/>
      <c r="D2602" s="1333"/>
      <c r="E2602" s="1334"/>
      <c r="F2602" s="1334"/>
      <c r="G2602" s="1334"/>
    </row>
    <row r="2603" spans="1:7" s="1281" customFormat="1" x14ac:dyDescent="0.25">
      <c r="A2603" s="167"/>
      <c r="B2603" s="1331"/>
      <c r="C2603" s="1332"/>
      <c r="D2603" s="1333"/>
      <c r="E2603" s="1334"/>
      <c r="F2603" s="1334"/>
      <c r="G2603" s="1334"/>
    </row>
    <row r="2604" spans="1:7" s="1281" customFormat="1" x14ac:dyDescent="0.25">
      <c r="A2604" s="167"/>
      <c r="B2604" s="1331"/>
      <c r="C2604" s="1332"/>
      <c r="D2604" s="1333"/>
      <c r="E2604" s="1334"/>
      <c r="F2604" s="1334"/>
      <c r="G2604" s="1334"/>
    </row>
    <row r="2605" spans="1:7" s="1281" customFormat="1" x14ac:dyDescent="0.25">
      <c r="A2605" s="167"/>
      <c r="B2605" s="1331"/>
      <c r="C2605" s="1332"/>
      <c r="D2605" s="1333"/>
      <c r="E2605" s="1334"/>
      <c r="F2605" s="1334"/>
      <c r="G2605" s="1334"/>
    </row>
    <row r="2606" spans="1:7" s="1281" customFormat="1" x14ac:dyDescent="0.25">
      <c r="A2606" s="167"/>
      <c r="B2606" s="1331"/>
      <c r="C2606" s="1332"/>
      <c r="D2606" s="1333"/>
      <c r="E2606" s="1334"/>
      <c r="F2606" s="1334"/>
      <c r="G2606" s="1334"/>
    </row>
    <row r="2607" spans="1:7" s="1281" customFormat="1" x14ac:dyDescent="0.25">
      <c r="A2607" s="167"/>
      <c r="B2607" s="1331"/>
      <c r="C2607" s="1332"/>
      <c r="D2607" s="1333"/>
      <c r="E2607" s="1334"/>
      <c r="F2607" s="1334"/>
      <c r="G2607" s="1334"/>
    </row>
    <row r="2608" spans="1:7" s="1281" customFormat="1" x14ac:dyDescent="0.25">
      <c r="A2608" s="167"/>
      <c r="B2608" s="1331"/>
      <c r="C2608" s="1332"/>
      <c r="D2608" s="1333"/>
      <c r="E2608" s="1334"/>
      <c r="F2608" s="1334"/>
      <c r="G2608" s="1334"/>
    </row>
    <row r="2609" spans="1:7" s="1281" customFormat="1" x14ac:dyDescent="0.25">
      <c r="A2609" s="167"/>
      <c r="B2609" s="1331"/>
      <c r="C2609" s="1332"/>
      <c r="D2609" s="1333"/>
      <c r="E2609" s="1334"/>
      <c r="F2609" s="1334"/>
      <c r="G2609" s="1334"/>
    </row>
    <row r="2610" spans="1:7" s="1281" customFormat="1" x14ac:dyDescent="0.25">
      <c r="A2610" s="167"/>
      <c r="B2610" s="1331"/>
      <c r="C2610" s="1332"/>
      <c r="D2610" s="1333"/>
      <c r="E2610" s="1334"/>
      <c r="F2610" s="1334"/>
      <c r="G2610" s="1334"/>
    </row>
    <row r="2611" spans="1:7" s="1281" customFormat="1" x14ac:dyDescent="0.25">
      <c r="A2611" s="167"/>
      <c r="B2611" s="1331"/>
      <c r="C2611" s="1332"/>
      <c r="D2611" s="1333"/>
      <c r="E2611" s="1334"/>
      <c r="F2611" s="1334"/>
      <c r="G2611" s="1334"/>
    </row>
    <row r="2612" spans="1:7" s="1281" customFormat="1" x14ac:dyDescent="0.25">
      <c r="A2612" s="167"/>
      <c r="B2612" s="1331"/>
      <c r="C2612" s="1332"/>
      <c r="D2612" s="1333"/>
      <c r="E2612" s="1334"/>
      <c r="F2612" s="1334"/>
      <c r="G2612" s="1334"/>
    </row>
    <row r="2613" spans="1:7" s="1281" customFormat="1" x14ac:dyDescent="0.25">
      <c r="A2613" s="167"/>
      <c r="B2613" s="1331"/>
      <c r="C2613" s="1332"/>
      <c r="D2613" s="1333"/>
      <c r="E2613" s="1334"/>
      <c r="F2613" s="1334"/>
      <c r="G2613" s="1334"/>
    </row>
    <row r="2614" spans="1:7" s="1281" customFormat="1" x14ac:dyDescent="0.25">
      <c r="A2614" s="167"/>
      <c r="B2614" s="1331"/>
      <c r="C2614" s="1332"/>
      <c r="D2614" s="1333"/>
      <c r="E2614" s="1334"/>
      <c r="F2614" s="1334"/>
      <c r="G2614" s="1334"/>
    </row>
    <row r="2615" spans="1:7" s="1281" customFormat="1" x14ac:dyDescent="0.25">
      <c r="A2615" s="167"/>
      <c r="B2615" s="1331"/>
      <c r="C2615" s="1332"/>
      <c r="D2615" s="1333"/>
      <c r="E2615" s="1334"/>
      <c r="F2615" s="1334"/>
      <c r="G2615" s="1334"/>
    </row>
    <row r="2616" spans="1:7" s="1281" customFormat="1" x14ac:dyDescent="0.25">
      <c r="A2616" s="167"/>
      <c r="B2616" s="1331"/>
      <c r="C2616" s="1332"/>
      <c r="D2616" s="1333"/>
      <c r="E2616" s="1334"/>
      <c r="F2616" s="1334"/>
      <c r="G2616" s="1334"/>
    </row>
    <row r="2617" spans="1:7" s="1281" customFormat="1" x14ac:dyDescent="0.25">
      <c r="A2617" s="167"/>
      <c r="B2617" s="1331"/>
      <c r="C2617" s="1332"/>
      <c r="D2617" s="1333"/>
      <c r="E2617" s="1334"/>
      <c r="F2617" s="1334"/>
      <c r="G2617" s="1334"/>
    </row>
    <row r="2618" spans="1:7" s="1281" customFormat="1" x14ac:dyDescent="0.25">
      <c r="A2618" s="167"/>
      <c r="B2618" s="1331"/>
      <c r="C2618" s="1332"/>
      <c r="D2618" s="1333"/>
      <c r="E2618" s="1334"/>
      <c r="F2618" s="1334"/>
      <c r="G2618" s="1334"/>
    </row>
    <row r="2619" spans="1:7" s="1281" customFormat="1" x14ac:dyDescent="0.25">
      <c r="A2619" s="167"/>
      <c r="B2619" s="1331"/>
      <c r="C2619" s="1332"/>
      <c r="D2619" s="1333"/>
      <c r="E2619" s="1334"/>
      <c r="F2619" s="1334"/>
      <c r="G2619" s="1334"/>
    </row>
    <row r="2620" spans="1:7" s="1281" customFormat="1" x14ac:dyDescent="0.25">
      <c r="A2620" s="167"/>
      <c r="B2620" s="1331"/>
      <c r="C2620" s="1332"/>
      <c r="D2620" s="1333"/>
      <c r="E2620" s="1334"/>
      <c r="F2620" s="1334"/>
      <c r="G2620" s="1334"/>
    </row>
    <row r="2621" spans="1:7" s="1281" customFormat="1" x14ac:dyDescent="0.25">
      <c r="A2621" s="167"/>
      <c r="B2621" s="1331"/>
      <c r="C2621" s="1332"/>
      <c r="D2621" s="1333"/>
      <c r="E2621" s="1334"/>
      <c r="F2621" s="1334"/>
      <c r="G2621" s="1334"/>
    </row>
    <row r="2622" spans="1:7" s="1281" customFormat="1" x14ac:dyDescent="0.25">
      <c r="A2622" s="167"/>
      <c r="B2622" s="1331"/>
      <c r="C2622" s="1332"/>
      <c r="D2622" s="1333"/>
      <c r="E2622" s="1334"/>
      <c r="F2622" s="1334"/>
      <c r="G2622" s="1334"/>
    </row>
    <row r="2623" spans="1:7" s="1281" customFormat="1" x14ac:dyDescent="0.25">
      <c r="A2623" s="167"/>
      <c r="B2623" s="1331"/>
      <c r="C2623" s="1332"/>
      <c r="D2623" s="1333"/>
      <c r="E2623" s="1334"/>
      <c r="F2623" s="1334"/>
      <c r="G2623" s="1334"/>
    </row>
    <row r="2624" spans="1:7" s="1281" customFormat="1" x14ac:dyDescent="0.25">
      <c r="A2624" s="167"/>
      <c r="B2624" s="1331"/>
      <c r="C2624" s="1332"/>
      <c r="D2624" s="1333"/>
      <c r="E2624" s="1334"/>
      <c r="F2624" s="1334"/>
      <c r="G2624" s="1334"/>
    </row>
    <row r="2625" spans="1:7" s="1281" customFormat="1" x14ac:dyDescent="0.25">
      <c r="A2625" s="167"/>
      <c r="B2625" s="1331"/>
      <c r="C2625" s="1332"/>
      <c r="D2625" s="1333"/>
      <c r="E2625" s="1334"/>
      <c r="F2625" s="1334"/>
      <c r="G2625" s="1334"/>
    </row>
    <row r="2626" spans="1:7" s="1281" customFormat="1" x14ac:dyDescent="0.25">
      <c r="A2626" s="167"/>
      <c r="B2626" s="1331"/>
      <c r="C2626" s="1332"/>
      <c r="D2626" s="1333"/>
      <c r="E2626" s="1334"/>
      <c r="F2626" s="1334"/>
      <c r="G2626" s="1334"/>
    </row>
    <row r="2627" spans="1:7" s="1281" customFormat="1" x14ac:dyDescent="0.25">
      <c r="A2627" s="167"/>
      <c r="B2627" s="1331"/>
      <c r="C2627" s="1332"/>
      <c r="D2627" s="1333"/>
      <c r="E2627" s="1334"/>
      <c r="F2627" s="1334"/>
      <c r="G2627" s="1334"/>
    </row>
    <row r="2628" spans="1:7" s="1281" customFormat="1" x14ac:dyDescent="0.25">
      <c r="A2628" s="167"/>
      <c r="B2628" s="1331"/>
      <c r="C2628" s="1332"/>
      <c r="D2628" s="1333"/>
      <c r="E2628" s="1334"/>
      <c r="F2628" s="1334"/>
      <c r="G2628" s="1334"/>
    </row>
    <row r="2629" spans="1:7" s="1281" customFormat="1" x14ac:dyDescent="0.25">
      <c r="A2629" s="167"/>
      <c r="B2629" s="1331"/>
      <c r="C2629" s="1332"/>
      <c r="D2629" s="1333"/>
      <c r="E2629" s="1334"/>
      <c r="F2629" s="1334"/>
      <c r="G2629" s="1334"/>
    </row>
    <row r="2630" spans="1:7" s="1281" customFormat="1" x14ac:dyDescent="0.25">
      <c r="A2630" s="167"/>
      <c r="B2630" s="1331"/>
      <c r="C2630" s="1332"/>
      <c r="D2630" s="1333"/>
      <c r="E2630" s="1334"/>
      <c r="F2630" s="1334"/>
      <c r="G2630" s="1334"/>
    </row>
    <row r="2631" spans="1:7" s="1281" customFormat="1" x14ac:dyDescent="0.25">
      <c r="A2631" s="167"/>
      <c r="B2631" s="1331"/>
      <c r="C2631" s="1332"/>
      <c r="D2631" s="1333"/>
      <c r="E2631" s="1334"/>
      <c r="F2631" s="1334"/>
      <c r="G2631" s="1334"/>
    </row>
    <row r="2632" spans="1:7" s="1281" customFormat="1" x14ac:dyDescent="0.25">
      <c r="A2632" s="167"/>
      <c r="B2632" s="1331"/>
      <c r="C2632" s="1332"/>
      <c r="D2632" s="1333"/>
      <c r="E2632" s="1334"/>
      <c r="F2632" s="1334"/>
      <c r="G2632" s="1334"/>
    </row>
    <row r="2633" spans="1:7" s="1281" customFormat="1" x14ac:dyDescent="0.25">
      <c r="A2633" s="167"/>
      <c r="B2633" s="1331"/>
      <c r="C2633" s="1332"/>
      <c r="D2633" s="1333"/>
      <c r="E2633" s="1334"/>
      <c r="F2633" s="1334"/>
      <c r="G2633" s="1334"/>
    </row>
    <row r="2634" spans="1:7" s="1281" customFormat="1" x14ac:dyDescent="0.25">
      <c r="A2634" s="167"/>
      <c r="B2634" s="1331"/>
      <c r="C2634" s="1332"/>
      <c r="D2634" s="1333"/>
      <c r="E2634" s="1334"/>
      <c r="F2634" s="1334"/>
      <c r="G2634" s="1334"/>
    </row>
    <row r="2635" spans="1:7" s="1281" customFormat="1" x14ac:dyDescent="0.25">
      <c r="A2635" s="167"/>
      <c r="B2635" s="1331"/>
      <c r="C2635" s="1332"/>
      <c r="D2635" s="1333"/>
      <c r="E2635" s="1334"/>
      <c r="F2635" s="1334"/>
      <c r="G2635" s="1334"/>
    </row>
    <row r="2636" spans="1:7" s="1281" customFormat="1" x14ac:dyDescent="0.25">
      <c r="A2636" s="167"/>
      <c r="B2636" s="1331"/>
      <c r="C2636" s="1332"/>
      <c r="D2636" s="1333"/>
      <c r="E2636" s="1334"/>
      <c r="F2636" s="1334"/>
      <c r="G2636" s="1334"/>
    </row>
    <row r="2637" spans="1:7" s="1281" customFormat="1" x14ac:dyDescent="0.25">
      <c r="A2637" s="167"/>
      <c r="B2637" s="1331"/>
      <c r="C2637" s="1332"/>
      <c r="D2637" s="1333"/>
      <c r="E2637" s="1334"/>
      <c r="F2637" s="1334"/>
      <c r="G2637" s="1334"/>
    </row>
    <row r="2638" spans="1:7" s="1281" customFormat="1" x14ac:dyDescent="0.25">
      <c r="A2638" s="167"/>
      <c r="B2638" s="1331"/>
      <c r="C2638" s="1332"/>
      <c r="D2638" s="1333"/>
      <c r="E2638" s="1334"/>
      <c r="F2638" s="1334"/>
      <c r="G2638" s="1334"/>
    </row>
    <row r="2639" spans="1:7" s="1281" customFormat="1" x14ac:dyDescent="0.25">
      <c r="A2639" s="167"/>
      <c r="B2639" s="1331"/>
      <c r="C2639" s="1332"/>
      <c r="D2639" s="1333"/>
      <c r="E2639" s="1334"/>
      <c r="F2639" s="1334"/>
      <c r="G2639" s="1334"/>
    </row>
    <row r="2640" spans="1:7" s="1281" customFormat="1" x14ac:dyDescent="0.25">
      <c r="A2640" s="167"/>
      <c r="B2640" s="1331"/>
      <c r="C2640" s="1332"/>
      <c r="D2640" s="1333"/>
      <c r="E2640" s="1334"/>
      <c r="F2640" s="1334"/>
      <c r="G2640" s="1334"/>
    </row>
    <row r="2641" spans="1:7" s="1281" customFormat="1" x14ac:dyDescent="0.25">
      <c r="A2641" s="167"/>
      <c r="B2641" s="1331"/>
      <c r="C2641" s="1332"/>
      <c r="D2641" s="1333"/>
      <c r="E2641" s="1334"/>
      <c r="F2641" s="1334"/>
      <c r="G2641" s="1334"/>
    </row>
    <row r="2642" spans="1:7" s="1281" customFormat="1" x14ac:dyDescent="0.25">
      <c r="A2642" s="167"/>
      <c r="B2642" s="1331"/>
      <c r="C2642" s="1332"/>
      <c r="D2642" s="1333"/>
      <c r="E2642" s="1334"/>
      <c r="F2642" s="1334"/>
      <c r="G2642" s="1334"/>
    </row>
    <row r="2643" spans="1:7" s="1281" customFormat="1" x14ac:dyDescent="0.25">
      <c r="A2643" s="167"/>
      <c r="B2643" s="1331"/>
      <c r="C2643" s="1332"/>
      <c r="D2643" s="1333"/>
      <c r="E2643" s="1334"/>
      <c r="F2643" s="1334"/>
      <c r="G2643" s="1334"/>
    </row>
    <row r="2644" spans="1:7" s="1281" customFormat="1" x14ac:dyDescent="0.25">
      <c r="A2644" s="167"/>
      <c r="B2644" s="1331"/>
      <c r="C2644" s="1332"/>
      <c r="D2644" s="1333"/>
      <c r="E2644" s="1334"/>
      <c r="F2644" s="1334"/>
      <c r="G2644" s="1334"/>
    </row>
    <row r="2645" spans="1:7" s="1281" customFormat="1" x14ac:dyDescent="0.25">
      <c r="A2645" s="167"/>
      <c r="B2645" s="1331"/>
      <c r="C2645" s="1332"/>
      <c r="D2645" s="1333"/>
      <c r="E2645" s="1334"/>
      <c r="F2645" s="1334"/>
      <c r="G2645" s="1334"/>
    </row>
    <row r="2646" spans="1:7" s="1281" customFormat="1" x14ac:dyDescent="0.25">
      <c r="A2646" s="167"/>
      <c r="B2646" s="1331"/>
      <c r="C2646" s="1332"/>
      <c r="D2646" s="1333"/>
      <c r="E2646" s="1334"/>
      <c r="F2646" s="1334"/>
      <c r="G2646" s="1334"/>
    </row>
    <row r="2647" spans="1:7" s="1281" customFormat="1" x14ac:dyDescent="0.25">
      <c r="A2647" s="167"/>
      <c r="B2647" s="1331"/>
      <c r="C2647" s="1332"/>
      <c r="D2647" s="1333"/>
      <c r="E2647" s="1334"/>
      <c r="F2647" s="1334"/>
      <c r="G2647" s="1334"/>
    </row>
    <row r="2648" spans="1:7" s="1281" customFormat="1" x14ac:dyDescent="0.25">
      <c r="A2648" s="167"/>
      <c r="B2648" s="1331"/>
      <c r="C2648" s="1332"/>
      <c r="D2648" s="1333"/>
      <c r="E2648" s="1334"/>
      <c r="F2648" s="1334"/>
      <c r="G2648" s="1334"/>
    </row>
    <row r="2649" spans="1:7" s="1281" customFormat="1" x14ac:dyDescent="0.25">
      <c r="A2649" s="167"/>
      <c r="B2649" s="1331"/>
      <c r="C2649" s="1332"/>
      <c r="D2649" s="1333"/>
      <c r="E2649" s="1334"/>
      <c r="F2649" s="1334"/>
      <c r="G2649" s="1334"/>
    </row>
    <row r="2650" spans="1:7" s="1281" customFormat="1" x14ac:dyDescent="0.25">
      <c r="A2650" s="167"/>
      <c r="B2650" s="1331"/>
      <c r="C2650" s="1332"/>
      <c r="D2650" s="1333"/>
      <c r="E2650" s="1334"/>
      <c r="F2650" s="1334"/>
      <c r="G2650" s="1334"/>
    </row>
    <row r="2651" spans="1:7" s="1281" customFormat="1" x14ac:dyDescent="0.25">
      <c r="A2651" s="167"/>
      <c r="B2651" s="1331"/>
      <c r="C2651" s="1332"/>
      <c r="D2651" s="1333"/>
      <c r="E2651" s="1334"/>
      <c r="F2651" s="1334"/>
      <c r="G2651" s="1334"/>
    </row>
    <row r="2652" spans="1:7" s="1281" customFormat="1" x14ac:dyDescent="0.25">
      <c r="A2652" s="167"/>
      <c r="B2652" s="1331"/>
      <c r="C2652" s="1332"/>
      <c r="D2652" s="1333"/>
      <c r="E2652" s="1334"/>
      <c r="F2652" s="1334"/>
      <c r="G2652" s="1334"/>
    </row>
    <row r="2653" spans="1:7" s="1281" customFormat="1" x14ac:dyDescent="0.25">
      <c r="A2653" s="167"/>
      <c r="B2653" s="1331"/>
      <c r="C2653" s="1332"/>
      <c r="D2653" s="1333"/>
      <c r="E2653" s="1334"/>
      <c r="F2653" s="1334"/>
      <c r="G2653" s="1334"/>
    </row>
    <row r="2654" spans="1:7" s="1281" customFormat="1" x14ac:dyDescent="0.25">
      <c r="A2654" s="167"/>
      <c r="B2654" s="1331"/>
      <c r="C2654" s="1332"/>
      <c r="D2654" s="1333"/>
      <c r="E2654" s="1334"/>
      <c r="F2654" s="1334"/>
      <c r="G2654" s="1334"/>
    </row>
    <row r="2655" spans="1:7" s="1281" customFormat="1" x14ac:dyDescent="0.25">
      <c r="A2655" s="167"/>
      <c r="B2655" s="1331"/>
      <c r="C2655" s="1332"/>
      <c r="D2655" s="1333"/>
      <c r="E2655" s="1334"/>
      <c r="F2655" s="1334"/>
      <c r="G2655" s="1334"/>
    </row>
    <row r="2656" spans="1:7" s="1281" customFormat="1" x14ac:dyDescent="0.25">
      <c r="A2656" s="167"/>
      <c r="B2656" s="1331"/>
      <c r="C2656" s="1332"/>
      <c r="D2656" s="1333"/>
      <c r="E2656" s="1334"/>
      <c r="F2656" s="1334"/>
      <c r="G2656" s="1334"/>
    </row>
    <row r="2657" spans="1:7" s="1281" customFormat="1" x14ac:dyDescent="0.25">
      <c r="A2657" s="167"/>
      <c r="B2657" s="1331"/>
      <c r="C2657" s="1332"/>
      <c r="D2657" s="1333"/>
      <c r="E2657" s="1334"/>
      <c r="F2657" s="1334"/>
      <c r="G2657" s="1334"/>
    </row>
    <row r="2658" spans="1:7" s="1281" customFormat="1" x14ac:dyDescent="0.25">
      <c r="A2658" s="167"/>
      <c r="B2658" s="1331"/>
      <c r="C2658" s="1332"/>
      <c r="D2658" s="1333"/>
      <c r="E2658" s="1334"/>
      <c r="F2658" s="1334"/>
      <c r="G2658" s="1334"/>
    </row>
    <row r="2659" spans="1:7" s="1281" customFormat="1" x14ac:dyDescent="0.25">
      <c r="A2659" s="167"/>
      <c r="B2659" s="1331"/>
      <c r="C2659" s="1332"/>
      <c r="D2659" s="1333"/>
      <c r="E2659" s="1334"/>
      <c r="F2659" s="1334"/>
      <c r="G2659" s="1334"/>
    </row>
    <row r="2660" spans="1:7" s="1281" customFormat="1" x14ac:dyDescent="0.25">
      <c r="A2660" s="167"/>
      <c r="B2660" s="1331"/>
      <c r="C2660" s="1332"/>
      <c r="D2660" s="1333"/>
      <c r="E2660" s="1334"/>
      <c r="F2660" s="1334"/>
      <c r="G2660" s="1334"/>
    </row>
    <row r="2661" spans="1:7" s="1281" customFormat="1" x14ac:dyDescent="0.25">
      <c r="A2661" s="167"/>
      <c r="B2661" s="1331"/>
      <c r="C2661" s="1332"/>
      <c r="D2661" s="1333"/>
      <c r="E2661" s="1334"/>
      <c r="F2661" s="1334"/>
      <c r="G2661" s="1334"/>
    </row>
    <row r="2662" spans="1:7" s="1281" customFormat="1" x14ac:dyDescent="0.25">
      <c r="A2662" s="167"/>
      <c r="B2662" s="1331"/>
      <c r="C2662" s="1332"/>
      <c r="D2662" s="1333"/>
      <c r="E2662" s="1334"/>
      <c r="F2662" s="1334"/>
      <c r="G2662" s="1334"/>
    </row>
    <row r="2663" spans="1:7" s="1281" customFormat="1" x14ac:dyDescent="0.25">
      <c r="A2663" s="167"/>
      <c r="B2663" s="1331"/>
      <c r="C2663" s="1332"/>
      <c r="D2663" s="1333"/>
      <c r="E2663" s="1334"/>
      <c r="F2663" s="1334"/>
      <c r="G2663" s="1334"/>
    </row>
    <row r="2664" spans="1:7" s="1281" customFormat="1" x14ac:dyDescent="0.25">
      <c r="A2664" s="167"/>
      <c r="B2664" s="1331"/>
      <c r="C2664" s="1332"/>
      <c r="D2664" s="1333"/>
      <c r="E2664" s="1334"/>
      <c r="F2664" s="1334"/>
      <c r="G2664" s="1334"/>
    </row>
    <row r="2665" spans="1:7" s="1281" customFormat="1" x14ac:dyDescent="0.25">
      <c r="A2665" s="167"/>
      <c r="B2665" s="1331"/>
      <c r="C2665" s="1332"/>
      <c r="D2665" s="1333"/>
      <c r="E2665" s="1334"/>
      <c r="F2665" s="1334"/>
      <c r="G2665" s="1334"/>
    </row>
    <row r="2666" spans="1:7" s="1281" customFormat="1" x14ac:dyDescent="0.25">
      <c r="A2666" s="167"/>
      <c r="B2666" s="1331"/>
      <c r="C2666" s="1332"/>
      <c r="D2666" s="1333"/>
      <c r="E2666" s="1334"/>
      <c r="F2666" s="1334"/>
      <c r="G2666" s="1334"/>
    </row>
    <row r="2667" spans="1:7" s="1281" customFormat="1" x14ac:dyDescent="0.25">
      <c r="A2667" s="167"/>
      <c r="B2667" s="1331"/>
      <c r="C2667" s="1332"/>
      <c r="D2667" s="1333"/>
      <c r="E2667" s="1334"/>
      <c r="F2667" s="1334"/>
      <c r="G2667" s="1334"/>
    </row>
    <row r="2668" spans="1:7" s="1281" customFormat="1" x14ac:dyDescent="0.25">
      <c r="A2668" s="167"/>
      <c r="B2668" s="1331"/>
      <c r="C2668" s="1332"/>
      <c r="D2668" s="1333"/>
      <c r="E2668" s="1334"/>
      <c r="F2668" s="1334"/>
      <c r="G2668" s="1334"/>
    </row>
    <row r="2669" spans="1:7" s="1281" customFormat="1" x14ac:dyDescent="0.25">
      <c r="A2669" s="167"/>
      <c r="B2669" s="1331"/>
      <c r="C2669" s="1332"/>
      <c r="D2669" s="1333"/>
      <c r="E2669" s="1334"/>
      <c r="F2669" s="1334"/>
      <c r="G2669" s="1334"/>
    </row>
    <row r="2670" spans="1:7" s="1281" customFormat="1" x14ac:dyDescent="0.25">
      <c r="A2670" s="167"/>
      <c r="B2670" s="1331"/>
      <c r="C2670" s="1332"/>
      <c r="D2670" s="1333"/>
      <c r="E2670" s="1334"/>
      <c r="F2670" s="1334"/>
      <c r="G2670" s="1334"/>
    </row>
    <row r="2671" spans="1:7" s="1281" customFormat="1" x14ac:dyDescent="0.25">
      <c r="A2671" s="167"/>
      <c r="B2671" s="1331"/>
      <c r="C2671" s="1332"/>
      <c r="D2671" s="1333"/>
      <c r="E2671" s="1334"/>
      <c r="F2671" s="1334"/>
      <c r="G2671" s="1334"/>
    </row>
    <row r="2672" spans="1:7" s="1281" customFormat="1" x14ac:dyDescent="0.25">
      <c r="A2672" s="167"/>
      <c r="B2672" s="1331"/>
      <c r="C2672" s="1332"/>
      <c r="D2672" s="1333"/>
      <c r="E2672" s="1334"/>
      <c r="F2672" s="1334"/>
      <c r="G2672" s="1334"/>
    </row>
    <row r="2673" spans="1:7" s="1281" customFormat="1" x14ac:dyDescent="0.25">
      <c r="A2673" s="167"/>
      <c r="B2673" s="1331"/>
      <c r="C2673" s="1332"/>
      <c r="D2673" s="1333"/>
      <c r="E2673" s="1334"/>
      <c r="F2673" s="1334"/>
      <c r="G2673" s="1334"/>
    </row>
    <row r="2674" spans="1:7" s="1281" customFormat="1" x14ac:dyDescent="0.25">
      <c r="A2674" s="167"/>
      <c r="B2674" s="1331"/>
      <c r="C2674" s="1332"/>
      <c r="D2674" s="1333"/>
      <c r="E2674" s="1334"/>
      <c r="F2674" s="1334"/>
      <c r="G2674" s="1334"/>
    </row>
    <row r="2675" spans="1:7" s="1281" customFormat="1" x14ac:dyDescent="0.25">
      <c r="A2675" s="167"/>
      <c r="B2675" s="1331"/>
      <c r="C2675" s="1332"/>
      <c r="D2675" s="1333"/>
      <c r="E2675" s="1334"/>
      <c r="F2675" s="1334"/>
      <c r="G2675" s="1334"/>
    </row>
    <row r="2676" spans="1:7" s="1281" customFormat="1" x14ac:dyDescent="0.25">
      <c r="A2676" s="167"/>
      <c r="B2676" s="1331"/>
      <c r="C2676" s="1332"/>
      <c r="D2676" s="1333"/>
      <c r="E2676" s="1334"/>
      <c r="F2676" s="1334"/>
      <c r="G2676" s="1334"/>
    </row>
    <row r="2677" spans="1:7" s="1281" customFormat="1" x14ac:dyDescent="0.25">
      <c r="A2677" s="167"/>
      <c r="B2677" s="1331"/>
      <c r="C2677" s="1332"/>
      <c r="D2677" s="1333"/>
      <c r="E2677" s="1334"/>
      <c r="F2677" s="1334"/>
      <c r="G2677" s="1334"/>
    </row>
    <row r="2678" spans="1:7" s="1281" customFormat="1" x14ac:dyDescent="0.25">
      <c r="A2678" s="167"/>
      <c r="B2678" s="1331"/>
      <c r="C2678" s="1332"/>
      <c r="D2678" s="1333"/>
      <c r="E2678" s="1334"/>
      <c r="F2678" s="1334"/>
      <c r="G2678" s="1334"/>
    </row>
    <row r="2679" spans="1:7" s="1281" customFormat="1" x14ac:dyDescent="0.25">
      <c r="A2679" s="167"/>
      <c r="B2679" s="1331"/>
      <c r="C2679" s="1332"/>
      <c r="D2679" s="1333"/>
      <c r="E2679" s="1334"/>
      <c r="F2679" s="1334"/>
      <c r="G2679" s="1334"/>
    </row>
    <row r="2680" spans="1:7" s="1281" customFormat="1" x14ac:dyDescent="0.25">
      <c r="A2680" s="167"/>
      <c r="B2680" s="1331"/>
      <c r="C2680" s="1332"/>
      <c r="D2680" s="1333"/>
      <c r="E2680" s="1334"/>
      <c r="F2680" s="1334"/>
      <c r="G2680" s="1334"/>
    </row>
    <row r="2681" spans="1:7" s="1281" customFormat="1" x14ac:dyDescent="0.25">
      <c r="A2681" s="167"/>
      <c r="B2681" s="1331"/>
      <c r="C2681" s="1332"/>
      <c r="D2681" s="1333"/>
      <c r="E2681" s="1334"/>
      <c r="F2681" s="1334"/>
      <c r="G2681" s="1334"/>
    </row>
    <row r="2682" spans="1:7" s="1281" customFormat="1" x14ac:dyDescent="0.25">
      <c r="A2682" s="167"/>
      <c r="B2682" s="1331"/>
      <c r="C2682" s="1332"/>
      <c r="D2682" s="1333"/>
      <c r="E2682" s="1334"/>
      <c r="F2682" s="1334"/>
      <c r="G2682" s="1334"/>
    </row>
    <row r="2683" spans="1:7" s="1281" customFormat="1" x14ac:dyDescent="0.25">
      <c r="A2683" s="167"/>
      <c r="B2683" s="1331"/>
      <c r="C2683" s="1332"/>
      <c r="D2683" s="1333"/>
      <c r="E2683" s="1334"/>
      <c r="F2683" s="1334"/>
      <c r="G2683" s="1334"/>
    </row>
    <row r="2684" spans="1:7" s="1281" customFormat="1" x14ac:dyDescent="0.25">
      <c r="A2684" s="167"/>
      <c r="B2684" s="1331"/>
      <c r="C2684" s="1332"/>
      <c r="D2684" s="1333"/>
      <c r="E2684" s="1334"/>
      <c r="F2684" s="1334"/>
      <c r="G2684" s="1334"/>
    </row>
    <row r="2685" spans="1:7" s="1281" customFormat="1" x14ac:dyDescent="0.25">
      <c r="A2685" s="167"/>
      <c r="B2685" s="1331"/>
      <c r="C2685" s="1332"/>
      <c r="D2685" s="1333"/>
      <c r="E2685" s="1334"/>
      <c r="F2685" s="1334"/>
      <c r="G2685" s="1334"/>
    </row>
    <row r="2686" spans="1:7" s="1281" customFormat="1" x14ac:dyDescent="0.25">
      <c r="A2686" s="167"/>
      <c r="B2686" s="1331"/>
      <c r="C2686" s="1332"/>
      <c r="D2686" s="1333"/>
      <c r="E2686" s="1334"/>
      <c r="F2686" s="1334"/>
      <c r="G2686" s="1334"/>
    </row>
    <row r="2687" spans="1:7" s="1281" customFormat="1" x14ac:dyDescent="0.25">
      <c r="A2687" s="167"/>
      <c r="B2687" s="1331"/>
      <c r="C2687" s="1332"/>
      <c r="D2687" s="1333"/>
      <c r="E2687" s="1334"/>
      <c r="F2687" s="1334"/>
      <c r="G2687" s="1334"/>
    </row>
    <row r="2688" spans="1:7" s="1281" customFormat="1" x14ac:dyDescent="0.25">
      <c r="A2688" s="167"/>
      <c r="B2688" s="1331"/>
      <c r="C2688" s="1332"/>
      <c r="D2688" s="1333"/>
      <c r="E2688" s="1334"/>
      <c r="F2688" s="1334"/>
      <c r="G2688" s="1334"/>
    </row>
    <row r="2689" spans="1:7" s="1281" customFormat="1" x14ac:dyDescent="0.25">
      <c r="A2689" s="167"/>
      <c r="B2689" s="1331"/>
      <c r="C2689" s="1332"/>
      <c r="D2689" s="1333"/>
      <c r="E2689" s="1334"/>
      <c r="F2689" s="1334"/>
      <c r="G2689" s="1334"/>
    </row>
    <row r="2690" spans="1:7" s="1281" customFormat="1" x14ac:dyDescent="0.25">
      <c r="A2690" s="167"/>
      <c r="B2690" s="1331"/>
      <c r="C2690" s="1332"/>
      <c r="D2690" s="1333"/>
      <c r="E2690" s="1334"/>
      <c r="F2690" s="1334"/>
      <c r="G2690" s="1334"/>
    </row>
    <row r="2691" spans="1:7" s="1281" customFormat="1" x14ac:dyDescent="0.25">
      <c r="A2691" s="167"/>
      <c r="B2691" s="1331"/>
      <c r="C2691" s="1332"/>
      <c r="D2691" s="1333"/>
      <c r="E2691" s="1334"/>
      <c r="F2691" s="1334"/>
      <c r="G2691" s="1334"/>
    </row>
    <row r="2692" spans="1:7" s="1281" customFormat="1" x14ac:dyDescent="0.25">
      <c r="A2692" s="167"/>
      <c r="B2692" s="1331"/>
      <c r="C2692" s="1332"/>
      <c r="D2692" s="1333"/>
      <c r="E2692" s="1334"/>
      <c r="F2692" s="1334"/>
      <c r="G2692" s="1334"/>
    </row>
    <row r="2693" spans="1:7" s="1281" customFormat="1" x14ac:dyDescent="0.25">
      <c r="A2693" s="167"/>
      <c r="B2693" s="1331"/>
      <c r="C2693" s="1332"/>
      <c r="D2693" s="1333"/>
      <c r="E2693" s="1334"/>
      <c r="F2693" s="1334"/>
      <c r="G2693" s="1334"/>
    </row>
    <row r="2694" spans="1:7" s="1281" customFormat="1" x14ac:dyDescent="0.25">
      <c r="A2694" s="167"/>
      <c r="B2694" s="1331"/>
      <c r="C2694" s="1332"/>
      <c r="D2694" s="1333"/>
      <c r="E2694" s="1334"/>
      <c r="F2694" s="1334"/>
      <c r="G2694" s="1334"/>
    </row>
    <row r="2695" spans="1:7" s="1281" customFormat="1" x14ac:dyDescent="0.25">
      <c r="A2695" s="167"/>
      <c r="B2695" s="1331"/>
      <c r="C2695" s="1332"/>
      <c r="D2695" s="1333"/>
      <c r="E2695" s="1334"/>
      <c r="F2695" s="1334"/>
      <c r="G2695" s="1334"/>
    </row>
    <row r="2696" spans="1:7" s="1281" customFormat="1" x14ac:dyDescent="0.25">
      <c r="A2696" s="167"/>
      <c r="B2696" s="1331"/>
      <c r="C2696" s="1332"/>
      <c r="D2696" s="1333"/>
      <c r="E2696" s="1334"/>
      <c r="F2696" s="1334"/>
      <c r="G2696" s="1334"/>
    </row>
    <row r="2697" spans="1:7" s="1281" customFormat="1" x14ac:dyDescent="0.25">
      <c r="A2697" s="167"/>
      <c r="B2697" s="1331"/>
      <c r="C2697" s="1332"/>
      <c r="D2697" s="1333"/>
      <c r="E2697" s="1334"/>
      <c r="F2697" s="1334"/>
      <c r="G2697" s="1334"/>
    </row>
    <row r="2698" spans="1:7" s="1281" customFormat="1" x14ac:dyDescent="0.25">
      <c r="A2698" s="167"/>
      <c r="B2698" s="1331"/>
      <c r="C2698" s="1332"/>
      <c r="D2698" s="1333"/>
      <c r="E2698" s="1334"/>
      <c r="F2698" s="1334"/>
      <c r="G2698" s="1334"/>
    </row>
    <row r="2699" spans="1:7" s="1281" customFormat="1" x14ac:dyDescent="0.25">
      <c r="A2699" s="167"/>
      <c r="B2699" s="1331"/>
      <c r="C2699" s="1332"/>
      <c r="D2699" s="1333"/>
      <c r="E2699" s="1334"/>
      <c r="F2699" s="1334"/>
      <c r="G2699" s="1334"/>
    </row>
    <row r="2700" spans="1:7" s="1281" customFormat="1" x14ac:dyDescent="0.25">
      <c r="A2700" s="167"/>
      <c r="B2700" s="1331"/>
      <c r="C2700" s="1332"/>
      <c r="D2700" s="1333"/>
      <c r="E2700" s="1334"/>
      <c r="F2700" s="1334"/>
      <c r="G2700" s="1334"/>
    </row>
    <row r="2701" spans="1:7" s="1281" customFormat="1" x14ac:dyDescent="0.25">
      <c r="A2701" s="167"/>
      <c r="B2701" s="1331"/>
      <c r="C2701" s="1332"/>
      <c r="D2701" s="1333"/>
      <c r="E2701" s="1334"/>
      <c r="F2701" s="1334"/>
      <c r="G2701" s="1334"/>
    </row>
    <row r="2702" spans="1:7" s="1281" customFormat="1" x14ac:dyDescent="0.25">
      <c r="A2702" s="167"/>
      <c r="B2702" s="1331"/>
      <c r="C2702" s="1332"/>
      <c r="D2702" s="1333"/>
      <c r="E2702" s="1334"/>
      <c r="F2702" s="1334"/>
      <c r="G2702" s="1334"/>
    </row>
    <row r="2703" spans="1:7" s="1281" customFormat="1" x14ac:dyDescent="0.25">
      <c r="A2703" s="167"/>
      <c r="B2703" s="1331"/>
      <c r="C2703" s="1332"/>
      <c r="D2703" s="1333"/>
      <c r="E2703" s="1334"/>
      <c r="F2703" s="1334"/>
      <c r="G2703" s="1334"/>
    </row>
    <row r="2704" spans="1:7" s="1281" customFormat="1" x14ac:dyDescent="0.25">
      <c r="A2704" s="167"/>
      <c r="B2704" s="1331"/>
      <c r="C2704" s="1332"/>
      <c r="D2704" s="1333"/>
      <c r="E2704" s="1334"/>
      <c r="F2704" s="1334"/>
      <c r="G2704" s="1334"/>
    </row>
    <row r="2705" spans="1:7" s="1281" customFormat="1" x14ac:dyDescent="0.25">
      <c r="A2705" s="167"/>
      <c r="B2705" s="1331"/>
      <c r="C2705" s="1332"/>
      <c r="D2705" s="1333"/>
      <c r="E2705" s="1334"/>
      <c r="F2705" s="1334"/>
      <c r="G2705" s="1334"/>
    </row>
    <row r="2706" spans="1:7" s="1281" customFormat="1" x14ac:dyDescent="0.25">
      <c r="A2706" s="167"/>
      <c r="B2706" s="1331"/>
      <c r="C2706" s="1332"/>
      <c r="D2706" s="1333"/>
      <c r="E2706" s="1334"/>
      <c r="F2706" s="1334"/>
      <c r="G2706" s="1334"/>
    </row>
    <row r="2707" spans="1:7" s="1281" customFormat="1" x14ac:dyDescent="0.25">
      <c r="A2707" s="167"/>
      <c r="B2707" s="1331"/>
      <c r="C2707" s="1332"/>
      <c r="D2707" s="1333"/>
      <c r="E2707" s="1334"/>
      <c r="F2707" s="1334"/>
      <c r="G2707" s="1334"/>
    </row>
    <row r="2708" spans="1:7" s="1281" customFormat="1" x14ac:dyDescent="0.25">
      <c r="A2708" s="167"/>
      <c r="B2708" s="1331"/>
      <c r="C2708" s="1332"/>
      <c r="D2708" s="1333"/>
      <c r="E2708" s="1334"/>
      <c r="F2708" s="1334"/>
      <c r="G2708" s="1334"/>
    </row>
    <row r="2709" spans="1:7" s="1281" customFormat="1" x14ac:dyDescent="0.25">
      <c r="A2709" s="167"/>
      <c r="B2709" s="1331"/>
      <c r="C2709" s="1332"/>
      <c r="D2709" s="1333"/>
      <c r="E2709" s="1334"/>
      <c r="F2709" s="1334"/>
      <c r="G2709" s="1334"/>
    </row>
    <row r="2710" spans="1:7" s="1281" customFormat="1" x14ac:dyDescent="0.25">
      <c r="A2710" s="167"/>
      <c r="B2710" s="1331"/>
      <c r="C2710" s="1332"/>
      <c r="D2710" s="1333"/>
      <c r="E2710" s="1334"/>
      <c r="F2710" s="1334"/>
      <c r="G2710" s="1334"/>
    </row>
    <row r="2711" spans="1:7" s="1281" customFormat="1" x14ac:dyDescent="0.25">
      <c r="A2711" s="167"/>
      <c r="B2711" s="1331"/>
      <c r="C2711" s="1332"/>
      <c r="D2711" s="1333"/>
      <c r="E2711" s="1334"/>
      <c r="F2711" s="1334"/>
      <c r="G2711" s="1334"/>
    </row>
    <row r="2712" spans="1:7" s="1281" customFormat="1" x14ac:dyDescent="0.25">
      <c r="A2712" s="167"/>
      <c r="B2712" s="1331"/>
      <c r="C2712" s="1332"/>
      <c r="D2712" s="1333"/>
      <c r="E2712" s="1334"/>
      <c r="F2712" s="1334"/>
      <c r="G2712" s="1334"/>
    </row>
    <row r="2713" spans="1:7" s="1281" customFormat="1" x14ac:dyDescent="0.25">
      <c r="A2713" s="167"/>
      <c r="B2713" s="1331"/>
      <c r="C2713" s="1332"/>
      <c r="D2713" s="1333"/>
      <c r="E2713" s="1334"/>
      <c r="F2713" s="1334"/>
      <c r="G2713" s="1334"/>
    </row>
    <row r="2714" spans="1:7" s="1281" customFormat="1" x14ac:dyDescent="0.25">
      <c r="A2714" s="167"/>
      <c r="B2714" s="1331"/>
      <c r="C2714" s="1332"/>
      <c r="D2714" s="1333"/>
      <c r="E2714" s="1334"/>
      <c r="F2714" s="1334"/>
      <c r="G2714" s="1334"/>
    </row>
    <row r="2715" spans="1:7" s="1281" customFormat="1" x14ac:dyDescent="0.25">
      <c r="A2715" s="167"/>
      <c r="B2715" s="1331"/>
      <c r="C2715" s="1332"/>
      <c r="D2715" s="1333"/>
      <c r="E2715" s="1334"/>
      <c r="F2715" s="1334"/>
      <c r="G2715" s="1334"/>
    </row>
    <row r="2716" spans="1:7" s="1281" customFormat="1" x14ac:dyDescent="0.25">
      <c r="A2716" s="167"/>
      <c r="B2716" s="1331"/>
      <c r="C2716" s="1332"/>
      <c r="D2716" s="1333"/>
      <c r="E2716" s="1334"/>
      <c r="F2716" s="1334"/>
      <c r="G2716" s="1334"/>
    </row>
    <row r="2717" spans="1:7" s="1281" customFormat="1" x14ac:dyDescent="0.25">
      <c r="A2717" s="167"/>
      <c r="B2717" s="1331"/>
      <c r="C2717" s="1332"/>
      <c r="D2717" s="1333"/>
      <c r="E2717" s="1334"/>
      <c r="F2717" s="1334"/>
      <c r="G2717" s="1334"/>
    </row>
    <row r="2718" spans="1:7" s="1281" customFormat="1" x14ac:dyDescent="0.25">
      <c r="A2718" s="167"/>
      <c r="B2718" s="1331"/>
      <c r="C2718" s="1332"/>
      <c r="D2718" s="1333"/>
      <c r="E2718" s="1334"/>
      <c r="F2718" s="1334"/>
      <c r="G2718" s="1334"/>
    </row>
    <row r="2719" spans="1:7" s="1281" customFormat="1" x14ac:dyDescent="0.25">
      <c r="A2719" s="167"/>
      <c r="B2719" s="1331"/>
      <c r="C2719" s="1332"/>
      <c r="D2719" s="1333"/>
      <c r="E2719" s="1334"/>
      <c r="F2719" s="1334"/>
      <c r="G2719" s="1334"/>
    </row>
    <row r="2720" spans="1:7" s="1281" customFormat="1" x14ac:dyDescent="0.25">
      <c r="A2720" s="167"/>
      <c r="B2720" s="1331"/>
      <c r="C2720" s="1332"/>
      <c r="D2720" s="1333"/>
      <c r="E2720" s="1334"/>
      <c r="F2720" s="1334"/>
      <c r="G2720" s="1334"/>
    </row>
    <row r="2721" spans="1:7" s="1281" customFormat="1" x14ac:dyDescent="0.25">
      <c r="A2721" s="167"/>
      <c r="B2721" s="1331"/>
      <c r="C2721" s="1332"/>
      <c r="D2721" s="1333"/>
      <c r="E2721" s="1334"/>
      <c r="F2721" s="1334"/>
      <c r="G2721" s="1334"/>
    </row>
    <row r="2722" spans="1:7" s="1281" customFormat="1" x14ac:dyDescent="0.25">
      <c r="A2722" s="167"/>
      <c r="B2722" s="1331"/>
      <c r="C2722" s="1332"/>
      <c r="D2722" s="1333"/>
      <c r="E2722" s="1334"/>
      <c r="F2722" s="1334"/>
      <c r="G2722" s="1334"/>
    </row>
    <row r="2723" spans="1:7" s="1281" customFormat="1" x14ac:dyDescent="0.25">
      <c r="A2723" s="167"/>
      <c r="B2723" s="1331"/>
      <c r="C2723" s="1332"/>
      <c r="D2723" s="1333"/>
      <c r="E2723" s="1334"/>
      <c r="F2723" s="1334"/>
      <c r="G2723" s="1334"/>
    </row>
    <row r="2724" spans="1:7" s="1281" customFormat="1" x14ac:dyDescent="0.25">
      <c r="A2724" s="167"/>
      <c r="B2724" s="1331"/>
      <c r="C2724" s="1332"/>
      <c r="D2724" s="1333"/>
      <c r="E2724" s="1334"/>
      <c r="F2724" s="1334"/>
      <c r="G2724" s="1334"/>
    </row>
    <row r="2725" spans="1:7" s="1281" customFormat="1" x14ac:dyDescent="0.25">
      <c r="A2725" s="167"/>
      <c r="B2725" s="1331"/>
      <c r="C2725" s="1332"/>
      <c r="D2725" s="1333"/>
      <c r="E2725" s="1334"/>
      <c r="F2725" s="1334"/>
      <c r="G2725" s="1334"/>
    </row>
    <row r="2726" spans="1:7" s="1281" customFormat="1" x14ac:dyDescent="0.25">
      <c r="A2726" s="167"/>
      <c r="B2726" s="1331"/>
      <c r="C2726" s="1332"/>
      <c r="D2726" s="1333"/>
      <c r="E2726" s="1334"/>
      <c r="F2726" s="1334"/>
      <c r="G2726" s="1334"/>
    </row>
    <row r="2727" spans="1:7" s="1281" customFormat="1" x14ac:dyDescent="0.25">
      <c r="A2727" s="167"/>
      <c r="B2727" s="1331"/>
      <c r="C2727" s="1332"/>
      <c r="D2727" s="1333"/>
      <c r="E2727" s="1334"/>
      <c r="F2727" s="1334"/>
      <c r="G2727" s="1334"/>
    </row>
    <row r="2728" spans="1:7" s="1281" customFormat="1" x14ac:dyDescent="0.25">
      <c r="A2728" s="167"/>
      <c r="B2728" s="1331"/>
      <c r="C2728" s="1332"/>
      <c r="D2728" s="1333"/>
      <c r="E2728" s="1334"/>
      <c r="F2728" s="1334"/>
      <c r="G2728" s="1334"/>
    </row>
    <row r="2729" spans="1:7" s="1281" customFormat="1" x14ac:dyDescent="0.25">
      <c r="A2729" s="167"/>
      <c r="B2729" s="1331"/>
      <c r="C2729" s="1332"/>
      <c r="D2729" s="1333"/>
      <c r="E2729" s="1334"/>
      <c r="F2729" s="1334"/>
      <c r="G2729" s="1334"/>
    </row>
    <row r="2730" spans="1:7" s="1281" customFormat="1" x14ac:dyDescent="0.25">
      <c r="A2730" s="167"/>
      <c r="B2730" s="1331"/>
      <c r="C2730" s="1332"/>
      <c r="D2730" s="1333"/>
      <c r="E2730" s="1334"/>
      <c r="F2730" s="1334"/>
      <c r="G2730" s="1334"/>
    </row>
    <row r="2731" spans="1:7" s="1281" customFormat="1" x14ac:dyDescent="0.25">
      <c r="A2731" s="167"/>
      <c r="B2731" s="1331"/>
      <c r="C2731" s="1332"/>
      <c r="D2731" s="1333"/>
      <c r="E2731" s="1334"/>
      <c r="F2731" s="1334"/>
      <c r="G2731" s="1334"/>
    </row>
    <row r="2732" spans="1:7" s="1281" customFormat="1" x14ac:dyDescent="0.25">
      <c r="A2732" s="167"/>
      <c r="B2732" s="1331"/>
      <c r="C2732" s="1332"/>
      <c r="D2732" s="1333"/>
      <c r="E2732" s="1334"/>
      <c r="F2732" s="1334"/>
      <c r="G2732" s="1334"/>
    </row>
    <row r="2733" spans="1:7" s="1281" customFormat="1" x14ac:dyDescent="0.25">
      <c r="A2733" s="167"/>
      <c r="B2733" s="1331"/>
      <c r="C2733" s="1332"/>
      <c r="D2733" s="1333"/>
      <c r="E2733" s="1334"/>
      <c r="F2733" s="1334"/>
      <c r="G2733" s="1334"/>
    </row>
    <row r="2734" spans="1:7" s="1281" customFormat="1" x14ac:dyDescent="0.25">
      <c r="A2734" s="167"/>
      <c r="B2734" s="1331"/>
      <c r="C2734" s="1332"/>
      <c r="D2734" s="1333"/>
      <c r="E2734" s="1334"/>
      <c r="F2734" s="1334"/>
      <c r="G2734" s="1334"/>
    </row>
    <row r="2735" spans="1:7" s="1281" customFormat="1" x14ac:dyDescent="0.25">
      <c r="A2735" s="167"/>
      <c r="B2735" s="1331"/>
      <c r="C2735" s="1332"/>
      <c r="D2735" s="1333"/>
      <c r="E2735" s="1334"/>
      <c r="F2735" s="1334"/>
      <c r="G2735" s="1334"/>
    </row>
    <row r="2736" spans="1:7" s="1281" customFormat="1" x14ac:dyDescent="0.25">
      <c r="A2736" s="167"/>
      <c r="B2736" s="1331"/>
      <c r="C2736" s="1332"/>
      <c r="D2736" s="1333"/>
      <c r="E2736" s="1334"/>
      <c r="F2736" s="1334"/>
      <c r="G2736" s="1334"/>
    </row>
    <row r="2737" spans="1:7" s="1281" customFormat="1" x14ac:dyDescent="0.25">
      <c r="A2737" s="167"/>
      <c r="B2737" s="1331"/>
      <c r="C2737" s="1332"/>
      <c r="D2737" s="1333"/>
      <c r="E2737" s="1334"/>
      <c r="F2737" s="1334"/>
      <c r="G2737" s="1334"/>
    </row>
    <row r="2738" spans="1:7" s="1281" customFormat="1" x14ac:dyDescent="0.25">
      <c r="A2738" s="167"/>
      <c r="B2738" s="1331"/>
      <c r="C2738" s="1332"/>
      <c r="D2738" s="1333"/>
      <c r="E2738" s="1334"/>
      <c r="F2738" s="1334"/>
      <c r="G2738" s="1334"/>
    </row>
    <row r="2739" spans="1:7" s="1281" customFormat="1" x14ac:dyDescent="0.25">
      <c r="A2739" s="167"/>
      <c r="B2739" s="1331"/>
      <c r="C2739" s="1332"/>
      <c r="D2739" s="1333"/>
      <c r="E2739" s="1334"/>
      <c r="F2739" s="1334"/>
      <c r="G2739" s="1334"/>
    </row>
    <row r="2740" spans="1:7" s="1281" customFormat="1" x14ac:dyDescent="0.25">
      <c r="A2740" s="167"/>
      <c r="B2740" s="1331"/>
      <c r="C2740" s="1332"/>
      <c r="D2740" s="1333"/>
      <c r="E2740" s="1334"/>
      <c r="F2740" s="1334"/>
      <c r="G2740" s="1334"/>
    </row>
    <row r="2741" spans="1:7" s="1281" customFormat="1" x14ac:dyDescent="0.25">
      <c r="A2741" s="167"/>
      <c r="B2741" s="1331"/>
      <c r="C2741" s="1332"/>
      <c r="D2741" s="1333"/>
      <c r="E2741" s="1334"/>
      <c r="F2741" s="1334"/>
      <c r="G2741" s="1334"/>
    </row>
    <row r="2742" spans="1:7" s="1281" customFormat="1" x14ac:dyDescent="0.25">
      <c r="A2742" s="167"/>
      <c r="B2742" s="1331"/>
      <c r="C2742" s="1332"/>
      <c r="D2742" s="1333"/>
      <c r="E2742" s="1334"/>
      <c r="F2742" s="1334"/>
      <c r="G2742" s="1334"/>
    </row>
    <row r="2743" spans="1:7" s="1281" customFormat="1" x14ac:dyDescent="0.25">
      <c r="A2743" s="167"/>
      <c r="B2743" s="1331"/>
      <c r="C2743" s="1332"/>
      <c r="D2743" s="1333"/>
      <c r="E2743" s="1334"/>
      <c r="F2743" s="1334"/>
      <c r="G2743" s="1334"/>
    </row>
    <row r="2744" spans="1:7" s="1281" customFormat="1" x14ac:dyDescent="0.25">
      <c r="A2744" s="167"/>
      <c r="B2744" s="1331"/>
      <c r="C2744" s="1332"/>
      <c r="D2744" s="1333"/>
      <c r="E2744" s="1334"/>
      <c r="F2744" s="1334"/>
      <c r="G2744" s="1334"/>
    </row>
    <row r="2745" spans="1:7" s="1281" customFormat="1" x14ac:dyDescent="0.25">
      <c r="A2745" s="167"/>
      <c r="B2745" s="1331"/>
      <c r="C2745" s="1332"/>
      <c r="D2745" s="1333"/>
      <c r="E2745" s="1334"/>
      <c r="F2745" s="1334"/>
      <c r="G2745" s="1334"/>
    </row>
    <row r="2746" spans="1:7" s="1281" customFormat="1" x14ac:dyDescent="0.25">
      <c r="A2746" s="167"/>
      <c r="B2746" s="1331"/>
      <c r="C2746" s="1332"/>
      <c r="D2746" s="1333"/>
      <c r="E2746" s="1334"/>
      <c r="F2746" s="1334"/>
      <c r="G2746" s="1334"/>
    </row>
    <row r="2747" spans="1:7" s="1281" customFormat="1" x14ac:dyDescent="0.25">
      <c r="A2747" s="167"/>
      <c r="B2747" s="1331"/>
      <c r="C2747" s="1332"/>
      <c r="D2747" s="1333"/>
      <c r="E2747" s="1334"/>
      <c r="F2747" s="1334"/>
      <c r="G2747" s="1334"/>
    </row>
    <row r="2748" spans="1:7" s="1281" customFormat="1" x14ac:dyDescent="0.25">
      <c r="A2748" s="167"/>
      <c r="B2748" s="1331"/>
      <c r="C2748" s="1332"/>
      <c r="D2748" s="1333"/>
      <c r="E2748" s="1334"/>
      <c r="F2748" s="1334"/>
      <c r="G2748" s="1334"/>
    </row>
    <row r="2749" spans="1:7" s="1281" customFormat="1" x14ac:dyDescent="0.25">
      <c r="A2749" s="167"/>
      <c r="B2749" s="1331"/>
      <c r="C2749" s="1332"/>
      <c r="D2749" s="1333"/>
      <c r="E2749" s="1334"/>
      <c r="F2749" s="1334"/>
      <c r="G2749" s="1334"/>
    </row>
    <row r="2750" spans="1:7" s="1281" customFormat="1" x14ac:dyDescent="0.25">
      <c r="A2750" s="167"/>
      <c r="B2750" s="1331"/>
      <c r="C2750" s="1332"/>
      <c r="D2750" s="1333"/>
      <c r="E2750" s="1334"/>
      <c r="F2750" s="1334"/>
      <c r="G2750" s="1334"/>
    </row>
    <row r="2751" spans="1:7" s="1281" customFormat="1" x14ac:dyDescent="0.25">
      <c r="A2751" s="167"/>
      <c r="B2751" s="1331"/>
      <c r="C2751" s="1332"/>
      <c r="D2751" s="1333"/>
      <c r="E2751" s="1334"/>
      <c r="F2751" s="1334"/>
      <c r="G2751" s="1334"/>
    </row>
    <row r="2752" spans="1:7" s="1281" customFormat="1" x14ac:dyDescent="0.25">
      <c r="A2752" s="167"/>
      <c r="B2752" s="1331"/>
      <c r="C2752" s="1332"/>
      <c r="D2752" s="1333"/>
      <c r="E2752" s="1334"/>
      <c r="F2752" s="1334"/>
      <c r="G2752" s="1334"/>
    </row>
    <row r="2753" spans="1:7" s="1281" customFormat="1" x14ac:dyDescent="0.25">
      <c r="A2753" s="167"/>
      <c r="B2753" s="1331"/>
      <c r="C2753" s="1332"/>
      <c r="D2753" s="1333"/>
      <c r="E2753" s="1334"/>
      <c r="F2753" s="1334"/>
      <c r="G2753" s="1334"/>
    </row>
    <row r="2754" spans="1:7" s="1281" customFormat="1" x14ac:dyDescent="0.25">
      <c r="A2754" s="167"/>
      <c r="B2754" s="1331"/>
      <c r="C2754" s="1332"/>
      <c r="D2754" s="1333"/>
      <c r="E2754" s="1334"/>
      <c r="F2754" s="1334"/>
      <c r="G2754" s="1334"/>
    </row>
    <row r="2755" spans="1:7" s="1281" customFormat="1" x14ac:dyDescent="0.25">
      <c r="A2755" s="167"/>
      <c r="B2755" s="1331"/>
      <c r="C2755" s="1332"/>
      <c r="D2755" s="1333"/>
      <c r="E2755" s="1334"/>
      <c r="F2755" s="1334"/>
      <c r="G2755" s="1334"/>
    </row>
    <row r="2756" spans="1:7" s="1281" customFormat="1" x14ac:dyDescent="0.25">
      <c r="A2756" s="167"/>
      <c r="B2756" s="1331"/>
      <c r="C2756" s="1332"/>
      <c r="D2756" s="1333"/>
      <c r="E2756" s="1334"/>
      <c r="F2756" s="1334"/>
      <c r="G2756" s="1334"/>
    </row>
    <row r="2757" spans="1:7" s="1281" customFormat="1" x14ac:dyDescent="0.25">
      <c r="A2757" s="167"/>
      <c r="B2757" s="1331"/>
      <c r="C2757" s="1332"/>
      <c r="D2757" s="1333"/>
      <c r="E2757" s="1334"/>
      <c r="F2757" s="1334"/>
      <c r="G2757" s="1334"/>
    </row>
    <row r="2758" spans="1:7" s="1281" customFormat="1" x14ac:dyDescent="0.25">
      <c r="A2758" s="167"/>
      <c r="B2758" s="1331"/>
      <c r="C2758" s="1332"/>
      <c r="D2758" s="1333"/>
      <c r="E2758" s="1334"/>
      <c r="F2758" s="1334"/>
      <c r="G2758" s="1334"/>
    </row>
    <row r="2759" spans="1:7" s="1281" customFormat="1" x14ac:dyDescent="0.25">
      <c r="A2759" s="167"/>
      <c r="B2759" s="1331"/>
      <c r="C2759" s="1332"/>
      <c r="D2759" s="1333"/>
      <c r="E2759" s="1334"/>
      <c r="F2759" s="1334"/>
      <c r="G2759" s="1334"/>
    </row>
    <row r="2760" spans="1:7" s="1281" customFormat="1" x14ac:dyDescent="0.25">
      <c r="A2760" s="167"/>
      <c r="B2760" s="1331"/>
      <c r="C2760" s="1332"/>
      <c r="D2760" s="1333"/>
      <c r="E2760" s="1334"/>
      <c r="F2760" s="1334"/>
      <c r="G2760" s="1334"/>
    </row>
    <row r="2761" spans="1:7" s="1281" customFormat="1" x14ac:dyDescent="0.25">
      <c r="A2761" s="167"/>
      <c r="B2761" s="1331"/>
      <c r="C2761" s="1332"/>
      <c r="D2761" s="1333"/>
      <c r="E2761" s="1334"/>
      <c r="F2761" s="1334"/>
      <c r="G2761" s="1334"/>
    </row>
    <row r="2762" spans="1:7" s="1281" customFormat="1" x14ac:dyDescent="0.25">
      <c r="A2762" s="167"/>
      <c r="B2762" s="1331"/>
      <c r="C2762" s="1332"/>
      <c r="D2762" s="1333"/>
      <c r="E2762" s="1334"/>
      <c r="F2762" s="1334"/>
      <c r="G2762" s="1334"/>
    </row>
    <row r="2763" spans="1:7" s="1281" customFormat="1" x14ac:dyDescent="0.25">
      <c r="A2763" s="167"/>
      <c r="B2763" s="1331"/>
      <c r="C2763" s="1332"/>
      <c r="D2763" s="1333"/>
      <c r="E2763" s="1334"/>
      <c r="F2763" s="1334"/>
      <c r="G2763" s="1334"/>
    </row>
    <row r="2764" spans="1:7" s="1281" customFormat="1" x14ac:dyDescent="0.25">
      <c r="A2764" s="167"/>
      <c r="B2764" s="1331"/>
      <c r="C2764" s="1332"/>
      <c r="D2764" s="1333"/>
      <c r="E2764" s="1334"/>
      <c r="F2764" s="1334"/>
      <c r="G2764" s="1334"/>
    </row>
    <row r="2765" spans="1:7" s="1281" customFormat="1" x14ac:dyDescent="0.25">
      <c r="A2765" s="167"/>
      <c r="B2765" s="1331"/>
      <c r="C2765" s="1332"/>
      <c r="D2765" s="1333"/>
      <c r="E2765" s="1334"/>
      <c r="F2765" s="1334"/>
      <c r="G2765" s="1334"/>
    </row>
    <row r="2766" spans="1:7" s="1281" customFormat="1" x14ac:dyDescent="0.25">
      <c r="A2766" s="167"/>
      <c r="B2766" s="1331"/>
      <c r="C2766" s="1332"/>
      <c r="D2766" s="1333"/>
      <c r="E2766" s="1334"/>
      <c r="F2766" s="1334"/>
      <c r="G2766" s="1334"/>
    </row>
    <row r="2767" spans="1:7" s="1281" customFormat="1" x14ac:dyDescent="0.25">
      <c r="A2767" s="167"/>
      <c r="B2767" s="1331"/>
      <c r="C2767" s="1332"/>
      <c r="D2767" s="1333"/>
      <c r="E2767" s="1334"/>
      <c r="F2767" s="1334"/>
      <c r="G2767" s="1334"/>
    </row>
    <row r="2768" spans="1:7" s="1281" customFormat="1" x14ac:dyDescent="0.25">
      <c r="A2768" s="167"/>
      <c r="B2768" s="1331"/>
      <c r="C2768" s="1332"/>
      <c r="D2768" s="1333"/>
      <c r="E2768" s="1334"/>
      <c r="F2768" s="1334"/>
      <c r="G2768" s="1334"/>
    </row>
    <row r="2769" spans="1:7" s="1281" customFormat="1" x14ac:dyDescent="0.25">
      <c r="A2769" s="167"/>
      <c r="B2769" s="1331"/>
      <c r="C2769" s="1332"/>
      <c r="D2769" s="1333"/>
      <c r="E2769" s="1334"/>
      <c r="F2769" s="1334"/>
      <c r="G2769" s="1334"/>
    </row>
    <row r="2770" spans="1:7" s="1281" customFormat="1" x14ac:dyDescent="0.25">
      <c r="A2770" s="167"/>
      <c r="B2770" s="1331"/>
      <c r="C2770" s="1332"/>
      <c r="D2770" s="1333"/>
      <c r="E2770" s="1334"/>
      <c r="F2770" s="1334"/>
      <c r="G2770" s="1334"/>
    </row>
    <row r="2771" spans="1:7" s="1281" customFormat="1" x14ac:dyDescent="0.25">
      <c r="A2771" s="167"/>
      <c r="B2771" s="1331"/>
      <c r="C2771" s="1332"/>
      <c r="D2771" s="1333"/>
      <c r="E2771" s="1334"/>
      <c r="F2771" s="1334"/>
      <c r="G2771" s="1334"/>
    </row>
    <row r="2772" spans="1:7" s="1281" customFormat="1" x14ac:dyDescent="0.25">
      <c r="A2772" s="167"/>
      <c r="B2772" s="1331"/>
      <c r="C2772" s="1332"/>
      <c r="D2772" s="1333"/>
      <c r="E2772" s="1334"/>
      <c r="F2772" s="1334"/>
      <c r="G2772" s="1334"/>
    </row>
    <row r="2773" spans="1:7" s="1281" customFormat="1" x14ac:dyDescent="0.25">
      <c r="A2773" s="167"/>
      <c r="B2773" s="1331"/>
      <c r="C2773" s="1332"/>
      <c r="D2773" s="1333"/>
      <c r="E2773" s="1334"/>
      <c r="F2773" s="1334"/>
      <c r="G2773" s="1334"/>
    </row>
    <row r="2774" spans="1:7" s="1281" customFormat="1" x14ac:dyDescent="0.25">
      <c r="A2774" s="167"/>
      <c r="B2774" s="1331"/>
      <c r="C2774" s="1332"/>
      <c r="D2774" s="1333"/>
      <c r="E2774" s="1334"/>
      <c r="F2774" s="1334"/>
      <c r="G2774" s="1334"/>
    </row>
    <row r="2775" spans="1:7" s="1281" customFormat="1" x14ac:dyDescent="0.25">
      <c r="A2775" s="167"/>
      <c r="B2775" s="1331"/>
      <c r="C2775" s="1332"/>
      <c r="D2775" s="1333"/>
      <c r="E2775" s="1334"/>
      <c r="F2775" s="1334"/>
      <c r="G2775" s="1334"/>
    </row>
    <row r="2776" spans="1:7" s="1281" customFormat="1" x14ac:dyDescent="0.25">
      <c r="A2776" s="167"/>
      <c r="B2776" s="1331"/>
      <c r="C2776" s="1332"/>
      <c r="D2776" s="1333"/>
      <c r="E2776" s="1334"/>
      <c r="F2776" s="1334"/>
      <c r="G2776" s="1334"/>
    </row>
    <row r="2777" spans="1:7" s="1281" customFormat="1" x14ac:dyDescent="0.25">
      <c r="A2777" s="167"/>
      <c r="B2777" s="1331"/>
      <c r="C2777" s="1332"/>
      <c r="D2777" s="1333"/>
      <c r="E2777" s="1334"/>
      <c r="F2777" s="1334"/>
      <c r="G2777" s="1334"/>
    </row>
    <row r="2778" spans="1:7" s="1281" customFormat="1" x14ac:dyDescent="0.25">
      <c r="A2778" s="167"/>
      <c r="B2778" s="1331"/>
      <c r="C2778" s="1332"/>
      <c r="D2778" s="1333"/>
      <c r="E2778" s="1334"/>
      <c r="F2778" s="1334"/>
      <c r="G2778" s="1334"/>
    </row>
    <row r="2779" spans="1:7" s="1281" customFormat="1" x14ac:dyDescent="0.25">
      <c r="A2779" s="167"/>
      <c r="B2779" s="1331"/>
      <c r="C2779" s="1332"/>
      <c r="D2779" s="1333"/>
      <c r="E2779" s="1334"/>
      <c r="F2779" s="1334"/>
      <c r="G2779" s="1334"/>
    </row>
    <row r="2780" spans="1:7" s="1281" customFormat="1" x14ac:dyDescent="0.25">
      <c r="A2780" s="167"/>
      <c r="B2780" s="1331"/>
      <c r="C2780" s="1332"/>
      <c r="D2780" s="1333"/>
      <c r="E2780" s="1334"/>
      <c r="F2780" s="1334"/>
      <c r="G2780" s="1334"/>
    </row>
    <row r="2781" spans="1:7" s="1281" customFormat="1" x14ac:dyDescent="0.25">
      <c r="A2781" s="167"/>
      <c r="B2781" s="1331"/>
      <c r="C2781" s="1332"/>
      <c r="D2781" s="1333"/>
      <c r="E2781" s="1334"/>
      <c r="F2781" s="1334"/>
      <c r="G2781" s="1334"/>
    </row>
    <row r="2782" spans="1:7" s="1281" customFormat="1" x14ac:dyDescent="0.25">
      <c r="A2782" s="167"/>
      <c r="B2782" s="1331"/>
      <c r="C2782" s="1332"/>
      <c r="D2782" s="1333"/>
      <c r="E2782" s="1334"/>
      <c r="F2782" s="1334"/>
      <c r="G2782" s="1334"/>
    </row>
    <row r="2783" spans="1:7" s="1281" customFormat="1" x14ac:dyDescent="0.25">
      <c r="A2783" s="167"/>
      <c r="B2783" s="1331"/>
      <c r="C2783" s="1332"/>
      <c r="D2783" s="1333"/>
      <c r="E2783" s="1334"/>
      <c r="F2783" s="1334"/>
      <c r="G2783" s="1334"/>
    </row>
    <row r="2784" spans="1:7" s="1281" customFormat="1" x14ac:dyDescent="0.25">
      <c r="A2784" s="167"/>
      <c r="B2784" s="1331"/>
      <c r="C2784" s="1332"/>
      <c r="D2784" s="1333"/>
      <c r="E2784" s="1334"/>
      <c r="F2784" s="1334"/>
      <c r="G2784" s="1334"/>
    </row>
    <row r="2785" spans="1:7" s="1281" customFormat="1" x14ac:dyDescent="0.25">
      <c r="A2785" s="167"/>
      <c r="B2785" s="1331"/>
      <c r="C2785" s="1332"/>
      <c r="D2785" s="1333"/>
      <c r="E2785" s="1334"/>
      <c r="F2785" s="1334"/>
      <c r="G2785" s="1334"/>
    </row>
    <row r="2786" spans="1:7" s="1281" customFormat="1" x14ac:dyDescent="0.25">
      <c r="A2786" s="167"/>
      <c r="B2786" s="1331"/>
      <c r="C2786" s="1332"/>
      <c r="D2786" s="1333"/>
      <c r="E2786" s="1334"/>
      <c r="F2786" s="1334"/>
      <c r="G2786" s="1334"/>
    </row>
    <row r="2787" spans="1:7" s="1281" customFormat="1" x14ac:dyDescent="0.25">
      <c r="A2787" s="167"/>
      <c r="B2787" s="1331"/>
      <c r="C2787" s="1332"/>
      <c r="D2787" s="1333"/>
      <c r="E2787" s="1334"/>
      <c r="F2787" s="1334"/>
      <c r="G2787" s="1334"/>
    </row>
    <row r="2788" spans="1:7" s="1281" customFormat="1" x14ac:dyDescent="0.25">
      <c r="A2788" s="167"/>
      <c r="B2788" s="1331"/>
      <c r="C2788" s="1332"/>
      <c r="D2788" s="1333"/>
      <c r="E2788" s="1334"/>
      <c r="F2788" s="1334"/>
      <c r="G2788" s="1334"/>
    </row>
    <row r="2789" spans="1:7" s="1281" customFormat="1" x14ac:dyDescent="0.25">
      <c r="A2789" s="167"/>
      <c r="B2789" s="1331"/>
      <c r="C2789" s="1332"/>
      <c r="D2789" s="1333"/>
      <c r="E2789" s="1334"/>
      <c r="F2789" s="1334"/>
      <c r="G2789" s="1334"/>
    </row>
    <row r="2790" spans="1:7" s="1281" customFormat="1" x14ac:dyDescent="0.25">
      <c r="A2790" s="167"/>
      <c r="B2790" s="1331"/>
      <c r="C2790" s="1332"/>
      <c r="D2790" s="1333"/>
      <c r="E2790" s="1334"/>
      <c r="F2790" s="1334"/>
      <c r="G2790" s="1334"/>
    </row>
    <row r="2791" spans="1:7" s="1281" customFormat="1" x14ac:dyDescent="0.25">
      <c r="A2791" s="167"/>
      <c r="B2791" s="1331"/>
      <c r="C2791" s="1332"/>
      <c r="D2791" s="1333"/>
      <c r="E2791" s="1334"/>
      <c r="F2791" s="1334"/>
      <c r="G2791" s="1334"/>
    </row>
    <row r="2792" spans="1:7" s="1281" customFormat="1" x14ac:dyDescent="0.25">
      <c r="A2792" s="167"/>
      <c r="B2792" s="1331"/>
      <c r="C2792" s="1332"/>
      <c r="D2792" s="1333"/>
      <c r="E2792" s="1334"/>
      <c r="F2792" s="1334"/>
      <c r="G2792" s="1334"/>
    </row>
    <row r="2793" spans="1:7" s="1281" customFormat="1" x14ac:dyDescent="0.25">
      <c r="A2793" s="167"/>
      <c r="B2793" s="1331"/>
      <c r="C2793" s="1332"/>
      <c r="D2793" s="1333"/>
      <c r="E2793" s="1334"/>
      <c r="F2793" s="1334"/>
      <c r="G2793" s="1334"/>
    </row>
    <row r="2794" spans="1:7" s="1281" customFormat="1" x14ac:dyDescent="0.25">
      <c r="A2794" s="167"/>
      <c r="B2794" s="1331"/>
      <c r="C2794" s="1332"/>
      <c r="D2794" s="1333"/>
      <c r="E2794" s="1334"/>
      <c r="F2794" s="1334"/>
      <c r="G2794" s="1334"/>
    </row>
    <row r="2795" spans="1:7" s="1281" customFormat="1" x14ac:dyDescent="0.25">
      <c r="A2795" s="167"/>
      <c r="B2795" s="1331"/>
      <c r="C2795" s="1332"/>
      <c r="D2795" s="1333"/>
      <c r="E2795" s="1334"/>
      <c r="F2795" s="1334"/>
      <c r="G2795" s="1334"/>
    </row>
    <row r="2796" spans="1:7" s="1281" customFormat="1" x14ac:dyDescent="0.25">
      <c r="A2796" s="167"/>
      <c r="B2796" s="1331"/>
      <c r="C2796" s="1332"/>
      <c r="D2796" s="1333"/>
      <c r="E2796" s="1334"/>
      <c r="F2796" s="1334"/>
      <c r="G2796" s="1334"/>
    </row>
    <row r="2797" spans="1:7" s="1281" customFormat="1" x14ac:dyDescent="0.25">
      <c r="A2797" s="167"/>
      <c r="B2797" s="1331"/>
      <c r="C2797" s="1332"/>
      <c r="D2797" s="1333"/>
      <c r="E2797" s="1334"/>
      <c r="F2797" s="1334"/>
      <c r="G2797" s="1334"/>
    </row>
    <row r="2798" spans="1:7" s="1281" customFormat="1" x14ac:dyDescent="0.25">
      <c r="A2798" s="167"/>
      <c r="B2798" s="1331"/>
      <c r="C2798" s="1332"/>
      <c r="D2798" s="1333"/>
      <c r="E2798" s="1334"/>
      <c r="F2798" s="1334"/>
      <c r="G2798" s="1334"/>
    </row>
    <row r="2799" spans="1:7" s="1281" customFormat="1" x14ac:dyDescent="0.25">
      <c r="A2799" s="167"/>
      <c r="B2799" s="1331"/>
      <c r="C2799" s="1332"/>
      <c r="D2799" s="1333"/>
      <c r="E2799" s="1334"/>
      <c r="F2799" s="1334"/>
      <c r="G2799" s="1334"/>
    </row>
    <row r="2800" spans="1:7" s="1281" customFormat="1" x14ac:dyDescent="0.25">
      <c r="A2800" s="167"/>
      <c r="B2800" s="1331"/>
      <c r="C2800" s="1332"/>
      <c r="D2800" s="1333"/>
      <c r="E2800" s="1334"/>
      <c r="F2800" s="1334"/>
      <c r="G2800" s="1334"/>
    </row>
    <row r="2801" spans="1:7" s="1281" customFormat="1" x14ac:dyDescent="0.25">
      <c r="A2801" s="167"/>
      <c r="B2801" s="1331"/>
      <c r="C2801" s="1332"/>
      <c r="D2801" s="1333"/>
      <c r="E2801" s="1334"/>
      <c r="F2801" s="1334"/>
      <c r="G2801" s="1334"/>
    </row>
    <row r="2802" spans="1:7" s="1281" customFormat="1" x14ac:dyDescent="0.25">
      <c r="A2802" s="167"/>
      <c r="B2802" s="1331"/>
      <c r="C2802" s="1332"/>
      <c r="D2802" s="1333"/>
      <c r="E2802" s="1334"/>
      <c r="F2802" s="1334"/>
      <c r="G2802" s="1334"/>
    </row>
    <row r="2803" spans="1:7" s="1281" customFormat="1" x14ac:dyDescent="0.25">
      <c r="A2803" s="167"/>
      <c r="B2803" s="1331"/>
      <c r="C2803" s="1332"/>
      <c r="D2803" s="1333"/>
      <c r="E2803" s="1334"/>
      <c r="F2803" s="1334"/>
      <c r="G2803" s="1334"/>
    </row>
    <row r="2804" spans="1:7" s="1281" customFormat="1" x14ac:dyDescent="0.25">
      <c r="A2804" s="167"/>
      <c r="B2804" s="1331"/>
      <c r="C2804" s="1332"/>
      <c r="D2804" s="1333"/>
      <c r="E2804" s="1334"/>
      <c r="F2804" s="1334"/>
      <c r="G2804" s="1334"/>
    </row>
    <row r="2805" spans="1:7" s="1281" customFormat="1" x14ac:dyDescent="0.25">
      <c r="A2805" s="167"/>
      <c r="B2805" s="1331"/>
      <c r="C2805" s="1332"/>
      <c r="D2805" s="1333"/>
      <c r="E2805" s="1334"/>
      <c r="F2805" s="1334"/>
      <c r="G2805" s="1334"/>
    </row>
    <row r="2806" spans="1:7" s="1281" customFormat="1" x14ac:dyDescent="0.25">
      <c r="A2806" s="167"/>
      <c r="B2806" s="1331"/>
      <c r="C2806" s="1332"/>
      <c r="D2806" s="1333"/>
      <c r="E2806" s="1334"/>
      <c r="F2806" s="1334"/>
      <c r="G2806" s="1334"/>
    </row>
    <row r="2807" spans="1:7" s="1281" customFormat="1" x14ac:dyDescent="0.25">
      <c r="A2807" s="167"/>
      <c r="B2807" s="1331"/>
      <c r="C2807" s="1332"/>
      <c r="D2807" s="1333"/>
      <c r="E2807" s="1334"/>
      <c r="F2807" s="1334"/>
      <c r="G2807" s="1334"/>
    </row>
    <row r="2808" spans="1:7" s="1281" customFormat="1" x14ac:dyDescent="0.25">
      <c r="A2808" s="167"/>
      <c r="B2808" s="1331"/>
      <c r="C2808" s="1332"/>
      <c r="D2808" s="1333"/>
      <c r="E2808" s="1334"/>
      <c r="F2808" s="1334"/>
      <c r="G2808" s="1334"/>
    </row>
    <row r="2809" spans="1:7" s="1281" customFormat="1" x14ac:dyDescent="0.25">
      <c r="A2809" s="167"/>
      <c r="B2809" s="1331"/>
      <c r="C2809" s="1332"/>
      <c r="D2809" s="1333"/>
      <c r="E2809" s="1334"/>
      <c r="F2809" s="1334"/>
      <c r="G2809" s="1334"/>
    </row>
    <row r="2810" spans="1:7" s="1281" customFormat="1" x14ac:dyDescent="0.25">
      <c r="A2810" s="167"/>
      <c r="B2810" s="1331"/>
      <c r="C2810" s="1332"/>
      <c r="D2810" s="1333"/>
      <c r="E2810" s="1334"/>
      <c r="F2810" s="1334"/>
      <c r="G2810" s="1334"/>
    </row>
    <row r="2811" spans="1:7" s="1281" customFormat="1" x14ac:dyDescent="0.25">
      <c r="A2811" s="167"/>
      <c r="B2811" s="1331"/>
      <c r="C2811" s="1332"/>
      <c r="D2811" s="1333"/>
      <c r="E2811" s="1334"/>
      <c r="F2811" s="1334"/>
      <c r="G2811" s="1334"/>
    </row>
    <row r="2812" spans="1:7" s="1281" customFormat="1" x14ac:dyDescent="0.25">
      <c r="A2812" s="167"/>
      <c r="B2812" s="1331"/>
      <c r="C2812" s="1332"/>
      <c r="D2812" s="1333"/>
      <c r="E2812" s="1334"/>
      <c r="F2812" s="1334"/>
      <c r="G2812" s="1334"/>
    </row>
    <row r="2813" spans="1:7" s="1281" customFormat="1" x14ac:dyDescent="0.25">
      <c r="A2813" s="167"/>
      <c r="B2813" s="1331"/>
      <c r="C2813" s="1332"/>
      <c r="D2813" s="1333"/>
      <c r="E2813" s="1334"/>
      <c r="F2813" s="1334"/>
      <c r="G2813" s="1334"/>
    </row>
    <row r="2814" spans="1:7" s="1281" customFormat="1" x14ac:dyDescent="0.25">
      <c r="A2814" s="167"/>
      <c r="B2814" s="1331"/>
      <c r="C2814" s="1332"/>
      <c r="D2814" s="1333"/>
      <c r="E2814" s="1334"/>
      <c r="F2814" s="1334"/>
      <c r="G2814" s="1334"/>
    </row>
    <row r="2815" spans="1:7" s="1281" customFormat="1" x14ac:dyDescent="0.25">
      <c r="A2815" s="167"/>
      <c r="B2815" s="1331"/>
      <c r="C2815" s="1332"/>
      <c r="D2815" s="1333"/>
      <c r="E2815" s="1334"/>
      <c r="F2815" s="1334"/>
      <c r="G2815" s="1334"/>
    </row>
    <row r="2816" spans="1:7" s="1281" customFormat="1" x14ac:dyDescent="0.25">
      <c r="A2816" s="167"/>
      <c r="B2816" s="1331"/>
      <c r="C2816" s="1332"/>
      <c r="D2816" s="1333"/>
      <c r="E2816" s="1334"/>
      <c r="F2816" s="1334"/>
      <c r="G2816" s="1334"/>
    </row>
    <row r="2817" spans="1:7" s="1281" customFormat="1" x14ac:dyDescent="0.25">
      <c r="A2817" s="167"/>
      <c r="B2817" s="1331"/>
      <c r="C2817" s="1332"/>
      <c r="D2817" s="1333"/>
      <c r="E2817" s="1334"/>
      <c r="F2817" s="1334"/>
      <c r="G2817" s="1334"/>
    </row>
    <row r="2818" spans="1:7" s="1281" customFormat="1" x14ac:dyDescent="0.25">
      <c r="A2818" s="167"/>
      <c r="B2818" s="1331"/>
      <c r="C2818" s="1332"/>
      <c r="D2818" s="1333"/>
      <c r="E2818" s="1334"/>
      <c r="F2818" s="1334"/>
      <c r="G2818" s="1334"/>
    </row>
    <row r="2819" spans="1:7" s="1281" customFormat="1" x14ac:dyDescent="0.25">
      <c r="A2819" s="167"/>
      <c r="B2819" s="1331"/>
      <c r="C2819" s="1332"/>
      <c r="D2819" s="1333"/>
      <c r="E2819" s="1334"/>
      <c r="F2819" s="1334"/>
      <c r="G2819" s="1334"/>
    </row>
    <row r="2820" spans="1:7" s="1281" customFormat="1" x14ac:dyDescent="0.25">
      <c r="A2820" s="167"/>
      <c r="B2820" s="1331"/>
      <c r="C2820" s="1332"/>
      <c r="D2820" s="1333"/>
      <c r="E2820" s="1334"/>
      <c r="F2820" s="1334"/>
      <c r="G2820" s="1334"/>
    </row>
    <row r="2821" spans="1:7" s="1281" customFormat="1" x14ac:dyDescent="0.25">
      <c r="A2821" s="167"/>
      <c r="B2821" s="1331"/>
      <c r="C2821" s="1332"/>
      <c r="D2821" s="1333"/>
      <c r="E2821" s="1334"/>
      <c r="F2821" s="1334"/>
      <c r="G2821" s="1334"/>
    </row>
    <row r="2822" spans="1:7" s="1281" customFormat="1" x14ac:dyDescent="0.25">
      <c r="A2822" s="167"/>
      <c r="B2822" s="1331"/>
      <c r="C2822" s="1332"/>
      <c r="D2822" s="1333"/>
      <c r="E2822" s="1334"/>
      <c r="F2822" s="1334"/>
      <c r="G2822" s="1334"/>
    </row>
    <row r="2823" spans="1:7" s="1281" customFormat="1" x14ac:dyDescent="0.25">
      <c r="A2823" s="167"/>
      <c r="B2823" s="1331"/>
      <c r="C2823" s="1332"/>
      <c r="D2823" s="1333"/>
      <c r="E2823" s="1334"/>
      <c r="F2823" s="1334"/>
      <c r="G2823" s="1334"/>
    </row>
    <row r="2824" spans="1:7" s="1281" customFormat="1" x14ac:dyDescent="0.25">
      <c r="A2824" s="167"/>
      <c r="B2824" s="1331"/>
      <c r="C2824" s="1332"/>
      <c r="D2824" s="1333"/>
      <c r="E2824" s="1334"/>
      <c r="F2824" s="1334"/>
      <c r="G2824" s="1334"/>
    </row>
    <row r="2825" spans="1:7" s="1281" customFormat="1" x14ac:dyDescent="0.25">
      <c r="A2825" s="167"/>
      <c r="B2825" s="1331"/>
      <c r="C2825" s="1332"/>
      <c r="D2825" s="1333"/>
      <c r="E2825" s="1334"/>
      <c r="F2825" s="1334"/>
      <c r="G2825" s="1334"/>
    </row>
    <row r="2826" spans="1:7" s="1281" customFormat="1" x14ac:dyDescent="0.25">
      <c r="A2826" s="167"/>
      <c r="B2826" s="1331"/>
      <c r="C2826" s="1332"/>
      <c r="D2826" s="1333"/>
      <c r="E2826" s="1334"/>
      <c r="F2826" s="1334"/>
      <c r="G2826" s="1334"/>
    </row>
    <row r="2827" spans="1:7" s="1281" customFormat="1" x14ac:dyDescent="0.25">
      <c r="A2827" s="167"/>
      <c r="B2827" s="1331"/>
      <c r="C2827" s="1332"/>
      <c r="D2827" s="1333"/>
      <c r="E2827" s="1334"/>
      <c r="F2827" s="1334"/>
      <c r="G2827" s="1334"/>
    </row>
    <row r="2828" spans="1:7" s="1281" customFormat="1" x14ac:dyDescent="0.25">
      <c r="A2828" s="167"/>
      <c r="B2828" s="1331"/>
      <c r="C2828" s="1332"/>
      <c r="D2828" s="1333"/>
      <c r="E2828" s="1334"/>
      <c r="F2828" s="1334"/>
      <c r="G2828" s="1334"/>
    </row>
    <row r="2829" spans="1:7" s="1281" customFormat="1" x14ac:dyDescent="0.25">
      <c r="A2829" s="167"/>
      <c r="B2829" s="1331"/>
      <c r="C2829" s="1332"/>
      <c r="D2829" s="1333"/>
      <c r="E2829" s="1334"/>
      <c r="F2829" s="1334"/>
      <c r="G2829" s="1334"/>
    </row>
    <row r="2830" spans="1:7" s="1281" customFormat="1" x14ac:dyDescent="0.25">
      <c r="A2830" s="167"/>
      <c r="B2830" s="1331"/>
      <c r="C2830" s="1332"/>
      <c r="D2830" s="1333"/>
      <c r="E2830" s="1334"/>
      <c r="F2830" s="1334"/>
      <c r="G2830" s="1334"/>
    </row>
    <row r="2831" spans="1:7" s="1281" customFormat="1" x14ac:dyDescent="0.25">
      <c r="A2831" s="167"/>
      <c r="B2831" s="1331"/>
      <c r="C2831" s="1332"/>
      <c r="D2831" s="1333"/>
      <c r="E2831" s="1334"/>
      <c r="F2831" s="1334"/>
      <c r="G2831" s="1334"/>
    </row>
    <row r="2832" spans="1:7" s="1281" customFormat="1" x14ac:dyDescent="0.25">
      <c r="A2832" s="167"/>
      <c r="B2832" s="1331"/>
      <c r="C2832" s="1332"/>
      <c r="D2832" s="1333"/>
      <c r="E2832" s="1334"/>
      <c r="F2832" s="1334"/>
      <c r="G2832" s="1334"/>
    </row>
    <row r="2833" spans="1:7" s="1281" customFormat="1" x14ac:dyDescent="0.25">
      <c r="A2833" s="167"/>
      <c r="B2833" s="1331"/>
      <c r="C2833" s="1332"/>
      <c r="D2833" s="1333"/>
      <c r="E2833" s="1334"/>
      <c r="F2833" s="1334"/>
      <c r="G2833" s="1334"/>
    </row>
    <row r="2834" spans="1:7" s="1281" customFormat="1" x14ac:dyDescent="0.25">
      <c r="A2834" s="167"/>
      <c r="B2834" s="1331"/>
      <c r="C2834" s="1332"/>
      <c r="D2834" s="1333"/>
      <c r="E2834" s="1334"/>
      <c r="F2834" s="1334"/>
      <c r="G2834" s="1334"/>
    </row>
    <row r="2835" spans="1:7" s="1281" customFormat="1" x14ac:dyDescent="0.25">
      <c r="A2835" s="167"/>
      <c r="B2835" s="1331"/>
      <c r="C2835" s="1332"/>
      <c r="D2835" s="1333"/>
      <c r="E2835" s="1334"/>
      <c r="F2835" s="1334"/>
      <c r="G2835" s="1334"/>
    </row>
    <row r="2836" spans="1:7" s="1281" customFormat="1" x14ac:dyDescent="0.25">
      <c r="A2836" s="167"/>
      <c r="B2836" s="1331"/>
      <c r="C2836" s="1332"/>
      <c r="D2836" s="1333"/>
      <c r="E2836" s="1334"/>
      <c r="F2836" s="1334"/>
      <c r="G2836" s="1334"/>
    </row>
    <row r="2837" spans="1:7" s="1281" customFormat="1" x14ac:dyDescent="0.25">
      <c r="A2837" s="167"/>
      <c r="B2837" s="1331"/>
      <c r="C2837" s="1332"/>
      <c r="D2837" s="1333"/>
      <c r="E2837" s="1334"/>
      <c r="F2837" s="1334"/>
      <c r="G2837" s="1334"/>
    </row>
    <row r="2838" spans="1:7" s="1281" customFormat="1" x14ac:dyDescent="0.25">
      <c r="A2838" s="167"/>
      <c r="B2838" s="1331"/>
      <c r="C2838" s="1332"/>
      <c r="D2838" s="1333"/>
      <c r="E2838" s="1334"/>
      <c r="F2838" s="1334"/>
      <c r="G2838" s="1334"/>
    </row>
    <row r="2839" spans="1:7" s="1281" customFormat="1" x14ac:dyDescent="0.25">
      <c r="A2839" s="167"/>
      <c r="B2839" s="1331"/>
      <c r="C2839" s="1332"/>
      <c r="D2839" s="1333"/>
      <c r="E2839" s="1334"/>
      <c r="F2839" s="1334"/>
      <c r="G2839" s="1334"/>
    </row>
    <row r="2840" spans="1:7" s="1281" customFormat="1" x14ac:dyDescent="0.25">
      <c r="A2840" s="167"/>
      <c r="B2840" s="1331"/>
      <c r="C2840" s="1332"/>
      <c r="D2840" s="1333"/>
      <c r="E2840" s="1334"/>
      <c r="F2840" s="1334"/>
      <c r="G2840" s="1334"/>
    </row>
    <row r="2841" spans="1:7" s="1281" customFormat="1" x14ac:dyDescent="0.25">
      <c r="A2841" s="167"/>
      <c r="B2841" s="1331"/>
      <c r="C2841" s="1332"/>
      <c r="D2841" s="1333"/>
      <c r="E2841" s="1334"/>
      <c r="F2841" s="1334"/>
      <c r="G2841" s="1334"/>
    </row>
    <row r="2842" spans="1:7" s="1281" customFormat="1" x14ac:dyDescent="0.25">
      <c r="A2842" s="167"/>
      <c r="B2842" s="1331"/>
      <c r="C2842" s="1332"/>
      <c r="D2842" s="1333"/>
      <c r="E2842" s="1334"/>
      <c r="F2842" s="1334"/>
      <c r="G2842" s="1334"/>
    </row>
    <row r="2843" spans="1:7" s="1281" customFormat="1" x14ac:dyDescent="0.25">
      <c r="A2843" s="167"/>
      <c r="B2843" s="1331"/>
      <c r="C2843" s="1332"/>
      <c r="D2843" s="1333"/>
      <c r="E2843" s="1334"/>
      <c r="F2843" s="1334"/>
      <c r="G2843" s="1334"/>
    </row>
    <row r="2844" spans="1:7" s="1281" customFormat="1" x14ac:dyDescent="0.25">
      <c r="A2844" s="167"/>
      <c r="B2844" s="1331"/>
      <c r="C2844" s="1332"/>
      <c r="D2844" s="1333"/>
      <c r="E2844" s="1334"/>
      <c r="F2844" s="1334"/>
      <c r="G2844" s="1334"/>
    </row>
    <row r="2845" spans="1:7" s="1281" customFormat="1" x14ac:dyDescent="0.25">
      <c r="A2845" s="167"/>
      <c r="B2845" s="1331"/>
      <c r="C2845" s="1332"/>
      <c r="D2845" s="1333"/>
      <c r="E2845" s="1334"/>
      <c r="F2845" s="1334"/>
      <c r="G2845" s="1334"/>
    </row>
    <row r="2846" spans="1:7" s="1281" customFormat="1" x14ac:dyDescent="0.25">
      <c r="A2846" s="167"/>
      <c r="B2846" s="1331"/>
      <c r="C2846" s="1332"/>
      <c r="D2846" s="1333"/>
      <c r="E2846" s="1334"/>
      <c r="F2846" s="1334"/>
      <c r="G2846" s="1334"/>
    </row>
    <row r="2847" spans="1:7" s="1281" customFormat="1" x14ac:dyDescent="0.25">
      <c r="A2847" s="167"/>
      <c r="B2847" s="1331"/>
      <c r="C2847" s="1332"/>
      <c r="D2847" s="1333"/>
      <c r="E2847" s="1334"/>
      <c r="F2847" s="1334"/>
      <c r="G2847" s="1334"/>
    </row>
    <row r="2848" spans="1:7" s="1281" customFormat="1" x14ac:dyDescent="0.25">
      <c r="A2848" s="167"/>
      <c r="B2848" s="1331"/>
      <c r="C2848" s="1332"/>
      <c r="D2848" s="1333"/>
      <c r="E2848" s="1334"/>
      <c r="F2848" s="1334"/>
      <c r="G2848" s="1334"/>
    </row>
    <row r="2849" spans="1:7" s="1281" customFormat="1" x14ac:dyDescent="0.25">
      <c r="A2849" s="167"/>
      <c r="B2849" s="1331"/>
      <c r="C2849" s="1332"/>
      <c r="D2849" s="1333"/>
      <c r="E2849" s="1334"/>
      <c r="F2849" s="1334"/>
      <c r="G2849" s="1334"/>
    </row>
    <row r="2850" spans="1:7" s="1281" customFormat="1" x14ac:dyDescent="0.25">
      <c r="A2850" s="167"/>
      <c r="B2850" s="1331"/>
      <c r="C2850" s="1332"/>
      <c r="D2850" s="1333"/>
      <c r="E2850" s="1334"/>
      <c r="F2850" s="1334"/>
      <c r="G2850" s="1334"/>
    </row>
    <row r="2851" spans="1:7" s="1281" customFormat="1" x14ac:dyDescent="0.25">
      <c r="A2851" s="167"/>
      <c r="B2851" s="1331"/>
      <c r="C2851" s="1332"/>
      <c r="D2851" s="1333"/>
      <c r="E2851" s="1334"/>
      <c r="F2851" s="1334"/>
      <c r="G2851" s="1334"/>
    </row>
    <row r="2852" spans="1:7" s="1281" customFormat="1" x14ac:dyDescent="0.25">
      <c r="A2852" s="167"/>
      <c r="B2852" s="1331"/>
      <c r="C2852" s="1332"/>
      <c r="D2852" s="1333"/>
      <c r="E2852" s="1334"/>
      <c r="F2852" s="1334"/>
      <c r="G2852" s="1334"/>
    </row>
    <row r="2853" spans="1:7" s="1281" customFormat="1" x14ac:dyDescent="0.25">
      <c r="A2853" s="167"/>
      <c r="B2853" s="1331"/>
      <c r="C2853" s="1332"/>
      <c r="D2853" s="1333"/>
      <c r="E2853" s="1334"/>
      <c r="F2853" s="1334"/>
      <c r="G2853" s="1334"/>
    </row>
    <row r="2854" spans="1:7" s="1281" customFormat="1" x14ac:dyDescent="0.25">
      <c r="A2854" s="167"/>
      <c r="B2854" s="1331"/>
      <c r="C2854" s="1332"/>
      <c r="D2854" s="1333"/>
      <c r="E2854" s="1334"/>
      <c r="F2854" s="1334"/>
      <c r="G2854" s="1334"/>
    </row>
    <row r="2855" spans="1:7" s="1281" customFormat="1" x14ac:dyDescent="0.25">
      <c r="A2855" s="167"/>
      <c r="B2855" s="1331"/>
      <c r="C2855" s="1332"/>
      <c r="D2855" s="1333"/>
      <c r="E2855" s="1334"/>
      <c r="F2855" s="1334"/>
      <c r="G2855" s="1334"/>
    </row>
    <row r="2856" spans="1:7" s="1281" customFormat="1" x14ac:dyDescent="0.25">
      <c r="A2856" s="167"/>
      <c r="B2856" s="1331"/>
      <c r="C2856" s="1332"/>
      <c r="D2856" s="1333"/>
      <c r="E2856" s="1334"/>
      <c r="F2856" s="1334"/>
      <c r="G2856" s="1334"/>
    </row>
    <row r="2857" spans="1:7" s="1281" customFormat="1" x14ac:dyDescent="0.25">
      <c r="A2857" s="167"/>
      <c r="B2857" s="1331"/>
      <c r="C2857" s="1332"/>
      <c r="D2857" s="1333"/>
      <c r="E2857" s="1334"/>
      <c r="F2857" s="1334"/>
      <c r="G2857" s="1334"/>
    </row>
    <row r="2858" spans="1:7" s="1281" customFormat="1" x14ac:dyDescent="0.25">
      <c r="A2858" s="167"/>
      <c r="B2858" s="1331"/>
      <c r="C2858" s="1332"/>
      <c r="D2858" s="1333"/>
      <c r="E2858" s="1334"/>
      <c r="F2858" s="1334"/>
      <c r="G2858" s="1334"/>
    </row>
    <row r="2859" spans="1:7" s="1281" customFormat="1" x14ac:dyDescent="0.25">
      <c r="A2859" s="167"/>
      <c r="B2859" s="1331"/>
      <c r="C2859" s="1332"/>
      <c r="D2859" s="1333"/>
      <c r="E2859" s="1334"/>
      <c r="F2859" s="1334"/>
      <c r="G2859" s="1334"/>
    </row>
    <row r="2860" spans="1:7" s="1281" customFormat="1" x14ac:dyDescent="0.25">
      <c r="A2860" s="167"/>
      <c r="B2860" s="1331"/>
      <c r="C2860" s="1332"/>
      <c r="D2860" s="1333"/>
      <c r="E2860" s="1334"/>
      <c r="F2860" s="1334"/>
      <c r="G2860" s="1334"/>
    </row>
    <row r="2861" spans="1:7" s="1281" customFormat="1" x14ac:dyDescent="0.25">
      <c r="A2861" s="167"/>
      <c r="B2861" s="1331"/>
      <c r="C2861" s="1332"/>
      <c r="D2861" s="1333"/>
      <c r="E2861" s="1334"/>
      <c r="F2861" s="1334"/>
      <c r="G2861" s="1334"/>
    </row>
    <row r="2862" spans="1:7" s="1281" customFormat="1" x14ac:dyDescent="0.25">
      <c r="A2862" s="167"/>
      <c r="B2862" s="1331"/>
      <c r="C2862" s="1332"/>
      <c r="D2862" s="1333"/>
      <c r="E2862" s="1334"/>
      <c r="F2862" s="1334"/>
      <c r="G2862" s="1334"/>
    </row>
    <row r="2863" spans="1:7" s="1281" customFormat="1" x14ac:dyDescent="0.25">
      <c r="A2863" s="167"/>
      <c r="B2863" s="1331"/>
      <c r="C2863" s="1332"/>
      <c r="D2863" s="1333"/>
      <c r="E2863" s="1334"/>
      <c r="F2863" s="1334"/>
      <c r="G2863" s="1334"/>
    </row>
    <row r="2864" spans="1:7" s="1281" customFormat="1" x14ac:dyDescent="0.25">
      <c r="A2864" s="167"/>
      <c r="B2864" s="1331"/>
      <c r="C2864" s="1332"/>
      <c r="D2864" s="1333"/>
      <c r="E2864" s="1334"/>
      <c r="F2864" s="1334"/>
      <c r="G2864" s="1334"/>
    </row>
    <row r="2865" spans="1:7" s="1281" customFormat="1" x14ac:dyDescent="0.25">
      <c r="A2865" s="167"/>
      <c r="B2865" s="1331"/>
      <c r="C2865" s="1332"/>
      <c r="D2865" s="1333"/>
      <c r="E2865" s="1334"/>
      <c r="F2865" s="1334"/>
      <c r="G2865" s="1334"/>
    </row>
    <row r="2866" spans="1:7" s="1281" customFormat="1" x14ac:dyDescent="0.25">
      <c r="A2866" s="167"/>
      <c r="B2866" s="1331"/>
      <c r="C2866" s="1332"/>
      <c r="D2866" s="1333"/>
      <c r="E2866" s="1334"/>
      <c r="F2866" s="1334"/>
      <c r="G2866" s="1334"/>
    </row>
    <row r="2867" spans="1:7" s="1281" customFormat="1" x14ac:dyDescent="0.25">
      <c r="A2867" s="167"/>
      <c r="B2867" s="1331"/>
      <c r="C2867" s="1332"/>
      <c r="D2867" s="1333"/>
      <c r="E2867" s="1334"/>
      <c r="F2867" s="1334"/>
      <c r="G2867" s="1334"/>
    </row>
    <row r="2868" spans="1:7" s="1281" customFormat="1" x14ac:dyDescent="0.25">
      <c r="A2868" s="167"/>
      <c r="B2868" s="1331"/>
      <c r="C2868" s="1332"/>
      <c r="D2868" s="1333"/>
      <c r="E2868" s="1334"/>
      <c r="F2868" s="1334"/>
      <c r="G2868" s="1334"/>
    </row>
    <row r="2869" spans="1:7" s="1281" customFormat="1" x14ac:dyDescent="0.25">
      <c r="A2869" s="167"/>
      <c r="B2869" s="1331"/>
      <c r="C2869" s="1332"/>
      <c r="D2869" s="1333"/>
      <c r="E2869" s="1334"/>
      <c r="F2869" s="1334"/>
      <c r="G2869" s="1334"/>
    </row>
    <row r="2870" spans="1:7" s="1281" customFormat="1" x14ac:dyDescent="0.25">
      <c r="A2870" s="167"/>
      <c r="B2870" s="1331"/>
      <c r="C2870" s="1332"/>
      <c r="D2870" s="1333"/>
      <c r="E2870" s="1334"/>
      <c r="F2870" s="1334"/>
      <c r="G2870" s="1334"/>
    </row>
    <row r="2871" spans="1:7" s="1281" customFormat="1" x14ac:dyDescent="0.25">
      <c r="A2871" s="167"/>
      <c r="B2871" s="1331"/>
      <c r="C2871" s="1332"/>
      <c r="D2871" s="1333"/>
      <c r="E2871" s="1334"/>
      <c r="F2871" s="1334"/>
      <c r="G2871" s="1334"/>
    </row>
    <row r="2872" spans="1:7" s="1281" customFormat="1" x14ac:dyDescent="0.25">
      <c r="A2872" s="167"/>
      <c r="B2872" s="1331"/>
      <c r="C2872" s="1332"/>
      <c r="D2872" s="1333"/>
      <c r="E2872" s="1334"/>
      <c r="F2872" s="1334"/>
      <c r="G2872" s="1334"/>
    </row>
    <row r="2873" spans="1:7" s="1281" customFormat="1" x14ac:dyDescent="0.25">
      <c r="A2873" s="167"/>
      <c r="B2873" s="1331"/>
      <c r="C2873" s="1332"/>
      <c r="D2873" s="1333"/>
      <c r="E2873" s="1334"/>
      <c r="F2873" s="1334"/>
      <c r="G2873" s="1334"/>
    </row>
    <row r="2874" spans="1:7" s="1281" customFormat="1" x14ac:dyDescent="0.25">
      <c r="A2874" s="167"/>
      <c r="B2874" s="1331"/>
      <c r="C2874" s="1332"/>
      <c r="D2874" s="1333"/>
      <c r="E2874" s="1334"/>
      <c r="F2874" s="1334"/>
      <c r="G2874" s="1334"/>
    </row>
    <row r="2875" spans="1:7" s="1281" customFormat="1" x14ac:dyDescent="0.25">
      <c r="A2875" s="167"/>
      <c r="B2875" s="1331"/>
      <c r="C2875" s="1332"/>
      <c r="D2875" s="1333"/>
      <c r="E2875" s="1334"/>
      <c r="F2875" s="1334"/>
      <c r="G2875" s="1334"/>
    </row>
    <row r="2876" spans="1:7" s="1281" customFormat="1" x14ac:dyDescent="0.25">
      <c r="A2876" s="167"/>
      <c r="B2876" s="1331"/>
      <c r="C2876" s="1332"/>
      <c r="D2876" s="1333"/>
      <c r="E2876" s="1334"/>
      <c r="F2876" s="1334"/>
      <c r="G2876" s="1334"/>
    </row>
    <row r="2877" spans="1:7" s="1281" customFormat="1" x14ac:dyDescent="0.25">
      <c r="A2877" s="167"/>
      <c r="B2877" s="1331"/>
      <c r="C2877" s="1332"/>
      <c r="D2877" s="1333"/>
      <c r="E2877" s="1334"/>
      <c r="F2877" s="1334"/>
      <c r="G2877" s="1334"/>
    </row>
    <row r="2878" spans="1:7" s="1281" customFormat="1" x14ac:dyDescent="0.25">
      <c r="A2878" s="167"/>
      <c r="B2878" s="1331"/>
      <c r="C2878" s="1332"/>
      <c r="D2878" s="1333"/>
      <c r="E2878" s="1334"/>
      <c r="F2878" s="1334"/>
      <c r="G2878" s="1334"/>
    </row>
    <row r="2879" spans="1:7" s="1281" customFormat="1" x14ac:dyDescent="0.25">
      <c r="A2879" s="167"/>
      <c r="B2879" s="1331"/>
      <c r="C2879" s="1332"/>
      <c r="D2879" s="1333"/>
      <c r="E2879" s="1334"/>
      <c r="F2879" s="1334"/>
      <c r="G2879" s="1334"/>
    </row>
    <row r="2880" spans="1:7" s="1281" customFormat="1" x14ac:dyDescent="0.25">
      <c r="A2880" s="167"/>
      <c r="B2880" s="1331"/>
      <c r="C2880" s="1332"/>
      <c r="D2880" s="1333"/>
      <c r="E2880" s="1334"/>
      <c r="F2880" s="1334"/>
      <c r="G2880" s="1334"/>
    </row>
    <row r="2881" spans="1:7" s="1281" customFormat="1" x14ac:dyDescent="0.25">
      <c r="A2881" s="167"/>
      <c r="B2881" s="1331"/>
      <c r="C2881" s="1332"/>
      <c r="D2881" s="1333"/>
      <c r="E2881" s="1334"/>
      <c r="F2881" s="1334"/>
      <c r="G2881" s="1334"/>
    </row>
    <row r="2882" spans="1:7" s="1281" customFormat="1" x14ac:dyDescent="0.25">
      <c r="A2882" s="167"/>
      <c r="B2882" s="1331"/>
      <c r="C2882" s="1332"/>
      <c r="D2882" s="1333"/>
      <c r="E2882" s="1334"/>
      <c r="F2882" s="1334"/>
      <c r="G2882" s="1334"/>
    </row>
    <row r="2883" spans="1:7" s="1281" customFormat="1" x14ac:dyDescent="0.25">
      <c r="A2883" s="167"/>
      <c r="B2883" s="1331"/>
      <c r="C2883" s="1332"/>
      <c r="D2883" s="1333"/>
      <c r="E2883" s="1334"/>
      <c r="F2883" s="1334"/>
      <c r="G2883" s="1334"/>
    </row>
    <row r="2884" spans="1:7" s="1281" customFormat="1" x14ac:dyDescent="0.25">
      <c r="A2884" s="167"/>
      <c r="B2884" s="1331"/>
      <c r="C2884" s="1332"/>
      <c r="D2884" s="1333"/>
      <c r="E2884" s="1334"/>
      <c r="F2884" s="1334"/>
      <c r="G2884" s="1334"/>
    </row>
    <row r="2885" spans="1:7" s="1281" customFormat="1" x14ac:dyDescent="0.25">
      <c r="A2885" s="167"/>
      <c r="B2885" s="1331"/>
      <c r="C2885" s="1332"/>
      <c r="D2885" s="1333"/>
      <c r="E2885" s="1334"/>
      <c r="F2885" s="1334"/>
      <c r="G2885" s="1334"/>
    </row>
    <row r="2886" spans="1:7" s="1281" customFormat="1" x14ac:dyDescent="0.25">
      <c r="A2886" s="167"/>
      <c r="B2886" s="1331"/>
      <c r="C2886" s="1332"/>
      <c r="D2886" s="1333"/>
      <c r="E2886" s="1334"/>
      <c r="F2886" s="1334"/>
      <c r="G2886" s="1334"/>
    </row>
    <row r="2887" spans="1:7" s="1281" customFormat="1" x14ac:dyDescent="0.25">
      <c r="A2887" s="167"/>
      <c r="B2887" s="1331"/>
      <c r="C2887" s="1332"/>
      <c r="D2887" s="1333"/>
      <c r="E2887" s="1334"/>
      <c r="F2887" s="1334"/>
      <c r="G2887" s="1334"/>
    </row>
    <row r="2888" spans="1:7" s="1281" customFormat="1" x14ac:dyDescent="0.25">
      <c r="A2888" s="167"/>
      <c r="B2888" s="1331"/>
      <c r="C2888" s="1332"/>
      <c r="D2888" s="1333"/>
      <c r="E2888" s="1334"/>
      <c r="F2888" s="1334"/>
      <c r="G2888" s="1334"/>
    </row>
    <row r="2889" spans="1:7" s="1281" customFormat="1" x14ac:dyDescent="0.25">
      <c r="A2889" s="167"/>
      <c r="B2889" s="1331"/>
      <c r="C2889" s="1332"/>
      <c r="D2889" s="1333"/>
      <c r="E2889" s="1334"/>
      <c r="F2889" s="1334"/>
      <c r="G2889" s="1334"/>
    </row>
    <row r="2890" spans="1:7" s="1281" customFormat="1" x14ac:dyDescent="0.25">
      <c r="A2890" s="167"/>
      <c r="B2890" s="1331"/>
      <c r="C2890" s="1332"/>
      <c r="D2890" s="1333"/>
      <c r="E2890" s="1334"/>
      <c r="F2890" s="1334"/>
      <c r="G2890" s="1334"/>
    </row>
    <row r="2891" spans="1:7" s="1281" customFormat="1" x14ac:dyDescent="0.25">
      <c r="A2891" s="167"/>
      <c r="B2891" s="1331"/>
      <c r="C2891" s="1332"/>
      <c r="D2891" s="1333"/>
      <c r="E2891" s="1334"/>
      <c r="F2891" s="1334"/>
      <c r="G2891" s="1334"/>
    </row>
    <row r="2892" spans="1:7" s="1281" customFormat="1" x14ac:dyDescent="0.25">
      <c r="A2892" s="167"/>
      <c r="B2892" s="1331"/>
      <c r="C2892" s="1332"/>
      <c r="D2892" s="1333"/>
      <c r="E2892" s="1334"/>
      <c r="F2892" s="1334"/>
      <c r="G2892" s="1334"/>
    </row>
    <row r="2893" spans="1:7" s="1281" customFormat="1" x14ac:dyDescent="0.25">
      <c r="A2893" s="167"/>
      <c r="B2893" s="1331"/>
      <c r="C2893" s="1332"/>
      <c r="D2893" s="1333"/>
      <c r="E2893" s="1334"/>
      <c r="F2893" s="1334"/>
      <c r="G2893" s="1334"/>
    </row>
    <row r="2894" spans="1:7" s="1281" customFormat="1" x14ac:dyDescent="0.25">
      <c r="A2894" s="167"/>
      <c r="B2894" s="1331"/>
      <c r="C2894" s="1332"/>
      <c r="D2894" s="1333"/>
      <c r="E2894" s="1334"/>
      <c r="F2894" s="1334"/>
      <c r="G2894" s="1334"/>
    </row>
    <row r="2895" spans="1:7" s="1281" customFormat="1" x14ac:dyDescent="0.25">
      <c r="A2895" s="167"/>
      <c r="B2895" s="1331"/>
      <c r="C2895" s="1332"/>
      <c r="D2895" s="1333"/>
      <c r="E2895" s="1334"/>
      <c r="F2895" s="1334"/>
      <c r="G2895" s="1334"/>
    </row>
    <row r="2896" spans="1:7" s="1281" customFormat="1" x14ac:dyDescent="0.25">
      <c r="A2896" s="167"/>
      <c r="B2896" s="1331"/>
      <c r="C2896" s="1332"/>
      <c r="D2896" s="1333"/>
      <c r="E2896" s="1334"/>
      <c r="F2896" s="1334"/>
      <c r="G2896" s="1334"/>
    </row>
    <row r="2897" spans="1:7" s="1281" customFormat="1" x14ac:dyDescent="0.25">
      <c r="A2897" s="167"/>
      <c r="B2897" s="1331"/>
      <c r="C2897" s="1332"/>
      <c r="D2897" s="1333"/>
      <c r="E2897" s="1334"/>
      <c r="F2897" s="1334"/>
      <c r="G2897" s="1334"/>
    </row>
    <row r="2898" spans="1:7" s="1281" customFormat="1" x14ac:dyDescent="0.25">
      <c r="A2898" s="167"/>
      <c r="B2898" s="1331"/>
      <c r="C2898" s="1332"/>
      <c r="D2898" s="1333"/>
      <c r="E2898" s="1334"/>
      <c r="F2898" s="1334"/>
      <c r="G2898" s="1334"/>
    </row>
    <row r="2899" spans="1:7" s="1281" customFormat="1" x14ac:dyDescent="0.25">
      <c r="A2899" s="167"/>
      <c r="B2899" s="1331"/>
      <c r="C2899" s="1332"/>
      <c r="D2899" s="1333"/>
      <c r="E2899" s="1334"/>
      <c r="F2899" s="1334"/>
      <c r="G2899" s="1334"/>
    </row>
    <row r="2900" spans="1:7" s="1281" customFormat="1" x14ac:dyDescent="0.25">
      <c r="A2900" s="167"/>
      <c r="B2900" s="1331"/>
      <c r="C2900" s="1332"/>
      <c r="D2900" s="1333"/>
      <c r="E2900" s="1334"/>
      <c r="F2900" s="1334"/>
      <c r="G2900" s="1334"/>
    </row>
    <row r="2901" spans="1:7" s="1281" customFormat="1" x14ac:dyDescent="0.25">
      <c r="A2901" s="167"/>
      <c r="B2901" s="1331"/>
      <c r="C2901" s="1332"/>
      <c r="D2901" s="1333"/>
      <c r="E2901" s="1334"/>
      <c r="F2901" s="1334"/>
      <c r="G2901" s="1334"/>
    </row>
    <row r="2902" spans="1:7" s="1281" customFormat="1" x14ac:dyDescent="0.25">
      <c r="A2902" s="167"/>
      <c r="B2902" s="1331"/>
      <c r="C2902" s="1332"/>
      <c r="D2902" s="1333"/>
      <c r="E2902" s="1334"/>
      <c r="F2902" s="1334"/>
      <c r="G2902" s="1334"/>
    </row>
    <row r="2903" spans="1:7" s="1281" customFormat="1" x14ac:dyDescent="0.25">
      <c r="A2903" s="167"/>
      <c r="B2903" s="1331"/>
      <c r="C2903" s="1332"/>
      <c r="D2903" s="1333"/>
      <c r="E2903" s="1334"/>
      <c r="F2903" s="1334"/>
      <c r="G2903" s="1334"/>
    </row>
    <row r="2904" spans="1:7" s="1281" customFormat="1" x14ac:dyDescent="0.25">
      <c r="A2904" s="167"/>
      <c r="B2904" s="1331"/>
      <c r="C2904" s="1332"/>
      <c r="D2904" s="1333"/>
      <c r="E2904" s="1334"/>
      <c r="F2904" s="1334"/>
      <c r="G2904" s="1334"/>
    </row>
    <row r="2905" spans="1:7" s="1281" customFormat="1" x14ac:dyDescent="0.25">
      <c r="A2905" s="167"/>
      <c r="B2905" s="1331"/>
      <c r="C2905" s="1332"/>
      <c r="D2905" s="1333"/>
      <c r="E2905" s="1334"/>
      <c r="F2905" s="1334"/>
      <c r="G2905" s="1334"/>
    </row>
    <row r="2906" spans="1:7" s="1281" customFormat="1" x14ac:dyDescent="0.25">
      <c r="A2906" s="167"/>
      <c r="B2906" s="1331"/>
      <c r="C2906" s="1332"/>
      <c r="D2906" s="1333"/>
      <c r="E2906" s="1334"/>
      <c r="F2906" s="1334"/>
      <c r="G2906" s="1334"/>
    </row>
    <row r="2907" spans="1:7" s="1281" customFormat="1" x14ac:dyDescent="0.25">
      <c r="A2907" s="167"/>
      <c r="B2907" s="1331"/>
      <c r="C2907" s="1332"/>
      <c r="D2907" s="1333"/>
      <c r="E2907" s="1334"/>
      <c r="F2907" s="1334"/>
      <c r="G2907" s="1334"/>
    </row>
    <row r="2908" spans="1:7" s="1281" customFormat="1" x14ac:dyDescent="0.25">
      <c r="A2908" s="167"/>
      <c r="B2908" s="1331"/>
      <c r="C2908" s="1332"/>
      <c r="D2908" s="1333"/>
      <c r="E2908" s="1334"/>
      <c r="F2908" s="1334"/>
      <c r="G2908" s="1334"/>
    </row>
    <row r="2909" spans="1:7" s="1281" customFormat="1" x14ac:dyDescent="0.25">
      <c r="A2909" s="167"/>
      <c r="B2909" s="1331"/>
      <c r="C2909" s="1332"/>
      <c r="D2909" s="1333"/>
      <c r="E2909" s="1334"/>
      <c r="F2909" s="1334"/>
      <c r="G2909" s="1334"/>
    </row>
    <row r="2910" spans="1:7" s="1281" customFormat="1" x14ac:dyDescent="0.25">
      <c r="A2910" s="167"/>
      <c r="B2910" s="1331"/>
      <c r="C2910" s="1332"/>
      <c r="D2910" s="1333"/>
      <c r="E2910" s="1334"/>
      <c r="F2910" s="1334"/>
      <c r="G2910" s="1334"/>
    </row>
    <row r="2911" spans="1:7" s="1281" customFormat="1" x14ac:dyDescent="0.25">
      <c r="A2911" s="167"/>
      <c r="B2911" s="1331"/>
      <c r="C2911" s="1332"/>
      <c r="D2911" s="1333"/>
      <c r="E2911" s="1334"/>
      <c r="F2911" s="1334"/>
      <c r="G2911" s="1334"/>
    </row>
    <row r="2912" spans="1:7" s="1281" customFormat="1" x14ac:dyDescent="0.25">
      <c r="A2912" s="167"/>
      <c r="B2912" s="1331"/>
      <c r="C2912" s="1332"/>
      <c r="D2912" s="1333"/>
      <c r="E2912" s="1334"/>
      <c r="F2912" s="1334"/>
      <c r="G2912" s="1334"/>
    </row>
    <row r="2913" spans="1:7" s="1281" customFormat="1" x14ac:dyDescent="0.25">
      <c r="A2913" s="167"/>
      <c r="B2913" s="1331"/>
      <c r="C2913" s="1332"/>
      <c r="D2913" s="1333"/>
      <c r="E2913" s="1334"/>
      <c r="F2913" s="1334"/>
      <c r="G2913" s="1334"/>
    </row>
    <row r="2914" spans="1:7" s="1281" customFormat="1" x14ac:dyDescent="0.25">
      <c r="A2914" s="167"/>
      <c r="B2914" s="1331"/>
      <c r="C2914" s="1332"/>
      <c r="D2914" s="1333"/>
      <c r="E2914" s="1334"/>
      <c r="F2914" s="1334"/>
      <c r="G2914" s="1334"/>
    </row>
    <row r="2915" spans="1:7" s="1281" customFormat="1" x14ac:dyDescent="0.25">
      <c r="A2915" s="167"/>
      <c r="B2915" s="1331"/>
      <c r="C2915" s="1332"/>
      <c r="D2915" s="1333"/>
      <c r="E2915" s="1334"/>
      <c r="F2915" s="1334"/>
      <c r="G2915" s="1334"/>
    </row>
    <row r="2916" spans="1:7" s="1281" customFormat="1" x14ac:dyDescent="0.25">
      <c r="A2916" s="167"/>
      <c r="B2916" s="1331"/>
      <c r="C2916" s="1332"/>
      <c r="D2916" s="1333"/>
      <c r="E2916" s="1334"/>
      <c r="F2916" s="1334"/>
      <c r="G2916" s="1334"/>
    </row>
    <row r="2917" spans="1:7" s="1281" customFormat="1" x14ac:dyDescent="0.25">
      <c r="A2917" s="167"/>
      <c r="B2917" s="1331"/>
      <c r="C2917" s="1332"/>
      <c r="D2917" s="1333"/>
      <c r="E2917" s="1334"/>
      <c r="F2917" s="1334"/>
      <c r="G2917" s="1334"/>
    </row>
    <row r="2918" spans="1:7" s="1281" customFormat="1" x14ac:dyDescent="0.25">
      <c r="A2918" s="167"/>
      <c r="B2918" s="1331"/>
      <c r="C2918" s="1332"/>
      <c r="D2918" s="1333"/>
      <c r="E2918" s="1334"/>
      <c r="F2918" s="1334"/>
      <c r="G2918" s="1334"/>
    </row>
    <row r="2919" spans="1:7" s="1281" customFormat="1" x14ac:dyDescent="0.25">
      <c r="A2919" s="167"/>
      <c r="B2919" s="1331"/>
      <c r="C2919" s="1332"/>
      <c r="D2919" s="1333"/>
      <c r="E2919" s="1334"/>
      <c r="F2919" s="1334"/>
      <c r="G2919" s="1334"/>
    </row>
    <row r="2920" spans="1:7" s="1281" customFormat="1" x14ac:dyDescent="0.25">
      <c r="A2920" s="167"/>
      <c r="B2920" s="1331"/>
      <c r="C2920" s="1332"/>
      <c r="D2920" s="1333"/>
      <c r="E2920" s="1334"/>
      <c r="F2920" s="1334"/>
      <c r="G2920" s="1334"/>
    </row>
    <row r="2921" spans="1:7" s="1281" customFormat="1" x14ac:dyDescent="0.25">
      <c r="A2921" s="167"/>
      <c r="B2921" s="1331"/>
      <c r="C2921" s="1332"/>
      <c r="D2921" s="1333"/>
      <c r="E2921" s="1334"/>
      <c r="F2921" s="1334"/>
      <c r="G2921" s="1334"/>
    </row>
    <row r="2922" spans="1:7" s="1281" customFormat="1" x14ac:dyDescent="0.25">
      <c r="A2922" s="167"/>
      <c r="B2922" s="1331"/>
      <c r="C2922" s="1332"/>
      <c r="D2922" s="1333"/>
      <c r="E2922" s="1334"/>
      <c r="F2922" s="1334"/>
      <c r="G2922" s="1334"/>
    </row>
    <row r="2923" spans="1:7" s="1281" customFormat="1" x14ac:dyDescent="0.25">
      <c r="A2923" s="167"/>
      <c r="B2923" s="1331"/>
      <c r="C2923" s="1332"/>
      <c r="D2923" s="1333"/>
      <c r="E2923" s="1334"/>
      <c r="F2923" s="1334"/>
      <c r="G2923" s="1334"/>
    </row>
    <row r="2924" spans="1:7" s="1281" customFormat="1" x14ac:dyDescent="0.25">
      <c r="A2924" s="167"/>
      <c r="B2924" s="1331"/>
      <c r="C2924" s="1332"/>
      <c r="D2924" s="1333"/>
      <c r="E2924" s="1334"/>
      <c r="F2924" s="1334"/>
      <c r="G2924" s="1334"/>
    </row>
    <row r="2925" spans="1:7" s="1281" customFormat="1" x14ac:dyDescent="0.25">
      <c r="A2925" s="167"/>
      <c r="B2925" s="1331"/>
      <c r="C2925" s="1332"/>
      <c r="D2925" s="1333"/>
      <c r="E2925" s="1334"/>
      <c r="F2925" s="1334"/>
      <c r="G2925" s="1334"/>
    </row>
    <row r="2926" spans="1:7" s="1281" customFormat="1" x14ac:dyDescent="0.25">
      <c r="A2926" s="167"/>
      <c r="B2926" s="1331"/>
      <c r="C2926" s="1332"/>
      <c r="D2926" s="1333"/>
      <c r="E2926" s="1334"/>
      <c r="F2926" s="1334"/>
      <c r="G2926" s="1334"/>
    </row>
    <row r="2927" spans="1:7" s="1281" customFormat="1" x14ac:dyDescent="0.25">
      <c r="A2927" s="167"/>
      <c r="B2927" s="1331"/>
      <c r="C2927" s="1332"/>
      <c r="D2927" s="1333"/>
      <c r="E2927" s="1334"/>
      <c r="F2927" s="1334"/>
      <c r="G2927" s="1334"/>
    </row>
    <row r="2928" spans="1:7" s="1281" customFormat="1" x14ac:dyDescent="0.25">
      <c r="A2928" s="167"/>
      <c r="B2928" s="1331"/>
      <c r="C2928" s="1332"/>
      <c r="D2928" s="1333"/>
      <c r="E2928" s="1334"/>
      <c r="F2928" s="1334"/>
      <c r="G2928" s="1334"/>
    </row>
    <row r="2929" spans="1:7" s="1281" customFormat="1" x14ac:dyDescent="0.25">
      <c r="A2929" s="167"/>
      <c r="B2929" s="1331"/>
      <c r="C2929" s="1332"/>
      <c r="D2929" s="1333"/>
      <c r="E2929" s="1334"/>
      <c r="F2929" s="1334"/>
      <c r="G2929" s="1334"/>
    </row>
    <row r="2930" spans="1:7" s="1281" customFormat="1" x14ac:dyDescent="0.25">
      <c r="A2930" s="167"/>
      <c r="B2930" s="1331"/>
      <c r="C2930" s="1332"/>
      <c r="D2930" s="1333"/>
      <c r="E2930" s="1334"/>
      <c r="F2930" s="1334"/>
      <c r="G2930" s="1334"/>
    </row>
    <row r="2931" spans="1:7" s="1281" customFormat="1" x14ac:dyDescent="0.25">
      <c r="A2931" s="167"/>
      <c r="B2931" s="1331"/>
      <c r="C2931" s="1332"/>
      <c r="D2931" s="1333"/>
      <c r="E2931" s="1334"/>
      <c r="F2931" s="1334"/>
      <c r="G2931" s="1334"/>
    </row>
    <row r="2932" spans="1:7" s="1281" customFormat="1" x14ac:dyDescent="0.25">
      <c r="A2932" s="167"/>
      <c r="B2932" s="1331"/>
      <c r="C2932" s="1332"/>
      <c r="D2932" s="1333"/>
      <c r="E2932" s="1334"/>
      <c r="F2932" s="1334"/>
      <c r="G2932" s="1334"/>
    </row>
    <row r="2933" spans="1:7" s="1281" customFormat="1" x14ac:dyDescent="0.25">
      <c r="A2933" s="167"/>
      <c r="B2933" s="1331"/>
      <c r="C2933" s="1332"/>
      <c r="D2933" s="1333"/>
      <c r="E2933" s="1334"/>
      <c r="F2933" s="1334"/>
      <c r="G2933" s="1334"/>
    </row>
    <row r="2934" spans="1:7" s="1281" customFormat="1" x14ac:dyDescent="0.25">
      <c r="A2934" s="167"/>
      <c r="B2934" s="1331"/>
      <c r="C2934" s="1332"/>
      <c r="D2934" s="1333"/>
      <c r="E2934" s="1334"/>
      <c r="F2934" s="1334"/>
      <c r="G2934" s="1334"/>
    </row>
    <row r="2935" spans="1:7" s="1281" customFormat="1" x14ac:dyDescent="0.25">
      <c r="A2935" s="167"/>
      <c r="B2935" s="1331"/>
      <c r="C2935" s="1332"/>
      <c r="D2935" s="1333"/>
      <c r="E2935" s="1334"/>
      <c r="F2935" s="1334"/>
      <c r="G2935" s="1334"/>
    </row>
    <row r="2936" spans="1:7" s="1281" customFormat="1" x14ac:dyDescent="0.25">
      <c r="A2936" s="167"/>
      <c r="B2936" s="1331"/>
      <c r="C2936" s="1332"/>
      <c r="D2936" s="1333"/>
      <c r="E2936" s="1334"/>
      <c r="F2936" s="1334"/>
      <c r="G2936" s="1334"/>
    </row>
    <row r="2937" spans="1:7" s="1281" customFormat="1" x14ac:dyDescent="0.25">
      <c r="A2937" s="167"/>
      <c r="B2937" s="1331"/>
      <c r="C2937" s="1332"/>
      <c r="D2937" s="1333"/>
      <c r="E2937" s="1334"/>
      <c r="F2937" s="1334"/>
      <c r="G2937" s="1334"/>
    </row>
    <row r="2938" spans="1:7" s="1281" customFormat="1" x14ac:dyDescent="0.25">
      <c r="A2938" s="167"/>
      <c r="B2938" s="1331"/>
      <c r="C2938" s="1332"/>
      <c r="D2938" s="1333"/>
      <c r="E2938" s="1334"/>
      <c r="F2938" s="1334"/>
      <c r="G2938" s="1334"/>
    </row>
    <row r="2939" spans="1:7" s="1281" customFormat="1" x14ac:dyDescent="0.25">
      <c r="A2939" s="167"/>
      <c r="B2939" s="1331"/>
      <c r="C2939" s="1332"/>
      <c r="D2939" s="1333"/>
      <c r="E2939" s="1334"/>
      <c r="F2939" s="1334"/>
      <c r="G2939" s="1334"/>
    </row>
    <row r="2940" spans="1:7" s="1281" customFormat="1" x14ac:dyDescent="0.25">
      <c r="A2940" s="167"/>
      <c r="B2940" s="1331"/>
      <c r="C2940" s="1332"/>
      <c r="D2940" s="1333"/>
      <c r="E2940" s="1334"/>
      <c r="F2940" s="1334"/>
      <c r="G2940" s="1334"/>
    </row>
    <row r="2941" spans="1:7" s="1281" customFormat="1" x14ac:dyDescent="0.25">
      <c r="A2941" s="167"/>
      <c r="B2941" s="1331"/>
      <c r="C2941" s="1332"/>
      <c r="D2941" s="1333"/>
      <c r="E2941" s="1334"/>
      <c r="F2941" s="1334"/>
      <c r="G2941" s="1334"/>
    </row>
    <row r="2942" spans="1:7" s="1281" customFormat="1" x14ac:dyDescent="0.25">
      <c r="A2942" s="167"/>
      <c r="B2942" s="1331"/>
      <c r="C2942" s="1332"/>
      <c r="D2942" s="1333"/>
      <c r="E2942" s="1334"/>
      <c r="F2942" s="1334"/>
      <c r="G2942" s="1334"/>
    </row>
    <row r="2943" spans="1:7" s="1281" customFormat="1" x14ac:dyDescent="0.25">
      <c r="A2943" s="167"/>
      <c r="B2943" s="1331"/>
      <c r="C2943" s="1332"/>
      <c r="D2943" s="1333"/>
      <c r="E2943" s="1334"/>
      <c r="F2943" s="1334"/>
      <c r="G2943" s="1334"/>
    </row>
    <row r="2944" spans="1:7" s="1281" customFormat="1" x14ac:dyDescent="0.25">
      <c r="A2944" s="167"/>
      <c r="B2944" s="1331"/>
      <c r="C2944" s="1332"/>
      <c r="D2944" s="1333"/>
      <c r="E2944" s="1334"/>
      <c r="F2944" s="1334"/>
      <c r="G2944" s="1334"/>
    </row>
    <row r="2945" spans="1:7" s="1281" customFormat="1" x14ac:dyDescent="0.25">
      <c r="A2945" s="167"/>
      <c r="B2945" s="1331"/>
      <c r="C2945" s="1332"/>
      <c r="D2945" s="1333"/>
      <c r="E2945" s="1334"/>
      <c r="F2945" s="1334"/>
      <c r="G2945" s="1334"/>
    </row>
    <row r="2946" spans="1:7" s="1281" customFormat="1" x14ac:dyDescent="0.25">
      <c r="A2946" s="167"/>
      <c r="B2946" s="1331"/>
      <c r="C2946" s="1332"/>
      <c r="D2946" s="1333"/>
      <c r="E2946" s="1334"/>
      <c r="F2946" s="1334"/>
      <c r="G2946" s="1334"/>
    </row>
    <row r="2947" spans="1:7" s="1281" customFormat="1" x14ac:dyDescent="0.25">
      <c r="A2947" s="167"/>
      <c r="B2947" s="1331"/>
      <c r="C2947" s="1332"/>
      <c r="D2947" s="1333"/>
      <c r="E2947" s="1334"/>
      <c r="F2947" s="1334"/>
      <c r="G2947" s="1334"/>
    </row>
    <row r="2948" spans="1:7" s="1281" customFormat="1" x14ac:dyDescent="0.25">
      <c r="A2948" s="167"/>
      <c r="B2948" s="1331"/>
      <c r="C2948" s="1332"/>
      <c r="D2948" s="1333"/>
      <c r="E2948" s="1334"/>
      <c r="F2948" s="1334"/>
      <c r="G2948" s="1334"/>
    </row>
    <row r="2949" spans="1:7" s="1281" customFormat="1" x14ac:dyDescent="0.25">
      <c r="A2949" s="167"/>
      <c r="B2949" s="1331"/>
      <c r="C2949" s="1332"/>
      <c r="D2949" s="1333"/>
      <c r="E2949" s="1334"/>
      <c r="F2949" s="1334"/>
      <c r="G2949" s="1334"/>
    </row>
    <row r="2950" spans="1:7" s="1281" customFormat="1" x14ac:dyDescent="0.25">
      <c r="A2950" s="167"/>
      <c r="B2950" s="1331"/>
      <c r="C2950" s="1332"/>
      <c r="D2950" s="1333"/>
      <c r="E2950" s="1334"/>
      <c r="F2950" s="1334"/>
      <c r="G2950" s="1334"/>
    </row>
    <row r="2951" spans="1:7" s="1281" customFormat="1" x14ac:dyDescent="0.25">
      <c r="A2951" s="167"/>
      <c r="B2951" s="1331"/>
      <c r="C2951" s="1332"/>
      <c r="D2951" s="1333"/>
      <c r="E2951" s="1334"/>
      <c r="F2951" s="1334"/>
      <c r="G2951" s="1334"/>
    </row>
    <row r="2952" spans="1:7" s="1281" customFormat="1" x14ac:dyDescent="0.25">
      <c r="A2952" s="167"/>
      <c r="B2952" s="1331"/>
      <c r="C2952" s="1332"/>
      <c r="D2952" s="1333"/>
      <c r="E2952" s="1334"/>
      <c r="F2952" s="1334"/>
      <c r="G2952" s="1334"/>
    </row>
    <row r="2953" spans="1:7" s="1281" customFormat="1" x14ac:dyDescent="0.25">
      <c r="A2953" s="167"/>
      <c r="B2953" s="1331"/>
      <c r="C2953" s="1332"/>
      <c r="D2953" s="1333"/>
      <c r="E2953" s="1334"/>
      <c r="F2953" s="1334"/>
      <c r="G2953" s="1334"/>
    </row>
    <row r="2954" spans="1:7" s="1281" customFormat="1" x14ac:dyDescent="0.25">
      <c r="A2954" s="167"/>
      <c r="B2954" s="1331"/>
      <c r="C2954" s="1332"/>
      <c r="D2954" s="1333"/>
      <c r="E2954" s="1334"/>
      <c r="F2954" s="1334"/>
      <c r="G2954" s="1334"/>
    </row>
    <row r="2955" spans="1:7" s="1281" customFormat="1" x14ac:dyDescent="0.25">
      <c r="A2955" s="167"/>
      <c r="B2955" s="1331"/>
      <c r="C2955" s="1332"/>
      <c r="D2955" s="1333"/>
      <c r="E2955" s="1334"/>
      <c r="F2955" s="1334"/>
      <c r="G2955" s="1334"/>
    </row>
    <row r="2956" spans="1:7" s="1281" customFormat="1" x14ac:dyDescent="0.25">
      <c r="A2956" s="167"/>
      <c r="B2956" s="1331"/>
      <c r="C2956" s="1332"/>
      <c r="D2956" s="1333"/>
      <c r="E2956" s="1334"/>
      <c r="F2956" s="1334"/>
      <c r="G2956" s="1334"/>
    </row>
    <row r="2957" spans="1:7" s="1281" customFormat="1" x14ac:dyDescent="0.25">
      <c r="A2957" s="167"/>
      <c r="B2957" s="1331"/>
      <c r="C2957" s="1332"/>
      <c r="D2957" s="1333"/>
      <c r="E2957" s="1334"/>
      <c r="F2957" s="1334"/>
      <c r="G2957" s="1334"/>
    </row>
    <row r="2958" spans="1:7" s="1281" customFormat="1" x14ac:dyDescent="0.25">
      <c r="A2958" s="167"/>
      <c r="B2958" s="1331"/>
      <c r="C2958" s="1332"/>
      <c r="D2958" s="1333"/>
      <c r="E2958" s="1334"/>
      <c r="F2958" s="1334"/>
      <c r="G2958" s="1334"/>
    </row>
    <row r="2959" spans="1:7" s="1281" customFormat="1" x14ac:dyDescent="0.25">
      <c r="A2959" s="167"/>
      <c r="B2959" s="1331"/>
      <c r="C2959" s="1332"/>
      <c r="D2959" s="1333"/>
      <c r="E2959" s="1334"/>
      <c r="F2959" s="1334"/>
      <c r="G2959" s="1334"/>
    </row>
    <row r="2960" spans="1:7" s="1281" customFormat="1" x14ac:dyDescent="0.25">
      <c r="A2960" s="167"/>
      <c r="B2960" s="1331"/>
      <c r="C2960" s="1332"/>
      <c r="D2960" s="1333"/>
      <c r="E2960" s="1334"/>
      <c r="F2960" s="1334"/>
      <c r="G2960" s="1334"/>
    </row>
    <row r="2961" spans="1:7" s="1281" customFormat="1" x14ac:dyDescent="0.25">
      <c r="A2961" s="167"/>
      <c r="B2961" s="1331"/>
      <c r="C2961" s="1332"/>
      <c r="D2961" s="1333"/>
      <c r="E2961" s="1334"/>
      <c r="F2961" s="1334"/>
      <c r="G2961" s="1334"/>
    </row>
    <row r="2962" spans="1:7" s="1281" customFormat="1" x14ac:dyDescent="0.25">
      <c r="A2962" s="167"/>
      <c r="B2962" s="1331"/>
      <c r="C2962" s="1332"/>
      <c r="D2962" s="1333"/>
      <c r="E2962" s="1334"/>
      <c r="F2962" s="1334"/>
      <c r="G2962" s="1334"/>
    </row>
    <row r="2963" spans="1:7" s="1281" customFormat="1" x14ac:dyDescent="0.25">
      <c r="A2963" s="167"/>
      <c r="B2963" s="1331"/>
      <c r="C2963" s="1332"/>
      <c r="D2963" s="1333"/>
      <c r="E2963" s="1334"/>
      <c r="F2963" s="1334"/>
      <c r="G2963" s="1334"/>
    </row>
    <row r="2964" spans="1:7" s="1281" customFormat="1" x14ac:dyDescent="0.25">
      <c r="A2964" s="167"/>
      <c r="B2964" s="1331"/>
      <c r="C2964" s="1332"/>
      <c r="D2964" s="1333"/>
      <c r="E2964" s="1334"/>
      <c r="F2964" s="1334"/>
      <c r="G2964" s="1334"/>
    </row>
    <row r="2965" spans="1:7" s="1281" customFormat="1" x14ac:dyDescent="0.25">
      <c r="A2965" s="167"/>
      <c r="B2965" s="1331"/>
      <c r="C2965" s="1332"/>
      <c r="D2965" s="1333"/>
      <c r="E2965" s="1334"/>
      <c r="F2965" s="1334"/>
      <c r="G2965" s="1334"/>
    </row>
    <row r="2966" spans="1:7" s="1281" customFormat="1" x14ac:dyDescent="0.25">
      <c r="A2966" s="167"/>
      <c r="B2966" s="1331"/>
      <c r="C2966" s="1332"/>
      <c r="D2966" s="1333"/>
      <c r="E2966" s="1334"/>
      <c r="F2966" s="1334"/>
      <c r="G2966" s="1334"/>
    </row>
    <row r="2967" spans="1:7" s="1281" customFormat="1" x14ac:dyDescent="0.25">
      <c r="A2967" s="167"/>
      <c r="B2967" s="1331"/>
      <c r="C2967" s="1332"/>
      <c r="D2967" s="1333"/>
      <c r="E2967" s="1334"/>
      <c r="F2967" s="1334"/>
      <c r="G2967" s="1334"/>
    </row>
    <row r="2968" spans="1:7" s="1281" customFormat="1" x14ac:dyDescent="0.25">
      <c r="A2968" s="167"/>
      <c r="B2968" s="1331"/>
      <c r="C2968" s="1332"/>
      <c r="D2968" s="1333"/>
      <c r="E2968" s="1334"/>
      <c r="F2968" s="1334"/>
      <c r="G2968" s="1334"/>
    </row>
    <row r="2969" spans="1:7" s="1281" customFormat="1" x14ac:dyDescent="0.25">
      <c r="A2969" s="167"/>
      <c r="B2969" s="1331"/>
      <c r="C2969" s="1332"/>
      <c r="D2969" s="1333"/>
      <c r="E2969" s="1334"/>
      <c r="F2969" s="1334"/>
      <c r="G2969" s="1334"/>
    </row>
    <row r="2970" spans="1:7" s="1281" customFormat="1" x14ac:dyDescent="0.25">
      <c r="A2970" s="167"/>
      <c r="B2970" s="1331"/>
      <c r="C2970" s="1332"/>
      <c r="D2970" s="1333"/>
      <c r="E2970" s="1334"/>
      <c r="F2970" s="1334"/>
      <c r="G2970" s="1334"/>
    </row>
    <row r="2971" spans="1:7" s="1281" customFormat="1" x14ac:dyDescent="0.25">
      <c r="A2971" s="167"/>
      <c r="B2971" s="1331"/>
      <c r="C2971" s="1332"/>
      <c r="D2971" s="1333"/>
      <c r="E2971" s="1334"/>
      <c r="F2971" s="1334"/>
      <c r="G2971" s="1334"/>
    </row>
    <row r="2972" spans="1:7" s="1281" customFormat="1" x14ac:dyDescent="0.25">
      <c r="A2972" s="167"/>
      <c r="B2972" s="1331"/>
      <c r="C2972" s="1332"/>
      <c r="D2972" s="1333"/>
      <c r="E2972" s="1334"/>
      <c r="F2972" s="1334"/>
      <c r="G2972" s="1334"/>
    </row>
    <row r="2973" spans="1:7" s="1281" customFormat="1" x14ac:dyDescent="0.25">
      <c r="A2973" s="167"/>
      <c r="B2973" s="1331"/>
      <c r="C2973" s="1332"/>
      <c r="D2973" s="1333"/>
      <c r="E2973" s="1334"/>
      <c r="F2973" s="1334"/>
      <c r="G2973" s="1334"/>
    </row>
    <row r="2974" spans="1:7" s="1281" customFormat="1" x14ac:dyDescent="0.25">
      <c r="A2974" s="167"/>
      <c r="B2974" s="1331"/>
      <c r="C2974" s="1332"/>
      <c r="D2974" s="1333"/>
      <c r="E2974" s="1334"/>
      <c r="F2974" s="1334"/>
      <c r="G2974" s="1334"/>
    </row>
    <row r="2975" spans="1:7" s="1281" customFormat="1" x14ac:dyDescent="0.25">
      <c r="A2975" s="167"/>
      <c r="B2975" s="1331"/>
      <c r="C2975" s="1332"/>
      <c r="D2975" s="1333"/>
      <c r="E2975" s="1334"/>
      <c r="F2975" s="1334"/>
      <c r="G2975" s="1334"/>
    </row>
    <row r="2976" spans="1:7" s="1281" customFormat="1" x14ac:dyDescent="0.25">
      <c r="A2976" s="167"/>
      <c r="B2976" s="1331"/>
      <c r="C2976" s="1332"/>
      <c r="D2976" s="1333"/>
      <c r="E2976" s="1334"/>
      <c r="F2976" s="1334"/>
      <c r="G2976" s="1334"/>
    </row>
    <row r="2977" spans="1:7" s="1281" customFormat="1" x14ac:dyDescent="0.25">
      <c r="A2977" s="167"/>
      <c r="B2977" s="1331"/>
      <c r="C2977" s="1332"/>
      <c r="D2977" s="1333"/>
      <c r="E2977" s="1334"/>
      <c r="F2977" s="1334"/>
      <c r="G2977" s="1334"/>
    </row>
    <row r="2978" spans="1:7" s="1281" customFormat="1" x14ac:dyDescent="0.25">
      <c r="A2978" s="167"/>
      <c r="B2978" s="1331"/>
      <c r="C2978" s="1332"/>
      <c r="D2978" s="1333"/>
      <c r="E2978" s="1334"/>
      <c r="F2978" s="1334"/>
      <c r="G2978" s="1334"/>
    </row>
    <row r="2979" spans="1:7" s="1281" customFormat="1" x14ac:dyDescent="0.25">
      <c r="A2979" s="167"/>
      <c r="B2979" s="1331"/>
      <c r="C2979" s="1332"/>
      <c r="D2979" s="1333"/>
      <c r="E2979" s="1334"/>
      <c r="F2979" s="1334"/>
      <c r="G2979" s="1334"/>
    </row>
    <row r="2980" spans="1:7" s="1281" customFormat="1" x14ac:dyDescent="0.25">
      <c r="A2980" s="167"/>
      <c r="B2980" s="1331"/>
      <c r="C2980" s="1332"/>
      <c r="D2980" s="1333"/>
      <c r="E2980" s="1334"/>
      <c r="F2980" s="1334"/>
      <c r="G2980" s="1334"/>
    </row>
    <row r="2981" spans="1:7" s="1281" customFormat="1" x14ac:dyDescent="0.25">
      <c r="A2981" s="167"/>
      <c r="B2981" s="1331"/>
      <c r="C2981" s="1332"/>
      <c r="D2981" s="1333"/>
      <c r="E2981" s="1334"/>
      <c r="F2981" s="1334"/>
      <c r="G2981" s="1334"/>
    </row>
    <row r="2982" spans="1:7" s="1281" customFormat="1" x14ac:dyDescent="0.25">
      <c r="A2982" s="167"/>
      <c r="B2982" s="1331"/>
      <c r="C2982" s="1332"/>
      <c r="D2982" s="1333"/>
      <c r="E2982" s="1334"/>
      <c r="F2982" s="1334"/>
      <c r="G2982" s="1334"/>
    </row>
    <row r="2983" spans="1:7" s="1281" customFormat="1" x14ac:dyDescent="0.25">
      <c r="A2983" s="167"/>
      <c r="B2983" s="1331"/>
      <c r="C2983" s="1332"/>
      <c r="D2983" s="1333"/>
      <c r="E2983" s="1334"/>
      <c r="F2983" s="1334"/>
      <c r="G2983" s="1334"/>
    </row>
    <row r="2984" spans="1:7" s="1281" customFormat="1" x14ac:dyDescent="0.25">
      <c r="A2984" s="167"/>
      <c r="B2984" s="1331"/>
      <c r="C2984" s="1332"/>
      <c r="D2984" s="1333"/>
      <c r="E2984" s="1334"/>
      <c r="F2984" s="1334"/>
      <c r="G2984" s="1334"/>
    </row>
    <row r="2985" spans="1:7" s="1281" customFormat="1" x14ac:dyDescent="0.25">
      <c r="A2985" s="167"/>
      <c r="B2985" s="1331"/>
      <c r="C2985" s="1332"/>
      <c r="D2985" s="1333"/>
      <c r="E2985" s="1334"/>
      <c r="F2985" s="1334"/>
      <c r="G2985" s="1334"/>
    </row>
    <row r="2986" spans="1:7" s="1281" customFormat="1" x14ac:dyDescent="0.25">
      <c r="A2986" s="167"/>
      <c r="B2986" s="1331"/>
      <c r="C2986" s="1332"/>
      <c r="D2986" s="1333"/>
      <c r="E2986" s="1334"/>
      <c r="F2986" s="1334"/>
      <c r="G2986" s="1334"/>
    </row>
    <row r="2987" spans="1:7" s="1281" customFormat="1" x14ac:dyDescent="0.25">
      <c r="A2987" s="167"/>
      <c r="B2987" s="1331"/>
      <c r="C2987" s="1332"/>
      <c r="D2987" s="1333"/>
      <c r="E2987" s="1334"/>
      <c r="F2987" s="1334"/>
      <c r="G2987" s="1334"/>
    </row>
    <row r="2988" spans="1:7" s="1281" customFormat="1" x14ac:dyDescent="0.25">
      <c r="A2988" s="167"/>
      <c r="B2988" s="1331"/>
      <c r="C2988" s="1332"/>
      <c r="D2988" s="1333"/>
      <c r="E2988" s="1334"/>
      <c r="F2988" s="1334"/>
      <c r="G2988" s="1334"/>
    </row>
    <row r="2989" spans="1:7" s="1281" customFormat="1" x14ac:dyDescent="0.25">
      <c r="A2989" s="167"/>
      <c r="B2989" s="1331"/>
      <c r="C2989" s="1332"/>
      <c r="D2989" s="1333"/>
      <c r="E2989" s="1334"/>
      <c r="F2989" s="1334"/>
      <c r="G2989" s="1334"/>
    </row>
    <row r="2990" spans="1:7" s="1281" customFormat="1" x14ac:dyDescent="0.25">
      <c r="A2990" s="167"/>
      <c r="B2990" s="1331"/>
      <c r="C2990" s="1332"/>
      <c r="D2990" s="1333"/>
      <c r="E2990" s="1334"/>
      <c r="F2990" s="1334"/>
      <c r="G2990" s="1334"/>
    </row>
    <row r="2991" spans="1:7" s="1281" customFormat="1" x14ac:dyDescent="0.25">
      <c r="A2991" s="167"/>
      <c r="B2991" s="1331"/>
      <c r="C2991" s="1332"/>
      <c r="D2991" s="1333"/>
      <c r="E2991" s="1334"/>
      <c r="F2991" s="1334"/>
      <c r="G2991" s="1334"/>
    </row>
    <row r="2992" spans="1:7" s="1281" customFormat="1" x14ac:dyDescent="0.25">
      <c r="A2992" s="167"/>
      <c r="B2992" s="1331"/>
      <c r="C2992" s="1332"/>
      <c r="D2992" s="1333"/>
      <c r="E2992" s="1334"/>
      <c r="F2992" s="1334"/>
      <c r="G2992" s="1334"/>
    </row>
    <row r="2993" spans="1:7" s="1281" customFormat="1" x14ac:dyDescent="0.25">
      <c r="A2993" s="167"/>
      <c r="B2993" s="1331"/>
      <c r="C2993" s="1332"/>
      <c r="D2993" s="1333"/>
      <c r="E2993" s="1334"/>
      <c r="F2993" s="1334"/>
      <c r="G2993" s="1334"/>
    </row>
    <row r="2994" spans="1:7" s="1281" customFormat="1" x14ac:dyDescent="0.25">
      <c r="A2994" s="167"/>
      <c r="B2994" s="1331"/>
      <c r="C2994" s="1332"/>
      <c r="D2994" s="1333"/>
      <c r="E2994" s="1334"/>
      <c r="F2994" s="1334"/>
      <c r="G2994" s="1334"/>
    </row>
    <row r="2995" spans="1:7" s="1281" customFormat="1" x14ac:dyDescent="0.25">
      <c r="A2995" s="167"/>
      <c r="B2995" s="1331"/>
      <c r="C2995" s="1332"/>
      <c r="D2995" s="1333"/>
      <c r="E2995" s="1334"/>
      <c r="F2995" s="1334"/>
      <c r="G2995" s="1334"/>
    </row>
    <row r="2996" spans="1:7" s="1281" customFormat="1" x14ac:dyDescent="0.25">
      <c r="A2996" s="167"/>
      <c r="B2996" s="1331"/>
      <c r="C2996" s="1332"/>
      <c r="D2996" s="1333"/>
      <c r="E2996" s="1334"/>
      <c r="F2996" s="1334"/>
      <c r="G2996" s="1334"/>
    </row>
    <row r="2997" spans="1:7" s="1281" customFormat="1" x14ac:dyDescent="0.25">
      <c r="A2997" s="167"/>
      <c r="B2997" s="1331"/>
      <c r="C2997" s="1332"/>
      <c r="D2997" s="1333"/>
      <c r="E2997" s="1334"/>
      <c r="F2997" s="1334"/>
      <c r="G2997" s="1334"/>
    </row>
    <row r="2998" spans="1:7" s="1281" customFormat="1" x14ac:dyDescent="0.25">
      <c r="A2998" s="167"/>
      <c r="B2998" s="1331"/>
      <c r="C2998" s="1332"/>
      <c r="D2998" s="1333"/>
      <c r="E2998" s="1334"/>
      <c r="F2998" s="1334"/>
      <c r="G2998" s="1334"/>
    </row>
    <row r="2999" spans="1:7" s="1281" customFormat="1" x14ac:dyDescent="0.25">
      <c r="A2999" s="167"/>
      <c r="B2999" s="1331"/>
      <c r="C2999" s="1332"/>
      <c r="D2999" s="1333"/>
      <c r="E2999" s="1334"/>
      <c r="F2999" s="1334"/>
      <c r="G2999" s="1334"/>
    </row>
    <row r="3000" spans="1:7" s="1281" customFormat="1" x14ac:dyDescent="0.25">
      <c r="A3000" s="167"/>
      <c r="B3000" s="1331"/>
      <c r="C3000" s="1332"/>
      <c r="D3000" s="1333"/>
      <c r="E3000" s="1334"/>
      <c r="F3000" s="1334"/>
      <c r="G3000" s="1334"/>
    </row>
    <row r="3001" spans="1:7" s="1281" customFormat="1" x14ac:dyDescent="0.25">
      <c r="A3001" s="167"/>
      <c r="B3001" s="1331"/>
      <c r="C3001" s="1332"/>
      <c r="D3001" s="1333"/>
      <c r="E3001" s="1334"/>
      <c r="F3001" s="1334"/>
      <c r="G3001" s="1334"/>
    </row>
    <row r="3002" spans="1:7" s="1281" customFormat="1" x14ac:dyDescent="0.25">
      <c r="A3002" s="167"/>
      <c r="B3002" s="1331"/>
      <c r="C3002" s="1332"/>
      <c r="D3002" s="1333"/>
      <c r="E3002" s="1334"/>
      <c r="F3002" s="1334"/>
      <c r="G3002" s="1334"/>
    </row>
    <row r="3003" spans="1:7" s="1281" customFormat="1" x14ac:dyDescent="0.25">
      <c r="A3003" s="167"/>
      <c r="B3003" s="1331"/>
      <c r="C3003" s="1332"/>
      <c r="D3003" s="1333"/>
      <c r="E3003" s="1334"/>
      <c r="F3003" s="1334"/>
      <c r="G3003" s="1334"/>
    </row>
    <row r="3004" spans="1:7" s="1281" customFormat="1" x14ac:dyDescent="0.25">
      <c r="A3004" s="167"/>
      <c r="B3004" s="1331"/>
      <c r="C3004" s="1332"/>
      <c r="D3004" s="1333"/>
      <c r="E3004" s="1334"/>
      <c r="F3004" s="1334"/>
      <c r="G3004" s="1334"/>
    </row>
    <row r="3005" spans="1:7" s="1281" customFormat="1" x14ac:dyDescent="0.25">
      <c r="A3005" s="167"/>
      <c r="B3005" s="1331"/>
      <c r="C3005" s="1332"/>
      <c r="D3005" s="1333"/>
      <c r="E3005" s="1334"/>
      <c r="F3005" s="1334"/>
      <c r="G3005" s="1334"/>
    </row>
    <row r="3006" spans="1:7" s="1281" customFormat="1" x14ac:dyDescent="0.25">
      <c r="A3006" s="167"/>
      <c r="B3006" s="1331"/>
      <c r="C3006" s="1332"/>
      <c r="D3006" s="1333"/>
      <c r="E3006" s="1334"/>
      <c r="F3006" s="1334"/>
      <c r="G3006" s="1334"/>
    </row>
    <row r="3007" spans="1:7" s="1281" customFormat="1" x14ac:dyDescent="0.25">
      <c r="A3007" s="167"/>
      <c r="B3007" s="1331"/>
      <c r="C3007" s="1332"/>
      <c r="D3007" s="1333"/>
      <c r="E3007" s="1334"/>
      <c r="F3007" s="1334"/>
      <c r="G3007" s="1334"/>
    </row>
    <row r="3008" spans="1:7" s="1281" customFormat="1" x14ac:dyDescent="0.25">
      <c r="A3008" s="167"/>
      <c r="B3008" s="1331"/>
      <c r="C3008" s="1332"/>
      <c r="D3008" s="1333"/>
      <c r="E3008" s="1334"/>
      <c r="F3008" s="1334"/>
      <c r="G3008" s="1334"/>
    </row>
    <row r="3009" spans="1:7" s="1281" customFormat="1" x14ac:dyDescent="0.25">
      <c r="A3009" s="167"/>
      <c r="B3009" s="1331"/>
      <c r="C3009" s="1332"/>
      <c r="D3009" s="1333"/>
      <c r="E3009" s="1334"/>
      <c r="F3009" s="1334"/>
      <c r="G3009" s="1334"/>
    </row>
    <row r="3010" spans="1:7" s="1281" customFormat="1" x14ac:dyDescent="0.25">
      <c r="A3010" s="167"/>
      <c r="B3010" s="1331"/>
      <c r="C3010" s="1332"/>
      <c r="D3010" s="1333"/>
      <c r="E3010" s="1334"/>
      <c r="F3010" s="1334"/>
      <c r="G3010" s="1334"/>
    </row>
    <row r="3011" spans="1:7" s="1281" customFormat="1" x14ac:dyDescent="0.25">
      <c r="A3011" s="167"/>
      <c r="B3011" s="1331"/>
      <c r="C3011" s="1332"/>
      <c r="D3011" s="1333"/>
      <c r="E3011" s="1334"/>
      <c r="F3011" s="1334"/>
      <c r="G3011" s="1334"/>
    </row>
    <row r="3012" spans="1:7" s="1281" customFormat="1" x14ac:dyDescent="0.25">
      <c r="A3012" s="167"/>
      <c r="B3012" s="1331"/>
      <c r="C3012" s="1332"/>
      <c r="D3012" s="1333"/>
      <c r="E3012" s="1334"/>
      <c r="F3012" s="1334"/>
      <c r="G3012" s="1334"/>
    </row>
    <row r="3013" spans="1:7" s="1281" customFormat="1" x14ac:dyDescent="0.25">
      <c r="A3013" s="167"/>
      <c r="B3013" s="1331"/>
      <c r="C3013" s="1332"/>
      <c r="D3013" s="1333"/>
      <c r="E3013" s="1334"/>
      <c r="F3013" s="1334"/>
      <c r="G3013" s="1334"/>
    </row>
    <row r="3014" spans="1:7" s="1281" customFormat="1" x14ac:dyDescent="0.25">
      <c r="A3014" s="167"/>
      <c r="B3014" s="1331"/>
      <c r="C3014" s="1332"/>
      <c r="D3014" s="1333"/>
      <c r="E3014" s="1334"/>
      <c r="F3014" s="1334"/>
      <c r="G3014" s="1334"/>
    </row>
    <row r="3015" spans="1:7" s="1281" customFormat="1" x14ac:dyDescent="0.25">
      <c r="A3015" s="167"/>
      <c r="B3015" s="1331"/>
      <c r="C3015" s="1332"/>
      <c r="D3015" s="1333"/>
      <c r="E3015" s="1334"/>
      <c r="F3015" s="1334"/>
      <c r="G3015" s="1334"/>
    </row>
    <row r="3016" spans="1:7" s="1281" customFormat="1" x14ac:dyDescent="0.25">
      <c r="A3016" s="167"/>
      <c r="B3016" s="1331"/>
      <c r="C3016" s="1332"/>
      <c r="D3016" s="1333"/>
      <c r="E3016" s="1334"/>
      <c r="F3016" s="1334"/>
      <c r="G3016" s="1334"/>
    </row>
    <row r="3017" spans="1:7" s="1281" customFormat="1" x14ac:dyDescent="0.25">
      <c r="A3017" s="167"/>
      <c r="B3017" s="1331"/>
      <c r="C3017" s="1332"/>
      <c r="D3017" s="1333"/>
      <c r="E3017" s="1334"/>
      <c r="F3017" s="1334"/>
      <c r="G3017" s="1334"/>
    </row>
    <row r="3018" spans="1:7" s="1281" customFormat="1" x14ac:dyDescent="0.25">
      <c r="A3018" s="167"/>
      <c r="B3018" s="1331"/>
      <c r="C3018" s="1332"/>
      <c r="D3018" s="1333"/>
      <c r="E3018" s="1334"/>
      <c r="F3018" s="1334"/>
      <c r="G3018" s="1334"/>
    </row>
    <row r="3019" spans="1:7" s="1281" customFormat="1" x14ac:dyDescent="0.25">
      <c r="A3019" s="167"/>
      <c r="B3019" s="1331"/>
      <c r="C3019" s="1332"/>
      <c r="D3019" s="1333"/>
      <c r="E3019" s="1334"/>
      <c r="F3019" s="1334"/>
      <c r="G3019" s="1334"/>
    </row>
    <row r="3020" spans="1:7" s="1281" customFormat="1" x14ac:dyDescent="0.25">
      <c r="A3020" s="167"/>
      <c r="B3020" s="1331"/>
      <c r="C3020" s="1332"/>
      <c r="D3020" s="1333"/>
      <c r="E3020" s="1334"/>
      <c r="F3020" s="1334"/>
      <c r="G3020" s="1334"/>
    </row>
    <row r="3021" spans="1:7" s="1281" customFormat="1" x14ac:dyDescent="0.25">
      <c r="A3021" s="167"/>
      <c r="B3021" s="1331"/>
      <c r="C3021" s="1332"/>
      <c r="D3021" s="1333"/>
      <c r="E3021" s="1334"/>
      <c r="F3021" s="1334"/>
      <c r="G3021" s="1334"/>
    </row>
    <row r="3022" spans="1:7" s="1281" customFormat="1" x14ac:dyDescent="0.25">
      <c r="A3022" s="167"/>
      <c r="B3022" s="1331"/>
      <c r="C3022" s="1332"/>
      <c r="D3022" s="1333"/>
      <c r="E3022" s="1334"/>
      <c r="F3022" s="1334"/>
      <c r="G3022" s="1334"/>
    </row>
    <row r="3023" spans="1:7" s="1281" customFormat="1" x14ac:dyDescent="0.25">
      <c r="A3023" s="167"/>
      <c r="B3023" s="1331"/>
      <c r="C3023" s="1332"/>
      <c r="D3023" s="1333"/>
      <c r="E3023" s="1334"/>
      <c r="F3023" s="1334"/>
      <c r="G3023" s="1334"/>
    </row>
    <row r="3024" spans="1:7" s="1281" customFormat="1" x14ac:dyDescent="0.25">
      <c r="A3024" s="167"/>
      <c r="B3024" s="1331"/>
      <c r="C3024" s="1332"/>
      <c r="D3024" s="1333"/>
      <c r="E3024" s="1334"/>
      <c r="F3024" s="1334"/>
      <c r="G3024" s="1334"/>
    </row>
    <row r="3025" spans="1:7" s="1281" customFormat="1" x14ac:dyDescent="0.25">
      <c r="A3025" s="167"/>
      <c r="B3025" s="1331"/>
      <c r="C3025" s="1332"/>
      <c r="D3025" s="1333"/>
      <c r="E3025" s="1334"/>
      <c r="F3025" s="1334"/>
      <c r="G3025" s="1334"/>
    </row>
    <row r="3026" spans="1:7" s="1281" customFormat="1" x14ac:dyDescent="0.25">
      <c r="A3026" s="167"/>
      <c r="B3026" s="1331"/>
      <c r="C3026" s="1332"/>
      <c r="D3026" s="1333"/>
      <c r="E3026" s="1334"/>
      <c r="F3026" s="1334"/>
      <c r="G3026" s="1334"/>
    </row>
    <row r="3027" spans="1:7" s="1281" customFormat="1" x14ac:dyDescent="0.25">
      <c r="A3027" s="167"/>
      <c r="B3027" s="1331"/>
      <c r="C3027" s="1332"/>
      <c r="D3027" s="1333"/>
      <c r="E3027" s="1334"/>
      <c r="F3027" s="1334"/>
      <c r="G3027" s="1334"/>
    </row>
    <row r="3028" spans="1:7" s="1281" customFormat="1" x14ac:dyDescent="0.25">
      <c r="A3028" s="167"/>
      <c r="B3028" s="1331"/>
      <c r="C3028" s="1332"/>
      <c r="D3028" s="1333"/>
      <c r="E3028" s="1334"/>
      <c r="F3028" s="1334"/>
      <c r="G3028" s="1334"/>
    </row>
    <row r="3029" spans="1:7" s="1281" customFormat="1" x14ac:dyDescent="0.25">
      <c r="A3029" s="167"/>
      <c r="B3029" s="1331"/>
      <c r="C3029" s="1332"/>
      <c r="D3029" s="1333"/>
      <c r="E3029" s="1334"/>
      <c r="F3029" s="1334"/>
      <c r="G3029" s="1334"/>
    </row>
    <row r="3030" spans="1:7" s="1281" customFormat="1" x14ac:dyDescent="0.25">
      <c r="A3030" s="167"/>
      <c r="B3030" s="1331"/>
      <c r="C3030" s="1332"/>
      <c r="D3030" s="1333"/>
      <c r="E3030" s="1334"/>
      <c r="F3030" s="1334"/>
      <c r="G3030" s="1334"/>
    </row>
    <row r="3031" spans="1:7" s="1281" customFormat="1" x14ac:dyDescent="0.25">
      <c r="A3031" s="167"/>
      <c r="B3031" s="1331"/>
      <c r="C3031" s="1332"/>
      <c r="D3031" s="1333"/>
      <c r="E3031" s="1334"/>
      <c r="F3031" s="1334"/>
      <c r="G3031" s="1334"/>
    </row>
    <row r="3032" spans="1:7" s="1281" customFormat="1" x14ac:dyDescent="0.25">
      <c r="A3032" s="167"/>
      <c r="B3032" s="1331"/>
      <c r="C3032" s="1332"/>
      <c r="D3032" s="1333"/>
      <c r="E3032" s="1334"/>
      <c r="F3032" s="1334"/>
      <c r="G3032" s="1334"/>
    </row>
    <row r="3033" spans="1:7" s="1281" customFormat="1" x14ac:dyDescent="0.25">
      <c r="A3033" s="167"/>
      <c r="B3033" s="1331"/>
      <c r="C3033" s="1332"/>
      <c r="D3033" s="1333"/>
      <c r="E3033" s="1334"/>
      <c r="F3033" s="1334"/>
      <c r="G3033" s="1334"/>
    </row>
    <row r="3034" spans="1:7" s="1281" customFormat="1" x14ac:dyDescent="0.25">
      <c r="A3034" s="167"/>
      <c r="B3034" s="1331"/>
      <c r="C3034" s="1332"/>
      <c r="D3034" s="1333"/>
      <c r="E3034" s="1334"/>
      <c r="F3034" s="1334"/>
      <c r="G3034" s="1334"/>
    </row>
    <row r="3035" spans="1:7" s="1281" customFormat="1" x14ac:dyDescent="0.25">
      <c r="A3035" s="167"/>
      <c r="B3035" s="1331"/>
      <c r="C3035" s="1332"/>
      <c r="D3035" s="1333"/>
      <c r="E3035" s="1334"/>
      <c r="F3035" s="1334"/>
      <c r="G3035" s="1334"/>
    </row>
    <row r="3036" spans="1:7" s="1281" customFormat="1" x14ac:dyDescent="0.25">
      <c r="A3036" s="167"/>
      <c r="B3036" s="1331"/>
      <c r="C3036" s="1332"/>
      <c r="D3036" s="1333"/>
      <c r="E3036" s="1334"/>
      <c r="F3036" s="1334"/>
      <c r="G3036" s="1334"/>
    </row>
    <row r="3037" spans="1:7" s="1281" customFormat="1" x14ac:dyDescent="0.25">
      <c r="A3037" s="167"/>
      <c r="B3037" s="1331"/>
      <c r="C3037" s="1332"/>
      <c r="D3037" s="1333"/>
      <c r="E3037" s="1334"/>
      <c r="F3037" s="1334"/>
      <c r="G3037" s="1334"/>
    </row>
    <row r="3038" spans="1:7" s="1281" customFormat="1" x14ac:dyDescent="0.25">
      <c r="A3038" s="167"/>
      <c r="B3038" s="1331"/>
      <c r="C3038" s="1332"/>
      <c r="D3038" s="1333"/>
      <c r="E3038" s="1334"/>
      <c r="F3038" s="1334"/>
      <c r="G3038" s="1334"/>
    </row>
    <row r="3039" spans="1:7" s="1281" customFormat="1" x14ac:dyDescent="0.25">
      <c r="A3039" s="167"/>
      <c r="B3039" s="1331"/>
      <c r="C3039" s="1332"/>
      <c r="D3039" s="1333"/>
      <c r="E3039" s="1334"/>
      <c r="F3039" s="1334"/>
      <c r="G3039" s="1334"/>
    </row>
    <row r="3040" spans="1:7" s="1281" customFormat="1" x14ac:dyDescent="0.25">
      <c r="A3040" s="167"/>
      <c r="B3040" s="1331"/>
      <c r="C3040" s="1332"/>
      <c r="D3040" s="1333"/>
      <c r="E3040" s="1334"/>
      <c r="F3040" s="1334"/>
      <c r="G3040" s="1334"/>
    </row>
    <row r="3041" spans="1:7" s="1281" customFormat="1" x14ac:dyDescent="0.25">
      <c r="A3041" s="167"/>
      <c r="B3041" s="1331"/>
      <c r="C3041" s="1332"/>
      <c r="D3041" s="1333"/>
      <c r="E3041" s="1334"/>
      <c r="F3041" s="1334"/>
      <c r="G3041" s="1334"/>
    </row>
    <row r="3042" spans="1:7" s="1281" customFormat="1" x14ac:dyDescent="0.25">
      <c r="A3042" s="167"/>
      <c r="B3042" s="1331"/>
      <c r="C3042" s="1332"/>
      <c r="D3042" s="1333"/>
      <c r="E3042" s="1334"/>
      <c r="F3042" s="1334"/>
      <c r="G3042" s="1334"/>
    </row>
    <row r="3043" spans="1:7" s="1281" customFormat="1" x14ac:dyDescent="0.25">
      <c r="A3043" s="167"/>
      <c r="B3043" s="1331"/>
      <c r="C3043" s="1332"/>
      <c r="D3043" s="1333"/>
      <c r="E3043" s="1334"/>
      <c r="F3043" s="1334"/>
      <c r="G3043" s="1334"/>
    </row>
    <row r="3044" spans="1:7" s="1281" customFormat="1" x14ac:dyDescent="0.25">
      <c r="A3044" s="167"/>
      <c r="B3044" s="1331"/>
      <c r="C3044" s="1332"/>
      <c r="D3044" s="1333"/>
      <c r="E3044" s="1334"/>
      <c r="F3044" s="1334"/>
      <c r="G3044" s="1334"/>
    </row>
    <row r="3045" spans="1:7" s="1281" customFormat="1" x14ac:dyDescent="0.25">
      <c r="A3045" s="167"/>
      <c r="B3045" s="1331"/>
      <c r="C3045" s="1332"/>
      <c r="D3045" s="1333"/>
      <c r="E3045" s="1334"/>
      <c r="F3045" s="1334"/>
      <c r="G3045" s="1334"/>
    </row>
    <row r="3046" spans="1:7" s="1281" customFormat="1" x14ac:dyDescent="0.25">
      <c r="A3046" s="167"/>
      <c r="B3046" s="1331"/>
      <c r="C3046" s="1332"/>
      <c r="D3046" s="1333"/>
      <c r="E3046" s="1334"/>
      <c r="F3046" s="1334"/>
      <c r="G3046" s="1334"/>
    </row>
    <row r="3047" spans="1:7" s="1281" customFormat="1" x14ac:dyDescent="0.25">
      <c r="A3047" s="167"/>
      <c r="B3047" s="1331"/>
      <c r="C3047" s="1332"/>
      <c r="D3047" s="1333"/>
      <c r="E3047" s="1334"/>
      <c r="F3047" s="1334"/>
      <c r="G3047" s="1334"/>
    </row>
    <row r="3048" spans="1:7" s="1281" customFormat="1" x14ac:dyDescent="0.25">
      <c r="A3048" s="167"/>
      <c r="B3048" s="1331"/>
      <c r="C3048" s="1332"/>
      <c r="D3048" s="1333"/>
      <c r="E3048" s="1334"/>
      <c r="F3048" s="1334"/>
      <c r="G3048" s="1334"/>
    </row>
    <row r="3049" spans="1:7" s="1281" customFormat="1" x14ac:dyDescent="0.25">
      <c r="A3049" s="167"/>
      <c r="B3049" s="1331"/>
      <c r="C3049" s="1332"/>
      <c r="D3049" s="1333"/>
      <c r="E3049" s="1334"/>
      <c r="F3049" s="1334"/>
      <c r="G3049" s="1334"/>
    </row>
    <row r="3050" spans="1:7" s="1281" customFormat="1" x14ac:dyDescent="0.25">
      <c r="A3050" s="167"/>
      <c r="B3050" s="1331"/>
      <c r="C3050" s="1332"/>
      <c r="D3050" s="1333"/>
      <c r="E3050" s="1334"/>
      <c r="F3050" s="1334"/>
      <c r="G3050" s="1334"/>
    </row>
    <row r="3051" spans="1:7" s="1281" customFormat="1" x14ac:dyDescent="0.25">
      <c r="A3051" s="167"/>
      <c r="B3051" s="1331"/>
      <c r="C3051" s="1332"/>
      <c r="D3051" s="1333"/>
      <c r="E3051" s="1334"/>
      <c r="F3051" s="1334"/>
      <c r="G3051" s="1334"/>
    </row>
    <row r="3052" spans="1:7" s="1281" customFormat="1" x14ac:dyDescent="0.25">
      <c r="A3052" s="167"/>
      <c r="B3052" s="1331"/>
      <c r="C3052" s="1332"/>
      <c r="D3052" s="1333"/>
      <c r="E3052" s="1334"/>
      <c r="F3052" s="1334"/>
      <c r="G3052" s="1334"/>
    </row>
    <row r="3053" spans="1:7" s="1281" customFormat="1" x14ac:dyDescent="0.25">
      <c r="A3053" s="167"/>
      <c r="B3053" s="1331"/>
      <c r="C3053" s="1332"/>
      <c r="D3053" s="1333"/>
      <c r="E3053" s="1334"/>
      <c r="F3053" s="1334"/>
      <c r="G3053" s="1334"/>
    </row>
    <row r="3054" spans="1:7" s="1281" customFormat="1" x14ac:dyDescent="0.25">
      <c r="A3054" s="167"/>
      <c r="B3054" s="1331"/>
      <c r="C3054" s="1332"/>
      <c r="D3054" s="1333"/>
      <c r="E3054" s="1334"/>
      <c r="F3054" s="1334"/>
      <c r="G3054" s="1334"/>
    </row>
    <row r="3055" spans="1:7" s="1281" customFormat="1" x14ac:dyDescent="0.25">
      <c r="A3055" s="167"/>
      <c r="B3055" s="1331"/>
      <c r="C3055" s="1332"/>
      <c r="D3055" s="1333"/>
      <c r="E3055" s="1334"/>
      <c r="F3055" s="1334"/>
      <c r="G3055" s="1334"/>
    </row>
    <row r="3056" spans="1:7" s="1281" customFormat="1" x14ac:dyDescent="0.25">
      <c r="A3056" s="167"/>
      <c r="B3056" s="1331"/>
      <c r="C3056" s="1332"/>
      <c r="D3056" s="1333"/>
      <c r="E3056" s="1334"/>
      <c r="F3056" s="1334"/>
      <c r="G3056" s="1334"/>
    </row>
    <row r="3057" spans="1:7" s="1281" customFormat="1" x14ac:dyDescent="0.25">
      <c r="A3057" s="167"/>
      <c r="B3057" s="1331"/>
      <c r="C3057" s="1332"/>
      <c r="D3057" s="1333"/>
      <c r="E3057" s="1334"/>
      <c r="F3057" s="1334"/>
      <c r="G3057" s="1334"/>
    </row>
    <row r="3058" spans="1:7" s="1281" customFormat="1" x14ac:dyDescent="0.25">
      <c r="A3058" s="167"/>
      <c r="B3058" s="1331"/>
      <c r="C3058" s="1332"/>
      <c r="D3058" s="1333"/>
      <c r="E3058" s="1334"/>
      <c r="F3058" s="1334"/>
      <c r="G3058" s="1334"/>
    </row>
    <row r="3059" spans="1:7" s="1281" customFormat="1" x14ac:dyDescent="0.25">
      <c r="A3059" s="167"/>
      <c r="B3059" s="1331"/>
      <c r="C3059" s="1332"/>
      <c r="D3059" s="1333"/>
      <c r="E3059" s="1334"/>
      <c r="F3059" s="1334"/>
      <c r="G3059" s="1334"/>
    </row>
    <row r="3060" spans="1:7" s="1281" customFormat="1" x14ac:dyDescent="0.25">
      <c r="A3060" s="167"/>
      <c r="B3060" s="1331"/>
      <c r="C3060" s="1332"/>
      <c r="D3060" s="1333"/>
      <c r="E3060" s="1334"/>
      <c r="F3060" s="1334"/>
      <c r="G3060" s="1334"/>
    </row>
    <row r="3061" spans="1:7" s="1281" customFormat="1" x14ac:dyDescent="0.25">
      <c r="A3061" s="167"/>
      <c r="B3061" s="1331"/>
      <c r="C3061" s="1332"/>
      <c r="D3061" s="1333"/>
      <c r="E3061" s="1334"/>
      <c r="F3061" s="1334"/>
      <c r="G3061" s="1334"/>
    </row>
    <row r="3062" spans="1:7" s="1281" customFormat="1" x14ac:dyDescent="0.25">
      <c r="A3062" s="167"/>
      <c r="B3062" s="1331"/>
      <c r="C3062" s="1332"/>
      <c r="D3062" s="1333"/>
      <c r="E3062" s="1334"/>
      <c r="F3062" s="1334"/>
      <c r="G3062" s="1334"/>
    </row>
    <row r="3063" spans="1:7" s="1281" customFormat="1" x14ac:dyDescent="0.25">
      <c r="A3063" s="167"/>
      <c r="B3063" s="1331"/>
      <c r="C3063" s="1332"/>
      <c r="D3063" s="1333"/>
      <c r="E3063" s="1334"/>
      <c r="F3063" s="1334"/>
      <c r="G3063" s="1334"/>
    </row>
    <row r="3064" spans="1:7" s="1281" customFormat="1" x14ac:dyDescent="0.25">
      <c r="A3064" s="167"/>
      <c r="B3064" s="1331"/>
      <c r="C3064" s="1332"/>
      <c r="D3064" s="1333"/>
      <c r="E3064" s="1334"/>
      <c r="F3064" s="1334"/>
      <c r="G3064" s="1334"/>
    </row>
    <row r="3065" spans="1:7" s="1281" customFormat="1" x14ac:dyDescent="0.25">
      <c r="A3065" s="167"/>
      <c r="B3065" s="1331"/>
      <c r="C3065" s="1332"/>
      <c r="D3065" s="1333"/>
      <c r="E3065" s="1334"/>
      <c r="F3065" s="1334"/>
      <c r="G3065" s="1334"/>
    </row>
    <row r="3066" spans="1:7" s="1281" customFormat="1" x14ac:dyDescent="0.25">
      <c r="A3066" s="167"/>
      <c r="B3066" s="1331"/>
      <c r="C3066" s="1332"/>
      <c r="D3066" s="1333"/>
      <c r="E3066" s="1334"/>
      <c r="F3066" s="1334"/>
      <c r="G3066" s="1334"/>
    </row>
    <row r="3067" spans="1:7" s="1281" customFormat="1" x14ac:dyDescent="0.25">
      <c r="A3067" s="167"/>
      <c r="B3067" s="1331"/>
      <c r="C3067" s="1332"/>
      <c r="D3067" s="1333"/>
      <c r="E3067" s="1334"/>
      <c r="F3067" s="1334"/>
      <c r="G3067" s="1334"/>
    </row>
    <row r="3068" spans="1:7" s="1281" customFormat="1" x14ac:dyDescent="0.25">
      <c r="A3068" s="167"/>
      <c r="B3068" s="1331"/>
      <c r="C3068" s="1332"/>
      <c r="D3068" s="1333"/>
      <c r="E3068" s="1334"/>
      <c r="F3068" s="1334"/>
      <c r="G3068" s="1334"/>
    </row>
    <row r="3069" spans="1:7" s="1281" customFormat="1" x14ac:dyDescent="0.25">
      <c r="A3069" s="167"/>
      <c r="B3069" s="1331"/>
      <c r="C3069" s="1332"/>
      <c r="D3069" s="1333"/>
      <c r="E3069" s="1334"/>
      <c r="F3069" s="1334"/>
      <c r="G3069" s="1334"/>
    </row>
    <row r="3070" spans="1:7" s="1281" customFormat="1" x14ac:dyDescent="0.25">
      <c r="A3070" s="167"/>
      <c r="B3070" s="1331"/>
      <c r="C3070" s="1332"/>
      <c r="D3070" s="1333"/>
      <c r="E3070" s="1334"/>
      <c r="F3070" s="1334"/>
      <c r="G3070" s="1334"/>
    </row>
    <row r="3071" spans="1:7" s="1281" customFormat="1" x14ac:dyDescent="0.25">
      <c r="A3071" s="167"/>
      <c r="B3071" s="1331"/>
      <c r="C3071" s="1332"/>
      <c r="D3071" s="1333"/>
      <c r="E3071" s="1334"/>
      <c r="F3071" s="1334"/>
      <c r="G3071" s="1334"/>
    </row>
    <row r="3072" spans="1:7" s="1281" customFormat="1" x14ac:dyDescent="0.25">
      <c r="A3072" s="167"/>
      <c r="B3072" s="1331"/>
      <c r="C3072" s="1332"/>
      <c r="D3072" s="1333"/>
      <c r="E3072" s="1334"/>
      <c r="F3072" s="1334"/>
      <c r="G3072" s="1334"/>
    </row>
    <row r="3073" spans="1:7" s="1281" customFormat="1" x14ac:dyDescent="0.25">
      <c r="A3073" s="167"/>
      <c r="B3073" s="1331"/>
      <c r="C3073" s="1332"/>
      <c r="D3073" s="1333"/>
      <c r="E3073" s="1334"/>
      <c r="F3073" s="1334"/>
      <c r="G3073" s="1334"/>
    </row>
    <row r="3074" spans="1:7" s="1281" customFormat="1" x14ac:dyDescent="0.25">
      <c r="A3074" s="167"/>
      <c r="B3074" s="1331"/>
      <c r="C3074" s="1332"/>
      <c r="D3074" s="1333"/>
      <c r="E3074" s="1334"/>
      <c r="F3074" s="1334"/>
      <c r="G3074" s="1334"/>
    </row>
    <row r="3075" spans="1:7" s="1281" customFormat="1" x14ac:dyDescent="0.25">
      <c r="A3075" s="167"/>
      <c r="B3075" s="1331"/>
      <c r="C3075" s="1332"/>
      <c r="D3075" s="1333"/>
      <c r="E3075" s="1334"/>
      <c r="F3075" s="1334"/>
      <c r="G3075" s="1334"/>
    </row>
    <row r="3076" spans="1:7" s="1281" customFormat="1" x14ac:dyDescent="0.25">
      <c r="A3076" s="167"/>
      <c r="B3076" s="1331"/>
      <c r="C3076" s="1332"/>
      <c r="D3076" s="1333"/>
      <c r="E3076" s="1334"/>
      <c r="F3076" s="1334"/>
      <c r="G3076" s="1334"/>
    </row>
    <row r="3077" spans="1:7" s="1281" customFormat="1" x14ac:dyDescent="0.25">
      <c r="A3077" s="167"/>
      <c r="B3077" s="1331"/>
      <c r="C3077" s="1332"/>
      <c r="D3077" s="1333"/>
      <c r="E3077" s="1334"/>
      <c r="F3077" s="1334"/>
      <c r="G3077" s="1334"/>
    </row>
    <row r="3078" spans="1:7" s="1281" customFormat="1" x14ac:dyDescent="0.25">
      <c r="A3078" s="167"/>
      <c r="B3078" s="1331"/>
      <c r="C3078" s="1332"/>
      <c r="D3078" s="1333"/>
      <c r="E3078" s="1334"/>
      <c r="F3078" s="1334"/>
      <c r="G3078" s="1334"/>
    </row>
    <row r="3079" spans="1:7" s="1281" customFormat="1" x14ac:dyDescent="0.25">
      <c r="A3079" s="167"/>
      <c r="B3079" s="1331"/>
      <c r="C3079" s="1332"/>
      <c r="D3079" s="1333"/>
      <c r="E3079" s="1334"/>
      <c r="F3079" s="1334"/>
      <c r="G3079" s="1334"/>
    </row>
    <row r="3080" spans="1:7" s="1281" customFormat="1" x14ac:dyDescent="0.25">
      <c r="A3080" s="167"/>
      <c r="B3080" s="1331"/>
      <c r="C3080" s="1332"/>
      <c r="D3080" s="1333"/>
      <c r="E3080" s="1334"/>
      <c r="F3080" s="1334"/>
      <c r="G3080" s="1334"/>
    </row>
    <row r="3081" spans="1:7" s="1281" customFormat="1" x14ac:dyDescent="0.25">
      <c r="A3081" s="167"/>
      <c r="B3081" s="1331"/>
      <c r="C3081" s="1332"/>
      <c r="D3081" s="1333"/>
      <c r="E3081" s="1334"/>
      <c r="F3081" s="1334"/>
      <c r="G3081" s="1334"/>
    </row>
    <row r="3082" spans="1:7" s="1281" customFormat="1" x14ac:dyDescent="0.25">
      <c r="A3082" s="167"/>
      <c r="B3082" s="1331"/>
      <c r="C3082" s="1332"/>
      <c r="D3082" s="1333"/>
      <c r="E3082" s="1334"/>
      <c r="F3082" s="1334"/>
      <c r="G3082" s="1334"/>
    </row>
    <row r="3083" spans="1:7" s="1281" customFormat="1" x14ac:dyDescent="0.25">
      <c r="A3083" s="167"/>
      <c r="B3083" s="1331"/>
      <c r="C3083" s="1332"/>
      <c r="D3083" s="1333"/>
      <c r="E3083" s="1334"/>
      <c r="F3083" s="1334"/>
      <c r="G3083" s="1334"/>
    </row>
    <row r="3084" spans="1:7" s="1281" customFormat="1" x14ac:dyDescent="0.25">
      <c r="A3084" s="167"/>
      <c r="B3084" s="1331"/>
      <c r="C3084" s="1332"/>
      <c r="D3084" s="1333"/>
      <c r="E3084" s="1334"/>
      <c r="F3084" s="1334"/>
      <c r="G3084" s="1334"/>
    </row>
    <row r="3085" spans="1:7" s="1281" customFormat="1" x14ac:dyDescent="0.25">
      <c r="A3085" s="167"/>
      <c r="B3085" s="1331"/>
      <c r="C3085" s="1332"/>
      <c r="D3085" s="1333"/>
      <c r="E3085" s="1334"/>
      <c r="F3085" s="1334"/>
      <c r="G3085" s="1334"/>
    </row>
    <row r="3086" spans="1:7" s="1281" customFormat="1" x14ac:dyDescent="0.25">
      <c r="A3086" s="167"/>
      <c r="B3086" s="1331"/>
      <c r="C3086" s="1332"/>
      <c r="D3086" s="1333"/>
      <c r="E3086" s="1334"/>
      <c r="F3086" s="1334"/>
      <c r="G3086" s="1334"/>
    </row>
    <row r="3087" spans="1:7" s="1281" customFormat="1" x14ac:dyDescent="0.25">
      <c r="A3087" s="167"/>
      <c r="B3087" s="1331"/>
      <c r="C3087" s="1332"/>
      <c r="D3087" s="1333"/>
      <c r="E3087" s="1334"/>
      <c r="F3087" s="1334"/>
      <c r="G3087" s="1334"/>
    </row>
    <row r="3088" spans="1:7" s="1281" customFormat="1" x14ac:dyDescent="0.25">
      <c r="A3088" s="167"/>
      <c r="B3088" s="1331"/>
      <c r="C3088" s="1332"/>
      <c r="D3088" s="1333"/>
      <c r="E3088" s="1334"/>
      <c r="F3088" s="1334"/>
      <c r="G3088" s="1334"/>
    </row>
    <row r="3089" spans="1:7" s="1281" customFormat="1" x14ac:dyDescent="0.25">
      <c r="A3089" s="167"/>
      <c r="B3089" s="1331"/>
      <c r="C3089" s="1332"/>
      <c r="D3089" s="1333"/>
      <c r="E3089" s="1334"/>
      <c r="F3089" s="1334"/>
      <c r="G3089" s="1334"/>
    </row>
    <row r="3090" spans="1:7" s="1281" customFormat="1" x14ac:dyDescent="0.25">
      <c r="A3090" s="167"/>
      <c r="B3090" s="1331"/>
      <c r="C3090" s="1332"/>
      <c r="D3090" s="1333"/>
      <c r="E3090" s="1334"/>
      <c r="F3090" s="1334"/>
      <c r="G3090" s="1334"/>
    </row>
    <row r="3091" spans="1:7" s="1281" customFormat="1" x14ac:dyDescent="0.25">
      <c r="A3091" s="167"/>
      <c r="B3091" s="1331"/>
      <c r="C3091" s="1332"/>
      <c r="D3091" s="1333"/>
      <c r="E3091" s="1334"/>
      <c r="F3091" s="1334"/>
      <c r="G3091" s="1334"/>
    </row>
    <row r="3092" spans="1:7" s="1281" customFormat="1" x14ac:dyDescent="0.25">
      <c r="A3092" s="167"/>
      <c r="B3092" s="1331"/>
      <c r="C3092" s="1332"/>
      <c r="D3092" s="1333"/>
      <c r="E3092" s="1334"/>
      <c r="F3092" s="1334"/>
      <c r="G3092" s="1334"/>
    </row>
    <row r="3093" spans="1:7" s="1281" customFormat="1" x14ac:dyDescent="0.25">
      <c r="A3093" s="167"/>
      <c r="B3093" s="1331"/>
      <c r="C3093" s="1332"/>
      <c r="D3093" s="1333"/>
      <c r="E3093" s="1334"/>
      <c r="F3093" s="1334"/>
      <c r="G3093" s="1334"/>
    </row>
    <row r="3094" spans="1:7" s="1281" customFormat="1" x14ac:dyDescent="0.25">
      <c r="A3094" s="167"/>
      <c r="B3094" s="1331"/>
      <c r="C3094" s="1332"/>
      <c r="D3094" s="1333"/>
      <c r="E3094" s="1334"/>
      <c r="F3094" s="1334"/>
      <c r="G3094" s="1334"/>
    </row>
    <row r="3095" spans="1:7" s="1281" customFormat="1" x14ac:dyDescent="0.25">
      <c r="A3095" s="167"/>
      <c r="B3095" s="1331"/>
      <c r="C3095" s="1332"/>
      <c r="D3095" s="1333"/>
      <c r="E3095" s="1334"/>
      <c r="F3095" s="1334"/>
      <c r="G3095" s="1334"/>
    </row>
    <row r="3096" spans="1:7" s="1281" customFormat="1" x14ac:dyDescent="0.25">
      <c r="A3096" s="167"/>
      <c r="B3096" s="1331"/>
      <c r="C3096" s="1332"/>
      <c r="D3096" s="1333"/>
      <c r="E3096" s="1334"/>
      <c r="F3096" s="1334"/>
      <c r="G3096" s="1334"/>
    </row>
    <row r="3097" spans="1:7" s="1281" customFormat="1" x14ac:dyDescent="0.25">
      <c r="A3097" s="167"/>
      <c r="B3097" s="1331"/>
      <c r="C3097" s="1332"/>
      <c r="D3097" s="1333"/>
      <c r="E3097" s="1334"/>
      <c r="F3097" s="1334"/>
      <c r="G3097" s="1334"/>
    </row>
    <row r="3098" spans="1:7" s="1281" customFormat="1" x14ac:dyDescent="0.25">
      <c r="A3098" s="167"/>
      <c r="B3098" s="1331"/>
      <c r="C3098" s="1332"/>
      <c r="D3098" s="1333"/>
      <c r="E3098" s="1334"/>
      <c r="F3098" s="1334"/>
      <c r="G3098" s="1334"/>
    </row>
    <row r="3099" spans="1:7" s="1281" customFormat="1" x14ac:dyDescent="0.25">
      <c r="A3099" s="167"/>
      <c r="B3099" s="1331"/>
      <c r="C3099" s="1332"/>
      <c r="D3099" s="1333"/>
      <c r="E3099" s="1334"/>
      <c r="F3099" s="1334"/>
      <c r="G3099" s="1334"/>
    </row>
    <row r="3100" spans="1:7" s="1281" customFormat="1" x14ac:dyDescent="0.25">
      <c r="A3100" s="167"/>
      <c r="B3100" s="1331"/>
      <c r="C3100" s="1332"/>
      <c r="D3100" s="1333"/>
      <c r="E3100" s="1334"/>
      <c r="F3100" s="1334"/>
      <c r="G3100" s="1334"/>
    </row>
    <row r="3101" spans="1:7" s="1281" customFormat="1" x14ac:dyDescent="0.25">
      <c r="A3101" s="167"/>
      <c r="B3101" s="1331"/>
      <c r="C3101" s="1332"/>
      <c r="D3101" s="1333"/>
      <c r="E3101" s="1334"/>
      <c r="F3101" s="1334"/>
      <c r="G3101" s="1334"/>
    </row>
    <row r="3102" spans="1:7" s="1281" customFormat="1" x14ac:dyDescent="0.25">
      <c r="A3102" s="167"/>
      <c r="B3102" s="1331"/>
      <c r="C3102" s="1332"/>
      <c r="D3102" s="1333"/>
      <c r="E3102" s="1334"/>
      <c r="F3102" s="1334"/>
      <c r="G3102" s="1334"/>
    </row>
    <row r="3103" spans="1:7" s="1281" customFormat="1" x14ac:dyDescent="0.25">
      <c r="A3103" s="167"/>
      <c r="B3103" s="1331"/>
      <c r="C3103" s="1332"/>
      <c r="D3103" s="1333"/>
      <c r="E3103" s="1334"/>
      <c r="F3103" s="1334"/>
      <c r="G3103" s="1334"/>
    </row>
    <row r="3104" spans="1:7" s="1281" customFormat="1" x14ac:dyDescent="0.25">
      <c r="A3104" s="167"/>
      <c r="B3104" s="1331"/>
      <c r="C3104" s="1332"/>
      <c r="D3104" s="1333"/>
      <c r="E3104" s="1334"/>
      <c r="F3104" s="1334"/>
      <c r="G3104" s="1334"/>
    </row>
    <row r="3105" spans="1:7" s="1281" customFormat="1" x14ac:dyDescent="0.25">
      <c r="A3105" s="167"/>
      <c r="B3105" s="1331"/>
      <c r="C3105" s="1332"/>
      <c r="D3105" s="1333"/>
      <c r="E3105" s="1334"/>
      <c r="F3105" s="1334"/>
      <c r="G3105" s="1334"/>
    </row>
    <row r="3106" spans="1:7" s="1281" customFormat="1" x14ac:dyDescent="0.25">
      <c r="A3106" s="167"/>
      <c r="B3106" s="1331"/>
      <c r="C3106" s="1332"/>
      <c r="D3106" s="1333"/>
      <c r="E3106" s="1334"/>
      <c r="F3106" s="1334"/>
      <c r="G3106" s="1334"/>
    </row>
    <row r="3107" spans="1:7" s="1281" customFormat="1" x14ac:dyDescent="0.25">
      <c r="A3107" s="167"/>
      <c r="B3107" s="1331"/>
      <c r="C3107" s="1332"/>
      <c r="D3107" s="1333"/>
      <c r="E3107" s="1334"/>
      <c r="F3107" s="1334"/>
      <c r="G3107" s="1334"/>
    </row>
    <row r="3108" spans="1:7" s="1281" customFormat="1" x14ac:dyDescent="0.25">
      <c r="A3108" s="167"/>
      <c r="B3108" s="1331"/>
      <c r="C3108" s="1332"/>
      <c r="D3108" s="1333"/>
      <c r="E3108" s="1334"/>
      <c r="F3108" s="1334"/>
      <c r="G3108" s="1334"/>
    </row>
    <row r="3109" spans="1:7" s="1281" customFormat="1" x14ac:dyDescent="0.25">
      <c r="A3109" s="167"/>
      <c r="B3109" s="1331"/>
      <c r="C3109" s="1332"/>
      <c r="D3109" s="1333"/>
      <c r="E3109" s="1334"/>
      <c r="F3109" s="1334"/>
      <c r="G3109" s="1334"/>
    </row>
    <row r="3110" spans="1:7" s="1281" customFormat="1" x14ac:dyDescent="0.25">
      <c r="A3110" s="167"/>
      <c r="B3110" s="1331"/>
      <c r="C3110" s="1332"/>
      <c r="D3110" s="1333"/>
      <c r="E3110" s="1334"/>
      <c r="F3110" s="1334"/>
      <c r="G3110" s="1334"/>
    </row>
    <row r="3111" spans="1:7" s="1281" customFormat="1" x14ac:dyDescent="0.25">
      <c r="A3111" s="167"/>
      <c r="B3111" s="1331"/>
      <c r="C3111" s="1332"/>
      <c r="D3111" s="1333"/>
      <c r="E3111" s="1334"/>
      <c r="F3111" s="1334"/>
      <c r="G3111" s="1334"/>
    </row>
    <row r="3112" spans="1:7" s="1281" customFormat="1" x14ac:dyDescent="0.25">
      <c r="A3112" s="167"/>
      <c r="B3112" s="1331"/>
      <c r="C3112" s="1332"/>
      <c r="D3112" s="1333"/>
      <c r="E3112" s="1334"/>
      <c r="F3112" s="1334"/>
      <c r="G3112" s="1334"/>
    </row>
    <row r="3113" spans="1:7" s="1281" customFormat="1" x14ac:dyDescent="0.25">
      <c r="A3113" s="167"/>
      <c r="B3113" s="1331"/>
      <c r="C3113" s="1332"/>
      <c r="D3113" s="1333"/>
      <c r="E3113" s="1334"/>
      <c r="F3113" s="1334"/>
      <c r="G3113" s="1334"/>
    </row>
    <row r="3114" spans="1:7" s="1281" customFormat="1" x14ac:dyDescent="0.25">
      <c r="A3114" s="167"/>
      <c r="B3114" s="1331"/>
      <c r="C3114" s="1332"/>
      <c r="D3114" s="1333"/>
      <c r="E3114" s="1334"/>
      <c r="F3114" s="1334"/>
      <c r="G3114" s="1334"/>
    </row>
    <row r="3115" spans="1:7" s="1281" customFormat="1" x14ac:dyDescent="0.25">
      <c r="A3115" s="167"/>
      <c r="B3115" s="1331"/>
      <c r="C3115" s="1332"/>
      <c r="D3115" s="1333"/>
      <c r="E3115" s="1334"/>
      <c r="F3115" s="1334"/>
      <c r="G3115" s="1334"/>
    </row>
    <row r="3116" spans="1:7" s="1281" customFormat="1" x14ac:dyDescent="0.25">
      <c r="A3116" s="167"/>
      <c r="B3116" s="1331"/>
      <c r="C3116" s="1332"/>
      <c r="D3116" s="1333"/>
      <c r="E3116" s="1334"/>
      <c r="F3116" s="1334"/>
      <c r="G3116" s="1334"/>
    </row>
    <row r="3117" spans="1:7" s="1281" customFormat="1" x14ac:dyDescent="0.25">
      <c r="A3117" s="167"/>
      <c r="B3117" s="1331"/>
      <c r="C3117" s="1332"/>
      <c r="D3117" s="1333"/>
      <c r="E3117" s="1334"/>
      <c r="F3117" s="1334"/>
      <c r="G3117" s="1334"/>
    </row>
    <row r="3118" spans="1:7" s="1281" customFormat="1" x14ac:dyDescent="0.25">
      <c r="A3118" s="167"/>
      <c r="B3118" s="1331"/>
      <c r="C3118" s="1332"/>
      <c r="D3118" s="1333"/>
      <c r="E3118" s="1334"/>
      <c r="F3118" s="1334"/>
      <c r="G3118" s="1334"/>
    </row>
    <row r="3119" spans="1:7" s="1281" customFormat="1" x14ac:dyDescent="0.25">
      <c r="A3119" s="167"/>
      <c r="B3119" s="1331"/>
      <c r="C3119" s="1332"/>
      <c r="D3119" s="1333"/>
      <c r="E3119" s="1334"/>
      <c r="F3119" s="1334"/>
      <c r="G3119" s="1334"/>
    </row>
    <row r="3120" spans="1:7" s="1281" customFormat="1" x14ac:dyDescent="0.25">
      <c r="A3120" s="167"/>
      <c r="B3120" s="1331"/>
      <c r="C3120" s="1332"/>
      <c r="D3120" s="1333"/>
      <c r="E3120" s="1334"/>
      <c r="F3120" s="1334"/>
      <c r="G3120" s="1334"/>
    </row>
    <row r="3121" spans="1:7" s="1281" customFormat="1" x14ac:dyDescent="0.25">
      <c r="A3121" s="167"/>
      <c r="B3121" s="1331"/>
      <c r="C3121" s="1332"/>
      <c r="D3121" s="1333"/>
      <c r="E3121" s="1334"/>
      <c r="F3121" s="1334"/>
      <c r="G3121" s="1334"/>
    </row>
    <row r="3122" spans="1:7" s="1281" customFormat="1" x14ac:dyDescent="0.25">
      <c r="A3122" s="167"/>
      <c r="B3122" s="1331"/>
      <c r="C3122" s="1332"/>
      <c r="D3122" s="1333"/>
      <c r="E3122" s="1334"/>
      <c r="F3122" s="1334"/>
      <c r="G3122" s="1334"/>
    </row>
    <row r="3123" spans="1:7" s="1281" customFormat="1" x14ac:dyDescent="0.25">
      <c r="A3123" s="167"/>
      <c r="B3123" s="1331"/>
      <c r="C3123" s="1332"/>
      <c r="D3123" s="1333"/>
      <c r="E3123" s="1334"/>
      <c r="F3123" s="1334"/>
      <c r="G3123" s="1334"/>
    </row>
    <row r="3124" spans="1:7" s="1281" customFormat="1" x14ac:dyDescent="0.25">
      <c r="A3124" s="167"/>
      <c r="B3124" s="1331"/>
      <c r="C3124" s="1332"/>
      <c r="D3124" s="1333"/>
      <c r="E3124" s="1334"/>
      <c r="F3124" s="1334"/>
      <c r="G3124" s="1334"/>
    </row>
    <row r="3125" spans="1:7" s="1281" customFormat="1" x14ac:dyDescent="0.25">
      <c r="A3125" s="167"/>
      <c r="B3125" s="1331"/>
      <c r="C3125" s="1332"/>
      <c r="D3125" s="1333"/>
      <c r="E3125" s="1334"/>
      <c r="F3125" s="1334"/>
      <c r="G3125" s="1334"/>
    </row>
    <row r="3126" spans="1:7" s="1281" customFormat="1" x14ac:dyDescent="0.25">
      <c r="A3126" s="167"/>
      <c r="B3126" s="1331"/>
      <c r="C3126" s="1332"/>
      <c r="D3126" s="1333"/>
      <c r="E3126" s="1334"/>
      <c r="F3126" s="1334"/>
      <c r="G3126" s="1334"/>
    </row>
    <row r="3127" spans="1:7" s="1281" customFormat="1" x14ac:dyDescent="0.25">
      <c r="A3127" s="167"/>
      <c r="B3127" s="1331"/>
      <c r="C3127" s="1332"/>
      <c r="D3127" s="1333"/>
      <c r="E3127" s="1334"/>
      <c r="F3127" s="1334"/>
      <c r="G3127" s="1334"/>
    </row>
    <row r="3128" spans="1:7" s="1281" customFormat="1" x14ac:dyDescent="0.25">
      <c r="A3128" s="167"/>
      <c r="B3128" s="1331"/>
      <c r="C3128" s="1332"/>
      <c r="D3128" s="1333"/>
      <c r="E3128" s="1334"/>
      <c r="F3128" s="1334"/>
      <c r="G3128" s="1334"/>
    </row>
    <row r="3129" spans="1:7" s="1281" customFormat="1" x14ac:dyDescent="0.25">
      <c r="A3129" s="167"/>
      <c r="B3129" s="1331"/>
      <c r="C3129" s="1332"/>
      <c r="D3129" s="1333"/>
      <c r="E3129" s="1334"/>
      <c r="F3129" s="1334"/>
      <c r="G3129" s="1334"/>
    </row>
    <row r="3130" spans="1:7" s="1281" customFormat="1" x14ac:dyDescent="0.25">
      <c r="A3130" s="167"/>
      <c r="B3130" s="1331"/>
      <c r="C3130" s="1332"/>
      <c r="D3130" s="1333"/>
      <c r="E3130" s="1334"/>
      <c r="F3130" s="1334"/>
      <c r="G3130" s="1334"/>
    </row>
    <row r="3131" spans="1:7" s="1281" customFormat="1" x14ac:dyDescent="0.25">
      <c r="A3131" s="167"/>
      <c r="B3131" s="1331"/>
      <c r="C3131" s="1332"/>
      <c r="D3131" s="1333"/>
      <c r="E3131" s="1334"/>
      <c r="F3131" s="1334"/>
      <c r="G3131" s="1334"/>
    </row>
    <row r="3132" spans="1:7" s="1281" customFormat="1" x14ac:dyDescent="0.25">
      <c r="A3132" s="167"/>
      <c r="B3132" s="1331"/>
      <c r="C3132" s="1332"/>
      <c r="D3132" s="1333"/>
      <c r="E3132" s="1334"/>
      <c r="F3132" s="1334"/>
      <c r="G3132" s="1334"/>
    </row>
    <row r="3133" spans="1:7" s="1281" customFormat="1" x14ac:dyDescent="0.25">
      <c r="A3133" s="167"/>
      <c r="B3133" s="1331"/>
      <c r="C3133" s="1332"/>
      <c r="D3133" s="1333"/>
      <c r="E3133" s="1334"/>
      <c r="F3133" s="1334"/>
      <c r="G3133" s="1334"/>
    </row>
    <row r="3134" spans="1:7" s="1281" customFormat="1" x14ac:dyDescent="0.25">
      <c r="A3134" s="167"/>
      <c r="B3134" s="1331"/>
      <c r="C3134" s="1332"/>
      <c r="D3134" s="1333"/>
      <c r="E3134" s="1334"/>
      <c r="F3134" s="1334"/>
      <c r="G3134" s="1334"/>
    </row>
    <row r="3135" spans="1:7" s="1281" customFormat="1" x14ac:dyDescent="0.25">
      <c r="A3135" s="167"/>
      <c r="B3135" s="1331"/>
      <c r="C3135" s="1332"/>
      <c r="D3135" s="1333"/>
      <c r="E3135" s="1334"/>
      <c r="F3135" s="1334"/>
      <c r="G3135" s="1334"/>
    </row>
    <row r="3136" spans="1:7" s="1281" customFormat="1" x14ac:dyDescent="0.25">
      <c r="A3136" s="167"/>
      <c r="B3136" s="1331"/>
      <c r="C3136" s="1332"/>
      <c r="D3136" s="1333"/>
      <c r="E3136" s="1334"/>
      <c r="F3136" s="1334"/>
      <c r="G3136" s="1334"/>
    </row>
    <row r="3137" spans="1:7" s="1281" customFormat="1" x14ac:dyDescent="0.25">
      <c r="A3137" s="167"/>
      <c r="B3137" s="1331"/>
      <c r="C3137" s="1332"/>
      <c r="D3137" s="1333"/>
      <c r="E3137" s="1334"/>
      <c r="F3137" s="1334"/>
      <c r="G3137" s="1334"/>
    </row>
    <row r="3138" spans="1:7" s="1281" customFormat="1" x14ac:dyDescent="0.25">
      <c r="A3138" s="167"/>
      <c r="B3138" s="1331"/>
      <c r="C3138" s="1332"/>
      <c r="D3138" s="1333"/>
      <c r="E3138" s="1334"/>
      <c r="F3138" s="1334"/>
      <c r="G3138" s="1334"/>
    </row>
    <row r="3139" spans="1:7" s="1281" customFormat="1" x14ac:dyDescent="0.25">
      <c r="A3139" s="167"/>
      <c r="B3139" s="1331"/>
      <c r="C3139" s="1332"/>
      <c r="D3139" s="1333"/>
      <c r="E3139" s="1334"/>
      <c r="F3139" s="1334"/>
      <c r="G3139" s="1334"/>
    </row>
    <row r="3140" spans="1:7" s="1281" customFormat="1" x14ac:dyDescent="0.25">
      <c r="A3140" s="167"/>
      <c r="B3140" s="1331"/>
      <c r="C3140" s="1332"/>
      <c r="D3140" s="1333"/>
      <c r="E3140" s="1334"/>
      <c r="F3140" s="1334"/>
      <c r="G3140" s="1334"/>
    </row>
    <row r="3141" spans="1:7" s="1281" customFormat="1" x14ac:dyDescent="0.25">
      <c r="A3141" s="167"/>
      <c r="B3141" s="1331"/>
      <c r="C3141" s="1332"/>
      <c r="D3141" s="1333"/>
      <c r="E3141" s="1334"/>
      <c r="F3141" s="1334"/>
      <c r="G3141" s="1334"/>
    </row>
    <row r="3142" spans="1:7" s="1281" customFormat="1" x14ac:dyDescent="0.25">
      <c r="A3142" s="167"/>
      <c r="B3142" s="1331"/>
      <c r="C3142" s="1332"/>
      <c r="D3142" s="1333"/>
      <c r="E3142" s="1334"/>
      <c r="F3142" s="1334"/>
      <c r="G3142" s="1334"/>
    </row>
    <row r="3143" spans="1:7" s="1281" customFormat="1" x14ac:dyDescent="0.25">
      <c r="A3143" s="167"/>
      <c r="B3143" s="1331"/>
      <c r="C3143" s="1332"/>
      <c r="D3143" s="1333"/>
      <c r="E3143" s="1334"/>
      <c r="F3143" s="1334"/>
      <c r="G3143" s="1334"/>
    </row>
    <row r="3144" spans="1:7" s="1281" customFormat="1" x14ac:dyDescent="0.25">
      <c r="A3144" s="167"/>
      <c r="B3144" s="1331"/>
      <c r="C3144" s="1332"/>
      <c r="D3144" s="1333"/>
      <c r="E3144" s="1334"/>
      <c r="F3144" s="1334"/>
      <c r="G3144" s="1334"/>
    </row>
    <row r="3145" spans="1:7" s="1281" customFormat="1" x14ac:dyDescent="0.25">
      <c r="A3145" s="167"/>
      <c r="B3145" s="1331"/>
      <c r="C3145" s="1332"/>
      <c r="D3145" s="1333"/>
      <c r="E3145" s="1334"/>
      <c r="F3145" s="1334"/>
      <c r="G3145" s="1334"/>
    </row>
    <row r="3146" spans="1:7" s="1281" customFormat="1" x14ac:dyDescent="0.25">
      <c r="A3146" s="167"/>
      <c r="B3146" s="1331"/>
      <c r="C3146" s="1332"/>
      <c r="D3146" s="1333"/>
      <c r="E3146" s="1334"/>
      <c r="F3146" s="1334"/>
      <c r="G3146" s="1334"/>
    </row>
    <row r="3147" spans="1:7" s="1281" customFormat="1" x14ac:dyDescent="0.25">
      <c r="A3147" s="167"/>
      <c r="B3147" s="1331"/>
      <c r="C3147" s="1332"/>
      <c r="D3147" s="1333"/>
      <c r="E3147" s="1334"/>
      <c r="F3147" s="1334"/>
      <c r="G3147" s="1334"/>
    </row>
    <row r="3148" spans="1:7" s="1281" customFormat="1" x14ac:dyDescent="0.25">
      <c r="A3148" s="167"/>
      <c r="B3148" s="1331"/>
      <c r="C3148" s="1332"/>
      <c r="D3148" s="1333"/>
      <c r="E3148" s="1334"/>
      <c r="F3148" s="1334"/>
      <c r="G3148" s="1334"/>
    </row>
    <row r="3149" spans="1:7" s="1281" customFormat="1" x14ac:dyDescent="0.25">
      <c r="A3149" s="167"/>
      <c r="B3149" s="1331"/>
      <c r="C3149" s="1332"/>
      <c r="D3149" s="1333"/>
      <c r="E3149" s="1334"/>
      <c r="F3149" s="1334"/>
      <c r="G3149" s="1334"/>
    </row>
    <row r="3150" spans="1:7" s="1281" customFormat="1" x14ac:dyDescent="0.25">
      <c r="A3150" s="167"/>
      <c r="B3150" s="1331"/>
      <c r="C3150" s="1332"/>
      <c r="D3150" s="1333"/>
      <c r="E3150" s="1334"/>
      <c r="F3150" s="1334"/>
      <c r="G3150" s="1334"/>
    </row>
    <row r="3151" spans="1:7" s="1281" customFormat="1" x14ac:dyDescent="0.25">
      <c r="A3151" s="167"/>
      <c r="B3151" s="1331"/>
      <c r="C3151" s="1332"/>
      <c r="D3151" s="1333"/>
      <c r="E3151" s="1334"/>
      <c r="F3151" s="1334"/>
      <c r="G3151" s="1334"/>
    </row>
    <row r="3152" spans="1:7" s="1281" customFormat="1" x14ac:dyDescent="0.25">
      <c r="A3152" s="167"/>
      <c r="B3152" s="1331"/>
      <c r="C3152" s="1332"/>
      <c r="D3152" s="1333"/>
      <c r="E3152" s="1334"/>
      <c r="F3152" s="1334"/>
      <c r="G3152" s="1334"/>
    </row>
    <row r="3153" spans="1:7" s="1281" customFormat="1" x14ac:dyDescent="0.25">
      <c r="A3153" s="167"/>
      <c r="B3153" s="1331"/>
      <c r="C3153" s="1332"/>
      <c r="D3153" s="1333"/>
      <c r="E3153" s="1334"/>
      <c r="F3153" s="1334"/>
      <c r="G3153" s="1334"/>
    </row>
    <row r="3154" spans="1:7" s="1281" customFormat="1" x14ac:dyDescent="0.25">
      <c r="A3154" s="167"/>
      <c r="B3154" s="1331"/>
      <c r="C3154" s="1332"/>
      <c r="D3154" s="1333"/>
      <c r="E3154" s="1334"/>
      <c r="F3154" s="1334"/>
      <c r="G3154" s="1334"/>
    </row>
    <row r="3155" spans="1:7" s="1281" customFormat="1" x14ac:dyDescent="0.25">
      <c r="A3155" s="167"/>
      <c r="B3155" s="1331"/>
      <c r="C3155" s="1332"/>
      <c r="D3155" s="1333"/>
      <c r="E3155" s="1334"/>
      <c r="F3155" s="1334"/>
      <c r="G3155" s="1334"/>
    </row>
    <row r="3156" spans="1:7" s="1281" customFormat="1" x14ac:dyDescent="0.25">
      <c r="A3156" s="167"/>
      <c r="B3156" s="1331"/>
      <c r="C3156" s="1332"/>
      <c r="D3156" s="1333"/>
      <c r="E3156" s="1334"/>
      <c r="F3156" s="1334"/>
      <c r="G3156" s="1334"/>
    </row>
    <row r="3157" spans="1:7" s="1281" customFormat="1" x14ac:dyDescent="0.25">
      <c r="A3157" s="167"/>
      <c r="B3157" s="1331"/>
      <c r="C3157" s="1332"/>
      <c r="D3157" s="1333"/>
      <c r="E3157" s="1334"/>
      <c r="F3157" s="1334"/>
      <c r="G3157" s="1334"/>
    </row>
    <row r="3158" spans="1:7" s="1281" customFormat="1" x14ac:dyDescent="0.25">
      <c r="A3158" s="167"/>
      <c r="B3158" s="1331"/>
      <c r="C3158" s="1332"/>
      <c r="D3158" s="1333"/>
      <c r="E3158" s="1334"/>
      <c r="F3158" s="1334"/>
      <c r="G3158" s="1334"/>
    </row>
    <row r="3159" spans="1:7" s="1281" customFormat="1" x14ac:dyDescent="0.25">
      <c r="A3159" s="167"/>
      <c r="B3159" s="1331"/>
      <c r="C3159" s="1332"/>
      <c r="D3159" s="1333"/>
      <c r="E3159" s="1334"/>
      <c r="F3159" s="1334"/>
      <c r="G3159" s="1334"/>
    </row>
    <row r="3160" spans="1:7" s="1281" customFormat="1" x14ac:dyDescent="0.25">
      <c r="A3160" s="167"/>
      <c r="B3160" s="1331"/>
      <c r="C3160" s="1332"/>
      <c r="D3160" s="1333"/>
      <c r="E3160" s="1334"/>
      <c r="F3160" s="1334"/>
      <c r="G3160" s="1334"/>
    </row>
    <row r="3161" spans="1:7" s="1281" customFormat="1" x14ac:dyDescent="0.25">
      <c r="A3161" s="167"/>
      <c r="B3161" s="1331"/>
      <c r="C3161" s="1332"/>
      <c r="D3161" s="1333"/>
      <c r="E3161" s="1334"/>
      <c r="F3161" s="1334"/>
      <c r="G3161" s="1334"/>
    </row>
    <row r="3162" spans="1:7" s="1281" customFormat="1" x14ac:dyDescent="0.25">
      <c r="A3162" s="167"/>
      <c r="B3162" s="1331"/>
      <c r="C3162" s="1332"/>
      <c r="D3162" s="1333"/>
      <c r="E3162" s="1334"/>
      <c r="F3162" s="1334"/>
      <c r="G3162" s="1334"/>
    </row>
    <row r="3163" spans="1:7" s="1281" customFormat="1" x14ac:dyDescent="0.25">
      <c r="A3163" s="167"/>
      <c r="B3163" s="1331"/>
      <c r="C3163" s="1332"/>
      <c r="D3163" s="1333"/>
      <c r="E3163" s="1334"/>
      <c r="F3163" s="1334"/>
      <c r="G3163" s="1334"/>
    </row>
    <row r="3164" spans="1:7" s="1281" customFormat="1" x14ac:dyDescent="0.25">
      <c r="A3164" s="167"/>
      <c r="B3164" s="1331"/>
      <c r="C3164" s="1332"/>
      <c r="D3164" s="1333"/>
      <c r="E3164" s="1334"/>
      <c r="F3164" s="1334"/>
      <c r="G3164" s="1334"/>
    </row>
    <row r="3165" spans="1:7" s="1281" customFormat="1" x14ac:dyDescent="0.25">
      <c r="A3165" s="167"/>
      <c r="B3165" s="1331"/>
      <c r="C3165" s="1332"/>
      <c r="D3165" s="1333"/>
      <c r="E3165" s="1334"/>
      <c r="F3165" s="1334"/>
      <c r="G3165" s="1334"/>
    </row>
    <row r="3166" spans="1:7" s="1281" customFormat="1" x14ac:dyDescent="0.25">
      <c r="A3166" s="167"/>
      <c r="B3166" s="1331"/>
      <c r="C3166" s="1332"/>
      <c r="D3166" s="1333"/>
      <c r="E3166" s="1334"/>
      <c r="F3166" s="1334"/>
      <c r="G3166" s="1334"/>
    </row>
    <row r="3167" spans="1:7" s="1281" customFormat="1" x14ac:dyDescent="0.25">
      <c r="A3167" s="167"/>
      <c r="B3167" s="1331"/>
      <c r="C3167" s="1332"/>
      <c r="D3167" s="1333"/>
      <c r="E3167" s="1334"/>
      <c r="F3167" s="1334"/>
      <c r="G3167" s="1334"/>
    </row>
    <row r="3168" spans="1:7" s="1281" customFormat="1" x14ac:dyDescent="0.25">
      <c r="A3168" s="167"/>
      <c r="B3168" s="1331"/>
      <c r="C3168" s="1332"/>
      <c r="D3168" s="1333"/>
      <c r="E3168" s="1334"/>
      <c r="F3168" s="1334"/>
      <c r="G3168" s="1334"/>
    </row>
    <row r="3169" spans="1:7" s="1281" customFormat="1" x14ac:dyDescent="0.25">
      <c r="A3169" s="167"/>
      <c r="B3169" s="1331"/>
      <c r="C3169" s="1332"/>
      <c r="D3169" s="1333"/>
      <c r="E3169" s="1334"/>
      <c r="F3169" s="1334"/>
      <c r="G3169" s="1334"/>
    </row>
    <row r="3170" spans="1:7" s="1281" customFormat="1" x14ac:dyDescent="0.25">
      <c r="A3170" s="167"/>
      <c r="B3170" s="1331"/>
      <c r="C3170" s="1332"/>
      <c r="D3170" s="1333"/>
      <c r="E3170" s="1334"/>
      <c r="F3170" s="1334"/>
      <c r="G3170" s="1334"/>
    </row>
    <row r="3171" spans="1:7" s="1281" customFormat="1" x14ac:dyDescent="0.25">
      <c r="A3171" s="167"/>
      <c r="B3171" s="1331"/>
      <c r="C3171" s="1332"/>
      <c r="D3171" s="1333"/>
      <c r="E3171" s="1334"/>
      <c r="F3171" s="1334"/>
      <c r="G3171" s="1334"/>
    </row>
    <row r="3172" spans="1:7" s="1281" customFormat="1" x14ac:dyDescent="0.25">
      <c r="A3172" s="167"/>
      <c r="B3172" s="1331"/>
      <c r="C3172" s="1332"/>
      <c r="D3172" s="1333"/>
      <c r="E3172" s="1334"/>
      <c r="F3172" s="1334"/>
      <c r="G3172" s="1334"/>
    </row>
    <row r="3173" spans="1:7" s="1281" customFormat="1" x14ac:dyDescent="0.25">
      <c r="A3173" s="167"/>
      <c r="B3173" s="1331"/>
      <c r="C3173" s="1332"/>
      <c r="D3173" s="1333"/>
      <c r="E3173" s="1334"/>
      <c r="F3173" s="1334"/>
      <c r="G3173" s="1334"/>
    </row>
    <row r="3174" spans="1:7" s="1281" customFormat="1" x14ac:dyDescent="0.25">
      <c r="A3174" s="167"/>
      <c r="B3174" s="1331"/>
      <c r="C3174" s="1332"/>
      <c r="D3174" s="1333"/>
      <c r="E3174" s="1334"/>
      <c r="F3174" s="1334"/>
      <c r="G3174" s="1334"/>
    </row>
    <row r="3175" spans="1:7" s="1281" customFormat="1" x14ac:dyDescent="0.25">
      <c r="A3175" s="167"/>
      <c r="B3175" s="1331"/>
      <c r="C3175" s="1332"/>
      <c r="D3175" s="1333"/>
      <c r="E3175" s="1334"/>
      <c r="F3175" s="1334"/>
      <c r="G3175" s="1334"/>
    </row>
    <row r="3176" spans="1:7" s="1281" customFormat="1" x14ac:dyDescent="0.25">
      <c r="A3176" s="167"/>
      <c r="B3176" s="1331"/>
      <c r="C3176" s="1332"/>
      <c r="D3176" s="1333"/>
      <c r="E3176" s="1334"/>
      <c r="F3176" s="1334"/>
      <c r="G3176" s="1334"/>
    </row>
    <row r="3177" spans="1:7" s="1281" customFormat="1" x14ac:dyDescent="0.25">
      <c r="A3177" s="167"/>
      <c r="B3177" s="1331"/>
      <c r="C3177" s="1332"/>
      <c r="D3177" s="1333"/>
      <c r="E3177" s="1334"/>
      <c r="F3177" s="1334"/>
      <c r="G3177" s="1334"/>
    </row>
    <row r="3178" spans="1:7" s="1281" customFormat="1" x14ac:dyDescent="0.25">
      <c r="A3178" s="167"/>
      <c r="B3178" s="1331"/>
      <c r="C3178" s="1332"/>
      <c r="D3178" s="1333"/>
      <c r="E3178" s="1334"/>
      <c r="F3178" s="1334"/>
      <c r="G3178" s="1334"/>
    </row>
    <row r="3179" spans="1:7" s="1281" customFormat="1" x14ac:dyDescent="0.25">
      <c r="A3179" s="167"/>
      <c r="B3179" s="1331"/>
      <c r="C3179" s="1332"/>
      <c r="D3179" s="1333"/>
      <c r="E3179" s="1334"/>
      <c r="F3179" s="1334"/>
      <c r="G3179" s="1334"/>
    </row>
    <row r="3180" spans="1:7" s="1281" customFormat="1" x14ac:dyDescent="0.25">
      <c r="A3180" s="167"/>
      <c r="B3180" s="1331"/>
      <c r="C3180" s="1332"/>
      <c r="D3180" s="1333"/>
      <c r="E3180" s="1334"/>
      <c r="F3180" s="1334"/>
      <c r="G3180" s="1334"/>
    </row>
    <row r="3181" spans="1:7" s="1281" customFormat="1" x14ac:dyDescent="0.25">
      <c r="A3181" s="167"/>
      <c r="B3181" s="1331"/>
      <c r="C3181" s="1332"/>
      <c r="D3181" s="1333"/>
      <c r="E3181" s="1334"/>
      <c r="F3181" s="1334"/>
      <c r="G3181" s="1334"/>
    </row>
    <row r="3182" spans="1:7" s="1281" customFormat="1" x14ac:dyDescent="0.25">
      <c r="A3182" s="167"/>
      <c r="B3182" s="1331"/>
      <c r="C3182" s="1332"/>
      <c r="D3182" s="1333"/>
      <c r="E3182" s="1334"/>
      <c r="F3182" s="1334"/>
      <c r="G3182" s="1334"/>
    </row>
    <row r="3183" spans="1:7" s="1281" customFormat="1" x14ac:dyDescent="0.25">
      <c r="A3183" s="167"/>
      <c r="B3183" s="1331"/>
      <c r="C3183" s="1332"/>
      <c r="D3183" s="1333"/>
      <c r="E3183" s="1334"/>
      <c r="F3183" s="1334"/>
      <c r="G3183" s="1334"/>
    </row>
    <row r="3184" spans="1:7" s="1281" customFormat="1" x14ac:dyDescent="0.25">
      <c r="A3184" s="167"/>
      <c r="B3184" s="1331"/>
      <c r="C3184" s="1332"/>
      <c r="D3184" s="1333"/>
      <c r="E3184" s="1334"/>
      <c r="F3184" s="1334"/>
      <c r="G3184" s="1334"/>
    </row>
    <row r="3185" spans="1:7" s="1281" customFormat="1" x14ac:dyDescent="0.25">
      <c r="A3185" s="167"/>
      <c r="B3185" s="1331"/>
      <c r="C3185" s="1332"/>
      <c r="D3185" s="1333"/>
      <c r="E3185" s="1334"/>
      <c r="F3185" s="1334"/>
      <c r="G3185" s="1334"/>
    </row>
    <row r="3186" spans="1:7" s="1281" customFormat="1" x14ac:dyDescent="0.25">
      <c r="A3186" s="167"/>
      <c r="B3186" s="1331"/>
      <c r="C3186" s="1332"/>
      <c r="D3186" s="1333"/>
      <c r="E3186" s="1334"/>
      <c r="F3186" s="1334"/>
      <c r="G3186" s="1334"/>
    </row>
    <row r="3187" spans="1:7" s="1281" customFormat="1" x14ac:dyDescent="0.25">
      <c r="A3187" s="167"/>
      <c r="B3187" s="1331"/>
      <c r="C3187" s="1332"/>
      <c r="D3187" s="1333"/>
      <c r="E3187" s="1334"/>
      <c r="F3187" s="1334"/>
      <c r="G3187" s="1334"/>
    </row>
    <row r="3188" spans="1:7" s="1281" customFormat="1" x14ac:dyDescent="0.25">
      <c r="A3188" s="167"/>
      <c r="B3188" s="1331"/>
      <c r="C3188" s="1332"/>
      <c r="D3188" s="1333"/>
      <c r="E3188" s="1334"/>
      <c r="F3188" s="1334"/>
      <c r="G3188" s="1334"/>
    </row>
    <row r="3189" spans="1:7" s="1281" customFormat="1" x14ac:dyDescent="0.25">
      <c r="A3189" s="167"/>
      <c r="B3189" s="1331"/>
      <c r="C3189" s="1332"/>
      <c r="D3189" s="1333"/>
      <c r="E3189" s="1334"/>
      <c r="F3189" s="1334"/>
      <c r="G3189" s="1334"/>
    </row>
    <row r="3190" spans="1:7" s="1281" customFormat="1" x14ac:dyDescent="0.25">
      <c r="A3190" s="167"/>
      <c r="B3190" s="1331"/>
      <c r="C3190" s="1332"/>
      <c r="D3190" s="1333"/>
      <c r="E3190" s="1334"/>
      <c r="F3190" s="1334"/>
      <c r="G3190" s="1334"/>
    </row>
    <row r="3191" spans="1:7" s="1281" customFormat="1" x14ac:dyDescent="0.25">
      <c r="A3191" s="167"/>
      <c r="B3191" s="1331"/>
      <c r="C3191" s="1332"/>
      <c r="D3191" s="1333"/>
      <c r="E3191" s="1334"/>
      <c r="F3191" s="1334"/>
      <c r="G3191" s="1334"/>
    </row>
    <row r="3192" spans="1:7" s="1281" customFormat="1" x14ac:dyDescent="0.25">
      <c r="A3192" s="167"/>
      <c r="B3192" s="1331"/>
      <c r="C3192" s="1332"/>
      <c r="D3192" s="1333"/>
      <c r="E3192" s="1334"/>
      <c r="F3192" s="1334"/>
      <c r="G3192" s="1334"/>
    </row>
    <row r="3193" spans="1:7" s="1281" customFormat="1" x14ac:dyDescent="0.25">
      <c r="A3193" s="167"/>
      <c r="B3193" s="1331"/>
      <c r="C3193" s="1332"/>
      <c r="D3193" s="1333"/>
      <c r="E3193" s="1334"/>
      <c r="F3193" s="1334"/>
      <c r="G3193" s="1334"/>
    </row>
    <row r="3194" spans="1:7" s="1281" customFormat="1" x14ac:dyDescent="0.25">
      <c r="A3194" s="167"/>
      <c r="B3194" s="1331"/>
      <c r="C3194" s="1332"/>
      <c r="D3194" s="1333"/>
      <c r="E3194" s="1334"/>
      <c r="F3194" s="1334"/>
      <c r="G3194" s="1334"/>
    </row>
    <row r="3195" spans="1:7" s="1281" customFormat="1" x14ac:dyDescent="0.25">
      <c r="A3195" s="167"/>
      <c r="B3195" s="1331"/>
      <c r="C3195" s="1332"/>
      <c r="D3195" s="1333"/>
      <c r="E3195" s="1334"/>
      <c r="F3195" s="1334"/>
      <c r="G3195" s="1334"/>
    </row>
    <row r="3196" spans="1:7" s="1281" customFormat="1" x14ac:dyDescent="0.25">
      <c r="A3196" s="167"/>
      <c r="B3196" s="1331"/>
      <c r="C3196" s="1332"/>
      <c r="D3196" s="1333"/>
      <c r="E3196" s="1334"/>
      <c r="F3196" s="1334"/>
      <c r="G3196" s="1334"/>
    </row>
    <row r="3197" spans="1:7" s="1281" customFormat="1" x14ac:dyDescent="0.25">
      <c r="A3197" s="167"/>
      <c r="B3197" s="1331"/>
      <c r="C3197" s="1332"/>
      <c r="D3197" s="1333"/>
      <c r="E3197" s="1334"/>
      <c r="F3197" s="1334"/>
      <c r="G3197" s="1334"/>
    </row>
    <row r="3198" spans="1:7" s="1281" customFormat="1" x14ac:dyDescent="0.25">
      <c r="A3198" s="167"/>
      <c r="B3198" s="1331"/>
      <c r="C3198" s="1332"/>
      <c r="D3198" s="1333"/>
      <c r="E3198" s="1334"/>
      <c r="F3198" s="1334"/>
      <c r="G3198" s="1334"/>
    </row>
    <row r="3199" spans="1:7" s="1281" customFormat="1" x14ac:dyDescent="0.25">
      <c r="A3199" s="167"/>
      <c r="B3199" s="1331"/>
      <c r="C3199" s="1332"/>
      <c r="D3199" s="1333"/>
      <c r="E3199" s="1334"/>
      <c r="F3199" s="1334"/>
      <c r="G3199" s="1334"/>
    </row>
    <row r="3200" spans="1:7" s="1281" customFormat="1" x14ac:dyDescent="0.25">
      <c r="A3200" s="167"/>
      <c r="B3200" s="1331"/>
      <c r="C3200" s="1332"/>
      <c r="D3200" s="1333"/>
      <c r="E3200" s="1334"/>
      <c r="F3200" s="1334"/>
      <c r="G3200" s="1334"/>
    </row>
    <row r="3201" spans="1:7" s="1281" customFormat="1" x14ac:dyDescent="0.25">
      <c r="A3201" s="167"/>
      <c r="B3201" s="1331"/>
      <c r="C3201" s="1332"/>
      <c r="D3201" s="1333"/>
      <c r="E3201" s="1334"/>
      <c r="F3201" s="1334"/>
      <c r="G3201" s="1334"/>
    </row>
    <row r="3202" spans="1:7" s="1281" customFormat="1" x14ac:dyDescent="0.25">
      <c r="A3202" s="167"/>
      <c r="B3202" s="1331"/>
      <c r="C3202" s="1332"/>
      <c r="D3202" s="1333"/>
      <c r="E3202" s="1334"/>
      <c r="F3202" s="1334"/>
      <c r="G3202" s="1334"/>
    </row>
    <row r="3203" spans="1:7" s="1281" customFormat="1" x14ac:dyDescent="0.25">
      <c r="A3203" s="167"/>
      <c r="B3203" s="1331"/>
      <c r="C3203" s="1332"/>
      <c r="D3203" s="1333"/>
      <c r="E3203" s="1334"/>
      <c r="F3203" s="1334"/>
      <c r="G3203" s="1334"/>
    </row>
    <row r="3204" spans="1:7" s="1281" customFormat="1" x14ac:dyDescent="0.25">
      <c r="A3204" s="167"/>
      <c r="B3204" s="1331"/>
      <c r="C3204" s="1332"/>
      <c r="D3204" s="1333"/>
      <c r="E3204" s="1334"/>
      <c r="F3204" s="1334"/>
      <c r="G3204" s="1334"/>
    </row>
    <row r="3205" spans="1:7" s="1281" customFormat="1" x14ac:dyDescent="0.25">
      <c r="A3205" s="167"/>
      <c r="B3205" s="1331"/>
      <c r="C3205" s="1332"/>
      <c r="D3205" s="1333"/>
      <c r="E3205" s="1334"/>
      <c r="F3205" s="1334"/>
      <c r="G3205" s="1334"/>
    </row>
    <row r="3206" spans="1:7" s="1281" customFormat="1" x14ac:dyDescent="0.25">
      <c r="A3206" s="167"/>
      <c r="B3206" s="1331"/>
      <c r="C3206" s="1332"/>
      <c r="D3206" s="1333"/>
      <c r="E3206" s="1334"/>
      <c r="F3206" s="1334"/>
      <c r="G3206" s="1334"/>
    </row>
    <row r="3207" spans="1:7" s="1281" customFormat="1" x14ac:dyDescent="0.25">
      <c r="A3207" s="167"/>
      <c r="B3207" s="1331"/>
      <c r="C3207" s="1332"/>
      <c r="D3207" s="1333"/>
      <c r="E3207" s="1334"/>
      <c r="F3207" s="1334"/>
      <c r="G3207" s="1334"/>
    </row>
    <row r="3208" spans="1:7" s="1281" customFormat="1" x14ac:dyDescent="0.25">
      <c r="A3208" s="167"/>
      <c r="B3208" s="1331"/>
      <c r="C3208" s="1332"/>
      <c r="D3208" s="1333"/>
      <c r="E3208" s="1334"/>
      <c r="F3208" s="1334"/>
      <c r="G3208" s="1334"/>
    </row>
    <row r="3209" spans="1:7" s="1281" customFormat="1" x14ac:dyDescent="0.25">
      <c r="A3209" s="167"/>
      <c r="B3209" s="1331"/>
      <c r="C3209" s="1332"/>
      <c r="D3209" s="1333"/>
      <c r="E3209" s="1334"/>
      <c r="F3209" s="1334"/>
      <c r="G3209" s="1334"/>
    </row>
    <row r="3210" spans="1:7" s="1281" customFormat="1" x14ac:dyDescent="0.25">
      <c r="A3210" s="167"/>
      <c r="B3210" s="1331"/>
      <c r="C3210" s="1332"/>
      <c r="D3210" s="1333"/>
      <c r="E3210" s="1334"/>
      <c r="F3210" s="1334"/>
      <c r="G3210" s="1334"/>
    </row>
    <row r="3211" spans="1:7" s="1281" customFormat="1" x14ac:dyDescent="0.25">
      <c r="A3211" s="167"/>
      <c r="B3211" s="1331"/>
      <c r="C3211" s="1332"/>
      <c r="D3211" s="1333"/>
      <c r="E3211" s="1334"/>
      <c r="F3211" s="1334"/>
      <c r="G3211" s="1334"/>
    </row>
    <row r="3212" spans="1:7" s="1281" customFormat="1" x14ac:dyDescent="0.25">
      <c r="A3212" s="167"/>
      <c r="B3212" s="1331"/>
      <c r="C3212" s="1332"/>
      <c r="D3212" s="1333"/>
      <c r="E3212" s="1334"/>
      <c r="F3212" s="1334"/>
      <c r="G3212" s="1334"/>
    </row>
    <row r="3213" spans="1:7" s="1281" customFormat="1" x14ac:dyDescent="0.25">
      <c r="A3213" s="167"/>
      <c r="B3213" s="1331"/>
      <c r="C3213" s="1332"/>
      <c r="D3213" s="1333"/>
      <c r="E3213" s="1334"/>
      <c r="F3213" s="1334"/>
      <c r="G3213" s="1334"/>
    </row>
    <row r="3214" spans="1:7" s="1281" customFormat="1" x14ac:dyDescent="0.25">
      <c r="A3214" s="167"/>
      <c r="B3214" s="1331"/>
      <c r="C3214" s="1332"/>
      <c r="D3214" s="1333"/>
      <c r="E3214" s="1334"/>
      <c r="F3214" s="1334"/>
      <c r="G3214" s="1334"/>
    </row>
    <row r="3215" spans="1:7" s="1281" customFormat="1" x14ac:dyDescent="0.25">
      <c r="A3215" s="167"/>
      <c r="B3215" s="1331"/>
      <c r="C3215" s="1332"/>
      <c r="D3215" s="1333"/>
      <c r="E3215" s="1334"/>
      <c r="F3215" s="1334"/>
      <c r="G3215" s="1334"/>
    </row>
    <row r="3216" spans="1:7" s="1281" customFormat="1" x14ac:dyDescent="0.25">
      <c r="A3216" s="167"/>
      <c r="B3216" s="1331"/>
      <c r="C3216" s="1332"/>
      <c r="D3216" s="1333"/>
      <c r="E3216" s="1334"/>
      <c r="F3216" s="1334"/>
      <c r="G3216" s="1334"/>
    </row>
    <row r="3217" spans="1:7" s="1281" customFormat="1" x14ac:dyDescent="0.25">
      <c r="A3217" s="167"/>
      <c r="B3217" s="1331"/>
      <c r="C3217" s="1332"/>
      <c r="D3217" s="1333"/>
      <c r="E3217" s="1334"/>
      <c r="F3217" s="1334"/>
      <c r="G3217" s="1334"/>
    </row>
    <row r="3218" spans="1:7" s="1281" customFormat="1" x14ac:dyDescent="0.25">
      <c r="A3218" s="167"/>
      <c r="B3218" s="1331"/>
      <c r="C3218" s="1332"/>
      <c r="D3218" s="1333"/>
      <c r="E3218" s="1334"/>
      <c r="F3218" s="1334"/>
      <c r="G3218" s="1334"/>
    </row>
    <row r="3219" spans="1:7" s="1281" customFormat="1" x14ac:dyDescent="0.25">
      <c r="A3219" s="167"/>
      <c r="B3219" s="1331"/>
      <c r="C3219" s="1332"/>
      <c r="D3219" s="1333"/>
      <c r="E3219" s="1334"/>
      <c r="F3219" s="1334"/>
      <c r="G3219" s="1334"/>
    </row>
    <row r="3220" spans="1:7" s="1281" customFormat="1" x14ac:dyDescent="0.25">
      <c r="A3220" s="167"/>
      <c r="B3220" s="1331"/>
      <c r="C3220" s="1332"/>
      <c r="D3220" s="1333"/>
      <c r="E3220" s="1334"/>
      <c r="F3220" s="1334"/>
      <c r="G3220" s="1334"/>
    </row>
    <row r="3221" spans="1:7" s="1281" customFormat="1" x14ac:dyDescent="0.25">
      <c r="A3221" s="167"/>
      <c r="B3221" s="1331"/>
      <c r="C3221" s="1332"/>
      <c r="D3221" s="1333"/>
      <c r="E3221" s="1334"/>
      <c r="F3221" s="1334"/>
      <c r="G3221" s="1334"/>
    </row>
    <row r="3222" spans="1:7" s="1281" customFormat="1" x14ac:dyDescent="0.25">
      <c r="A3222" s="167"/>
      <c r="B3222" s="1331"/>
      <c r="C3222" s="1332"/>
      <c r="D3222" s="1333"/>
      <c r="E3222" s="1334"/>
      <c r="F3222" s="1334"/>
      <c r="G3222" s="1334"/>
    </row>
    <row r="3223" spans="1:7" s="1281" customFormat="1" x14ac:dyDescent="0.25">
      <c r="A3223" s="167"/>
      <c r="B3223" s="1331"/>
      <c r="C3223" s="1332"/>
      <c r="D3223" s="1333"/>
      <c r="E3223" s="1334"/>
      <c r="F3223" s="1334"/>
      <c r="G3223" s="1334"/>
    </row>
    <row r="3224" spans="1:7" s="1281" customFormat="1" x14ac:dyDescent="0.25">
      <c r="A3224" s="167"/>
      <c r="B3224" s="1331"/>
      <c r="C3224" s="1332"/>
      <c r="D3224" s="1333"/>
      <c r="E3224" s="1334"/>
      <c r="F3224" s="1334"/>
      <c r="G3224" s="1334"/>
    </row>
    <row r="3225" spans="1:7" s="1281" customFormat="1" x14ac:dyDescent="0.25">
      <c r="A3225" s="167"/>
      <c r="B3225" s="1331"/>
      <c r="C3225" s="1332"/>
      <c r="D3225" s="1333"/>
      <c r="E3225" s="1334"/>
      <c r="F3225" s="1334"/>
      <c r="G3225" s="1334"/>
    </row>
    <row r="3226" spans="1:7" s="1281" customFormat="1" x14ac:dyDescent="0.25">
      <c r="A3226" s="167"/>
      <c r="B3226" s="1331"/>
      <c r="C3226" s="1332"/>
      <c r="D3226" s="1333"/>
      <c r="E3226" s="1334"/>
      <c r="F3226" s="1334"/>
      <c r="G3226" s="1334"/>
    </row>
    <row r="3227" spans="1:7" s="1281" customFormat="1" x14ac:dyDescent="0.25">
      <c r="A3227" s="167"/>
      <c r="B3227" s="1331"/>
      <c r="C3227" s="1332"/>
      <c r="D3227" s="1333"/>
      <c r="E3227" s="1334"/>
      <c r="F3227" s="1334"/>
      <c r="G3227" s="1334"/>
    </row>
    <row r="3228" spans="1:7" s="1281" customFormat="1" x14ac:dyDescent="0.25">
      <c r="A3228" s="167"/>
      <c r="B3228" s="1331"/>
      <c r="C3228" s="1332"/>
      <c r="D3228" s="1333"/>
      <c r="E3228" s="1334"/>
      <c r="F3228" s="1334"/>
      <c r="G3228" s="1334"/>
    </row>
    <row r="3229" spans="1:7" s="1281" customFormat="1" x14ac:dyDescent="0.25">
      <c r="A3229" s="167"/>
      <c r="B3229" s="1331"/>
      <c r="C3229" s="1332"/>
      <c r="D3229" s="1333"/>
      <c r="E3229" s="1334"/>
      <c r="F3229" s="1334"/>
      <c r="G3229" s="1334"/>
    </row>
    <row r="3230" spans="1:7" s="1281" customFormat="1" x14ac:dyDescent="0.25">
      <c r="A3230" s="167"/>
      <c r="B3230" s="1331"/>
      <c r="C3230" s="1332"/>
      <c r="D3230" s="1333"/>
      <c r="E3230" s="1334"/>
      <c r="F3230" s="1334"/>
      <c r="G3230" s="1334"/>
    </row>
    <row r="3231" spans="1:7" s="1281" customFormat="1" x14ac:dyDescent="0.25">
      <c r="A3231" s="167"/>
      <c r="B3231" s="1331"/>
      <c r="C3231" s="1332"/>
      <c r="D3231" s="1333"/>
      <c r="E3231" s="1334"/>
      <c r="F3231" s="1334"/>
      <c r="G3231" s="1334"/>
    </row>
    <row r="3232" spans="1:7" s="1281" customFormat="1" x14ac:dyDescent="0.25">
      <c r="A3232" s="167"/>
      <c r="B3232" s="1331"/>
      <c r="C3232" s="1332"/>
      <c r="D3232" s="1333"/>
      <c r="E3232" s="1334"/>
      <c r="F3232" s="1334"/>
      <c r="G3232" s="1334"/>
    </row>
    <row r="3233" spans="1:7" s="1281" customFormat="1" x14ac:dyDescent="0.25">
      <c r="A3233" s="167"/>
      <c r="B3233" s="1331"/>
      <c r="C3233" s="1332"/>
      <c r="D3233" s="1333"/>
      <c r="E3233" s="1334"/>
      <c r="F3233" s="1334"/>
      <c r="G3233" s="1334"/>
    </row>
    <row r="3234" spans="1:7" s="1281" customFormat="1" x14ac:dyDescent="0.25">
      <c r="A3234" s="167"/>
      <c r="B3234" s="1331"/>
      <c r="C3234" s="1332"/>
      <c r="D3234" s="1333"/>
      <c r="E3234" s="1334"/>
      <c r="F3234" s="1334"/>
      <c r="G3234" s="1334"/>
    </row>
    <row r="3235" spans="1:7" s="1281" customFormat="1" x14ac:dyDescent="0.25">
      <c r="A3235" s="167"/>
      <c r="B3235" s="1331"/>
      <c r="C3235" s="1332"/>
      <c r="D3235" s="1333"/>
      <c r="E3235" s="1334"/>
      <c r="F3235" s="1334"/>
      <c r="G3235" s="1334"/>
    </row>
    <row r="3236" spans="1:7" s="1281" customFormat="1" x14ac:dyDescent="0.25">
      <c r="A3236" s="167"/>
      <c r="B3236" s="1331"/>
      <c r="C3236" s="1332"/>
      <c r="D3236" s="1333"/>
      <c r="E3236" s="1334"/>
      <c r="F3236" s="1334"/>
      <c r="G3236" s="1334"/>
    </row>
    <row r="3237" spans="1:7" s="1281" customFormat="1" x14ac:dyDescent="0.25">
      <c r="A3237" s="167"/>
      <c r="B3237" s="1331"/>
      <c r="C3237" s="1332"/>
      <c r="D3237" s="1333"/>
      <c r="E3237" s="1334"/>
      <c r="F3237" s="1334"/>
      <c r="G3237" s="1334"/>
    </row>
    <row r="3238" spans="1:7" s="1281" customFormat="1" x14ac:dyDescent="0.25">
      <c r="A3238" s="167"/>
      <c r="B3238" s="1331"/>
      <c r="C3238" s="1332"/>
      <c r="D3238" s="1333"/>
      <c r="E3238" s="1334"/>
      <c r="F3238" s="1334"/>
      <c r="G3238" s="1334"/>
    </row>
    <row r="3239" spans="1:7" s="1281" customFormat="1" x14ac:dyDescent="0.25">
      <c r="A3239" s="167"/>
      <c r="B3239" s="1331"/>
      <c r="C3239" s="1332"/>
      <c r="D3239" s="1333"/>
      <c r="E3239" s="1334"/>
      <c r="F3239" s="1334"/>
      <c r="G3239" s="1334"/>
    </row>
    <row r="3240" spans="1:7" s="1281" customFormat="1" x14ac:dyDescent="0.25">
      <c r="A3240" s="167"/>
      <c r="B3240" s="1331"/>
      <c r="C3240" s="1332"/>
      <c r="D3240" s="1333"/>
      <c r="E3240" s="1334"/>
      <c r="F3240" s="1334"/>
      <c r="G3240" s="1334"/>
    </row>
    <row r="3241" spans="1:7" s="1281" customFormat="1" x14ac:dyDescent="0.25">
      <c r="A3241" s="167"/>
      <c r="B3241" s="1331"/>
      <c r="C3241" s="1332"/>
      <c r="D3241" s="1333"/>
      <c r="E3241" s="1334"/>
      <c r="F3241" s="1334"/>
      <c r="G3241" s="1334"/>
    </row>
    <row r="3242" spans="1:7" s="1281" customFormat="1" x14ac:dyDescent="0.25">
      <c r="A3242" s="167"/>
      <c r="B3242" s="1331"/>
      <c r="C3242" s="1332"/>
      <c r="D3242" s="1333"/>
      <c r="E3242" s="1334"/>
      <c r="F3242" s="1334"/>
      <c r="G3242" s="1334"/>
    </row>
    <row r="3243" spans="1:7" s="1281" customFormat="1" x14ac:dyDescent="0.25">
      <c r="A3243" s="167"/>
      <c r="B3243" s="1331"/>
      <c r="C3243" s="1332"/>
      <c r="D3243" s="1333"/>
      <c r="E3243" s="1334"/>
      <c r="F3243" s="1334"/>
      <c r="G3243" s="1334"/>
    </row>
    <row r="3244" spans="1:7" s="1281" customFormat="1" x14ac:dyDescent="0.25">
      <c r="A3244" s="167"/>
      <c r="B3244" s="1331"/>
      <c r="C3244" s="1332"/>
      <c r="D3244" s="1333"/>
      <c r="E3244" s="1334"/>
      <c r="F3244" s="1334"/>
      <c r="G3244" s="1334"/>
    </row>
    <row r="3245" spans="1:7" s="1281" customFormat="1" x14ac:dyDescent="0.25">
      <c r="A3245" s="167"/>
      <c r="B3245" s="1331"/>
      <c r="C3245" s="1332"/>
      <c r="D3245" s="1333"/>
      <c r="E3245" s="1334"/>
      <c r="F3245" s="1334"/>
      <c r="G3245" s="1334"/>
    </row>
    <row r="3246" spans="1:7" s="1281" customFormat="1" x14ac:dyDescent="0.25">
      <c r="A3246" s="167"/>
      <c r="B3246" s="1331"/>
      <c r="C3246" s="1332"/>
      <c r="D3246" s="1333"/>
      <c r="E3246" s="1334"/>
      <c r="F3246" s="1334"/>
      <c r="G3246" s="1334"/>
    </row>
    <row r="3247" spans="1:7" s="1281" customFormat="1" x14ac:dyDescent="0.25">
      <c r="A3247" s="167"/>
      <c r="B3247" s="1331"/>
      <c r="C3247" s="1332"/>
      <c r="D3247" s="1333"/>
      <c r="E3247" s="1334"/>
      <c r="F3247" s="1334"/>
      <c r="G3247" s="1334"/>
    </row>
    <row r="3248" spans="1:7" s="1281" customFormat="1" x14ac:dyDescent="0.25">
      <c r="A3248" s="167"/>
      <c r="B3248" s="1331"/>
      <c r="C3248" s="1332"/>
      <c r="D3248" s="1333"/>
      <c r="E3248" s="1334"/>
      <c r="F3248" s="1334"/>
      <c r="G3248" s="1334"/>
    </row>
    <row r="3249" spans="1:7" s="1281" customFormat="1" x14ac:dyDescent="0.25">
      <c r="A3249" s="167"/>
      <c r="B3249" s="1331"/>
      <c r="C3249" s="1332"/>
      <c r="D3249" s="1333"/>
      <c r="E3249" s="1334"/>
      <c r="F3249" s="1334"/>
      <c r="G3249" s="1334"/>
    </row>
    <row r="3250" spans="1:7" s="1281" customFormat="1" x14ac:dyDescent="0.25">
      <c r="A3250" s="167"/>
      <c r="B3250" s="1331"/>
      <c r="C3250" s="1332"/>
      <c r="D3250" s="1333"/>
      <c r="E3250" s="1334"/>
      <c r="F3250" s="1334"/>
      <c r="G3250" s="1334"/>
    </row>
    <row r="3251" spans="1:7" s="1281" customFormat="1" x14ac:dyDescent="0.25">
      <c r="A3251" s="167"/>
      <c r="B3251" s="1331"/>
      <c r="C3251" s="1332"/>
      <c r="D3251" s="1333"/>
      <c r="E3251" s="1334"/>
      <c r="F3251" s="1334"/>
      <c r="G3251" s="1334"/>
    </row>
    <row r="3252" spans="1:7" s="1281" customFormat="1" x14ac:dyDescent="0.25">
      <c r="A3252" s="167"/>
      <c r="B3252" s="1331"/>
      <c r="C3252" s="1332"/>
      <c r="D3252" s="1333"/>
      <c r="E3252" s="1334"/>
      <c r="F3252" s="1334"/>
      <c r="G3252" s="1334"/>
    </row>
    <row r="3253" spans="1:7" s="1281" customFormat="1" x14ac:dyDescent="0.25">
      <c r="A3253" s="167"/>
      <c r="B3253" s="1331"/>
      <c r="C3253" s="1332"/>
      <c r="D3253" s="1333"/>
      <c r="E3253" s="1334"/>
      <c r="F3253" s="1334"/>
      <c r="G3253" s="1334"/>
    </row>
    <row r="3254" spans="1:7" s="1281" customFormat="1" x14ac:dyDescent="0.25">
      <c r="A3254" s="167"/>
      <c r="B3254" s="1331"/>
      <c r="C3254" s="1332"/>
      <c r="D3254" s="1333"/>
      <c r="E3254" s="1334"/>
      <c r="F3254" s="1334"/>
      <c r="G3254" s="1334"/>
    </row>
    <row r="3255" spans="1:7" s="1281" customFormat="1" x14ac:dyDescent="0.25">
      <c r="A3255" s="167"/>
      <c r="B3255" s="1331"/>
      <c r="C3255" s="1332"/>
      <c r="D3255" s="1333"/>
      <c r="E3255" s="1334"/>
      <c r="F3255" s="1334"/>
      <c r="G3255" s="1334"/>
    </row>
    <row r="3256" spans="1:7" s="1281" customFormat="1" x14ac:dyDescent="0.25">
      <c r="A3256" s="167"/>
      <c r="B3256" s="1331"/>
      <c r="C3256" s="1332"/>
      <c r="D3256" s="1333"/>
      <c r="E3256" s="1334"/>
      <c r="F3256" s="1334"/>
      <c r="G3256" s="1334"/>
    </row>
    <row r="3257" spans="1:7" s="1281" customFormat="1" x14ac:dyDescent="0.25">
      <c r="A3257" s="167"/>
      <c r="B3257" s="1331"/>
      <c r="C3257" s="1332"/>
      <c r="D3257" s="1333"/>
      <c r="E3257" s="1334"/>
      <c r="F3257" s="1334"/>
      <c r="G3257" s="1334"/>
    </row>
    <row r="3258" spans="1:7" s="1281" customFormat="1" x14ac:dyDescent="0.25">
      <c r="A3258" s="167"/>
      <c r="B3258" s="1331"/>
      <c r="C3258" s="1332"/>
      <c r="D3258" s="1333"/>
      <c r="E3258" s="1334"/>
      <c r="F3258" s="1334"/>
      <c r="G3258" s="1334"/>
    </row>
    <row r="3259" spans="1:7" s="1281" customFormat="1" x14ac:dyDescent="0.25">
      <c r="A3259" s="167"/>
      <c r="B3259" s="1331"/>
      <c r="C3259" s="1332"/>
      <c r="D3259" s="1333"/>
      <c r="E3259" s="1334"/>
      <c r="F3259" s="1334"/>
      <c r="G3259" s="1334"/>
    </row>
    <row r="3260" spans="1:7" s="1281" customFormat="1" x14ac:dyDescent="0.25">
      <c r="A3260" s="167"/>
      <c r="B3260" s="1331"/>
      <c r="C3260" s="1332"/>
      <c r="D3260" s="1333"/>
      <c r="E3260" s="1334"/>
      <c r="F3260" s="1334"/>
      <c r="G3260" s="1334"/>
    </row>
    <row r="3261" spans="1:7" s="1281" customFormat="1" x14ac:dyDescent="0.25">
      <c r="A3261" s="167"/>
      <c r="B3261" s="1331"/>
      <c r="C3261" s="1332"/>
      <c r="D3261" s="1333"/>
      <c r="E3261" s="1334"/>
      <c r="F3261" s="1334"/>
      <c r="G3261" s="1334"/>
    </row>
    <row r="3262" spans="1:7" s="1281" customFormat="1" x14ac:dyDescent="0.25">
      <c r="A3262" s="167"/>
      <c r="B3262" s="1331"/>
      <c r="C3262" s="1332"/>
      <c r="D3262" s="1333"/>
      <c r="E3262" s="1334"/>
      <c r="F3262" s="1334"/>
      <c r="G3262" s="1334"/>
    </row>
    <row r="3263" spans="1:7" s="1281" customFormat="1" x14ac:dyDescent="0.25">
      <c r="A3263" s="167"/>
      <c r="B3263" s="1331"/>
      <c r="C3263" s="1332"/>
      <c r="D3263" s="1333"/>
      <c r="E3263" s="1334"/>
      <c r="F3263" s="1334"/>
      <c r="G3263" s="1334"/>
    </row>
    <row r="3264" spans="1:7" s="1281" customFormat="1" x14ac:dyDescent="0.25">
      <c r="A3264" s="167"/>
      <c r="B3264" s="1331"/>
      <c r="C3264" s="1332"/>
      <c r="D3264" s="1333"/>
      <c r="E3264" s="1334"/>
      <c r="F3264" s="1334"/>
      <c r="G3264" s="1334"/>
    </row>
    <row r="3265" spans="1:7" s="1281" customFormat="1" x14ac:dyDescent="0.25">
      <c r="A3265" s="167"/>
      <c r="B3265" s="1331"/>
      <c r="C3265" s="1332"/>
      <c r="D3265" s="1333"/>
      <c r="E3265" s="1334"/>
      <c r="F3265" s="1334"/>
      <c r="G3265" s="1334"/>
    </row>
    <row r="3266" spans="1:7" s="1281" customFormat="1" x14ac:dyDescent="0.25">
      <c r="A3266" s="167"/>
      <c r="B3266" s="1331"/>
      <c r="C3266" s="1332"/>
      <c r="D3266" s="1333"/>
      <c r="E3266" s="1334"/>
      <c r="F3266" s="1334"/>
      <c r="G3266" s="1334"/>
    </row>
    <row r="3267" spans="1:7" s="1281" customFormat="1" x14ac:dyDescent="0.25">
      <c r="A3267" s="167"/>
      <c r="B3267" s="1331"/>
      <c r="C3267" s="1332"/>
      <c r="D3267" s="1333"/>
      <c r="E3267" s="1334"/>
      <c r="F3267" s="1334"/>
      <c r="G3267" s="1334"/>
    </row>
    <row r="3268" spans="1:7" s="1281" customFormat="1" x14ac:dyDescent="0.25">
      <c r="A3268" s="167"/>
      <c r="B3268" s="1331"/>
      <c r="C3268" s="1332"/>
      <c r="D3268" s="1333"/>
      <c r="E3268" s="1334"/>
      <c r="F3268" s="1334"/>
      <c r="G3268" s="1334"/>
    </row>
    <row r="3269" spans="1:7" s="1281" customFormat="1" x14ac:dyDescent="0.25">
      <c r="A3269" s="167"/>
      <c r="B3269" s="1331"/>
      <c r="C3269" s="1332"/>
      <c r="D3269" s="1333"/>
      <c r="E3269" s="1334"/>
      <c r="F3269" s="1334"/>
      <c r="G3269" s="1334"/>
    </row>
    <row r="3270" spans="1:7" s="1281" customFormat="1" x14ac:dyDescent="0.25">
      <c r="A3270" s="167"/>
      <c r="B3270" s="1331"/>
      <c r="C3270" s="1332"/>
      <c r="D3270" s="1333"/>
      <c r="E3270" s="1334"/>
      <c r="F3270" s="1334"/>
      <c r="G3270" s="1334"/>
    </row>
    <row r="3271" spans="1:7" s="1281" customFormat="1" x14ac:dyDescent="0.25">
      <c r="A3271" s="167"/>
      <c r="B3271" s="1331"/>
      <c r="C3271" s="1332"/>
      <c r="D3271" s="1333"/>
      <c r="E3271" s="1334"/>
      <c r="F3271" s="1334"/>
      <c r="G3271" s="1334"/>
    </row>
    <row r="3272" spans="1:7" s="1281" customFormat="1" x14ac:dyDescent="0.25">
      <c r="A3272" s="167"/>
      <c r="B3272" s="1331"/>
      <c r="C3272" s="1332"/>
      <c r="D3272" s="1333"/>
      <c r="E3272" s="1334"/>
      <c r="F3272" s="1334"/>
      <c r="G3272" s="1334"/>
    </row>
    <row r="3273" spans="1:7" s="1281" customFormat="1" x14ac:dyDescent="0.25">
      <c r="A3273" s="167"/>
      <c r="B3273" s="1331"/>
      <c r="C3273" s="1332"/>
      <c r="D3273" s="1333"/>
      <c r="E3273" s="1334"/>
      <c r="F3273" s="1334"/>
      <c r="G3273" s="1334"/>
    </row>
    <row r="3274" spans="1:7" s="1281" customFormat="1" x14ac:dyDescent="0.25">
      <c r="A3274" s="167"/>
      <c r="B3274" s="1331"/>
      <c r="C3274" s="1332"/>
      <c r="D3274" s="1333"/>
      <c r="E3274" s="1334"/>
      <c r="F3274" s="1334"/>
      <c r="G3274" s="1334"/>
    </row>
    <row r="3275" spans="1:7" s="1281" customFormat="1" x14ac:dyDescent="0.25">
      <c r="A3275" s="167"/>
      <c r="B3275" s="1331"/>
      <c r="C3275" s="1332"/>
      <c r="D3275" s="1333"/>
      <c r="E3275" s="1334"/>
      <c r="F3275" s="1334"/>
      <c r="G3275" s="1334"/>
    </row>
    <row r="3276" spans="1:7" s="1281" customFormat="1" x14ac:dyDescent="0.25">
      <c r="A3276" s="167"/>
      <c r="B3276" s="1331"/>
      <c r="C3276" s="1332"/>
      <c r="D3276" s="1333"/>
      <c r="E3276" s="1334"/>
      <c r="F3276" s="1334"/>
      <c r="G3276" s="1334"/>
    </row>
    <row r="3277" spans="1:7" s="1281" customFormat="1" x14ac:dyDescent="0.25">
      <c r="A3277" s="167"/>
      <c r="B3277" s="1331"/>
      <c r="C3277" s="1332"/>
      <c r="D3277" s="1333"/>
      <c r="E3277" s="1334"/>
      <c r="F3277" s="1334"/>
      <c r="G3277" s="1334"/>
    </row>
    <row r="3278" spans="1:7" s="1281" customFormat="1" x14ac:dyDescent="0.25">
      <c r="A3278" s="167"/>
      <c r="B3278" s="1331"/>
      <c r="C3278" s="1332"/>
      <c r="D3278" s="1333"/>
      <c r="E3278" s="1334"/>
      <c r="F3278" s="1334"/>
      <c r="G3278" s="1334"/>
    </row>
    <row r="3279" spans="1:7" s="1281" customFormat="1" x14ac:dyDescent="0.25">
      <c r="A3279" s="167"/>
      <c r="B3279" s="1331"/>
      <c r="C3279" s="1332"/>
      <c r="D3279" s="1333"/>
      <c r="E3279" s="1334"/>
      <c r="F3279" s="1334"/>
      <c r="G3279" s="1334"/>
    </row>
    <row r="3280" spans="1:7" s="1281" customFormat="1" x14ac:dyDescent="0.25">
      <c r="A3280" s="167"/>
      <c r="B3280" s="1331"/>
      <c r="C3280" s="1332"/>
      <c r="D3280" s="1333"/>
      <c r="E3280" s="1334"/>
      <c r="F3280" s="1334"/>
      <c r="G3280" s="1334"/>
    </row>
    <row r="3281" spans="1:7" s="1281" customFormat="1" x14ac:dyDescent="0.25">
      <c r="A3281" s="167"/>
      <c r="B3281" s="1331"/>
      <c r="C3281" s="1332"/>
      <c r="D3281" s="1333"/>
      <c r="E3281" s="1334"/>
      <c r="F3281" s="1334"/>
      <c r="G3281" s="1334"/>
    </row>
    <row r="3282" spans="1:7" s="1281" customFormat="1" x14ac:dyDescent="0.25">
      <c r="A3282" s="167"/>
      <c r="B3282" s="1331"/>
      <c r="C3282" s="1332"/>
      <c r="D3282" s="1333"/>
      <c r="E3282" s="1334"/>
      <c r="F3282" s="1334"/>
      <c r="G3282" s="1334"/>
    </row>
    <row r="3283" spans="1:7" s="1281" customFormat="1" x14ac:dyDescent="0.25">
      <c r="A3283" s="167"/>
      <c r="B3283" s="1331"/>
      <c r="C3283" s="1332"/>
      <c r="D3283" s="1333"/>
      <c r="E3283" s="1334"/>
      <c r="F3283" s="1334"/>
      <c r="G3283" s="1334"/>
    </row>
    <row r="3284" spans="1:7" s="1281" customFormat="1" x14ac:dyDescent="0.25">
      <c r="A3284" s="167"/>
      <c r="B3284" s="1331"/>
      <c r="C3284" s="1332"/>
      <c r="D3284" s="1333"/>
      <c r="E3284" s="1334"/>
      <c r="F3284" s="1334"/>
      <c r="G3284" s="1334"/>
    </row>
    <row r="3285" spans="1:7" s="1281" customFormat="1" x14ac:dyDescent="0.25">
      <c r="A3285" s="167"/>
      <c r="B3285" s="1331"/>
      <c r="C3285" s="1332"/>
      <c r="D3285" s="1333"/>
      <c r="E3285" s="1334"/>
      <c r="F3285" s="1334"/>
      <c r="G3285" s="1334"/>
    </row>
    <row r="3286" spans="1:7" s="1281" customFormat="1" x14ac:dyDescent="0.25">
      <c r="A3286" s="167"/>
      <c r="B3286" s="1331"/>
      <c r="C3286" s="1332"/>
      <c r="D3286" s="1333"/>
      <c r="E3286" s="1334"/>
      <c r="F3286" s="1334"/>
      <c r="G3286" s="1334"/>
    </row>
    <row r="3287" spans="1:7" s="1281" customFormat="1" x14ac:dyDescent="0.25">
      <c r="A3287" s="167"/>
      <c r="B3287" s="1331"/>
      <c r="C3287" s="1332"/>
      <c r="D3287" s="1333"/>
      <c r="E3287" s="1334"/>
      <c r="F3287" s="1334"/>
      <c r="G3287" s="1334"/>
    </row>
    <row r="3288" spans="1:7" s="1281" customFormat="1" x14ac:dyDescent="0.25">
      <c r="A3288" s="167"/>
      <c r="B3288" s="1331"/>
      <c r="C3288" s="1332"/>
      <c r="D3288" s="1333"/>
      <c r="E3288" s="1334"/>
      <c r="F3288" s="1334"/>
      <c r="G3288" s="1334"/>
    </row>
    <row r="3289" spans="1:7" s="1281" customFormat="1" x14ac:dyDescent="0.25">
      <c r="A3289" s="167"/>
      <c r="B3289" s="1331"/>
      <c r="C3289" s="1332"/>
      <c r="D3289" s="1333"/>
      <c r="E3289" s="1334"/>
      <c r="F3289" s="1334"/>
      <c r="G3289" s="1334"/>
    </row>
    <row r="3290" spans="1:7" s="1281" customFormat="1" x14ac:dyDescent="0.25">
      <c r="A3290" s="167"/>
      <c r="B3290" s="1331"/>
      <c r="C3290" s="1332"/>
      <c r="D3290" s="1333"/>
      <c r="E3290" s="1334"/>
      <c r="F3290" s="1334"/>
      <c r="G3290" s="1334"/>
    </row>
    <row r="3291" spans="1:7" s="1281" customFormat="1" x14ac:dyDescent="0.25">
      <c r="A3291" s="167"/>
      <c r="B3291" s="1331"/>
      <c r="C3291" s="1332"/>
      <c r="D3291" s="1333"/>
      <c r="E3291" s="1334"/>
      <c r="F3291" s="1334"/>
      <c r="G3291" s="1334"/>
    </row>
    <row r="3292" spans="1:7" s="1281" customFormat="1" x14ac:dyDescent="0.25">
      <c r="A3292" s="167"/>
      <c r="B3292" s="1331"/>
      <c r="C3292" s="1332"/>
      <c r="D3292" s="1333"/>
      <c r="E3292" s="1334"/>
      <c r="F3292" s="1334"/>
      <c r="G3292" s="1334"/>
    </row>
    <row r="3293" spans="1:7" s="1281" customFormat="1" x14ac:dyDescent="0.25">
      <c r="A3293" s="167"/>
      <c r="B3293" s="1331"/>
      <c r="C3293" s="1332"/>
      <c r="D3293" s="1333"/>
      <c r="E3293" s="1334"/>
      <c r="F3293" s="1334"/>
      <c r="G3293" s="1334"/>
    </row>
    <row r="3294" spans="1:7" s="1281" customFormat="1" x14ac:dyDescent="0.25">
      <c r="A3294" s="167"/>
      <c r="B3294" s="1331"/>
      <c r="C3294" s="1332"/>
      <c r="D3294" s="1333"/>
      <c r="E3294" s="1334"/>
      <c r="F3294" s="1334"/>
      <c r="G3294" s="1334"/>
    </row>
    <row r="3295" spans="1:7" s="1281" customFormat="1" x14ac:dyDescent="0.25">
      <c r="A3295" s="167"/>
      <c r="B3295" s="1331"/>
      <c r="C3295" s="1332"/>
      <c r="D3295" s="1333"/>
      <c r="E3295" s="1334"/>
      <c r="F3295" s="1334"/>
      <c r="G3295" s="1334"/>
    </row>
    <row r="3296" spans="1:7" s="1281" customFormat="1" x14ac:dyDescent="0.25">
      <c r="A3296" s="167"/>
      <c r="B3296" s="1331"/>
      <c r="C3296" s="1332"/>
      <c r="D3296" s="1333"/>
      <c r="E3296" s="1334"/>
      <c r="F3296" s="1334"/>
      <c r="G3296" s="1334"/>
    </row>
    <row r="3297" spans="1:7" s="1281" customFormat="1" x14ac:dyDescent="0.25">
      <c r="A3297" s="167"/>
      <c r="B3297" s="1331"/>
      <c r="C3297" s="1332"/>
      <c r="D3297" s="1333"/>
      <c r="E3297" s="1334"/>
      <c r="F3297" s="1334"/>
      <c r="G3297" s="1334"/>
    </row>
    <row r="3298" spans="1:7" s="1281" customFormat="1" x14ac:dyDescent="0.25">
      <c r="A3298" s="167"/>
      <c r="B3298" s="1331"/>
      <c r="C3298" s="1332"/>
      <c r="D3298" s="1333"/>
      <c r="E3298" s="1334"/>
      <c r="F3298" s="1334"/>
      <c r="G3298" s="1334"/>
    </row>
    <row r="3299" spans="1:7" s="1281" customFormat="1" x14ac:dyDescent="0.25">
      <c r="A3299" s="167"/>
      <c r="B3299" s="1331"/>
      <c r="C3299" s="1332"/>
      <c r="D3299" s="1333"/>
      <c r="E3299" s="1334"/>
      <c r="F3299" s="1334"/>
      <c r="G3299" s="1334"/>
    </row>
    <row r="3300" spans="1:7" s="1281" customFormat="1" x14ac:dyDescent="0.25">
      <c r="A3300" s="167"/>
      <c r="B3300" s="1331"/>
      <c r="C3300" s="1332"/>
      <c r="D3300" s="1333"/>
      <c r="E3300" s="1334"/>
      <c r="F3300" s="1334"/>
      <c r="G3300" s="1334"/>
    </row>
    <row r="3301" spans="1:7" s="1281" customFormat="1" x14ac:dyDescent="0.25">
      <c r="A3301" s="167"/>
      <c r="B3301" s="1331"/>
      <c r="C3301" s="1332"/>
      <c r="D3301" s="1333"/>
      <c r="E3301" s="1334"/>
      <c r="F3301" s="1334"/>
      <c r="G3301" s="1334"/>
    </row>
    <row r="3302" spans="1:7" s="1281" customFormat="1" x14ac:dyDescent="0.25">
      <c r="A3302" s="167"/>
      <c r="B3302" s="1331"/>
      <c r="C3302" s="1332"/>
      <c r="D3302" s="1333"/>
      <c r="E3302" s="1334"/>
      <c r="F3302" s="1334"/>
      <c r="G3302" s="1334"/>
    </row>
    <row r="3303" spans="1:7" s="1281" customFormat="1" x14ac:dyDescent="0.25">
      <c r="A3303" s="167"/>
      <c r="B3303" s="1331"/>
      <c r="C3303" s="1332"/>
      <c r="D3303" s="1333"/>
      <c r="E3303" s="1334"/>
      <c r="F3303" s="1334"/>
      <c r="G3303" s="1334"/>
    </row>
    <row r="3304" spans="1:7" s="1281" customFormat="1" x14ac:dyDescent="0.25">
      <c r="A3304" s="167"/>
      <c r="B3304" s="1331"/>
      <c r="C3304" s="1332"/>
      <c r="D3304" s="1333"/>
      <c r="E3304" s="1334"/>
      <c r="F3304" s="1334"/>
      <c r="G3304" s="1334"/>
    </row>
    <row r="3305" spans="1:7" s="1281" customFormat="1" x14ac:dyDescent="0.25">
      <c r="A3305" s="167"/>
      <c r="B3305" s="1331"/>
      <c r="C3305" s="1332"/>
      <c r="D3305" s="1333"/>
      <c r="E3305" s="1334"/>
      <c r="F3305" s="1334"/>
      <c r="G3305" s="1334"/>
    </row>
    <row r="3306" spans="1:7" s="1281" customFormat="1" x14ac:dyDescent="0.25">
      <c r="A3306" s="167"/>
      <c r="B3306" s="1331"/>
      <c r="C3306" s="1332"/>
      <c r="D3306" s="1333"/>
      <c r="E3306" s="1334"/>
      <c r="F3306" s="1334"/>
      <c r="G3306" s="1334"/>
    </row>
    <row r="3307" spans="1:7" s="1281" customFormat="1" x14ac:dyDescent="0.25">
      <c r="A3307" s="167"/>
      <c r="B3307" s="1331"/>
      <c r="C3307" s="1332"/>
      <c r="D3307" s="1333"/>
      <c r="E3307" s="1334"/>
      <c r="F3307" s="1334"/>
      <c r="G3307" s="1334"/>
    </row>
    <row r="3308" spans="1:7" s="1281" customFormat="1" x14ac:dyDescent="0.25">
      <c r="A3308" s="167"/>
      <c r="B3308" s="1331"/>
      <c r="C3308" s="1332"/>
      <c r="D3308" s="1333"/>
      <c r="E3308" s="1334"/>
      <c r="F3308" s="1334"/>
      <c r="G3308" s="1334"/>
    </row>
    <row r="3309" spans="1:7" s="1281" customFormat="1" x14ac:dyDescent="0.25">
      <c r="A3309" s="167"/>
      <c r="B3309" s="1331"/>
      <c r="C3309" s="1332"/>
      <c r="D3309" s="1333"/>
      <c r="E3309" s="1334"/>
      <c r="F3309" s="1334"/>
      <c r="G3309" s="1334"/>
    </row>
    <row r="3310" spans="1:7" s="1281" customFormat="1" x14ac:dyDescent="0.25">
      <c r="A3310" s="167"/>
      <c r="B3310" s="1331"/>
      <c r="C3310" s="1332"/>
      <c r="D3310" s="1333"/>
      <c r="E3310" s="1334"/>
      <c r="F3310" s="1334"/>
      <c r="G3310" s="1334"/>
    </row>
    <row r="3311" spans="1:7" s="1281" customFormat="1" x14ac:dyDescent="0.25">
      <c r="A3311" s="167"/>
      <c r="B3311" s="1331"/>
      <c r="C3311" s="1332"/>
      <c r="D3311" s="1333"/>
      <c r="E3311" s="1334"/>
      <c r="F3311" s="1334"/>
      <c r="G3311" s="1334"/>
    </row>
    <row r="3312" spans="1:7" s="1281" customFormat="1" x14ac:dyDescent="0.25">
      <c r="A3312" s="167"/>
      <c r="B3312" s="1331"/>
      <c r="C3312" s="1332"/>
      <c r="D3312" s="1333"/>
      <c r="E3312" s="1334"/>
      <c r="F3312" s="1334"/>
      <c r="G3312" s="1334"/>
    </row>
    <row r="3313" spans="1:7" s="1281" customFormat="1" x14ac:dyDescent="0.25">
      <c r="A3313" s="167"/>
      <c r="B3313" s="1331"/>
      <c r="C3313" s="1332"/>
      <c r="D3313" s="1333"/>
      <c r="E3313" s="1334"/>
      <c r="F3313" s="1334"/>
      <c r="G3313" s="1334"/>
    </row>
    <row r="3314" spans="1:7" s="1281" customFormat="1" x14ac:dyDescent="0.25">
      <c r="A3314" s="167"/>
      <c r="B3314" s="1331"/>
      <c r="C3314" s="1332"/>
      <c r="D3314" s="1333"/>
      <c r="E3314" s="1334"/>
      <c r="F3314" s="1334"/>
      <c r="G3314" s="1334"/>
    </row>
    <row r="3315" spans="1:7" s="1281" customFormat="1" x14ac:dyDescent="0.25">
      <c r="A3315" s="167"/>
      <c r="B3315" s="1331"/>
      <c r="C3315" s="1332"/>
      <c r="D3315" s="1333"/>
      <c r="E3315" s="1334"/>
      <c r="F3315" s="1334"/>
      <c r="G3315" s="1334"/>
    </row>
    <row r="3316" spans="1:7" s="1281" customFormat="1" x14ac:dyDescent="0.25">
      <c r="A3316" s="167"/>
      <c r="B3316" s="1331"/>
      <c r="C3316" s="1332"/>
      <c r="D3316" s="1333"/>
      <c r="E3316" s="1334"/>
      <c r="F3316" s="1334"/>
      <c r="G3316" s="1334"/>
    </row>
    <row r="3317" spans="1:7" s="1281" customFormat="1" x14ac:dyDescent="0.25">
      <c r="A3317" s="167"/>
      <c r="B3317" s="1331"/>
      <c r="C3317" s="1332"/>
      <c r="D3317" s="1333"/>
      <c r="E3317" s="1334"/>
      <c r="F3317" s="1334"/>
      <c r="G3317" s="1334"/>
    </row>
    <row r="3318" spans="1:7" s="1281" customFormat="1" x14ac:dyDescent="0.25">
      <c r="A3318" s="167"/>
      <c r="B3318" s="1331"/>
      <c r="C3318" s="1332"/>
      <c r="D3318" s="1333"/>
      <c r="E3318" s="1334"/>
      <c r="F3318" s="1334"/>
      <c r="G3318" s="1334"/>
    </row>
    <row r="3319" spans="1:7" s="1281" customFormat="1" x14ac:dyDescent="0.25">
      <c r="A3319" s="167"/>
      <c r="B3319" s="1331"/>
      <c r="C3319" s="1332"/>
      <c r="D3319" s="1333"/>
      <c r="E3319" s="1334"/>
      <c r="F3319" s="1334"/>
      <c r="G3319" s="1334"/>
    </row>
    <row r="3320" spans="1:7" s="1281" customFormat="1" x14ac:dyDescent="0.25">
      <c r="A3320" s="167"/>
      <c r="B3320" s="1331"/>
      <c r="C3320" s="1332"/>
      <c r="D3320" s="1333"/>
      <c r="E3320" s="1334"/>
      <c r="F3320" s="1334"/>
      <c r="G3320" s="1334"/>
    </row>
    <row r="3321" spans="1:7" s="1281" customFormat="1" x14ac:dyDescent="0.25">
      <c r="A3321" s="167"/>
      <c r="B3321" s="1331"/>
      <c r="C3321" s="1332"/>
      <c r="D3321" s="1333"/>
      <c r="E3321" s="1334"/>
      <c r="F3321" s="1334"/>
      <c r="G3321" s="1334"/>
    </row>
    <row r="3322" spans="1:7" s="1281" customFormat="1" x14ac:dyDescent="0.25">
      <c r="A3322" s="167"/>
      <c r="B3322" s="1331"/>
      <c r="C3322" s="1332"/>
      <c r="D3322" s="1333"/>
      <c r="E3322" s="1334"/>
      <c r="F3322" s="1334"/>
      <c r="G3322" s="1334"/>
    </row>
    <row r="3323" spans="1:7" s="1281" customFormat="1" x14ac:dyDescent="0.25">
      <c r="A3323" s="167"/>
      <c r="B3323" s="1331"/>
      <c r="C3323" s="1332"/>
      <c r="D3323" s="1333"/>
      <c r="E3323" s="1334"/>
      <c r="F3323" s="1334"/>
      <c r="G3323" s="1334"/>
    </row>
    <row r="3324" spans="1:7" s="1281" customFormat="1" x14ac:dyDescent="0.25">
      <c r="A3324" s="167"/>
      <c r="B3324" s="1331"/>
      <c r="C3324" s="1332"/>
      <c r="D3324" s="1333"/>
      <c r="E3324" s="1334"/>
      <c r="F3324" s="1334"/>
      <c r="G3324" s="1334"/>
    </row>
    <row r="3325" spans="1:7" s="1281" customFormat="1" x14ac:dyDescent="0.25">
      <c r="A3325" s="167"/>
      <c r="B3325" s="1331"/>
      <c r="C3325" s="1332"/>
      <c r="D3325" s="1333"/>
      <c r="E3325" s="1334"/>
      <c r="F3325" s="1334"/>
      <c r="G3325" s="1334"/>
    </row>
    <row r="3326" spans="1:7" s="1281" customFormat="1" x14ac:dyDescent="0.25">
      <c r="A3326" s="167"/>
      <c r="B3326" s="1331"/>
      <c r="C3326" s="1332"/>
      <c r="D3326" s="1333"/>
      <c r="E3326" s="1334"/>
      <c r="F3326" s="1334"/>
      <c r="G3326" s="1334"/>
    </row>
    <row r="3327" spans="1:7" s="1281" customFormat="1" x14ac:dyDescent="0.25">
      <c r="A3327" s="167"/>
      <c r="B3327" s="1331"/>
      <c r="C3327" s="1332"/>
      <c r="D3327" s="1333"/>
      <c r="E3327" s="1334"/>
      <c r="F3327" s="1334"/>
      <c r="G3327" s="1334"/>
    </row>
    <row r="3328" spans="1:7" s="1281" customFormat="1" x14ac:dyDescent="0.25">
      <c r="A3328" s="167"/>
      <c r="B3328" s="1331"/>
      <c r="C3328" s="1332"/>
      <c r="D3328" s="1333"/>
      <c r="E3328" s="1334"/>
      <c r="F3328" s="1334"/>
      <c r="G3328" s="1334"/>
    </row>
    <row r="3329" spans="1:7" s="1281" customFormat="1" x14ac:dyDescent="0.25">
      <c r="A3329" s="167"/>
      <c r="B3329" s="1331"/>
      <c r="C3329" s="1332"/>
      <c r="D3329" s="1333"/>
      <c r="E3329" s="1334"/>
      <c r="F3329" s="1334"/>
      <c r="G3329" s="1334"/>
    </row>
    <row r="3330" spans="1:7" s="1281" customFormat="1" x14ac:dyDescent="0.25">
      <c r="A3330" s="167"/>
      <c r="B3330" s="1331"/>
      <c r="C3330" s="1332"/>
      <c r="D3330" s="1333"/>
      <c r="E3330" s="1334"/>
      <c r="F3330" s="1334"/>
      <c r="G3330" s="1334"/>
    </row>
    <row r="3331" spans="1:7" s="1281" customFormat="1" x14ac:dyDescent="0.25">
      <c r="A3331" s="167"/>
      <c r="B3331" s="1331"/>
      <c r="C3331" s="1332"/>
      <c r="D3331" s="1333"/>
      <c r="E3331" s="1334"/>
      <c r="F3331" s="1334"/>
      <c r="G3331" s="1334"/>
    </row>
    <row r="3332" spans="1:7" s="1281" customFormat="1" x14ac:dyDescent="0.25">
      <c r="A3332" s="167"/>
      <c r="B3332" s="1331"/>
      <c r="C3332" s="1332"/>
      <c r="D3332" s="1333"/>
      <c r="E3332" s="1334"/>
      <c r="F3332" s="1334"/>
      <c r="G3332" s="1334"/>
    </row>
    <row r="3333" spans="1:7" s="1281" customFormat="1" x14ac:dyDescent="0.25">
      <c r="A3333" s="167"/>
      <c r="B3333" s="1331"/>
      <c r="C3333" s="1332"/>
      <c r="D3333" s="1333"/>
      <c r="E3333" s="1334"/>
      <c r="F3333" s="1334"/>
      <c r="G3333" s="1334"/>
    </row>
    <row r="3334" spans="1:7" s="1281" customFormat="1" x14ac:dyDescent="0.25">
      <c r="A3334" s="167"/>
      <c r="B3334" s="1331"/>
      <c r="C3334" s="1332"/>
      <c r="D3334" s="1333"/>
      <c r="E3334" s="1334"/>
      <c r="F3334" s="1334"/>
      <c r="G3334" s="1334"/>
    </row>
    <row r="3335" spans="1:7" s="1281" customFormat="1" x14ac:dyDescent="0.25">
      <c r="A3335" s="167"/>
      <c r="B3335" s="1331"/>
      <c r="C3335" s="1332"/>
      <c r="D3335" s="1333"/>
      <c r="E3335" s="1334"/>
      <c r="F3335" s="1334"/>
      <c r="G3335" s="1334"/>
    </row>
    <row r="3336" spans="1:7" s="1281" customFormat="1" x14ac:dyDescent="0.25">
      <c r="A3336" s="167"/>
      <c r="B3336" s="1331"/>
      <c r="C3336" s="1332"/>
      <c r="D3336" s="1333"/>
      <c r="E3336" s="1334"/>
      <c r="F3336" s="1334"/>
      <c r="G3336" s="1334"/>
    </row>
    <row r="3337" spans="1:7" s="1281" customFormat="1" x14ac:dyDescent="0.25">
      <c r="A3337" s="167"/>
      <c r="B3337" s="1331"/>
      <c r="C3337" s="1332"/>
      <c r="D3337" s="1333"/>
      <c r="E3337" s="1334"/>
      <c r="F3337" s="1334"/>
      <c r="G3337" s="1334"/>
    </row>
    <row r="3338" spans="1:7" s="1281" customFormat="1" x14ac:dyDescent="0.25">
      <c r="A3338" s="167"/>
      <c r="B3338" s="1331"/>
      <c r="C3338" s="1332"/>
      <c r="D3338" s="1333"/>
      <c r="E3338" s="1334"/>
      <c r="F3338" s="1334"/>
      <c r="G3338" s="1334"/>
    </row>
    <row r="3339" spans="1:7" s="1281" customFormat="1" x14ac:dyDescent="0.25">
      <c r="A3339" s="167"/>
      <c r="B3339" s="1331"/>
      <c r="C3339" s="1332"/>
      <c r="D3339" s="1333"/>
      <c r="E3339" s="1334"/>
      <c r="F3339" s="1334"/>
      <c r="G3339" s="1334"/>
    </row>
    <row r="3340" spans="1:7" s="1281" customFormat="1" x14ac:dyDescent="0.25">
      <c r="A3340" s="167"/>
      <c r="B3340" s="1331"/>
      <c r="C3340" s="1332"/>
      <c r="D3340" s="1333"/>
      <c r="E3340" s="1334"/>
      <c r="F3340" s="1334"/>
      <c r="G3340" s="1334"/>
    </row>
    <row r="3341" spans="1:7" s="1281" customFormat="1" x14ac:dyDescent="0.25">
      <c r="A3341" s="167"/>
      <c r="B3341" s="1331"/>
      <c r="C3341" s="1332"/>
      <c r="D3341" s="1333"/>
      <c r="E3341" s="1334"/>
      <c r="F3341" s="1334"/>
      <c r="G3341" s="1334"/>
    </row>
    <row r="3342" spans="1:7" s="1281" customFormat="1" x14ac:dyDescent="0.25">
      <c r="A3342" s="167"/>
      <c r="B3342" s="1331"/>
      <c r="C3342" s="1332"/>
      <c r="D3342" s="1333"/>
      <c r="E3342" s="1334"/>
      <c r="F3342" s="1334"/>
      <c r="G3342" s="1334"/>
    </row>
    <row r="3343" spans="1:7" s="1281" customFormat="1" x14ac:dyDescent="0.25">
      <c r="A3343" s="167"/>
      <c r="B3343" s="1331"/>
      <c r="C3343" s="1332"/>
      <c r="D3343" s="1333"/>
      <c r="E3343" s="1334"/>
      <c r="F3343" s="1334"/>
      <c r="G3343" s="1334"/>
    </row>
    <row r="3344" spans="1:7" s="1281" customFormat="1" x14ac:dyDescent="0.25">
      <c r="A3344" s="167"/>
      <c r="B3344" s="1331"/>
      <c r="C3344" s="1332"/>
      <c r="D3344" s="1333"/>
      <c r="E3344" s="1334"/>
      <c r="F3344" s="1334"/>
      <c r="G3344" s="1334"/>
    </row>
    <row r="3345" spans="1:7" s="1281" customFormat="1" x14ac:dyDescent="0.25">
      <c r="A3345" s="167"/>
      <c r="B3345" s="1331"/>
      <c r="C3345" s="1332"/>
      <c r="D3345" s="1333"/>
      <c r="E3345" s="1334"/>
      <c r="F3345" s="1334"/>
      <c r="G3345" s="1334"/>
    </row>
    <row r="3346" spans="1:7" s="1281" customFormat="1" x14ac:dyDescent="0.25">
      <c r="A3346" s="167"/>
      <c r="B3346" s="1331"/>
      <c r="C3346" s="1332"/>
      <c r="D3346" s="1333"/>
      <c r="E3346" s="1334"/>
      <c r="F3346" s="1334"/>
      <c r="G3346" s="1334"/>
    </row>
    <row r="3347" spans="1:7" s="1281" customFormat="1" x14ac:dyDescent="0.25">
      <c r="A3347" s="167"/>
      <c r="B3347" s="1331"/>
      <c r="C3347" s="1332"/>
      <c r="D3347" s="1333"/>
      <c r="E3347" s="1334"/>
      <c r="F3347" s="1334"/>
      <c r="G3347" s="1334"/>
    </row>
    <row r="3348" spans="1:7" s="1281" customFormat="1" x14ac:dyDescent="0.25">
      <c r="A3348" s="167"/>
      <c r="B3348" s="1331"/>
      <c r="C3348" s="1332"/>
      <c r="D3348" s="1333"/>
      <c r="E3348" s="1334"/>
      <c r="F3348" s="1334"/>
      <c r="G3348" s="1334"/>
    </row>
    <row r="3349" spans="1:7" s="1281" customFormat="1" x14ac:dyDescent="0.25">
      <c r="A3349" s="167"/>
      <c r="B3349" s="1331"/>
      <c r="C3349" s="1332"/>
      <c r="D3349" s="1333"/>
      <c r="E3349" s="1334"/>
      <c r="F3349" s="1334"/>
      <c r="G3349" s="1334"/>
    </row>
    <row r="3350" spans="1:7" s="1281" customFormat="1" x14ac:dyDescent="0.25">
      <c r="A3350" s="167"/>
      <c r="B3350" s="1331"/>
      <c r="C3350" s="1332"/>
      <c r="D3350" s="1333"/>
      <c r="E3350" s="1334"/>
      <c r="F3350" s="1334"/>
      <c r="G3350" s="1334"/>
    </row>
    <row r="3351" spans="1:7" s="1281" customFormat="1" x14ac:dyDescent="0.25">
      <c r="A3351" s="167"/>
      <c r="B3351" s="1331"/>
      <c r="C3351" s="1332"/>
      <c r="D3351" s="1333"/>
      <c r="E3351" s="1334"/>
      <c r="F3351" s="1334"/>
      <c r="G3351" s="1334"/>
    </row>
    <row r="3352" spans="1:7" s="1281" customFormat="1" x14ac:dyDescent="0.25">
      <c r="A3352" s="167"/>
      <c r="B3352" s="1331"/>
      <c r="C3352" s="1332"/>
      <c r="D3352" s="1333"/>
      <c r="E3352" s="1334"/>
      <c r="F3352" s="1334"/>
      <c r="G3352" s="1334"/>
    </row>
    <row r="3353" spans="1:7" s="1281" customFormat="1" x14ac:dyDescent="0.25">
      <c r="A3353" s="167"/>
      <c r="B3353" s="1331"/>
      <c r="C3353" s="1332"/>
      <c r="D3353" s="1333"/>
      <c r="E3353" s="1334"/>
      <c r="F3353" s="1334"/>
      <c r="G3353" s="1334"/>
    </row>
    <row r="3354" spans="1:7" s="1281" customFormat="1" x14ac:dyDescent="0.25">
      <c r="A3354" s="167"/>
      <c r="B3354" s="1331"/>
      <c r="C3354" s="1332"/>
      <c r="D3354" s="1333"/>
      <c r="E3354" s="1334"/>
      <c r="F3354" s="1334"/>
      <c r="G3354" s="1334"/>
    </row>
    <row r="3355" spans="1:7" s="1281" customFormat="1" x14ac:dyDescent="0.25">
      <c r="A3355" s="167"/>
      <c r="B3355" s="1331"/>
      <c r="C3355" s="1332"/>
      <c r="D3355" s="1333"/>
      <c r="E3355" s="1334"/>
      <c r="F3355" s="1334"/>
      <c r="G3355" s="1334"/>
    </row>
    <row r="3356" spans="1:7" s="1281" customFormat="1" x14ac:dyDescent="0.25">
      <c r="A3356" s="167"/>
      <c r="B3356" s="1331"/>
      <c r="C3356" s="1332"/>
      <c r="D3356" s="1333"/>
      <c r="E3356" s="1334"/>
      <c r="F3356" s="1334"/>
      <c r="G3356" s="1334"/>
    </row>
    <row r="3357" spans="1:7" s="1281" customFormat="1" x14ac:dyDescent="0.25">
      <c r="A3357" s="167"/>
      <c r="B3357" s="1331"/>
      <c r="C3357" s="1332"/>
      <c r="D3357" s="1333"/>
      <c r="E3357" s="1334"/>
      <c r="F3357" s="1334"/>
      <c r="G3357" s="1334"/>
    </row>
    <row r="3358" spans="1:7" s="1281" customFormat="1" x14ac:dyDescent="0.25">
      <c r="A3358" s="167"/>
      <c r="B3358" s="1331"/>
      <c r="C3358" s="1332"/>
      <c r="D3358" s="1333"/>
      <c r="E3358" s="1334"/>
      <c r="F3358" s="1334"/>
      <c r="G3358" s="1334"/>
    </row>
    <row r="3359" spans="1:7" s="1281" customFormat="1" x14ac:dyDescent="0.25">
      <c r="A3359" s="167"/>
      <c r="B3359" s="1331"/>
      <c r="C3359" s="1332"/>
      <c r="D3359" s="1333"/>
      <c r="E3359" s="1334"/>
      <c r="F3359" s="1334"/>
      <c r="G3359" s="1334"/>
    </row>
    <row r="3360" spans="1:7" s="1281" customFormat="1" x14ac:dyDescent="0.25">
      <c r="A3360" s="167"/>
      <c r="B3360" s="1331"/>
      <c r="C3360" s="1332"/>
      <c r="D3360" s="1333"/>
      <c r="E3360" s="1334"/>
      <c r="F3360" s="1334"/>
      <c r="G3360" s="1334"/>
    </row>
    <row r="3361" spans="1:7" s="1281" customFormat="1" x14ac:dyDescent="0.25">
      <c r="A3361" s="167"/>
      <c r="B3361" s="1331"/>
      <c r="C3361" s="1332"/>
      <c r="D3361" s="1333"/>
      <c r="E3361" s="1334"/>
      <c r="F3361" s="1334"/>
      <c r="G3361" s="1334"/>
    </row>
    <row r="3362" spans="1:7" s="1281" customFormat="1" x14ac:dyDescent="0.25">
      <c r="A3362" s="167"/>
      <c r="B3362" s="1331"/>
      <c r="C3362" s="1332"/>
      <c r="D3362" s="1333"/>
      <c r="E3362" s="1334"/>
      <c r="F3362" s="1334"/>
      <c r="G3362" s="1334"/>
    </row>
    <row r="3363" spans="1:7" s="1281" customFormat="1" x14ac:dyDescent="0.25">
      <c r="A3363" s="167"/>
      <c r="B3363" s="1331"/>
      <c r="C3363" s="1332"/>
      <c r="D3363" s="1333"/>
      <c r="E3363" s="1334"/>
      <c r="F3363" s="1334"/>
      <c r="G3363" s="1334"/>
    </row>
    <row r="3364" spans="1:7" s="1281" customFormat="1" x14ac:dyDescent="0.25">
      <c r="A3364" s="167"/>
      <c r="B3364" s="1331"/>
      <c r="C3364" s="1332"/>
      <c r="D3364" s="1333"/>
      <c r="E3364" s="1334"/>
      <c r="F3364" s="1334"/>
      <c r="G3364" s="1334"/>
    </row>
    <row r="3365" spans="1:7" s="1281" customFormat="1" x14ac:dyDescent="0.25">
      <c r="A3365" s="167"/>
      <c r="B3365" s="1331"/>
      <c r="C3365" s="1332"/>
      <c r="D3365" s="1333"/>
      <c r="E3365" s="1334"/>
      <c r="F3365" s="1334"/>
      <c r="G3365" s="1334"/>
    </row>
    <row r="3366" spans="1:7" s="1281" customFormat="1" x14ac:dyDescent="0.25">
      <c r="A3366" s="167"/>
      <c r="B3366" s="1331"/>
      <c r="C3366" s="1332"/>
      <c r="D3366" s="1333"/>
      <c r="E3366" s="1334"/>
      <c r="F3366" s="1334"/>
      <c r="G3366" s="1334"/>
    </row>
    <row r="3367" spans="1:7" s="1281" customFormat="1" x14ac:dyDescent="0.25">
      <c r="A3367" s="167"/>
      <c r="B3367" s="1331"/>
      <c r="C3367" s="1332"/>
      <c r="D3367" s="1333"/>
      <c r="E3367" s="1334"/>
      <c r="F3367" s="1334"/>
      <c r="G3367" s="1334"/>
    </row>
    <row r="3368" spans="1:7" s="1281" customFormat="1" x14ac:dyDescent="0.25">
      <c r="A3368" s="167"/>
      <c r="B3368" s="1331"/>
      <c r="C3368" s="1332"/>
      <c r="D3368" s="1333"/>
      <c r="E3368" s="1334"/>
      <c r="F3368" s="1334"/>
      <c r="G3368" s="1334"/>
    </row>
    <row r="3369" spans="1:7" s="1281" customFormat="1" x14ac:dyDescent="0.25">
      <c r="A3369" s="167"/>
      <c r="B3369" s="1331"/>
      <c r="C3369" s="1332"/>
      <c r="D3369" s="1333"/>
      <c r="E3369" s="1334"/>
      <c r="F3369" s="1334"/>
      <c r="G3369" s="1334"/>
    </row>
    <row r="3370" spans="1:7" s="1281" customFormat="1" x14ac:dyDescent="0.25">
      <c r="A3370" s="167"/>
      <c r="B3370" s="1331"/>
      <c r="C3370" s="1332"/>
      <c r="D3370" s="1333"/>
      <c r="E3370" s="1334"/>
      <c r="F3370" s="1334"/>
      <c r="G3370" s="1334"/>
    </row>
    <row r="3371" spans="1:7" s="1281" customFormat="1" x14ac:dyDescent="0.25">
      <c r="A3371" s="167"/>
      <c r="B3371" s="1331"/>
      <c r="C3371" s="1332"/>
      <c r="D3371" s="1333"/>
      <c r="E3371" s="1334"/>
      <c r="F3371" s="1334"/>
      <c r="G3371" s="1334"/>
    </row>
    <row r="3372" spans="1:7" s="1281" customFormat="1" x14ac:dyDescent="0.25">
      <c r="A3372" s="167"/>
      <c r="B3372" s="1331"/>
      <c r="C3372" s="1332"/>
      <c r="D3372" s="1333"/>
      <c r="E3372" s="1334"/>
      <c r="F3372" s="1334"/>
      <c r="G3372" s="1334"/>
    </row>
    <row r="3373" spans="1:7" s="1281" customFormat="1" x14ac:dyDescent="0.25">
      <c r="A3373" s="167"/>
      <c r="B3373" s="1331"/>
      <c r="C3373" s="1332"/>
      <c r="D3373" s="1333"/>
      <c r="E3373" s="1334"/>
      <c r="F3373" s="1334"/>
      <c r="G3373" s="1334"/>
    </row>
    <row r="3374" spans="1:7" s="1281" customFormat="1" x14ac:dyDescent="0.25">
      <c r="A3374" s="167"/>
      <c r="B3374" s="1331"/>
      <c r="C3374" s="1332"/>
      <c r="D3374" s="1333"/>
      <c r="E3374" s="1334"/>
      <c r="F3374" s="1334"/>
      <c r="G3374" s="1334"/>
    </row>
    <row r="3375" spans="1:7" s="1281" customFormat="1" x14ac:dyDescent="0.25">
      <c r="A3375" s="167"/>
      <c r="B3375" s="1331"/>
      <c r="C3375" s="1332"/>
      <c r="D3375" s="1333"/>
      <c r="E3375" s="1334"/>
      <c r="F3375" s="1334"/>
      <c r="G3375" s="1334"/>
    </row>
    <row r="3376" spans="1:7" s="1281" customFormat="1" x14ac:dyDescent="0.25">
      <c r="A3376" s="167"/>
      <c r="B3376" s="1331"/>
      <c r="C3376" s="1332"/>
      <c r="D3376" s="1333"/>
      <c r="E3376" s="1334"/>
      <c r="F3376" s="1334"/>
      <c r="G3376" s="1334"/>
    </row>
    <row r="3377" spans="1:7" s="1281" customFormat="1" x14ac:dyDescent="0.25">
      <c r="A3377" s="167"/>
      <c r="B3377" s="1331"/>
      <c r="C3377" s="1332"/>
      <c r="D3377" s="1333"/>
      <c r="E3377" s="1334"/>
      <c r="F3377" s="1334"/>
      <c r="G3377" s="1334"/>
    </row>
    <row r="3378" spans="1:7" s="1281" customFormat="1" x14ac:dyDescent="0.25">
      <c r="A3378" s="167"/>
      <c r="B3378" s="1331"/>
      <c r="C3378" s="1332"/>
      <c r="D3378" s="1333"/>
      <c r="E3378" s="1334"/>
      <c r="F3378" s="1334"/>
      <c r="G3378" s="1334"/>
    </row>
    <row r="3379" spans="1:7" s="1281" customFormat="1" x14ac:dyDescent="0.25">
      <c r="A3379" s="167"/>
      <c r="B3379" s="1331"/>
      <c r="C3379" s="1332"/>
      <c r="D3379" s="1333"/>
      <c r="E3379" s="1334"/>
      <c r="F3379" s="1334"/>
      <c r="G3379" s="1334"/>
    </row>
    <row r="3380" spans="1:7" s="1281" customFormat="1" x14ac:dyDescent="0.25">
      <c r="A3380" s="167"/>
      <c r="B3380" s="1331"/>
      <c r="C3380" s="1332"/>
      <c r="D3380" s="1333"/>
      <c r="E3380" s="1334"/>
      <c r="F3380" s="1334"/>
      <c r="G3380" s="1334"/>
    </row>
    <row r="3381" spans="1:7" s="1281" customFormat="1" x14ac:dyDescent="0.25">
      <c r="A3381" s="167"/>
      <c r="B3381" s="1331"/>
      <c r="C3381" s="1332"/>
      <c r="D3381" s="1333"/>
      <c r="E3381" s="1334"/>
      <c r="F3381" s="1334"/>
      <c r="G3381" s="1334"/>
    </row>
    <row r="3382" spans="1:7" s="1281" customFormat="1" x14ac:dyDescent="0.25">
      <c r="A3382" s="167"/>
      <c r="B3382" s="1331"/>
      <c r="C3382" s="1332"/>
      <c r="D3382" s="1333"/>
      <c r="E3382" s="1334"/>
      <c r="F3382" s="1334"/>
      <c r="G3382" s="1334"/>
    </row>
    <row r="3383" spans="1:7" s="1281" customFormat="1" x14ac:dyDescent="0.25">
      <c r="A3383" s="167"/>
      <c r="B3383" s="1331"/>
      <c r="C3383" s="1332"/>
      <c r="D3383" s="1333"/>
      <c r="E3383" s="1334"/>
      <c r="F3383" s="1334"/>
      <c r="G3383" s="1334"/>
    </row>
    <row r="3384" spans="1:7" s="1281" customFormat="1" x14ac:dyDescent="0.25">
      <c r="A3384" s="167"/>
      <c r="B3384" s="1331"/>
      <c r="C3384" s="1332"/>
      <c r="D3384" s="1333"/>
      <c r="E3384" s="1334"/>
      <c r="F3384" s="1334"/>
      <c r="G3384" s="1334"/>
    </row>
    <row r="3385" spans="1:7" s="1281" customFormat="1" x14ac:dyDescent="0.25">
      <c r="A3385" s="167"/>
      <c r="B3385" s="1331"/>
      <c r="C3385" s="1332"/>
      <c r="D3385" s="1333"/>
      <c r="E3385" s="1334"/>
      <c r="F3385" s="1334"/>
      <c r="G3385" s="1334"/>
    </row>
    <row r="3386" spans="1:7" s="1281" customFormat="1" x14ac:dyDescent="0.25">
      <c r="A3386" s="167"/>
      <c r="B3386" s="1331"/>
      <c r="C3386" s="1332"/>
      <c r="D3386" s="1333"/>
      <c r="E3386" s="1334"/>
      <c r="F3386" s="1334"/>
      <c r="G3386" s="1334"/>
    </row>
    <row r="3387" spans="1:7" s="1281" customFormat="1" x14ac:dyDescent="0.25">
      <c r="A3387" s="167"/>
      <c r="B3387" s="1331"/>
      <c r="C3387" s="1332"/>
      <c r="D3387" s="1333"/>
      <c r="E3387" s="1334"/>
      <c r="F3387" s="1334"/>
      <c r="G3387" s="1334"/>
    </row>
    <row r="3388" spans="1:7" s="1281" customFormat="1" x14ac:dyDescent="0.25">
      <c r="A3388" s="167"/>
      <c r="B3388" s="1331"/>
      <c r="C3388" s="1332"/>
      <c r="D3388" s="1333"/>
      <c r="E3388" s="1334"/>
      <c r="F3388" s="1334"/>
      <c r="G3388" s="1334"/>
    </row>
    <row r="3389" spans="1:7" s="1281" customFormat="1" x14ac:dyDescent="0.25">
      <c r="A3389" s="167"/>
      <c r="B3389" s="1331"/>
      <c r="C3389" s="1332"/>
      <c r="D3389" s="1333"/>
      <c r="E3389" s="1334"/>
      <c r="F3389" s="1334"/>
      <c r="G3389" s="1334"/>
    </row>
    <row r="3390" spans="1:7" s="1281" customFormat="1" x14ac:dyDescent="0.25">
      <c r="A3390" s="167"/>
      <c r="B3390" s="1331"/>
      <c r="C3390" s="1332"/>
      <c r="D3390" s="1333"/>
      <c r="E3390" s="1334"/>
      <c r="F3390" s="1334"/>
      <c r="G3390" s="1334"/>
    </row>
    <row r="3391" spans="1:7" s="1281" customFormat="1" x14ac:dyDescent="0.25">
      <c r="A3391" s="167"/>
      <c r="B3391" s="1331"/>
      <c r="C3391" s="1332"/>
      <c r="D3391" s="1333"/>
      <c r="E3391" s="1334"/>
      <c r="F3391" s="1334"/>
      <c r="G3391" s="1334"/>
    </row>
    <row r="3392" spans="1:7" s="1281" customFormat="1" x14ac:dyDescent="0.25">
      <c r="A3392" s="167"/>
      <c r="B3392" s="1331"/>
      <c r="C3392" s="1332"/>
      <c r="D3392" s="1333"/>
      <c r="E3392" s="1334"/>
      <c r="F3392" s="1334"/>
      <c r="G3392" s="1334"/>
    </row>
    <row r="3393" spans="1:7" s="1281" customFormat="1" x14ac:dyDescent="0.25">
      <c r="A3393" s="167"/>
      <c r="B3393" s="1331"/>
      <c r="C3393" s="1332"/>
      <c r="D3393" s="1333"/>
      <c r="E3393" s="1334"/>
      <c r="F3393" s="1334"/>
      <c r="G3393" s="1334"/>
    </row>
    <row r="3394" spans="1:7" s="1281" customFormat="1" x14ac:dyDescent="0.25">
      <c r="A3394" s="167"/>
      <c r="B3394" s="1331"/>
      <c r="C3394" s="1332"/>
      <c r="D3394" s="1333"/>
      <c r="E3394" s="1334"/>
      <c r="F3394" s="1334"/>
      <c r="G3394" s="1334"/>
    </row>
    <row r="3395" spans="1:7" s="1281" customFormat="1" x14ac:dyDescent="0.25">
      <c r="A3395" s="167"/>
      <c r="B3395" s="1331"/>
      <c r="C3395" s="1332"/>
      <c r="D3395" s="1333"/>
      <c r="E3395" s="1334"/>
      <c r="F3395" s="1334"/>
      <c r="G3395" s="1334"/>
    </row>
    <row r="3396" spans="1:7" s="1281" customFormat="1" x14ac:dyDescent="0.25">
      <c r="A3396" s="167"/>
      <c r="B3396" s="1331"/>
      <c r="C3396" s="1332"/>
      <c r="D3396" s="1333"/>
      <c r="E3396" s="1334"/>
      <c r="F3396" s="1334"/>
      <c r="G3396" s="1334"/>
    </row>
    <row r="3397" spans="1:7" s="1281" customFormat="1" x14ac:dyDescent="0.25">
      <c r="A3397" s="167"/>
      <c r="B3397" s="1331"/>
      <c r="C3397" s="1332"/>
      <c r="D3397" s="1333"/>
      <c r="E3397" s="1334"/>
      <c r="F3397" s="1334"/>
      <c r="G3397" s="1334"/>
    </row>
    <row r="3398" spans="1:7" s="1281" customFormat="1" x14ac:dyDescent="0.25">
      <c r="A3398" s="167"/>
      <c r="B3398" s="1331"/>
      <c r="C3398" s="1332"/>
      <c r="D3398" s="1333"/>
      <c r="E3398" s="1334"/>
      <c r="F3398" s="1334"/>
      <c r="G3398" s="1334"/>
    </row>
    <row r="3399" spans="1:7" s="1281" customFormat="1" x14ac:dyDescent="0.25">
      <c r="A3399" s="167"/>
      <c r="B3399" s="1331"/>
      <c r="C3399" s="1332"/>
      <c r="D3399" s="1333"/>
      <c r="E3399" s="1334"/>
      <c r="F3399" s="1334"/>
      <c r="G3399" s="1334"/>
    </row>
    <row r="3400" spans="1:7" s="1281" customFormat="1" x14ac:dyDescent="0.25">
      <c r="A3400" s="167"/>
      <c r="B3400" s="1331"/>
      <c r="C3400" s="1332"/>
      <c r="D3400" s="1333"/>
      <c r="E3400" s="1334"/>
      <c r="F3400" s="1334"/>
      <c r="G3400" s="1334"/>
    </row>
    <row r="3401" spans="1:7" s="1281" customFormat="1" x14ac:dyDescent="0.25">
      <c r="A3401" s="167"/>
      <c r="B3401" s="1331"/>
      <c r="C3401" s="1332"/>
      <c r="D3401" s="1333"/>
      <c r="E3401" s="1334"/>
      <c r="F3401" s="1334"/>
      <c r="G3401" s="1334"/>
    </row>
    <row r="3402" spans="1:7" s="1281" customFormat="1" x14ac:dyDescent="0.25">
      <c r="A3402" s="167"/>
      <c r="B3402" s="1331"/>
      <c r="C3402" s="1332"/>
      <c r="D3402" s="1333"/>
      <c r="E3402" s="1334"/>
      <c r="F3402" s="1334"/>
      <c r="G3402" s="1334"/>
    </row>
    <row r="3403" spans="1:7" s="1281" customFormat="1" x14ac:dyDescent="0.25">
      <c r="A3403" s="167"/>
      <c r="B3403" s="1331"/>
      <c r="C3403" s="1332"/>
      <c r="D3403" s="1333"/>
      <c r="E3403" s="1334"/>
      <c r="F3403" s="1334"/>
      <c r="G3403" s="1334"/>
    </row>
    <row r="3404" spans="1:7" s="1281" customFormat="1" x14ac:dyDescent="0.25">
      <c r="A3404" s="167"/>
      <c r="B3404" s="1331"/>
      <c r="C3404" s="1332"/>
      <c r="D3404" s="1333"/>
      <c r="E3404" s="1334"/>
      <c r="F3404" s="1334"/>
      <c r="G3404" s="1334"/>
    </row>
    <row r="3405" spans="1:7" s="1281" customFormat="1" x14ac:dyDescent="0.25">
      <c r="A3405" s="167"/>
      <c r="B3405" s="1331"/>
      <c r="C3405" s="1332"/>
      <c r="D3405" s="1333"/>
      <c r="E3405" s="1334"/>
      <c r="F3405" s="1334"/>
      <c r="G3405" s="1334"/>
    </row>
    <row r="3406" spans="1:7" s="1281" customFormat="1" x14ac:dyDescent="0.25">
      <c r="A3406" s="167"/>
      <c r="B3406" s="1331"/>
      <c r="C3406" s="1332"/>
      <c r="D3406" s="1333"/>
      <c r="E3406" s="1334"/>
      <c r="F3406" s="1334"/>
      <c r="G3406" s="1334"/>
    </row>
    <row r="3407" spans="1:7" s="1281" customFormat="1" x14ac:dyDescent="0.25">
      <c r="A3407" s="167"/>
      <c r="B3407" s="1331"/>
      <c r="C3407" s="1332"/>
      <c r="D3407" s="1333"/>
      <c r="E3407" s="1334"/>
      <c r="F3407" s="1334"/>
      <c r="G3407" s="1334"/>
    </row>
    <row r="3408" spans="1:7" s="1281" customFormat="1" x14ac:dyDescent="0.25">
      <c r="A3408" s="167"/>
      <c r="B3408" s="1331"/>
      <c r="C3408" s="1332"/>
      <c r="D3408" s="1333"/>
      <c r="E3408" s="1334"/>
      <c r="F3408" s="1334"/>
      <c r="G3408" s="1334"/>
    </row>
    <row r="3409" spans="1:7" s="1281" customFormat="1" x14ac:dyDescent="0.25">
      <c r="A3409" s="167"/>
      <c r="B3409" s="1331"/>
      <c r="C3409" s="1332"/>
      <c r="D3409" s="1333"/>
      <c r="E3409" s="1334"/>
      <c r="F3409" s="1334"/>
      <c r="G3409" s="1334"/>
    </row>
    <row r="3410" spans="1:7" s="1281" customFormat="1" x14ac:dyDescent="0.25">
      <c r="A3410" s="167"/>
      <c r="B3410" s="1331"/>
      <c r="C3410" s="1332"/>
      <c r="D3410" s="1333"/>
      <c r="E3410" s="1334"/>
      <c r="F3410" s="1334"/>
      <c r="G3410" s="1334"/>
    </row>
    <row r="3411" spans="1:7" s="1281" customFormat="1" x14ac:dyDescent="0.25">
      <c r="A3411" s="167"/>
      <c r="B3411" s="1331"/>
      <c r="C3411" s="1332"/>
      <c r="D3411" s="1333"/>
      <c r="E3411" s="1334"/>
      <c r="F3411" s="1334"/>
      <c r="G3411" s="1334"/>
    </row>
    <row r="3412" spans="1:7" s="1281" customFormat="1" x14ac:dyDescent="0.25">
      <c r="A3412" s="167"/>
      <c r="B3412" s="1331"/>
      <c r="C3412" s="1332"/>
      <c r="D3412" s="1333"/>
      <c r="E3412" s="1334"/>
      <c r="F3412" s="1334"/>
      <c r="G3412" s="1334"/>
    </row>
    <row r="3413" spans="1:7" s="1281" customFormat="1" x14ac:dyDescent="0.25">
      <c r="A3413" s="167"/>
      <c r="B3413" s="1331"/>
      <c r="C3413" s="1332"/>
      <c r="D3413" s="1333"/>
      <c r="E3413" s="1334"/>
      <c r="F3413" s="1334"/>
      <c r="G3413" s="1334"/>
    </row>
    <row r="3414" spans="1:7" s="1281" customFormat="1" x14ac:dyDescent="0.25">
      <c r="A3414" s="167"/>
      <c r="B3414" s="1331"/>
      <c r="C3414" s="1332"/>
      <c r="D3414" s="1333"/>
      <c r="E3414" s="1334"/>
      <c r="F3414" s="1334"/>
      <c r="G3414" s="1334"/>
    </row>
    <row r="3415" spans="1:7" s="1281" customFormat="1" x14ac:dyDescent="0.25">
      <c r="A3415" s="167"/>
      <c r="B3415" s="1331"/>
      <c r="C3415" s="1332"/>
      <c r="D3415" s="1333"/>
      <c r="E3415" s="1334"/>
      <c r="F3415" s="1334"/>
      <c r="G3415" s="1334"/>
    </row>
    <row r="3416" spans="1:7" s="1281" customFormat="1" x14ac:dyDescent="0.25">
      <c r="A3416" s="167"/>
      <c r="B3416" s="1331"/>
      <c r="C3416" s="1332"/>
      <c r="D3416" s="1333"/>
      <c r="E3416" s="1334"/>
      <c r="F3416" s="1334"/>
      <c r="G3416" s="1334"/>
    </row>
    <row r="3417" spans="1:7" s="1281" customFormat="1" x14ac:dyDescent="0.25">
      <c r="A3417" s="167"/>
      <c r="B3417" s="1331"/>
      <c r="C3417" s="1332"/>
      <c r="D3417" s="1333"/>
      <c r="E3417" s="1334"/>
      <c r="F3417" s="1334"/>
      <c r="G3417" s="1334"/>
    </row>
    <row r="3418" spans="1:7" s="1281" customFormat="1" x14ac:dyDescent="0.25">
      <c r="A3418" s="167"/>
      <c r="B3418" s="1331"/>
      <c r="C3418" s="1332"/>
      <c r="D3418" s="1333"/>
      <c r="E3418" s="1334"/>
      <c r="F3418" s="1334"/>
      <c r="G3418" s="1334"/>
    </row>
    <row r="3419" spans="1:7" s="1281" customFormat="1" x14ac:dyDescent="0.25">
      <c r="A3419" s="167"/>
      <c r="B3419" s="1331"/>
      <c r="C3419" s="1332"/>
      <c r="D3419" s="1333"/>
      <c r="E3419" s="1334"/>
      <c r="F3419" s="1334"/>
      <c r="G3419" s="1334"/>
    </row>
    <row r="3420" spans="1:7" s="1281" customFormat="1" x14ac:dyDescent="0.25">
      <c r="A3420" s="167"/>
      <c r="B3420" s="1331"/>
      <c r="C3420" s="1332"/>
      <c r="D3420" s="1333"/>
      <c r="E3420" s="1334"/>
      <c r="F3420" s="1334"/>
      <c r="G3420" s="1334"/>
    </row>
    <row r="3421" spans="1:7" s="1281" customFormat="1" x14ac:dyDescent="0.25">
      <c r="A3421" s="167"/>
      <c r="B3421" s="1331"/>
      <c r="C3421" s="1332"/>
      <c r="D3421" s="1333"/>
      <c r="E3421" s="1334"/>
      <c r="F3421" s="1334"/>
      <c r="G3421" s="1334"/>
    </row>
    <row r="3422" spans="1:7" s="1281" customFormat="1" x14ac:dyDescent="0.25">
      <c r="A3422" s="167"/>
      <c r="B3422" s="1331"/>
      <c r="C3422" s="1332"/>
      <c r="D3422" s="1333"/>
      <c r="E3422" s="1334"/>
      <c r="F3422" s="1334"/>
      <c r="G3422" s="1334"/>
    </row>
    <row r="3423" spans="1:7" s="1281" customFormat="1" x14ac:dyDescent="0.25">
      <c r="A3423" s="167"/>
      <c r="B3423" s="1331"/>
      <c r="C3423" s="1332"/>
      <c r="D3423" s="1333"/>
      <c r="E3423" s="1334"/>
      <c r="F3423" s="1334"/>
      <c r="G3423" s="1334"/>
    </row>
    <row r="3424" spans="1:7" s="1281" customFormat="1" x14ac:dyDescent="0.25">
      <c r="A3424" s="167"/>
      <c r="B3424" s="1331"/>
      <c r="C3424" s="1332"/>
      <c r="D3424" s="1333"/>
      <c r="E3424" s="1334"/>
      <c r="F3424" s="1334"/>
      <c r="G3424" s="1334"/>
    </row>
    <row r="3425" spans="1:7" s="1281" customFormat="1" x14ac:dyDescent="0.25">
      <c r="A3425" s="167"/>
      <c r="B3425" s="1331"/>
      <c r="C3425" s="1332"/>
      <c r="D3425" s="1333"/>
      <c r="E3425" s="1334"/>
      <c r="F3425" s="1334"/>
      <c r="G3425" s="1334"/>
    </row>
    <row r="3426" spans="1:7" s="1281" customFormat="1" x14ac:dyDescent="0.25">
      <c r="A3426" s="167"/>
      <c r="B3426" s="1331"/>
      <c r="C3426" s="1332"/>
      <c r="D3426" s="1333"/>
      <c r="E3426" s="1334"/>
      <c r="F3426" s="1334"/>
      <c r="G3426" s="1334"/>
    </row>
    <row r="3427" spans="1:7" s="1281" customFormat="1" x14ac:dyDescent="0.25">
      <c r="A3427" s="167"/>
      <c r="B3427" s="1331"/>
      <c r="C3427" s="1332"/>
      <c r="D3427" s="1333"/>
      <c r="E3427" s="1334"/>
      <c r="F3427" s="1334"/>
      <c r="G3427" s="1334"/>
    </row>
    <row r="3428" spans="1:7" s="1281" customFormat="1" x14ac:dyDescent="0.25">
      <c r="A3428" s="167"/>
      <c r="B3428" s="1331"/>
      <c r="C3428" s="1332"/>
      <c r="D3428" s="1333"/>
      <c r="E3428" s="1334"/>
      <c r="F3428" s="1334"/>
      <c r="G3428" s="1334"/>
    </row>
    <row r="3429" spans="1:7" s="1281" customFormat="1" x14ac:dyDescent="0.25">
      <c r="A3429" s="167"/>
      <c r="B3429" s="1331"/>
      <c r="C3429" s="1332"/>
      <c r="D3429" s="1333"/>
      <c r="E3429" s="1334"/>
      <c r="F3429" s="1334"/>
      <c r="G3429" s="1334"/>
    </row>
    <row r="3430" spans="1:7" s="1281" customFormat="1" x14ac:dyDescent="0.25">
      <c r="A3430" s="167"/>
      <c r="B3430" s="1331"/>
      <c r="C3430" s="1332"/>
      <c r="D3430" s="1333"/>
      <c r="E3430" s="1334"/>
      <c r="F3430" s="1334"/>
      <c r="G3430" s="1334"/>
    </row>
    <row r="3431" spans="1:7" s="1281" customFormat="1" x14ac:dyDescent="0.25">
      <c r="A3431" s="167"/>
      <c r="B3431" s="1331"/>
      <c r="C3431" s="1332"/>
      <c r="D3431" s="1333"/>
      <c r="E3431" s="1334"/>
      <c r="F3431" s="1334"/>
      <c r="G3431" s="1334"/>
    </row>
    <row r="3432" spans="1:7" s="1281" customFormat="1" x14ac:dyDescent="0.25">
      <c r="A3432" s="167"/>
      <c r="B3432" s="1331"/>
      <c r="C3432" s="1332"/>
      <c r="D3432" s="1333"/>
      <c r="E3432" s="1334"/>
      <c r="F3432" s="1334"/>
      <c r="G3432" s="1334"/>
    </row>
    <row r="3433" spans="1:7" s="1281" customFormat="1" x14ac:dyDescent="0.25">
      <c r="A3433" s="167"/>
      <c r="B3433" s="1331"/>
      <c r="C3433" s="1332"/>
      <c r="D3433" s="1333"/>
      <c r="E3433" s="1334"/>
      <c r="F3433" s="1334"/>
      <c r="G3433" s="1334"/>
    </row>
    <row r="3434" spans="1:7" s="1281" customFormat="1" x14ac:dyDescent="0.25">
      <c r="A3434" s="167"/>
      <c r="B3434" s="1331"/>
      <c r="C3434" s="1332"/>
      <c r="D3434" s="1333"/>
      <c r="E3434" s="1334"/>
      <c r="F3434" s="1334"/>
      <c r="G3434" s="1334"/>
    </row>
    <row r="3435" spans="1:7" s="1281" customFormat="1" x14ac:dyDescent="0.25">
      <c r="A3435" s="167"/>
      <c r="B3435" s="1331"/>
      <c r="C3435" s="1332"/>
      <c r="D3435" s="1333"/>
      <c r="E3435" s="1334"/>
      <c r="F3435" s="1334"/>
      <c r="G3435" s="1334"/>
    </row>
    <row r="3436" spans="1:7" s="1281" customFormat="1" x14ac:dyDescent="0.25">
      <c r="A3436" s="167"/>
      <c r="B3436" s="1331"/>
      <c r="C3436" s="1332"/>
      <c r="D3436" s="1333"/>
      <c r="E3436" s="1334"/>
      <c r="F3436" s="1334"/>
      <c r="G3436" s="1334"/>
    </row>
    <row r="3437" spans="1:7" s="1281" customFormat="1" x14ac:dyDescent="0.25">
      <c r="A3437" s="167"/>
      <c r="B3437" s="1331"/>
      <c r="C3437" s="1332"/>
      <c r="D3437" s="1333"/>
      <c r="E3437" s="1334"/>
      <c r="F3437" s="1334"/>
      <c r="G3437" s="1334"/>
    </row>
    <row r="3438" spans="1:7" s="1281" customFormat="1" x14ac:dyDescent="0.25">
      <c r="A3438" s="167"/>
      <c r="B3438" s="1331"/>
      <c r="C3438" s="1332"/>
      <c r="D3438" s="1333"/>
      <c r="E3438" s="1334"/>
      <c r="F3438" s="1334"/>
      <c r="G3438" s="1334"/>
    </row>
    <row r="3439" spans="1:7" s="1281" customFormat="1" x14ac:dyDescent="0.25">
      <c r="A3439" s="167"/>
      <c r="B3439" s="1331"/>
      <c r="C3439" s="1332"/>
      <c r="D3439" s="1333"/>
      <c r="E3439" s="1334"/>
      <c r="F3439" s="1334"/>
      <c r="G3439" s="1334"/>
    </row>
    <row r="3440" spans="1:7" s="1281" customFormat="1" x14ac:dyDescent="0.25">
      <c r="A3440" s="167"/>
      <c r="B3440" s="1331"/>
      <c r="C3440" s="1332"/>
      <c r="D3440" s="1333"/>
      <c r="E3440" s="1334"/>
      <c r="F3440" s="1334"/>
      <c r="G3440" s="1334"/>
    </row>
    <row r="3441" spans="1:7" s="1281" customFormat="1" x14ac:dyDescent="0.25">
      <c r="A3441" s="167"/>
      <c r="B3441" s="1331"/>
      <c r="C3441" s="1332"/>
      <c r="D3441" s="1333"/>
      <c r="E3441" s="1334"/>
      <c r="F3441" s="1334"/>
      <c r="G3441" s="1334"/>
    </row>
    <row r="3442" spans="1:7" s="1281" customFormat="1" x14ac:dyDescent="0.25">
      <c r="A3442" s="167"/>
      <c r="B3442" s="1331"/>
      <c r="C3442" s="1332"/>
      <c r="D3442" s="1333"/>
      <c r="E3442" s="1334"/>
      <c r="F3442" s="1334"/>
      <c r="G3442" s="1334"/>
    </row>
    <row r="3443" spans="1:7" s="1281" customFormat="1" x14ac:dyDescent="0.25">
      <c r="A3443" s="167"/>
      <c r="B3443" s="1331"/>
      <c r="C3443" s="1332"/>
      <c r="D3443" s="1333"/>
      <c r="E3443" s="1334"/>
      <c r="F3443" s="1334"/>
      <c r="G3443" s="1334"/>
    </row>
    <row r="3444" spans="1:7" s="1281" customFormat="1" x14ac:dyDescent="0.25">
      <c r="A3444" s="167"/>
      <c r="B3444" s="1331"/>
      <c r="C3444" s="1332"/>
      <c r="D3444" s="1333"/>
      <c r="E3444" s="1334"/>
      <c r="F3444" s="1334"/>
      <c r="G3444" s="1334"/>
    </row>
    <row r="3445" spans="1:7" s="1281" customFormat="1" x14ac:dyDescent="0.25">
      <c r="A3445" s="167"/>
      <c r="B3445" s="1331"/>
      <c r="C3445" s="1332"/>
      <c r="D3445" s="1333"/>
      <c r="E3445" s="1334"/>
      <c r="F3445" s="1334"/>
      <c r="G3445" s="1334"/>
    </row>
    <row r="3446" spans="1:7" s="1281" customFormat="1" x14ac:dyDescent="0.25">
      <c r="A3446" s="167"/>
      <c r="B3446" s="1331"/>
      <c r="C3446" s="1332"/>
      <c r="D3446" s="1333"/>
      <c r="E3446" s="1334"/>
      <c r="F3446" s="1334"/>
      <c r="G3446" s="1334"/>
    </row>
    <row r="3447" spans="1:7" s="1281" customFormat="1" x14ac:dyDescent="0.25">
      <c r="A3447" s="167"/>
      <c r="B3447" s="1331"/>
      <c r="C3447" s="1332"/>
      <c r="D3447" s="1333"/>
      <c r="E3447" s="1334"/>
      <c r="F3447" s="1334"/>
      <c r="G3447" s="1334"/>
    </row>
    <row r="3448" spans="1:7" s="1281" customFormat="1" x14ac:dyDescent="0.25">
      <c r="A3448" s="167"/>
      <c r="B3448" s="1331"/>
      <c r="C3448" s="1332"/>
      <c r="D3448" s="1333"/>
      <c r="E3448" s="1334"/>
      <c r="F3448" s="1334"/>
      <c r="G3448" s="1334"/>
    </row>
    <row r="3449" spans="1:7" s="1281" customFormat="1" x14ac:dyDescent="0.25">
      <c r="A3449" s="167"/>
      <c r="B3449" s="1331"/>
      <c r="C3449" s="1332"/>
      <c r="D3449" s="1333"/>
      <c r="E3449" s="1334"/>
      <c r="F3449" s="1334"/>
      <c r="G3449" s="1334"/>
    </row>
    <row r="3450" spans="1:7" s="1281" customFormat="1" x14ac:dyDescent="0.25">
      <c r="A3450" s="167"/>
      <c r="B3450" s="1331"/>
      <c r="C3450" s="1332"/>
      <c r="D3450" s="1333"/>
      <c r="E3450" s="1334"/>
      <c r="F3450" s="1334"/>
      <c r="G3450" s="1334"/>
    </row>
    <row r="3451" spans="1:7" s="1281" customFormat="1" x14ac:dyDescent="0.25">
      <c r="A3451" s="167"/>
      <c r="B3451" s="1331"/>
      <c r="C3451" s="1332"/>
      <c r="D3451" s="1333"/>
      <c r="E3451" s="1334"/>
      <c r="F3451" s="1334"/>
      <c r="G3451" s="1334"/>
    </row>
    <row r="3452" spans="1:7" s="1281" customFormat="1" x14ac:dyDescent="0.25">
      <c r="A3452" s="167"/>
      <c r="B3452" s="1331"/>
      <c r="C3452" s="1332"/>
      <c r="D3452" s="1333"/>
      <c r="E3452" s="1334"/>
      <c r="F3452" s="1334"/>
      <c r="G3452" s="1334"/>
    </row>
    <row r="3453" spans="1:7" s="1281" customFormat="1" x14ac:dyDescent="0.25">
      <c r="A3453" s="167"/>
      <c r="B3453" s="1331"/>
      <c r="C3453" s="1332"/>
      <c r="D3453" s="1333"/>
      <c r="E3453" s="1334"/>
      <c r="F3453" s="1334"/>
      <c r="G3453" s="1334"/>
    </row>
    <row r="3454" spans="1:7" s="1281" customFormat="1" x14ac:dyDescent="0.25">
      <c r="A3454" s="167"/>
      <c r="B3454" s="1331"/>
      <c r="C3454" s="1332"/>
      <c r="D3454" s="1333"/>
      <c r="E3454" s="1334"/>
      <c r="F3454" s="1334"/>
      <c r="G3454" s="1334"/>
    </row>
    <row r="3455" spans="1:7" s="1281" customFormat="1" x14ac:dyDescent="0.25">
      <c r="A3455" s="167"/>
      <c r="B3455" s="1331"/>
      <c r="C3455" s="1332"/>
      <c r="D3455" s="1333"/>
      <c r="E3455" s="1334"/>
      <c r="F3455" s="1334"/>
      <c r="G3455" s="1334"/>
    </row>
    <row r="3456" spans="1:7" s="1281" customFormat="1" x14ac:dyDescent="0.25">
      <c r="A3456" s="167"/>
      <c r="B3456" s="1331"/>
      <c r="C3456" s="1332"/>
      <c r="D3456" s="1333"/>
      <c r="E3456" s="1334"/>
      <c r="F3456" s="1334"/>
      <c r="G3456" s="1334"/>
    </row>
    <row r="3457" spans="1:7" s="1281" customFormat="1" x14ac:dyDescent="0.25">
      <c r="A3457" s="167"/>
      <c r="B3457" s="1331"/>
      <c r="C3457" s="1332"/>
      <c r="D3457" s="1333"/>
      <c r="E3457" s="1334"/>
      <c r="F3457" s="1334"/>
      <c r="G3457" s="1334"/>
    </row>
    <row r="3458" spans="1:7" s="1281" customFormat="1" x14ac:dyDescent="0.25">
      <c r="A3458" s="167"/>
      <c r="B3458" s="1331"/>
      <c r="C3458" s="1332"/>
      <c r="D3458" s="1333"/>
      <c r="E3458" s="1334"/>
      <c r="F3458" s="1334"/>
      <c r="G3458" s="1334"/>
    </row>
    <row r="3459" spans="1:7" s="1281" customFormat="1" x14ac:dyDescent="0.25">
      <c r="A3459" s="167"/>
      <c r="B3459" s="1331"/>
      <c r="C3459" s="1332"/>
      <c r="D3459" s="1333"/>
      <c r="E3459" s="1334"/>
      <c r="F3459" s="1334"/>
      <c r="G3459" s="1334"/>
    </row>
    <row r="3460" spans="1:7" s="1281" customFormat="1" x14ac:dyDescent="0.25">
      <c r="A3460" s="167"/>
      <c r="B3460" s="1331"/>
      <c r="C3460" s="1332"/>
      <c r="D3460" s="1333"/>
      <c r="E3460" s="1334"/>
      <c r="F3460" s="1334"/>
      <c r="G3460" s="1334"/>
    </row>
    <row r="3461" spans="1:7" s="1281" customFormat="1" x14ac:dyDescent="0.25">
      <c r="A3461" s="167"/>
      <c r="B3461" s="1331"/>
      <c r="C3461" s="1332"/>
      <c r="D3461" s="1333"/>
      <c r="E3461" s="1334"/>
      <c r="F3461" s="1334"/>
      <c r="G3461" s="1334"/>
    </row>
    <row r="3462" spans="1:7" s="1281" customFormat="1" x14ac:dyDescent="0.25">
      <c r="A3462" s="167"/>
      <c r="B3462" s="1331"/>
      <c r="C3462" s="1332"/>
      <c r="D3462" s="1333"/>
      <c r="E3462" s="1334"/>
      <c r="F3462" s="1334"/>
      <c r="G3462" s="1334"/>
    </row>
    <row r="3463" spans="1:7" s="1281" customFormat="1" x14ac:dyDescent="0.25">
      <c r="A3463" s="167"/>
      <c r="B3463" s="1331"/>
      <c r="C3463" s="1332"/>
      <c r="D3463" s="1333"/>
      <c r="E3463" s="1334"/>
      <c r="F3463" s="1334"/>
      <c r="G3463" s="1334"/>
    </row>
    <row r="3464" spans="1:7" s="1281" customFormat="1" x14ac:dyDescent="0.25">
      <c r="A3464" s="167"/>
      <c r="B3464" s="1331"/>
      <c r="C3464" s="1332"/>
      <c r="D3464" s="1333"/>
      <c r="E3464" s="1334"/>
      <c r="F3464" s="1334"/>
      <c r="G3464" s="1334"/>
    </row>
    <row r="3465" spans="1:7" s="1281" customFormat="1" x14ac:dyDescent="0.25">
      <c r="A3465" s="167"/>
      <c r="B3465" s="1331"/>
      <c r="C3465" s="1332"/>
      <c r="D3465" s="1333"/>
      <c r="E3465" s="1334"/>
      <c r="F3465" s="1334"/>
      <c r="G3465" s="1334"/>
    </row>
    <row r="3466" spans="1:7" s="1281" customFormat="1" x14ac:dyDescent="0.25">
      <c r="A3466" s="167"/>
      <c r="B3466" s="1331"/>
      <c r="C3466" s="1332"/>
      <c r="D3466" s="1333"/>
      <c r="E3466" s="1334"/>
      <c r="F3466" s="1334"/>
      <c r="G3466" s="1334"/>
    </row>
    <row r="3467" spans="1:7" s="1281" customFormat="1" x14ac:dyDescent="0.25">
      <c r="A3467" s="167"/>
      <c r="B3467" s="1331"/>
      <c r="C3467" s="1332"/>
      <c r="D3467" s="1333"/>
      <c r="E3467" s="1334"/>
      <c r="F3467" s="1334"/>
      <c r="G3467" s="1334"/>
    </row>
    <row r="3468" spans="1:7" s="1281" customFormat="1" x14ac:dyDescent="0.25">
      <c r="A3468" s="167"/>
      <c r="B3468" s="1331"/>
      <c r="C3468" s="1332"/>
      <c r="D3468" s="1333"/>
      <c r="E3468" s="1334"/>
      <c r="F3468" s="1334"/>
      <c r="G3468" s="1334"/>
    </row>
    <row r="3469" spans="1:7" s="1281" customFormat="1" x14ac:dyDescent="0.25">
      <c r="A3469" s="167"/>
      <c r="B3469" s="1331"/>
      <c r="C3469" s="1332"/>
      <c r="D3469" s="1333"/>
      <c r="E3469" s="1334"/>
      <c r="F3469" s="1334"/>
      <c r="G3469" s="1334"/>
    </row>
    <row r="3470" spans="1:7" s="1281" customFormat="1" x14ac:dyDescent="0.25">
      <c r="A3470" s="167"/>
      <c r="B3470" s="1331"/>
      <c r="C3470" s="1332"/>
      <c r="D3470" s="1333"/>
      <c r="E3470" s="1334"/>
      <c r="F3470" s="1334"/>
      <c r="G3470" s="1334"/>
    </row>
    <row r="3471" spans="1:7" s="1281" customFormat="1" x14ac:dyDescent="0.25">
      <c r="A3471" s="167"/>
      <c r="B3471" s="1331"/>
      <c r="C3471" s="1332"/>
      <c r="D3471" s="1333"/>
      <c r="E3471" s="1334"/>
      <c r="F3471" s="1334"/>
      <c r="G3471" s="1334"/>
    </row>
    <row r="3472" spans="1:7" s="1281" customFormat="1" x14ac:dyDescent="0.25">
      <c r="A3472" s="167"/>
      <c r="B3472" s="1331"/>
      <c r="C3472" s="1332"/>
      <c r="D3472" s="1333"/>
      <c r="E3472" s="1334"/>
      <c r="F3472" s="1334"/>
      <c r="G3472" s="1334"/>
    </row>
    <row r="3473" spans="1:7" s="1281" customFormat="1" x14ac:dyDescent="0.25">
      <c r="A3473" s="167"/>
      <c r="B3473" s="1331"/>
      <c r="C3473" s="1332"/>
      <c r="D3473" s="1333"/>
      <c r="E3473" s="1334"/>
      <c r="F3473" s="1334"/>
      <c r="G3473" s="1334"/>
    </row>
    <row r="3474" spans="1:7" s="1281" customFormat="1" x14ac:dyDescent="0.25">
      <c r="A3474" s="167"/>
      <c r="B3474" s="1331"/>
      <c r="C3474" s="1332"/>
      <c r="D3474" s="1333"/>
      <c r="E3474" s="1334"/>
      <c r="F3474" s="1334"/>
      <c r="G3474" s="1334"/>
    </row>
    <row r="3475" spans="1:7" s="1281" customFormat="1" x14ac:dyDescent="0.25">
      <c r="A3475" s="167"/>
      <c r="B3475" s="1331"/>
      <c r="C3475" s="1332"/>
      <c r="D3475" s="1333"/>
      <c r="E3475" s="1334"/>
      <c r="F3475" s="1334"/>
      <c r="G3475" s="1334"/>
    </row>
    <row r="3476" spans="1:7" s="1281" customFormat="1" x14ac:dyDescent="0.25">
      <c r="A3476" s="167"/>
      <c r="B3476" s="1331"/>
      <c r="C3476" s="1332"/>
      <c r="D3476" s="1333"/>
      <c r="E3476" s="1334"/>
      <c r="F3476" s="1334"/>
      <c r="G3476" s="1334"/>
    </row>
    <row r="3477" spans="1:7" s="1281" customFormat="1" x14ac:dyDescent="0.25">
      <c r="A3477" s="167"/>
      <c r="B3477" s="1331"/>
      <c r="C3477" s="1332"/>
      <c r="D3477" s="1333"/>
      <c r="E3477" s="1334"/>
      <c r="F3477" s="1334"/>
      <c r="G3477" s="1334"/>
    </row>
    <row r="3478" spans="1:7" s="1281" customFormat="1" x14ac:dyDescent="0.25">
      <c r="A3478" s="167"/>
      <c r="B3478" s="1331"/>
      <c r="C3478" s="1332"/>
      <c r="D3478" s="1333"/>
      <c r="E3478" s="1334"/>
      <c r="F3478" s="1334"/>
      <c r="G3478" s="1334"/>
    </row>
    <row r="3479" spans="1:7" s="1281" customFormat="1" x14ac:dyDescent="0.25">
      <c r="A3479" s="167"/>
      <c r="B3479" s="1331"/>
      <c r="C3479" s="1332"/>
      <c r="D3479" s="1333"/>
      <c r="E3479" s="1334"/>
      <c r="F3479" s="1334"/>
      <c r="G3479" s="1334"/>
    </row>
    <row r="3480" spans="1:7" s="1281" customFormat="1" x14ac:dyDescent="0.25">
      <c r="A3480" s="167"/>
      <c r="B3480" s="1331"/>
      <c r="C3480" s="1332"/>
      <c r="D3480" s="1333"/>
      <c r="E3480" s="1334"/>
      <c r="F3480" s="1334"/>
      <c r="G3480" s="1334"/>
    </row>
    <row r="3481" spans="1:7" s="1281" customFormat="1" x14ac:dyDescent="0.25">
      <c r="A3481" s="167"/>
      <c r="B3481" s="1331"/>
      <c r="C3481" s="1332"/>
      <c r="D3481" s="1333"/>
      <c r="E3481" s="1334"/>
      <c r="F3481" s="1334"/>
      <c r="G3481" s="1334"/>
    </row>
    <row r="3482" spans="1:7" s="1281" customFormat="1" x14ac:dyDescent="0.25">
      <c r="A3482" s="167"/>
      <c r="B3482" s="1331"/>
      <c r="C3482" s="1332"/>
      <c r="D3482" s="1333"/>
      <c r="E3482" s="1334"/>
      <c r="F3482" s="1334"/>
      <c r="G3482" s="1334"/>
    </row>
    <row r="3483" spans="1:7" s="1281" customFormat="1" x14ac:dyDescent="0.25">
      <c r="A3483" s="167"/>
      <c r="B3483" s="1331"/>
      <c r="C3483" s="1332"/>
      <c r="D3483" s="1333"/>
      <c r="E3483" s="1334"/>
      <c r="F3483" s="1334"/>
      <c r="G3483" s="1334"/>
    </row>
    <row r="3484" spans="1:7" s="1281" customFormat="1" x14ac:dyDescent="0.25">
      <c r="A3484" s="167"/>
      <c r="B3484" s="1331"/>
      <c r="C3484" s="1332"/>
      <c r="D3484" s="1333"/>
      <c r="E3484" s="1334"/>
      <c r="F3484" s="1334"/>
      <c r="G3484" s="1334"/>
    </row>
    <row r="3485" spans="1:7" s="1281" customFormat="1" x14ac:dyDescent="0.25">
      <c r="A3485" s="167"/>
      <c r="B3485" s="1331"/>
      <c r="C3485" s="1332"/>
      <c r="D3485" s="1333"/>
      <c r="E3485" s="1334"/>
      <c r="F3485" s="1334"/>
      <c r="G3485" s="1334"/>
    </row>
    <row r="3486" spans="1:7" s="1281" customFormat="1" x14ac:dyDescent="0.25">
      <c r="A3486" s="167"/>
      <c r="B3486" s="1331"/>
      <c r="C3486" s="1332"/>
      <c r="D3486" s="1333"/>
      <c r="E3486" s="1334"/>
      <c r="F3486" s="1334"/>
      <c r="G3486" s="1334"/>
    </row>
    <row r="3487" spans="1:7" s="1281" customFormat="1" x14ac:dyDescent="0.25">
      <c r="A3487" s="167"/>
      <c r="B3487" s="1331"/>
      <c r="C3487" s="1332"/>
      <c r="D3487" s="1333"/>
      <c r="E3487" s="1334"/>
      <c r="F3487" s="1334"/>
      <c r="G3487" s="1334"/>
    </row>
    <row r="3488" spans="1:7" s="1281" customFormat="1" x14ac:dyDescent="0.25">
      <c r="A3488" s="167"/>
      <c r="B3488" s="1331"/>
      <c r="C3488" s="1332"/>
      <c r="D3488" s="1333"/>
      <c r="E3488" s="1334"/>
      <c r="F3488" s="1334"/>
      <c r="G3488" s="1334"/>
    </row>
    <row r="3489" spans="1:7" s="1281" customFormat="1" x14ac:dyDescent="0.25">
      <c r="A3489" s="167"/>
      <c r="B3489" s="1331"/>
      <c r="C3489" s="1332"/>
      <c r="D3489" s="1333"/>
      <c r="E3489" s="1334"/>
      <c r="F3489" s="1334"/>
      <c r="G3489" s="1334"/>
    </row>
    <row r="3490" spans="1:7" s="1281" customFormat="1" x14ac:dyDescent="0.25">
      <c r="A3490" s="167"/>
      <c r="B3490" s="1331"/>
      <c r="C3490" s="1332"/>
      <c r="D3490" s="1333"/>
      <c r="E3490" s="1334"/>
      <c r="F3490" s="1334"/>
      <c r="G3490" s="1334"/>
    </row>
    <row r="3491" spans="1:7" s="1281" customFormat="1" x14ac:dyDescent="0.25">
      <c r="A3491" s="167"/>
      <c r="B3491" s="1331"/>
      <c r="C3491" s="1332"/>
      <c r="D3491" s="1333"/>
      <c r="E3491" s="1334"/>
      <c r="F3491" s="1334"/>
      <c r="G3491" s="1334"/>
    </row>
    <row r="3492" spans="1:7" s="1281" customFormat="1" x14ac:dyDescent="0.25">
      <c r="A3492" s="167"/>
      <c r="B3492" s="1331"/>
      <c r="C3492" s="1332"/>
      <c r="D3492" s="1333"/>
      <c r="E3492" s="1334"/>
      <c r="F3492" s="1334"/>
      <c r="G3492" s="1334"/>
    </row>
    <row r="3493" spans="1:7" s="1281" customFormat="1" x14ac:dyDescent="0.25">
      <c r="A3493" s="167"/>
      <c r="B3493" s="1331"/>
      <c r="C3493" s="1332"/>
      <c r="D3493" s="1333"/>
      <c r="E3493" s="1334"/>
      <c r="F3493" s="1334"/>
      <c r="G3493" s="1334"/>
    </row>
    <row r="3494" spans="1:7" s="1281" customFormat="1" x14ac:dyDescent="0.25">
      <c r="A3494" s="167"/>
      <c r="B3494" s="1331"/>
      <c r="C3494" s="1332"/>
      <c r="D3494" s="1333"/>
      <c r="E3494" s="1334"/>
      <c r="F3494" s="1334"/>
      <c r="G3494" s="1334"/>
    </row>
    <row r="3495" spans="1:7" s="1281" customFormat="1" x14ac:dyDescent="0.25">
      <c r="A3495" s="167"/>
      <c r="B3495" s="1331"/>
      <c r="C3495" s="1332"/>
      <c r="D3495" s="1333"/>
      <c r="E3495" s="1334"/>
      <c r="F3495" s="1334"/>
      <c r="G3495" s="1334"/>
    </row>
    <row r="3496" spans="1:7" s="1281" customFormat="1" x14ac:dyDescent="0.25">
      <c r="A3496" s="167"/>
      <c r="B3496" s="1331"/>
      <c r="C3496" s="1332"/>
      <c r="D3496" s="1333"/>
      <c r="E3496" s="1334"/>
      <c r="F3496" s="1334"/>
      <c r="G3496" s="1334"/>
    </row>
    <row r="3497" spans="1:7" s="1281" customFormat="1" x14ac:dyDescent="0.25">
      <c r="A3497" s="167"/>
      <c r="B3497" s="1331"/>
      <c r="C3497" s="1332"/>
      <c r="D3497" s="1333"/>
      <c r="E3497" s="1334"/>
      <c r="F3497" s="1334"/>
      <c r="G3497" s="1334"/>
    </row>
    <row r="3498" spans="1:7" s="1281" customFormat="1" x14ac:dyDescent="0.25">
      <c r="A3498" s="167"/>
      <c r="B3498" s="1331"/>
      <c r="C3498" s="1332"/>
      <c r="D3498" s="1333"/>
      <c r="E3498" s="1334"/>
      <c r="F3498" s="1334"/>
      <c r="G3498" s="1334"/>
    </row>
    <row r="3499" spans="1:7" s="1281" customFormat="1" x14ac:dyDescent="0.25">
      <c r="A3499" s="167"/>
      <c r="B3499" s="1331"/>
      <c r="C3499" s="1332"/>
      <c r="D3499" s="1333"/>
      <c r="E3499" s="1334"/>
      <c r="F3499" s="1334"/>
      <c r="G3499" s="1334"/>
    </row>
    <row r="3500" spans="1:7" s="1281" customFormat="1" x14ac:dyDescent="0.25">
      <c r="A3500" s="167"/>
      <c r="B3500" s="1331"/>
      <c r="C3500" s="1332"/>
      <c r="D3500" s="1333"/>
      <c r="E3500" s="1334"/>
      <c r="F3500" s="1334"/>
      <c r="G3500" s="1334"/>
    </row>
    <row r="3501" spans="1:7" s="1281" customFormat="1" x14ac:dyDescent="0.25">
      <c r="A3501" s="167"/>
      <c r="B3501" s="1331"/>
      <c r="C3501" s="1332"/>
      <c r="D3501" s="1333"/>
      <c r="E3501" s="1334"/>
      <c r="F3501" s="1334"/>
      <c r="G3501" s="1334"/>
    </row>
    <row r="3502" spans="1:7" s="1281" customFormat="1" x14ac:dyDescent="0.25">
      <c r="A3502" s="167"/>
      <c r="B3502" s="1331"/>
      <c r="C3502" s="1332"/>
      <c r="D3502" s="1333"/>
      <c r="E3502" s="1334"/>
      <c r="F3502" s="1334"/>
      <c r="G3502" s="1334"/>
    </row>
    <row r="3503" spans="1:7" s="1281" customFormat="1" x14ac:dyDescent="0.25">
      <c r="A3503" s="167"/>
      <c r="B3503" s="1331"/>
      <c r="C3503" s="1332"/>
      <c r="D3503" s="1333"/>
      <c r="E3503" s="1334"/>
      <c r="F3503" s="1334"/>
      <c r="G3503" s="1334"/>
    </row>
    <row r="3504" spans="1:7" s="1281" customFormat="1" x14ac:dyDescent="0.25">
      <c r="A3504" s="167"/>
      <c r="B3504" s="1331"/>
      <c r="C3504" s="1332"/>
      <c r="D3504" s="1333"/>
      <c r="E3504" s="1334"/>
      <c r="F3504" s="1334"/>
      <c r="G3504" s="1334"/>
    </row>
    <row r="3505" spans="1:7" s="1281" customFormat="1" x14ac:dyDescent="0.25">
      <c r="A3505" s="167"/>
      <c r="B3505" s="1331"/>
      <c r="C3505" s="1332"/>
      <c r="D3505" s="1333"/>
      <c r="E3505" s="1334"/>
      <c r="F3505" s="1334"/>
      <c r="G3505" s="1334"/>
    </row>
    <row r="3506" spans="1:7" s="1281" customFormat="1" x14ac:dyDescent="0.25">
      <c r="A3506" s="167"/>
      <c r="B3506" s="1331"/>
      <c r="C3506" s="1332"/>
      <c r="D3506" s="1333"/>
      <c r="E3506" s="1334"/>
      <c r="F3506" s="1334"/>
      <c r="G3506" s="1334"/>
    </row>
    <row r="3507" spans="1:7" s="1281" customFormat="1" x14ac:dyDescent="0.25">
      <c r="A3507" s="167"/>
      <c r="B3507" s="1331"/>
      <c r="C3507" s="1332"/>
      <c r="D3507" s="1333"/>
      <c r="E3507" s="1334"/>
      <c r="F3507" s="1334"/>
      <c r="G3507" s="1334"/>
    </row>
    <row r="3508" spans="1:7" s="1281" customFormat="1" x14ac:dyDescent="0.25">
      <c r="A3508" s="167"/>
      <c r="B3508" s="1331"/>
      <c r="C3508" s="1332"/>
      <c r="D3508" s="1333"/>
      <c r="E3508" s="1334"/>
      <c r="F3508" s="1334"/>
      <c r="G3508" s="1334"/>
    </row>
    <row r="3509" spans="1:7" s="1281" customFormat="1" x14ac:dyDescent="0.25">
      <c r="A3509" s="167"/>
      <c r="B3509" s="1331"/>
      <c r="C3509" s="1332"/>
      <c r="D3509" s="1333"/>
      <c r="E3509" s="1334"/>
      <c r="F3509" s="1334"/>
      <c r="G3509" s="1334"/>
    </row>
    <row r="3510" spans="1:7" s="1281" customFormat="1" x14ac:dyDescent="0.25">
      <c r="A3510" s="167"/>
      <c r="B3510" s="1331"/>
      <c r="C3510" s="1332"/>
      <c r="D3510" s="1333"/>
      <c r="E3510" s="1334"/>
      <c r="F3510" s="1334"/>
      <c r="G3510" s="1334"/>
    </row>
    <row r="3511" spans="1:7" s="1281" customFormat="1" x14ac:dyDescent="0.25">
      <c r="A3511" s="167"/>
      <c r="B3511" s="1331"/>
      <c r="C3511" s="1332"/>
      <c r="D3511" s="1333"/>
      <c r="E3511" s="1334"/>
      <c r="F3511" s="1334"/>
      <c r="G3511" s="1334"/>
    </row>
    <row r="3512" spans="1:7" s="1281" customFormat="1" x14ac:dyDescent="0.25">
      <c r="A3512" s="167"/>
      <c r="B3512" s="1331"/>
      <c r="C3512" s="1332"/>
      <c r="D3512" s="1333"/>
      <c r="E3512" s="1334"/>
      <c r="F3512" s="1334"/>
      <c r="G3512" s="1334"/>
    </row>
    <row r="3513" spans="1:7" s="1281" customFormat="1" x14ac:dyDescent="0.25">
      <c r="A3513" s="167"/>
      <c r="B3513" s="1331"/>
      <c r="C3513" s="1332"/>
      <c r="D3513" s="1333"/>
      <c r="E3513" s="1334"/>
      <c r="F3513" s="1334"/>
      <c r="G3513" s="1334"/>
    </row>
    <row r="3514" spans="1:7" s="1281" customFormat="1" x14ac:dyDescent="0.25">
      <c r="A3514" s="167"/>
      <c r="B3514" s="1331"/>
      <c r="C3514" s="1332"/>
      <c r="D3514" s="1333"/>
      <c r="E3514" s="1334"/>
      <c r="F3514" s="1334"/>
      <c r="G3514" s="1334"/>
    </row>
    <row r="3515" spans="1:7" s="1281" customFormat="1" x14ac:dyDescent="0.25">
      <c r="A3515" s="167"/>
      <c r="B3515" s="1331"/>
      <c r="C3515" s="1332"/>
      <c r="D3515" s="1333"/>
      <c r="E3515" s="1334"/>
      <c r="F3515" s="1334"/>
      <c r="G3515" s="1334"/>
    </row>
    <row r="3516" spans="1:7" s="1281" customFormat="1" x14ac:dyDescent="0.25">
      <c r="A3516" s="167"/>
      <c r="B3516" s="1331"/>
      <c r="C3516" s="1332"/>
      <c r="D3516" s="1333"/>
      <c r="E3516" s="1334"/>
      <c r="F3516" s="1334"/>
      <c r="G3516" s="1334"/>
    </row>
    <row r="3517" spans="1:7" s="1281" customFormat="1" x14ac:dyDescent="0.25">
      <c r="A3517" s="167"/>
      <c r="B3517" s="1331"/>
      <c r="C3517" s="1332"/>
      <c r="D3517" s="1333"/>
      <c r="E3517" s="1334"/>
      <c r="F3517" s="1334"/>
      <c r="G3517" s="1334"/>
    </row>
    <row r="3518" spans="1:7" s="1281" customFormat="1" x14ac:dyDescent="0.25">
      <c r="A3518" s="167"/>
      <c r="B3518" s="1331"/>
      <c r="C3518" s="1332"/>
      <c r="D3518" s="1333"/>
      <c r="E3518" s="1334"/>
      <c r="F3518" s="1334"/>
      <c r="G3518" s="1334"/>
    </row>
    <row r="3519" spans="1:7" s="1281" customFormat="1" x14ac:dyDescent="0.25">
      <c r="A3519" s="167"/>
      <c r="B3519" s="1331"/>
      <c r="C3519" s="1332"/>
      <c r="D3519" s="1333"/>
      <c r="E3519" s="1334"/>
      <c r="F3519" s="1334"/>
      <c r="G3519" s="1334"/>
    </row>
    <row r="3520" spans="1:7" s="1281" customFormat="1" x14ac:dyDescent="0.25">
      <c r="A3520" s="167"/>
      <c r="B3520" s="1331"/>
      <c r="C3520" s="1332"/>
      <c r="D3520" s="1333"/>
      <c r="E3520" s="1334"/>
      <c r="F3520" s="1334"/>
      <c r="G3520" s="1334"/>
    </row>
    <row r="3521" spans="1:7" s="1281" customFormat="1" x14ac:dyDescent="0.25">
      <c r="A3521" s="167"/>
      <c r="B3521" s="1331"/>
      <c r="C3521" s="1332"/>
      <c r="D3521" s="1333"/>
      <c r="E3521" s="1334"/>
      <c r="F3521" s="1334"/>
      <c r="G3521" s="1334"/>
    </row>
    <row r="3522" spans="1:7" s="1281" customFormat="1" x14ac:dyDescent="0.25">
      <c r="A3522" s="167"/>
      <c r="B3522" s="1331"/>
      <c r="C3522" s="1332"/>
      <c r="D3522" s="1333"/>
      <c r="E3522" s="1334"/>
      <c r="F3522" s="1334"/>
      <c r="G3522" s="1334"/>
    </row>
    <row r="3523" spans="1:7" s="1281" customFormat="1" x14ac:dyDescent="0.25">
      <c r="A3523" s="167"/>
      <c r="B3523" s="1331"/>
      <c r="C3523" s="1332"/>
      <c r="D3523" s="1333"/>
      <c r="E3523" s="1334"/>
      <c r="F3523" s="1334"/>
      <c r="G3523" s="1334"/>
    </row>
    <row r="3524" spans="1:7" s="1281" customFormat="1" x14ac:dyDescent="0.25">
      <c r="A3524" s="167"/>
      <c r="B3524" s="1331"/>
      <c r="C3524" s="1332"/>
      <c r="D3524" s="1333"/>
      <c r="E3524" s="1334"/>
      <c r="F3524" s="1334"/>
      <c r="G3524" s="1334"/>
    </row>
    <row r="3525" spans="1:7" s="1281" customFormat="1" x14ac:dyDescent="0.25">
      <c r="A3525" s="167"/>
      <c r="B3525" s="1331"/>
      <c r="C3525" s="1332"/>
      <c r="D3525" s="1333"/>
      <c r="E3525" s="1334"/>
      <c r="F3525" s="1334"/>
      <c r="G3525" s="1334"/>
    </row>
    <row r="3526" spans="1:7" s="1281" customFormat="1" x14ac:dyDescent="0.25">
      <c r="A3526" s="167"/>
      <c r="B3526" s="1331"/>
      <c r="C3526" s="1332"/>
      <c r="D3526" s="1333"/>
      <c r="E3526" s="1334"/>
      <c r="F3526" s="1334"/>
      <c r="G3526" s="1334"/>
    </row>
    <row r="3527" spans="1:7" s="1281" customFormat="1" x14ac:dyDescent="0.25">
      <c r="A3527" s="167"/>
      <c r="B3527" s="1331"/>
      <c r="C3527" s="1332"/>
      <c r="D3527" s="1333"/>
      <c r="E3527" s="1334"/>
      <c r="F3527" s="1334"/>
      <c r="G3527" s="1334"/>
    </row>
    <row r="3528" spans="1:7" s="1281" customFormat="1" x14ac:dyDescent="0.25">
      <c r="A3528" s="167"/>
      <c r="B3528" s="1331"/>
      <c r="C3528" s="1332"/>
      <c r="D3528" s="1333"/>
      <c r="E3528" s="1334"/>
      <c r="F3528" s="1334"/>
      <c r="G3528" s="1334"/>
    </row>
    <row r="3529" spans="1:7" s="1281" customFormat="1" x14ac:dyDescent="0.25">
      <c r="A3529" s="167"/>
      <c r="B3529" s="1331"/>
      <c r="C3529" s="1332"/>
      <c r="D3529" s="1333"/>
      <c r="E3529" s="1334"/>
      <c r="F3529" s="1334"/>
      <c r="G3529" s="1334"/>
    </row>
    <row r="3530" spans="1:7" s="1281" customFormat="1" x14ac:dyDescent="0.25">
      <c r="A3530" s="167"/>
      <c r="B3530" s="1331"/>
      <c r="C3530" s="1332"/>
      <c r="D3530" s="1333"/>
      <c r="E3530" s="1334"/>
      <c r="F3530" s="1334"/>
      <c r="G3530" s="1334"/>
    </row>
    <row r="3531" spans="1:7" s="1281" customFormat="1" x14ac:dyDescent="0.25">
      <c r="A3531" s="167"/>
      <c r="B3531" s="1331"/>
      <c r="C3531" s="1332"/>
      <c r="D3531" s="1333"/>
      <c r="E3531" s="1334"/>
      <c r="F3531" s="1334"/>
      <c r="G3531" s="1334"/>
    </row>
    <row r="3532" spans="1:7" s="1281" customFormat="1" x14ac:dyDescent="0.25">
      <c r="A3532" s="167"/>
      <c r="B3532" s="1331"/>
      <c r="C3532" s="1332"/>
      <c r="D3532" s="1333"/>
      <c r="E3532" s="1334"/>
      <c r="F3532" s="1334"/>
      <c r="G3532" s="1334"/>
    </row>
    <row r="3533" spans="1:7" s="1281" customFormat="1" x14ac:dyDescent="0.25">
      <c r="A3533" s="167"/>
      <c r="B3533" s="1331"/>
      <c r="C3533" s="1332"/>
      <c r="D3533" s="1333"/>
      <c r="E3533" s="1334"/>
      <c r="F3533" s="1334"/>
      <c r="G3533" s="1334"/>
    </row>
    <row r="3534" spans="1:7" s="1281" customFormat="1" x14ac:dyDescent="0.25">
      <c r="A3534" s="167"/>
      <c r="B3534" s="1331"/>
      <c r="C3534" s="1332"/>
      <c r="D3534" s="1333"/>
      <c r="E3534" s="1334"/>
      <c r="F3534" s="1334"/>
      <c r="G3534" s="1334"/>
    </row>
    <row r="3535" spans="1:7" s="1281" customFormat="1" x14ac:dyDescent="0.25">
      <c r="A3535" s="167"/>
      <c r="B3535" s="1331"/>
      <c r="C3535" s="1332"/>
      <c r="D3535" s="1333"/>
      <c r="E3535" s="1334"/>
      <c r="F3535" s="1334"/>
      <c r="G3535" s="1334"/>
    </row>
    <row r="3536" spans="1:7" s="1281" customFormat="1" x14ac:dyDescent="0.25">
      <c r="A3536" s="167"/>
      <c r="B3536" s="1331"/>
      <c r="C3536" s="1332"/>
      <c r="D3536" s="1333"/>
      <c r="E3536" s="1334"/>
      <c r="F3536" s="1334"/>
      <c r="G3536" s="1334"/>
    </row>
    <row r="3537" spans="1:7" s="1281" customFormat="1" x14ac:dyDescent="0.25">
      <c r="A3537" s="167"/>
      <c r="B3537" s="1331"/>
      <c r="C3537" s="1332"/>
      <c r="D3537" s="1333"/>
      <c r="E3537" s="1334"/>
      <c r="F3537" s="1334"/>
      <c r="G3537" s="1334"/>
    </row>
    <row r="3538" spans="1:7" s="1281" customFormat="1" x14ac:dyDescent="0.25">
      <c r="A3538" s="167"/>
      <c r="B3538" s="1331"/>
      <c r="C3538" s="1332"/>
      <c r="D3538" s="1333"/>
      <c r="E3538" s="1334"/>
      <c r="F3538" s="1334"/>
      <c r="G3538" s="1334"/>
    </row>
    <row r="3539" spans="1:7" s="1281" customFormat="1" x14ac:dyDescent="0.25">
      <c r="A3539" s="167"/>
      <c r="B3539" s="1331"/>
      <c r="C3539" s="1332"/>
      <c r="D3539" s="1333"/>
      <c r="E3539" s="1334"/>
      <c r="F3539" s="1334"/>
      <c r="G3539" s="1334"/>
    </row>
    <row r="3540" spans="1:7" s="1281" customFormat="1" x14ac:dyDescent="0.25">
      <c r="A3540" s="167"/>
      <c r="B3540" s="1331"/>
      <c r="C3540" s="1332"/>
      <c r="D3540" s="1333"/>
      <c r="E3540" s="1334"/>
      <c r="F3540" s="1334"/>
      <c r="G3540" s="1334"/>
    </row>
    <row r="3541" spans="1:7" s="1281" customFormat="1" x14ac:dyDescent="0.25">
      <c r="A3541" s="167"/>
      <c r="B3541" s="1331"/>
      <c r="C3541" s="1332"/>
      <c r="D3541" s="1333"/>
      <c r="E3541" s="1334"/>
      <c r="F3541" s="1334"/>
      <c r="G3541" s="1334"/>
    </row>
    <row r="3542" spans="1:7" s="1281" customFormat="1" x14ac:dyDescent="0.25">
      <c r="A3542" s="167"/>
      <c r="B3542" s="1331"/>
      <c r="C3542" s="1332"/>
      <c r="D3542" s="1333"/>
      <c r="E3542" s="1334"/>
      <c r="F3542" s="1334"/>
      <c r="G3542" s="1334"/>
    </row>
    <row r="3543" spans="1:7" s="1281" customFormat="1" x14ac:dyDescent="0.25">
      <c r="A3543" s="167"/>
      <c r="B3543" s="1331"/>
      <c r="C3543" s="1332"/>
      <c r="D3543" s="1333"/>
      <c r="E3543" s="1334"/>
      <c r="F3543" s="1334"/>
      <c r="G3543" s="1334"/>
    </row>
    <row r="3544" spans="1:7" s="1281" customFormat="1" x14ac:dyDescent="0.25">
      <c r="A3544" s="167"/>
      <c r="B3544" s="1331"/>
      <c r="C3544" s="1332"/>
      <c r="D3544" s="1333"/>
      <c r="E3544" s="1334"/>
      <c r="F3544" s="1334"/>
      <c r="G3544" s="1334"/>
    </row>
    <row r="3545" spans="1:7" s="1281" customFormat="1" x14ac:dyDescent="0.25">
      <c r="A3545" s="167"/>
      <c r="B3545" s="1331"/>
      <c r="C3545" s="1332"/>
      <c r="D3545" s="1333"/>
      <c r="E3545" s="1334"/>
      <c r="F3545" s="1334"/>
      <c r="G3545" s="1334"/>
    </row>
    <row r="3546" spans="1:7" s="1281" customFormat="1" x14ac:dyDescent="0.25">
      <c r="A3546" s="167"/>
      <c r="B3546" s="1331"/>
      <c r="C3546" s="1332"/>
      <c r="D3546" s="1333"/>
      <c r="E3546" s="1334"/>
      <c r="F3546" s="1334"/>
      <c r="G3546" s="1334"/>
    </row>
    <row r="3547" spans="1:7" s="1281" customFormat="1" x14ac:dyDescent="0.25">
      <c r="A3547" s="167"/>
      <c r="B3547" s="1331"/>
      <c r="C3547" s="1332"/>
      <c r="D3547" s="1333"/>
      <c r="E3547" s="1334"/>
      <c r="F3547" s="1334"/>
      <c r="G3547" s="1334"/>
    </row>
    <row r="3548" spans="1:7" s="1281" customFormat="1" x14ac:dyDescent="0.25">
      <c r="A3548" s="167"/>
      <c r="B3548" s="1331"/>
      <c r="C3548" s="1332"/>
      <c r="D3548" s="1333"/>
      <c r="E3548" s="1334"/>
      <c r="F3548" s="1334"/>
      <c r="G3548" s="1334"/>
    </row>
    <row r="3549" spans="1:7" s="1281" customFormat="1" x14ac:dyDescent="0.25">
      <c r="A3549" s="167"/>
      <c r="B3549" s="1331"/>
      <c r="C3549" s="1332"/>
      <c r="D3549" s="1333"/>
      <c r="E3549" s="1334"/>
      <c r="F3549" s="1334"/>
      <c r="G3549" s="1334"/>
    </row>
    <row r="3550" spans="1:7" s="1281" customFormat="1" x14ac:dyDescent="0.25">
      <c r="A3550" s="167"/>
      <c r="B3550" s="1331"/>
      <c r="C3550" s="1332"/>
      <c r="D3550" s="1333"/>
      <c r="E3550" s="1334"/>
      <c r="F3550" s="1334"/>
      <c r="G3550" s="1334"/>
    </row>
    <row r="3551" spans="1:7" s="1281" customFormat="1" x14ac:dyDescent="0.25">
      <c r="A3551" s="167"/>
      <c r="B3551" s="1331"/>
      <c r="C3551" s="1332"/>
      <c r="D3551" s="1333"/>
      <c r="E3551" s="1334"/>
      <c r="F3551" s="1334"/>
      <c r="G3551" s="1334"/>
    </row>
    <row r="3552" spans="1:7" s="1281" customFormat="1" x14ac:dyDescent="0.25">
      <c r="A3552" s="167"/>
      <c r="B3552" s="1331"/>
      <c r="C3552" s="1332"/>
      <c r="D3552" s="1333"/>
      <c r="E3552" s="1334"/>
      <c r="F3552" s="1334"/>
      <c r="G3552" s="1334"/>
    </row>
    <row r="3553" spans="1:7" s="1281" customFormat="1" x14ac:dyDescent="0.25">
      <c r="A3553" s="167"/>
      <c r="B3553" s="1331"/>
      <c r="C3553" s="1332"/>
      <c r="D3553" s="1333"/>
      <c r="E3553" s="1334"/>
      <c r="F3553" s="1334"/>
      <c r="G3553" s="1334"/>
    </row>
    <row r="3554" spans="1:7" s="1281" customFormat="1" x14ac:dyDescent="0.25">
      <c r="A3554" s="167"/>
      <c r="B3554" s="1331"/>
      <c r="C3554" s="1332"/>
      <c r="D3554" s="1333"/>
      <c r="E3554" s="1334"/>
      <c r="F3554" s="1334"/>
      <c r="G3554" s="1334"/>
    </row>
    <row r="3555" spans="1:7" s="1281" customFormat="1" x14ac:dyDescent="0.25">
      <c r="A3555" s="167"/>
      <c r="B3555" s="1331"/>
      <c r="C3555" s="1332"/>
      <c r="D3555" s="1333"/>
      <c r="E3555" s="1334"/>
      <c r="F3555" s="1334"/>
      <c r="G3555" s="1334"/>
    </row>
    <row r="3556" spans="1:7" s="1281" customFormat="1" x14ac:dyDescent="0.25">
      <c r="A3556" s="167"/>
      <c r="B3556" s="1331"/>
      <c r="C3556" s="1332"/>
      <c r="D3556" s="1333"/>
      <c r="E3556" s="1334"/>
      <c r="F3556" s="1334"/>
      <c r="G3556" s="1334"/>
    </row>
    <row r="3557" spans="1:7" s="1281" customFormat="1" x14ac:dyDescent="0.25">
      <c r="A3557" s="167"/>
      <c r="B3557" s="1331"/>
      <c r="C3557" s="1332"/>
      <c r="D3557" s="1333"/>
      <c r="E3557" s="1334"/>
      <c r="F3557" s="1334"/>
      <c r="G3557" s="1334"/>
    </row>
    <row r="3558" spans="1:7" s="1281" customFormat="1" x14ac:dyDescent="0.25">
      <c r="A3558" s="167"/>
      <c r="B3558" s="1331"/>
      <c r="C3558" s="1332"/>
      <c r="D3558" s="1333"/>
      <c r="E3558" s="1334"/>
      <c r="F3558" s="1334"/>
      <c r="G3558" s="1334"/>
    </row>
    <row r="3559" spans="1:7" s="1281" customFormat="1" x14ac:dyDescent="0.25">
      <c r="A3559" s="167"/>
      <c r="B3559" s="1331"/>
      <c r="C3559" s="1332"/>
      <c r="D3559" s="1333"/>
      <c r="E3559" s="1334"/>
      <c r="F3559" s="1334"/>
      <c r="G3559" s="1334"/>
    </row>
    <row r="3560" spans="1:7" s="1281" customFormat="1" x14ac:dyDescent="0.25">
      <c r="A3560" s="167"/>
      <c r="B3560" s="1331"/>
      <c r="C3560" s="1332"/>
      <c r="D3560" s="1333"/>
      <c r="E3560" s="1334"/>
      <c r="F3560" s="1334"/>
      <c r="G3560" s="1334"/>
    </row>
    <row r="3561" spans="1:7" s="1281" customFormat="1" x14ac:dyDescent="0.25">
      <c r="A3561" s="167"/>
      <c r="B3561" s="1331"/>
      <c r="C3561" s="1332"/>
      <c r="D3561" s="1333"/>
      <c r="E3561" s="1334"/>
      <c r="F3561" s="1334"/>
      <c r="G3561" s="1334"/>
    </row>
    <row r="3562" spans="1:7" s="1281" customFormat="1" x14ac:dyDescent="0.25">
      <c r="A3562" s="167"/>
      <c r="B3562" s="1331"/>
      <c r="C3562" s="1332"/>
      <c r="D3562" s="1333"/>
      <c r="E3562" s="1334"/>
      <c r="F3562" s="1334"/>
      <c r="G3562" s="1334"/>
    </row>
    <row r="3563" spans="1:7" s="1281" customFormat="1" x14ac:dyDescent="0.25">
      <c r="A3563" s="167"/>
      <c r="B3563" s="1331"/>
      <c r="C3563" s="1332"/>
      <c r="D3563" s="1333"/>
      <c r="E3563" s="1334"/>
      <c r="F3563" s="1334"/>
      <c r="G3563" s="1334"/>
    </row>
    <row r="3564" spans="1:7" s="1281" customFormat="1" x14ac:dyDescent="0.25">
      <c r="A3564" s="167"/>
      <c r="B3564" s="1331"/>
      <c r="C3564" s="1332"/>
      <c r="D3564" s="1333"/>
      <c r="E3564" s="1334"/>
      <c r="F3564" s="1334"/>
      <c r="G3564" s="1334"/>
    </row>
    <row r="3565" spans="1:7" s="1281" customFormat="1" x14ac:dyDescent="0.25">
      <c r="A3565" s="167"/>
      <c r="B3565" s="1331"/>
      <c r="C3565" s="1332"/>
      <c r="D3565" s="1333"/>
      <c r="E3565" s="1334"/>
      <c r="F3565" s="1334"/>
      <c r="G3565" s="1334"/>
    </row>
    <row r="3566" spans="1:7" s="1281" customFormat="1" x14ac:dyDescent="0.25">
      <c r="A3566" s="167"/>
      <c r="B3566" s="1331"/>
      <c r="C3566" s="1332"/>
      <c r="D3566" s="1333"/>
      <c r="E3566" s="1334"/>
      <c r="F3566" s="1334"/>
      <c r="G3566" s="1334"/>
    </row>
    <row r="3567" spans="1:7" s="1281" customFormat="1" x14ac:dyDescent="0.25">
      <c r="A3567" s="167"/>
      <c r="B3567" s="1331"/>
      <c r="C3567" s="1332"/>
      <c r="D3567" s="1333"/>
      <c r="E3567" s="1334"/>
      <c r="F3567" s="1334"/>
      <c r="G3567" s="1334"/>
    </row>
    <row r="3568" spans="1:7" s="1281" customFormat="1" x14ac:dyDescent="0.25">
      <c r="A3568" s="167"/>
      <c r="B3568" s="1331"/>
      <c r="C3568" s="1332"/>
      <c r="D3568" s="1333"/>
      <c r="E3568" s="1334"/>
      <c r="F3568" s="1334"/>
      <c r="G3568" s="1334"/>
    </row>
    <row r="3569" spans="1:7" s="1281" customFormat="1" x14ac:dyDescent="0.25">
      <c r="A3569" s="167"/>
      <c r="B3569" s="1331"/>
      <c r="C3569" s="1332"/>
      <c r="D3569" s="1333"/>
      <c r="E3569" s="1334"/>
      <c r="F3569" s="1334"/>
      <c r="G3569" s="1334"/>
    </row>
    <row r="3570" spans="1:7" s="1281" customFormat="1" x14ac:dyDescent="0.25">
      <c r="A3570" s="167"/>
      <c r="B3570" s="1331"/>
      <c r="C3570" s="1332"/>
      <c r="D3570" s="1333"/>
      <c r="E3570" s="1334"/>
      <c r="F3570" s="1334"/>
      <c r="G3570" s="1334"/>
    </row>
    <row r="3571" spans="1:7" s="1281" customFormat="1" x14ac:dyDescent="0.25">
      <c r="A3571" s="167"/>
      <c r="B3571" s="1331"/>
      <c r="C3571" s="1332"/>
      <c r="D3571" s="1333"/>
      <c r="E3571" s="1334"/>
      <c r="F3571" s="1334"/>
      <c r="G3571" s="1334"/>
    </row>
    <row r="3572" spans="1:7" s="1281" customFormat="1" x14ac:dyDescent="0.25">
      <c r="A3572" s="167"/>
      <c r="B3572" s="1331"/>
      <c r="C3572" s="1332"/>
      <c r="D3572" s="1333"/>
      <c r="E3572" s="1334"/>
      <c r="F3572" s="1334"/>
      <c r="G3572" s="1334"/>
    </row>
    <row r="3573" spans="1:7" s="1281" customFormat="1" x14ac:dyDescent="0.25">
      <c r="A3573" s="167"/>
      <c r="B3573" s="1331"/>
      <c r="C3573" s="1332"/>
      <c r="D3573" s="1333"/>
      <c r="E3573" s="1334"/>
      <c r="F3573" s="1334"/>
      <c r="G3573" s="1334"/>
    </row>
    <row r="3574" spans="1:7" s="1281" customFormat="1" x14ac:dyDescent="0.25">
      <c r="A3574" s="167"/>
      <c r="B3574" s="1331"/>
      <c r="C3574" s="1332"/>
      <c r="D3574" s="1333"/>
      <c r="E3574" s="1334"/>
      <c r="F3574" s="1334"/>
      <c r="G3574" s="1334"/>
    </row>
    <row r="3575" spans="1:7" s="1281" customFormat="1" x14ac:dyDescent="0.25">
      <c r="A3575" s="167"/>
      <c r="B3575" s="1331"/>
      <c r="C3575" s="1332"/>
      <c r="D3575" s="1333"/>
      <c r="E3575" s="1334"/>
      <c r="F3575" s="1334"/>
      <c r="G3575" s="1334"/>
    </row>
    <row r="3576" spans="1:7" s="1281" customFormat="1" x14ac:dyDescent="0.25">
      <c r="A3576" s="167"/>
      <c r="B3576" s="1331"/>
      <c r="C3576" s="1332"/>
      <c r="D3576" s="1333"/>
      <c r="E3576" s="1334"/>
      <c r="F3576" s="1334"/>
      <c r="G3576" s="1334"/>
    </row>
    <row r="3577" spans="1:7" s="1281" customFormat="1" x14ac:dyDescent="0.25">
      <c r="A3577" s="167"/>
      <c r="B3577" s="1331"/>
      <c r="C3577" s="1332"/>
      <c r="D3577" s="1333"/>
      <c r="E3577" s="1334"/>
      <c r="F3577" s="1334"/>
      <c r="G3577" s="1334"/>
    </row>
    <row r="3578" spans="1:7" s="1281" customFormat="1" x14ac:dyDescent="0.25">
      <c r="A3578" s="167"/>
      <c r="B3578" s="1331"/>
      <c r="C3578" s="1332"/>
      <c r="D3578" s="1333"/>
      <c r="E3578" s="1334"/>
      <c r="F3578" s="1334"/>
      <c r="G3578" s="1334"/>
    </row>
    <row r="3579" spans="1:7" s="1281" customFormat="1" x14ac:dyDescent="0.25">
      <c r="A3579" s="167"/>
      <c r="B3579" s="1331"/>
      <c r="C3579" s="1332"/>
      <c r="D3579" s="1333"/>
      <c r="E3579" s="1334"/>
      <c r="F3579" s="1334"/>
      <c r="G3579" s="1334"/>
    </row>
    <row r="3580" spans="1:7" s="1281" customFormat="1" x14ac:dyDescent="0.25">
      <c r="A3580" s="167"/>
      <c r="B3580" s="1331"/>
      <c r="C3580" s="1332"/>
      <c r="D3580" s="1333"/>
      <c r="E3580" s="1334"/>
      <c r="F3580" s="1334"/>
      <c r="G3580" s="1334"/>
    </row>
    <row r="3581" spans="1:7" s="1281" customFormat="1" x14ac:dyDescent="0.25">
      <c r="A3581" s="167"/>
      <c r="B3581" s="1331"/>
      <c r="C3581" s="1332"/>
      <c r="D3581" s="1333"/>
      <c r="E3581" s="1334"/>
      <c r="F3581" s="1334"/>
      <c r="G3581" s="1334"/>
    </row>
    <row r="3582" spans="1:7" s="1281" customFormat="1" x14ac:dyDescent="0.25">
      <c r="A3582" s="167"/>
      <c r="B3582" s="1331"/>
      <c r="C3582" s="1332"/>
      <c r="D3582" s="1333"/>
      <c r="E3582" s="1334"/>
      <c r="F3582" s="1334"/>
      <c r="G3582" s="1334"/>
    </row>
    <row r="3583" spans="1:7" s="1281" customFormat="1" x14ac:dyDescent="0.25">
      <c r="A3583" s="167"/>
      <c r="B3583" s="1331"/>
      <c r="C3583" s="1332"/>
      <c r="D3583" s="1333"/>
      <c r="E3583" s="1334"/>
      <c r="F3583" s="1334"/>
      <c r="G3583" s="1334"/>
    </row>
    <row r="3584" spans="1:7" s="1281" customFormat="1" x14ac:dyDescent="0.25">
      <c r="A3584" s="167"/>
      <c r="B3584" s="1331"/>
      <c r="C3584" s="1332"/>
      <c r="D3584" s="1333"/>
      <c r="E3584" s="1334"/>
      <c r="F3584" s="1334"/>
      <c r="G3584" s="1334"/>
    </row>
    <row r="3585" spans="1:7" s="1281" customFormat="1" x14ac:dyDescent="0.25">
      <c r="A3585" s="167"/>
      <c r="B3585" s="1331"/>
      <c r="C3585" s="1332"/>
      <c r="D3585" s="1333"/>
      <c r="E3585" s="1334"/>
      <c r="F3585" s="1334"/>
      <c r="G3585" s="1334"/>
    </row>
    <row r="3586" spans="1:7" s="1281" customFormat="1" x14ac:dyDescent="0.25">
      <c r="A3586" s="167"/>
      <c r="B3586" s="1331"/>
      <c r="C3586" s="1332"/>
      <c r="D3586" s="1333"/>
      <c r="E3586" s="1334"/>
      <c r="F3586" s="1334"/>
      <c r="G3586" s="1334"/>
    </row>
    <row r="3587" spans="1:7" s="1281" customFormat="1" x14ac:dyDescent="0.25">
      <c r="A3587" s="167"/>
      <c r="B3587" s="1331"/>
      <c r="C3587" s="1332"/>
      <c r="D3587" s="1333"/>
      <c r="E3587" s="1334"/>
      <c r="F3587" s="1334"/>
      <c r="G3587" s="1334"/>
    </row>
    <row r="3588" spans="1:7" s="1281" customFormat="1" x14ac:dyDescent="0.25">
      <c r="A3588" s="167"/>
      <c r="B3588" s="1331"/>
      <c r="C3588" s="1332"/>
      <c r="D3588" s="1333"/>
      <c r="E3588" s="1334"/>
      <c r="F3588" s="1334"/>
      <c r="G3588" s="1334"/>
    </row>
    <row r="3589" spans="1:7" s="1281" customFormat="1" x14ac:dyDescent="0.25">
      <c r="A3589" s="167"/>
      <c r="B3589" s="1331"/>
      <c r="C3589" s="1332"/>
      <c r="D3589" s="1333"/>
      <c r="E3589" s="1334"/>
      <c r="F3589" s="1334"/>
      <c r="G3589" s="1334"/>
    </row>
    <row r="3590" spans="1:7" s="1281" customFormat="1" x14ac:dyDescent="0.25">
      <c r="A3590" s="167"/>
      <c r="B3590" s="1331"/>
      <c r="C3590" s="1332"/>
      <c r="D3590" s="1333"/>
      <c r="E3590" s="1334"/>
      <c r="F3590" s="1334"/>
      <c r="G3590" s="1334"/>
    </row>
    <row r="3591" spans="1:7" s="1281" customFormat="1" x14ac:dyDescent="0.25">
      <c r="A3591" s="167"/>
      <c r="B3591" s="1331"/>
      <c r="C3591" s="1332"/>
      <c r="D3591" s="1333"/>
      <c r="E3591" s="1334"/>
      <c r="F3591" s="1334"/>
      <c r="G3591" s="1334"/>
    </row>
    <row r="3592" spans="1:7" s="1281" customFormat="1" x14ac:dyDescent="0.25">
      <c r="A3592" s="167"/>
      <c r="B3592" s="1331"/>
      <c r="C3592" s="1332"/>
      <c r="D3592" s="1333"/>
      <c r="E3592" s="1334"/>
      <c r="F3592" s="1334"/>
      <c r="G3592" s="1334"/>
    </row>
    <row r="3593" spans="1:7" s="1281" customFormat="1" x14ac:dyDescent="0.25">
      <c r="A3593" s="167"/>
      <c r="B3593" s="1331"/>
      <c r="C3593" s="1332"/>
      <c r="D3593" s="1333"/>
      <c r="E3593" s="1334"/>
      <c r="F3593" s="1334"/>
      <c r="G3593" s="1334"/>
    </row>
    <row r="3594" spans="1:7" s="1281" customFormat="1" x14ac:dyDescent="0.25">
      <c r="A3594" s="167"/>
      <c r="B3594" s="1331"/>
      <c r="C3594" s="1332"/>
      <c r="D3594" s="1333"/>
      <c r="E3594" s="1334"/>
      <c r="F3594" s="1334"/>
      <c r="G3594" s="1334"/>
    </row>
    <row r="3595" spans="1:7" s="1281" customFormat="1" x14ac:dyDescent="0.25">
      <c r="A3595" s="167"/>
      <c r="B3595" s="1331"/>
      <c r="C3595" s="1332"/>
      <c r="D3595" s="1333"/>
      <c r="E3595" s="1334"/>
      <c r="F3595" s="1334"/>
      <c r="G3595" s="1334"/>
    </row>
    <row r="3596" spans="1:7" s="1281" customFormat="1" x14ac:dyDescent="0.25">
      <c r="A3596" s="167"/>
      <c r="B3596" s="1331"/>
      <c r="C3596" s="1332"/>
      <c r="D3596" s="1333"/>
      <c r="E3596" s="1334"/>
      <c r="F3596" s="1334"/>
      <c r="G3596" s="1334"/>
    </row>
    <row r="3597" spans="1:7" s="1281" customFormat="1" x14ac:dyDescent="0.25">
      <c r="A3597" s="167"/>
      <c r="B3597" s="1331"/>
      <c r="C3597" s="1332"/>
      <c r="D3597" s="1333"/>
      <c r="E3597" s="1334"/>
      <c r="F3597" s="1334"/>
      <c r="G3597" s="1334"/>
    </row>
    <row r="3598" spans="1:7" s="1281" customFormat="1" x14ac:dyDescent="0.25">
      <c r="A3598" s="167"/>
      <c r="B3598" s="1331"/>
      <c r="C3598" s="1332"/>
      <c r="D3598" s="1333"/>
      <c r="E3598" s="1334"/>
      <c r="F3598" s="1334"/>
      <c r="G3598" s="1334"/>
    </row>
    <row r="3599" spans="1:7" s="1281" customFormat="1" x14ac:dyDescent="0.25">
      <c r="A3599" s="167"/>
      <c r="B3599" s="1331"/>
      <c r="C3599" s="1332"/>
      <c r="D3599" s="1333"/>
      <c r="E3599" s="1334"/>
      <c r="F3599" s="1334"/>
      <c r="G3599" s="1334"/>
    </row>
    <row r="3600" spans="1:7" s="1281" customFormat="1" x14ac:dyDescent="0.25">
      <c r="A3600" s="167"/>
      <c r="B3600" s="1331"/>
      <c r="C3600" s="1332"/>
      <c r="D3600" s="1333"/>
      <c r="E3600" s="1334"/>
      <c r="F3600" s="1334"/>
      <c r="G3600" s="1334"/>
    </row>
    <row r="3601" spans="1:7" s="1281" customFormat="1" x14ac:dyDescent="0.25">
      <c r="A3601" s="167"/>
      <c r="B3601" s="1331"/>
      <c r="C3601" s="1332"/>
      <c r="D3601" s="1333"/>
      <c r="E3601" s="1334"/>
      <c r="F3601" s="1334"/>
      <c r="G3601" s="1334"/>
    </row>
    <row r="3602" spans="1:7" s="1281" customFormat="1" x14ac:dyDescent="0.25">
      <c r="A3602" s="167"/>
      <c r="B3602" s="1331"/>
      <c r="C3602" s="1332"/>
      <c r="D3602" s="1333"/>
      <c r="E3602" s="1334"/>
      <c r="F3602" s="1334"/>
      <c r="G3602" s="1334"/>
    </row>
    <row r="3603" spans="1:7" s="1281" customFormat="1" x14ac:dyDescent="0.25">
      <c r="A3603" s="167"/>
      <c r="B3603" s="1331"/>
      <c r="C3603" s="1332"/>
      <c r="D3603" s="1333"/>
      <c r="E3603" s="1334"/>
      <c r="F3603" s="1334"/>
      <c r="G3603" s="1334"/>
    </row>
    <row r="3604" spans="1:7" s="1281" customFormat="1" x14ac:dyDescent="0.25">
      <c r="A3604" s="167"/>
      <c r="B3604" s="1331"/>
      <c r="C3604" s="1332"/>
      <c r="D3604" s="1333"/>
      <c r="E3604" s="1334"/>
      <c r="F3604" s="1334"/>
      <c r="G3604" s="1334"/>
    </row>
    <row r="3605" spans="1:7" s="1281" customFormat="1" x14ac:dyDescent="0.25">
      <c r="A3605" s="167"/>
      <c r="B3605" s="1331"/>
      <c r="C3605" s="1332"/>
      <c r="D3605" s="1333"/>
      <c r="E3605" s="1334"/>
      <c r="F3605" s="1334"/>
      <c r="G3605" s="1334"/>
    </row>
    <row r="3606" spans="1:7" s="1281" customFormat="1" x14ac:dyDescent="0.25">
      <c r="A3606" s="167"/>
      <c r="B3606" s="1331"/>
      <c r="C3606" s="1332"/>
      <c r="D3606" s="1333"/>
      <c r="E3606" s="1334"/>
      <c r="F3606" s="1334"/>
      <c r="G3606" s="1334"/>
    </row>
    <row r="3607" spans="1:7" s="1281" customFormat="1" x14ac:dyDescent="0.25">
      <c r="A3607" s="167"/>
      <c r="B3607" s="1331"/>
      <c r="C3607" s="1332"/>
      <c r="D3607" s="1333"/>
      <c r="E3607" s="1334"/>
      <c r="F3607" s="1334"/>
      <c r="G3607" s="1334"/>
    </row>
    <row r="3608" spans="1:7" s="1281" customFormat="1" x14ac:dyDescent="0.25">
      <c r="A3608" s="167"/>
      <c r="B3608" s="1331"/>
      <c r="C3608" s="1332"/>
      <c r="D3608" s="1333"/>
      <c r="E3608" s="1334"/>
      <c r="F3608" s="1334"/>
      <c r="G3608" s="1334"/>
    </row>
    <row r="3609" spans="1:7" s="1281" customFormat="1" x14ac:dyDescent="0.25">
      <c r="A3609" s="167"/>
      <c r="B3609" s="1331"/>
      <c r="C3609" s="1332"/>
      <c r="D3609" s="1333"/>
      <c r="E3609" s="1334"/>
      <c r="F3609" s="1334"/>
      <c r="G3609" s="1334"/>
    </row>
    <row r="3610" spans="1:7" s="1281" customFormat="1" x14ac:dyDescent="0.25">
      <c r="A3610" s="167"/>
      <c r="B3610" s="1331"/>
      <c r="C3610" s="1332"/>
      <c r="D3610" s="1333"/>
      <c r="E3610" s="1334"/>
      <c r="F3610" s="1334"/>
      <c r="G3610" s="1334"/>
    </row>
    <row r="3611" spans="1:7" s="1281" customFormat="1" x14ac:dyDescent="0.25">
      <c r="A3611" s="167"/>
      <c r="B3611" s="1331"/>
      <c r="C3611" s="1332"/>
      <c r="D3611" s="1333"/>
      <c r="E3611" s="1334"/>
      <c r="F3611" s="1334"/>
      <c r="G3611" s="1334"/>
    </row>
    <row r="3612" spans="1:7" s="1281" customFormat="1" x14ac:dyDescent="0.25">
      <c r="A3612" s="167"/>
      <c r="B3612" s="1331"/>
      <c r="C3612" s="1332"/>
      <c r="D3612" s="1333"/>
      <c r="E3612" s="1334"/>
      <c r="F3612" s="1334"/>
      <c r="G3612" s="1334"/>
    </row>
    <row r="3613" spans="1:7" s="1281" customFormat="1" x14ac:dyDescent="0.25">
      <c r="A3613" s="167"/>
      <c r="B3613" s="1331"/>
      <c r="C3613" s="1332"/>
      <c r="D3613" s="1333"/>
      <c r="E3613" s="1334"/>
      <c r="F3613" s="1334"/>
      <c r="G3613" s="1334"/>
    </row>
    <row r="3614" spans="1:7" s="1281" customFormat="1" x14ac:dyDescent="0.25">
      <c r="A3614" s="167"/>
      <c r="B3614" s="1331"/>
      <c r="C3614" s="1332"/>
      <c r="D3614" s="1333"/>
      <c r="E3614" s="1334"/>
      <c r="F3614" s="1334"/>
      <c r="G3614" s="1334"/>
    </row>
    <row r="3615" spans="1:7" s="1281" customFormat="1" x14ac:dyDescent="0.25">
      <c r="A3615" s="167"/>
      <c r="B3615" s="1331"/>
      <c r="C3615" s="1332"/>
      <c r="D3615" s="1333"/>
      <c r="E3615" s="1334"/>
      <c r="F3615" s="1334"/>
      <c r="G3615" s="1334"/>
    </row>
    <row r="3616" spans="1:7" s="1281" customFormat="1" x14ac:dyDescent="0.25">
      <c r="A3616" s="167"/>
      <c r="B3616" s="1331"/>
      <c r="C3616" s="1332"/>
      <c r="D3616" s="1333"/>
      <c r="E3616" s="1334"/>
      <c r="F3616" s="1334"/>
      <c r="G3616" s="1334"/>
    </row>
    <row r="3617" spans="1:7" s="1281" customFormat="1" x14ac:dyDescent="0.25">
      <c r="A3617" s="167"/>
      <c r="B3617" s="1331"/>
      <c r="C3617" s="1332"/>
      <c r="D3617" s="1333"/>
      <c r="E3617" s="1334"/>
      <c r="F3617" s="1334"/>
      <c r="G3617" s="1334"/>
    </row>
    <row r="3618" spans="1:7" s="1281" customFormat="1" x14ac:dyDescent="0.25">
      <c r="A3618" s="167"/>
      <c r="B3618" s="1331"/>
      <c r="C3618" s="1332"/>
      <c r="D3618" s="1333"/>
      <c r="E3618" s="1334"/>
      <c r="F3618" s="1334"/>
      <c r="G3618" s="1334"/>
    </row>
    <row r="3619" spans="1:7" s="1281" customFormat="1" x14ac:dyDescent="0.25">
      <c r="A3619" s="167"/>
      <c r="B3619" s="1331"/>
      <c r="C3619" s="1332"/>
      <c r="D3619" s="1333"/>
      <c r="E3619" s="1334"/>
      <c r="F3619" s="1334"/>
      <c r="G3619" s="1334"/>
    </row>
    <row r="3620" spans="1:7" s="1281" customFormat="1" x14ac:dyDescent="0.25">
      <c r="A3620" s="167"/>
      <c r="B3620" s="1331"/>
      <c r="C3620" s="1332"/>
      <c r="D3620" s="1333"/>
      <c r="E3620" s="1334"/>
      <c r="F3620" s="1334"/>
      <c r="G3620" s="1334"/>
    </row>
    <row r="3621" spans="1:7" s="1281" customFormat="1" x14ac:dyDescent="0.25">
      <c r="A3621" s="167"/>
      <c r="B3621" s="1331"/>
      <c r="C3621" s="1332"/>
      <c r="D3621" s="1333"/>
      <c r="E3621" s="1334"/>
      <c r="F3621" s="1334"/>
      <c r="G3621" s="1334"/>
    </row>
    <row r="3622" spans="1:7" s="1281" customFormat="1" x14ac:dyDescent="0.25">
      <c r="A3622" s="167"/>
      <c r="B3622" s="1331"/>
      <c r="C3622" s="1332"/>
      <c r="D3622" s="1333"/>
      <c r="E3622" s="1334"/>
      <c r="F3622" s="1334"/>
      <c r="G3622" s="1334"/>
    </row>
    <row r="3623" spans="1:7" s="1281" customFormat="1" x14ac:dyDescent="0.25">
      <c r="A3623" s="167"/>
      <c r="B3623" s="1331"/>
      <c r="C3623" s="1332"/>
      <c r="D3623" s="1333"/>
      <c r="E3623" s="1334"/>
      <c r="F3623" s="1334"/>
      <c r="G3623" s="1334"/>
    </row>
    <row r="3624" spans="1:7" s="1281" customFormat="1" x14ac:dyDescent="0.25">
      <c r="A3624" s="167"/>
      <c r="B3624" s="1331"/>
      <c r="C3624" s="1332"/>
      <c r="D3624" s="1333"/>
      <c r="E3624" s="1334"/>
      <c r="F3624" s="1334"/>
      <c r="G3624" s="1334"/>
    </row>
    <row r="3625" spans="1:7" s="1281" customFormat="1" x14ac:dyDescent="0.25">
      <c r="A3625" s="167"/>
      <c r="B3625" s="1331"/>
      <c r="C3625" s="1332"/>
      <c r="D3625" s="1333"/>
      <c r="E3625" s="1334"/>
      <c r="F3625" s="1334"/>
      <c r="G3625" s="1334"/>
    </row>
    <row r="3626" spans="1:7" s="1281" customFormat="1" x14ac:dyDescent="0.25">
      <c r="A3626" s="167"/>
      <c r="B3626" s="1331"/>
      <c r="C3626" s="1332"/>
      <c r="D3626" s="1333"/>
      <c r="E3626" s="1334"/>
      <c r="F3626" s="1334"/>
      <c r="G3626" s="1334"/>
    </row>
    <row r="3627" spans="1:7" s="1281" customFormat="1" x14ac:dyDescent="0.25">
      <c r="A3627" s="167"/>
      <c r="B3627" s="1331"/>
      <c r="C3627" s="1332"/>
      <c r="D3627" s="1333"/>
      <c r="E3627" s="1334"/>
      <c r="F3627" s="1334"/>
      <c r="G3627" s="1334"/>
    </row>
    <row r="3628" spans="1:7" s="1281" customFormat="1" x14ac:dyDescent="0.25">
      <c r="A3628" s="167"/>
      <c r="B3628" s="1331"/>
      <c r="C3628" s="1332"/>
      <c r="D3628" s="1333"/>
      <c r="E3628" s="1334"/>
      <c r="F3628" s="1334"/>
      <c r="G3628" s="1334"/>
    </row>
    <row r="3629" spans="1:7" s="1281" customFormat="1" x14ac:dyDescent="0.25">
      <c r="A3629" s="167"/>
      <c r="B3629" s="1331"/>
      <c r="C3629" s="1332"/>
      <c r="D3629" s="1333"/>
      <c r="E3629" s="1334"/>
      <c r="F3629" s="1334"/>
      <c r="G3629" s="1334"/>
    </row>
    <row r="3630" spans="1:7" s="1281" customFormat="1" x14ac:dyDescent="0.25">
      <c r="A3630" s="167"/>
      <c r="B3630" s="1331"/>
      <c r="C3630" s="1332"/>
      <c r="D3630" s="1333"/>
      <c r="E3630" s="1334"/>
      <c r="F3630" s="1334"/>
      <c r="G3630" s="1334"/>
    </row>
    <row r="3631" spans="1:7" s="1281" customFormat="1" x14ac:dyDescent="0.25">
      <c r="A3631" s="167"/>
      <c r="B3631" s="1331"/>
      <c r="C3631" s="1332"/>
      <c r="D3631" s="1333"/>
      <c r="E3631" s="1334"/>
      <c r="F3631" s="1334"/>
      <c r="G3631" s="1334"/>
    </row>
    <row r="3632" spans="1:7" s="1281" customFormat="1" x14ac:dyDescent="0.25">
      <c r="A3632" s="167"/>
      <c r="B3632" s="1331"/>
      <c r="C3632" s="1332"/>
      <c r="D3632" s="1333"/>
      <c r="E3632" s="1334"/>
      <c r="F3632" s="1334"/>
      <c r="G3632" s="1334"/>
    </row>
    <row r="3633" spans="1:7" s="1281" customFormat="1" x14ac:dyDescent="0.25">
      <c r="A3633" s="167"/>
      <c r="B3633" s="1331"/>
      <c r="C3633" s="1332"/>
      <c r="D3633" s="1333"/>
      <c r="E3633" s="1334"/>
      <c r="F3633" s="1334"/>
      <c r="G3633" s="1334"/>
    </row>
    <row r="3634" spans="1:7" s="1281" customFormat="1" x14ac:dyDescent="0.25">
      <c r="A3634" s="167"/>
      <c r="B3634" s="1331"/>
      <c r="C3634" s="1332"/>
      <c r="D3634" s="1333"/>
      <c r="E3634" s="1334"/>
      <c r="F3634" s="1334"/>
      <c r="G3634" s="1334"/>
    </row>
    <row r="3635" spans="1:7" s="1281" customFormat="1" x14ac:dyDescent="0.25">
      <c r="A3635" s="167"/>
      <c r="B3635" s="1331"/>
      <c r="C3635" s="1332"/>
      <c r="D3635" s="1333"/>
      <c r="E3635" s="1334"/>
      <c r="F3635" s="1334"/>
      <c r="G3635" s="1334"/>
    </row>
    <row r="3636" spans="1:7" s="1281" customFormat="1" x14ac:dyDescent="0.25">
      <c r="A3636" s="167"/>
      <c r="B3636" s="1331"/>
      <c r="C3636" s="1332"/>
      <c r="D3636" s="1333"/>
      <c r="E3636" s="1334"/>
      <c r="F3636" s="1334"/>
      <c r="G3636" s="1334"/>
    </row>
    <row r="3637" spans="1:7" s="1281" customFormat="1" x14ac:dyDescent="0.25">
      <c r="A3637" s="167"/>
      <c r="B3637" s="1331"/>
      <c r="C3637" s="1332"/>
      <c r="D3637" s="1333"/>
      <c r="E3637" s="1334"/>
      <c r="F3637" s="1334"/>
      <c r="G3637" s="1334"/>
    </row>
    <row r="3638" spans="1:7" s="1281" customFormat="1" x14ac:dyDescent="0.25">
      <c r="A3638" s="167"/>
      <c r="B3638" s="1331"/>
      <c r="C3638" s="1332"/>
      <c r="D3638" s="1333"/>
      <c r="E3638" s="1334"/>
      <c r="F3638" s="1334"/>
      <c r="G3638" s="1334"/>
    </row>
    <row r="3639" spans="1:7" s="1281" customFormat="1" x14ac:dyDescent="0.25">
      <c r="A3639" s="167"/>
      <c r="B3639" s="1331"/>
      <c r="C3639" s="1332"/>
      <c r="D3639" s="1333"/>
      <c r="E3639" s="1334"/>
      <c r="F3639" s="1334"/>
      <c r="G3639" s="1334"/>
    </row>
    <row r="3640" spans="1:7" s="1281" customFormat="1" x14ac:dyDescent="0.25">
      <c r="A3640" s="167"/>
      <c r="B3640" s="1331"/>
      <c r="C3640" s="1332"/>
      <c r="D3640" s="1333"/>
      <c r="E3640" s="1334"/>
      <c r="F3640" s="1334"/>
      <c r="G3640" s="1334"/>
    </row>
    <row r="3641" spans="1:7" s="1281" customFormat="1" x14ac:dyDescent="0.25">
      <c r="A3641" s="167"/>
      <c r="B3641" s="1331"/>
      <c r="C3641" s="1332"/>
      <c r="D3641" s="1333"/>
      <c r="E3641" s="1334"/>
      <c r="F3641" s="1334"/>
      <c r="G3641" s="1334"/>
    </row>
    <row r="3642" spans="1:7" s="1281" customFormat="1" x14ac:dyDescent="0.25">
      <c r="A3642" s="167"/>
      <c r="B3642" s="1331"/>
      <c r="C3642" s="1332"/>
      <c r="D3642" s="1333"/>
      <c r="E3642" s="1334"/>
      <c r="F3642" s="1334"/>
      <c r="G3642" s="1334"/>
    </row>
    <row r="3643" spans="1:7" s="1281" customFormat="1" x14ac:dyDescent="0.25">
      <c r="A3643" s="167"/>
      <c r="B3643" s="1331"/>
      <c r="C3643" s="1332"/>
      <c r="D3643" s="1333"/>
      <c r="E3643" s="1334"/>
      <c r="F3643" s="1334"/>
      <c r="G3643" s="1334"/>
    </row>
    <row r="3644" spans="1:7" s="1281" customFormat="1" x14ac:dyDescent="0.25">
      <c r="A3644" s="167"/>
      <c r="B3644" s="1331"/>
      <c r="C3644" s="1332"/>
      <c r="D3644" s="1333"/>
      <c r="E3644" s="1334"/>
      <c r="F3644" s="1334"/>
      <c r="G3644" s="1334"/>
    </row>
    <row r="3645" spans="1:7" s="1281" customFormat="1" x14ac:dyDescent="0.25">
      <c r="A3645" s="167"/>
      <c r="B3645" s="1331"/>
      <c r="C3645" s="1332"/>
      <c r="D3645" s="1333"/>
      <c r="E3645" s="1334"/>
      <c r="F3645" s="1334"/>
      <c r="G3645" s="1334"/>
    </row>
    <row r="3646" spans="1:7" s="1281" customFormat="1" x14ac:dyDescent="0.25">
      <c r="A3646" s="167"/>
      <c r="B3646" s="1331"/>
      <c r="C3646" s="1332"/>
      <c r="D3646" s="1333"/>
      <c r="E3646" s="1334"/>
      <c r="F3646" s="1334"/>
      <c r="G3646" s="1334"/>
    </row>
    <row r="3647" spans="1:7" s="1281" customFormat="1" x14ac:dyDescent="0.25">
      <c r="A3647" s="167"/>
      <c r="B3647" s="1331"/>
      <c r="C3647" s="1332"/>
      <c r="D3647" s="1333"/>
      <c r="E3647" s="1334"/>
      <c r="F3647" s="1334"/>
      <c r="G3647" s="1334"/>
    </row>
    <row r="3648" spans="1:7" s="1281" customFormat="1" x14ac:dyDescent="0.25">
      <c r="A3648" s="167"/>
      <c r="B3648" s="1331"/>
      <c r="C3648" s="1332"/>
      <c r="D3648" s="1333"/>
      <c r="E3648" s="1334"/>
      <c r="F3648" s="1334"/>
      <c r="G3648" s="1334"/>
    </row>
    <row r="3649" spans="1:7" s="1281" customFormat="1" x14ac:dyDescent="0.25">
      <c r="A3649" s="167"/>
      <c r="B3649" s="1331"/>
      <c r="C3649" s="1332"/>
      <c r="D3649" s="1333"/>
      <c r="E3649" s="1334"/>
      <c r="F3649" s="1334"/>
      <c r="G3649" s="1334"/>
    </row>
    <row r="3650" spans="1:7" s="1281" customFormat="1" x14ac:dyDescent="0.25">
      <c r="A3650" s="167"/>
      <c r="B3650" s="1331"/>
      <c r="C3650" s="1332"/>
      <c r="D3650" s="1333"/>
      <c r="E3650" s="1334"/>
      <c r="F3650" s="1334"/>
      <c r="G3650" s="1334"/>
    </row>
    <row r="3651" spans="1:7" s="1281" customFormat="1" x14ac:dyDescent="0.25">
      <c r="A3651" s="167"/>
      <c r="B3651" s="1331"/>
      <c r="C3651" s="1332"/>
      <c r="D3651" s="1333"/>
      <c r="E3651" s="1334"/>
      <c r="F3651" s="1334"/>
      <c r="G3651" s="1334"/>
    </row>
    <row r="3652" spans="1:7" s="1281" customFormat="1" x14ac:dyDescent="0.25">
      <c r="A3652" s="167"/>
      <c r="B3652" s="1331"/>
      <c r="C3652" s="1332"/>
      <c r="D3652" s="1333"/>
      <c r="E3652" s="1334"/>
      <c r="F3652" s="1334"/>
      <c r="G3652" s="1334"/>
    </row>
    <row r="3653" spans="1:7" s="1281" customFormat="1" x14ac:dyDescent="0.25">
      <c r="A3653" s="167"/>
      <c r="B3653" s="1331"/>
      <c r="C3653" s="1332"/>
      <c r="D3653" s="1333"/>
      <c r="E3653" s="1334"/>
      <c r="F3653" s="1334"/>
      <c r="G3653" s="1334"/>
    </row>
    <row r="3654" spans="1:7" s="1281" customFormat="1" x14ac:dyDescent="0.25">
      <c r="A3654" s="167"/>
      <c r="B3654" s="1331"/>
      <c r="C3654" s="1332"/>
      <c r="D3654" s="1333"/>
      <c r="E3654" s="1334"/>
      <c r="F3654" s="1334"/>
      <c r="G3654" s="1334"/>
    </row>
    <row r="3655" spans="1:7" s="1281" customFormat="1" x14ac:dyDescent="0.25">
      <c r="A3655" s="167"/>
      <c r="B3655" s="1331"/>
      <c r="C3655" s="1332"/>
      <c r="D3655" s="1333"/>
      <c r="E3655" s="1334"/>
      <c r="F3655" s="1334"/>
      <c r="G3655" s="1334"/>
    </row>
    <row r="3656" spans="1:7" s="1281" customFormat="1" x14ac:dyDescent="0.25">
      <c r="A3656" s="167"/>
      <c r="B3656" s="1331"/>
      <c r="C3656" s="1332"/>
      <c r="D3656" s="1333"/>
      <c r="E3656" s="1334"/>
      <c r="F3656" s="1334"/>
      <c r="G3656" s="1334"/>
    </row>
    <row r="3657" spans="1:7" s="1281" customFormat="1" x14ac:dyDescent="0.25">
      <c r="A3657" s="167"/>
      <c r="B3657" s="1331"/>
      <c r="C3657" s="1332"/>
      <c r="D3657" s="1333"/>
      <c r="E3657" s="1334"/>
      <c r="F3657" s="1334"/>
      <c r="G3657" s="1334"/>
    </row>
    <row r="3658" spans="1:7" s="1281" customFormat="1" x14ac:dyDescent="0.25">
      <c r="A3658" s="167"/>
      <c r="B3658" s="1331"/>
      <c r="C3658" s="1332"/>
      <c r="D3658" s="1333"/>
      <c r="E3658" s="1334"/>
      <c r="F3658" s="1334"/>
      <c r="G3658" s="1334"/>
    </row>
    <row r="3659" spans="1:7" s="1281" customFormat="1" x14ac:dyDescent="0.25">
      <c r="A3659" s="167"/>
      <c r="B3659" s="1331"/>
      <c r="C3659" s="1332"/>
      <c r="D3659" s="1333"/>
      <c r="E3659" s="1334"/>
      <c r="F3659" s="1334"/>
      <c r="G3659" s="1334"/>
    </row>
    <row r="3660" spans="1:7" s="1281" customFormat="1" x14ac:dyDescent="0.25">
      <c r="A3660" s="167"/>
      <c r="B3660" s="1331"/>
      <c r="C3660" s="1332"/>
      <c r="D3660" s="1333"/>
      <c r="E3660" s="1334"/>
      <c r="F3660" s="1334"/>
      <c r="G3660" s="1334"/>
    </row>
    <row r="3661" spans="1:7" s="1281" customFormat="1" x14ac:dyDescent="0.25">
      <c r="A3661" s="167"/>
      <c r="B3661" s="1331"/>
      <c r="C3661" s="1332"/>
      <c r="D3661" s="1333"/>
      <c r="E3661" s="1334"/>
      <c r="F3661" s="1334"/>
      <c r="G3661" s="1334"/>
    </row>
    <row r="3662" spans="1:7" s="1281" customFormat="1" x14ac:dyDescent="0.25">
      <c r="A3662" s="167"/>
      <c r="B3662" s="1331"/>
      <c r="C3662" s="1332"/>
      <c r="D3662" s="1333"/>
      <c r="E3662" s="1334"/>
      <c r="F3662" s="1334"/>
      <c r="G3662" s="1334"/>
    </row>
    <row r="3663" spans="1:7" s="1281" customFormat="1" x14ac:dyDescent="0.25">
      <c r="A3663" s="167"/>
      <c r="B3663" s="1331"/>
      <c r="C3663" s="1332"/>
      <c r="D3663" s="1333"/>
      <c r="E3663" s="1334"/>
      <c r="F3663" s="1334"/>
      <c r="G3663" s="1334"/>
    </row>
    <row r="3664" spans="1:7" s="1281" customFormat="1" x14ac:dyDescent="0.25">
      <c r="A3664" s="167"/>
      <c r="B3664" s="1331"/>
      <c r="C3664" s="1332"/>
      <c r="D3664" s="1333"/>
      <c r="E3664" s="1334"/>
      <c r="F3664" s="1334"/>
      <c r="G3664" s="1334"/>
    </row>
    <row r="3665" spans="1:7" s="1281" customFormat="1" x14ac:dyDescent="0.25">
      <c r="A3665" s="167"/>
      <c r="B3665" s="1331"/>
      <c r="C3665" s="1332"/>
      <c r="D3665" s="1333"/>
      <c r="E3665" s="1334"/>
      <c r="F3665" s="1334"/>
      <c r="G3665" s="1334"/>
    </row>
    <row r="3666" spans="1:7" s="1281" customFormat="1" x14ac:dyDescent="0.25">
      <c r="A3666" s="167"/>
      <c r="B3666" s="1331"/>
      <c r="C3666" s="1332"/>
      <c r="D3666" s="1333"/>
      <c r="E3666" s="1334"/>
      <c r="F3666" s="1334"/>
      <c r="G3666" s="1334"/>
    </row>
    <row r="3667" spans="1:7" s="1281" customFormat="1" x14ac:dyDescent="0.25">
      <c r="A3667" s="167"/>
      <c r="B3667" s="1331"/>
      <c r="C3667" s="1332"/>
      <c r="D3667" s="1333"/>
      <c r="E3667" s="1334"/>
      <c r="F3667" s="1334"/>
      <c r="G3667" s="1334"/>
    </row>
    <row r="3668" spans="1:7" s="1281" customFormat="1" x14ac:dyDescent="0.25">
      <c r="A3668" s="167"/>
      <c r="B3668" s="1331"/>
      <c r="C3668" s="1332"/>
      <c r="D3668" s="1333"/>
      <c r="E3668" s="1334"/>
      <c r="F3668" s="1334"/>
      <c r="G3668" s="1334"/>
    </row>
    <row r="3669" spans="1:7" s="1281" customFormat="1" x14ac:dyDescent="0.25">
      <c r="A3669" s="167"/>
      <c r="B3669" s="1331"/>
      <c r="C3669" s="1332"/>
      <c r="D3669" s="1333"/>
      <c r="E3669" s="1334"/>
      <c r="F3669" s="1334"/>
      <c r="G3669" s="1334"/>
    </row>
    <row r="3670" spans="1:7" s="1281" customFormat="1" x14ac:dyDescent="0.25">
      <c r="A3670" s="167"/>
      <c r="B3670" s="1331"/>
      <c r="C3670" s="1332"/>
      <c r="D3670" s="1333"/>
      <c r="E3670" s="1334"/>
      <c r="F3670" s="1334"/>
      <c r="G3670" s="1334"/>
    </row>
    <row r="3671" spans="1:7" s="1281" customFormat="1" x14ac:dyDescent="0.25">
      <c r="A3671" s="167"/>
      <c r="B3671" s="1331"/>
      <c r="C3671" s="1332"/>
      <c r="D3671" s="1333"/>
      <c r="E3671" s="1334"/>
      <c r="F3671" s="1334"/>
      <c r="G3671" s="1334"/>
    </row>
    <row r="3672" spans="1:7" s="1281" customFormat="1" x14ac:dyDescent="0.25">
      <c r="A3672" s="167"/>
      <c r="B3672" s="1331"/>
      <c r="C3672" s="1332"/>
      <c r="D3672" s="1333"/>
      <c r="E3672" s="1334"/>
      <c r="F3672" s="1334"/>
      <c r="G3672" s="1334"/>
    </row>
    <row r="3673" spans="1:7" s="1281" customFormat="1" x14ac:dyDescent="0.25">
      <c r="A3673" s="167"/>
      <c r="B3673" s="1331"/>
      <c r="C3673" s="1332"/>
      <c r="D3673" s="1333"/>
      <c r="E3673" s="1334"/>
      <c r="F3673" s="1334"/>
      <c r="G3673" s="1334"/>
    </row>
    <row r="3674" spans="1:7" s="1281" customFormat="1" x14ac:dyDescent="0.25">
      <c r="A3674" s="167"/>
      <c r="B3674" s="1331"/>
      <c r="C3674" s="1332"/>
      <c r="D3674" s="1333"/>
      <c r="E3674" s="1334"/>
      <c r="F3674" s="1334"/>
      <c r="G3674" s="1334"/>
    </row>
    <row r="3675" spans="1:7" s="1281" customFormat="1" x14ac:dyDescent="0.25">
      <c r="A3675" s="167"/>
      <c r="B3675" s="1331"/>
      <c r="C3675" s="1332"/>
      <c r="D3675" s="1333"/>
      <c r="E3675" s="1334"/>
      <c r="F3675" s="1334"/>
      <c r="G3675" s="1334"/>
    </row>
    <row r="3676" spans="1:7" s="1281" customFormat="1" x14ac:dyDescent="0.25">
      <c r="A3676" s="167"/>
      <c r="B3676" s="1331"/>
      <c r="C3676" s="1332"/>
      <c r="D3676" s="1333"/>
      <c r="E3676" s="1334"/>
      <c r="F3676" s="1334"/>
      <c r="G3676" s="1334"/>
    </row>
    <row r="3677" spans="1:7" s="1281" customFormat="1" x14ac:dyDescent="0.25">
      <c r="A3677" s="167"/>
      <c r="B3677" s="1331"/>
      <c r="C3677" s="1332"/>
      <c r="D3677" s="1333"/>
      <c r="E3677" s="1334"/>
      <c r="F3677" s="1334"/>
      <c r="G3677" s="1334"/>
    </row>
    <row r="3678" spans="1:7" s="1281" customFormat="1" x14ac:dyDescent="0.25">
      <c r="A3678" s="167"/>
      <c r="B3678" s="1331"/>
      <c r="C3678" s="1332"/>
      <c r="D3678" s="1333"/>
      <c r="E3678" s="1334"/>
      <c r="F3678" s="1334"/>
      <c r="G3678" s="1334"/>
    </row>
    <row r="3679" spans="1:7" s="1281" customFormat="1" x14ac:dyDescent="0.25">
      <c r="A3679" s="167"/>
      <c r="B3679" s="1331"/>
      <c r="C3679" s="1332"/>
      <c r="D3679" s="1333"/>
      <c r="E3679" s="1334"/>
      <c r="F3679" s="1334"/>
      <c r="G3679" s="1334"/>
    </row>
    <row r="3680" spans="1:7" s="1281" customFormat="1" x14ac:dyDescent="0.25">
      <c r="A3680" s="167"/>
      <c r="B3680" s="1331"/>
      <c r="C3680" s="1332"/>
      <c r="D3680" s="1333"/>
      <c r="E3680" s="1334"/>
      <c r="F3680" s="1334"/>
      <c r="G3680" s="1334"/>
    </row>
    <row r="3681" spans="1:7" s="1281" customFormat="1" x14ac:dyDescent="0.25">
      <c r="A3681" s="167"/>
      <c r="B3681" s="1331"/>
      <c r="C3681" s="1332"/>
      <c r="D3681" s="1333"/>
      <c r="E3681" s="1334"/>
      <c r="F3681" s="1334"/>
      <c r="G3681" s="1334"/>
    </row>
    <row r="3682" spans="1:7" s="1281" customFormat="1" x14ac:dyDescent="0.25">
      <c r="A3682" s="167"/>
      <c r="B3682" s="1331"/>
      <c r="C3682" s="1332"/>
      <c r="D3682" s="1333"/>
      <c r="E3682" s="1334"/>
      <c r="F3682" s="1334"/>
      <c r="G3682" s="1334"/>
    </row>
    <row r="3683" spans="1:7" s="1281" customFormat="1" x14ac:dyDescent="0.25">
      <c r="A3683" s="167"/>
      <c r="B3683" s="1331"/>
      <c r="C3683" s="1332"/>
      <c r="D3683" s="1333"/>
      <c r="E3683" s="1334"/>
      <c r="F3683" s="1334"/>
      <c r="G3683" s="1334"/>
    </row>
    <row r="3684" spans="1:7" s="1281" customFormat="1" x14ac:dyDescent="0.25">
      <c r="A3684" s="167"/>
      <c r="B3684" s="1331"/>
      <c r="C3684" s="1332"/>
      <c r="D3684" s="1333"/>
      <c r="E3684" s="1334"/>
      <c r="F3684" s="1334"/>
      <c r="G3684" s="1334"/>
    </row>
    <row r="3685" spans="1:7" s="1281" customFormat="1" x14ac:dyDescent="0.25">
      <c r="A3685" s="167"/>
      <c r="B3685" s="1331"/>
      <c r="C3685" s="1332"/>
      <c r="D3685" s="1333"/>
      <c r="E3685" s="1334"/>
      <c r="F3685" s="1334"/>
      <c r="G3685" s="1334"/>
    </row>
    <row r="3686" spans="1:7" s="1281" customFormat="1" x14ac:dyDescent="0.25">
      <c r="A3686" s="167"/>
      <c r="B3686" s="1331"/>
      <c r="C3686" s="1332"/>
      <c r="D3686" s="1333"/>
      <c r="E3686" s="1334"/>
      <c r="F3686" s="1334"/>
      <c r="G3686" s="1334"/>
    </row>
    <row r="3687" spans="1:7" s="1281" customFormat="1" x14ac:dyDescent="0.25">
      <c r="A3687" s="167"/>
      <c r="B3687" s="1331"/>
      <c r="C3687" s="1332"/>
      <c r="D3687" s="1333"/>
      <c r="E3687" s="1334"/>
      <c r="F3687" s="1334"/>
      <c r="G3687" s="1334"/>
    </row>
    <row r="3688" spans="1:7" s="1281" customFormat="1" x14ac:dyDescent="0.25">
      <c r="A3688" s="167"/>
      <c r="B3688" s="1331"/>
      <c r="C3688" s="1332"/>
      <c r="D3688" s="1333"/>
      <c r="E3688" s="1334"/>
      <c r="F3688" s="1334"/>
      <c r="G3688" s="1334"/>
    </row>
    <row r="3689" spans="1:7" s="1281" customFormat="1" x14ac:dyDescent="0.25">
      <c r="A3689" s="167"/>
      <c r="B3689" s="1331"/>
      <c r="C3689" s="1332"/>
      <c r="D3689" s="1333"/>
      <c r="E3689" s="1334"/>
      <c r="F3689" s="1334"/>
      <c r="G3689" s="1334"/>
    </row>
    <row r="3690" spans="1:7" s="1281" customFormat="1" x14ac:dyDescent="0.25">
      <c r="A3690" s="167"/>
      <c r="B3690" s="1331"/>
      <c r="C3690" s="1332"/>
      <c r="D3690" s="1333"/>
      <c r="E3690" s="1334"/>
      <c r="F3690" s="1334"/>
      <c r="G3690" s="1334"/>
    </row>
    <row r="3691" spans="1:7" s="1281" customFormat="1" x14ac:dyDescent="0.25">
      <c r="A3691" s="167"/>
      <c r="B3691" s="1331"/>
      <c r="C3691" s="1332"/>
      <c r="D3691" s="1333"/>
      <c r="E3691" s="1334"/>
      <c r="F3691" s="1334"/>
      <c r="G3691" s="1334"/>
    </row>
    <row r="3692" spans="1:7" s="1281" customFormat="1" x14ac:dyDescent="0.25">
      <c r="A3692" s="167"/>
      <c r="B3692" s="1331"/>
      <c r="C3692" s="1332"/>
      <c r="D3692" s="1333"/>
      <c r="E3692" s="1334"/>
      <c r="F3692" s="1334"/>
      <c r="G3692" s="1334"/>
    </row>
    <row r="3693" spans="1:7" s="1281" customFormat="1" x14ac:dyDescent="0.25">
      <c r="A3693" s="167"/>
      <c r="B3693" s="1331"/>
      <c r="C3693" s="1332"/>
      <c r="D3693" s="1333"/>
      <c r="E3693" s="1334"/>
      <c r="F3693" s="1334"/>
      <c r="G3693" s="1334"/>
    </row>
    <row r="3694" spans="1:7" s="1281" customFormat="1" x14ac:dyDescent="0.25">
      <c r="A3694" s="167"/>
      <c r="B3694" s="1331"/>
      <c r="C3694" s="1332"/>
      <c r="D3694" s="1333"/>
      <c r="E3694" s="1334"/>
      <c r="F3694" s="1334"/>
      <c r="G3694" s="1334"/>
    </row>
    <row r="3695" spans="1:7" s="1281" customFormat="1" x14ac:dyDescent="0.25">
      <c r="A3695" s="167"/>
      <c r="B3695" s="1331"/>
      <c r="C3695" s="1332"/>
      <c r="D3695" s="1333"/>
      <c r="E3695" s="1334"/>
      <c r="F3695" s="1334"/>
      <c r="G3695" s="1334"/>
    </row>
    <row r="3696" spans="1:7" s="1281" customFormat="1" x14ac:dyDescent="0.25">
      <c r="A3696" s="167"/>
      <c r="B3696" s="1331"/>
      <c r="C3696" s="1332"/>
      <c r="D3696" s="1333"/>
      <c r="E3696" s="1334"/>
      <c r="F3696" s="1334"/>
      <c r="G3696" s="1334"/>
    </row>
    <row r="3697" spans="1:7" s="1281" customFormat="1" x14ac:dyDescent="0.25">
      <c r="A3697" s="167"/>
      <c r="B3697" s="1331"/>
      <c r="C3697" s="1332"/>
      <c r="D3697" s="1333"/>
      <c r="E3697" s="1334"/>
      <c r="F3697" s="1334"/>
      <c r="G3697" s="1334"/>
    </row>
    <row r="3698" spans="1:7" s="1281" customFormat="1" x14ac:dyDescent="0.25">
      <c r="A3698" s="167"/>
      <c r="B3698" s="1331"/>
      <c r="C3698" s="1332"/>
      <c r="D3698" s="1333"/>
      <c r="E3698" s="1334"/>
      <c r="F3698" s="1334"/>
      <c r="G3698" s="1334"/>
    </row>
    <row r="3699" spans="1:7" s="1281" customFormat="1" x14ac:dyDescent="0.25">
      <c r="A3699" s="167"/>
      <c r="B3699" s="1331"/>
      <c r="C3699" s="1332"/>
      <c r="D3699" s="1333"/>
      <c r="E3699" s="1334"/>
      <c r="F3699" s="1334"/>
      <c r="G3699" s="1334"/>
    </row>
    <row r="3700" spans="1:7" s="1281" customFormat="1" x14ac:dyDescent="0.25">
      <c r="A3700" s="167"/>
      <c r="B3700" s="1331"/>
      <c r="C3700" s="1332"/>
      <c r="D3700" s="1333"/>
      <c r="E3700" s="1334"/>
      <c r="F3700" s="1334"/>
      <c r="G3700" s="1334"/>
    </row>
    <row r="3701" spans="1:7" s="1281" customFormat="1" x14ac:dyDescent="0.25">
      <c r="A3701" s="167"/>
      <c r="B3701" s="1331"/>
      <c r="C3701" s="1332"/>
      <c r="D3701" s="1333"/>
      <c r="E3701" s="1334"/>
      <c r="F3701" s="1334"/>
      <c r="G3701" s="1334"/>
    </row>
    <row r="3702" spans="1:7" s="1281" customFormat="1" x14ac:dyDescent="0.25">
      <c r="A3702" s="167"/>
      <c r="B3702" s="1331"/>
      <c r="C3702" s="1332"/>
      <c r="D3702" s="1333"/>
      <c r="E3702" s="1334"/>
      <c r="F3702" s="1334"/>
      <c r="G3702" s="1334"/>
    </row>
    <row r="3703" spans="1:7" s="1281" customFormat="1" x14ac:dyDescent="0.25">
      <c r="A3703" s="167"/>
      <c r="B3703" s="1331"/>
      <c r="C3703" s="1332"/>
      <c r="D3703" s="1333"/>
      <c r="E3703" s="1334"/>
      <c r="F3703" s="1334"/>
      <c r="G3703" s="1334"/>
    </row>
    <row r="3704" spans="1:7" s="1281" customFormat="1" x14ac:dyDescent="0.25">
      <c r="A3704" s="167"/>
      <c r="B3704" s="1331"/>
      <c r="C3704" s="1332"/>
      <c r="D3704" s="1333"/>
      <c r="E3704" s="1334"/>
      <c r="F3704" s="1334"/>
      <c r="G3704" s="1334"/>
    </row>
    <row r="3705" spans="1:7" s="1281" customFormat="1" x14ac:dyDescent="0.25">
      <c r="A3705" s="167"/>
      <c r="B3705" s="1331"/>
      <c r="C3705" s="1332"/>
      <c r="D3705" s="1333"/>
      <c r="E3705" s="1334"/>
      <c r="F3705" s="1334"/>
      <c r="G3705" s="1334"/>
    </row>
    <row r="3706" spans="1:7" s="1281" customFormat="1" x14ac:dyDescent="0.25">
      <c r="A3706" s="167"/>
      <c r="B3706" s="1331"/>
      <c r="C3706" s="1332"/>
      <c r="D3706" s="1333"/>
      <c r="E3706" s="1334"/>
      <c r="F3706" s="1334"/>
      <c r="G3706" s="1334"/>
    </row>
    <row r="3707" spans="1:7" s="1281" customFormat="1" x14ac:dyDescent="0.25">
      <c r="A3707" s="167"/>
      <c r="B3707" s="1331"/>
      <c r="C3707" s="1332"/>
      <c r="D3707" s="1333"/>
      <c r="E3707" s="1334"/>
      <c r="F3707" s="1334"/>
      <c r="G3707" s="1334"/>
    </row>
    <row r="3708" spans="1:7" s="1281" customFormat="1" x14ac:dyDescent="0.25">
      <c r="A3708" s="167"/>
      <c r="B3708" s="1331"/>
      <c r="C3708" s="1332"/>
      <c r="D3708" s="1333"/>
      <c r="E3708" s="1334"/>
      <c r="F3708" s="1334"/>
      <c r="G3708" s="1334"/>
    </row>
    <row r="3709" spans="1:7" s="1281" customFormat="1" x14ac:dyDescent="0.25">
      <c r="A3709" s="167"/>
      <c r="B3709" s="1331"/>
      <c r="C3709" s="1332"/>
      <c r="D3709" s="1333"/>
      <c r="E3709" s="1334"/>
      <c r="F3709" s="1334"/>
      <c r="G3709" s="1334"/>
    </row>
    <row r="3710" spans="1:7" s="1281" customFormat="1" x14ac:dyDescent="0.25">
      <c r="A3710" s="167"/>
      <c r="B3710" s="1331"/>
      <c r="C3710" s="1332"/>
      <c r="D3710" s="1333"/>
      <c r="E3710" s="1334"/>
      <c r="F3710" s="1334"/>
      <c r="G3710" s="1334"/>
    </row>
    <row r="3711" spans="1:7" s="1281" customFormat="1" x14ac:dyDescent="0.25">
      <c r="A3711" s="167"/>
      <c r="B3711" s="1331"/>
      <c r="C3711" s="1332"/>
      <c r="D3711" s="1333"/>
      <c r="E3711" s="1334"/>
      <c r="F3711" s="1334"/>
      <c r="G3711" s="1334"/>
    </row>
    <row r="3712" spans="1:7" s="1281" customFormat="1" x14ac:dyDescent="0.25">
      <c r="A3712" s="167"/>
      <c r="B3712" s="1331"/>
      <c r="C3712" s="1332"/>
      <c r="D3712" s="1333"/>
      <c r="E3712" s="1334"/>
      <c r="F3712" s="1334"/>
      <c r="G3712" s="1334"/>
    </row>
    <row r="3713" spans="1:7" s="1281" customFormat="1" x14ac:dyDescent="0.25">
      <c r="A3713" s="167"/>
      <c r="B3713" s="1331"/>
      <c r="C3713" s="1332"/>
      <c r="D3713" s="1333"/>
      <c r="E3713" s="1334"/>
      <c r="F3713" s="1334"/>
      <c r="G3713" s="1334"/>
    </row>
    <row r="3714" spans="1:7" s="1281" customFormat="1" x14ac:dyDescent="0.25">
      <c r="A3714" s="167"/>
      <c r="B3714" s="1331"/>
      <c r="C3714" s="1332"/>
      <c r="D3714" s="1333"/>
      <c r="E3714" s="1334"/>
      <c r="F3714" s="1334"/>
      <c r="G3714" s="1334"/>
    </row>
    <row r="3715" spans="1:7" s="1281" customFormat="1" x14ac:dyDescent="0.25">
      <c r="A3715" s="167"/>
      <c r="B3715" s="1331"/>
      <c r="C3715" s="1332"/>
      <c r="D3715" s="1333"/>
      <c r="E3715" s="1334"/>
      <c r="F3715" s="1334"/>
      <c r="G3715" s="1334"/>
    </row>
    <row r="3716" spans="1:7" s="1281" customFormat="1" x14ac:dyDescent="0.25">
      <c r="A3716" s="167"/>
      <c r="B3716" s="1331"/>
      <c r="C3716" s="1332"/>
      <c r="D3716" s="1333"/>
      <c r="E3716" s="1334"/>
      <c r="F3716" s="1334"/>
      <c r="G3716" s="1334"/>
    </row>
    <row r="3717" spans="1:7" s="1281" customFormat="1" x14ac:dyDescent="0.25">
      <c r="A3717" s="167"/>
      <c r="B3717" s="1331"/>
      <c r="C3717" s="1332"/>
      <c r="D3717" s="1333"/>
      <c r="E3717" s="1334"/>
      <c r="F3717" s="1334"/>
      <c r="G3717" s="1334"/>
    </row>
    <row r="3718" spans="1:7" s="1281" customFormat="1" x14ac:dyDescent="0.25">
      <c r="A3718" s="167"/>
      <c r="B3718" s="1331"/>
      <c r="C3718" s="1332"/>
      <c r="D3718" s="1333"/>
      <c r="E3718" s="1334"/>
      <c r="F3718" s="1334"/>
      <c r="G3718" s="1334"/>
    </row>
    <row r="3719" spans="1:7" s="1281" customFormat="1" x14ac:dyDescent="0.25">
      <c r="A3719" s="167"/>
      <c r="B3719" s="1331"/>
      <c r="C3719" s="1332"/>
      <c r="D3719" s="1333"/>
      <c r="E3719" s="1334"/>
      <c r="F3719" s="1334"/>
      <c r="G3719" s="1334"/>
    </row>
    <row r="3720" spans="1:7" s="1281" customFormat="1" x14ac:dyDescent="0.25">
      <c r="A3720" s="167"/>
      <c r="B3720" s="1331"/>
      <c r="C3720" s="1332"/>
      <c r="D3720" s="1333"/>
      <c r="E3720" s="1334"/>
      <c r="F3720" s="1334"/>
      <c r="G3720" s="1334"/>
    </row>
    <row r="3721" spans="1:7" s="1281" customFormat="1" x14ac:dyDescent="0.25">
      <c r="A3721" s="167"/>
      <c r="B3721" s="1331"/>
      <c r="C3721" s="1332"/>
      <c r="D3721" s="1333"/>
      <c r="E3721" s="1334"/>
      <c r="F3721" s="1334"/>
      <c r="G3721" s="1334"/>
    </row>
    <row r="3722" spans="1:7" s="1281" customFormat="1" x14ac:dyDescent="0.25">
      <c r="A3722" s="167"/>
      <c r="B3722" s="1331"/>
      <c r="C3722" s="1332"/>
      <c r="D3722" s="1333"/>
      <c r="E3722" s="1334"/>
      <c r="F3722" s="1334"/>
      <c r="G3722" s="1334"/>
    </row>
    <row r="3723" spans="1:7" s="1281" customFormat="1" x14ac:dyDescent="0.25">
      <c r="A3723" s="167"/>
      <c r="B3723" s="1331"/>
      <c r="C3723" s="1332"/>
      <c r="D3723" s="1333"/>
      <c r="E3723" s="1334"/>
      <c r="F3723" s="1334"/>
      <c r="G3723" s="1334"/>
    </row>
    <row r="3724" spans="1:7" s="1281" customFormat="1" x14ac:dyDescent="0.25">
      <c r="A3724" s="167"/>
      <c r="B3724" s="1331"/>
      <c r="C3724" s="1332"/>
      <c r="D3724" s="1333"/>
      <c r="E3724" s="1334"/>
      <c r="F3724" s="1334"/>
      <c r="G3724" s="1334"/>
    </row>
    <row r="3725" spans="1:7" s="1281" customFormat="1" x14ac:dyDescent="0.25">
      <c r="A3725" s="167"/>
      <c r="B3725" s="1331"/>
      <c r="C3725" s="1332"/>
      <c r="D3725" s="1333"/>
      <c r="E3725" s="1334"/>
      <c r="F3725" s="1334"/>
      <c r="G3725" s="1334"/>
    </row>
    <row r="3726" spans="1:7" s="1281" customFormat="1" x14ac:dyDescent="0.25">
      <c r="A3726" s="167"/>
      <c r="B3726" s="1331"/>
      <c r="C3726" s="1332"/>
      <c r="D3726" s="1333"/>
      <c r="E3726" s="1334"/>
      <c r="F3726" s="1334"/>
      <c r="G3726" s="1334"/>
    </row>
    <row r="3727" spans="1:7" s="1281" customFormat="1" x14ac:dyDescent="0.25">
      <c r="A3727" s="167"/>
      <c r="B3727" s="1331"/>
      <c r="C3727" s="1332"/>
      <c r="D3727" s="1333"/>
      <c r="E3727" s="1334"/>
      <c r="F3727" s="1334"/>
      <c r="G3727" s="1334"/>
    </row>
    <row r="3728" spans="1:7" s="1281" customFormat="1" x14ac:dyDescent="0.25">
      <c r="A3728" s="167"/>
      <c r="B3728" s="1331"/>
      <c r="C3728" s="1332"/>
      <c r="D3728" s="1333"/>
      <c r="E3728" s="1334"/>
      <c r="F3728" s="1334"/>
      <c r="G3728" s="1334"/>
    </row>
    <row r="3729" spans="1:7" s="1281" customFormat="1" x14ac:dyDescent="0.25">
      <c r="A3729" s="167"/>
      <c r="B3729" s="1331"/>
      <c r="C3729" s="1332"/>
      <c r="D3729" s="1333"/>
      <c r="E3729" s="1334"/>
      <c r="F3729" s="1334"/>
      <c r="G3729" s="1334"/>
    </row>
    <row r="3730" spans="1:7" s="1281" customFormat="1" x14ac:dyDescent="0.25">
      <c r="A3730" s="167"/>
      <c r="B3730" s="1331"/>
      <c r="C3730" s="1332"/>
      <c r="D3730" s="1333"/>
      <c r="E3730" s="1334"/>
      <c r="F3730" s="1334"/>
      <c r="G3730" s="1334"/>
    </row>
    <row r="3731" spans="1:7" s="1281" customFormat="1" x14ac:dyDescent="0.25">
      <c r="A3731" s="167"/>
      <c r="B3731" s="1331"/>
      <c r="C3731" s="1332"/>
      <c r="D3731" s="1333"/>
      <c r="E3731" s="1334"/>
      <c r="F3731" s="1334"/>
      <c r="G3731" s="1334"/>
    </row>
    <row r="3732" spans="1:7" s="1281" customFormat="1" x14ac:dyDescent="0.25">
      <c r="A3732" s="167"/>
      <c r="B3732" s="1331"/>
      <c r="C3732" s="1332"/>
      <c r="D3732" s="1333"/>
      <c r="E3732" s="1334"/>
      <c r="F3732" s="1334"/>
      <c r="G3732" s="1334"/>
    </row>
    <row r="3733" spans="1:7" s="1281" customFormat="1" x14ac:dyDescent="0.25">
      <c r="A3733" s="167"/>
      <c r="B3733" s="1331"/>
      <c r="C3733" s="1332"/>
      <c r="D3733" s="1333"/>
      <c r="E3733" s="1334"/>
      <c r="F3733" s="1334"/>
      <c r="G3733" s="1334"/>
    </row>
    <row r="3734" spans="1:7" s="1281" customFormat="1" x14ac:dyDescent="0.25">
      <c r="A3734" s="167"/>
      <c r="B3734" s="1331"/>
      <c r="C3734" s="1332"/>
      <c r="D3734" s="1333"/>
      <c r="E3734" s="1334"/>
      <c r="F3734" s="1334"/>
      <c r="G3734" s="1334"/>
    </row>
    <row r="3735" spans="1:7" s="1281" customFormat="1" x14ac:dyDescent="0.25">
      <c r="A3735" s="167"/>
      <c r="B3735" s="1331"/>
      <c r="C3735" s="1332"/>
      <c r="D3735" s="1333"/>
      <c r="E3735" s="1334"/>
      <c r="F3735" s="1334"/>
      <c r="G3735" s="1334"/>
    </row>
    <row r="3736" spans="1:7" s="1281" customFormat="1" x14ac:dyDescent="0.25">
      <c r="A3736" s="167"/>
      <c r="B3736" s="1331"/>
      <c r="C3736" s="1332"/>
      <c r="D3736" s="1333"/>
      <c r="E3736" s="1334"/>
      <c r="F3736" s="1334"/>
      <c r="G3736" s="1334"/>
    </row>
    <row r="3737" spans="1:7" s="1281" customFormat="1" x14ac:dyDescent="0.25">
      <c r="A3737" s="167"/>
      <c r="B3737" s="1331"/>
      <c r="C3737" s="1332"/>
      <c r="D3737" s="1333"/>
      <c r="E3737" s="1334"/>
      <c r="F3737" s="1334"/>
      <c r="G3737" s="1334"/>
    </row>
    <row r="3738" spans="1:7" s="1281" customFormat="1" x14ac:dyDescent="0.25">
      <c r="A3738" s="167"/>
      <c r="B3738" s="1331"/>
      <c r="C3738" s="1332"/>
      <c r="D3738" s="1333"/>
      <c r="E3738" s="1334"/>
      <c r="F3738" s="1334"/>
      <c r="G3738" s="1334"/>
    </row>
    <row r="3739" spans="1:7" s="1281" customFormat="1" x14ac:dyDescent="0.25">
      <c r="A3739" s="167"/>
      <c r="B3739" s="1331"/>
      <c r="C3739" s="1332"/>
      <c r="D3739" s="1333"/>
      <c r="E3739" s="1334"/>
      <c r="F3739" s="1334"/>
      <c r="G3739" s="1334"/>
    </row>
    <row r="3740" spans="1:7" s="1281" customFormat="1" x14ac:dyDescent="0.25">
      <c r="A3740" s="167"/>
      <c r="B3740" s="1331"/>
      <c r="C3740" s="1332"/>
      <c r="D3740" s="1333"/>
      <c r="E3740" s="1334"/>
      <c r="F3740" s="1334"/>
      <c r="G3740" s="1334"/>
    </row>
    <row r="3741" spans="1:7" s="1281" customFormat="1" x14ac:dyDescent="0.25">
      <c r="A3741" s="167"/>
      <c r="B3741" s="1331"/>
      <c r="C3741" s="1332"/>
      <c r="D3741" s="1333"/>
      <c r="E3741" s="1334"/>
      <c r="F3741" s="1334"/>
      <c r="G3741" s="1334"/>
    </row>
    <row r="3742" spans="1:7" s="1281" customFormat="1" x14ac:dyDescent="0.25">
      <c r="A3742" s="167"/>
      <c r="B3742" s="1331"/>
      <c r="C3742" s="1332"/>
      <c r="D3742" s="1333"/>
      <c r="E3742" s="1334"/>
      <c r="F3742" s="1334"/>
      <c r="G3742" s="1334"/>
    </row>
    <row r="3743" spans="1:7" s="1281" customFormat="1" x14ac:dyDescent="0.25">
      <c r="A3743" s="167"/>
      <c r="B3743" s="1331"/>
      <c r="C3743" s="1332"/>
      <c r="D3743" s="1333"/>
      <c r="E3743" s="1334"/>
      <c r="F3743" s="1334"/>
      <c r="G3743" s="1334"/>
    </row>
    <row r="3744" spans="1:7" s="1281" customFormat="1" x14ac:dyDescent="0.25">
      <c r="A3744" s="167"/>
      <c r="B3744" s="1331"/>
      <c r="C3744" s="1332"/>
      <c r="D3744" s="1333"/>
      <c r="E3744" s="1334"/>
      <c r="F3744" s="1334"/>
      <c r="G3744" s="1334"/>
    </row>
    <row r="3745" spans="1:7" s="1281" customFormat="1" x14ac:dyDescent="0.25">
      <c r="A3745" s="167"/>
      <c r="B3745" s="1331"/>
      <c r="C3745" s="1332"/>
      <c r="D3745" s="1333"/>
      <c r="E3745" s="1334"/>
      <c r="F3745" s="1334"/>
      <c r="G3745" s="1334"/>
    </row>
    <row r="3746" spans="1:7" s="1281" customFormat="1" x14ac:dyDescent="0.25">
      <c r="A3746" s="167"/>
      <c r="B3746" s="1331"/>
      <c r="C3746" s="1332"/>
      <c r="D3746" s="1333"/>
      <c r="E3746" s="1334"/>
      <c r="F3746" s="1334"/>
      <c r="G3746" s="1334"/>
    </row>
    <row r="3747" spans="1:7" s="1281" customFormat="1" x14ac:dyDescent="0.25">
      <c r="A3747" s="167"/>
      <c r="B3747" s="1331"/>
      <c r="C3747" s="1332"/>
      <c r="D3747" s="1333"/>
      <c r="E3747" s="1334"/>
      <c r="F3747" s="1334"/>
      <c r="G3747" s="1334"/>
    </row>
    <row r="3748" spans="1:7" s="1281" customFormat="1" x14ac:dyDescent="0.25">
      <c r="A3748" s="167"/>
      <c r="B3748" s="1331"/>
      <c r="C3748" s="1332"/>
      <c r="D3748" s="1333"/>
      <c r="E3748" s="1334"/>
      <c r="F3748" s="1334"/>
      <c r="G3748" s="1334"/>
    </row>
    <row r="3749" spans="1:7" s="1281" customFormat="1" x14ac:dyDescent="0.25">
      <c r="A3749" s="167"/>
      <c r="B3749" s="1331"/>
      <c r="C3749" s="1332"/>
      <c r="D3749" s="1333"/>
      <c r="E3749" s="1334"/>
      <c r="F3749" s="1334"/>
      <c r="G3749" s="1334"/>
    </row>
    <row r="3750" spans="1:7" s="1281" customFormat="1" x14ac:dyDescent="0.25">
      <c r="A3750" s="167"/>
      <c r="B3750" s="1331"/>
      <c r="C3750" s="1332"/>
      <c r="D3750" s="1333"/>
      <c r="E3750" s="1334"/>
      <c r="F3750" s="1334"/>
      <c r="G3750" s="1334"/>
    </row>
    <row r="3751" spans="1:7" s="1281" customFormat="1" x14ac:dyDescent="0.25">
      <c r="A3751" s="167"/>
      <c r="B3751" s="1331"/>
      <c r="C3751" s="1332"/>
      <c r="D3751" s="1333"/>
      <c r="E3751" s="1334"/>
      <c r="F3751" s="1334"/>
      <c r="G3751" s="1334"/>
    </row>
    <row r="3752" spans="1:7" s="1281" customFormat="1" x14ac:dyDescent="0.25">
      <c r="A3752" s="167"/>
      <c r="B3752" s="1331"/>
      <c r="C3752" s="1332"/>
      <c r="D3752" s="1333"/>
      <c r="E3752" s="1334"/>
      <c r="F3752" s="1334"/>
      <c r="G3752" s="1334"/>
    </row>
    <row r="3753" spans="1:7" s="1281" customFormat="1" x14ac:dyDescent="0.25">
      <c r="A3753" s="167"/>
      <c r="B3753" s="1331"/>
      <c r="C3753" s="1332"/>
      <c r="D3753" s="1333"/>
      <c r="E3753" s="1334"/>
      <c r="F3753" s="1334"/>
      <c r="G3753" s="1334"/>
    </row>
    <row r="3754" spans="1:7" s="1281" customFormat="1" x14ac:dyDescent="0.25">
      <c r="A3754" s="167"/>
      <c r="B3754" s="1331"/>
      <c r="C3754" s="1332"/>
      <c r="D3754" s="1333"/>
      <c r="E3754" s="1334"/>
      <c r="F3754" s="1334"/>
      <c r="G3754" s="1334"/>
    </row>
    <row r="3755" spans="1:7" s="1281" customFormat="1" x14ac:dyDescent="0.25">
      <c r="A3755" s="167"/>
      <c r="B3755" s="1331"/>
      <c r="C3755" s="1332"/>
      <c r="D3755" s="1333"/>
      <c r="E3755" s="1334"/>
      <c r="F3755" s="1334"/>
      <c r="G3755" s="1334"/>
    </row>
    <row r="3756" spans="1:7" s="1281" customFormat="1" x14ac:dyDescent="0.25">
      <c r="A3756" s="167"/>
      <c r="B3756" s="1331"/>
      <c r="C3756" s="1332"/>
      <c r="D3756" s="1333"/>
      <c r="E3756" s="1334"/>
      <c r="F3756" s="1334"/>
      <c r="G3756" s="1334"/>
    </row>
    <row r="3757" spans="1:7" s="1281" customFormat="1" x14ac:dyDescent="0.25">
      <c r="A3757" s="167"/>
      <c r="B3757" s="1331"/>
      <c r="C3757" s="1332"/>
      <c r="D3757" s="1333"/>
      <c r="E3757" s="1334"/>
      <c r="F3757" s="1334"/>
      <c r="G3757" s="1334"/>
    </row>
    <row r="3758" spans="1:7" s="1281" customFormat="1" x14ac:dyDescent="0.25">
      <c r="A3758" s="167"/>
      <c r="B3758" s="1331"/>
      <c r="C3758" s="1332"/>
      <c r="D3758" s="1333"/>
      <c r="E3758" s="1334"/>
      <c r="F3758" s="1334"/>
      <c r="G3758" s="1334"/>
    </row>
    <row r="3759" spans="1:7" s="1281" customFormat="1" x14ac:dyDescent="0.25">
      <c r="A3759" s="167"/>
      <c r="B3759" s="1331"/>
      <c r="C3759" s="1332"/>
      <c r="D3759" s="1333"/>
      <c r="E3759" s="1334"/>
      <c r="F3759" s="1334"/>
      <c r="G3759" s="1334"/>
    </row>
    <row r="3760" spans="1:7" s="1281" customFormat="1" x14ac:dyDescent="0.25">
      <c r="A3760" s="167"/>
      <c r="B3760" s="1331"/>
      <c r="C3760" s="1332"/>
      <c r="D3760" s="1333"/>
      <c r="E3760" s="1334"/>
      <c r="F3760" s="1334"/>
      <c r="G3760" s="1334"/>
    </row>
    <row r="3761" spans="1:7" s="1281" customFormat="1" x14ac:dyDescent="0.25">
      <c r="A3761" s="167"/>
      <c r="B3761" s="1331"/>
      <c r="C3761" s="1332"/>
      <c r="D3761" s="1333"/>
      <c r="E3761" s="1334"/>
      <c r="F3761" s="1334"/>
      <c r="G3761" s="1334"/>
    </row>
    <row r="3762" spans="1:7" s="1281" customFormat="1" x14ac:dyDescent="0.25">
      <c r="A3762" s="167"/>
      <c r="B3762" s="1331"/>
      <c r="C3762" s="1332"/>
      <c r="D3762" s="1333"/>
      <c r="E3762" s="1334"/>
      <c r="F3762" s="1334"/>
      <c r="G3762" s="1334"/>
    </row>
    <row r="3763" spans="1:7" s="1281" customFormat="1" x14ac:dyDescent="0.25">
      <c r="A3763" s="167"/>
      <c r="B3763" s="1331"/>
      <c r="C3763" s="1332"/>
      <c r="D3763" s="1333"/>
      <c r="E3763" s="1334"/>
      <c r="F3763" s="1334"/>
      <c r="G3763" s="1334"/>
    </row>
    <row r="3764" spans="1:7" s="1281" customFormat="1" x14ac:dyDescent="0.25">
      <c r="A3764" s="167"/>
      <c r="B3764" s="1331"/>
      <c r="C3764" s="1332"/>
      <c r="D3764" s="1333"/>
      <c r="E3764" s="1334"/>
      <c r="F3764" s="1334"/>
      <c r="G3764" s="1334"/>
    </row>
    <row r="3765" spans="1:7" s="1281" customFormat="1" x14ac:dyDescent="0.25">
      <c r="A3765" s="167"/>
      <c r="B3765" s="1331"/>
      <c r="C3765" s="1332"/>
      <c r="D3765" s="1333"/>
      <c r="E3765" s="1334"/>
      <c r="F3765" s="1334"/>
      <c r="G3765" s="1334"/>
    </row>
    <row r="3766" spans="1:7" s="1281" customFormat="1" x14ac:dyDescent="0.25">
      <c r="A3766" s="167"/>
      <c r="B3766" s="1331"/>
      <c r="C3766" s="1332"/>
      <c r="D3766" s="1333"/>
      <c r="E3766" s="1334"/>
      <c r="F3766" s="1334"/>
      <c r="G3766" s="1334"/>
    </row>
    <row r="3767" spans="1:7" s="1281" customFormat="1" x14ac:dyDescent="0.25">
      <c r="A3767" s="167"/>
      <c r="B3767" s="1331"/>
      <c r="C3767" s="1332"/>
      <c r="D3767" s="1333"/>
      <c r="E3767" s="1334"/>
      <c r="F3767" s="1334"/>
      <c r="G3767" s="1334"/>
    </row>
    <row r="3768" spans="1:7" s="1281" customFormat="1" x14ac:dyDescent="0.25">
      <c r="A3768" s="167"/>
      <c r="B3768" s="1331"/>
      <c r="C3768" s="1332"/>
      <c r="D3768" s="1333"/>
      <c r="E3768" s="1334"/>
      <c r="F3768" s="1334"/>
      <c r="G3768" s="1334"/>
    </row>
    <row r="3769" spans="1:7" s="1281" customFormat="1" x14ac:dyDescent="0.25">
      <c r="A3769" s="167"/>
      <c r="B3769" s="1331"/>
      <c r="C3769" s="1332"/>
      <c r="D3769" s="1333"/>
      <c r="E3769" s="1334"/>
      <c r="F3769" s="1334"/>
      <c r="G3769" s="1334"/>
    </row>
    <row r="3770" spans="1:7" s="1281" customFormat="1" x14ac:dyDescent="0.25">
      <c r="A3770" s="167"/>
      <c r="B3770" s="1331"/>
      <c r="C3770" s="1332"/>
      <c r="D3770" s="1333"/>
      <c r="E3770" s="1334"/>
      <c r="F3770" s="1334"/>
      <c r="G3770" s="1334"/>
    </row>
    <row r="3771" spans="1:7" s="1281" customFormat="1" x14ac:dyDescent="0.25">
      <c r="A3771" s="167"/>
      <c r="B3771" s="1331"/>
      <c r="C3771" s="1332"/>
      <c r="D3771" s="1333"/>
      <c r="E3771" s="1334"/>
      <c r="F3771" s="1334"/>
      <c r="G3771" s="1334"/>
    </row>
    <row r="3772" spans="1:7" s="1281" customFormat="1" x14ac:dyDescent="0.25">
      <c r="A3772" s="167"/>
      <c r="B3772" s="1331"/>
      <c r="C3772" s="1332"/>
      <c r="D3772" s="1333"/>
      <c r="E3772" s="1334"/>
      <c r="F3772" s="1334"/>
      <c r="G3772" s="1334"/>
    </row>
    <row r="3773" spans="1:7" s="1281" customFormat="1" x14ac:dyDescent="0.25">
      <c r="A3773" s="167"/>
      <c r="B3773" s="1331"/>
      <c r="C3773" s="1332"/>
      <c r="D3773" s="1333"/>
      <c r="E3773" s="1334"/>
      <c r="F3773" s="1334"/>
      <c r="G3773" s="1334"/>
    </row>
    <row r="3774" spans="1:7" s="1281" customFormat="1" x14ac:dyDescent="0.25">
      <c r="A3774" s="167"/>
      <c r="B3774" s="1331"/>
      <c r="C3774" s="1332"/>
      <c r="D3774" s="1333"/>
      <c r="E3774" s="1334"/>
      <c r="F3774" s="1334"/>
      <c r="G3774" s="1334"/>
    </row>
    <row r="3775" spans="1:7" s="1281" customFormat="1" x14ac:dyDescent="0.25">
      <c r="A3775" s="167"/>
      <c r="B3775" s="1331"/>
      <c r="C3775" s="1332"/>
      <c r="D3775" s="1333"/>
      <c r="E3775" s="1334"/>
      <c r="F3775" s="1334"/>
      <c r="G3775" s="1334"/>
    </row>
    <row r="3776" spans="1:7" s="1281" customFormat="1" x14ac:dyDescent="0.25">
      <c r="A3776" s="167"/>
      <c r="B3776" s="1331"/>
      <c r="C3776" s="1332"/>
      <c r="D3776" s="1333"/>
      <c r="E3776" s="1334"/>
      <c r="F3776" s="1334"/>
      <c r="G3776" s="1334"/>
    </row>
    <row r="3777" spans="1:7" s="1281" customFormat="1" x14ac:dyDescent="0.25">
      <c r="A3777" s="167"/>
      <c r="B3777" s="1331"/>
      <c r="C3777" s="1332"/>
      <c r="D3777" s="1333"/>
      <c r="E3777" s="1334"/>
      <c r="F3777" s="1334"/>
      <c r="G3777" s="1334"/>
    </row>
    <row r="3778" spans="1:7" s="1281" customFormat="1" x14ac:dyDescent="0.25">
      <c r="A3778" s="167"/>
      <c r="B3778" s="1331"/>
      <c r="C3778" s="1332"/>
      <c r="D3778" s="1333"/>
      <c r="E3778" s="1334"/>
      <c r="F3778" s="1334"/>
      <c r="G3778" s="1334"/>
    </row>
    <row r="3779" spans="1:7" s="1281" customFormat="1" x14ac:dyDescent="0.25">
      <c r="A3779" s="167"/>
      <c r="B3779" s="1331"/>
      <c r="C3779" s="1332"/>
      <c r="D3779" s="1333"/>
      <c r="E3779" s="1334"/>
      <c r="F3779" s="1334"/>
      <c r="G3779" s="1334"/>
    </row>
    <row r="3780" spans="1:7" s="1281" customFormat="1" x14ac:dyDescent="0.25">
      <c r="A3780" s="167"/>
      <c r="B3780" s="1331"/>
      <c r="C3780" s="1332"/>
      <c r="D3780" s="1333"/>
      <c r="E3780" s="1334"/>
      <c r="F3780" s="1334"/>
      <c r="G3780" s="1334"/>
    </row>
    <row r="3781" spans="1:7" s="1281" customFormat="1" x14ac:dyDescent="0.25">
      <c r="A3781" s="167"/>
      <c r="B3781" s="1331"/>
      <c r="C3781" s="1332"/>
      <c r="D3781" s="1333"/>
      <c r="E3781" s="1334"/>
      <c r="F3781" s="1334"/>
      <c r="G3781" s="1334"/>
    </row>
    <row r="3782" spans="1:7" s="1281" customFormat="1" x14ac:dyDescent="0.25">
      <c r="A3782" s="167"/>
      <c r="B3782" s="1331"/>
      <c r="C3782" s="1332"/>
      <c r="D3782" s="1333"/>
      <c r="E3782" s="1334"/>
      <c r="F3782" s="1334"/>
      <c r="G3782" s="1334"/>
    </row>
    <row r="3783" spans="1:7" s="1281" customFormat="1" x14ac:dyDescent="0.25">
      <c r="A3783" s="167"/>
      <c r="B3783" s="1331"/>
      <c r="C3783" s="1332"/>
      <c r="D3783" s="1333"/>
      <c r="E3783" s="1334"/>
      <c r="F3783" s="1334"/>
      <c r="G3783" s="1334"/>
    </row>
    <row r="3784" spans="1:7" s="1281" customFormat="1" x14ac:dyDescent="0.25">
      <c r="A3784" s="167"/>
      <c r="B3784" s="1331"/>
      <c r="C3784" s="1332"/>
      <c r="D3784" s="1333"/>
      <c r="E3784" s="1334"/>
      <c r="F3784" s="1334"/>
      <c r="G3784" s="1334"/>
    </row>
    <row r="3785" spans="1:7" s="1281" customFormat="1" x14ac:dyDescent="0.25">
      <c r="A3785" s="167"/>
      <c r="B3785" s="1331"/>
      <c r="C3785" s="1332"/>
      <c r="D3785" s="1333"/>
      <c r="E3785" s="1334"/>
      <c r="F3785" s="1334"/>
      <c r="G3785" s="1334"/>
    </row>
    <row r="3786" spans="1:7" s="1281" customFormat="1" x14ac:dyDescent="0.25">
      <c r="A3786" s="167"/>
      <c r="B3786" s="1331"/>
      <c r="C3786" s="1332"/>
      <c r="D3786" s="1333"/>
      <c r="E3786" s="1334"/>
      <c r="F3786" s="1334"/>
      <c r="G3786" s="1334"/>
    </row>
    <row r="3787" spans="1:7" s="1281" customFormat="1" x14ac:dyDescent="0.25">
      <c r="A3787" s="167"/>
      <c r="B3787" s="1331"/>
      <c r="C3787" s="1332"/>
      <c r="D3787" s="1333"/>
      <c r="E3787" s="1334"/>
      <c r="F3787" s="1334"/>
      <c r="G3787" s="1334"/>
    </row>
    <row r="3788" spans="1:7" s="1281" customFormat="1" x14ac:dyDescent="0.25">
      <c r="A3788" s="167"/>
      <c r="B3788" s="1331"/>
      <c r="C3788" s="1332"/>
      <c r="D3788" s="1333"/>
      <c r="E3788" s="1334"/>
      <c r="F3788" s="1334"/>
      <c r="G3788" s="1334"/>
    </row>
    <row r="3789" spans="1:7" s="1281" customFormat="1" x14ac:dyDescent="0.25">
      <c r="A3789" s="167"/>
      <c r="B3789" s="1331"/>
      <c r="C3789" s="1332"/>
      <c r="D3789" s="1333"/>
      <c r="E3789" s="1334"/>
      <c r="F3789" s="1334"/>
      <c r="G3789" s="1334"/>
    </row>
    <row r="3790" spans="1:7" s="1281" customFormat="1" x14ac:dyDescent="0.25">
      <c r="A3790" s="167"/>
      <c r="B3790" s="1331"/>
      <c r="C3790" s="1332"/>
      <c r="D3790" s="1333"/>
      <c r="E3790" s="1334"/>
      <c r="F3790" s="1334"/>
      <c r="G3790" s="1334"/>
    </row>
    <row r="3791" spans="1:7" s="1281" customFormat="1" x14ac:dyDescent="0.25">
      <c r="A3791" s="167"/>
      <c r="B3791" s="1331"/>
      <c r="C3791" s="1332"/>
      <c r="D3791" s="1333"/>
      <c r="E3791" s="1334"/>
      <c r="F3791" s="1334"/>
      <c r="G3791" s="1334"/>
    </row>
    <row r="3792" spans="1:7" s="1281" customFormat="1" x14ac:dyDescent="0.25">
      <c r="A3792" s="167"/>
      <c r="B3792" s="1331"/>
      <c r="C3792" s="1332"/>
      <c r="D3792" s="1333"/>
      <c r="E3792" s="1334"/>
      <c r="F3792" s="1334"/>
      <c r="G3792" s="1334"/>
    </row>
    <row r="3793" spans="1:7" s="1281" customFormat="1" x14ac:dyDescent="0.25">
      <c r="A3793" s="167"/>
      <c r="B3793" s="1331"/>
      <c r="C3793" s="1332"/>
      <c r="D3793" s="1333"/>
      <c r="E3793" s="1334"/>
      <c r="F3793" s="1334"/>
      <c r="G3793" s="1334"/>
    </row>
    <row r="3794" spans="1:7" s="1281" customFormat="1" x14ac:dyDescent="0.25">
      <c r="A3794" s="167"/>
      <c r="B3794" s="1331"/>
      <c r="C3794" s="1332"/>
      <c r="D3794" s="1333"/>
      <c r="E3794" s="1334"/>
      <c r="F3794" s="1334"/>
      <c r="G3794" s="1334"/>
    </row>
    <row r="3795" spans="1:7" s="1281" customFormat="1" x14ac:dyDescent="0.25">
      <c r="A3795" s="167"/>
      <c r="B3795" s="1331"/>
      <c r="C3795" s="1332"/>
      <c r="D3795" s="1333"/>
      <c r="E3795" s="1334"/>
      <c r="F3795" s="1334"/>
      <c r="G3795" s="1334"/>
    </row>
    <row r="3796" spans="1:7" s="1281" customFormat="1" x14ac:dyDescent="0.25">
      <c r="A3796" s="167"/>
      <c r="B3796" s="1331"/>
      <c r="C3796" s="1332"/>
      <c r="D3796" s="1333"/>
      <c r="E3796" s="1334"/>
      <c r="F3796" s="1334"/>
      <c r="G3796" s="1334"/>
    </row>
    <row r="3797" spans="1:7" s="1281" customFormat="1" x14ac:dyDescent="0.25">
      <c r="A3797" s="167"/>
      <c r="B3797" s="1331"/>
      <c r="C3797" s="1332"/>
      <c r="D3797" s="1333"/>
      <c r="E3797" s="1334"/>
      <c r="F3797" s="1334"/>
      <c r="G3797" s="1334"/>
    </row>
    <row r="3798" spans="1:7" s="1281" customFormat="1" x14ac:dyDescent="0.25">
      <c r="A3798" s="167"/>
      <c r="B3798" s="1331"/>
      <c r="C3798" s="1332"/>
      <c r="D3798" s="1333"/>
      <c r="E3798" s="1334"/>
      <c r="F3798" s="1334"/>
      <c r="G3798" s="1334"/>
    </row>
    <row r="3799" spans="1:7" s="1281" customFormat="1" x14ac:dyDescent="0.25">
      <c r="A3799" s="167"/>
      <c r="B3799" s="1331"/>
      <c r="C3799" s="1332"/>
      <c r="D3799" s="1333"/>
      <c r="E3799" s="1334"/>
      <c r="F3799" s="1334"/>
      <c r="G3799" s="1334"/>
    </row>
    <row r="3800" spans="1:7" s="1281" customFormat="1" x14ac:dyDescent="0.25">
      <c r="A3800" s="167"/>
      <c r="B3800" s="1331"/>
      <c r="C3800" s="1332"/>
      <c r="D3800" s="1333"/>
      <c r="E3800" s="1334"/>
      <c r="F3800" s="1334"/>
      <c r="G3800" s="1334"/>
    </row>
    <row r="3801" spans="1:7" s="1281" customFormat="1" x14ac:dyDescent="0.25">
      <c r="A3801" s="167"/>
      <c r="B3801" s="1331"/>
      <c r="C3801" s="1332"/>
      <c r="D3801" s="1333"/>
      <c r="E3801" s="1334"/>
      <c r="F3801" s="1334"/>
      <c r="G3801" s="1334"/>
    </row>
    <row r="3802" spans="1:7" s="1281" customFormat="1" x14ac:dyDescent="0.25">
      <c r="A3802" s="167"/>
      <c r="B3802" s="1331"/>
      <c r="C3802" s="1332"/>
      <c r="D3802" s="1333"/>
      <c r="E3802" s="1334"/>
      <c r="F3802" s="1334"/>
      <c r="G3802" s="1334"/>
    </row>
    <row r="3803" spans="1:7" s="1281" customFormat="1" x14ac:dyDescent="0.25">
      <c r="A3803" s="167"/>
      <c r="B3803" s="1331"/>
      <c r="C3803" s="1332"/>
      <c r="D3803" s="1333"/>
      <c r="E3803" s="1334"/>
      <c r="F3803" s="1334"/>
      <c r="G3803" s="1334"/>
    </row>
    <row r="3804" spans="1:7" s="1281" customFormat="1" x14ac:dyDescent="0.25">
      <c r="A3804" s="167"/>
      <c r="B3804" s="1331"/>
      <c r="C3804" s="1332"/>
      <c r="D3804" s="1333"/>
      <c r="E3804" s="1334"/>
      <c r="F3804" s="1334"/>
      <c r="G3804" s="1334"/>
    </row>
    <row r="3805" spans="1:7" s="1281" customFormat="1" x14ac:dyDescent="0.25">
      <c r="A3805" s="167"/>
      <c r="B3805" s="1331"/>
      <c r="C3805" s="1332"/>
      <c r="D3805" s="1333"/>
      <c r="E3805" s="1334"/>
      <c r="F3805" s="1334"/>
      <c r="G3805" s="1334"/>
    </row>
    <row r="3806" spans="1:7" s="1281" customFormat="1" x14ac:dyDescent="0.25">
      <c r="A3806" s="167"/>
      <c r="B3806" s="1331"/>
      <c r="C3806" s="1332"/>
      <c r="D3806" s="1333"/>
      <c r="E3806" s="1334"/>
      <c r="F3806" s="1334"/>
      <c r="G3806" s="1334"/>
    </row>
    <row r="3807" spans="1:7" s="1281" customFormat="1" x14ac:dyDescent="0.25">
      <c r="A3807" s="167"/>
      <c r="B3807" s="1331"/>
      <c r="C3807" s="1332"/>
      <c r="D3807" s="1333"/>
      <c r="E3807" s="1334"/>
      <c r="F3807" s="1334"/>
      <c r="G3807" s="1334"/>
    </row>
    <row r="3808" spans="1:7" s="1281" customFormat="1" x14ac:dyDescent="0.25">
      <c r="A3808" s="167"/>
      <c r="B3808" s="1331"/>
      <c r="C3808" s="1332"/>
      <c r="D3808" s="1333"/>
      <c r="E3808" s="1334"/>
      <c r="F3808" s="1334"/>
      <c r="G3808" s="1334"/>
    </row>
    <row r="3809" spans="1:7" s="1281" customFormat="1" x14ac:dyDescent="0.25">
      <c r="A3809" s="167"/>
      <c r="B3809" s="1331"/>
      <c r="C3809" s="1332"/>
      <c r="D3809" s="1333"/>
      <c r="E3809" s="1334"/>
      <c r="F3809" s="1334"/>
      <c r="G3809" s="1334"/>
    </row>
    <row r="3810" spans="1:7" s="1281" customFormat="1" x14ac:dyDescent="0.25">
      <c r="A3810" s="167"/>
      <c r="B3810" s="1331"/>
      <c r="C3810" s="1332"/>
      <c r="D3810" s="1333"/>
      <c r="E3810" s="1334"/>
      <c r="F3810" s="1334"/>
      <c r="G3810" s="1334"/>
    </row>
    <row r="3811" spans="1:7" s="1281" customFormat="1" x14ac:dyDescent="0.25">
      <c r="A3811" s="167"/>
      <c r="B3811" s="1331"/>
      <c r="C3811" s="1332"/>
      <c r="D3811" s="1333"/>
      <c r="E3811" s="1334"/>
      <c r="F3811" s="1334"/>
      <c r="G3811" s="1334"/>
    </row>
    <row r="3812" spans="1:7" s="1281" customFormat="1" x14ac:dyDescent="0.25">
      <c r="A3812" s="167"/>
      <c r="B3812" s="1331"/>
      <c r="C3812" s="1332"/>
      <c r="D3812" s="1333"/>
      <c r="E3812" s="1334"/>
      <c r="F3812" s="1334"/>
      <c r="G3812" s="1334"/>
    </row>
    <row r="3813" spans="1:7" s="1281" customFormat="1" x14ac:dyDescent="0.25">
      <c r="A3813" s="167"/>
      <c r="B3813" s="1331"/>
      <c r="C3813" s="1332"/>
      <c r="D3813" s="1333"/>
      <c r="E3813" s="1334"/>
      <c r="F3813" s="1334"/>
      <c r="G3813" s="1334"/>
    </row>
    <row r="3814" spans="1:7" s="1281" customFormat="1" x14ac:dyDescent="0.25">
      <c r="A3814" s="167"/>
      <c r="B3814" s="1331"/>
      <c r="C3814" s="1332"/>
      <c r="D3814" s="1333"/>
      <c r="E3814" s="1334"/>
      <c r="F3814" s="1334"/>
      <c r="G3814" s="1334"/>
    </row>
    <row r="3815" spans="1:7" s="1281" customFormat="1" x14ac:dyDescent="0.25">
      <c r="A3815" s="167"/>
      <c r="B3815" s="1331"/>
      <c r="C3815" s="1332"/>
      <c r="D3815" s="1333"/>
      <c r="E3815" s="1334"/>
      <c r="F3815" s="1334"/>
      <c r="G3815" s="1334"/>
    </row>
    <row r="3816" spans="1:7" s="1281" customFormat="1" x14ac:dyDescent="0.25">
      <c r="A3816" s="167"/>
      <c r="B3816" s="1331"/>
      <c r="C3816" s="1332"/>
      <c r="D3816" s="1333"/>
      <c r="E3816" s="1334"/>
      <c r="F3816" s="1334"/>
      <c r="G3816" s="1334"/>
    </row>
    <row r="3817" spans="1:7" s="1281" customFormat="1" x14ac:dyDescent="0.25">
      <c r="A3817" s="167"/>
      <c r="B3817" s="1331"/>
      <c r="C3817" s="1332"/>
      <c r="D3817" s="1333"/>
      <c r="E3817" s="1334"/>
      <c r="F3817" s="1334"/>
      <c r="G3817" s="1334"/>
    </row>
    <row r="3818" spans="1:7" s="1281" customFormat="1" x14ac:dyDescent="0.25">
      <c r="A3818" s="167"/>
      <c r="B3818" s="1331"/>
      <c r="C3818" s="1332"/>
      <c r="D3818" s="1333"/>
      <c r="E3818" s="1334"/>
      <c r="F3818" s="1334"/>
      <c r="G3818" s="1334"/>
    </row>
    <row r="3819" spans="1:7" s="1281" customFormat="1" x14ac:dyDescent="0.25">
      <c r="A3819" s="167"/>
      <c r="B3819" s="1331"/>
      <c r="C3819" s="1332"/>
      <c r="D3819" s="1333"/>
      <c r="E3819" s="1334"/>
      <c r="F3819" s="1334"/>
      <c r="G3819" s="1334"/>
    </row>
    <row r="3820" spans="1:7" s="1281" customFormat="1" x14ac:dyDescent="0.25">
      <c r="A3820" s="167"/>
      <c r="B3820" s="1331"/>
      <c r="C3820" s="1332"/>
      <c r="D3820" s="1333"/>
      <c r="E3820" s="1334"/>
      <c r="F3820" s="1334"/>
      <c r="G3820" s="1334"/>
    </row>
    <row r="3821" spans="1:7" s="1281" customFormat="1" x14ac:dyDescent="0.25">
      <c r="A3821" s="167"/>
      <c r="B3821" s="1331"/>
      <c r="C3821" s="1332"/>
      <c r="D3821" s="1333"/>
      <c r="E3821" s="1334"/>
      <c r="F3821" s="1334"/>
      <c r="G3821" s="1334"/>
    </row>
    <row r="3822" spans="1:7" s="1281" customFormat="1" x14ac:dyDescent="0.25">
      <c r="A3822" s="167"/>
      <c r="B3822" s="1331"/>
      <c r="C3822" s="1332"/>
      <c r="D3822" s="1333"/>
      <c r="E3822" s="1334"/>
      <c r="F3822" s="1334"/>
      <c r="G3822" s="1334"/>
    </row>
    <row r="3823" spans="1:7" s="1281" customFormat="1" x14ac:dyDescent="0.25">
      <c r="A3823" s="167"/>
      <c r="B3823" s="1331"/>
      <c r="C3823" s="1332"/>
      <c r="D3823" s="1333"/>
      <c r="E3823" s="1334"/>
      <c r="F3823" s="1334"/>
      <c r="G3823" s="1334"/>
    </row>
    <row r="3824" spans="1:7" s="1281" customFormat="1" x14ac:dyDescent="0.25">
      <c r="A3824" s="167"/>
      <c r="B3824" s="1331"/>
      <c r="C3824" s="1332"/>
      <c r="D3824" s="1333"/>
      <c r="E3824" s="1334"/>
      <c r="F3824" s="1334"/>
      <c r="G3824" s="1334"/>
    </row>
    <row r="3825" spans="1:7" s="1281" customFormat="1" x14ac:dyDescent="0.25">
      <c r="A3825" s="167"/>
      <c r="B3825" s="1331"/>
      <c r="C3825" s="1332"/>
      <c r="D3825" s="1333"/>
      <c r="E3825" s="1334"/>
      <c r="F3825" s="1334"/>
      <c r="G3825" s="1334"/>
    </row>
    <row r="3826" spans="1:7" s="1281" customFormat="1" x14ac:dyDescent="0.25">
      <c r="A3826" s="167"/>
      <c r="B3826" s="1331"/>
      <c r="C3826" s="1332"/>
      <c r="D3826" s="1333"/>
      <c r="E3826" s="1334"/>
      <c r="F3826" s="1334"/>
      <c r="G3826" s="1334"/>
    </row>
    <row r="3827" spans="1:7" s="1281" customFormat="1" x14ac:dyDescent="0.25">
      <c r="A3827" s="167"/>
      <c r="B3827" s="1331"/>
      <c r="C3827" s="1332"/>
      <c r="D3827" s="1333"/>
      <c r="E3827" s="1334"/>
      <c r="F3827" s="1334"/>
      <c r="G3827" s="1334"/>
    </row>
    <row r="3828" spans="1:7" s="1281" customFormat="1" x14ac:dyDescent="0.25">
      <c r="A3828" s="167"/>
      <c r="B3828" s="1331"/>
      <c r="C3828" s="1332"/>
      <c r="D3828" s="1333"/>
      <c r="E3828" s="1334"/>
      <c r="F3828" s="1334"/>
      <c r="G3828" s="1334"/>
    </row>
    <row r="3829" spans="1:7" s="1281" customFormat="1" x14ac:dyDescent="0.25">
      <c r="A3829" s="167"/>
      <c r="B3829" s="1331"/>
      <c r="C3829" s="1332"/>
      <c r="D3829" s="1333"/>
      <c r="E3829" s="1334"/>
      <c r="F3829" s="1334"/>
      <c r="G3829" s="1334"/>
    </row>
    <row r="3830" spans="1:7" s="1281" customFormat="1" x14ac:dyDescent="0.25">
      <c r="A3830" s="167"/>
      <c r="B3830" s="1331"/>
      <c r="C3830" s="1332"/>
      <c r="D3830" s="1333"/>
      <c r="E3830" s="1334"/>
      <c r="F3830" s="1334"/>
      <c r="G3830" s="1334"/>
    </row>
    <row r="3831" spans="1:7" s="1281" customFormat="1" x14ac:dyDescent="0.25">
      <c r="A3831" s="167"/>
      <c r="B3831" s="1331"/>
      <c r="C3831" s="1332"/>
      <c r="D3831" s="1333"/>
      <c r="E3831" s="1334"/>
      <c r="F3831" s="1334"/>
      <c r="G3831" s="1334"/>
    </row>
    <row r="3832" spans="1:7" s="1281" customFormat="1" x14ac:dyDescent="0.25">
      <c r="A3832" s="167"/>
      <c r="B3832" s="1331"/>
      <c r="C3832" s="1332"/>
      <c r="D3832" s="1333"/>
      <c r="E3832" s="1334"/>
      <c r="F3832" s="1334"/>
      <c r="G3832" s="1334"/>
    </row>
    <row r="3833" spans="1:7" s="1281" customFormat="1" x14ac:dyDescent="0.25">
      <c r="A3833" s="167"/>
      <c r="B3833" s="1331"/>
      <c r="C3833" s="1332"/>
      <c r="D3833" s="1333"/>
      <c r="E3833" s="1334"/>
      <c r="F3833" s="1334"/>
      <c r="G3833" s="1334"/>
    </row>
    <row r="3834" spans="1:7" s="1281" customFormat="1" x14ac:dyDescent="0.25">
      <c r="A3834" s="167"/>
      <c r="B3834" s="1331"/>
      <c r="C3834" s="1332"/>
      <c r="D3834" s="1333"/>
      <c r="E3834" s="1334"/>
      <c r="F3834" s="1334"/>
      <c r="G3834" s="1334"/>
    </row>
    <row r="3835" spans="1:7" s="1281" customFormat="1" x14ac:dyDescent="0.25">
      <c r="A3835" s="167"/>
      <c r="B3835" s="1331"/>
      <c r="C3835" s="1332"/>
      <c r="D3835" s="1333"/>
      <c r="E3835" s="1334"/>
      <c r="F3835" s="1334"/>
      <c r="G3835" s="1334"/>
    </row>
    <row r="3836" spans="1:7" s="1281" customFormat="1" x14ac:dyDescent="0.25">
      <c r="A3836" s="167"/>
      <c r="B3836" s="1331"/>
      <c r="C3836" s="1332"/>
      <c r="D3836" s="1333"/>
      <c r="E3836" s="1334"/>
      <c r="F3836" s="1334"/>
      <c r="G3836" s="1334"/>
    </row>
    <row r="3837" spans="1:7" s="1281" customFormat="1" x14ac:dyDescent="0.25">
      <c r="A3837" s="167"/>
      <c r="B3837" s="1331"/>
      <c r="C3837" s="1332"/>
      <c r="D3837" s="1333"/>
      <c r="E3837" s="1334"/>
      <c r="F3837" s="1334"/>
      <c r="G3837" s="1334"/>
    </row>
    <row r="3838" spans="1:7" s="1281" customFormat="1" x14ac:dyDescent="0.25">
      <c r="A3838" s="167"/>
      <c r="B3838" s="1331"/>
      <c r="C3838" s="1332"/>
      <c r="D3838" s="1333"/>
      <c r="E3838" s="1334"/>
      <c r="F3838" s="1334"/>
      <c r="G3838" s="1334"/>
    </row>
    <row r="3839" spans="1:7" s="1281" customFormat="1" x14ac:dyDescent="0.25">
      <c r="A3839" s="167"/>
      <c r="B3839" s="1331"/>
      <c r="C3839" s="1332"/>
      <c r="D3839" s="1333"/>
      <c r="E3839" s="1334"/>
      <c r="F3839" s="1334"/>
      <c r="G3839" s="1334"/>
    </row>
    <row r="3840" spans="1:7" s="1281" customFormat="1" x14ac:dyDescent="0.25">
      <c r="A3840" s="167"/>
      <c r="B3840" s="1331"/>
      <c r="C3840" s="1332"/>
      <c r="D3840" s="1333"/>
      <c r="E3840" s="1334"/>
      <c r="F3840" s="1334"/>
      <c r="G3840" s="1334"/>
    </row>
    <row r="3841" spans="1:7" s="1281" customFormat="1" x14ac:dyDescent="0.25">
      <c r="A3841" s="167"/>
      <c r="B3841" s="1331"/>
      <c r="C3841" s="1332"/>
      <c r="D3841" s="1333"/>
      <c r="E3841" s="1334"/>
      <c r="F3841" s="1334"/>
      <c r="G3841" s="1334"/>
    </row>
    <row r="3842" spans="1:7" s="1281" customFormat="1" x14ac:dyDescent="0.25">
      <c r="A3842" s="167"/>
      <c r="B3842" s="1331"/>
      <c r="C3842" s="1332"/>
      <c r="D3842" s="1333"/>
      <c r="E3842" s="1334"/>
      <c r="F3842" s="1334"/>
      <c r="G3842" s="1334"/>
    </row>
    <row r="3843" spans="1:7" s="1281" customFormat="1" x14ac:dyDescent="0.25">
      <c r="A3843" s="167"/>
      <c r="B3843" s="1331"/>
      <c r="C3843" s="1332"/>
      <c r="D3843" s="1333"/>
      <c r="E3843" s="1334"/>
      <c r="F3843" s="1334"/>
      <c r="G3843" s="1334"/>
    </row>
    <row r="3844" spans="1:7" s="1281" customFormat="1" x14ac:dyDescent="0.25">
      <c r="A3844" s="167"/>
      <c r="B3844" s="1331"/>
      <c r="C3844" s="1332"/>
      <c r="D3844" s="1333"/>
      <c r="E3844" s="1334"/>
      <c r="F3844" s="1334"/>
      <c r="G3844" s="1334"/>
    </row>
    <row r="3845" spans="1:7" s="1281" customFormat="1" x14ac:dyDescent="0.25">
      <c r="A3845" s="167"/>
      <c r="B3845" s="1331"/>
      <c r="C3845" s="1332"/>
      <c r="D3845" s="1333"/>
      <c r="E3845" s="1334"/>
      <c r="F3845" s="1334"/>
      <c r="G3845" s="1334"/>
    </row>
    <row r="3846" spans="1:7" s="1281" customFormat="1" x14ac:dyDescent="0.25">
      <c r="A3846" s="167"/>
      <c r="B3846" s="1331"/>
      <c r="C3846" s="1332"/>
      <c r="D3846" s="1333"/>
      <c r="E3846" s="1334"/>
      <c r="F3846" s="1334"/>
      <c r="G3846" s="1334"/>
    </row>
    <row r="3847" spans="1:7" s="1281" customFormat="1" x14ac:dyDescent="0.25">
      <c r="A3847" s="167"/>
      <c r="B3847" s="1331"/>
      <c r="C3847" s="1332"/>
      <c r="D3847" s="1333"/>
      <c r="E3847" s="1334"/>
      <c r="F3847" s="1334"/>
      <c r="G3847" s="1334"/>
    </row>
    <row r="3848" spans="1:7" s="1281" customFormat="1" x14ac:dyDescent="0.25">
      <c r="A3848" s="167"/>
      <c r="B3848" s="1331"/>
      <c r="C3848" s="1332"/>
      <c r="D3848" s="1333"/>
      <c r="E3848" s="1334"/>
      <c r="F3848" s="1334"/>
      <c r="G3848" s="1334"/>
    </row>
    <row r="3849" spans="1:7" s="1281" customFormat="1" x14ac:dyDescent="0.25">
      <c r="A3849" s="167"/>
      <c r="B3849" s="1331"/>
      <c r="C3849" s="1332"/>
      <c r="D3849" s="1333"/>
      <c r="E3849" s="1334"/>
      <c r="F3849" s="1334"/>
      <c r="G3849" s="1334"/>
    </row>
    <row r="3850" spans="1:7" s="1281" customFormat="1" x14ac:dyDescent="0.25">
      <c r="A3850" s="167"/>
      <c r="B3850" s="1331"/>
      <c r="C3850" s="1332"/>
      <c r="D3850" s="1333"/>
      <c r="E3850" s="1334"/>
      <c r="F3850" s="1334"/>
      <c r="G3850" s="1334"/>
    </row>
    <row r="3851" spans="1:7" s="1281" customFormat="1" x14ac:dyDescent="0.25">
      <c r="A3851" s="167"/>
      <c r="B3851" s="1331"/>
      <c r="C3851" s="1332"/>
      <c r="D3851" s="1333"/>
      <c r="E3851" s="1334"/>
      <c r="F3851" s="1334"/>
      <c r="G3851" s="1334"/>
    </row>
    <row r="3852" spans="1:7" s="1281" customFormat="1" x14ac:dyDescent="0.25">
      <c r="A3852" s="167"/>
      <c r="B3852" s="1331"/>
      <c r="C3852" s="1332"/>
      <c r="D3852" s="1333"/>
      <c r="E3852" s="1334"/>
      <c r="F3852" s="1334"/>
      <c r="G3852" s="1334"/>
    </row>
    <row r="3853" spans="1:7" s="1281" customFormat="1" x14ac:dyDescent="0.25">
      <c r="A3853" s="167"/>
      <c r="B3853" s="1331"/>
      <c r="C3853" s="1332"/>
      <c r="D3853" s="1333"/>
      <c r="E3853" s="1334"/>
      <c r="F3853" s="1334"/>
      <c r="G3853" s="1334"/>
    </row>
    <row r="3854" spans="1:7" s="1281" customFormat="1" x14ac:dyDescent="0.25">
      <c r="A3854" s="167"/>
      <c r="B3854" s="1331"/>
      <c r="C3854" s="1332"/>
      <c r="D3854" s="1333"/>
      <c r="E3854" s="1334"/>
      <c r="F3854" s="1334"/>
      <c r="G3854" s="1334"/>
    </row>
    <row r="3855" spans="1:7" s="1281" customFormat="1" x14ac:dyDescent="0.25">
      <c r="A3855" s="167"/>
      <c r="B3855" s="1331"/>
      <c r="C3855" s="1332"/>
      <c r="D3855" s="1333"/>
      <c r="E3855" s="1334"/>
      <c r="F3855" s="1334"/>
      <c r="G3855" s="1334"/>
    </row>
    <row r="3856" spans="1:7" s="1281" customFormat="1" x14ac:dyDescent="0.25">
      <c r="A3856" s="167"/>
      <c r="B3856" s="1331"/>
      <c r="C3856" s="1332"/>
      <c r="D3856" s="1333"/>
      <c r="E3856" s="1334"/>
      <c r="F3856" s="1334"/>
      <c r="G3856" s="1334"/>
    </row>
    <row r="3857" spans="1:7" s="1281" customFormat="1" x14ac:dyDescent="0.25">
      <c r="A3857" s="167"/>
      <c r="B3857" s="1331"/>
      <c r="C3857" s="1332"/>
      <c r="D3857" s="1333"/>
      <c r="E3857" s="1334"/>
      <c r="F3857" s="1334"/>
      <c r="G3857" s="1334"/>
    </row>
    <row r="3858" spans="1:7" s="1281" customFormat="1" x14ac:dyDescent="0.25">
      <c r="A3858" s="167"/>
      <c r="B3858" s="1331"/>
      <c r="C3858" s="1332"/>
      <c r="D3858" s="1333"/>
      <c r="E3858" s="1334"/>
      <c r="F3858" s="1334"/>
      <c r="G3858" s="1334"/>
    </row>
    <row r="3859" spans="1:7" s="1281" customFormat="1" x14ac:dyDescent="0.25">
      <c r="A3859" s="167"/>
      <c r="B3859" s="1331"/>
      <c r="C3859" s="1332"/>
      <c r="D3859" s="1333"/>
      <c r="E3859" s="1334"/>
      <c r="F3859" s="1334"/>
      <c r="G3859" s="1334"/>
    </row>
    <row r="3860" spans="1:7" s="1281" customFormat="1" x14ac:dyDescent="0.25">
      <c r="A3860" s="167"/>
      <c r="B3860" s="1331"/>
      <c r="C3860" s="1332"/>
      <c r="D3860" s="1333"/>
      <c r="E3860" s="1334"/>
      <c r="F3860" s="1334"/>
      <c r="G3860" s="1334"/>
    </row>
    <row r="3861" spans="1:7" s="1281" customFormat="1" x14ac:dyDescent="0.25">
      <c r="A3861" s="167"/>
      <c r="B3861" s="1331"/>
      <c r="C3861" s="1332"/>
      <c r="D3861" s="1333"/>
      <c r="E3861" s="1334"/>
      <c r="F3861" s="1334"/>
      <c r="G3861" s="1334"/>
    </row>
    <row r="3862" spans="1:7" s="1281" customFormat="1" x14ac:dyDescent="0.25">
      <c r="A3862" s="167"/>
      <c r="B3862" s="1331"/>
      <c r="C3862" s="1332"/>
      <c r="D3862" s="1333"/>
      <c r="E3862" s="1334"/>
      <c r="F3862" s="1334"/>
      <c r="G3862" s="1334"/>
    </row>
    <row r="3863" spans="1:7" s="1281" customFormat="1" x14ac:dyDescent="0.25">
      <c r="A3863" s="167"/>
      <c r="B3863" s="1331"/>
      <c r="C3863" s="1332"/>
      <c r="D3863" s="1333"/>
      <c r="E3863" s="1334"/>
      <c r="F3863" s="1334"/>
      <c r="G3863" s="1334"/>
    </row>
    <row r="3864" spans="1:7" s="1281" customFormat="1" x14ac:dyDescent="0.25">
      <c r="A3864" s="167"/>
      <c r="B3864" s="1331"/>
      <c r="C3864" s="1332"/>
      <c r="D3864" s="1333"/>
      <c r="E3864" s="1334"/>
      <c r="F3864" s="1334"/>
      <c r="G3864" s="1334"/>
    </row>
    <row r="3865" spans="1:7" s="1281" customFormat="1" x14ac:dyDescent="0.25">
      <c r="A3865" s="167"/>
      <c r="B3865" s="1331"/>
      <c r="C3865" s="1332"/>
      <c r="D3865" s="1333"/>
      <c r="E3865" s="1334"/>
      <c r="F3865" s="1334"/>
      <c r="G3865" s="1334"/>
    </row>
    <row r="3866" spans="1:7" s="1281" customFormat="1" x14ac:dyDescent="0.25">
      <c r="A3866" s="167"/>
      <c r="B3866" s="1331"/>
      <c r="C3866" s="1332"/>
      <c r="D3866" s="1333"/>
      <c r="E3866" s="1334"/>
      <c r="F3866" s="1334"/>
      <c r="G3866" s="1334"/>
    </row>
    <row r="3867" spans="1:7" s="1281" customFormat="1" x14ac:dyDescent="0.25">
      <c r="A3867" s="167"/>
      <c r="B3867" s="1331"/>
      <c r="C3867" s="1332"/>
      <c r="D3867" s="1333"/>
      <c r="E3867" s="1334"/>
      <c r="F3867" s="1334"/>
      <c r="G3867" s="1334"/>
    </row>
    <row r="3868" spans="1:7" s="1281" customFormat="1" x14ac:dyDescent="0.25">
      <c r="A3868" s="167"/>
      <c r="B3868" s="1331"/>
      <c r="C3868" s="1332"/>
      <c r="D3868" s="1333"/>
      <c r="E3868" s="1334"/>
      <c r="F3868" s="1334"/>
      <c r="G3868" s="1334"/>
    </row>
    <row r="3869" spans="1:7" s="1281" customFormat="1" x14ac:dyDescent="0.25">
      <c r="A3869" s="167"/>
      <c r="B3869" s="1331"/>
      <c r="C3869" s="1332"/>
      <c r="D3869" s="1333"/>
      <c r="E3869" s="1334"/>
      <c r="F3869" s="1334"/>
      <c r="G3869" s="1334"/>
    </row>
    <row r="3870" spans="1:7" s="1281" customFormat="1" x14ac:dyDescent="0.25">
      <c r="A3870" s="167"/>
      <c r="B3870" s="1331"/>
      <c r="C3870" s="1332"/>
      <c r="D3870" s="1333"/>
      <c r="E3870" s="1334"/>
      <c r="F3870" s="1334"/>
      <c r="G3870" s="1334"/>
    </row>
    <row r="3871" spans="1:7" s="1281" customFormat="1" x14ac:dyDescent="0.25">
      <c r="A3871" s="167"/>
      <c r="B3871" s="1331"/>
      <c r="C3871" s="1332"/>
      <c r="D3871" s="1333"/>
      <c r="E3871" s="1334"/>
      <c r="F3871" s="1334"/>
      <c r="G3871" s="1334"/>
    </row>
    <row r="3872" spans="1:7" s="1281" customFormat="1" x14ac:dyDescent="0.25">
      <c r="A3872" s="167"/>
      <c r="B3872" s="1331"/>
      <c r="C3872" s="1332"/>
      <c r="D3872" s="1333"/>
      <c r="E3872" s="1334"/>
      <c r="F3872" s="1334"/>
      <c r="G3872" s="1334"/>
    </row>
    <row r="3873" spans="1:7" s="1281" customFormat="1" x14ac:dyDescent="0.25">
      <c r="A3873" s="167"/>
      <c r="B3873" s="1331"/>
      <c r="C3873" s="1332"/>
      <c r="D3873" s="1333"/>
      <c r="E3873" s="1334"/>
      <c r="F3873" s="1334"/>
      <c r="G3873" s="1334"/>
    </row>
    <row r="3874" spans="1:7" s="1281" customFormat="1" x14ac:dyDescent="0.25">
      <c r="A3874" s="167"/>
      <c r="B3874" s="1331"/>
      <c r="C3874" s="1332"/>
      <c r="D3874" s="1333"/>
      <c r="E3874" s="1334"/>
      <c r="F3874" s="1334"/>
      <c r="G3874" s="1334"/>
    </row>
    <row r="3875" spans="1:7" s="1281" customFormat="1" x14ac:dyDescent="0.25">
      <c r="A3875" s="167"/>
      <c r="B3875" s="1331"/>
      <c r="C3875" s="1332"/>
      <c r="D3875" s="1333"/>
      <c r="E3875" s="1334"/>
      <c r="F3875" s="1334"/>
      <c r="G3875" s="1334"/>
    </row>
    <row r="3876" spans="1:7" s="1281" customFormat="1" x14ac:dyDescent="0.25">
      <c r="A3876" s="167"/>
      <c r="B3876" s="1331"/>
      <c r="C3876" s="1332"/>
      <c r="D3876" s="1333"/>
      <c r="E3876" s="1334"/>
      <c r="F3876" s="1334"/>
      <c r="G3876" s="1334"/>
    </row>
    <row r="3877" spans="1:7" s="1281" customFormat="1" x14ac:dyDescent="0.25">
      <c r="A3877" s="167"/>
      <c r="B3877" s="1331"/>
      <c r="C3877" s="1332"/>
      <c r="D3877" s="1333"/>
      <c r="E3877" s="1334"/>
      <c r="F3877" s="1334"/>
      <c r="G3877" s="1334"/>
    </row>
    <row r="3878" spans="1:7" s="1281" customFormat="1" x14ac:dyDescent="0.25">
      <c r="A3878" s="167"/>
      <c r="B3878" s="1331"/>
      <c r="C3878" s="1332"/>
      <c r="D3878" s="1333"/>
      <c r="E3878" s="1334"/>
      <c r="F3878" s="1334"/>
      <c r="G3878" s="1334"/>
    </row>
    <row r="3879" spans="1:7" s="1281" customFormat="1" x14ac:dyDescent="0.25">
      <c r="A3879" s="167"/>
      <c r="B3879" s="1331"/>
      <c r="C3879" s="1332"/>
      <c r="D3879" s="1333"/>
      <c r="E3879" s="1334"/>
      <c r="F3879" s="1334"/>
      <c r="G3879" s="1334"/>
    </row>
    <row r="3880" spans="1:7" s="1281" customFormat="1" x14ac:dyDescent="0.25">
      <c r="A3880" s="167"/>
      <c r="B3880" s="1331"/>
      <c r="C3880" s="1332"/>
      <c r="D3880" s="1333"/>
      <c r="E3880" s="1334"/>
      <c r="F3880" s="1334"/>
      <c r="G3880" s="1334"/>
    </row>
    <row r="3881" spans="1:7" s="1281" customFormat="1" x14ac:dyDescent="0.25">
      <c r="A3881" s="167"/>
      <c r="B3881" s="1331"/>
      <c r="C3881" s="1332"/>
      <c r="D3881" s="1333"/>
      <c r="E3881" s="1334"/>
      <c r="F3881" s="1334"/>
      <c r="G3881" s="1334"/>
    </row>
    <row r="3882" spans="1:7" s="1281" customFormat="1" x14ac:dyDescent="0.25">
      <c r="A3882" s="167"/>
      <c r="B3882" s="1331"/>
      <c r="C3882" s="1332"/>
      <c r="D3882" s="1333"/>
      <c r="E3882" s="1334"/>
      <c r="F3882" s="1334"/>
      <c r="G3882" s="1334"/>
    </row>
    <row r="3883" spans="1:7" s="1281" customFormat="1" x14ac:dyDescent="0.25">
      <c r="A3883" s="167"/>
      <c r="B3883" s="1331"/>
      <c r="C3883" s="1332"/>
      <c r="D3883" s="1333"/>
      <c r="E3883" s="1334"/>
      <c r="F3883" s="1334"/>
      <c r="G3883" s="1334"/>
    </row>
    <row r="3884" spans="1:7" s="1281" customFormat="1" x14ac:dyDescent="0.25">
      <c r="A3884" s="167"/>
      <c r="B3884" s="1331"/>
      <c r="C3884" s="1332"/>
      <c r="D3884" s="1333"/>
      <c r="E3884" s="1334"/>
      <c r="F3884" s="1334"/>
      <c r="G3884" s="1334"/>
    </row>
    <row r="3885" spans="1:7" s="1281" customFormat="1" x14ac:dyDescent="0.25">
      <c r="A3885" s="167"/>
      <c r="B3885" s="1331"/>
      <c r="C3885" s="1332"/>
      <c r="D3885" s="1333"/>
      <c r="E3885" s="1334"/>
      <c r="F3885" s="1334"/>
      <c r="G3885" s="1334"/>
    </row>
    <row r="3886" spans="1:7" s="1281" customFormat="1" x14ac:dyDescent="0.25">
      <c r="A3886" s="167"/>
      <c r="B3886" s="1331"/>
      <c r="C3886" s="1332"/>
      <c r="D3886" s="1333"/>
      <c r="E3886" s="1334"/>
      <c r="F3886" s="1334"/>
      <c r="G3886" s="1334"/>
    </row>
    <row r="3887" spans="1:7" s="1281" customFormat="1" x14ac:dyDescent="0.25">
      <c r="A3887" s="167"/>
      <c r="B3887" s="1331"/>
      <c r="C3887" s="1332"/>
      <c r="D3887" s="1333"/>
      <c r="E3887" s="1334"/>
      <c r="F3887" s="1334"/>
      <c r="G3887" s="1334"/>
    </row>
    <row r="3888" spans="1:7" s="1281" customFormat="1" x14ac:dyDescent="0.25">
      <c r="A3888" s="167"/>
      <c r="B3888" s="1331"/>
      <c r="C3888" s="1332"/>
      <c r="D3888" s="1333"/>
      <c r="E3888" s="1334"/>
      <c r="F3888" s="1334"/>
      <c r="G3888" s="1334"/>
    </row>
    <row r="3889" spans="1:7" s="1281" customFormat="1" x14ac:dyDescent="0.25">
      <c r="A3889" s="167"/>
      <c r="B3889" s="1331"/>
      <c r="C3889" s="1332"/>
      <c r="D3889" s="1333"/>
      <c r="E3889" s="1334"/>
      <c r="F3889" s="1334"/>
      <c r="G3889" s="1334"/>
    </row>
    <row r="3890" spans="1:7" s="1281" customFormat="1" x14ac:dyDescent="0.25">
      <c r="A3890" s="167"/>
      <c r="B3890" s="1331"/>
      <c r="C3890" s="1332"/>
      <c r="D3890" s="1333"/>
      <c r="E3890" s="1334"/>
      <c r="F3890" s="1334"/>
      <c r="G3890" s="1334"/>
    </row>
    <row r="3891" spans="1:7" s="1281" customFormat="1" x14ac:dyDescent="0.25">
      <c r="A3891" s="167"/>
      <c r="B3891" s="1331"/>
      <c r="C3891" s="1332"/>
      <c r="D3891" s="1333"/>
      <c r="E3891" s="1334"/>
      <c r="F3891" s="1334"/>
      <c r="G3891" s="1334"/>
    </row>
    <row r="3892" spans="1:7" s="1281" customFormat="1" x14ac:dyDescent="0.25">
      <c r="A3892" s="167"/>
      <c r="B3892" s="1331"/>
      <c r="C3892" s="1332"/>
      <c r="D3892" s="1333"/>
      <c r="E3892" s="1334"/>
      <c r="F3892" s="1334"/>
      <c r="G3892" s="1334"/>
    </row>
    <row r="3893" spans="1:7" s="1281" customFormat="1" x14ac:dyDescent="0.25">
      <c r="A3893" s="167"/>
      <c r="B3893" s="1331"/>
      <c r="C3893" s="1332"/>
      <c r="D3893" s="1333"/>
      <c r="E3893" s="1334"/>
      <c r="F3893" s="1334"/>
      <c r="G3893" s="1334"/>
    </row>
    <row r="3894" spans="1:7" s="1281" customFormat="1" x14ac:dyDescent="0.25">
      <c r="A3894" s="167"/>
      <c r="B3894" s="1331"/>
      <c r="C3894" s="1332"/>
      <c r="D3894" s="1333"/>
      <c r="E3894" s="1334"/>
      <c r="F3894" s="1334"/>
      <c r="G3894" s="1334"/>
    </row>
    <row r="3895" spans="1:7" s="1281" customFormat="1" x14ac:dyDescent="0.25">
      <c r="A3895" s="167"/>
      <c r="B3895" s="1331"/>
      <c r="C3895" s="1332"/>
      <c r="D3895" s="1333"/>
      <c r="E3895" s="1334"/>
      <c r="F3895" s="1334"/>
      <c r="G3895" s="1334"/>
    </row>
    <row r="3896" spans="1:7" s="1281" customFormat="1" x14ac:dyDescent="0.25">
      <c r="A3896" s="167"/>
      <c r="B3896" s="1331"/>
      <c r="C3896" s="1332"/>
      <c r="D3896" s="1333"/>
      <c r="E3896" s="1334"/>
      <c r="F3896" s="1334"/>
      <c r="G3896" s="1334"/>
    </row>
    <row r="3897" spans="1:7" s="1281" customFormat="1" x14ac:dyDescent="0.25">
      <c r="A3897" s="167"/>
      <c r="B3897" s="1331"/>
      <c r="C3897" s="1332"/>
      <c r="D3897" s="1333"/>
      <c r="E3897" s="1334"/>
      <c r="F3897" s="1334"/>
      <c r="G3897" s="1334"/>
    </row>
    <row r="3898" spans="1:7" s="1281" customFormat="1" x14ac:dyDescent="0.25">
      <c r="A3898" s="167"/>
      <c r="B3898" s="1331"/>
      <c r="C3898" s="1332"/>
      <c r="D3898" s="1333"/>
      <c r="E3898" s="1334"/>
      <c r="F3898" s="1334"/>
      <c r="G3898" s="1334"/>
    </row>
    <row r="3899" spans="1:7" s="1281" customFormat="1" x14ac:dyDescent="0.25">
      <c r="A3899" s="167"/>
      <c r="B3899" s="1331"/>
      <c r="C3899" s="1332"/>
      <c r="D3899" s="1333"/>
      <c r="E3899" s="1334"/>
      <c r="F3899" s="1334"/>
      <c r="G3899" s="1334"/>
    </row>
    <row r="3900" spans="1:7" s="1281" customFormat="1" x14ac:dyDescent="0.25">
      <c r="A3900" s="167"/>
      <c r="B3900" s="1331"/>
      <c r="C3900" s="1332"/>
      <c r="D3900" s="1333"/>
      <c r="E3900" s="1334"/>
      <c r="F3900" s="1334"/>
      <c r="G3900" s="1334"/>
    </row>
    <row r="3901" spans="1:7" s="1281" customFormat="1" x14ac:dyDescent="0.25">
      <c r="A3901" s="167"/>
      <c r="B3901" s="1331"/>
      <c r="C3901" s="1332"/>
      <c r="D3901" s="1333"/>
      <c r="E3901" s="1334"/>
      <c r="F3901" s="1334"/>
      <c r="G3901" s="1334"/>
    </row>
    <row r="3902" spans="1:7" s="1281" customFormat="1" x14ac:dyDescent="0.25">
      <c r="A3902" s="167"/>
      <c r="B3902" s="1331"/>
      <c r="C3902" s="1332"/>
      <c r="D3902" s="1333"/>
      <c r="E3902" s="1334"/>
      <c r="F3902" s="1334"/>
      <c r="G3902" s="1334"/>
    </row>
    <row r="3903" spans="1:7" s="1281" customFormat="1" x14ac:dyDescent="0.25">
      <c r="A3903" s="167"/>
      <c r="B3903" s="1331"/>
      <c r="C3903" s="1332"/>
      <c r="D3903" s="1333"/>
      <c r="E3903" s="1334"/>
      <c r="F3903" s="1334"/>
      <c r="G3903" s="1334"/>
    </row>
    <row r="3904" spans="1:7" s="1281" customFormat="1" x14ac:dyDescent="0.25">
      <c r="A3904" s="167"/>
      <c r="B3904" s="1331"/>
      <c r="C3904" s="1332"/>
      <c r="D3904" s="1333"/>
      <c r="E3904" s="1334"/>
      <c r="F3904" s="1334"/>
      <c r="G3904" s="1334"/>
    </row>
    <row r="3905" spans="1:7" s="1281" customFormat="1" x14ac:dyDescent="0.25">
      <c r="A3905" s="167"/>
      <c r="B3905" s="1331"/>
      <c r="C3905" s="1332"/>
      <c r="D3905" s="1333"/>
      <c r="E3905" s="1334"/>
      <c r="F3905" s="1334"/>
      <c r="G3905" s="1334"/>
    </row>
    <row r="3906" spans="1:7" s="1281" customFormat="1" x14ac:dyDescent="0.25">
      <c r="A3906" s="167"/>
      <c r="B3906" s="1331"/>
      <c r="C3906" s="1332"/>
      <c r="D3906" s="1333"/>
      <c r="E3906" s="1334"/>
      <c r="F3906" s="1334"/>
      <c r="G3906" s="1334"/>
    </row>
    <row r="3907" spans="1:7" s="1281" customFormat="1" x14ac:dyDescent="0.25">
      <c r="A3907" s="167"/>
      <c r="B3907" s="1331"/>
      <c r="C3907" s="1332"/>
      <c r="D3907" s="1333"/>
      <c r="E3907" s="1334"/>
      <c r="F3907" s="1334"/>
      <c r="G3907" s="1334"/>
    </row>
    <row r="3908" spans="1:7" s="1281" customFormat="1" x14ac:dyDescent="0.25">
      <c r="A3908" s="167"/>
      <c r="B3908" s="1331"/>
      <c r="C3908" s="1332"/>
      <c r="D3908" s="1333"/>
      <c r="E3908" s="1334"/>
      <c r="F3908" s="1334"/>
      <c r="G3908" s="1334"/>
    </row>
    <row r="3909" spans="1:7" s="1281" customFormat="1" x14ac:dyDescent="0.25">
      <c r="A3909" s="167"/>
      <c r="B3909" s="1331"/>
      <c r="C3909" s="1332"/>
      <c r="D3909" s="1333"/>
      <c r="E3909" s="1334"/>
      <c r="F3909" s="1334"/>
      <c r="G3909" s="1334"/>
    </row>
    <row r="3910" spans="1:7" s="1281" customFormat="1" x14ac:dyDescent="0.25">
      <c r="A3910" s="167"/>
      <c r="B3910" s="1331"/>
      <c r="C3910" s="1332"/>
      <c r="D3910" s="1333"/>
      <c r="E3910" s="1334"/>
      <c r="F3910" s="1334"/>
      <c r="G3910" s="1334"/>
    </row>
    <row r="3911" spans="1:7" s="1281" customFormat="1" x14ac:dyDescent="0.25">
      <c r="A3911" s="167"/>
      <c r="B3911" s="1331"/>
      <c r="C3911" s="1332"/>
      <c r="D3911" s="1333"/>
      <c r="E3911" s="1334"/>
      <c r="F3911" s="1334"/>
      <c r="G3911" s="1334"/>
    </row>
    <row r="3912" spans="1:7" s="1281" customFormat="1" x14ac:dyDescent="0.25">
      <c r="A3912" s="167"/>
      <c r="B3912" s="1331"/>
      <c r="C3912" s="1332"/>
      <c r="D3912" s="1333"/>
      <c r="E3912" s="1334"/>
      <c r="F3912" s="1334"/>
      <c r="G3912" s="1334"/>
    </row>
    <row r="3913" spans="1:7" s="1281" customFormat="1" x14ac:dyDescent="0.25">
      <c r="A3913" s="167"/>
      <c r="B3913" s="1331"/>
      <c r="C3913" s="1332"/>
      <c r="D3913" s="1333"/>
      <c r="E3913" s="1334"/>
      <c r="F3913" s="1334"/>
      <c r="G3913" s="1334"/>
    </row>
    <row r="3914" spans="1:7" s="1281" customFormat="1" x14ac:dyDescent="0.25">
      <c r="A3914" s="167"/>
      <c r="B3914" s="1331"/>
      <c r="C3914" s="1332"/>
      <c r="D3914" s="1333"/>
      <c r="E3914" s="1334"/>
      <c r="F3914" s="1334"/>
      <c r="G3914" s="1334"/>
    </row>
    <row r="3915" spans="1:7" s="1281" customFormat="1" x14ac:dyDescent="0.25">
      <c r="A3915" s="167"/>
      <c r="B3915" s="1331"/>
      <c r="C3915" s="1332"/>
      <c r="D3915" s="1333"/>
      <c r="E3915" s="1334"/>
      <c r="F3915" s="1334"/>
      <c r="G3915" s="1334"/>
    </row>
    <row r="3916" spans="1:7" s="1281" customFormat="1" x14ac:dyDescent="0.25">
      <c r="A3916" s="167"/>
      <c r="B3916" s="1331"/>
      <c r="C3916" s="1332"/>
      <c r="D3916" s="1333"/>
      <c r="E3916" s="1334"/>
      <c r="F3916" s="1334"/>
      <c r="G3916" s="1334"/>
    </row>
    <row r="3917" spans="1:7" s="1281" customFormat="1" x14ac:dyDescent="0.25">
      <c r="A3917" s="167"/>
      <c r="B3917" s="1331"/>
      <c r="C3917" s="1332"/>
      <c r="D3917" s="1333"/>
      <c r="E3917" s="1334"/>
      <c r="F3917" s="1334"/>
      <c r="G3917" s="1334"/>
    </row>
    <row r="3918" spans="1:7" s="1281" customFormat="1" x14ac:dyDescent="0.25">
      <c r="A3918" s="167"/>
      <c r="B3918" s="1331"/>
      <c r="C3918" s="1332"/>
      <c r="D3918" s="1333"/>
      <c r="E3918" s="1334"/>
      <c r="F3918" s="1334"/>
      <c r="G3918" s="1334"/>
    </row>
    <row r="3919" spans="1:7" s="1281" customFormat="1" x14ac:dyDescent="0.25">
      <c r="A3919" s="167"/>
      <c r="B3919" s="1331"/>
      <c r="C3919" s="1332"/>
      <c r="D3919" s="1333"/>
      <c r="E3919" s="1334"/>
      <c r="F3919" s="1334"/>
      <c r="G3919" s="1334"/>
    </row>
    <row r="3920" spans="1:7" s="1281" customFormat="1" x14ac:dyDescent="0.25">
      <c r="A3920" s="167"/>
      <c r="B3920" s="1331"/>
      <c r="C3920" s="1332"/>
      <c r="D3920" s="1333"/>
      <c r="E3920" s="1334"/>
      <c r="F3920" s="1334"/>
      <c r="G3920" s="1334"/>
    </row>
    <row r="3921" spans="1:7" s="1281" customFormat="1" x14ac:dyDescent="0.25">
      <c r="A3921" s="167"/>
      <c r="B3921" s="1331"/>
      <c r="C3921" s="1332"/>
      <c r="D3921" s="1333"/>
      <c r="E3921" s="1334"/>
      <c r="F3921" s="1334"/>
      <c r="G3921" s="1334"/>
    </row>
    <row r="3922" spans="1:7" s="1281" customFormat="1" x14ac:dyDescent="0.25">
      <c r="A3922" s="167"/>
      <c r="B3922" s="1331"/>
      <c r="C3922" s="1332"/>
      <c r="D3922" s="1333"/>
      <c r="E3922" s="1334"/>
      <c r="F3922" s="1334"/>
      <c r="G3922" s="1334"/>
    </row>
    <row r="3923" spans="1:7" s="1281" customFormat="1" x14ac:dyDescent="0.25">
      <c r="A3923" s="167"/>
      <c r="B3923" s="1331"/>
      <c r="C3923" s="1332"/>
      <c r="D3923" s="1333"/>
      <c r="E3923" s="1334"/>
      <c r="F3923" s="1334"/>
      <c r="G3923" s="1334"/>
    </row>
    <row r="3924" spans="1:7" s="1281" customFormat="1" x14ac:dyDescent="0.25">
      <c r="A3924" s="167"/>
      <c r="B3924" s="1331"/>
      <c r="C3924" s="1332"/>
      <c r="D3924" s="1333"/>
      <c r="E3924" s="1334"/>
      <c r="F3924" s="1334"/>
      <c r="G3924" s="1334"/>
    </row>
    <row r="3925" spans="1:7" s="1281" customFormat="1" x14ac:dyDescent="0.25">
      <c r="A3925" s="167"/>
      <c r="B3925" s="1331"/>
      <c r="C3925" s="1332"/>
      <c r="D3925" s="1333"/>
      <c r="E3925" s="1334"/>
      <c r="F3925" s="1334"/>
      <c r="G3925" s="1334"/>
    </row>
    <row r="3926" spans="1:7" s="1281" customFormat="1" x14ac:dyDescent="0.25">
      <c r="A3926" s="167"/>
      <c r="B3926" s="1331"/>
      <c r="C3926" s="1332"/>
      <c r="D3926" s="1333"/>
      <c r="E3926" s="1334"/>
      <c r="F3926" s="1334"/>
      <c r="G3926" s="1334"/>
    </row>
    <row r="3927" spans="1:7" s="1281" customFormat="1" x14ac:dyDescent="0.25">
      <c r="A3927" s="167"/>
      <c r="B3927" s="1331"/>
      <c r="C3927" s="1332"/>
      <c r="D3927" s="1333"/>
      <c r="E3927" s="1334"/>
      <c r="F3927" s="1334"/>
      <c r="G3927" s="1334"/>
    </row>
    <row r="3928" spans="1:7" s="1281" customFormat="1" x14ac:dyDescent="0.25">
      <c r="A3928" s="167"/>
      <c r="B3928" s="1331"/>
      <c r="C3928" s="1332"/>
      <c r="D3928" s="1333"/>
      <c r="E3928" s="1334"/>
      <c r="F3928" s="1334"/>
      <c r="G3928" s="1334"/>
    </row>
    <row r="3929" spans="1:7" s="1281" customFormat="1" x14ac:dyDescent="0.25">
      <c r="A3929" s="167"/>
      <c r="B3929" s="1331"/>
      <c r="C3929" s="1332"/>
      <c r="D3929" s="1333"/>
      <c r="E3929" s="1334"/>
      <c r="F3929" s="1334"/>
      <c r="G3929" s="1334"/>
    </row>
    <row r="3930" spans="1:7" s="1281" customFormat="1" x14ac:dyDescent="0.25">
      <c r="A3930" s="167"/>
      <c r="B3930" s="1331"/>
      <c r="C3930" s="1332"/>
      <c r="D3930" s="1333"/>
      <c r="E3930" s="1334"/>
      <c r="F3930" s="1334"/>
      <c r="G3930" s="1334"/>
    </row>
    <row r="3931" spans="1:7" s="1281" customFormat="1" x14ac:dyDescent="0.25">
      <c r="A3931" s="167"/>
      <c r="B3931" s="1331"/>
      <c r="C3931" s="1332"/>
      <c r="D3931" s="1333"/>
      <c r="E3931" s="1334"/>
      <c r="F3931" s="1334"/>
      <c r="G3931" s="1334"/>
    </row>
    <row r="3932" spans="1:7" s="1281" customFormat="1" x14ac:dyDescent="0.25">
      <c r="A3932" s="167"/>
      <c r="B3932" s="1331"/>
      <c r="C3932" s="1332"/>
      <c r="D3932" s="1333"/>
      <c r="E3932" s="1334"/>
      <c r="F3932" s="1334"/>
      <c r="G3932" s="1334"/>
    </row>
    <row r="3933" spans="1:7" s="1281" customFormat="1" x14ac:dyDescent="0.25">
      <c r="A3933" s="167"/>
      <c r="B3933" s="1331"/>
      <c r="C3933" s="1332"/>
      <c r="D3933" s="1333"/>
      <c r="E3933" s="1334"/>
      <c r="F3933" s="1334"/>
      <c r="G3933" s="1334"/>
    </row>
    <row r="3934" spans="1:7" s="1281" customFormat="1" x14ac:dyDescent="0.25">
      <c r="A3934" s="167"/>
      <c r="B3934" s="1331"/>
      <c r="C3934" s="1332"/>
      <c r="D3934" s="1333"/>
      <c r="E3934" s="1334"/>
      <c r="F3934" s="1334"/>
      <c r="G3934" s="1334"/>
    </row>
    <row r="3935" spans="1:7" s="1281" customFormat="1" x14ac:dyDescent="0.25">
      <c r="A3935" s="167"/>
      <c r="B3935" s="1331"/>
      <c r="C3935" s="1332"/>
      <c r="D3935" s="1333"/>
      <c r="E3935" s="1334"/>
      <c r="F3935" s="1334"/>
      <c r="G3935" s="1334"/>
    </row>
    <row r="3936" spans="1:7" s="1281" customFormat="1" x14ac:dyDescent="0.25">
      <c r="A3936" s="167"/>
      <c r="B3936" s="1331"/>
      <c r="C3936" s="1332"/>
      <c r="D3936" s="1333"/>
      <c r="E3936" s="1334"/>
      <c r="F3936" s="1334"/>
      <c r="G3936" s="1334"/>
    </row>
    <row r="3937" spans="1:7" s="1281" customFormat="1" x14ac:dyDescent="0.25">
      <c r="A3937" s="167"/>
      <c r="B3937" s="1331"/>
      <c r="C3937" s="1332"/>
      <c r="D3937" s="1333"/>
      <c r="E3937" s="1334"/>
      <c r="F3937" s="1334"/>
      <c r="G3937" s="1334"/>
    </row>
    <row r="3938" spans="1:7" s="1281" customFormat="1" x14ac:dyDescent="0.25">
      <c r="A3938" s="167"/>
      <c r="B3938" s="1331"/>
      <c r="C3938" s="1332"/>
      <c r="D3938" s="1333"/>
      <c r="E3938" s="1334"/>
      <c r="F3938" s="1334"/>
      <c r="G3938" s="1334"/>
    </row>
    <row r="3939" spans="1:7" s="1281" customFormat="1" x14ac:dyDescent="0.25">
      <c r="A3939" s="167"/>
      <c r="B3939" s="1331"/>
      <c r="C3939" s="1332"/>
      <c r="D3939" s="1333"/>
      <c r="E3939" s="1334"/>
      <c r="F3939" s="1334"/>
      <c r="G3939" s="1334"/>
    </row>
    <row r="3940" spans="1:7" s="1281" customFormat="1" x14ac:dyDescent="0.25">
      <c r="A3940" s="167"/>
      <c r="B3940" s="1331"/>
      <c r="C3940" s="1332"/>
      <c r="D3940" s="1333"/>
      <c r="E3940" s="1334"/>
      <c r="F3940" s="1334"/>
      <c r="G3940" s="1334"/>
    </row>
    <row r="3941" spans="1:7" s="1281" customFormat="1" x14ac:dyDescent="0.25">
      <c r="A3941" s="167"/>
      <c r="B3941" s="1331"/>
      <c r="C3941" s="1332"/>
      <c r="D3941" s="1333"/>
      <c r="E3941" s="1334"/>
      <c r="F3941" s="1334"/>
      <c r="G3941" s="1334"/>
    </row>
    <row r="3942" spans="1:7" s="1281" customFormat="1" x14ac:dyDescent="0.25">
      <c r="A3942" s="167"/>
      <c r="B3942" s="1331"/>
      <c r="C3942" s="1332"/>
      <c r="D3942" s="1333"/>
      <c r="E3942" s="1334"/>
      <c r="F3942" s="1334"/>
      <c r="G3942" s="1334"/>
    </row>
    <row r="3943" spans="1:7" s="1281" customFormat="1" x14ac:dyDescent="0.25">
      <c r="A3943" s="167"/>
      <c r="B3943" s="1331"/>
      <c r="C3943" s="1332"/>
      <c r="D3943" s="1333"/>
      <c r="E3943" s="1334"/>
      <c r="F3943" s="1334"/>
      <c r="G3943" s="1334"/>
    </row>
    <row r="3944" spans="1:7" s="1281" customFormat="1" x14ac:dyDescent="0.25">
      <c r="A3944" s="167"/>
      <c r="B3944" s="1331"/>
      <c r="C3944" s="1332"/>
      <c r="D3944" s="1333"/>
      <c r="E3944" s="1334"/>
      <c r="F3944" s="1334"/>
      <c r="G3944" s="1334"/>
    </row>
    <row r="3945" spans="1:7" s="1281" customFormat="1" x14ac:dyDescent="0.25">
      <c r="A3945" s="167"/>
      <c r="B3945" s="1331"/>
      <c r="C3945" s="1332"/>
      <c r="D3945" s="1333"/>
      <c r="E3945" s="1334"/>
      <c r="F3945" s="1334"/>
      <c r="G3945" s="1334"/>
    </row>
    <row r="3946" spans="1:7" s="1281" customFormat="1" x14ac:dyDescent="0.25">
      <c r="A3946" s="167"/>
      <c r="B3946" s="1331"/>
      <c r="C3946" s="1332"/>
      <c r="D3946" s="1333"/>
      <c r="E3946" s="1334"/>
      <c r="F3946" s="1334"/>
      <c r="G3946" s="1334"/>
    </row>
    <row r="3947" spans="1:7" s="1281" customFormat="1" x14ac:dyDescent="0.25">
      <c r="A3947" s="167"/>
      <c r="B3947" s="1331"/>
      <c r="C3947" s="1332"/>
      <c r="D3947" s="1333"/>
      <c r="E3947" s="1334"/>
      <c r="F3947" s="1334"/>
      <c r="G3947" s="1334"/>
    </row>
    <row r="3948" spans="1:7" s="1281" customFormat="1" x14ac:dyDescent="0.25">
      <c r="A3948" s="167"/>
      <c r="B3948" s="1331"/>
      <c r="C3948" s="1332"/>
      <c r="D3948" s="1333"/>
      <c r="E3948" s="1334"/>
      <c r="F3948" s="1334"/>
      <c r="G3948" s="1334"/>
    </row>
    <row r="3949" spans="1:7" s="1281" customFormat="1" x14ac:dyDescent="0.25">
      <c r="A3949" s="167"/>
      <c r="B3949" s="1331"/>
      <c r="C3949" s="1332"/>
      <c r="D3949" s="1333"/>
      <c r="E3949" s="1334"/>
      <c r="F3949" s="1334"/>
      <c r="G3949" s="1334"/>
    </row>
    <row r="3950" spans="1:7" s="1281" customFormat="1" x14ac:dyDescent="0.25">
      <c r="A3950" s="167"/>
      <c r="B3950" s="1331"/>
      <c r="C3950" s="1332"/>
      <c r="D3950" s="1333"/>
      <c r="E3950" s="1334"/>
      <c r="F3950" s="1334"/>
      <c r="G3950" s="1334"/>
    </row>
    <row r="3951" spans="1:7" s="1281" customFormat="1" x14ac:dyDescent="0.25">
      <c r="A3951" s="167"/>
      <c r="B3951" s="1331"/>
      <c r="C3951" s="1332"/>
      <c r="D3951" s="1333"/>
      <c r="E3951" s="1334"/>
      <c r="F3951" s="1334"/>
      <c r="G3951" s="1334"/>
    </row>
    <row r="3952" spans="1:7" s="1281" customFormat="1" x14ac:dyDescent="0.25">
      <c r="A3952" s="167"/>
      <c r="B3952" s="1331"/>
      <c r="C3952" s="1332"/>
      <c r="D3952" s="1333"/>
      <c r="E3952" s="1334"/>
      <c r="F3952" s="1334"/>
      <c r="G3952" s="1334"/>
    </row>
    <row r="3953" spans="1:7" s="1281" customFormat="1" x14ac:dyDescent="0.25">
      <c r="A3953" s="167"/>
      <c r="B3953" s="1331"/>
      <c r="C3953" s="1332"/>
      <c r="D3953" s="1333"/>
      <c r="E3953" s="1334"/>
      <c r="F3953" s="1334"/>
      <c r="G3953" s="1334"/>
    </row>
    <row r="3954" spans="1:7" s="1281" customFormat="1" x14ac:dyDescent="0.25">
      <c r="A3954" s="167"/>
      <c r="B3954" s="1331"/>
      <c r="C3954" s="1332"/>
      <c r="D3954" s="1333"/>
      <c r="E3954" s="1334"/>
      <c r="F3954" s="1334"/>
      <c r="G3954" s="1334"/>
    </row>
    <row r="3955" spans="1:7" s="1281" customFormat="1" x14ac:dyDescent="0.25">
      <c r="A3955" s="167"/>
      <c r="B3955" s="1331"/>
      <c r="C3955" s="1332"/>
      <c r="D3955" s="1333"/>
      <c r="E3955" s="1334"/>
      <c r="F3955" s="1334"/>
      <c r="G3955" s="1334"/>
    </row>
    <row r="3956" spans="1:7" s="1281" customFormat="1" x14ac:dyDescent="0.25">
      <c r="A3956" s="167"/>
      <c r="B3956" s="1331"/>
      <c r="C3956" s="1332"/>
      <c r="D3956" s="1333"/>
      <c r="E3956" s="1334"/>
      <c r="F3956" s="1334"/>
      <c r="G3956" s="1334"/>
    </row>
    <row r="3957" spans="1:7" s="1281" customFormat="1" x14ac:dyDescent="0.25">
      <c r="A3957" s="167"/>
      <c r="B3957" s="1331"/>
      <c r="C3957" s="1332"/>
      <c r="D3957" s="1333"/>
      <c r="E3957" s="1334"/>
      <c r="F3957" s="1334"/>
      <c r="G3957" s="1334"/>
    </row>
    <row r="3958" spans="1:7" s="1281" customFormat="1" x14ac:dyDescent="0.25">
      <c r="A3958" s="167"/>
      <c r="B3958" s="1331"/>
      <c r="C3958" s="1332"/>
      <c r="D3958" s="1333"/>
      <c r="E3958" s="1334"/>
      <c r="F3958" s="1334"/>
      <c r="G3958" s="1334"/>
    </row>
    <row r="3959" spans="1:7" s="1281" customFormat="1" x14ac:dyDescent="0.25">
      <c r="A3959" s="167"/>
      <c r="B3959" s="1331"/>
      <c r="C3959" s="1332"/>
      <c r="D3959" s="1333"/>
      <c r="E3959" s="1334"/>
      <c r="F3959" s="1334"/>
      <c r="G3959" s="1334"/>
    </row>
    <row r="3960" spans="1:7" s="1281" customFormat="1" x14ac:dyDescent="0.25">
      <c r="A3960" s="167"/>
      <c r="B3960" s="1331"/>
      <c r="C3960" s="1332"/>
      <c r="D3960" s="1333"/>
      <c r="E3960" s="1334"/>
      <c r="F3960" s="1334"/>
      <c r="G3960" s="1334"/>
    </row>
    <row r="3961" spans="1:7" s="1281" customFormat="1" x14ac:dyDescent="0.25">
      <c r="A3961" s="167"/>
      <c r="B3961" s="1331"/>
      <c r="C3961" s="1332"/>
      <c r="D3961" s="1333"/>
      <c r="E3961" s="1334"/>
      <c r="F3961" s="1334"/>
      <c r="G3961" s="1334"/>
    </row>
    <row r="3962" spans="1:7" s="1281" customFormat="1" x14ac:dyDescent="0.25">
      <c r="A3962" s="167"/>
      <c r="B3962" s="1331"/>
      <c r="C3962" s="1332"/>
      <c r="D3962" s="1333"/>
      <c r="E3962" s="1334"/>
      <c r="F3962" s="1334"/>
      <c r="G3962" s="1334"/>
    </row>
    <row r="3963" spans="1:7" s="1281" customFormat="1" x14ac:dyDescent="0.25">
      <c r="A3963" s="167"/>
      <c r="B3963" s="1331"/>
      <c r="C3963" s="1332"/>
      <c r="D3963" s="1333"/>
      <c r="E3963" s="1334"/>
      <c r="F3963" s="1334"/>
      <c r="G3963" s="1334"/>
    </row>
    <row r="3964" spans="1:7" s="1281" customFormat="1" x14ac:dyDescent="0.25">
      <c r="A3964" s="167"/>
      <c r="B3964" s="1331"/>
      <c r="C3964" s="1332"/>
      <c r="D3964" s="1333"/>
      <c r="E3964" s="1334"/>
      <c r="F3964" s="1334"/>
      <c r="G3964" s="1334"/>
    </row>
    <row r="3965" spans="1:7" s="1281" customFormat="1" x14ac:dyDescent="0.25">
      <c r="A3965" s="167"/>
      <c r="B3965" s="1331"/>
      <c r="C3965" s="1332"/>
      <c r="D3965" s="1333"/>
      <c r="E3965" s="1334"/>
      <c r="F3965" s="1334"/>
      <c r="G3965" s="1334"/>
    </row>
    <row r="3966" spans="1:7" s="1281" customFormat="1" x14ac:dyDescent="0.25">
      <c r="A3966" s="167"/>
      <c r="B3966" s="1331"/>
      <c r="C3966" s="1332"/>
      <c r="D3966" s="1333"/>
      <c r="E3966" s="1334"/>
      <c r="F3966" s="1334"/>
      <c r="G3966" s="1334"/>
    </row>
    <row r="3967" spans="1:7" s="1281" customFormat="1" x14ac:dyDescent="0.25">
      <c r="A3967" s="167"/>
      <c r="B3967" s="1331"/>
      <c r="C3967" s="1332"/>
      <c r="D3967" s="1333"/>
      <c r="E3967" s="1334"/>
      <c r="F3967" s="1334"/>
      <c r="G3967" s="1334"/>
    </row>
    <row r="3968" spans="1:7" s="1281" customFormat="1" x14ac:dyDescent="0.25">
      <c r="A3968" s="167"/>
      <c r="B3968" s="1331"/>
      <c r="C3968" s="1332"/>
      <c r="D3968" s="1333"/>
      <c r="E3968" s="1334"/>
      <c r="F3968" s="1334"/>
      <c r="G3968" s="1334"/>
    </row>
    <row r="3969" spans="1:7" s="1281" customFormat="1" x14ac:dyDescent="0.25">
      <c r="A3969" s="167"/>
      <c r="B3969" s="1331"/>
      <c r="C3969" s="1332"/>
      <c r="D3969" s="1333"/>
      <c r="E3969" s="1334"/>
      <c r="F3969" s="1334"/>
      <c r="G3969" s="1334"/>
    </row>
    <row r="3970" spans="1:7" s="1281" customFormat="1" x14ac:dyDescent="0.25">
      <c r="A3970" s="167"/>
      <c r="B3970" s="1331"/>
      <c r="C3970" s="1332"/>
      <c r="D3970" s="1333"/>
      <c r="E3970" s="1334"/>
      <c r="F3970" s="1334"/>
      <c r="G3970" s="1334"/>
    </row>
    <row r="3971" spans="1:7" s="1281" customFormat="1" x14ac:dyDescent="0.25">
      <c r="A3971" s="167"/>
      <c r="B3971" s="1331"/>
      <c r="C3971" s="1332"/>
      <c r="D3971" s="1333"/>
      <c r="E3971" s="1334"/>
      <c r="F3971" s="1334"/>
      <c r="G3971" s="1334"/>
    </row>
    <row r="3972" spans="1:7" s="1281" customFormat="1" x14ac:dyDescent="0.25">
      <c r="A3972" s="167"/>
      <c r="B3972" s="1331"/>
      <c r="C3972" s="1332"/>
      <c r="D3972" s="1333"/>
      <c r="E3972" s="1334"/>
      <c r="F3972" s="1334"/>
      <c r="G3972" s="1334"/>
    </row>
    <row r="3973" spans="1:7" s="1281" customFormat="1" x14ac:dyDescent="0.25">
      <c r="A3973" s="167"/>
      <c r="B3973" s="1331"/>
      <c r="C3973" s="1332"/>
      <c r="D3973" s="1333"/>
      <c r="E3973" s="1334"/>
      <c r="F3973" s="1334"/>
      <c r="G3973" s="1334"/>
    </row>
    <row r="3974" spans="1:7" s="1281" customFormat="1" x14ac:dyDescent="0.25">
      <c r="A3974" s="167"/>
      <c r="B3974" s="1331"/>
      <c r="C3974" s="1332"/>
      <c r="D3974" s="1333"/>
      <c r="E3974" s="1334"/>
      <c r="F3974" s="1334"/>
      <c r="G3974" s="1334"/>
    </row>
    <row r="3975" spans="1:7" s="1281" customFormat="1" x14ac:dyDescent="0.25">
      <c r="A3975" s="167"/>
      <c r="B3975" s="1331"/>
      <c r="C3975" s="1332"/>
      <c r="D3975" s="1333"/>
      <c r="E3975" s="1334"/>
      <c r="F3975" s="1334"/>
      <c r="G3975" s="1334"/>
    </row>
    <row r="3976" spans="1:7" s="1281" customFormat="1" x14ac:dyDescent="0.25">
      <c r="A3976" s="167"/>
      <c r="B3976" s="1331"/>
      <c r="C3976" s="1332"/>
      <c r="D3976" s="1333"/>
      <c r="E3976" s="1334"/>
      <c r="F3976" s="1334"/>
      <c r="G3976" s="1334"/>
    </row>
    <row r="3977" spans="1:7" s="1281" customFormat="1" x14ac:dyDescent="0.25">
      <c r="A3977" s="167"/>
      <c r="B3977" s="1331"/>
      <c r="C3977" s="1332"/>
      <c r="D3977" s="1333"/>
      <c r="E3977" s="1334"/>
      <c r="F3977" s="1334"/>
      <c r="G3977" s="1334"/>
    </row>
    <row r="3978" spans="1:7" s="1281" customFormat="1" x14ac:dyDescent="0.25">
      <c r="A3978" s="167"/>
      <c r="B3978" s="1331"/>
      <c r="C3978" s="1332"/>
      <c r="D3978" s="1333"/>
      <c r="E3978" s="1334"/>
      <c r="F3978" s="1334"/>
      <c r="G3978" s="1334"/>
    </row>
    <row r="3979" spans="1:7" s="1281" customFormat="1" x14ac:dyDescent="0.25">
      <c r="A3979" s="167"/>
      <c r="B3979" s="1331"/>
      <c r="C3979" s="1332"/>
      <c r="D3979" s="1333"/>
      <c r="E3979" s="1334"/>
      <c r="F3979" s="1334"/>
      <c r="G3979" s="1334"/>
    </row>
    <row r="3980" spans="1:7" s="1281" customFormat="1" x14ac:dyDescent="0.25">
      <c r="A3980" s="167"/>
      <c r="B3980" s="1331"/>
      <c r="C3980" s="1332"/>
      <c r="D3980" s="1333"/>
      <c r="E3980" s="1334"/>
      <c r="F3980" s="1334"/>
      <c r="G3980" s="1334"/>
    </row>
    <row r="3981" spans="1:7" s="1281" customFormat="1" x14ac:dyDescent="0.25">
      <c r="A3981" s="167"/>
      <c r="B3981" s="1331"/>
      <c r="C3981" s="1332"/>
      <c r="D3981" s="1333"/>
      <c r="E3981" s="1334"/>
      <c r="F3981" s="1334"/>
      <c r="G3981" s="1334"/>
    </row>
    <row r="3982" spans="1:7" s="1281" customFormat="1" x14ac:dyDescent="0.25">
      <c r="A3982" s="167"/>
      <c r="B3982" s="1331"/>
      <c r="C3982" s="1332"/>
      <c r="D3982" s="1333"/>
      <c r="E3982" s="1334"/>
      <c r="F3982" s="1334"/>
      <c r="G3982" s="1334"/>
    </row>
    <row r="3983" spans="1:7" s="1281" customFormat="1" x14ac:dyDescent="0.25">
      <c r="A3983" s="167"/>
      <c r="B3983" s="1331"/>
      <c r="C3983" s="1332"/>
      <c r="D3983" s="1333"/>
      <c r="E3983" s="1334"/>
      <c r="F3983" s="1334"/>
      <c r="G3983" s="1334"/>
    </row>
    <row r="3984" spans="1:7" s="1281" customFormat="1" x14ac:dyDescent="0.25">
      <c r="A3984" s="167"/>
      <c r="B3984" s="1331"/>
      <c r="C3984" s="1332"/>
      <c r="D3984" s="1333"/>
      <c r="E3984" s="1334"/>
      <c r="F3984" s="1334"/>
      <c r="G3984" s="1334"/>
    </row>
    <row r="3985" spans="1:7" s="1281" customFormat="1" x14ac:dyDescent="0.25">
      <c r="A3985" s="167"/>
      <c r="B3985" s="1331"/>
      <c r="C3985" s="1332"/>
      <c r="D3985" s="1333"/>
      <c r="E3985" s="1334"/>
      <c r="F3985" s="1334"/>
      <c r="G3985" s="1334"/>
    </row>
    <row r="3986" spans="1:7" s="1281" customFormat="1" x14ac:dyDescent="0.25">
      <c r="A3986" s="167"/>
      <c r="B3986" s="1331"/>
      <c r="C3986" s="1332"/>
      <c r="D3986" s="1333"/>
      <c r="E3986" s="1334"/>
      <c r="F3986" s="1334"/>
      <c r="G3986" s="1334"/>
    </row>
    <row r="3987" spans="1:7" s="1281" customFormat="1" x14ac:dyDescent="0.25">
      <c r="A3987" s="167"/>
      <c r="B3987" s="1331"/>
      <c r="C3987" s="1332"/>
      <c r="D3987" s="1333"/>
      <c r="E3987" s="1334"/>
      <c r="F3987" s="1334"/>
      <c r="G3987" s="1334"/>
    </row>
    <row r="3988" spans="1:7" s="1281" customFormat="1" x14ac:dyDescent="0.25">
      <c r="A3988" s="167"/>
      <c r="B3988" s="1331"/>
      <c r="C3988" s="1332"/>
      <c r="D3988" s="1333"/>
      <c r="E3988" s="1334"/>
      <c r="F3988" s="1334"/>
      <c r="G3988" s="1334"/>
    </row>
    <row r="3989" spans="1:7" s="1281" customFormat="1" x14ac:dyDescent="0.25">
      <c r="A3989" s="167"/>
      <c r="B3989" s="1331"/>
      <c r="C3989" s="1332"/>
      <c r="D3989" s="1333"/>
      <c r="E3989" s="1334"/>
      <c r="F3989" s="1334"/>
      <c r="G3989" s="1334"/>
    </row>
    <row r="3990" spans="1:7" s="1281" customFormat="1" x14ac:dyDescent="0.25">
      <c r="A3990" s="167"/>
      <c r="B3990" s="1331"/>
      <c r="C3990" s="1332"/>
      <c r="D3990" s="1333"/>
      <c r="E3990" s="1334"/>
      <c r="F3990" s="1334"/>
      <c r="G3990" s="1334"/>
    </row>
    <row r="3991" spans="1:7" s="1281" customFormat="1" x14ac:dyDescent="0.25">
      <c r="A3991" s="167"/>
      <c r="B3991" s="1331"/>
      <c r="C3991" s="1332"/>
      <c r="D3991" s="1333"/>
      <c r="E3991" s="1334"/>
      <c r="F3991" s="1334"/>
      <c r="G3991" s="1334"/>
    </row>
    <row r="3992" spans="1:7" s="1281" customFormat="1" x14ac:dyDescent="0.25">
      <c r="A3992" s="167"/>
      <c r="B3992" s="1331"/>
      <c r="C3992" s="1332"/>
      <c r="D3992" s="1333"/>
      <c r="E3992" s="1334"/>
      <c r="F3992" s="1334"/>
      <c r="G3992" s="1334"/>
    </row>
    <row r="3993" spans="1:7" s="1281" customFormat="1" x14ac:dyDescent="0.25">
      <c r="A3993" s="167"/>
      <c r="B3993" s="1331"/>
      <c r="C3993" s="1332"/>
      <c r="D3993" s="1333"/>
      <c r="E3993" s="1334"/>
      <c r="F3993" s="1334"/>
      <c r="G3993" s="1334"/>
    </row>
    <row r="3994" spans="1:7" s="1281" customFormat="1" x14ac:dyDescent="0.25">
      <c r="A3994" s="167"/>
      <c r="B3994" s="1331"/>
      <c r="C3994" s="1332"/>
      <c r="D3994" s="1333"/>
      <c r="E3994" s="1334"/>
      <c r="F3994" s="1334"/>
      <c r="G3994" s="1334"/>
    </row>
    <row r="3995" spans="1:7" s="1281" customFormat="1" x14ac:dyDescent="0.25">
      <c r="A3995" s="167"/>
      <c r="B3995" s="1331"/>
      <c r="C3995" s="1332"/>
      <c r="D3995" s="1333"/>
      <c r="E3995" s="1334"/>
      <c r="F3995" s="1334"/>
      <c r="G3995" s="1334"/>
    </row>
    <row r="3996" spans="1:7" s="1281" customFormat="1" x14ac:dyDescent="0.25">
      <c r="A3996" s="167"/>
      <c r="B3996" s="1331"/>
      <c r="C3996" s="1332"/>
      <c r="D3996" s="1333"/>
      <c r="E3996" s="1334"/>
      <c r="F3996" s="1334"/>
      <c r="G3996" s="1334"/>
    </row>
    <row r="3997" spans="1:7" s="1281" customFormat="1" x14ac:dyDescent="0.25">
      <c r="A3997" s="167"/>
      <c r="B3997" s="1331"/>
      <c r="C3997" s="1332"/>
      <c r="D3997" s="1333"/>
      <c r="E3997" s="1334"/>
      <c r="F3997" s="1334"/>
      <c r="G3997" s="1334"/>
    </row>
    <row r="3998" spans="1:7" s="1281" customFormat="1" x14ac:dyDescent="0.25">
      <c r="A3998" s="167"/>
      <c r="B3998" s="1331"/>
      <c r="C3998" s="1332"/>
      <c r="D3998" s="1333"/>
      <c r="E3998" s="1334"/>
      <c r="F3998" s="1334"/>
      <c r="G3998" s="1334"/>
    </row>
    <row r="3999" spans="1:7" s="1281" customFormat="1" x14ac:dyDescent="0.25">
      <c r="A3999" s="167"/>
      <c r="B3999" s="1331"/>
      <c r="C3999" s="1332"/>
      <c r="D3999" s="1333"/>
      <c r="E3999" s="1334"/>
      <c r="F3999" s="1334"/>
      <c r="G3999" s="1334"/>
    </row>
    <row r="4000" spans="1:7" s="1281" customFormat="1" x14ac:dyDescent="0.25">
      <c r="A4000" s="167"/>
      <c r="B4000" s="1331"/>
      <c r="C4000" s="1332"/>
      <c r="D4000" s="1333"/>
      <c r="E4000" s="1334"/>
      <c r="F4000" s="1334"/>
      <c r="G4000" s="1334"/>
    </row>
    <row r="4001" spans="1:7" s="1281" customFormat="1" x14ac:dyDescent="0.25">
      <c r="A4001" s="167"/>
      <c r="B4001" s="1331"/>
      <c r="C4001" s="1332"/>
      <c r="D4001" s="1333"/>
      <c r="E4001" s="1334"/>
      <c r="F4001" s="1334"/>
      <c r="G4001" s="1334"/>
    </row>
    <row r="4002" spans="1:7" s="1281" customFormat="1" x14ac:dyDescent="0.25">
      <c r="A4002" s="167"/>
      <c r="B4002" s="1331"/>
      <c r="C4002" s="1332"/>
      <c r="D4002" s="1333"/>
      <c r="E4002" s="1334"/>
      <c r="F4002" s="1334"/>
      <c r="G4002" s="1334"/>
    </row>
    <row r="4003" spans="1:7" s="1281" customFormat="1" x14ac:dyDescent="0.25">
      <c r="A4003" s="167"/>
      <c r="B4003" s="1331"/>
      <c r="C4003" s="1332"/>
      <c r="D4003" s="1333"/>
      <c r="E4003" s="1334"/>
      <c r="F4003" s="1334"/>
      <c r="G4003" s="1334"/>
    </row>
    <row r="4004" spans="1:7" s="1281" customFormat="1" x14ac:dyDescent="0.25">
      <c r="A4004" s="167"/>
      <c r="B4004" s="1331"/>
      <c r="C4004" s="1332"/>
      <c r="D4004" s="1333"/>
      <c r="E4004" s="1334"/>
      <c r="F4004" s="1334"/>
      <c r="G4004" s="1334"/>
    </row>
    <row r="4005" spans="1:7" s="1281" customFormat="1" x14ac:dyDescent="0.25">
      <c r="A4005" s="167"/>
      <c r="B4005" s="1331"/>
      <c r="C4005" s="1332"/>
      <c r="D4005" s="1333"/>
      <c r="E4005" s="1334"/>
      <c r="F4005" s="1334"/>
      <c r="G4005" s="1334"/>
    </row>
    <row r="4006" spans="1:7" s="1281" customFormat="1" x14ac:dyDescent="0.25">
      <c r="A4006" s="167"/>
      <c r="B4006" s="1331"/>
      <c r="C4006" s="1332"/>
      <c r="D4006" s="1333"/>
      <c r="E4006" s="1334"/>
      <c r="F4006" s="1334"/>
      <c r="G4006" s="1334"/>
    </row>
    <row r="4007" spans="1:7" s="1281" customFormat="1" x14ac:dyDescent="0.25">
      <c r="A4007" s="167"/>
      <c r="B4007" s="1331"/>
      <c r="C4007" s="1332"/>
      <c r="D4007" s="1333"/>
      <c r="E4007" s="1334"/>
      <c r="F4007" s="1334"/>
      <c r="G4007" s="1334"/>
    </row>
    <row r="4008" spans="1:7" s="1281" customFormat="1" x14ac:dyDescent="0.25">
      <c r="A4008" s="167"/>
      <c r="B4008" s="1331"/>
      <c r="C4008" s="1332"/>
      <c r="D4008" s="1333"/>
      <c r="E4008" s="1334"/>
      <c r="F4008" s="1334"/>
      <c r="G4008" s="1334"/>
    </row>
    <row r="4009" spans="1:7" s="1281" customFormat="1" x14ac:dyDescent="0.25">
      <c r="A4009" s="167"/>
      <c r="B4009" s="1331"/>
      <c r="C4009" s="1332"/>
      <c r="D4009" s="1333"/>
      <c r="E4009" s="1334"/>
      <c r="F4009" s="1334"/>
      <c r="G4009" s="1334"/>
    </row>
    <row r="4010" spans="1:7" s="1281" customFormat="1" x14ac:dyDescent="0.25">
      <c r="A4010" s="167"/>
      <c r="B4010" s="1331"/>
      <c r="C4010" s="1332"/>
      <c r="D4010" s="1333"/>
      <c r="E4010" s="1334"/>
      <c r="F4010" s="1334"/>
      <c r="G4010" s="1334"/>
    </row>
    <row r="4011" spans="1:7" s="1281" customFormat="1" x14ac:dyDescent="0.25">
      <c r="A4011" s="167"/>
      <c r="B4011" s="1331"/>
      <c r="C4011" s="1332"/>
      <c r="D4011" s="1333"/>
      <c r="E4011" s="1334"/>
      <c r="F4011" s="1334"/>
      <c r="G4011" s="1334"/>
    </row>
    <row r="4012" spans="1:7" s="1281" customFormat="1" x14ac:dyDescent="0.25">
      <c r="A4012" s="167"/>
      <c r="B4012" s="1331"/>
      <c r="C4012" s="1332"/>
      <c r="D4012" s="1333"/>
      <c r="E4012" s="1334"/>
      <c r="F4012" s="1334"/>
      <c r="G4012" s="1334"/>
    </row>
    <row r="4013" spans="1:7" s="1281" customFormat="1" x14ac:dyDescent="0.25">
      <c r="A4013" s="167"/>
      <c r="B4013" s="1331"/>
      <c r="C4013" s="1332"/>
      <c r="D4013" s="1333"/>
      <c r="E4013" s="1334"/>
      <c r="F4013" s="1334"/>
      <c r="G4013" s="1334"/>
    </row>
    <row r="4014" spans="1:7" s="1281" customFormat="1" x14ac:dyDescent="0.25">
      <c r="A4014" s="167"/>
      <c r="B4014" s="1331"/>
      <c r="C4014" s="1332"/>
      <c r="D4014" s="1333"/>
      <c r="E4014" s="1334"/>
      <c r="F4014" s="1334"/>
      <c r="G4014" s="1334"/>
    </row>
    <row r="4015" spans="1:7" s="1281" customFormat="1" x14ac:dyDescent="0.25">
      <c r="A4015" s="167"/>
      <c r="B4015" s="1331"/>
      <c r="C4015" s="1332"/>
      <c r="D4015" s="1333"/>
      <c r="E4015" s="1334"/>
      <c r="F4015" s="1334"/>
      <c r="G4015" s="1334"/>
    </row>
    <row r="4016" spans="1:7" s="1281" customFormat="1" x14ac:dyDescent="0.25">
      <c r="A4016" s="167"/>
      <c r="B4016" s="1331"/>
      <c r="C4016" s="1332"/>
      <c r="D4016" s="1333"/>
      <c r="E4016" s="1334"/>
      <c r="F4016" s="1334"/>
      <c r="G4016" s="1334"/>
    </row>
    <row r="4017" spans="1:7" s="1281" customFormat="1" x14ac:dyDescent="0.25">
      <c r="A4017" s="167"/>
      <c r="B4017" s="1331"/>
      <c r="C4017" s="1332"/>
      <c r="D4017" s="1333"/>
      <c r="E4017" s="1334"/>
      <c r="F4017" s="1334"/>
      <c r="G4017" s="1334"/>
    </row>
    <row r="4018" spans="1:7" s="1281" customFormat="1" x14ac:dyDescent="0.25">
      <c r="A4018" s="167"/>
      <c r="B4018" s="1331"/>
      <c r="C4018" s="1332"/>
      <c r="D4018" s="1333"/>
      <c r="E4018" s="1334"/>
      <c r="F4018" s="1334"/>
      <c r="G4018" s="1334"/>
    </row>
    <row r="4019" spans="1:7" s="1281" customFormat="1" x14ac:dyDescent="0.25">
      <c r="A4019" s="167"/>
      <c r="B4019" s="1331"/>
      <c r="C4019" s="1332"/>
      <c r="D4019" s="1333"/>
      <c r="E4019" s="1334"/>
      <c r="F4019" s="1334"/>
      <c r="G4019" s="1334"/>
    </row>
    <row r="4020" spans="1:7" s="1281" customFormat="1" x14ac:dyDescent="0.25">
      <c r="A4020" s="167"/>
      <c r="B4020" s="1331"/>
      <c r="C4020" s="1332"/>
      <c r="D4020" s="1333"/>
      <c r="E4020" s="1334"/>
      <c r="F4020" s="1334"/>
      <c r="G4020" s="1334"/>
    </row>
    <row r="4021" spans="1:7" s="1281" customFormat="1" x14ac:dyDescent="0.25">
      <c r="A4021" s="167"/>
      <c r="B4021" s="1331"/>
      <c r="C4021" s="1332"/>
      <c r="D4021" s="1333"/>
      <c r="E4021" s="1334"/>
      <c r="F4021" s="1334"/>
      <c r="G4021" s="1334"/>
    </row>
    <row r="4022" spans="1:7" s="1281" customFormat="1" x14ac:dyDescent="0.25">
      <c r="A4022" s="167"/>
      <c r="B4022" s="1331"/>
      <c r="C4022" s="1332"/>
      <c r="D4022" s="1333"/>
      <c r="E4022" s="1334"/>
      <c r="F4022" s="1334"/>
      <c r="G4022" s="1334"/>
    </row>
    <row r="4023" spans="1:7" s="1281" customFormat="1" x14ac:dyDescent="0.25">
      <c r="A4023" s="167"/>
      <c r="B4023" s="1331"/>
      <c r="C4023" s="1332"/>
      <c r="D4023" s="1333"/>
      <c r="E4023" s="1334"/>
      <c r="F4023" s="1334"/>
      <c r="G4023" s="1334"/>
    </row>
    <row r="4024" spans="1:7" s="1281" customFormat="1" x14ac:dyDescent="0.25">
      <c r="A4024" s="167"/>
      <c r="B4024" s="1331"/>
      <c r="C4024" s="1332"/>
      <c r="D4024" s="1333"/>
      <c r="E4024" s="1334"/>
      <c r="F4024" s="1334"/>
      <c r="G4024" s="1334"/>
    </row>
    <row r="4025" spans="1:7" s="1281" customFormat="1" x14ac:dyDescent="0.25">
      <c r="A4025" s="167"/>
      <c r="B4025" s="1331"/>
      <c r="C4025" s="1332"/>
      <c r="D4025" s="1333"/>
      <c r="E4025" s="1334"/>
      <c r="F4025" s="1334"/>
      <c r="G4025" s="1334"/>
    </row>
    <row r="4026" spans="1:7" s="1281" customFormat="1" x14ac:dyDescent="0.25">
      <c r="A4026" s="167"/>
      <c r="B4026" s="1331"/>
      <c r="C4026" s="1332"/>
      <c r="D4026" s="1333"/>
      <c r="E4026" s="1334"/>
      <c r="F4026" s="1334"/>
      <c r="G4026" s="1334"/>
    </row>
    <row r="4027" spans="1:7" s="1281" customFormat="1" x14ac:dyDescent="0.25">
      <c r="A4027" s="167"/>
      <c r="B4027" s="1331"/>
      <c r="C4027" s="1332"/>
      <c r="D4027" s="1333"/>
      <c r="E4027" s="1334"/>
      <c r="F4027" s="1334"/>
      <c r="G4027" s="1334"/>
    </row>
    <row r="4028" spans="1:7" s="1281" customFormat="1" x14ac:dyDescent="0.25">
      <c r="A4028" s="167"/>
      <c r="B4028" s="1331"/>
      <c r="C4028" s="1332"/>
      <c r="D4028" s="1333"/>
      <c r="E4028" s="1334"/>
      <c r="F4028" s="1334"/>
      <c r="G4028" s="1334"/>
    </row>
    <row r="4029" spans="1:7" s="1281" customFormat="1" x14ac:dyDescent="0.25">
      <c r="A4029" s="167"/>
      <c r="B4029" s="1331"/>
      <c r="C4029" s="1332"/>
      <c r="D4029" s="1333"/>
      <c r="E4029" s="1334"/>
      <c r="F4029" s="1334"/>
      <c r="G4029" s="1334"/>
    </row>
    <row r="4030" spans="1:7" s="1281" customFormat="1" x14ac:dyDescent="0.25">
      <c r="A4030" s="167"/>
      <c r="B4030" s="1331"/>
      <c r="C4030" s="1332"/>
      <c r="D4030" s="1333"/>
      <c r="E4030" s="1334"/>
      <c r="F4030" s="1334"/>
      <c r="G4030" s="1334"/>
    </row>
    <row r="4031" spans="1:7" s="1281" customFormat="1" x14ac:dyDescent="0.25">
      <c r="A4031" s="167"/>
      <c r="B4031" s="1331"/>
      <c r="C4031" s="1332"/>
      <c r="D4031" s="1333"/>
      <c r="E4031" s="1334"/>
      <c r="F4031" s="1334"/>
      <c r="G4031" s="1334"/>
    </row>
    <row r="4032" spans="1:7" s="1281" customFormat="1" x14ac:dyDescent="0.25">
      <c r="A4032" s="167"/>
      <c r="B4032" s="1331"/>
      <c r="C4032" s="1332"/>
      <c r="D4032" s="1333"/>
      <c r="E4032" s="1334"/>
      <c r="F4032" s="1334"/>
      <c r="G4032" s="1334"/>
    </row>
    <row r="4033" spans="1:7" s="1281" customFormat="1" x14ac:dyDescent="0.25">
      <c r="A4033" s="167"/>
      <c r="B4033" s="1331"/>
      <c r="C4033" s="1332"/>
      <c r="D4033" s="1333"/>
      <c r="E4033" s="1334"/>
      <c r="F4033" s="1334"/>
      <c r="G4033" s="1334"/>
    </row>
    <row r="4034" spans="1:7" s="1281" customFormat="1" x14ac:dyDescent="0.25">
      <c r="A4034" s="167"/>
      <c r="B4034" s="1331"/>
      <c r="C4034" s="1332"/>
      <c r="D4034" s="1333"/>
      <c r="E4034" s="1334"/>
      <c r="F4034" s="1334"/>
      <c r="G4034" s="1334"/>
    </row>
    <row r="4035" spans="1:7" s="1281" customFormat="1" x14ac:dyDescent="0.25">
      <c r="A4035" s="167"/>
      <c r="B4035" s="1331"/>
      <c r="C4035" s="1332"/>
      <c r="D4035" s="1333"/>
      <c r="E4035" s="1334"/>
      <c r="F4035" s="1334"/>
      <c r="G4035" s="1334"/>
    </row>
    <row r="4036" spans="1:7" s="1281" customFormat="1" x14ac:dyDescent="0.25">
      <c r="A4036" s="167"/>
      <c r="B4036" s="1331"/>
      <c r="C4036" s="1332"/>
      <c r="D4036" s="1333"/>
      <c r="E4036" s="1334"/>
      <c r="F4036" s="1334"/>
      <c r="G4036" s="1334"/>
    </row>
    <row r="4037" spans="1:7" s="1281" customFormat="1" x14ac:dyDescent="0.25">
      <c r="A4037" s="167"/>
      <c r="B4037" s="1331"/>
      <c r="C4037" s="1332"/>
      <c r="D4037" s="1333"/>
      <c r="E4037" s="1334"/>
      <c r="F4037" s="1334"/>
      <c r="G4037" s="1334"/>
    </row>
    <row r="4038" spans="1:7" s="1281" customFormat="1" x14ac:dyDescent="0.25">
      <c r="A4038" s="167"/>
      <c r="B4038" s="1331"/>
      <c r="C4038" s="1332"/>
      <c r="D4038" s="1333"/>
      <c r="E4038" s="1334"/>
      <c r="F4038" s="1334"/>
      <c r="G4038" s="1334"/>
    </row>
    <row r="4039" spans="1:7" s="1281" customFormat="1" x14ac:dyDescent="0.25">
      <c r="A4039" s="167"/>
      <c r="B4039" s="1331"/>
      <c r="C4039" s="1332"/>
      <c r="D4039" s="1333"/>
      <c r="E4039" s="1334"/>
      <c r="F4039" s="1334"/>
      <c r="G4039" s="1334"/>
    </row>
    <row r="4040" spans="1:7" s="1281" customFormat="1" x14ac:dyDescent="0.25">
      <c r="A4040" s="167"/>
      <c r="B4040" s="1331"/>
      <c r="C4040" s="1332"/>
      <c r="D4040" s="1333"/>
      <c r="E4040" s="1334"/>
      <c r="F4040" s="1334"/>
      <c r="G4040" s="1334"/>
    </row>
    <row r="4041" spans="1:7" s="1281" customFormat="1" x14ac:dyDescent="0.25">
      <c r="A4041" s="167"/>
      <c r="B4041" s="1331"/>
      <c r="C4041" s="1332"/>
      <c r="D4041" s="1333"/>
      <c r="E4041" s="1334"/>
      <c r="F4041" s="1334"/>
      <c r="G4041" s="1334"/>
    </row>
    <row r="4042" spans="1:7" s="1281" customFormat="1" x14ac:dyDescent="0.25">
      <c r="A4042" s="167"/>
      <c r="B4042" s="1331"/>
      <c r="C4042" s="1332"/>
      <c r="D4042" s="1333"/>
      <c r="E4042" s="1334"/>
      <c r="F4042" s="1334"/>
      <c r="G4042" s="1334"/>
    </row>
    <row r="4043" spans="1:7" s="1281" customFormat="1" x14ac:dyDescent="0.25">
      <c r="A4043" s="167"/>
      <c r="B4043" s="1331"/>
      <c r="C4043" s="1332"/>
      <c r="D4043" s="1333"/>
      <c r="E4043" s="1334"/>
      <c r="F4043" s="1334"/>
      <c r="G4043" s="1334"/>
    </row>
    <row r="4044" spans="1:7" s="1281" customFormat="1" x14ac:dyDescent="0.25">
      <c r="A4044" s="167"/>
      <c r="B4044" s="1331"/>
      <c r="C4044" s="1332"/>
      <c r="D4044" s="1333"/>
      <c r="E4044" s="1334"/>
      <c r="F4044" s="1334"/>
      <c r="G4044" s="1334"/>
    </row>
    <row r="4045" spans="1:7" s="1281" customFormat="1" x14ac:dyDescent="0.25">
      <c r="A4045" s="167"/>
      <c r="B4045" s="1331"/>
      <c r="C4045" s="1332"/>
      <c r="D4045" s="1333"/>
      <c r="E4045" s="1334"/>
      <c r="F4045" s="1334"/>
      <c r="G4045" s="1334"/>
    </row>
    <row r="4046" spans="1:7" s="1281" customFormat="1" x14ac:dyDescent="0.25">
      <c r="A4046" s="167"/>
      <c r="B4046" s="1331"/>
      <c r="C4046" s="1332"/>
      <c r="D4046" s="1333"/>
      <c r="E4046" s="1334"/>
      <c r="F4046" s="1334"/>
      <c r="G4046" s="1334"/>
    </row>
    <row r="4047" spans="1:7" s="1281" customFormat="1" x14ac:dyDescent="0.25">
      <c r="A4047" s="167"/>
      <c r="B4047" s="1331"/>
      <c r="C4047" s="1332"/>
      <c r="D4047" s="1333"/>
      <c r="E4047" s="1334"/>
      <c r="F4047" s="1334"/>
      <c r="G4047" s="1334"/>
    </row>
    <row r="4048" spans="1:7" s="1281" customFormat="1" x14ac:dyDescent="0.25">
      <c r="A4048" s="167"/>
      <c r="B4048" s="1331"/>
      <c r="C4048" s="1332"/>
      <c r="D4048" s="1333"/>
      <c r="E4048" s="1334"/>
      <c r="F4048" s="1334"/>
      <c r="G4048" s="1334"/>
    </row>
    <row r="4049" spans="1:7" s="1281" customFormat="1" x14ac:dyDescent="0.25">
      <c r="A4049" s="167"/>
      <c r="B4049" s="1331"/>
      <c r="C4049" s="1332"/>
      <c r="D4049" s="1333"/>
      <c r="E4049" s="1334"/>
      <c r="F4049" s="1334"/>
      <c r="G4049" s="1334"/>
    </row>
    <row r="4050" spans="1:7" s="1281" customFormat="1" x14ac:dyDescent="0.25">
      <c r="A4050" s="167"/>
      <c r="B4050" s="1331"/>
      <c r="C4050" s="1332"/>
      <c r="D4050" s="1333"/>
      <c r="E4050" s="1334"/>
      <c r="F4050" s="1334"/>
      <c r="G4050" s="1334"/>
    </row>
    <row r="4051" spans="1:7" s="1281" customFormat="1" x14ac:dyDescent="0.25">
      <c r="A4051" s="167"/>
      <c r="B4051" s="1331"/>
      <c r="C4051" s="1332"/>
      <c r="D4051" s="1333"/>
      <c r="E4051" s="1334"/>
      <c r="F4051" s="1334"/>
      <c r="G4051" s="1334"/>
    </row>
    <row r="4052" spans="1:7" s="1281" customFormat="1" x14ac:dyDescent="0.25">
      <c r="A4052" s="167"/>
      <c r="B4052" s="1331"/>
      <c r="C4052" s="1332"/>
      <c r="D4052" s="1333"/>
      <c r="E4052" s="1334"/>
      <c r="F4052" s="1334"/>
      <c r="G4052" s="1334"/>
    </row>
    <row r="4053" spans="1:7" s="1281" customFormat="1" x14ac:dyDescent="0.25">
      <c r="A4053" s="167"/>
      <c r="B4053" s="1331"/>
      <c r="C4053" s="1332"/>
      <c r="D4053" s="1333"/>
      <c r="E4053" s="1334"/>
      <c r="F4053" s="1334"/>
      <c r="G4053" s="1334"/>
    </row>
    <row r="4054" spans="1:7" s="1281" customFormat="1" x14ac:dyDescent="0.25">
      <c r="A4054" s="167"/>
      <c r="B4054" s="1331"/>
      <c r="C4054" s="1332"/>
      <c r="D4054" s="1333"/>
      <c r="E4054" s="1334"/>
      <c r="F4054" s="1334"/>
      <c r="G4054" s="1334"/>
    </row>
    <row r="4055" spans="1:7" s="1281" customFormat="1" x14ac:dyDescent="0.25">
      <c r="A4055" s="167"/>
      <c r="B4055" s="1331"/>
      <c r="C4055" s="1332"/>
      <c r="D4055" s="1333"/>
      <c r="E4055" s="1334"/>
      <c r="F4055" s="1334"/>
      <c r="G4055" s="1334"/>
    </row>
    <row r="4056" spans="1:7" s="1281" customFormat="1" x14ac:dyDescent="0.25">
      <c r="A4056" s="167"/>
      <c r="B4056" s="1331"/>
      <c r="C4056" s="1332"/>
      <c r="D4056" s="1333"/>
      <c r="E4056" s="1334"/>
      <c r="F4056" s="1334"/>
      <c r="G4056" s="1334"/>
    </row>
    <row r="4057" spans="1:7" s="1281" customFormat="1" x14ac:dyDescent="0.25">
      <c r="A4057" s="167"/>
      <c r="B4057" s="1331"/>
      <c r="C4057" s="1332"/>
      <c r="D4057" s="1333"/>
      <c r="E4057" s="1334"/>
      <c r="F4057" s="1334"/>
      <c r="G4057" s="1334"/>
    </row>
    <row r="4058" spans="1:7" s="1281" customFormat="1" x14ac:dyDescent="0.25">
      <c r="A4058" s="167"/>
      <c r="B4058" s="1331"/>
      <c r="C4058" s="1332"/>
      <c r="D4058" s="1333"/>
      <c r="E4058" s="1334"/>
      <c r="F4058" s="1334"/>
      <c r="G4058" s="1334"/>
    </row>
    <row r="4059" spans="1:7" s="1281" customFormat="1" x14ac:dyDescent="0.25">
      <c r="A4059" s="167"/>
      <c r="B4059" s="1331"/>
      <c r="C4059" s="1332"/>
      <c r="D4059" s="1333"/>
      <c r="E4059" s="1334"/>
      <c r="F4059" s="1334"/>
      <c r="G4059" s="1334"/>
    </row>
    <row r="4060" spans="1:7" s="1281" customFormat="1" x14ac:dyDescent="0.25">
      <c r="A4060" s="167"/>
      <c r="B4060" s="1331"/>
      <c r="C4060" s="1332"/>
      <c r="D4060" s="1333"/>
      <c r="E4060" s="1334"/>
      <c r="F4060" s="1334"/>
      <c r="G4060" s="1334"/>
    </row>
    <row r="4061" spans="1:7" s="1281" customFormat="1" x14ac:dyDescent="0.25">
      <c r="A4061" s="167"/>
      <c r="B4061" s="1331"/>
      <c r="C4061" s="1332"/>
      <c r="D4061" s="1333"/>
      <c r="E4061" s="1334"/>
      <c r="F4061" s="1334"/>
      <c r="G4061" s="1334"/>
    </row>
    <row r="4062" spans="1:7" s="1281" customFormat="1" x14ac:dyDescent="0.25">
      <c r="A4062" s="167"/>
      <c r="B4062" s="1331"/>
      <c r="C4062" s="1332"/>
      <c r="D4062" s="1333"/>
      <c r="E4062" s="1334"/>
      <c r="F4062" s="1334"/>
      <c r="G4062" s="1334"/>
    </row>
    <row r="4063" spans="1:7" s="1281" customFormat="1" x14ac:dyDescent="0.25">
      <c r="A4063" s="167"/>
      <c r="B4063" s="1331"/>
      <c r="C4063" s="1332"/>
      <c r="D4063" s="1333"/>
      <c r="E4063" s="1334"/>
      <c r="F4063" s="1334"/>
      <c r="G4063" s="1334"/>
    </row>
    <row r="4064" spans="1:7" s="1281" customFormat="1" x14ac:dyDescent="0.25">
      <c r="A4064" s="167"/>
      <c r="B4064" s="1331"/>
      <c r="C4064" s="1332"/>
      <c r="D4064" s="1333"/>
      <c r="E4064" s="1334"/>
      <c r="F4064" s="1334"/>
      <c r="G4064" s="1334"/>
    </row>
    <row r="4065" spans="1:7" s="1281" customFormat="1" x14ac:dyDescent="0.25">
      <c r="A4065" s="167"/>
      <c r="B4065" s="1331"/>
      <c r="C4065" s="1332"/>
      <c r="D4065" s="1333"/>
      <c r="E4065" s="1334"/>
      <c r="F4065" s="1334"/>
      <c r="G4065" s="1334"/>
    </row>
    <row r="4066" spans="1:7" s="1281" customFormat="1" x14ac:dyDescent="0.25">
      <c r="A4066" s="167"/>
      <c r="B4066" s="1331"/>
      <c r="C4066" s="1332"/>
      <c r="D4066" s="1333"/>
      <c r="E4066" s="1334"/>
      <c r="F4066" s="1334"/>
      <c r="G4066" s="1334"/>
    </row>
    <row r="4067" spans="1:7" s="1281" customFormat="1" x14ac:dyDescent="0.25">
      <c r="A4067" s="167"/>
      <c r="B4067" s="1331"/>
      <c r="C4067" s="1332"/>
      <c r="D4067" s="1333"/>
      <c r="E4067" s="1334"/>
      <c r="F4067" s="1334"/>
      <c r="G4067" s="1334"/>
    </row>
    <row r="4068" spans="1:7" s="1281" customFormat="1" x14ac:dyDescent="0.25">
      <c r="A4068" s="167"/>
      <c r="B4068" s="1331"/>
      <c r="C4068" s="1332"/>
      <c r="D4068" s="1333"/>
      <c r="E4068" s="1334"/>
      <c r="F4068" s="1334"/>
      <c r="G4068" s="1334"/>
    </row>
    <row r="4069" spans="1:7" s="1281" customFormat="1" x14ac:dyDescent="0.25">
      <c r="A4069" s="167"/>
      <c r="B4069" s="1331"/>
      <c r="C4069" s="1332"/>
      <c r="D4069" s="1333"/>
      <c r="E4069" s="1334"/>
      <c r="F4069" s="1334"/>
      <c r="G4069" s="1334"/>
    </row>
    <row r="4070" spans="1:7" s="1281" customFormat="1" x14ac:dyDescent="0.25">
      <c r="A4070" s="167"/>
      <c r="B4070" s="1331"/>
      <c r="C4070" s="1332"/>
      <c r="D4070" s="1333"/>
      <c r="E4070" s="1334"/>
      <c r="F4070" s="1334"/>
      <c r="G4070" s="1334"/>
    </row>
    <row r="4071" spans="1:7" s="1281" customFormat="1" x14ac:dyDescent="0.25">
      <c r="A4071" s="167"/>
      <c r="B4071" s="1331"/>
      <c r="C4071" s="1332"/>
      <c r="D4071" s="1333"/>
      <c r="E4071" s="1334"/>
      <c r="F4071" s="1334"/>
      <c r="G4071" s="1334"/>
    </row>
    <row r="4072" spans="1:7" s="1281" customFormat="1" x14ac:dyDescent="0.25">
      <c r="A4072" s="167"/>
      <c r="B4072" s="1331"/>
      <c r="C4072" s="1332"/>
      <c r="D4072" s="1333"/>
      <c r="E4072" s="1334"/>
      <c r="F4072" s="1334"/>
      <c r="G4072" s="1334"/>
    </row>
    <row r="4073" spans="1:7" s="1281" customFormat="1" x14ac:dyDescent="0.25">
      <c r="A4073" s="167"/>
      <c r="B4073" s="1331"/>
      <c r="C4073" s="1332"/>
      <c r="D4073" s="1333"/>
      <c r="E4073" s="1334"/>
      <c r="F4073" s="1334"/>
      <c r="G4073" s="1334"/>
    </row>
    <row r="4074" spans="1:7" s="1281" customFormat="1" x14ac:dyDescent="0.25">
      <c r="A4074" s="167"/>
      <c r="B4074" s="1331"/>
      <c r="C4074" s="1332"/>
      <c r="D4074" s="1333"/>
      <c r="E4074" s="1334"/>
      <c r="F4074" s="1334"/>
      <c r="G4074" s="1334"/>
    </row>
    <row r="4075" spans="1:7" s="1281" customFormat="1" x14ac:dyDescent="0.25">
      <c r="A4075" s="167"/>
      <c r="B4075" s="1331"/>
      <c r="C4075" s="1332"/>
      <c r="D4075" s="1333"/>
      <c r="E4075" s="1334"/>
      <c r="F4075" s="1334"/>
      <c r="G4075" s="1334"/>
    </row>
    <row r="4076" spans="1:7" s="1281" customFormat="1" x14ac:dyDescent="0.25">
      <c r="A4076" s="167"/>
      <c r="B4076" s="1331"/>
      <c r="C4076" s="1332"/>
      <c r="D4076" s="1333"/>
      <c r="E4076" s="1334"/>
      <c r="F4076" s="1334"/>
      <c r="G4076" s="1334"/>
    </row>
    <row r="4077" spans="1:7" s="1281" customFormat="1" x14ac:dyDescent="0.25">
      <c r="A4077" s="167"/>
      <c r="B4077" s="1331"/>
      <c r="C4077" s="1332"/>
      <c r="D4077" s="1333"/>
      <c r="E4077" s="1334"/>
      <c r="F4077" s="1334"/>
      <c r="G4077" s="1334"/>
    </row>
    <row r="4078" spans="1:7" s="1281" customFormat="1" x14ac:dyDescent="0.25">
      <c r="A4078" s="167"/>
      <c r="B4078" s="1331"/>
      <c r="C4078" s="1332"/>
      <c r="D4078" s="1333"/>
      <c r="E4078" s="1334"/>
      <c r="F4078" s="1334"/>
      <c r="G4078" s="1334"/>
    </row>
    <row r="4079" spans="1:7" s="1281" customFormat="1" x14ac:dyDescent="0.25">
      <c r="A4079" s="167"/>
      <c r="B4079" s="1331"/>
      <c r="C4079" s="1332"/>
      <c r="D4079" s="1333"/>
      <c r="E4079" s="1334"/>
      <c r="F4079" s="1334"/>
      <c r="G4079" s="1334"/>
    </row>
    <row r="4080" spans="1:7" s="1281" customFormat="1" x14ac:dyDescent="0.25">
      <c r="A4080" s="167"/>
      <c r="B4080" s="1331"/>
      <c r="C4080" s="1332"/>
      <c r="D4080" s="1333"/>
      <c r="E4080" s="1334"/>
      <c r="F4080" s="1334"/>
      <c r="G4080" s="1334"/>
    </row>
    <row r="4081" spans="1:7" s="1281" customFormat="1" x14ac:dyDescent="0.25">
      <c r="A4081" s="167"/>
      <c r="B4081" s="1331"/>
      <c r="C4081" s="1332"/>
      <c r="D4081" s="1333"/>
      <c r="E4081" s="1334"/>
      <c r="F4081" s="1334"/>
      <c r="G4081" s="1334"/>
    </row>
    <row r="4082" spans="1:7" s="1281" customFormat="1" x14ac:dyDescent="0.25">
      <c r="A4082" s="167"/>
      <c r="B4082" s="1331"/>
      <c r="C4082" s="1332"/>
      <c r="D4082" s="1333"/>
      <c r="E4082" s="1334"/>
      <c r="F4082" s="1334"/>
      <c r="G4082" s="1334"/>
    </row>
    <row r="4083" spans="1:7" s="1281" customFormat="1" x14ac:dyDescent="0.25">
      <c r="A4083" s="167"/>
      <c r="B4083" s="1331"/>
      <c r="C4083" s="1332"/>
      <c r="D4083" s="1333"/>
      <c r="E4083" s="1334"/>
      <c r="F4083" s="1334"/>
      <c r="G4083" s="1334"/>
    </row>
    <row r="4084" spans="1:7" s="1281" customFormat="1" x14ac:dyDescent="0.25">
      <c r="A4084" s="167"/>
      <c r="B4084" s="1331"/>
      <c r="C4084" s="1332"/>
      <c r="D4084" s="1333"/>
      <c r="E4084" s="1334"/>
      <c r="F4084" s="1334"/>
      <c r="G4084" s="1334"/>
    </row>
    <row r="4085" spans="1:7" s="1281" customFormat="1" x14ac:dyDescent="0.25">
      <c r="A4085" s="167"/>
      <c r="B4085" s="1331"/>
      <c r="C4085" s="1332"/>
      <c r="D4085" s="1333"/>
      <c r="E4085" s="1334"/>
      <c r="F4085" s="1334"/>
      <c r="G4085" s="1334"/>
    </row>
    <row r="4086" spans="1:7" s="1281" customFormat="1" x14ac:dyDescent="0.25">
      <c r="A4086" s="167"/>
      <c r="B4086" s="1331"/>
      <c r="C4086" s="1332"/>
      <c r="D4086" s="1333"/>
      <c r="E4086" s="1334"/>
      <c r="F4086" s="1334"/>
      <c r="G4086" s="1334"/>
    </row>
    <row r="4087" spans="1:7" s="1281" customFormat="1" x14ac:dyDescent="0.25">
      <c r="A4087" s="167"/>
      <c r="B4087" s="1331"/>
      <c r="C4087" s="1332"/>
      <c r="D4087" s="1333"/>
      <c r="E4087" s="1334"/>
      <c r="F4087" s="1334"/>
      <c r="G4087" s="1334"/>
    </row>
    <row r="4088" spans="1:7" s="1281" customFormat="1" x14ac:dyDescent="0.25">
      <c r="A4088" s="167"/>
      <c r="B4088" s="1331"/>
      <c r="C4088" s="1332"/>
      <c r="D4088" s="1333"/>
      <c r="E4088" s="1334"/>
      <c r="F4088" s="1334"/>
      <c r="G4088" s="1334"/>
    </row>
    <row r="4089" spans="1:7" s="1281" customFormat="1" x14ac:dyDescent="0.25">
      <c r="A4089" s="167"/>
      <c r="B4089" s="1331"/>
      <c r="C4089" s="1332"/>
      <c r="D4089" s="1333"/>
      <c r="E4089" s="1334"/>
      <c r="F4089" s="1334"/>
      <c r="G4089" s="1334"/>
    </row>
    <row r="4090" spans="1:7" s="1281" customFormat="1" x14ac:dyDescent="0.25">
      <c r="A4090" s="167"/>
      <c r="B4090" s="1331"/>
      <c r="C4090" s="1332"/>
      <c r="D4090" s="1333"/>
      <c r="E4090" s="1334"/>
      <c r="F4090" s="1334"/>
      <c r="G4090" s="1334"/>
    </row>
    <row r="4091" spans="1:7" s="1281" customFormat="1" x14ac:dyDescent="0.25">
      <c r="A4091" s="167"/>
      <c r="B4091" s="1331"/>
      <c r="C4091" s="1332"/>
      <c r="D4091" s="1333"/>
      <c r="E4091" s="1334"/>
      <c r="F4091" s="1334"/>
      <c r="G4091" s="1334"/>
    </row>
    <row r="4092" spans="1:7" s="1281" customFormat="1" x14ac:dyDescent="0.25">
      <c r="A4092" s="167"/>
      <c r="B4092" s="1331"/>
      <c r="C4092" s="1332"/>
      <c r="D4092" s="1333"/>
      <c r="E4092" s="1334"/>
      <c r="F4092" s="1334"/>
      <c r="G4092" s="1334"/>
    </row>
    <row r="4093" spans="1:7" s="1281" customFormat="1" x14ac:dyDescent="0.25">
      <c r="A4093" s="167"/>
      <c r="B4093" s="1331"/>
      <c r="C4093" s="1332"/>
      <c r="D4093" s="1333"/>
      <c r="E4093" s="1334"/>
      <c r="F4093" s="1334"/>
      <c r="G4093" s="1334"/>
    </row>
    <row r="4094" spans="1:7" s="1281" customFormat="1" x14ac:dyDescent="0.25">
      <c r="A4094" s="167"/>
      <c r="B4094" s="1331"/>
      <c r="C4094" s="1332"/>
      <c r="D4094" s="1333"/>
      <c r="E4094" s="1334"/>
      <c r="F4094" s="1334"/>
      <c r="G4094" s="1334"/>
    </row>
    <row r="4095" spans="1:7" s="1281" customFormat="1" x14ac:dyDescent="0.25">
      <c r="A4095" s="167"/>
      <c r="B4095" s="1331"/>
      <c r="C4095" s="1332"/>
      <c r="D4095" s="1333"/>
      <c r="E4095" s="1334"/>
      <c r="F4095" s="1334"/>
      <c r="G4095" s="1334"/>
    </row>
    <row r="4096" spans="1:7" s="1281" customFormat="1" x14ac:dyDescent="0.25">
      <c r="A4096" s="167"/>
      <c r="B4096" s="1331"/>
      <c r="C4096" s="1332"/>
      <c r="D4096" s="1333"/>
      <c r="E4096" s="1334"/>
      <c r="F4096" s="1334"/>
      <c r="G4096" s="1334"/>
    </row>
    <row r="4097" spans="1:7" s="1281" customFormat="1" x14ac:dyDescent="0.25">
      <c r="A4097" s="167"/>
      <c r="B4097" s="1331"/>
      <c r="C4097" s="1332"/>
      <c r="D4097" s="1333"/>
      <c r="E4097" s="1334"/>
      <c r="F4097" s="1334"/>
      <c r="G4097" s="1334"/>
    </row>
    <row r="4098" spans="1:7" s="1281" customFormat="1" x14ac:dyDescent="0.25">
      <c r="A4098" s="167"/>
      <c r="B4098" s="1331"/>
      <c r="C4098" s="1332"/>
      <c r="D4098" s="1333"/>
      <c r="E4098" s="1334"/>
      <c r="F4098" s="1334"/>
      <c r="G4098" s="1334"/>
    </row>
    <row r="4099" spans="1:7" s="1281" customFormat="1" x14ac:dyDescent="0.25">
      <c r="A4099" s="167"/>
      <c r="B4099" s="1331"/>
      <c r="C4099" s="1332"/>
      <c r="D4099" s="1333"/>
      <c r="E4099" s="1334"/>
      <c r="F4099" s="1334"/>
      <c r="G4099" s="1334"/>
    </row>
    <row r="4100" spans="1:7" s="1281" customFormat="1" x14ac:dyDescent="0.25">
      <c r="A4100" s="167"/>
      <c r="B4100" s="1331"/>
      <c r="C4100" s="1332"/>
      <c r="D4100" s="1333"/>
      <c r="E4100" s="1334"/>
      <c r="F4100" s="1334"/>
      <c r="G4100" s="1334"/>
    </row>
    <row r="4101" spans="1:7" s="1281" customFormat="1" x14ac:dyDescent="0.25">
      <c r="A4101" s="167"/>
      <c r="B4101" s="1331"/>
      <c r="C4101" s="1332"/>
      <c r="D4101" s="1333"/>
      <c r="E4101" s="1334"/>
      <c r="F4101" s="1334"/>
      <c r="G4101" s="1334"/>
    </row>
    <row r="4102" spans="1:7" s="1281" customFormat="1" x14ac:dyDescent="0.25">
      <c r="A4102" s="167"/>
      <c r="B4102" s="1331"/>
      <c r="C4102" s="1332"/>
      <c r="D4102" s="1333"/>
      <c r="E4102" s="1334"/>
      <c r="F4102" s="1334"/>
      <c r="G4102" s="1334"/>
    </row>
    <row r="4103" spans="1:7" s="1281" customFormat="1" x14ac:dyDescent="0.25">
      <c r="A4103" s="167"/>
      <c r="B4103" s="1331"/>
      <c r="C4103" s="1332"/>
      <c r="D4103" s="1333"/>
      <c r="E4103" s="1334"/>
      <c r="F4103" s="1334"/>
      <c r="G4103" s="1334"/>
    </row>
    <row r="4104" spans="1:7" s="1281" customFormat="1" x14ac:dyDescent="0.25">
      <c r="A4104" s="167"/>
      <c r="B4104" s="1331"/>
      <c r="C4104" s="1332"/>
      <c r="D4104" s="1333"/>
      <c r="E4104" s="1334"/>
      <c r="F4104" s="1334"/>
      <c r="G4104" s="1334"/>
    </row>
    <row r="4105" spans="1:7" s="1281" customFormat="1" x14ac:dyDescent="0.25">
      <c r="A4105" s="167"/>
      <c r="B4105" s="1331"/>
      <c r="C4105" s="1332"/>
      <c r="D4105" s="1333"/>
      <c r="E4105" s="1334"/>
      <c r="F4105" s="1334"/>
      <c r="G4105" s="1334"/>
    </row>
    <row r="4106" spans="1:7" s="1281" customFormat="1" x14ac:dyDescent="0.25">
      <c r="A4106" s="167"/>
      <c r="B4106" s="1331"/>
      <c r="C4106" s="1332"/>
      <c r="D4106" s="1333"/>
      <c r="E4106" s="1334"/>
      <c r="F4106" s="1334"/>
      <c r="G4106" s="1334"/>
    </row>
    <row r="4107" spans="1:7" s="1281" customFormat="1" x14ac:dyDescent="0.25">
      <c r="A4107" s="167"/>
      <c r="B4107" s="1331"/>
      <c r="C4107" s="1332"/>
      <c r="D4107" s="1333"/>
      <c r="E4107" s="1334"/>
      <c r="F4107" s="1334"/>
      <c r="G4107" s="1334"/>
    </row>
    <row r="4108" spans="1:7" s="1281" customFormat="1" x14ac:dyDescent="0.25">
      <c r="A4108" s="167"/>
      <c r="B4108" s="1331"/>
      <c r="C4108" s="1332"/>
      <c r="D4108" s="1333"/>
      <c r="E4108" s="1334"/>
      <c r="F4108" s="1334"/>
      <c r="G4108" s="1334"/>
    </row>
    <row r="4109" spans="1:7" s="1281" customFormat="1" x14ac:dyDescent="0.25">
      <c r="A4109" s="167"/>
      <c r="B4109" s="1331"/>
      <c r="C4109" s="1332"/>
      <c r="D4109" s="1333"/>
      <c r="E4109" s="1334"/>
      <c r="F4109" s="1334"/>
      <c r="G4109" s="1334"/>
    </row>
    <row r="4110" spans="1:7" s="1281" customFormat="1" x14ac:dyDescent="0.25">
      <c r="A4110" s="167"/>
      <c r="B4110" s="1331"/>
      <c r="C4110" s="1332"/>
      <c r="D4110" s="1333"/>
      <c r="E4110" s="1334"/>
      <c r="F4110" s="1334"/>
      <c r="G4110" s="1334"/>
    </row>
    <row r="4111" spans="1:7" s="1281" customFormat="1" x14ac:dyDescent="0.25">
      <c r="A4111" s="167"/>
      <c r="B4111" s="1331"/>
      <c r="C4111" s="1332"/>
      <c r="D4111" s="1333"/>
      <c r="E4111" s="1334"/>
      <c r="F4111" s="1334"/>
      <c r="G4111" s="1334"/>
    </row>
    <row r="4112" spans="1:7" s="1281" customFormat="1" x14ac:dyDescent="0.25">
      <c r="A4112" s="167"/>
      <c r="B4112" s="1331"/>
      <c r="C4112" s="1332"/>
      <c r="D4112" s="1333"/>
      <c r="E4112" s="1334"/>
      <c r="F4112" s="1334"/>
      <c r="G4112" s="1334"/>
    </row>
    <row r="4113" spans="1:7" s="1281" customFormat="1" x14ac:dyDescent="0.25">
      <c r="A4113" s="167"/>
      <c r="B4113" s="1331"/>
      <c r="C4113" s="1332"/>
      <c r="D4113" s="1333"/>
      <c r="E4113" s="1334"/>
      <c r="F4113" s="1334"/>
      <c r="G4113" s="1334"/>
    </row>
    <row r="4114" spans="1:7" s="1281" customFormat="1" x14ac:dyDescent="0.25">
      <c r="A4114" s="167"/>
      <c r="B4114" s="1331"/>
      <c r="C4114" s="1332"/>
      <c r="D4114" s="1333"/>
      <c r="E4114" s="1334"/>
      <c r="F4114" s="1334"/>
      <c r="G4114" s="1334"/>
    </row>
    <row r="4115" spans="1:7" s="1281" customFormat="1" x14ac:dyDescent="0.25">
      <c r="A4115" s="167"/>
      <c r="B4115" s="1331"/>
      <c r="C4115" s="1332"/>
      <c r="D4115" s="1333"/>
      <c r="E4115" s="1334"/>
      <c r="F4115" s="1334"/>
      <c r="G4115" s="1334"/>
    </row>
    <row r="4116" spans="1:7" s="1281" customFormat="1" x14ac:dyDescent="0.25">
      <c r="A4116" s="167"/>
      <c r="B4116" s="1331"/>
      <c r="C4116" s="1332"/>
      <c r="D4116" s="1333"/>
      <c r="E4116" s="1334"/>
      <c r="F4116" s="1334"/>
      <c r="G4116" s="1334"/>
    </row>
    <row r="4117" spans="1:7" s="1281" customFormat="1" x14ac:dyDescent="0.25">
      <c r="A4117" s="167"/>
      <c r="B4117" s="1331"/>
      <c r="C4117" s="1332"/>
      <c r="D4117" s="1333"/>
      <c r="E4117" s="1334"/>
      <c r="F4117" s="1334"/>
      <c r="G4117" s="1334"/>
    </row>
    <row r="4118" spans="1:7" s="1281" customFormat="1" x14ac:dyDescent="0.25">
      <c r="A4118" s="167"/>
      <c r="B4118" s="1331"/>
      <c r="C4118" s="1332"/>
      <c r="D4118" s="1333"/>
      <c r="E4118" s="1334"/>
      <c r="F4118" s="1334"/>
      <c r="G4118" s="1334"/>
    </row>
    <row r="4119" spans="1:7" s="1281" customFormat="1" x14ac:dyDescent="0.25">
      <c r="A4119" s="167"/>
      <c r="B4119" s="1331"/>
      <c r="C4119" s="1332"/>
      <c r="D4119" s="1333"/>
      <c r="E4119" s="1334"/>
      <c r="F4119" s="1334"/>
      <c r="G4119" s="1334"/>
    </row>
    <row r="4120" spans="1:7" s="1281" customFormat="1" x14ac:dyDescent="0.25">
      <c r="A4120" s="167"/>
      <c r="B4120" s="1331"/>
      <c r="C4120" s="1332"/>
      <c r="D4120" s="1333"/>
      <c r="E4120" s="1334"/>
      <c r="F4120" s="1334"/>
      <c r="G4120" s="1334"/>
    </row>
    <row r="4121" spans="1:7" s="1281" customFormat="1" x14ac:dyDescent="0.25">
      <c r="A4121" s="167"/>
      <c r="B4121" s="1331"/>
      <c r="C4121" s="1332"/>
      <c r="D4121" s="1333"/>
      <c r="E4121" s="1334"/>
      <c r="F4121" s="1334"/>
      <c r="G4121" s="1334"/>
    </row>
    <row r="4122" spans="1:7" s="1281" customFormat="1" x14ac:dyDescent="0.25">
      <c r="A4122" s="167"/>
      <c r="B4122" s="1331"/>
      <c r="C4122" s="1332"/>
      <c r="D4122" s="1333"/>
      <c r="E4122" s="1334"/>
      <c r="F4122" s="1334"/>
      <c r="G4122" s="1334"/>
    </row>
    <row r="4123" spans="1:7" s="1281" customFormat="1" x14ac:dyDescent="0.25">
      <c r="A4123" s="167"/>
      <c r="B4123" s="1331"/>
      <c r="C4123" s="1332"/>
      <c r="D4123" s="1333"/>
      <c r="E4123" s="1334"/>
      <c r="F4123" s="1334"/>
      <c r="G4123" s="1334"/>
    </row>
    <row r="4124" spans="1:7" s="1281" customFormat="1" x14ac:dyDescent="0.25">
      <c r="A4124" s="167"/>
      <c r="B4124" s="1331"/>
      <c r="C4124" s="1332"/>
      <c r="D4124" s="1333"/>
      <c r="E4124" s="1334"/>
      <c r="F4124" s="1334"/>
      <c r="G4124" s="1334"/>
    </row>
    <row r="4125" spans="1:7" s="1281" customFormat="1" x14ac:dyDescent="0.25">
      <c r="A4125" s="167"/>
      <c r="B4125" s="1331"/>
      <c r="C4125" s="1332"/>
      <c r="D4125" s="1333"/>
      <c r="E4125" s="1334"/>
      <c r="F4125" s="1334"/>
      <c r="G4125" s="1334"/>
    </row>
    <row r="4126" spans="1:7" s="1281" customFormat="1" x14ac:dyDescent="0.25">
      <c r="A4126" s="167"/>
      <c r="B4126" s="1331"/>
      <c r="C4126" s="1332"/>
      <c r="D4126" s="1333"/>
      <c r="E4126" s="1334"/>
      <c r="F4126" s="1334"/>
      <c r="G4126" s="1334"/>
    </row>
    <row r="4127" spans="1:7" s="1281" customFormat="1" x14ac:dyDescent="0.25">
      <c r="A4127" s="167"/>
      <c r="B4127" s="1331"/>
      <c r="C4127" s="1332"/>
      <c r="D4127" s="1333"/>
      <c r="E4127" s="1334"/>
      <c r="F4127" s="1334"/>
      <c r="G4127" s="1334"/>
    </row>
    <row r="4128" spans="1:7" s="1281" customFormat="1" x14ac:dyDescent="0.25">
      <c r="A4128" s="167"/>
      <c r="B4128" s="1331"/>
      <c r="C4128" s="1332"/>
      <c r="D4128" s="1333"/>
      <c r="E4128" s="1334"/>
      <c r="F4128" s="1334"/>
      <c r="G4128" s="1334"/>
    </row>
    <row r="4129" spans="1:7" s="1281" customFormat="1" x14ac:dyDescent="0.25">
      <c r="A4129" s="167"/>
      <c r="B4129" s="1331"/>
      <c r="C4129" s="1332"/>
      <c r="D4129" s="1333"/>
      <c r="E4129" s="1334"/>
      <c r="F4129" s="1334"/>
      <c r="G4129" s="1334"/>
    </row>
    <row r="4130" spans="1:7" s="1281" customFormat="1" x14ac:dyDescent="0.25">
      <c r="A4130" s="167"/>
      <c r="B4130" s="1331"/>
      <c r="C4130" s="1332"/>
      <c r="D4130" s="1333"/>
      <c r="E4130" s="1334"/>
      <c r="F4130" s="1334"/>
      <c r="G4130" s="1334"/>
    </row>
    <row r="4131" spans="1:7" s="1281" customFormat="1" x14ac:dyDescent="0.25">
      <c r="A4131" s="167"/>
      <c r="B4131" s="1331"/>
      <c r="C4131" s="1332"/>
      <c r="D4131" s="1333"/>
      <c r="E4131" s="1334"/>
      <c r="F4131" s="1334"/>
      <c r="G4131" s="1334"/>
    </row>
    <row r="4132" spans="1:7" s="1281" customFormat="1" x14ac:dyDescent="0.25">
      <c r="A4132" s="167"/>
      <c r="B4132" s="1331"/>
      <c r="C4132" s="1332"/>
      <c r="D4132" s="1333"/>
      <c r="E4132" s="1334"/>
      <c r="F4132" s="1334"/>
      <c r="G4132" s="1334"/>
    </row>
    <row r="4133" spans="1:7" s="1281" customFormat="1" x14ac:dyDescent="0.25">
      <c r="A4133" s="167"/>
      <c r="B4133" s="1331"/>
      <c r="C4133" s="1332"/>
      <c r="D4133" s="1333"/>
      <c r="E4133" s="1334"/>
      <c r="F4133" s="1334"/>
      <c r="G4133" s="1334"/>
    </row>
    <row r="4134" spans="1:7" s="1281" customFormat="1" x14ac:dyDescent="0.25">
      <c r="A4134" s="167"/>
      <c r="B4134" s="1331"/>
      <c r="C4134" s="1332"/>
      <c r="D4134" s="1333"/>
      <c r="E4134" s="1334"/>
      <c r="F4134" s="1334"/>
      <c r="G4134" s="1334"/>
    </row>
    <row r="4135" spans="1:7" s="1281" customFormat="1" x14ac:dyDescent="0.25">
      <c r="A4135" s="167"/>
      <c r="B4135" s="1331"/>
      <c r="C4135" s="1332"/>
      <c r="D4135" s="1333"/>
      <c r="E4135" s="1334"/>
      <c r="F4135" s="1334"/>
      <c r="G4135" s="1334"/>
    </row>
    <row r="4136" spans="1:7" s="1281" customFormat="1" x14ac:dyDescent="0.25">
      <c r="A4136" s="167"/>
      <c r="B4136" s="1331"/>
      <c r="C4136" s="1332"/>
      <c r="D4136" s="1333"/>
      <c r="E4136" s="1334"/>
      <c r="F4136" s="1334"/>
      <c r="G4136" s="1334"/>
    </row>
    <row r="4137" spans="1:7" s="1281" customFormat="1" x14ac:dyDescent="0.25">
      <c r="A4137" s="167"/>
      <c r="B4137" s="1331"/>
      <c r="C4137" s="1332"/>
      <c r="D4137" s="1333"/>
      <c r="E4137" s="1334"/>
      <c r="F4137" s="1334"/>
      <c r="G4137" s="1334"/>
    </row>
    <row r="4138" spans="1:7" s="1281" customFormat="1" x14ac:dyDescent="0.25">
      <c r="A4138" s="167"/>
      <c r="B4138" s="1331"/>
      <c r="C4138" s="1332"/>
      <c r="D4138" s="1333"/>
      <c r="E4138" s="1334"/>
      <c r="F4138" s="1334"/>
      <c r="G4138" s="1334"/>
    </row>
    <row r="4139" spans="1:7" s="1281" customFormat="1" x14ac:dyDescent="0.25">
      <c r="A4139" s="167"/>
      <c r="B4139" s="1331"/>
      <c r="C4139" s="1332"/>
      <c r="D4139" s="1333"/>
      <c r="E4139" s="1334"/>
      <c r="F4139" s="1334"/>
      <c r="G4139" s="1334"/>
    </row>
    <row r="4140" spans="1:7" s="1281" customFormat="1" x14ac:dyDescent="0.25">
      <c r="A4140" s="167"/>
      <c r="B4140" s="1331"/>
      <c r="C4140" s="1332"/>
      <c r="D4140" s="1333"/>
      <c r="E4140" s="1334"/>
      <c r="F4140" s="1334"/>
      <c r="G4140" s="1334"/>
    </row>
    <row r="4141" spans="1:7" s="1281" customFormat="1" x14ac:dyDescent="0.25">
      <c r="A4141" s="167"/>
      <c r="B4141" s="1331"/>
      <c r="C4141" s="1332"/>
      <c r="D4141" s="1333"/>
      <c r="E4141" s="1334"/>
      <c r="F4141" s="1334"/>
      <c r="G4141" s="1334"/>
    </row>
    <row r="4142" spans="1:7" s="1281" customFormat="1" x14ac:dyDescent="0.25">
      <c r="A4142" s="167"/>
      <c r="B4142" s="1331"/>
      <c r="C4142" s="1332"/>
      <c r="D4142" s="1333"/>
      <c r="E4142" s="1334"/>
      <c r="F4142" s="1334"/>
      <c r="G4142" s="1334"/>
    </row>
    <row r="4143" spans="1:7" s="1281" customFormat="1" x14ac:dyDescent="0.25">
      <c r="A4143" s="167"/>
      <c r="B4143" s="1331"/>
      <c r="C4143" s="1332"/>
      <c r="D4143" s="1333"/>
      <c r="E4143" s="1334"/>
      <c r="F4143" s="1334"/>
      <c r="G4143" s="1334"/>
    </row>
    <row r="4144" spans="1:7" s="1281" customFormat="1" x14ac:dyDescent="0.25">
      <c r="A4144" s="167"/>
      <c r="B4144" s="1331"/>
      <c r="C4144" s="1332"/>
      <c r="D4144" s="1333"/>
      <c r="E4144" s="1334"/>
      <c r="F4144" s="1334"/>
      <c r="G4144" s="1334"/>
    </row>
    <row r="4145" spans="1:7" s="1281" customFormat="1" x14ac:dyDescent="0.25">
      <c r="A4145" s="167"/>
      <c r="B4145" s="1331"/>
      <c r="C4145" s="1332"/>
      <c r="D4145" s="1333"/>
      <c r="E4145" s="1334"/>
      <c r="F4145" s="1334"/>
      <c r="G4145" s="1334"/>
    </row>
    <row r="4146" spans="1:7" s="1281" customFormat="1" x14ac:dyDescent="0.25">
      <c r="A4146" s="167"/>
      <c r="B4146" s="1331"/>
      <c r="C4146" s="1332"/>
      <c r="D4146" s="1333"/>
      <c r="E4146" s="1334"/>
      <c r="F4146" s="1334"/>
      <c r="G4146" s="1334"/>
    </row>
    <row r="4147" spans="1:7" s="1281" customFormat="1" x14ac:dyDescent="0.25">
      <c r="A4147" s="167"/>
      <c r="B4147" s="1331"/>
      <c r="C4147" s="1332"/>
      <c r="D4147" s="1333"/>
      <c r="E4147" s="1334"/>
      <c r="F4147" s="1334"/>
      <c r="G4147" s="1334"/>
    </row>
    <row r="4148" spans="1:7" s="1281" customFormat="1" x14ac:dyDescent="0.25">
      <c r="A4148" s="167"/>
      <c r="B4148" s="1331"/>
      <c r="C4148" s="1332"/>
      <c r="D4148" s="1333"/>
      <c r="E4148" s="1334"/>
      <c r="F4148" s="1334"/>
      <c r="G4148" s="1334"/>
    </row>
    <row r="4149" spans="1:7" s="1281" customFormat="1" x14ac:dyDescent="0.25">
      <c r="A4149" s="167"/>
      <c r="B4149" s="1331"/>
      <c r="C4149" s="1332"/>
      <c r="D4149" s="1333"/>
      <c r="E4149" s="1334"/>
      <c r="F4149" s="1334"/>
      <c r="G4149" s="1334"/>
    </row>
    <row r="4150" spans="1:7" s="1281" customFormat="1" x14ac:dyDescent="0.25">
      <c r="A4150" s="167"/>
      <c r="B4150" s="1331"/>
      <c r="C4150" s="1332"/>
      <c r="D4150" s="1333"/>
      <c r="E4150" s="1334"/>
      <c r="F4150" s="1334"/>
      <c r="G4150" s="1334"/>
    </row>
    <row r="4151" spans="1:7" s="1281" customFormat="1" x14ac:dyDescent="0.25">
      <c r="A4151" s="167"/>
      <c r="B4151" s="1331"/>
      <c r="C4151" s="1332"/>
      <c r="D4151" s="1333"/>
      <c r="E4151" s="1334"/>
      <c r="F4151" s="1334"/>
      <c r="G4151" s="1334"/>
    </row>
    <row r="4152" spans="1:7" s="1281" customFormat="1" x14ac:dyDescent="0.25">
      <c r="A4152" s="167"/>
      <c r="B4152" s="1331"/>
      <c r="C4152" s="1332"/>
      <c r="D4152" s="1333"/>
      <c r="E4152" s="1334"/>
      <c r="F4152" s="1334"/>
      <c r="G4152" s="1334"/>
    </row>
    <row r="4153" spans="1:7" s="1281" customFormat="1" x14ac:dyDescent="0.25">
      <c r="A4153" s="167"/>
      <c r="B4153" s="1331"/>
      <c r="C4153" s="1332"/>
      <c r="D4153" s="1333"/>
      <c r="E4153" s="1334"/>
      <c r="F4153" s="1334"/>
      <c r="G4153" s="1334"/>
    </row>
    <row r="4154" spans="1:7" s="1281" customFormat="1" x14ac:dyDescent="0.25">
      <c r="A4154" s="167"/>
      <c r="B4154" s="1331"/>
      <c r="C4154" s="1332"/>
      <c r="D4154" s="1333"/>
      <c r="E4154" s="1334"/>
      <c r="F4154" s="1334"/>
      <c r="G4154" s="1334"/>
    </row>
    <row r="4155" spans="1:7" s="1281" customFormat="1" x14ac:dyDescent="0.25">
      <c r="A4155" s="167"/>
      <c r="B4155" s="1331"/>
      <c r="C4155" s="1332"/>
      <c r="D4155" s="1333"/>
      <c r="E4155" s="1334"/>
      <c r="F4155" s="1334"/>
      <c r="G4155" s="1334"/>
    </row>
    <row r="4156" spans="1:7" s="1281" customFormat="1" x14ac:dyDescent="0.25">
      <c r="A4156" s="167"/>
      <c r="B4156" s="1331"/>
      <c r="C4156" s="1332"/>
      <c r="D4156" s="1333"/>
      <c r="E4156" s="1334"/>
      <c r="F4156" s="1334"/>
      <c r="G4156" s="1334"/>
    </row>
    <row r="4157" spans="1:7" s="1281" customFormat="1" x14ac:dyDescent="0.25">
      <c r="A4157" s="167"/>
      <c r="B4157" s="1331"/>
      <c r="C4157" s="1332"/>
      <c r="D4157" s="1333"/>
      <c r="E4157" s="1334"/>
      <c r="F4157" s="1334"/>
      <c r="G4157" s="1334"/>
    </row>
    <row r="4158" spans="1:7" s="1281" customFormat="1" x14ac:dyDescent="0.25">
      <c r="A4158" s="167"/>
      <c r="B4158" s="1331"/>
      <c r="C4158" s="1332"/>
      <c r="D4158" s="1333"/>
      <c r="E4158" s="1334"/>
      <c r="F4158" s="1334"/>
      <c r="G4158" s="1334"/>
    </row>
    <row r="4159" spans="1:7" s="1281" customFormat="1" x14ac:dyDescent="0.25">
      <c r="A4159" s="167"/>
      <c r="B4159" s="1331"/>
      <c r="C4159" s="1332"/>
      <c r="D4159" s="1333"/>
      <c r="E4159" s="1334"/>
      <c r="F4159" s="1334"/>
      <c r="G4159" s="1334"/>
    </row>
    <row r="4160" spans="1:7" s="1281" customFormat="1" x14ac:dyDescent="0.25">
      <c r="A4160" s="167"/>
      <c r="B4160" s="1331"/>
      <c r="C4160" s="1332"/>
      <c r="D4160" s="1333"/>
      <c r="E4160" s="1334"/>
      <c r="F4160" s="1334"/>
      <c r="G4160" s="1334"/>
    </row>
    <row r="4161" spans="1:7" s="1281" customFormat="1" x14ac:dyDescent="0.25">
      <c r="A4161" s="167"/>
      <c r="B4161" s="1331"/>
      <c r="C4161" s="1332"/>
      <c r="D4161" s="1333"/>
      <c r="E4161" s="1334"/>
      <c r="F4161" s="1334"/>
      <c r="G4161" s="1334"/>
    </row>
    <row r="4162" spans="1:7" s="1281" customFormat="1" x14ac:dyDescent="0.25">
      <c r="A4162" s="167"/>
      <c r="B4162" s="1331"/>
      <c r="C4162" s="1332"/>
      <c r="D4162" s="1333"/>
      <c r="E4162" s="1334"/>
      <c r="F4162" s="1334"/>
      <c r="G4162" s="1334"/>
    </row>
    <row r="4163" spans="1:7" s="1281" customFormat="1" x14ac:dyDescent="0.25">
      <c r="A4163" s="167"/>
      <c r="B4163" s="1331"/>
      <c r="C4163" s="1332"/>
      <c r="D4163" s="1333"/>
      <c r="E4163" s="1334"/>
      <c r="F4163" s="1334"/>
      <c r="G4163" s="1334"/>
    </row>
    <row r="4164" spans="1:7" s="1281" customFormat="1" x14ac:dyDescent="0.25">
      <c r="A4164" s="167"/>
      <c r="B4164" s="1331"/>
      <c r="C4164" s="1332"/>
      <c r="D4164" s="1333"/>
      <c r="E4164" s="1334"/>
      <c r="F4164" s="1334"/>
      <c r="G4164" s="1334"/>
    </row>
    <row r="4165" spans="1:7" s="1281" customFormat="1" x14ac:dyDescent="0.25">
      <c r="A4165" s="167"/>
      <c r="B4165" s="1331"/>
      <c r="C4165" s="1332"/>
      <c r="D4165" s="1333"/>
      <c r="E4165" s="1334"/>
      <c r="F4165" s="1334"/>
      <c r="G4165" s="1334"/>
    </row>
    <row r="4166" spans="1:7" s="1281" customFormat="1" x14ac:dyDescent="0.25">
      <c r="A4166" s="167"/>
      <c r="B4166" s="1331"/>
      <c r="C4166" s="1332"/>
      <c r="D4166" s="1333"/>
      <c r="E4166" s="1334"/>
      <c r="F4166" s="1334"/>
      <c r="G4166" s="1334"/>
    </row>
    <row r="4167" spans="1:7" s="1281" customFormat="1" x14ac:dyDescent="0.25">
      <c r="A4167" s="167"/>
      <c r="B4167" s="1331"/>
      <c r="C4167" s="1332"/>
      <c r="D4167" s="1333"/>
      <c r="E4167" s="1334"/>
      <c r="F4167" s="1334"/>
      <c r="G4167" s="1334"/>
    </row>
    <row r="4168" spans="1:7" s="1281" customFormat="1" x14ac:dyDescent="0.25">
      <c r="A4168" s="167"/>
      <c r="B4168" s="1331"/>
      <c r="C4168" s="1332"/>
      <c r="D4168" s="1333"/>
      <c r="E4168" s="1334"/>
      <c r="F4168" s="1334"/>
      <c r="G4168" s="1334"/>
    </row>
    <row r="4169" spans="1:7" s="1281" customFormat="1" x14ac:dyDescent="0.25">
      <c r="A4169" s="167"/>
      <c r="B4169" s="1331"/>
      <c r="C4169" s="1332"/>
      <c r="D4169" s="1333"/>
      <c r="E4169" s="1334"/>
      <c r="F4169" s="1334"/>
      <c r="G4169" s="1334"/>
    </row>
    <row r="4170" spans="1:7" s="1281" customFormat="1" x14ac:dyDescent="0.25">
      <c r="A4170" s="167"/>
      <c r="B4170" s="1331"/>
      <c r="C4170" s="1332"/>
      <c r="D4170" s="1333"/>
      <c r="E4170" s="1334"/>
      <c r="F4170" s="1334"/>
      <c r="G4170" s="1334"/>
    </row>
    <row r="4171" spans="1:7" s="1281" customFormat="1" x14ac:dyDescent="0.25">
      <c r="A4171" s="167"/>
      <c r="B4171" s="1331"/>
      <c r="C4171" s="1332"/>
      <c r="D4171" s="1333"/>
      <c r="E4171" s="1334"/>
      <c r="F4171" s="1334"/>
      <c r="G4171" s="1334"/>
    </row>
    <row r="4172" spans="1:7" s="1281" customFormat="1" x14ac:dyDescent="0.25">
      <c r="A4172" s="167"/>
      <c r="B4172" s="1331"/>
      <c r="C4172" s="1332"/>
      <c r="D4172" s="1333"/>
      <c r="E4172" s="1334"/>
      <c r="F4172" s="1334"/>
      <c r="G4172" s="1334"/>
    </row>
    <row r="4173" spans="1:7" s="1281" customFormat="1" x14ac:dyDescent="0.25">
      <c r="A4173" s="167"/>
      <c r="B4173" s="1331"/>
      <c r="C4173" s="1332"/>
      <c r="D4173" s="1333"/>
      <c r="E4173" s="1334"/>
      <c r="F4173" s="1334"/>
      <c r="G4173" s="1334"/>
    </row>
    <row r="4174" spans="1:7" s="1281" customFormat="1" x14ac:dyDescent="0.25">
      <c r="A4174" s="167"/>
      <c r="B4174" s="1331"/>
      <c r="C4174" s="1332"/>
      <c r="D4174" s="1333"/>
      <c r="E4174" s="1334"/>
      <c r="F4174" s="1334"/>
      <c r="G4174" s="1334"/>
    </row>
    <row r="4175" spans="1:7" s="1281" customFormat="1" x14ac:dyDescent="0.25">
      <c r="A4175" s="167"/>
      <c r="B4175" s="1331"/>
      <c r="C4175" s="1332"/>
      <c r="D4175" s="1333"/>
      <c r="E4175" s="1334"/>
      <c r="F4175" s="1334"/>
      <c r="G4175" s="1334"/>
    </row>
    <row r="4176" spans="1:7" s="1281" customFormat="1" x14ac:dyDescent="0.25">
      <c r="A4176" s="167"/>
      <c r="B4176" s="1331"/>
      <c r="C4176" s="1332"/>
      <c r="D4176" s="1333"/>
      <c r="E4176" s="1334"/>
      <c r="F4176" s="1334"/>
      <c r="G4176" s="1334"/>
    </row>
    <row r="4177" spans="1:7" s="1281" customFormat="1" x14ac:dyDescent="0.25">
      <c r="A4177" s="167"/>
      <c r="B4177" s="1331"/>
      <c r="C4177" s="1332"/>
      <c r="D4177" s="1333"/>
      <c r="E4177" s="1334"/>
      <c r="F4177" s="1334"/>
      <c r="G4177" s="1334"/>
    </row>
    <row r="4178" spans="1:7" s="1281" customFormat="1" x14ac:dyDescent="0.25">
      <c r="A4178" s="167"/>
      <c r="B4178" s="1331"/>
      <c r="C4178" s="1332"/>
      <c r="D4178" s="1333"/>
      <c r="E4178" s="1334"/>
      <c r="F4178" s="1334"/>
      <c r="G4178" s="1334"/>
    </row>
    <row r="4179" spans="1:7" s="1281" customFormat="1" x14ac:dyDescent="0.25">
      <c r="A4179" s="167"/>
      <c r="B4179" s="1331"/>
      <c r="C4179" s="1332"/>
      <c r="D4179" s="1333"/>
      <c r="E4179" s="1334"/>
      <c r="F4179" s="1334"/>
      <c r="G4179" s="1334"/>
    </row>
    <row r="4180" spans="1:7" s="1281" customFormat="1" x14ac:dyDescent="0.25">
      <c r="A4180" s="167"/>
      <c r="B4180" s="1331"/>
      <c r="C4180" s="1332"/>
      <c r="D4180" s="1333"/>
      <c r="E4180" s="1334"/>
      <c r="F4180" s="1334"/>
      <c r="G4180" s="1334"/>
    </row>
    <row r="4181" spans="1:7" s="1281" customFormat="1" x14ac:dyDescent="0.25">
      <c r="A4181" s="167"/>
      <c r="B4181" s="1331"/>
      <c r="C4181" s="1332"/>
      <c r="D4181" s="1333"/>
      <c r="E4181" s="1334"/>
      <c r="F4181" s="1334"/>
      <c r="G4181" s="1334"/>
    </row>
    <row r="4182" spans="1:7" s="1281" customFormat="1" x14ac:dyDescent="0.25">
      <c r="A4182" s="167"/>
      <c r="B4182" s="1331"/>
      <c r="C4182" s="1332"/>
      <c r="D4182" s="1333"/>
      <c r="E4182" s="1334"/>
      <c r="F4182" s="1334"/>
      <c r="G4182" s="1334"/>
    </row>
    <row r="4183" spans="1:7" s="1281" customFormat="1" x14ac:dyDescent="0.25">
      <c r="A4183" s="167"/>
      <c r="B4183" s="1331"/>
      <c r="C4183" s="1332"/>
      <c r="D4183" s="1333"/>
      <c r="E4183" s="1334"/>
      <c r="F4183" s="1334"/>
      <c r="G4183" s="1334"/>
    </row>
    <row r="4184" spans="1:7" s="1281" customFormat="1" x14ac:dyDescent="0.25">
      <c r="A4184" s="167"/>
      <c r="B4184" s="1331"/>
      <c r="C4184" s="1332"/>
      <c r="D4184" s="1333"/>
      <c r="E4184" s="1334"/>
      <c r="F4184" s="1334"/>
      <c r="G4184" s="1334"/>
    </row>
    <row r="4185" spans="1:7" s="1281" customFormat="1" x14ac:dyDescent="0.25">
      <c r="A4185" s="167"/>
      <c r="B4185" s="1331"/>
      <c r="C4185" s="1332"/>
      <c r="D4185" s="1333"/>
      <c r="E4185" s="1334"/>
      <c r="F4185" s="1334"/>
      <c r="G4185" s="1334"/>
    </row>
    <row r="4186" spans="1:7" s="1281" customFormat="1" x14ac:dyDescent="0.25">
      <c r="A4186" s="167"/>
      <c r="B4186" s="1331"/>
      <c r="C4186" s="1332"/>
      <c r="D4186" s="1333"/>
      <c r="E4186" s="1334"/>
      <c r="F4186" s="1334"/>
      <c r="G4186" s="1334"/>
    </row>
    <row r="4187" spans="1:7" s="1281" customFormat="1" x14ac:dyDescent="0.25">
      <c r="A4187" s="167"/>
      <c r="B4187" s="1331"/>
      <c r="C4187" s="1332"/>
      <c r="D4187" s="1333"/>
      <c r="E4187" s="1334"/>
      <c r="F4187" s="1334"/>
      <c r="G4187" s="1334"/>
    </row>
    <row r="4188" spans="1:7" s="1281" customFormat="1" x14ac:dyDescent="0.25">
      <c r="A4188" s="167"/>
      <c r="B4188" s="1331"/>
      <c r="C4188" s="1332"/>
      <c r="D4188" s="1333"/>
      <c r="E4188" s="1334"/>
      <c r="F4188" s="1334"/>
      <c r="G4188" s="1334"/>
    </row>
    <row r="4189" spans="1:7" s="1281" customFormat="1" x14ac:dyDescent="0.25">
      <c r="A4189" s="167"/>
      <c r="B4189" s="1331"/>
      <c r="C4189" s="1332"/>
      <c r="D4189" s="1333"/>
      <c r="E4189" s="1334"/>
      <c r="F4189" s="1334"/>
      <c r="G4189" s="1334"/>
    </row>
    <row r="4190" spans="1:7" s="1281" customFormat="1" x14ac:dyDescent="0.25">
      <c r="A4190" s="167"/>
      <c r="B4190" s="1331"/>
      <c r="C4190" s="1332"/>
      <c r="D4190" s="1333"/>
      <c r="E4190" s="1334"/>
      <c r="F4190" s="1334"/>
      <c r="G4190" s="1334"/>
    </row>
    <row r="4191" spans="1:7" s="1281" customFormat="1" x14ac:dyDescent="0.25">
      <c r="A4191" s="167"/>
      <c r="B4191" s="1331"/>
      <c r="C4191" s="1332"/>
      <c r="D4191" s="1333"/>
      <c r="E4191" s="1334"/>
      <c r="F4191" s="1334"/>
      <c r="G4191" s="1334"/>
    </row>
    <row r="4192" spans="1:7" s="1281" customFormat="1" x14ac:dyDescent="0.25">
      <c r="A4192" s="167"/>
      <c r="B4192" s="1331"/>
      <c r="C4192" s="1332"/>
      <c r="D4192" s="1333"/>
      <c r="E4192" s="1334"/>
      <c r="F4192" s="1334"/>
      <c r="G4192" s="1334"/>
    </row>
    <row r="4193" spans="1:7" s="1281" customFormat="1" x14ac:dyDescent="0.25">
      <c r="A4193" s="167"/>
      <c r="B4193" s="1331"/>
      <c r="C4193" s="1332"/>
      <c r="D4193" s="1333"/>
      <c r="E4193" s="1334"/>
      <c r="F4193" s="1334"/>
      <c r="G4193" s="1334"/>
    </row>
    <row r="4194" spans="1:7" s="1281" customFormat="1" x14ac:dyDescent="0.25">
      <c r="A4194" s="167"/>
      <c r="B4194" s="1331"/>
      <c r="C4194" s="1332"/>
      <c r="D4194" s="1333"/>
      <c r="E4194" s="1334"/>
      <c r="F4194" s="1334"/>
      <c r="G4194" s="1334"/>
    </row>
    <row r="4195" spans="1:7" s="1281" customFormat="1" x14ac:dyDescent="0.25">
      <c r="A4195" s="167"/>
      <c r="B4195" s="1331"/>
      <c r="C4195" s="1332"/>
      <c r="D4195" s="1333"/>
      <c r="E4195" s="1334"/>
      <c r="F4195" s="1334"/>
      <c r="G4195" s="1334"/>
    </row>
    <row r="4196" spans="1:7" s="1281" customFormat="1" x14ac:dyDescent="0.25">
      <c r="A4196" s="167"/>
      <c r="B4196" s="1331"/>
      <c r="C4196" s="1332"/>
      <c r="D4196" s="1333"/>
      <c r="E4196" s="1334"/>
      <c r="F4196" s="1334"/>
      <c r="G4196" s="1334"/>
    </row>
    <row r="4197" spans="1:7" s="1281" customFormat="1" x14ac:dyDescent="0.25">
      <c r="A4197" s="167"/>
      <c r="B4197" s="1331"/>
      <c r="C4197" s="1332"/>
      <c r="D4197" s="1333"/>
      <c r="E4197" s="1334"/>
      <c r="F4197" s="1334"/>
      <c r="G4197" s="1334"/>
    </row>
    <row r="4198" spans="1:7" s="1281" customFormat="1" x14ac:dyDescent="0.25">
      <c r="A4198" s="167"/>
      <c r="B4198" s="1331"/>
      <c r="C4198" s="1332"/>
      <c r="D4198" s="1333"/>
      <c r="E4198" s="1334"/>
      <c r="F4198" s="1334"/>
      <c r="G4198" s="1334"/>
    </row>
    <row r="4199" spans="1:7" s="1281" customFormat="1" x14ac:dyDescent="0.25">
      <c r="A4199" s="167"/>
      <c r="B4199" s="1331"/>
      <c r="C4199" s="1332"/>
      <c r="D4199" s="1333"/>
      <c r="E4199" s="1334"/>
      <c r="F4199" s="1334"/>
      <c r="G4199" s="1334"/>
    </row>
    <row r="4200" spans="1:7" s="1281" customFormat="1" x14ac:dyDescent="0.25">
      <c r="A4200" s="167"/>
      <c r="B4200" s="1331"/>
      <c r="C4200" s="1332"/>
      <c r="D4200" s="1333"/>
      <c r="E4200" s="1334"/>
      <c r="F4200" s="1334"/>
      <c r="G4200" s="1334"/>
    </row>
    <row r="4201" spans="1:7" s="1281" customFormat="1" x14ac:dyDescent="0.25">
      <c r="A4201" s="167"/>
      <c r="B4201" s="1331"/>
      <c r="C4201" s="1332"/>
      <c r="D4201" s="1333"/>
      <c r="E4201" s="1334"/>
      <c r="F4201" s="1334"/>
      <c r="G4201" s="1334"/>
    </row>
    <row r="4202" spans="1:7" s="1281" customFormat="1" x14ac:dyDescent="0.25">
      <c r="A4202" s="167"/>
      <c r="B4202" s="1331"/>
      <c r="C4202" s="1332"/>
      <c r="D4202" s="1333"/>
      <c r="E4202" s="1334"/>
      <c r="F4202" s="1334"/>
      <c r="G4202" s="1334"/>
    </row>
    <row r="4203" spans="1:7" s="1281" customFormat="1" x14ac:dyDescent="0.25">
      <c r="A4203" s="167"/>
      <c r="B4203" s="1331"/>
      <c r="C4203" s="1332"/>
      <c r="D4203" s="1333"/>
      <c r="E4203" s="1334"/>
      <c r="F4203" s="1334"/>
      <c r="G4203" s="1334"/>
    </row>
    <row r="4204" spans="1:7" s="1281" customFormat="1" x14ac:dyDescent="0.25">
      <c r="A4204" s="167"/>
      <c r="B4204" s="1331"/>
      <c r="C4204" s="1332"/>
      <c r="D4204" s="1333"/>
      <c r="E4204" s="1334"/>
      <c r="F4204" s="1334"/>
      <c r="G4204" s="1334"/>
    </row>
    <row r="4205" spans="1:7" s="1281" customFormat="1" x14ac:dyDescent="0.25">
      <c r="A4205" s="167"/>
      <c r="B4205" s="1331"/>
      <c r="C4205" s="1332"/>
      <c r="D4205" s="1333"/>
      <c r="E4205" s="1334"/>
      <c r="F4205" s="1334"/>
      <c r="G4205" s="1334"/>
    </row>
    <row r="4206" spans="1:7" s="1281" customFormat="1" x14ac:dyDescent="0.25">
      <c r="A4206" s="167"/>
      <c r="B4206" s="1331"/>
      <c r="C4206" s="1332"/>
      <c r="D4206" s="1333"/>
      <c r="E4206" s="1334"/>
      <c r="F4206" s="1334"/>
      <c r="G4206" s="1334"/>
    </row>
    <row r="4207" spans="1:7" s="1281" customFormat="1" x14ac:dyDescent="0.25">
      <c r="A4207" s="167"/>
      <c r="B4207" s="1331"/>
      <c r="C4207" s="1332"/>
      <c r="D4207" s="1333"/>
      <c r="E4207" s="1334"/>
      <c r="F4207" s="1334"/>
      <c r="G4207" s="1334"/>
    </row>
    <row r="4208" spans="1:7" s="1281" customFormat="1" x14ac:dyDescent="0.25">
      <c r="A4208" s="167"/>
      <c r="B4208" s="1331"/>
      <c r="C4208" s="1332"/>
      <c r="D4208" s="1333"/>
      <c r="E4208" s="1334"/>
      <c r="F4208" s="1334"/>
      <c r="G4208" s="1334"/>
    </row>
    <row r="4209" spans="1:7" s="1281" customFormat="1" x14ac:dyDescent="0.25">
      <c r="A4209" s="167"/>
      <c r="B4209" s="1331"/>
      <c r="C4209" s="1332"/>
      <c r="D4209" s="1333"/>
      <c r="E4209" s="1334"/>
      <c r="F4209" s="1334"/>
      <c r="G4209" s="1334"/>
    </row>
    <row r="4210" spans="1:7" s="1281" customFormat="1" x14ac:dyDescent="0.25">
      <c r="A4210" s="167"/>
      <c r="B4210" s="1331"/>
      <c r="C4210" s="1332"/>
      <c r="D4210" s="1333"/>
      <c r="E4210" s="1334"/>
      <c r="F4210" s="1334"/>
      <c r="G4210" s="1334"/>
    </row>
    <row r="4211" spans="1:7" s="1281" customFormat="1" x14ac:dyDescent="0.25">
      <c r="A4211" s="167"/>
      <c r="B4211" s="1331"/>
      <c r="C4211" s="1332"/>
      <c r="D4211" s="1333"/>
      <c r="E4211" s="1334"/>
      <c r="F4211" s="1334"/>
      <c r="G4211" s="1334"/>
    </row>
    <row r="4212" spans="1:7" s="1281" customFormat="1" x14ac:dyDescent="0.25">
      <c r="A4212" s="167"/>
      <c r="B4212" s="1331"/>
      <c r="C4212" s="1332"/>
      <c r="D4212" s="1333"/>
      <c r="E4212" s="1334"/>
      <c r="F4212" s="1334"/>
      <c r="G4212" s="1334"/>
    </row>
    <row r="4213" spans="1:7" s="1281" customFormat="1" x14ac:dyDescent="0.25">
      <c r="A4213" s="167"/>
      <c r="B4213" s="1331"/>
      <c r="C4213" s="1332"/>
      <c r="D4213" s="1333"/>
      <c r="E4213" s="1334"/>
      <c r="F4213" s="1334"/>
      <c r="G4213" s="1334"/>
    </row>
    <row r="4214" spans="1:7" s="1281" customFormat="1" x14ac:dyDescent="0.25">
      <c r="A4214" s="167"/>
      <c r="B4214" s="1331"/>
      <c r="C4214" s="1332"/>
      <c r="D4214" s="1333"/>
      <c r="E4214" s="1334"/>
      <c r="F4214" s="1334"/>
      <c r="G4214" s="1334"/>
    </row>
    <row r="4215" spans="1:7" s="1281" customFormat="1" x14ac:dyDescent="0.25">
      <c r="A4215" s="167"/>
      <c r="B4215" s="1331"/>
      <c r="C4215" s="1332"/>
      <c r="D4215" s="1333"/>
      <c r="E4215" s="1334"/>
      <c r="F4215" s="1334"/>
      <c r="G4215" s="1334"/>
    </row>
    <row r="4216" spans="1:7" s="1281" customFormat="1" x14ac:dyDescent="0.25">
      <c r="A4216" s="167"/>
      <c r="B4216" s="1331"/>
      <c r="C4216" s="1332"/>
      <c r="D4216" s="1333"/>
      <c r="E4216" s="1334"/>
      <c r="F4216" s="1334"/>
      <c r="G4216" s="1334"/>
    </row>
    <row r="4217" spans="1:7" s="1281" customFormat="1" x14ac:dyDescent="0.25">
      <c r="A4217" s="167"/>
      <c r="B4217" s="1331"/>
      <c r="C4217" s="1332"/>
      <c r="D4217" s="1333"/>
      <c r="E4217" s="1334"/>
      <c r="F4217" s="1334"/>
      <c r="G4217" s="1334"/>
    </row>
    <row r="4218" spans="1:7" s="1281" customFormat="1" x14ac:dyDescent="0.25">
      <c r="A4218" s="167"/>
      <c r="B4218" s="1331"/>
      <c r="C4218" s="1332"/>
      <c r="D4218" s="1333"/>
      <c r="E4218" s="1334"/>
      <c r="F4218" s="1334"/>
      <c r="G4218" s="1334"/>
    </row>
    <row r="4219" spans="1:7" s="1281" customFormat="1" x14ac:dyDescent="0.25">
      <c r="A4219" s="167"/>
      <c r="B4219" s="1331"/>
      <c r="C4219" s="1332"/>
      <c r="D4219" s="1333"/>
      <c r="E4219" s="1334"/>
      <c r="F4219" s="1334"/>
      <c r="G4219" s="1334"/>
    </row>
    <row r="4220" spans="1:7" s="1281" customFormat="1" x14ac:dyDescent="0.25">
      <c r="A4220" s="167"/>
      <c r="B4220" s="1331"/>
      <c r="C4220" s="1332"/>
      <c r="D4220" s="1333"/>
      <c r="E4220" s="1334"/>
      <c r="F4220" s="1334"/>
      <c r="G4220" s="1334"/>
    </row>
    <row r="4221" spans="1:7" s="1281" customFormat="1" x14ac:dyDescent="0.25">
      <c r="A4221" s="167"/>
      <c r="B4221" s="1331"/>
      <c r="C4221" s="1332"/>
      <c r="D4221" s="1333"/>
      <c r="E4221" s="1334"/>
      <c r="F4221" s="1334"/>
      <c r="G4221" s="1334"/>
    </row>
    <row r="4222" spans="1:7" s="1281" customFormat="1" x14ac:dyDescent="0.25">
      <c r="A4222" s="167"/>
      <c r="B4222" s="1331"/>
      <c r="C4222" s="1332"/>
      <c r="D4222" s="1333"/>
      <c r="E4222" s="1334"/>
      <c r="F4222" s="1334"/>
      <c r="G4222" s="1334"/>
    </row>
    <row r="4223" spans="1:7" s="1281" customFormat="1" x14ac:dyDescent="0.25">
      <c r="A4223" s="167"/>
      <c r="B4223" s="1331"/>
      <c r="C4223" s="1332"/>
      <c r="D4223" s="1333"/>
      <c r="E4223" s="1334"/>
      <c r="F4223" s="1334"/>
      <c r="G4223" s="1334"/>
    </row>
    <row r="4224" spans="1:7" s="1281" customFormat="1" x14ac:dyDescent="0.25">
      <c r="A4224" s="167"/>
      <c r="B4224" s="1331"/>
      <c r="C4224" s="1332"/>
      <c r="D4224" s="1333"/>
      <c r="E4224" s="1334"/>
      <c r="F4224" s="1334"/>
      <c r="G4224" s="1334"/>
    </row>
    <row r="4225" spans="1:7" s="1281" customFormat="1" x14ac:dyDescent="0.25">
      <c r="A4225" s="167"/>
      <c r="B4225" s="1331"/>
      <c r="C4225" s="1332"/>
      <c r="D4225" s="1333"/>
      <c r="E4225" s="1334"/>
      <c r="F4225" s="1334"/>
      <c r="G4225" s="1334"/>
    </row>
    <row r="4226" spans="1:7" s="1281" customFormat="1" x14ac:dyDescent="0.25">
      <c r="A4226" s="167"/>
      <c r="B4226" s="1331"/>
      <c r="C4226" s="1332"/>
      <c r="D4226" s="1333"/>
      <c r="E4226" s="1334"/>
      <c r="F4226" s="1334"/>
      <c r="G4226" s="1334"/>
    </row>
    <row r="4227" spans="1:7" s="1281" customFormat="1" x14ac:dyDescent="0.25">
      <c r="A4227" s="167"/>
      <c r="B4227" s="1331"/>
      <c r="C4227" s="1332"/>
      <c r="D4227" s="1333"/>
      <c r="E4227" s="1334"/>
      <c r="F4227" s="1334"/>
      <c r="G4227" s="1334"/>
    </row>
    <row r="4228" spans="1:7" s="1281" customFormat="1" x14ac:dyDescent="0.25">
      <c r="A4228" s="167"/>
      <c r="B4228" s="1331"/>
      <c r="C4228" s="1332"/>
      <c r="D4228" s="1333"/>
      <c r="E4228" s="1334"/>
      <c r="F4228" s="1334"/>
      <c r="G4228" s="1334"/>
    </row>
    <row r="4229" spans="1:7" s="1281" customFormat="1" x14ac:dyDescent="0.25">
      <c r="A4229" s="167"/>
      <c r="B4229" s="1331"/>
      <c r="C4229" s="1332"/>
      <c r="D4229" s="1333"/>
      <c r="E4229" s="1334"/>
      <c r="F4229" s="1334"/>
      <c r="G4229" s="1334"/>
    </row>
    <row r="4230" spans="1:7" s="1281" customFormat="1" x14ac:dyDescent="0.25">
      <c r="A4230" s="167"/>
      <c r="B4230" s="1331"/>
      <c r="C4230" s="1332"/>
      <c r="D4230" s="1333"/>
      <c r="E4230" s="1334"/>
      <c r="F4230" s="1334"/>
      <c r="G4230" s="1334"/>
    </row>
    <row r="4231" spans="1:7" s="1281" customFormat="1" x14ac:dyDescent="0.25">
      <c r="A4231" s="167"/>
      <c r="B4231" s="1331"/>
      <c r="C4231" s="1332"/>
      <c r="D4231" s="1333"/>
      <c r="E4231" s="1334"/>
      <c r="F4231" s="1334"/>
      <c r="G4231" s="1334"/>
    </row>
    <row r="4232" spans="1:7" s="1281" customFormat="1" x14ac:dyDescent="0.25">
      <c r="A4232" s="167"/>
      <c r="B4232" s="1331"/>
      <c r="C4232" s="1332"/>
      <c r="D4232" s="1333"/>
      <c r="E4232" s="1334"/>
      <c r="F4232" s="1334"/>
      <c r="G4232" s="1334"/>
    </row>
    <row r="4233" spans="1:7" s="1281" customFormat="1" x14ac:dyDescent="0.25">
      <c r="A4233" s="167"/>
      <c r="B4233" s="1331"/>
      <c r="C4233" s="1332"/>
      <c r="D4233" s="1333"/>
      <c r="E4233" s="1334"/>
      <c r="F4233" s="1334"/>
      <c r="G4233" s="1334"/>
    </row>
    <row r="4234" spans="1:7" s="1281" customFormat="1" x14ac:dyDescent="0.25">
      <c r="A4234" s="167"/>
      <c r="B4234" s="1331"/>
      <c r="C4234" s="1332"/>
      <c r="D4234" s="1333"/>
      <c r="E4234" s="1334"/>
      <c r="F4234" s="1334"/>
      <c r="G4234" s="1334"/>
    </row>
    <row r="4235" spans="1:7" s="1281" customFormat="1" x14ac:dyDescent="0.25">
      <c r="A4235" s="167"/>
      <c r="B4235" s="1331"/>
      <c r="C4235" s="1332"/>
      <c r="D4235" s="1333"/>
      <c r="E4235" s="1334"/>
      <c r="F4235" s="1334"/>
      <c r="G4235" s="1334"/>
    </row>
    <row r="4236" spans="1:7" s="1281" customFormat="1" x14ac:dyDescent="0.25">
      <c r="A4236" s="167"/>
      <c r="B4236" s="1331"/>
      <c r="C4236" s="1332"/>
      <c r="D4236" s="1333"/>
      <c r="E4236" s="1334"/>
      <c r="F4236" s="1334"/>
      <c r="G4236" s="1334"/>
    </row>
    <row r="4237" spans="1:7" s="1281" customFormat="1" x14ac:dyDescent="0.25">
      <c r="A4237" s="167"/>
      <c r="B4237" s="1331"/>
      <c r="C4237" s="1332"/>
      <c r="D4237" s="1333"/>
      <c r="E4237" s="1334"/>
      <c r="F4237" s="1334"/>
      <c r="G4237" s="1334"/>
    </row>
    <row r="4238" spans="1:7" s="1281" customFormat="1" x14ac:dyDescent="0.25">
      <c r="A4238" s="167"/>
      <c r="B4238" s="1331"/>
      <c r="C4238" s="1332"/>
      <c r="D4238" s="1333"/>
      <c r="E4238" s="1334"/>
      <c r="F4238" s="1334"/>
      <c r="G4238" s="1334"/>
    </row>
    <row r="4239" spans="1:7" s="1281" customFormat="1" x14ac:dyDescent="0.25">
      <c r="A4239" s="167"/>
      <c r="B4239" s="1331"/>
      <c r="C4239" s="1332"/>
      <c r="D4239" s="1333"/>
      <c r="E4239" s="1334"/>
      <c r="F4239" s="1334"/>
      <c r="G4239" s="1334"/>
    </row>
    <row r="4240" spans="1:7" s="1281" customFormat="1" x14ac:dyDescent="0.25">
      <c r="A4240" s="167"/>
      <c r="B4240" s="1331"/>
      <c r="C4240" s="1332"/>
      <c r="D4240" s="1333"/>
      <c r="E4240" s="1334"/>
      <c r="F4240" s="1334"/>
      <c r="G4240" s="1334"/>
    </row>
    <row r="4241" spans="1:7" s="1281" customFormat="1" x14ac:dyDescent="0.25">
      <c r="A4241" s="167"/>
      <c r="B4241" s="1331"/>
      <c r="C4241" s="1332"/>
      <c r="D4241" s="1333"/>
      <c r="E4241" s="1334"/>
      <c r="F4241" s="1334"/>
      <c r="G4241" s="1334"/>
    </row>
    <row r="4242" spans="1:7" s="1281" customFormat="1" x14ac:dyDescent="0.25">
      <c r="A4242" s="167"/>
      <c r="B4242" s="1331"/>
      <c r="C4242" s="1332"/>
      <c r="D4242" s="1333"/>
      <c r="E4242" s="1334"/>
      <c r="F4242" s="1334"/>
      <c r="G4242" s="1334"/>
    </row>
    <row r="4243" spans="1:7" s="1281" customFormat="1" x14ac:dyDescent="0.25">
      <c r="A4243" s="167"/>
      <c r="B4243" s="1331"/>
      <c r="C4243" s="1332"/>
      <c r="D4243" s="1333"/>
      <c r="E4243" s="1334"/>
      <c r="F4243" s="1334"/>
      <c r="G4243" s="1334"/>
    </row>
    <row r="4244" spans="1:7" s="1281" customFormat="1" x14ac:dyDescent="0.25">
      <c r="A4244" s="167"/>
      <c r="B4244" s="1331"/>
      <c r="C4244" s="1332"/>
      <c r="D4244" s="1333"/>
      <c r="E4244" s="1334"/>
      <c r="F4244" s="1334"/>
      <c r="G4244" s="1334"/>
    </row>
    <row r="4245" spans="1:7" s="1281" customFormat="1" x14ac:dyDescent="0.25">
      <c r="A4245" s="167"/>
      <c r="B4245" s="1331"/>
      <c r="C4245" s="1332"/>
      <c r="D4245" s="1333"/>
      <c r="E4245" s="1334"/>
      <c r="F4245" s="1334"/>
      <c r="G4245" s="1334"/>
    </row>
    <row r="4246" spans="1:7" s="1281" customFormat="1" x14ac:dyDescent="0.25">
      <c r="A4246" s="167"/>
      <c r="B4246" s="1331"/>
      <c r="C4246" s="1332"/>
      <c r="D4246" s="1333"/>
      <c r="E4246" s="1334"/>
      <c r="F4246" s="1334"/>
      <c r="G4246" s="1334"/>
    </row>
    <row r="4247" spans="1:7" s="1281" customFormat="1" x14ac:dyDescent="0.25">
      <c r="A4247" s="167"/>
      <c r="B4247" s="1331"/>
      <c r="C4247" s="1332"/>
      <c r="D4247" s="1333"/>
      <c r="E4247" s="1334"/>
      <c r="F4247" s="1334"/>
      <c r="G4247" s="1334"/>
    </row>
    <row r="4248" spans="1:7" s="1281" customFormat="1" x14ac:dyDescent="0.25">
      <c r="A4248" s="167"/>
      <c r="B4248" s="1331"/>
      <c r="C4248" s="1332"/>
      <c r="D4248" s="1333"/>
      <c r="E4248" s="1334"/>
      <c r="F4248" s="1334"/>
      <c r="G4248" s="1334"/>
    </row>
    <row r="4249" spans="1:7" s="1281" customFormat="1" x14ac:dyDescent="0.25">
      <c r="A4249" s="167"/>
      <c r="B4249" s="1331"/>
      <c r="C4249" s="1332"/>
      <c r="D4249" s="1333"/>
      <c r="E4249" s="1334"/>
      <c r="F4249" s="1334"/>
      <c r="G4249" s="1334"/>
    </row>
    <row r="4250" spans="1:7" s="1281" customFormat="1" x14ac:dyDescent="0.25">
      <c r="A4250" s="167"/>
      <c r="B4250" s="1331"/>
      <c r="C4250" s="1332"/>
      <c r="D4250" s="1333"/>
      <c r="E4250" s="1334"/>
      <c r="F4250" s="1334"/>
      <c r="G4250" s="1334"/>
    </row>
    <row r="4251" spans="1:7" s="1281" customFormat="1" x14ac:dyDescent="0.25">
      <c r="A4251" s="167"/>
      <c r="B4251" s="1331"/>
      <c r="C4251" s="1332"/>
      <c r="D4251" s="1333"/>
      <c r="E4251" s="1334"/>
      <c r="F4251" s="1334"/>
      <c r="G4251" s="1334"/>
    </row>
    <row r="4252" spans="1:7" s="1281" customFormat="1" x14ac:dyDescent="0.25">
      <c r="A4252" s="167"/>
      <c r="B4252" s="1331"/>
      <c r="C4252" s="1332"/>
      <c r="D4252" s="1333"/>
      <c r="E4252" s="1334"/>
      <c r="F4252" s="1334"/>
      <c r="G4252" s="1334"/>
    </row>
    <row r="4253" spans="1:7" s="1281" customFormat="1" x14ac:dyDescent="0.25">
      <c r="A4253" s="167"/>
      <c r="B4253" s="1331"/>
      <c r="C4253" s="1332"/>
      <c r="D4253" s="1333"/>
      <c r="E4253" s="1334"/>
      <c r="F4253" s="1334"/>
      <c r="G4253" s="1334"/>
    </row>
    <row r="4254" spans="1:7" s="1281" customFormat="1" x14ac:dyDescent="0.25">
      <c r="A4254" s="167"/>
      <c r="B4254" s="1331"/>
      <c r="C4254" s="1332"/>
      <c r="D4254" s="1333"/>
      <c r="E4254" s="1334"/>
      <c r="F4254" s="1334"/>
      <c r="G4254" s="1334"/>
    </row>
    <row r="4255" spans="1:7" s="1281" customFormat="1" x14ac:dyDescent="0.25">
      <c r="A4255" s="167"/>
      <c r="B4255" s="1331"/>
      <c r="C4255" s="1332"/>
      <c r="D4255" s="1333"/>
      <c r="E4255" s="1334"/>
      <c r="F4255" s="1334"/>
      <c r="G4255" s="1334"/>
    </row>
    <row r="4256" spans="1:7" s="1281" customFormat="1" x14ac:dyDescent="0.25">
      <c r="A4256" s="167"/>
      <c r="B4256" s="1331"/>
      <c r="C4256" s="1332"/>
      <c r="D4256" s="1333"/>
      <c r="E4256" s="1334"/>
      <c r="F4256" s="1334"/>
      <c r="G4256" s="1334"/>
    </row>
    <row r="4257" spans="1:7" s="1281" customFormat="1" x14ac:dyDescent="0.25">
      <c r="A4257" s="167"/>
      <c r="B4257" s="1331"/>
      <c r="C4257" s="1332"/>
      <c r="D4257" s="1333"/>
      <c r="E4257" s="1334"/>
      <c r="F4257" s="1334"/>
      <c r="G4257" s="1334"/>
    </row>
    <row r="4258" spans="1:7" s="1281" customFormat="1" x14ac:dyDescent="0.25">
      <c r="A4258" s="167"/>
      <c r="B4258" s="1331"/>
      <c r="C4258" s="1332"/>
      <c r="D4258" s="1333"/>
      <c r="E4258" s="1334"/>
      <c r="F4258" s="1334"/>
      <c r="G4258" s="1334"/>
    </row>
    <row r="4259" spans="1:7" s="1281" customFormat="1" x14ac:dyDescent="0.25">
      <c r="A4259" s="167"/>
      <c r="B4259" s="1331"/>
      <c r="C4259" s="1332"/>
      <c r="D4259" s="1333"/>
      <c r="E4259" s="1334"/>
      <c r="F4259" s="1334"/>
      <c r="G4259" s="1334"/>
    </row>
    <row r="4260" spans="1:7" s="1281" customFormat="1" x14ac:dyDescent="0.25">
      <c r="A4260" s="167"/>
      <c r="B4260" s="1331"/>
      <c r="C4260" s="1332"/>
      <c r="D4260" s="1333"/>
      <c r="E4260" s="1334"/>
      <c r="F4260" s="1334"/>
      <c r="G4260" s="1334"/>
    </row>
    <row r="4261" spans="1:7" s="1281" customFormat="1" x14ac:dyDescent="0.25">
      <c r="A4261" s="167"/>
      <c r="B4261" s="1331"/>
      <c r="C4261" s="1332"/>
      <c r="D4261" s="1333"/>
      <c r="E4261" s="1334"/>
      <c r="F4261" s="1334"/>
      <c r="G4261" s="1334"/>
    </row>
    <row r="4262" spans="1:7" s="1281" customFormat="1" x14ac:dyDescent="0.25">
      <c r="A4262" s="167"/>
      <c r="B4262" s="1331"/>
      <c r="C4262" s="1332"/>
      <c r="D4262" s="1333"/>
      <c r="E4262" s="1334"/>
      <c r="F4262" s="1334"/>
      <c r="G4262" s="1334"/>
    </row>
    <row r="4263" spans="1:7" s="1281" customFormat="1" x14ac:dyDescent="0.25">
      <c r="A4263" s="167"/>
      <c r="B4263" s="1331"/>
      <c r="C4263" s="1332"/>
      <c r="D4263" s="1333"/>
      <c r="E4263" s="1334"/>
      <c r="F4263" s="1334"/>
      <c r="G4263" s="1334"/>
    </row>
    <row r="4264" spans="1:7" s="1281" customFormat="1" x14ac:dyDescent="0.25">
      <c r="A4264" s="167"/>
      <c r="B4264" s="1331"/>
      <c r="C4264" s="1332"/>
      <c r="D4264" s="1333"/>
      <c r="E4264" s="1334"/>
      <c r="F4264" s="1334"/>
      <c r="G4264" s="1334"/>
    </row>
    <row r="4265" spans="1:7" s="1281" customFormat="1" x14ac:dyDescent="0.25">
      <c r="A4265" s="167"/>
      <c r="B4265" s="1331"/>
      <c r="C4265" s="1332"/>
      <c r="D4265" s="1333"/>
      <c r="E4265" s="1334"/>
      <c r="F4265" s="1334"/>
      <c r="G4265" s="1334"/>
    </row>
    <row r="4266" spans="1:7" s="1281" customFormat="1" x14ac:dyDescent="0.25">
      <c r="A4266" s="167"/>
      <c r="B4266" s="1331"/>
      <c r="C4266" s="1332"/>
      <c r="D4266" s="1333"/>
      <c r="E4266" s="1334"/>
      <c r="F4266" s="1334"/>
      <c r="G4266" s="1334"/>
    </row>
    <row r="4267" spans="1:7" s="1281" customFormat="1" x14ac:dyDescent="0.25">
      <c r="A4267" s="167"/>
      <c r="B4267" s="1331"/>
      <c r="C4267" s="1332"/>
      <c r="D4267" s="1333"/>
      <c r="E4267" s="1334"/>
      <c r="F4267" s="1334"/>
      <c r="G4267" s="1334"/>
    </row>
    <row r="4268" spans="1:7" s="1281" customFormat="1" x14ac:dyDescent="0.25">
      <c r="A4268" s="167"/>
      <c r="B4268" s="1331"/>
      <c r="C4268" s="1332"/>
      <c r="D4268" s="1333"/>
      <c r="E4268" s="1334"/>
      <c r="F4268" s="1334"/>
      <c r="G4268" s="1334"/>
    </row>
    <row r="4269" spans="1:7" s="1281" customFormat="1" x14ac:dyDescent="0.25">
      <c r="A4269" s="167"/>
      <c r="B4269" s="1331"/>
      <c r="C4269" s="1332"/>
      <c r="D4269" s="1333"/>
      <c r="E4269" s="1334"/>
      <c r="F4269" s="1334"/>
      <c r="G4269" s="1334"/>
    </row>
    <row r="4270" spans="1:7" s="1281" customFormat="1" x14ac:dyDescent="0.25">
      <c r="A4270" s="167"/>
      <c r="B4270" s="1331"/>
      <c r="C4270" s="1332"/>
      <c r="D4270" s="1333"/>
      <c r="E4270" s="1334"/>
      <c r="F4270" s="1334"/>
      <c r="G4270" s="1334"/>
    </row>
    <row r="4271" spans="1:7" s="1281" customFormat="1" x14ac:dyDescent="0.25">
      <c r="A4271" s="167"/>
      <c r="B4271" s="1331"/>
      <c r="C4271" s="1332"/>
      <c r="D4271" s="1333"/>
      <c r="E4271" s="1334"/>
      <c r="F4271" s="1334"/>
      <c r="G4271" s="1334"/>
    </row>
    <row r="4272" spans="1:7" s="1281" customFormat="1" x14ac:dyDescent="0.25">
      <c r="A4272" s="167"/>
      <c r="B4272" s="1331"/>
      <c r="C4272" s="1332"/>
      <c r="D4272" s="1333"/>
      <c r="E4272" s="1334"/>
      <c r="F4272" s="1334"/>
      <c r="G4272" s="1334"/>
    </row>
    <row r="4273" spans="1:7" s="1281" customFormat="1" x14ac:dyDescent="0.25">
      <c r="A4273" s="167"/>
      <c r="B4273" s="1331"/>
      <c r="C4273" s="1332"/>
      <c r="D4273" s="1333"/>
      <c r="E4273" s="1334"/>
      <c r="F4273" s="1334"/>
      <c r="G4273" s="1334"/>
    </row>
    <row r="4274" spans="1:7" s="1281" customFormat="1" x14ac:dyDescent="0.25">
      <c r="A4274" s="167"/>
      <c r="B4274" s="1331"/>
      <c r="C4274" s="1332"/>
      <c r="D4274" s="1333"/>
      <c r="E4274" s="1334"/>
      <c r="F4274" s="1334"/>
      <c r="G4274" s="1334"/>
    </row>
    <row r="4275" spans="1:7" s="1281" customFormat="1" x14ac:dyDescent="0.25">
      <c r="A4275" s="167"/>
      <c r="B4275" s="1331"/>
      <c r="C4275" s="1332"/>
      <c r="D4275" s="1333"/>
      <c r="E4275" s="1334"/>
      <c r="F4275" s="1334"/>
      <c r="G4275" s="1334"/>
    </row>
    <row r="4276" spans="1:7" s="1281" customFormat="1" x14ac:dyDescent="0.25">
      <c r="A4276" s="167"/>
      <c r="B4276" s="1331"/>
      <c r="C4276" s="1332"/>
      <c r="D4276" s="1333"/>
      <c r="E4276" s="1334"/>
      <c r="F4276" s="1334"/>
      <c r="G4276" s="1334"/>
    </row>
    <row r="4277" spans="1:7" s="1281" customFormat="1" x14ac:dyDescent="0.25">
      <c r="A4277" s="167"/>
      <c r="B4277" s="1331"/>
      <c r="C4277" s="1332"/>
      <c r="D4277" s="1333"/>
      <c r="E4277" s="1334"/>
      <c r="F4277" s="1334"/>
      <c r="G4277" s="1334"/>
    </row>
    <row r="4278" spans="1:7" s="1281" customFormat="1" x14ac:dyDescent="0.25">
      <c r="A4278" s="167"/>
      <c r="B4278" s="1331"/>
      <c r="C4278" s="1332"/>
      <c r="D4278" s="1333"/>
      <c r="E4278" s="1334"/>
      <c r="F4278" s="1334"/>
      <c r="G4278" s="1334"/>
    </row>
    <row r="4279" spans="1:7" s="1281" customFormat="1" x14ac:dyDescent="0.25">
      <c r="A4279" s="167"/>
      <c r="B4279" s="1331"/>
      <c r="C4279" s="1332"/>
      <c r="D4279" s="1333"/>
      <c r="E4279" s="1334"/>
      <c r="F4279" s="1334"/>
      <c r="G4279" s="1334"/>
    </row>
    <row r="4280" spans="1:7" s="1281" customFormat="1" x14ac:dyDescent="0.25">
      <c r="A4280" s="167"/>
      <c r="B4280" s="1331"/>
      <c r="C4280" s="1332"/>
      <c r="D4280" s="1333"/>
      <c r="E4280" s="1334"/>
      <c r="F4280" s="1334"/>
      <c r="G4280" s="1334"/>
    </row>
    <row r="4281" spans="1:7" s="1281" customFormat="1" x14ac:dyDescent="0.25">
      <c r="A4281" s="167"/>
      <c r="B4281" s="1331"/>
      <c r="C4281" s="1332"/>
      <c r="D4281" s="1333"/>
      <c r="E4281" s="1334"/>
      <c r="F4281" s="1334"/>
      <c r="G4281" s="1334"/>
    </row>
    <row r="4282" spans="1:7" s="1281" customFormat="1" x14ac:dyDescent="0.25">
      <c r="A4282" s="167"/>
      <c r="B4282" s="1331"/>
      <c r="C4282" s="1332"/>
      <c r="D4282" s="1333"/>
      <c r="E4282" s="1334"/>
      <c r="F4282" s="1334"/>
      <c r="G4282" s="1334"/>
    </row>
    <row r="4283" spans="1:7" s="1281" customFormat="1" x14ac:dyDescent="0.25">
      <c r="A4283" s="167"/>
      <c r="B4283" s="1331"/>
      <c r="C4283" s="1332"/>
      <c r="D4283" s="1333"/>
      <c r="E4283" s="1334"/>
      <c r="F4283" s="1334"/>
      <c r="G4283" s="1334"/>
    </row>
    <row r="4284" spans="1:7" s="1281" customFormat="1" x14ac:dyDescent="0.25">
      <c r="A4284" s="167"/>
      <c r="B4284" s="1331"/>
      <c r="C4284" s="1332"/>
      <c r="D4284" s="1333"/>
      <c r="E4284" s="1334"/>
      <c r="F4284" s="1334"/>
      <c r="G4284" s="1334"/>
    </row>
    <row r="4285" spans="1:7" s="1281" customFormat="1" x14ac:dyDescent="0.25">
      <c r="A4285" s="167"/>
      <c r="B4285" s="1331"/>
      <c r="C4285" s="1332"/>
      <c r="D4285" s="1333"/>
      <c r="E4285" s="1334"/>
      <c r="F4285" s="1334"/>
      <c r="G4285" s="1334"/>
    </row>
    <row r="4286" spans="1:7" s="1281" customFormat="1" x14ac:dyDescent="0.25">
      <c r="A4286" s="167"/>
      <c r="B4286" s="1331"/>
      <c r="C4286" s="1332"/>
      <c r="D4286" s="1333"/>
      <c r="E4286" s="1334"/>
      <c r="F4286" s="1334"/>
      <c r="G4286" s="1334"/>
    </row>
    <row r="4287" spans="1:7" s="1281" customFormat="1" x14ac:dyDescent="0.25">
      <c r="A4287" s="167"/>
      <c r="B4287" s="1331"/>
      <c r="C4287" s="1332"/>
      <c r="D4287" s="1333"/>
      <c r="E4287" s="1334"/>
      <c r="F4287" s="1334"/>
      <c r="G4287" s="1334"/>
    </row>
    <row r="4288" spans="1:7" s="1281" customFormat="1" x14ac:dyDescent="0.25">
      <c r="A4288" s="167"/>
      <c r="B4288" s="1331"/>
      <c r="C4288" s="1332"/>
      <c r="D4288" s="1333"/>
      <c r="E4288" s="1334"/>
      <c r="F4288" s="1334"/>
      <c r="G4288" s="1334"/>
    </row>
    <row r="4289" spans="1:7" s="1281" customFormat="1" x14ac:dyDescent="0.25">
      <c r="A4289" s="167"/>
      <c r="B4289" s="1331"/>
      <c r="C4289" s="1332"/>
      <c r="D4289" s="1333"/>
      <c r="E4289" s="1334"/>
      <c r="F4289" s="1334"/>
      <c r="G4289" s="1334"/>
    </row>
    <row r="4290" spans="1:7" s="1281" customFormat="1" x14ac:dyDescent="0.25">
      <c r="A4290" s="167"/>
      <c r="B4290" s="1331"/>
      <c r="C4290" s="1332"/>
      <c r="D4290" s="1333"/>
      <c r="E4290" s="1334"/>
      <c r="F4290" s="1334"/>
      <c r="G4290" s="1334"/>
    </row>
    <row r="4291" spans="1:7" s="1281" customFormat="1" x14ac:dyDescent="0.25">
      <c r="A4291" s="167"/>
      <c r="B4291" s="1331"/>
      <c r="C4291" s="1332"/>
      <c r="D4291" s="1333"/>
      <c r="E4291" s="1334"/>
      <c r="F4291" s="1334"/>
      <c r="G4291" s="1334"/>
    </row>
    <row r="4292" spans="1:7" s="1281" customFormat="1" x14ac:dyDescent="0.25">
      <c r="A4292" s="167"/>
      <c r="B4292" s="1331"/>
      <c r="C4292" s="1332"/>
      <c r="D4292" s="1333"/>
      <c r="E4292" s="1334"/>
      <c r="F4292" s="1334"/>
      <c r="G4292" s="1334"/>
    </row>
    <row r="4293" spans="1:7" s="1281" customFormat="1" x14ac:dyDescent="0.25">
      <c r="A4293" s="167"/>
      <c r="B4293" s="1331"/>
      <c r="C4293" s="1332"/>
      <c r="D4293" s="1333"/>
      <c r="E4293" s="1334"/>
      <c r="F4293" s="1334"/>
      <c r="G4293" s="1334"/>
    </row>
    <row r="4294" spans="1:7" s="1281" customFormat="1" x14ac:dyDescent="0.25">
      <c r="A4294" s="167"/>
      <c r="B4294" s="1331"/>
      <c r="C4294" s="1332"/>
      <c r="D4294" s="1333"/>
      <c r="E4294" s="1334"/>
      <c r="F4294" s="1334"/>
      <c r="G4294" s="1334"/>
    </row>
    <row r="4295" spans="1:7" s="1281" customFormat="1" x14ac:dyDescent="0.25">
      <c r="A4295" s="167"/>
      <c r="B4295" s="1331"/>
      <c r="C4295" s="1332"/>
      <c r="D4295" s="1333"/>
      <c r="E4295" s="1334"/>
      <c r="F4295" s="1334"/>
      <c r="G4295" s="1334"/>
    </row>
    <row r="4296" spans="1:7" s="1281" customFormat="1" x14ac:dyDescent="0.25">
      <c r="A4296" s="167"/>
      <c r="B4296" s="1331"/>
      <c r="C4296" s="1332"/>
      <c r="D4296" s="1333"/>
      <c r="E4296" s="1334"/>
      <c r="F4296" s="1334"/>
      <c r="G4296" s="1334"/>
    </row>
    <row r="4297" spans="1:7" s="1281" customFormat="1" x14ac:dyDescent="0.25">
      <c r="A4297" s="167"/>
      <c r="B4297" s="1331"/>
      <c r="C4297" s="1332"/>
      <c r="D4297" s="1333"/>
      <c r="E4297" s="1334"/>
      <c r="F4297" s="1334"/>
      <c r="G4297" s="1334"/>
    </row>
    <row r="4298" spans="1:7" s="1281" customFormat="1" x14ac:dyDescent="0.25">
      <c r="A4298" s="167"/>
      <c r="B4298" s="1331"/>
      <c r="C4298" s="1332"/>
      <c r="D4298" s="1333"/>
      <c r="E4298" s="1334"/>
      <c r="F4298" s="1334"/>
      <c r="G4298" s="1334"/>
    </row>
    <row r="4299" spans="1:7" s="1281" customFormat="1" x14ac:dyDescent="0.25">
      <c r="A4299" s="167"/>
      <c r="B4299" s="1331"/>
      <c r="C4299" s="1332"/>
      <c r="D4299" s="1333"/>
      <c r="E4299" s="1334"/>
      <c r="F4299" s="1334"/>
      <c r="G4299" s="1334"/>
    </row>
    <row r="4300" spans="1:7" s="1281" customFormat="1" x14ac:dyDescent="0.25">
      <c r="A4300" s="167"/>
      <c r="B4300" s="1331"/>
      <c r="C4300" s="1332"/>
      <c r="D4300" s="1333"/>
      <c r="E4300" s="1334"/>
      <c r="F4300" s="1334"/>
      <c r="G4300" s="1334"/>
    </row>
    <row r="4301" spans="1:7" s="1281" customFormat="1" x14ac:dyDescent="0.25">
      <c r="A4301" s="167"/>
      <c r="B4301" s="1331"/>
      <c r="C4301" s="1332"/>
      <c r="D4301" s="1333"/>
      <c r="E4301" s="1334"/>
      <c r="F4301" s="1334"/>
      <c r="G4301" s="1334"/>
    </row>
    <row r="4302" spans="1:7" s="1281" customFormat="1" x14ac:dyDescent="0.25">
      <c r="A4302" s="167"/>
      <c r="B4302" s="1331"/>
      <c r="C4302" s="1332"/>
      <c r="D4302" s="1333"/>
      <c r="E4302" s="1334"/>
      <c r="F4302" s="1334"/>
      <c r="G4302" s="1334"/>
    </row>
    <row r="4303" spans="1:7" s="1281" customFormat="1" x14ac:dyDescent="0.25">
      <c r="A4303" s="167"/>
      <c r="B4303" s="1331"/>
      <c r="C4303" s="1332"/>
      <c r="D4303" s="1333"/>
      <c r="E4303" s="1334"/>
      <c r="F4303" s="1334"/>
      <c r="G4303" s="1334"/>
    </row>
    <row r="4304" spans="1:7" s="1281" customFormat="1" x14ac:dyDescent="0.25">
      <c r="A4304" s="167"/>
      <c r="B4304" s="1331"/>
      <c r="C4304" s="1332"/>
      <c r="D4304" s="1333"/>
      <c r="E4304" s="1334"/>
      <c r="F4304" s="1334"/>
      <c r="G4304" s="1334"/>
    </row>
    <row r="4305" spans="1:7" s="1281" customFormat="1" x14ac:dyDescent="0.25">
      <c r="A4305" s="167"/>
      <c r="B4305" s="1331"/>
      <c r="C4305" s="1332"/>
      <c r="D4305" s="1333"/>
      <c r="E4305" s="1334"/>
      <c r="F4305" s="1334"/>
      <c r="G4305" s="1334"/>
    </row>
    <row r="4306" spans="1:7" s="1281" customFormat="1" x14ac:dyDescent="0.25">
      <c r="A4306" s="167"/>
      <c r="B4306" s="1331"/>
      <c r="C4306" s="1332"/>
      <c r="D4306" s="1333"/>
      <c r="E4306" s="1334"/>
      <c r="F4306" s="1334"/>
      <c r="G4306" s="1334"/>
    </row>
    <row r="4307" spans="1:7" s="1281" customFormat="1" x14ac:dyDescent="0.25">
      <c r="A4307" s="167"/>
      <c r="B4307" s="1331"/>
      <c r="C4307" s="1332"/>
      <c r="D4307" s="1333"/>
      <c r="E4307" s="1334"/>
      <c r="F4307" s="1334"/>
      <c r="G4307" s="1334"/>
    </row>
    <row r="4308" spans="1:7" s="1281" customFormat="1" x14ac:dyDescent="0.25">
      <c r="A4308" s="167"/>
      <c r="B4308" s="1331"/>
      <c r="C4308" s="1332"/>
      <c r="D4308" s="1333"/>
      <c r="E4308" s="1334"/>
      <c r="F4308" s="1334"/>
      <c r="G4308" s="1334"/>
    </row>
    <row r="4309" spans="1:7" s="1281" customFormat="1" x14ac:dyDescent="0.25">
      <c r="A4309" s="167"/>
      <c r="B4309" s="1331"/>
      <c r="C4309" s="1332"/>
      <c r="D4309" s="1333"/>
      <c r="E4309" s="1334"/>
      <c r="F4309" s="1334"/>
      <c r="G4309" s="1334"/>
    </row>
    <row r="4310" spans="1:7" s="1281" customFormat="1" x14ac:dyDescent="0.25">
      <c r="A4310" s="167"/>
      <c r="B4310" s="1331"/>
      <c r="C4310" s="1332"/>
      <c r="D4310" s="1333"/>
      <c r="E4310" s="1334"/>
      <c r="F4310" s="1334"/>
      <c r="G4310" s="1334"/>
    </row>
    <row r="4311" spans="1:7" s="1281" customFormat="1" x14ac:dyDescent="0.25">
      <c r="A4311" s="167"/>
      <c r="B4311" s="1331"/>
      <c r="C4311" s="1332"/>
      <c r="D4311" s="1333"/>
      <c r="E4311" s="1334"/>
      <c r="F4311" s="1334"/>
      <c r="G4311" s="1334"/>
    </row>
    <row r="4312" spans="1:7" s="1281" customFormat="1" x14ac:dyDescent="0.25">
      <c r="A4312" s="167"/>
      <c r="B4312" s="1331"/>
      <c r="C4312" s="1332"/>
      <c r="D4312" s="1333"/>
      <c r="E4312" s="1334"/>
      <c r="F4312" s="1334"/>
      <c r="G4312" s="1334"/>
    </row>
    <row r="4313" spans="1:7" s="1281" customFormat="1" x14ac:dyDescent="0.25">
      <c r="A4313" s="167"/>
      <c r="B4313" s="1331"/>
      <c r="C4313" s="1332"/>
      <c r="D4313" s="1333"/>
      <c r="E4313" s="1334"/>
      <c r="F4313" s="1334"/>
      <c r="G4313" s="1334"/>
    </row>
    <row r="4314" spans="1:7" s="1281" customFormat="1" x14ac:dyDescent="0.25">
      <c r="A4314" s="167"/>
      <c r="B4314" s="1331"/>
      <c r="C4314" s="1332"/>
      <c r="D4314" s="1333"/>
      <c r="E4314" s="1334"/>
      <c r="F4314" s="1334"/>
      <c r="G4314" s="1334"/>
    </row>
    <row r="4315" spans="1:7" s="1281" customFormat="1" x14ac:dyDescent="0.25">
      <c r="A4315" s="167"/>
      <c r="B4315" s="1331"/>
      <c r="C4315" s="1332"/>
      <c r="D4315" s="1333"/>
      <c r="E4315" s="1334"/>
      <c r="F4315" s="1334"/>
      <c r="G4315" s="1334"/>
    </row>
    <row r="4316" spans="1:7" s="1281" customFormat="1" x14ac:dyDescent="0.25">
      <c r="A4316" s="167"/>
      <c r="B4316" s="1331"/>
      <c r="C4316" s="1332"/>
      <c r="D4316" s="1333"/>
      <c r="E4316" s="1334"/>
      <c r="F4316" s="1334"/>
      <c r="G4316" s="1334"/>
    </row>
    <row r="4317" spans="1:7" s="1281" customFormat="1" x14ac:dyDescent="0.25">
      <c r="A4317" s="167"/>
      <c r="B4317" s="1331"/>
      <c r="C4317" s="1332"/>
      <c r="D4317" s="1333"/>
      <c r="E4317" s="1334"/>
      <c r="F4317" s="1334"/>
      <c r="G4317" s="1334"/>
    </row>
    <row r="4318" spans="1:7" s="1281" customFormat="1" x14ac:dyDescent="0.25">
      <c r="A4318" s="167"/>
      <c r="B4318" s="1331"/>
      <c r="C4318" s="1332"/>
      <c r="D4318" s="1333"/>
      <c r="E4318" s="1334"/>
      <c r="F4318" s="1334"/>
      <c r="G4318" s="1334"/>
    </row>
    <row r="4319" spans="1:7" s="1281" customFormat="1" x14ac:dyDescent="0.25">
      <c r="A4319" s="167"/>
      <c r="B4319" s="1331"/>
      <c r="C4319" s="1332"/>
      <c r="D4319" s="1333"/>
      <c r="E4319" s="1334"/>
      <c r="F4319" s="1334"/>
      <c r="G4319" s="1334"/>
    </row>
    <row r="4320" spans="1:7" s="1281" customFormat="1" x14ac:dyDescent="0.25">
      <c r="A4320" s="167"/>
      <c r="B4320" s="1331"/>
      <c r="C4320" s="1332"/>
      <c r="D4320" s="1333"/>
      <c r="E4320" s="1334"/>
      <c r="F4320" s="1334"/>
      <c r="G4320" s="1334"/>
    </row>
    <row r="4321" spans="1:7" s="1281" customFormat="1" x14ac:dyDescent="0.25">
      <c r="A4321" s="167"/>
      <c r="B4321" s="1331"/>
      <c r="C4321" s="1332"/>
      <c r="D4321" s="1333"/>
      <c r="E4321" s="1334"/>
      <c r="F4321" s="1334"/>
      <c r="G4321" s="1334"/>
    </row>
    <row r="4322" spans="1:7" s="1281" customFormat="1" x14ac:dyDescent="0.25">
      <c r="A4322" s="167"/>
      <c r="B4322" s="1331"/>
      <c r="C4322" s="1332"/>
      <c r="D4322" s="1333"/>
      <c r="E4322" s="1334"/>
      <c r="F4322" s="1334"/>
      <c r="G4322" s="1334"/>
    </row>
    <row r="4323" spans="1:7" s="1281" customFormat="1" x14ac:dyDescent="0.25">
      <c r="A4323" s="167"/>
      <c r="B4323" s="1331"/>
      <c r="C4323" s="1332"/>
      <c r="D4323" s="1333"/>
      <c r="E4323" s="1334"/>
      <c r="F4323" s="1334"/>
      <c r="G4323" s="1334"/>
    </row>
    <row r="4324" spans="1:7" s="1281" customFormat="1" x14ac:dyDescent="0.25">
      <c r="A4324" s="167"/>
      <c r="B4324" s="1331"/>
      <c r="C4324" s="1332"/>
      <c r="D4324" s="1333"/>
      <c r="E4324" s="1334"/>
      <c r="F4324" s="1334"/>
      <c r="G4324" s="1334"/>
    </row>
    <row r="4325" spans="1:7" s="1281" customFormat="1" x14ac:dyDescent="0.25">
      <c r="A4325" s="167"/>
      <c r="B4325" s="1331"/>
      <c r="C4325" s="1332"/>
      <c r="D4325" s="1333"/>
      <c r="E4325" s="1334"/>
      <c r="F4325" s="1334"/>
      <c r="G4325" s="1334"/>
    </row>
    <row r="4326" spans="1:7" s="1281" customFormat="1" x14ac:dyDescent="0.25">
      <c r="A4326" s="167"/>
      <c r="B4326" s="1331"/>
      <c r="C4326" s="1332"/>
      <c r="D4326" s="1333"/>
      <c r="E4326" s="1334"/>
      <c r="F4326" s="1334"/>
      <c r="G4326" s="1334"/>
    </row>
    <row r="4327" spans="1:7" s="1281" customFormat="1" x14ac:dyDescent="0.25">
      <c r="A4327" s="167"/>
      <c r="B4327" s="1331"/>
      <c r="C4327" s="1332"/>
      <c r="D4327" s="1333"/>
      <c r="E4327" s="1334"/>
      <c r="F4327" s="1334"/>
      <c r="G4327" s="1334"/>
    </row>
    <row r="4328" spans="1:7" s="1281" customFormat="1" x14ac:dyDescent="0.25">
      <c r="A4328" s="167"/>
      <c r="B4328" s="1331"/>
      <c r="C4328" s="1332"/>
      <c r="D4328" s="1333"/>
      <c r="E4328" s="1334"/>
      <c r="F4328" s="1334"/>
      <c r="G4328" s="1334"/>
    </row>
    <row r="4329" spans="1:7" s="1281" customFormat="1" x14ac:dyDescent="0.25">
      <c r="A4329" s="167"/>
      <c r="B4329" s="1331"/>
      <c r="C4329" s="1332"/>
      <c r="D4329" s="1333"/>
      <c r="E4329" s="1334"/>
      <c r="F4329" s="1334"/>
      <c r="G4329" s="1334"/>
    </row>
    <row r="4330" spans="1:7" s="1281" customFormat="1" x14ac:dyDescent="0.25">
      <c r="A4330" s="167"/>
      <c r="B4330" s="1331"/>
      <c r="C4330" s="1332"/>
      <c r="D4330" s="1333"/>
      <c r="E4330" s="1334"/>
      <c r="F4330" s="1334"/>
      <c r="G4330" s="1334"/>
    </row>
    <row r="4331" spans="1:7" s="1281" customFormat="1" x14ac:dyDescent="0.25">
      <c r="A4331" s="167"/>
      <c r="B4331" s="1331"/>
      <c r="C4331" s="1332"/>
      <c r="D4331" s="1333"/>
      <c r="E4331" s="1334"/>
      <c r="F4331" s="1334"/>
      <c r="G4331" s="1334"/>
    </row>
    <row r="4332" spans="1:7" s="1281" customFormat="1" x14ac:dyDescent="0.25">
      <c r="A4332" s="167"/>
      <c r="B4332" s="1331"/>
      <c r="C4332" s="1332"/>
      <c r="D4332" s="1333"/>
      <c r="E4332" s="1334"/>
      <c r="F4332" s="1334"/>
      <c r="G4332" s="1334"/>
    </row>
    <row r="4333" spans="1:7" s="1281" customFormat="1" x14ac:dyDescent="0.25">
      <c r="A4333" s="167"/>
      <c r="B4333" s="1331"/>
      <c r="C4333" s="1332"/>
      <c r="D4333" s="1333"/>
      <c r="E4333" s="1334"/>
      <c r="F4333" s="1334"/>
      <c r="G4333" s="1334"/>
    </row>
    <row r="4334" spans="1:7" s="1281" customFormat="1" x14ac:dyDescent="0.25">
      <c r="A4334" s="167"/>
      <c r="B4334" s="1331"/>
      <c r="C4334" s="1332"/>
      <c r="D4334" s="1333"/>
      <c r="E4334" s="1334"/>
      <c r="F4334" s="1334"/>
      <c r="G4334" s="1334"/>
    </row>
    <row r="4335" spans="1:7" s="1281" customFormat="1" x14ac:dyDescent="0.25">
      <c r="A4335" s="167"/>
      <c r="B4335" s="1331"/>
      <c r="C4335" s="1332"/>
      <c r="D4335" s="1333"/>
      <c r="E4335" s="1334"/>
      <c r="F4335" s="1334"/>
      <c r="G4335" s="1334"/>
    </row>
    <row r="4336" spans="1:7" s="1281" customFormat="1" x14ac:dyDescent="0.25">
      <c r="A4336" s="167"/>
      <c r="B4336" s="1331"/>
      <c r="C4336" s="1332"/>
      <c r="D4336" s="1333"/>
      <c r="E4336" s="1334"/>
      <c r="F4336" s="1334"/>
      <c r="G4336" s="1334"/>
    </row>
    <row r="4337" spans="1:7" s="1281" customFormat="1" x14ac:dyDescent="0.25">
      <c r="A4337" s="167"/>
      <c r="B4337" s="1331"/>
      <c r="C4337" s="1332"/>
      <c r="D4337" s="1333"/>
      <c r="E4337" s="1334"/>
      <c r="F4337" s="1334"/>
      <c r="G4337" s="1334"/>
    </row>
    <row r="4338" spans="1:7" s="1281" customFormat="1" x14ac:dyDescent="0.25">
      <c r="A4338" s="167"/>
      <c r="B4338" s="1331"/>
      <c r="C4338" s="1332"/>
      <c r="D4338" s="1333"/>
      <c r="E4338" s="1334"/>
      <c r="F4338" s="1334"/>
      <c r="G4338" s="1334"/>
    </row>
    <row r="4339" spans="1:7" s="1281" customFormat="1" x14ac:dyDescent="0.25">
      <c r="A4339" s="167"/>
      <c r="B4339" s="1331"/>
      <c r="C4339" s="1332"/>
      <c r="D4339" s="1333"/>
      <c r="E4339" s="1334"/>
      <c r="F4339" s="1334"/>
      <c r="G4339" s="1334"/>
    </row>
    <row r="4340" spans="1:7" s="1281" customFormat="1" x14ac:dyDescent="0.25">
      <c r="A4340" s="167"/>
      <c r="B4340" s="1331"/>
      <c r="C4340" s="1332"/>
      <c r="D4340" s="1333"/>
      <c r="E4340" s="1334"/>
      <c r="F4340" s="1334"/>
      <c r="G4340" s="1334"/>
    </row>
    <row r="4341" spans="1:7" s="1281" customFormat="1" x14ac:dyDescent="0.25">
      <c r="A4341" s="167"/>
      <c r="B4341" s="1331"/>
      <c r="C4341" s="1332"/>
      <c r="D4341" s="1333"/>
      <c r="E4341" s="1334"/>
      <c r="F4341" s="1334"/>
      <c r="G4341" s="1334"/>
    </row>
    <row r="4342" spans="1:7" s="1281" customFormat="1" x14ac:dyDescent="0.25">
      <c r="A4342" s="167"/>
      <c r="B4342" s="1331"/>
      <c r="C4342" s="1332"/>
      <c r="D4342" s="1333"/>
      <c r="E4342" s="1334"/>
      <c r="F4342" s="1334"/>
      <c r="G4342" s="1334"/>
    </row>
    <row r="4343" spans="1:7" s="1281" customFormat="1" x14ac:dyDescent="0.25">
      <c r="A4343" s="167"/>
      <c r="B4343" s="1331"/>
      <c r="C4343" s="1332"/>
      <c r="D4343" s="1333"/>
      <c r="E4343" s="1334"/>
      <c r="F4343" s="1334"/>
      <c r="G4343" s="1334"/>
    </row>
    <row r="4344" spans="1:7" s="1281" customFormat="1" x14ac:dyDescent="0.25">
      <c r="A4344" s="167"/>
      <c r="B4344" s="1331"/>
      <c r="C4344" s="1332"/>
      <c r="D4344" s="1333"/>
      <c r="E4344" s="1334"/>
      <c r="F4344" s="1334"/>
      <c r="G4344" s="1334"/>
    </row>
    <row r="4345" spans="1:7" s="1281" customFormat="1" x14ac:dyDescent="0.25">
      <c r="A4345" s="167"/>
      <c r="B4345" s="1331"/>
      <c r="C4345" s="1332"/>
      <c r="D4345" s="1333"/>
      <c r="E4345" s="1334"/>
      <c r="F4345" s="1334"/>
      <c r="G4345" s="1334"/>
    </row>
    <row r="4346" spans="1:7" s="1281" customFormat="1" x14ac:dyDescent="0.25">
      <c r="A4346" s="167"/>
      <c r="B4346" s="1331"/>
      <c r="C4346" s="1332"/>
      <c r="D4346" s="1333"/>
      <c r="E4346" s="1334"/>
      <c r="F4346" s="1334"/>
      <c r="G4346" s="1334"/>
    </row>
    <row r="4347" spans="1:7" s="1281" customFormat="1" x14ac:dyDescent="0.25">
      <c r="A4347" s="167"/>
      <c r="B4347" s="1331"/>
      <c r="C4347" s="1332"/>
      <c r="D4347" s="1333"/>
      <c r="E4347" s="1334"/>
      <c r="F4347" s="1334"/>
      <c r="G4347" s="1334"/>
    </row>
    <row r="4348" spans="1:7" s="1281" customFormat="1" x14ac:dyDescent="0.25">
      <c r="A4348" s="167"/>
      <c r="B4348" s="1331"/>
      <c r="C4348" s="1332"/>
      <c r="D4348" s="1333"/>
      <c r="E4348" s="1334"/>
      <c r="F4348" s="1334"/>
      <c r="G4348" s="1334"/>
    </row>
    <row r="4349" spans="1:7" s="1281" customFormat="1" x14ac:dyDescent="0.25">
      <c r="A4349" s="167"/>
      <c r="B4349" s="1331"/>
      <c r="C4349" s="1332"/>
      <c r="D4349" s="1333"/>
      <c r="E4349" s="1334"/>
      <c r="F4349" s="1334"/>
      <c r="G4349" s="1334"/>
    </row>
    <row r="4350" spans="1:7" s="1281" customFormat="1" x14ac:dyDescent="0.25">
      <c r="A4350" s="167"/>
      <c r="B4350" s="1331"/>
      <c r="C4350" s="1332"/>
      <c r="D4350" s="1333"/>
      <c r="E4350" s="1334"/>
      <c r="F4350" s="1334"/>
      <c r="G4350" s="1334"/>
    </row>
    <row r="4351" spans="1:7" s="1281" customFormat="1" x14ac:dyDescent="0.25">
      <c r="A4351" s="167"/>
      <c r="B4351" s="1331"/>
      <c r="C4351" s="1332"/>
      <c r="D4351" s="1333"/>
      <c r="E4351" s="1334"/>
      <c r="F4351" s="1334"/>
      <c r="G4351" s="1334"/>
    </row>
    <row r="4352" spans="1:7" s="1281" customFormat="1" x14ac:dyDescent="0.25">
      <c r="A4352" s="167"/>
      <c r="B4352" s="1331"/>
      <c r="C4352" s="1332"/>
      <c r="D4352" s="1333"/>
      <c r="E4352" s="1334"/>
      <c r="F4352" s="1334"/>
      <c r="G4352" s="1334"/>
    </row>
    <row r="4353" spans="1:7" s="1281" customFormat="1" x14ac:dyDescent="0.25">
      <c r="A4353" s="167"/>
      <c r="B4353" s="1331"/>
      <c r="C4353" s="1332"/>
      <c r="D4353" s="1333"/>
      <c r="E4353" s="1334"/>
      <c r="F4353" s="1334"/>
      <c r="G4353" s="1334"/>
    </row>
    <row r="4354" spans="1:7" s="1281" customFormat="1" x14ac:dyDescent="0.25">
      <c r="A4354" s="167"/>
      <c r="B4354" s="1331"/>
      <c r="C4354" s="1332"/>
      <c r="D4354" s="1333"/>
      <c r="E4354" s="1334"/>
      <c r="F4354" s="1334"/>
      <c r="G4354" s="1334"/>
    </row>
    <row r="4355" spans="1:7" s="1281" customFormat="1" x14ac:dyDescent="0.25">
      <c r="A4355" s="167"/>
      <c r="B4355" s="1331"/>
      <c r="C4355" s="1332"/>
      <c r="D4355" s="1333"/>
      <c r="E4355" s="1334"/>
      <c r="F4355" s="1334"/>
      <c r="G4355" s="1334"/>
    </row>
    <row r="4356" spans="1:7" s="1281" customFormat="1" x14ac:dyDescent="0.25">
      <c r="A4356" s="167"/>
      <c r="B4356" s="1331"/>
      <c r="C4356" s="1332"/>
      <c r="D4356" s="1333"/>
      <c r="E4356" s="1334"/>
      <c r="F4356" s="1334"/>
      <c r="G4356" s="1334"/>
    </row>
    <row r="4357" spans="1:7" s="1281" customFormat="1" x14ac:dyDescent="0.25">
      <c r="A4357" s="167"/>
      <c r="B4357" s="1331"/>
      <c r="C4357" s="1332"/>
      <c r="D4357" s="1333"/>
      <c r="E4357" s="1334"/>
      <c r="F4357" s="1334"/>
      <c r="G4357" s="1334"/>
    </row>
    <row r="4358" spans="1:7" s="1281" customFormat="1" x14ac:dyDescent="0.25">
      <c r="A4358" s="167"/>
      <c r="B4358" s="1331"/>
      <c r="C4358" s="1332"/>
      <c r="D4358" s="1333"/>
      <c r="E4358" s="1334"/>
      <c r="F4358" s="1334"/>
      <c r="G4358" s="1334"/>
    </row>
    <row r="4359" spans="1:7" s="1281" customFormat="1" x14ac:dyDescent="0.25">
      <c r="A4359" s="167"/>
      <c r="B4359" s="1331"/>
      <c r="C4359" s="1332"/>
      <c r="D4359" s="1333"/>
      <c r="E4359" s="1334"/>
      <c r="F4359" s="1334"/>
      <c r="G4359" s="1334"/>
    </row>
    <row r="4360" spans="1:7" s="1281" customFormat="1" x14ac:dyDescent="0.25">
      <c r="A4360" s="167"/>
      <c r="B4360" s="1331"/>
      <c r="C4360" s="1332"/>
      <c r="D4360" s="1333"/>
      <c r="E4360" s="1334"/>
      <c r="F4360" s="1334"/>
      <c r="G4360" s="1334"/>
    </row>
    <row r="4361" spans="1:7" s="1281" customFormat="1" x14ac:dyDescent="0.25">
      <c r="A4361" s="167"/>
      <c r="B4361" s="1331"/>
      <c r="C4361" s="1332"/>
      <c r="D4361" s="1333"/>
      <c r="E4361" s="1334"/>
      <c r="F4361" s="1334"/>
      <c r="G4361" s="1334"/>
    </row>
    <row r="4362" spans="1:7" s="1281" customFormat="1" x14ac:dyDescent="0.25">
      <c r="A4362" s="167"/>
      <c r="B4362" s="1331"/>
      <c r="C4362" s="1332"/>
      <c r="D4362" s="1333"/>
      <c r="E4362" s="1334"/>
      <c r="F4362" s="1334"/>
      <c r="G4362" s="1334"/>
    </row>
    <row r="4363" spans="1:7" s="1281" customFormat="1" x14ac:dyDescent="0.25">
      <c r="A4363" s="167"/>
      <c r="B4363" s="1331"/>
      <c r="C4363" s="1332"/>
      <c r="D4363" s="1333"/>
      <c r="E4363" s="1334"/>
      <c r="F4363" s="1334"/>
      <c r="G4363" s="1334"/>
    </row>
    <row r="4364" spans="1:7" s="1281" customFormat="1" x14ac:dyDescent="0.25">
      <c r="A4364" s="167"/>
      <c r="B4364" s="1331"/>
      <c r="C4364" s="1332"/>
      <c r="D4364" s="1333"/>
      <c r="E4364" s="1334"/>
      <c r="F4364" s="1334"/>
      <c r="G4364" s="1334"/>
    </row>
    <row r="4365" spans="1:7" s="1281" customFormat="1" x14ac:dyDescent="0.25">
      <c r="A4365" s="167"/>
      <c r="B4365" s="1331"/>
      <c r="C4365" s="1332"/>
      <c r="D4365" s="1333"/>
      <c r="E4365" s="1334"/>
      <c r="F4365" s="1334"/>
      <c r="G4365" s="1334"/>
    </row>
    <row r="4366" spans="1:7" s="1281" customFormat="1" x14ac:dyDescent="0.25">
      <c r="A4366" s="167"/>
      <c r="B4366" s="1331"/>
      <c r="C4366" s="1332"/>
      <c r="D4366" s="1333"/>
      <c r="E4366" s="1334"/>
      <c r="F4366" s="1334"/>
      <c r="G4366" s="1334"/>
    </row>
    <row r="4367" spans="1:7" s="1281" customFormat="1" x14ac:dyDescent="0.25">
      <c r="A4367" s="167"/>
      <c r="B4367" s="1331"/>
      <c r="C4367" s="1332"/>
      <c r="D4367" s="1333"/>
      <c r="E4367" s="1334"/>
      <c r="F4367" s="1334"/>
      <c r="G4367" s="1334"/>
    </row>
    <row r="4368" spans="1:7" s="1281" customFormat="1" x14ac:dyDescent="0.25">
      <c r="A4368" s="167"/>
      <c r="B4368" s="1331"/>
      <c r="C4368" s="1332"/>
      <c r="D4368" s="1333"/>
      <c r="E4368" s="1334"/>
      <c r="F4368" s="1334"/>
      <c r="G4368" s="1334"/>
    </row>
    <row r="4369" spans="1:7" s="1281" customFormat="1" x14ac:dyDescent="0.25">
      <c r="A4369" s="167"/>
      <c r="B4369" s="1331"/>
      <c r="C4369" s="1332"/>
      <c r="D4369" s="1333"/>
      <c r="E4369" s="1334"/>
      <c r="F4369" s="1334"/>
      <c r="G4369" s="1334"/>
    </row>
    <row r="4370" spans="1:7" s="1281" customFormat="1" x14ac:dyDescent="0.25">
      <c r="A4370" s="167"/>
      <c r="B4370" s="1331"/>
      <c r="C4370" s="1332"/>
      <c r="D4370" s="1333"/>
      <c r="E4370" s="1334"/>
      <c r="F4370" s="1334"/>
      <c r="G4370" s="1334"/>
    </row>
    <row r="4371" spans="1:7" s="1281" customFormat="1" x14ac:dyDescent="0.25">
      <c r="A4371" s="167"/>
      <c r="B4371" s="1331"/>
      <c r="C4371" s="1332"/>
      <c r="D4371" s="1333"/>
      <c r="E4371" s="1334"/>
      <c r="F4371" s="1334"/>
      <c r="G4371" s="1334"/>
    </row>
    <row r="4372" spans="1:7" s="1281" customFormat="1" x14ac:dyDescent="0.25">
      <c r="A4372" s="167"/>
      <c r="B4372" s="1331"/>
      <c r="C4372" s="1332"/>
      <c r="D4372" s="1333"/>
      <c r="E4372" s="1334"/>
      <c r="F4372" s="1334"/>
      <c r="G4372" s="1334"/>
    </row>
    <row r="4373" spans="1:7" s="1281" customFormat="1" x14ac:dyDescent="0.25">
      <c r="A4373" s="167"/>
      <c r="B4373" s="1331"/>
      <c r="C4373" s="1332"/>
      <c r="D4373" s="1333"/>
      <c r="E4373" s="1334"/>
      <c r="F4373" s="1334"/>
      <c r="G4373" s="1334"/>
    </row>
    <row r="4374" spans="1:7" s="1281" customFormat="1" x14ac:dyDescent="0.25">
      <c r="A4374" s="167"/>
      <c r="B4374" s="1331"/>
      <c r="C4374" s="1332"/>
      <c r="D4374" s="1333"/>
      <c r="E4374" s="1334"/>
      <c r="F4374" s="1334"/>
      <c r="G4374" s="1334"/>
    </row>
    <row r="4375" spans="1:7" s="1281" customFormat="1" x14ac:dyDescent="0.25">
      <c r="A4375" s="167"/>
      <c r="B4375" s="1331"/>
      <c r="C4375" s="1332"/>
      <c r="D4375" s="1333"/>
      <c r="E4375" s="1334"/>
      <c r="F4375" s="1334"/>
      <c r="G4375" s="1334"/>
    </row>
    <row r="4376" spans="1:7" s="1281" customFormat="1" x14ac:dyDescent="0.25">
      <c r="A4376" s="167"/>
      <c r="B4376" s="1331"/>
      <c r="C4376" s="1332"/>
      <c r="D4376" s="1333"/>
      <c r="E4376" s="1334"/>
      <c r="F4376" s="1334"/>
      <c r="G4376" s="1334"/>
    </row>
    <row r="4377" spans="1:7" s="1281" customFormat="1" x14ac:dyDescent="0.25">
      <c r="A4377" s="167"/>
      <c r="B4377" s="1331"/>
      <c r="C4377" s="1332"/>
      <c r="D4377" s="1333"/>
      <c r="E4377" s="1334"/>
      <c r="F4377" s="1334"/>
      <c r="G4377" s="1334"/>
    </row>
    <row r="4378" spans="1:7" s="1281" customFormat="1" x14ac:dyDescent="0.25">
      <c r="A4378" s="167"/>
      <c r="B4378" s="1331"/>
      <c r="C4378" s="1332"/>
      <c r="D4378" s="1333"/>
      <c r="E4378" s="1334"/>
      <c r="F4378" s="1334"/>
      <c r="G4378" s="1334"/>
    </row>
    <row r="4379" spans="1:7" s="1281" customFormat="1" x14ac:dyDescent="0.25">
      <c r="A4379" s="167"/>
      <c r="B4379" s="1331"/>
      <c r="C4379" s="1332"/>
      <c r="D4379" s="1333"/>
      <c r="E4379" s="1334"/>
      <c r="F4379" s="1334"/>
      <c r="G4379" s="1334"/>
    </row>
    <row r="4380" spans="1:7" s="1281" customFormat="1" x14ac:dyDescent="0.25">
      <c r="A4380" s="167"/>
      <c r="B4380" s="1331"/>
      <c r="C4380" s="1332"/>
      <c r="D4380" s="1333"/>
      <c r="E4380" s="1334"/>
      <c r="F4380" s="1334"/>
      <c r="G4380" s="1334"/>
    </row>
    <row r="4381" spans="1:7" s="1281" customFormat="1" x14ac:dyDescent="0.25">
      <c r="A4381" s="167"/>
      <c r="B4381" s="1331"/>
      <c r="C4381" s="1332"/>
      <c r="D4381" s="1333"/>
      <c r="E4381" s="1334"/>
      <c r="F4381" s="1334"/>
      <c r="G4381" s="1334"/>
    </row>
    <row r="4382" spans="1:7" s="1281" customFormat="1" x14ac:dyDescent="0.25">
      <c r="A4382" s="167"/>
      <c r="B4382" s="1331"/>
      <c r="C4382" s="1332"/>
      <c r="D4382" s="1333"/>
      <c r="E4382" s="1334"/>
      <c r="F4382" s="1334"/>
      <c r="G4382" s="1334"/>
    </row>
    <row r="4383" spans="1:7" s="1281" customFormat="1" x14ac:dyDescent="0.25">
      <c r="A4383" s="167"/>
      <c r="B4383" s="1331"/>
      <c r="C4383" s="1332"/>
      <c r="D4383" s="1333"/>
      <c r="E4383" s="1334"/>
      <c r="F4383" s="1334"/>
      <c r="G4383" s="1334"/>
    </row>
    <row r="4384" spans="1:7" s="1281" customFormat="1" x14ac:dyDescent="0.25">
      <c r="A4384" s="167"/>
      <c r="B4384" s="1331"/>
      <c r="C4384" s="1332"/>
      <c r="D4384" s="1333"/>
      <c r="E4384" s="1334"/>
      <c r="F4384" s="1334"/>
      <c r="G4384" s="1334"/>
    </row>
    <row r="4385" spans="1:7" s="1281" customFormat="1" x14ac:dyDescent="0.25">
      <c r="A4385" s="167"/>
      <c r="B4385" s="1331"/>
      <c r="C4385" s="1332"/>
      <c r="D4385" s="1333"/>
      <c r="E4385" s="1334"/>
      <c r="F4385" s="1334"/>
      <c r="G4385" s="1334"/>
    </row>
    <row r="4386" spans="1:7" s="1281" customFormat="1" x14ac:dyDescent="0.25">
      <c r="A4386" s="167"/>
      <c r="B4386" s="1331"/>
      <c r="C4386" s="1332"/>
      <c r="D4386" s="1333"/>
      <c r="E4386" s="1334"/>
      <c r="F4386" s="1334"/>
      <c r="G4386" s="1334"/>
    </row>
    <row r="4387" spans="1:7" s="1281" customFormat="1" x14ac:dyDescent="0.25">
      <c r="A4387" s="167"/>
      <c r="B4387" s="1331"/>
      <c r="C4387" s="1332"/>
      <c r="D4387" s="1333"/>
      <c r="E4387" s="1334"/>
      <c r="F4387" s="1334"/>
      <c r="G4387" s="1334"/>
    </row>
    <row r="4388" spans="1:7" s="1281" customFormat="1" x14ac:dyDescent="0.25">
      <c r="A4388" s="167"/>
      <c r="B4388" s="1331"/>
      <c r="C4388" s="1332"/>
      <c r="D4388" s="1333"/>
      <c r="E4388" s="1334"/>
      <c r="F4388" s="1334"/>
      <c r="G4388" s="1334"/>
    </row>
    <row r="4389" spans="1:7" s="1281" customFormat="1" x14ac:dyDescent="0.25">
      <c r="A4389" s="167"/>
      <c r="B4389" s="1331"/>
      <c r="C4389" s="1332"/>
      <c r="D4389" s="1333"/>
      <c r="E4389" s="1334"/>
      <c r="F4389" s="1334"/>
      <c r="G4389" s="1334"/>
    </row>
    <row r="4390" spans="1:7" s="1281" customFormat="1" x14ac:dyDescent="0.25">
      <c r="A4390" s="167"/>
      <c r="B4390" s="1331"/>
      <c r="C4390" s="1332"/>
      <c r="D4390" s="1333"/>
      <c r="E4390" s="1334"/>
      <c r="F4390" s="1334"/>
      <c r="G4390" s="1334"/>
    </row>
    <row r="4391" spans="1:7" s="1281" customFormat="1" x14ac:dyDescent="0.25">
      <c r="A4391" s="167"/>
      <c r="B4391" s="1331"/>
      <c r="C4391" s="1332"/>
      <c r="D4391" s="1333"/>
      <c r="E4391" s="1334"/>
      <c r="F4391" s="1334"/>
      <c r="G4391" s="1334"/>
    </row>
    <row r="4392" spans="1:7" s="1281" customFormat="1" x14ac:dyDescent="0.25">
      <c r="A4392" s="167"/>
      <c r="B4392" s="1331"/>
      <c r="C4392" s="1332"/>
      <c r="D4392" s="1333"/>
      <c r="E4392" s="1334"/>
      <c r="F4392" s="1334"/>
      <c r="G4392" s="1334"/>
    </row>
    <row r="4393" spans="1:7" s="1281" customFormat="1" x14ac:dyDescent="0.25">
      <c r="A4393" s="167"/>
      <c r="B4393" s="1331"/>
      <c r="C4393" s="1332"/>
      <c r="D4393" s="1333"/>
      <c r="E4393" s="1334"/>
      <c r="F4393" s="1334"/>
      <c r="G4393" s="1334"/>
    </row>
    <row r="4394" spans="1:7" s="1281" customFormat="1" x14ac:dyDescent="0.25">
      <c r="A4394" s="167"/>
      <c r="B4394" s="1331"/>
      <c r="C4394" s="1332"/>
      <c r="D4394" s="1333"/>
      <c r="E4394" s="1334"/>
      <c r="F4394" s="1334"/>
      <c r="G4394" s="1334"/>
    </row>
    <row r="4395" spans="1:7" s="1281" customFormat="1" x14ac:dyDescent="0.25">
      <c r="A4395" s="167"/>
      <c r="B4395" s="1331"/>
      <c r="C4395" s="1332"/>
      <c r="D4395" s="1333"/>
      <c r="E4395" s="1334"/>
      <c r="F4395" s="1334"/>
      <c r="G4395" s="1334"/>
    </row>
    <row r="4396" spans="1:7" s="1281" customFormat="1" x14ac:dyDescent="0.25">
      <c r="A4396" s="167"/>
      <c r="B4396" s="1331"/>
      <c r="C4396" s="1332"/>
      <c r="D4396" s="1333"/>
      <c r="E4396" s="1334"/>
      <c r="F4396" s="1334"/>
      <c r="G4396" s="1334"/>
    </row>
    <row r="4397" spans="1:7" s="1281" customFormat="1" x14ac:dyDescent="0.25">
      <c r="A4397" s="167"/>
      <c r="B4397" s="1331"/>
      <c r="C4397" s="1332"/>
      <c r="D4397" s="1333"/>
      <c r="E4397" s="1334"/>
      <c r="F4397" s="1334"/>
      <c r="G4397" s="1334"/>
    </row>
    <row r="4398" spans="1:7" s="1281" customFormat="1" x14ac:dyDescent="0.25">
      <c r="A4398" s="167"/>
      <c r="B4398" s="1331"/>
      <c r="C4398" s="1332"/>
      <c r="D4398" s="1333"/>
      <c r="E4398" s="1334"/>
      <c r="F4398" s="1334"/>
      <c r="G4398" s="1334"/>
    </row>
    <row r="4399" spans="1:7" s="1281" customFormat="1" x14ac:dyDescent="0.25">
      <c r="A4399" s="167"/>
      <c r="B4399" s="1331"/>
      <c r="C4399" s="1332"/>
      <c r="D4399" s="1333"/>
      <c r="E4399" s="1334"/>
      <c r="F4399" s="1334"/>
      <c r="G4399" s="1334"/>
    </row>
    <row r="4400" spans="1:7" s="1281" customFormat="1" x14ac:dyDescent="0.25">
      <c r="A4400" s="167"/>
      <c r="B4400" s="1331"/>
      <c r="C4400" s="1332"/>
      <c r="D4400" s="1333"/>
      <c r="E4400" s="1334"/>
      <c r="F4400" s="1334"/>
      <c r="G4400" s="1334"/>
    </row>
    <row r="4401" spans="1:7" s="1281" customFormat="1" x14ac:dyDescent="0.25">
      <c r="A4401" s="167"/>
      <c r="B4401" s="1331"/>
      <c r="C4401" s="1332"/>
      <c r="D4401" s="1333"/>
      <c r="E4401" s="1334"/>
      <c r="F4401" s="1334"/>
      <c r="G4401" s="1334"/>
    </row>
    <row r="4402" spans="1:7" s="1281" customFormat="1" x14ac:dyDescent="0.25">
      <c r="A4402" s="167"/>
      <c r="B4402" s="1331"/>
      <c r="C4402" s="1332"/>
      <c r="D4402" s="1333"/>
      <c r="E4402" s="1334"/>
      <c r="F4402" s="1334"/>
      <c r="G4402" s="1334"/>
    </row>
    <row r="4403" spans="1:7" s="1281" customFormat="1" x14ac:dyDescent="0.25">
      <c r="A4403" s="167"/>
      <c r="B4403" s="1331"/>
      <c r="C4403" s="1332"/>
      <c r="D4403" s="1333"/>
      <c r="E4403" s="1334"/>
      <c r="F4403" s="1334"/>
      <c r="G4403" s="1334"/>
    </row>
    <row r="4404" spans="1:7" s="1281" customFormat="1" x14ac:dyDescent="0.25">
      <c r="A4404" s="167"/>
      <c r="B4404" s="1331"/>
      <c r="C4404" s="1332"/>
      <c r="D4404" s="1333"/>
      <c r="E4404" s="1334"/>
      <c r="F4404" s="1334"/>
      <c r="G4404" s="1334"/>
    </row>
    <row r="4405" spans="1:7" s="1281" customFormat="1" x14ac:dyDescent="0.25">
      <c r="A4405" s="167"/>
      <c r="B4405" s="1331"/>
      <c r="C4405" s="1332"/>
      <c r="D4405" s="1333"/>
      <c r="E4405" s="1334"/>
      <c r="F4405" s="1334"/>
      <c r="G4405" s="1334"/>
    </row>
    <row r="4406" spans="1:7" s="1281" customFormat="1" x14ac:dyDescent="0.25">
      <c r="A4406" s="167"/>
      <c r="B4406" s="1331"/>
      <c r="C4406" s="1332"/>
      <c r="D4406" s="1333"/>
      <c r="E4406" s="1334"/>
      <c r="F4406" s="1334"/>
      <c r="G4406" s="1334"/>
    </row>
    <row r="4407" spans="1:7" s="1281" customFormat="1" x14ac:dyDescent="0.25">
      <c r="A4407" s="167"/>
      <c r="B4407" s="1331"/>
      <c r="C4407" s="1332"/>
      <c r="D4407" s="1333"/>
      <c r="E4407" s="1334"/>
      <c r="F4407" s="1334"/>
      <c r="G4407" s="1334"/>
    </row>
    <row r="4408" spans="1:7" s="1281" customFormat="1" x14ac:dyDescent="0.25">
      <c r="A4408" s="167"/>
      <c r="B4408" s="1331"/>
      <c r="C4408" s="1332"/>
      <c r="D4408" s="1333"/>
      <c r="E4408" s="1334"/>
      <c r="F4408" s="1334"/>
      <c r="G4408" s="1334"/>
    </row>
    <row r="4409" spans="1:7" s="1281" customFormat="1" x14ac:dyDescent="0.25">
      <c r="A4409" s="167"/>
      <c r="B4409" s="1331"/>
      <c r="C4409" s="1332"/>
      <c r="D4409" s="1333"/>
      <c r="E4409" s="1334"/>
      <c r="F4409" s="1334"/>
      <c r="G4409" s="1334"/>
    </row>
    <row r="4410" spans="1:7" s="1281" customFormat="1" x14ac:dyDescent="0.25">
      <c r="A4410" s="167"/>
      <c r="B4410" s="1331"/>
      <c r="C4410" s="1332"/>
      <c r="D4410" s="1333"/>
      <c r="E4410" s="1334"/>
      <c r="F4410" s="1334"/>
      <c r="G4410" s="1334"/>
    </row>
    <row r="4411" spans="1:7" s="1281" customFormat="1" x14ac:dyDescent="0.25">
      <c r="A4411" s="167"/>
      <c r="B4411" s="1331"/>
      <c r="C4411" s="1332"/>
      <c r="D4411" s="1333"/>
      <c r="E4411" s="1334"/>
      <c r="F4411" s="1334"/>
      <c r="G4411" s="1334"/>
    </row>
    <row r="4412" spans="1:7" s="1281" customFormat="1" x14ac:dyDescent="0.25">
      <c r="A4412" s="167"/>
      <c r="B4412" s="1331"/>
      <c r="C4412" s="1332"/>
      <c r="D4412" s="1333"/>
      <c r="E4412" s="1334"/>
      <c r="F4412" s="1334"/>
      <c r="G4412" s="1334"/>
    </row>
    <row r="4413" spans="1:7" s="1281" customFormat="1" x14ac:dyDescent="0.25">
      <c r="A4413" s="167"/>
      <c r="B4413" s="1331"/>
      <c r="C4413" s="1332"/>
      <c r="D4413" s="1333"/>
      <c r="E4413" s="1334"/>
      <c r="F4413" s="1334"/>
      <c r="G4413" s="1334"/>
    </row>
    <row r="4414" spans="1:7" s="1281" customFormat="1" x14ac:dyDescent="0.25">
      <c r="A4414" s="167"/>
      <c r="B4414" s="1331"/>
      <c r="C4414" s="1332"/>
      <c r="D4414" s="1333"/>
      <c r="E4414" s="1334"/>
      <c r="F4414" s="1334"/>
      <c r="G4414" s="1334"/>
    </row>
    <row r="4415" spans="1:7" s="1281" customFormat="1" x14ac:dyDescent="0.25">
      <c r="A4415" s="167"/>
      <c r="B4415" s="1331"/>
      <c r="C4415" s="1332"/>
      <c r="D4415" s="1333"/>
      <c r="E4415" s="1334"/>
      <c r="F4415" s="1334"/>
      <c r="G4415" s="1334"/>
    </row>
    <row r="4416" spans="1:7" s="1281" customFormat="1" x14ac:dyDescent="0.25">
      <c r="A4416" s="167"/>
      <c r="B4416" s="1331"/>
      <c r="C4416" s="1332"/>
      <c r="D4416" s="1333"/>
      <c r="E4416" s="1334"/>
      <c r="F4416" s="1334"/>
      <c r="G4416" s="1334"/>
    </row>
    <row r="4417" spans="1:7" s="1281" customFormat="1" x14ac:dyDescent="0.25">
      <c r="A4417" s="167"/>
      <c r="B4417" s="1331"/>
      <c r="C4417" s="1332"/>
      <c r="D4417" s="1333"/>
      <c r="E4417" s="1334"/>
      <c r="F4417" s="1334"/>
      <c r="G4417" s="1334"/>
    </row>
    <row r="4418" spans="1:7" s="1281" customFormat="1" x14ac:dyDescent="0.25">
      <c r="A4418" s="167"/>
      <c r="B4418" s="1331"/>
      <c r="C4418" s="1332"/>
      <c r="D4418" s="1333"/>
      <c r="E4418" s="1334"/>
      <c r="F4418" s="1334"/>
      <c r="G4418" s="1334"/>
    </row>
    <row r="4419" spans="1:7" s="1281" customFormat="1" x14ac:dyDescent="0.25">
      <c r="A4419" s="167"/>
      <c r="B4419" s="1331"/>
      <c r="C4419" s="1332"/>
      <c r="D4419" s="1333"/>
      <c r="E4419" s="1334"/>
      <c r="F4419" s="1334"/>
      <c r="G4419" s="1334"/>
    </row>
    <row r="4420" spans="1:7" s="1281" customFormat="1" x14ac:dyDescent="0.25">
      <c r="A4420" s="167"/>
      <c r="B4420" s="1331"/>
      <c r="C4420" s="1332"/>
      <c r="D4420" s="1333"/>
      <c r="E4420" s="1334"/>
      <c r="F4420" s="1334"/>
      <c r="G4420" s="1334"/>
    </row>
    <row r="4421" spans="1:7" s="1281" customFormat="1" x14ac:dyDescent="0.25">
      <c r="A4421" s="167"/>
      <c r="B4421" s="1331"/>
      <c r="C4421" s="1332"/>
      <c r="D4421" s="1333"/>
      <c r="E4421" s="1334"/>
      <c r="F4421" s="1334"/>
      <c r="G4421" s="1334"/>
    </row>
    <row r="4422" spans="1:7" s="1281" customFormat="1" x14ac:dyDescent="0.25">
      <c r="A4422" s="167"/>
      <c r="B4422" s="1331"/>
      <c r="C4422" s="1332"/>
      <c r="D4422" s="1333"/>
      <c r="E4422" s="1334"/>
      <c r="F4422" s="1334"/>
      <c r="G4422" s="1334"/>
    </row>
    <row r="4423" spans="1:7" s="1281" customFormat="1" x14ac:dyDescent="0.25">
      <c r="A4423" s="167"/>
      <c r="B4423" s="1331"/>
      <c r="C4423" s="1332"/>
      <c r="D4423" s="1333"/>
      <c r="E4423" s="1334"/>
      <c r="F4423" s="1334"/>
      <c r="G4423" s="1334"/>
    </row>
    <row r="4424" spans="1:7" s="1281" customFormat="1" x14ac:dyDescent="0.25">
      <c r="A4424" s="167"/>
      <c r="B4424" s="1331"/>
      <c r="C4424" s="1332"/>
      <c r="D4424" s="1333"/>
      <c r="E4424" s="1334"/>
      <c r="F4424" s="1334"/>
      <c r="G4424" s="1334"/>
    </row>
    <row r="4425" spans="1:7" s="1281" customFormat="1" x14ac:dyDescent="0.25">
      <c r="A4425" s="167"/>
      <c r="B4425" s="1331"/>
      <c r="C4425" s="1332"/>
      <c r="D4425" s="1333"/>
      <c r="E4425" s="1334"/>
      <c r="F4425" s="1334"/>
      <c r="G4425" s="1334"/>
    </row>
    <row r="4426" spans="1:7" s="1281" customFormat="1" x14ac:dyDescent="0.25">
      <c r="A4426" s="167"/>
      <c r="B4426" s="1331"/>
      <c r="C4426" s="1332"/>
      <c r="D4426" s="1333"/>
      <c r="E4426" s="1334"/>
      <c r="F4426" s="1334"/>
      <c r="G4426" s="1334"/>
    </row>
    <row r="4427" spans="1:7" s="1281" customFormat="1" x14ac:dyDescent="0.25">
      <c r="A4427" s="167"/>
      <c r="B4427" s="1331"/>
      <c r="C4427" s="1332"/>
      <c r="D4427" s="1333"/>
      <c r="E4427" s="1334"/>
      <c r="F4427" s="1334"/>
      <c r="G4427" s="1334"/>
    </row>
    <row r="4428" spans="1:7" s="1281" customFormat="1" x14ac:dyDescent="0.25">
      <c r="A4428" s="167"/>
      <c r="B4428" s="1331"/>
      <c r="C4428" s="1332"/>
      <c r="D4428" s="1333"/>
      <c r="E4428" s="1334"/>
      <c r="F4428" s="1334"/>
      <c r="G4428" s="1334"/>
    </row>
    <row r="4429" spans="1:7" s="1281" customFormat="1" x14ac:dyDescent="0.25">
      <c r="A4429" s="167"/>
      <c r="B4429" s="1331"/>
      <c r="C4429" s="1332"/>
      <c r="D4429" s="1333"/>
      <c r="E4429" s="1334"/>
      <c r="F4429" s="1334"/>
      <c r="G4429" s="1334"/>
    </row>
    <row r="4430" spans="1:7" s="1281" customFormat="1" x14ac:dyDescent="0.25">
      <c r="A4430" s="167"/>
      <c r="B4430" s="1331"/>
      <c r="C4430" s="1332"/>
      <c r="D4430" s="1333"/>
      <c r="E4430" s="1334"/>
      <c r="F4430" s="1334"/>
      <c r="G4430" s="1334"/>
    </row>
    <row r="4431" spans="1:7" s="1281" customFormat="1" x14ac:dyDescent="0.25">
      <c r="A4431" s="167"/>
      <c r="B4431" s="1331"/>
      <c r="C4431" s="1332"/>
      <c r="D4431" s="1333"/>
      <c r="E4431" s="1334"/>
      <c r="F4431" s="1334"/>
      <c r="G4431" s="1334"/>
    </row>
    <row r="4432" spans="1:7" s="1281" customFormat="1" x14ac:dyDescent="0.25">
      <c r="A4432" s="167"/>
      <c r="B4432" s="1331"/>
      <c r="C4432" s="1332"/>
      <c r="D4432" s="1333"/>
      <c r="E4432" s="1334"/>
      <c r="F4432" s="1334"/>
      <c r="G4432" s="1334"/>
    </row>
    <row r="4433" spans="1:7" s="1281" customFormat="1" x14ac:dyDescent="0.25">
      <c r="A4433" s="167"/>
      <c r="B4433" s="1331"/>
      <c r="C4433" s="1332"/>
      <c r="D4433" s="1333"/>
      <c r="E4433" s="1334"/>
      <c r="F4433" s="1334"/>
      <c r="G4433" s="1334"/>
    </row>
    <row r="4434" spans="1:7" s="1281" customFormat="1" x14ac:dyDescent="0.25">
      <c r="A4434" s="167"/>
      <c r="B4434" s="1331"/>
      <c r="C4434" s="1332"/>
      <c r="D4434" s="1333"/>
      <c r="E4434" s="1334"/>
      <c r="F4434" s="1334"/>
      <c r="G4434" s="1334"/>
    </row>
    <row r="4435" spans="1:7" s="1281" customFormat="1" x14ac:dyDescent="0.25">
      <c r="A4435" s="167"/>
      <c r="B4435" s="1331"/>
      <c r="C4435" s="1332"/>
      <c r="D4435" s="1333"/>
      <c r="E4435" s="1334"/>
      <c r="F4435" s="1334"/>
      <c r="G4435" s="1334"/>
    </row>
    <row r="4436" spans="1:7" s="1281" customFormat="1" x14ac:dyDescent="0.25">
      <c r="A4436" s="167"/>
      <c r="B4436" s="1331"/>
      <c r="C4436" s="1332"/>
      <c r="D4436" s="1333"/>
      <c r="E4436" s="1334"/>
      <c r="F4436" s="1334"/>
      <c r="G4436" s="1334"/>
    </row>
    <row r="4437" spans="1:7" s="1281" customFormat="1" x14ac:dyDescent="0.25">
      <c r="A4437" s="167"/>
      <c r="B4437" s="1331"/>
      <c r="C4437" s="1332"/>
      <c r="D4437" s="1333"/>
      <c r="E4437" s="1334"/>
      <c r="F4437" s="1334"/>
      <c r="G4437" s="1334"/>
    </row>
    <row r="4438" spans="1:7" s="1281" customFormat="1" x14ac:dyDescent="0.25">
      <c r="A4438" s="167"/>
      <c r="B4438" s="1331"/>
      <c r="C4438" s="1332"/>
      <c r="D4438" s="1333"/>
      <c r="E4438" s="1334"/>
      <c r="F4438" s="1334"/>
      <c r="G4438" s="1334"/>
    </row>
    <row r="4439" spans="1:7" s="1281" customFormat="1" x14ac:dyDescent="0.25">
      <c r="A4439" s="167"/>
      <c r="B4439" s="1331"/>
      <c r="C4439" s="1332"/>
      <c r="D4439" s="1333"/>
      <c r="E4439" s="1334"/>
      <c r="F4439" s="1334"/>
      <c r="G4439" s="1334"/>
    </row>
    <row r="4440" spans="1:7" s="1281" customFormat="1" x14ac:dyDescent="0.25">
      <c r="A4440" s="167"/>
      <c r="B4440" s="1331"/>
      <c r="C4440" s="1332"/>
      <c r="D4440" s="1333"/>
      <c r="E4440" s="1334"/>
      <c r="F4440" s="1334"/>
      <c r="G4440" s="1334"/>
    </row>
    <row r="4441" spans="1:7" s="1281" customFormat="1" x14ac:dyDescent="0.25">
      <c r="A4441" s="167"/>
      <c r="B4441" s="1331"/>
      <c r="C4441" s="1332"/>
      <c r="D4441" s="1333"/>
      <c r="E4441" s="1334"/>
      <c r="F4441" s="1334"/>
      <c r="G4441" s="1334"/>
    </row>
    <row r="4442" spans="1:7" s="1281" customFormat="1" x14ac:dyDescent="0.25">
      <c r="A4442" s="167"/>
      <c r="B4442" s="1331"/>
      <c r="C4442" s="1332"/>
      <c r="D4442" s="1333"/>
      <c r="E4442" s="1334"/>
      <c r="F4442" s="1334"/>
      <c r="G4442" s="1334"/>
    </row>
    <row r="4443" spans="1:7" s="1281" customFormat="1" x14ac:dyDescent="0.25">
      <c r="A4443" s="167"/>
      <c r="B4443" s="1331"/>
      <c r="C4443" s="1332"/>
      <c r="D4443" s="1333"/>
      <c r="E4443" s="1334"/>
      <c r="F4443" s="1334"/>
      <c r="G4443" s="1334"/>
    </row>
    <row r="4444" spans="1:7" s="1281" customFormat="1" x14ac:dyDescent="0.25">
      <c r="A4444" s="167"/>
      <c r="B4444" s="1331"/>
      <c r="C4444" s="1332"/>
      <c r="D4444" s="1333"/>
      <c r="E4444" s="1334"/>
      <c r="F4444" s="1334"/>
      <c r="G4444" s="1334"/>
    </row>
    <row r="4445" spans="1:7" s="1281" customFormat="1" x14ac:dyDescent="0.25">
      <c r="A4445" s="167"/>
      <c r="B4445" s="1331"/>
      <c r="C4445" s="1332"/>
      <c r="D4445" s="1333"/>
      <c r="E4445" s="1334"/>
      <c r="F4445" s="1334"/>
      <c r="G4445" s="1334"/>
    </row>
    <row r="4446" spans="1:7" s="1281" customFormat="1" x14ac:dyDescent="0.25">
      <c r="A4446" s="167"/>
      <c r="B4446" s="1331"/>
      <c r="C4446" s="1332"/>
      <c r="D4446" s="1333"/>
      <c r="E4446" s="1334"/>
      <c r="F4446" s="1334"/>
      <c r="G4446" s="1334"/>
    </row>
    <row r="4447" spans="1:7" s="1281" customFormat="1" x14ac:dyDescent="0.25">
      <c r="A4447" s="167"/>
      <c r="B4447" s="1331"/>
      <c r="C4447" s="1332"/>
      <c r="D4447" s="1333"/>
      <c r="E4447" s="1334"/>
      <c r="F4447" s="1334"/>
      <c r="G4447" s="1334"/>
    </row>
    <row r="4448" spans="1:7" s="1281" customFormat="1" x14ac:dyDescent="0.25">
      <c r="A4448" s="167"/>
      <c r="B4448" s="1331"/>
      <c r="C4448" s="1332"/>
      <c r="D4448" s="1333"/>
      <c r="E4448" s="1334"/>
      <c r="F4448" s="1334"/>
      <c r="G4448" s="1334"/>
    </row>
    <row r="4449" spans="1:7" s="1281" customFormat="1" x14ac:dyDescent="0.25">
      <c r="A4449" s="167"/>
      <c r="B4449" s="1331"/>
      <c r="C4449" s="1332"/>
      <c r="D4449" s="1333"/>
      <c r="E4449" s="1334"/>
      <c r="F4449" s="1334"/>
      <c r="G4449" s="1334"/>
    </row>
    <row r="4450" spans="1:7" s="1281" customFormat="1" x14ac:dyDescent="0.25">
      <c r="A4450" s="167"/>
      <c r="B4450" s="1331"/>
      <c r="C4450" s="1332"/>
      <c r="D4450" s="1333"/>
      <c r="E4450" s="1334"/>
      <c r="F4450" s="1334"/>
      <c r="G4450" s="1334"/>
    </row>
    <row r="4451" spans="1:7" s="1281" customFormat="1" x14ac:dyDescent="0.25">
      <c r="A4451" s="167"/>
      <c r="B4451" s="1331"/>
      <c r="C4451" s="1332"/>
      <c r="D4451" s="1333"/>
      <c r="E4451" s="1334"/>
      <c r="F4451" s="1334"/>
      <c r="G4451" s="1334"/>
    </row>
    <row r="4452" spans="1:7" s="1281" customFormat="1" x14ac:dyDescent="0.25">
      <c r="A4452" s="167"/>
      <c r="B4452" s="1331"/>
      <c r="C4452" s="1332"/>
      <c r="D4452" s="1333"/>
      <c r="E4452" s="1334"/>
      <c r="F4452" s="1334"/>
      <c r="G4452" s="1334"/>
    </row>
    <row r="4453" spans="1:7" s="1281" customFormat="1" x14ac:dyDescent="0.25">
      <c r="A4453" s="167"/>
      <c r="B4453" s="1331"/>
      <c r="C4453" s="1332"/>
      <c r="D4453" s="1333"/>
      <c r="E4453" s="1334"/>
      <c r="F4453" s="1334"/>
      <c r="G4453" s="1334"/>
    </row>
    <row r="4454" spans="1:7" s="1281" customFormat="1" x14ac:dyDescent="0.25">
      <c r="A4454" s="167"/>
      <c r="B4454" s="1331"/>
      <c r="C4454" s="1332"/>
      <c r="D4454" s="1333"/>
      <c r="E4454" s="1334"/>
      <c r="F4454" s="1334"/>
      <c r="G4454" s="1334"/>
    </row>
    <row r="4455" spans="1:7" s="1281" customFormat="1" x14ac:dyDescent="0.25">
      <c r="A4455" s="167"/>
      <c r="B4455" s="1331"/>
      <c r="C4455" s="1332"/>
      <c r="D4455" s="1333"/>
      <c r="E4455" s="1334"/>
      <c r="F4455" s="1334"/>
      <c r="G4455" s="1334"/>
    </row>
    <row r="4456" spans="1:7" s="1281" customFormat="1" x14ac:dyDescent="0.25">
      <c r="A4456" s="167"/>
      <c r="B4456" s="1331"/>
      <c r="C4456" s="1332"/>
      <c r="D4456" s="1333"/>
      <c r="E4456" s="1334"/>
      <c r="F4456" s="1334"/>
      <c r="G4456" s="1334"/>
    </row>
    <row r="4457" spans="1:7" s="1281" customFormat="1" x14ac:dyDescent="0.25">
      <c r="A4457" s="167"/>
      <c r="B4457" s="1331"/>
      <c r="C4457" s="1332"/>
      <c r="D4457" s="1333"/>
      <c r="E4457" s="1334"/>
      <c r="F4457" s="1334"/>
      <c r="G4457" s="1334"/>
    </row>
    <row r="4458" spans="1:7" s="1281" customFormat="1" x14ac:dyDescent="0.25">
      <c r="A4458" s="167"/>
      <c r="B4458" s="1331"/>
      <c r="C4458" s="1332"/>
      <c r="D4458" s="1333"/>
      <c r="E4458" s="1334"/>
      <c r="F4458" s="1334"/>
      <c r="G4458" s="1334"/>
    </row>
    <row r="4459" spans="1:7" s="1281" customFormat="1" x14ac:dyDescent="0.25">
      <c r="A4459" s="167"/>
      <c r="B4459" s="1331"/>
      <c r="C4459" s="1332"/>
      <c r="D4459" s="1333"/>
      <c r="E4459" s="1334"/>
      <c r="F4459" s="1334"/>
      <c r="G4459" s="1334"/>
    </row>
    <row r="4460" spans="1:7" s="1281" customFormat="1" x14ac:dyDescent="0.25">
      <c r="A4460" s="167"/>
      <c r="B4460" s="1331"/>
      <c r="C4460" s="1332"/>
      <c r="D4460" s="1333"/>
      <c r="E4460" s="1334"/>
      <c r="F4460" s="1334"/>
      <c r="G4460" s="1334"/>
    </row>
    <row r="4461" spans="1:7" s="1281" customFormat="1" x14ac:dyDescent="0.25">
      <c r="A4461" s="167"/>
      <c r="B4461" s="1331"/>
      <c r="C4461" s="1332"/>
      <c r="D4461" s="1333"/>
      <c r="E4461" s="1334"/>
      <c r="F4461" s="1334"/>
      <c r="G4461" s="1334"/>
    </row>
    <row r="4462" spans="1:7" s="1281" customFormat="1" x14ac:dyDescent="0.25">
      <c r="A4462" s="167"/>
      <c r="B4462" s="1331"/>
      <c r="C4462" s="1332"/>
      <c r="D4462" s="1333"/>
      <c r="E4462" s="1334"/>
      <c r="F4462" s="1334"/>
      <c r="G4462" s="1334"/>
    </row>
    <row r="4463" spans="1:7" s="1281" customFormat="1" x14ac:dyDescent="0.25">
      <c r="A4463" s="167"/>
      <c r="B4463" s="1331"/>
      <c r="C4463" s="1332"/>
      <c r="D4463" s="1333"/>
      <c r="E4463" s="1334"/>
      <c r="F4463" s="1334"/>
      <c r="G4463" s="1334"/>
    </row>
    <row r="4464" spans="1:7" s="1281" customFormat="1" x14ac:dyDescent="0.25">
      <c r="A4464" s="167"/>
      <c r="B4464" s="1331"/>
      <c r="C4464" s="1332"/>
      <c r="D4464" s="1333"/>
      <c r="E4464" s="1334"/>
      <c r="F4464" s="1334"/>
      <c r="G4464" s="1334"/>
    </row>
    <row r="4465" spans="1:7" s="1281" customFormat="1" x14ac:dyDescent="0.25">
      <c r="A4465" s="167"/>
      <c r="B4465" s="1331"/>
      <c r="C4465" s="1332"/>
      <c r="D4465" s="1333"/>
      <c r="E4465" s="1334"/>
      <c r="F4465" s="1334"/>
      <c r="G4465" s="1334"/>
    </row>
    <row r="4466" spans="1:7" s="1281" customFormat="1" x14ac:dyDescent="0.25">
      <c r="A4466" s="167"/>
      <c r="B4466" s="1331"/>
      <c r="C4466" s="1332"/>
      <c r="D4466" s="1333"/>
      <c r="E4466" s="1334"/>
      <c r="F4466" s="1334"/>
      <c r="G4466" s="1334"/>
    </row>
    <row r="4467" spans="1:7" s="1281" customFormat="1" x14ac:dyDescent="0.25">
      <c r="A4467" s="167"/>
      <c r="B4467" s="1331"/>
      <c r="C4467" s="1332"/>
      <c r="D4467" s="1333"/>
      <c r="E4467" s="1334"/>
      <c r="F4467" s="1334"/>
      <c r="G4467" s="1334"/>
    </row>
    <row r="4468" spans="1:7" s="1281" customFormat="1" x14ac:dyDescent="0.25">
      <c r="A4468" s="167"/>
      <c r="B4468" s="1331"/>
      <c r="C4468" s="1332"/>
      <c r="D4468" s="1333"/>
      <c r="E4468" s="1334"/>
      <c r="F4468" s="1334"/>
      <c r="G4468" s="1334"/>
    </row>
    <row r="4469" spans="1:7" s="1281" customFormat="1" x14ac:dyDescent="0.25">
      <c r="A4469" s="167"/>
      <c r="B4469" s="1331"/>
      <c r="C4469" s="1332"/>
      <c r="D4469" s="1333"/>
      <c r="E4469" s="1334"/>
      <c r="F4469" s="1334"/>
      <c r="G4469" s="1334"/>
    </row>
    <row r="4470" spans="1:7" s="1281" customFormat="1" x14ac:dyDescent="0.25">
      <c r="A4470" s="167"/>
      <c r="B4470" s="1331"/>
      <c r="C4470" s="1332"/>
      <c r="D4470" s="1333"/>
      <c r="E4470" s="1334"/>
      <c r="F4470" s="1334"/>
      <c r="G4470" s="1334"/>
    </row>
    <row r="4471" spans="1:7" s="1281" customFormat="1" x14ac:dyDescent="0.25">
      <c r="A4471" s="167"/>
      <c r="B4471" s="1331"/>
      <c r="C4471" s="1332"/>
      <c r="D4471" s="1333"/>
      <c r="E4471" s="1334"/>
      <c r="F4471" s="1334"/>
      <c r="G4471" s="1334"/>
    </row>
    <row r="4472" spans="1:7" s="1281" customFormat="1" x14ac:dyDescent="0.25">
      <c r="A4472" s="167"/>
      <c r="B4472" s="1331"/>
      <c r="C4472" s="1332"/>
      <c r="D4472" s="1333"/>
      <c r="E4472" s="1334"/>
      <c r="F4472" s="1334"/>
      <c r="G4472" s="1334"/>
    </row>
    <row r="4473" spans="1:7" s="1281" customFormat="1" x14ac:dyDescent="0.25">
      <c r="A4473" s="167"/>
      <c r="B4473" s="1331"/>
      <c r="C4473" s="1332"/>
      <c r="D4473" s="1333"/>
      <c r="E4473" s="1334"/>
      <c r="F4473" s="1334"/>
      <c r="G4473" s="1334"/>
    </row>
    <row r="4474" spans="1:7" s="1281" customFormat="1" x14ac:dyDescent="0.25">
      <c r="A4474" s="167"/>
      <c r="B4474" s="1331"/>
      <c r="C4474" s="1332"/>
      <c r="D4474" s="1333"/>
      <c r="E4474" s="1334"/>
      <c r="F4474" s="1334"/>
      <c r="G4474" s="1334"/>
    </row>
    <row r="4475" spans="1:7" s="1281" customFormat="1" x14ac:dyDescent="0.25">
      <c r="A4475" s="167"/>
      <c r="B4475" s="1331"/>
      <c r="C4475" s="1332"/>
      <c r="D4475" s="1333"/>
      <c r="E4475" s="1334"/>
      <c r="F4475" s="1334"/>
      <c r="G4475" s="1334"/>
    </row>
    <row r="4476" spans="1:7" s="1281" customFormat="1" x14ac:dyDescent="0.25">
      <c r="A4476" s="167"/>
      <c r="B4476" s="1331"/>
      <c r="C4476" s="1332"/>
      <c r="D4476" s="1333"/>
      <c r="E4476" s="1334"/>
      <c r="F4476" s="1334"/>
      <c r="G4476" s="1334"/>
    </row>
    <row r="4477" spans="1:7" s="1281" customFormat="1" x14ac:dyDescent="0.25">
      <c r="A4477" s="167"/>
      <c r="B4477" s="1331"/>
      <c r="C4477" s="1332"/>
      <c r="D4477" s="1333"/>
      <c r="E4477" s="1334"/>
      <c r="F4477" s="1334"/>
      <c r="G4477" s="1334"/>
    </row>
    <row r="4478" spans="1:7" s="1281" customFormat="1" x14ac:dyDescent="0.25">
      <c r="A4478" s="167"/>
      <c r="B4478" s="1331"/>
      <c r="C4478" s="1332"/>
      <c r="D4478" s="1333"/>
      <c r="E4478" s="1334"/>
      <c r="F4478" s="1334"/>
      <c r="G4478" s="1334"/>
    </row>
    <row r="4479" spans="1:7" s="1281" customFormat="1" x14ac:dyDescent="0.25">
      <c r="A4479" s="167"/>
      <c r="B4479" s="1331"/>
      <c r="C4479" s="1332"/>
      <c r="D4479" s="1333"/>
      <c r="E4479" s="1334"/>
      <c r="F4479" s="1334"/>
      <c r="G4479" s="1334"/>
    </row>
    <row r="4480" spans="1:7" s="1281" customFormat="1" x14ac:dyDescent="0.25">
      <c r="A4480" s="167"/>
      <c r="B4480" s="1331"/>
      <c r="C4480" s="1332"/>
      <c r="D4480" s="1333"/>
      <c r="E4480" s="1334"/>
      <c r="F4480" s="1334"/>
      <c r="G4480" s="1334"/>
    </row>
    <row r="4481" spans="1:7" s="1281" customFormat="1" x14ac:dyDescent="0.25">
      <c r="A4481" s="167"/>
      <c r="B4481" s="1331"/>
      <c r="C4481" s="1332"/>
      <c r="D4481" s="1333"/>
      <c r="E4481" s="1334"/>
      <c r="F4481" s="1334"/>
      <c r="G4481" s="1334"/>
    </row>
    <row r="4482" spans="1:7" s="1281" customFormat="1" x14ac:dyDescent="0.25">
      <c r="A4482" s="167"/>
      <c r="B4482" s="1331"/>
      <c r="C4482" s="1332"/>
      <c r="D4482" s="1333"/>
      <c r="E4482" s="1334"/>
      <c r="F4482" s="1334"/>
      <c r="G4482" s="1334"/>
    </row>
    <row r="4483" spans="1:7" s="1281" customFormat="1" x14ac:dyDescent="0.25">
      <c r="A4483" s="167"/>
      <c r="B4483" s="1331"/>
      <c r="C4483" s="1332"/>
      <c r="D4483" s="1333"/>
      <c r="E4483" s="1334"/>
      <c r="F4483" s="1334"/>
      <c r="G4483" s="1334"/>
    </row>
    <row r="4484" spans="1:7" s="1281" customFormat="1" x14ac:dyDescent="0.25">
      <c r="A4484" s="167"/>
      <c r="B4484" s="1331"/>
      <c r="C4484" s="1332"/>
      <c r="D4484" s="1333"/>
      <c r="E4484" s="1334"/>
      <c r="F4484" s="1334"/>
      <c r="G4484" s="1334"/>
    </row>
    <row r="4485" spans="1:7" s="1281" customFormat="1" x14ac:dyDescent="0.25">
      <c r="A4485" s="167"/>
      <c r="B4485" s="1331"/>
      <c r="C4485" s="1332"/>
      <c r="D4485" s="1333"/>
      <c r="E4485" s="1334"/>
      <c r="F4485" s="1334"/>
      <c r="G4485" s="1334"/>
    </row>
    <row r="4486" spans="1:7" s="1281" customFormat="1" x14ac:dyDescent="0.25">
      <c r="A4486" s="167"/>
      <c r="B4486" s="1331"/>
      <c r="C4486" s="1332"/>
      <c r="D4486" s="1333"/>
      <c r="E4486" s="1334"/>
      <c r="F4486" s="1334"/>
      <c r="G4486" s="1334"/>
    </row>
    <row r="4487" spans="1:7" s="1281" customFormat="1" x14ac:dyDescent="0.25">
      <c r="A4487" s="167"/>
      <c r="B4487" s="1331"/>
      <c r="C4487" s="1332"/>
      <c r="D4487" s="1333"/>
      <c r="E4487" s="1334"/>
      <c r="F4487" s="1334"/>
      <c r="G4487" s="1334"/>
    </row>
    <row r="4488" spans="1:7" s="1281" customFormat="1" x14ac:dyDescent="0.25">
      <c r="A4488" s="167"/>
      <c r="B4488" s="1331"/>
      <c r="C4488" s="1332"/>
      <c r="D4488" s="1333"/>
      <c r="E4488" s="1334"/>
      <c r="F4488" s="1334"/>
      <c r="G4488" s="1334"/>
    </row>
    <row r="4489" spans="1:7" s="1281" customFormat="1" x14ac:dyDescent="0.25">
      <c r="A4489" s="167"/>
      <c r="B4489" s="1331"/>
      <c r="C4489" s="1332"/>
      <c r="D4489" s="1333"/>
      <c r="E4489" s="1334"/>
      <c r="F4489" s="1334"/>
      <c r="G4489" s="1334"/>
    </row>
    <row r="4490" spans="1:7" s="1281" customFormat="1" x14ac:dyDescent="0.25">
      <c r="A4490" s="167"/>
      <c r="B4490" s="1331"/>
      <c r="C4490" s="1332"/>
      <c r="D4490" s="1333"/>
      <c r="E4490" s="1334"/>
      <c r="F4490" s="1334"/>
      <c r="G4490" s="1334"/>
    </row>
    <row r="4491" spans="1:7" s="1281" customFormat="1" x14ac:dyDescent="0.25">
      <c r="A4491" s="167"/>
      <c r="B4491" s="1331"/>
      <c r="C4491" s="1332"/>
      <c r="D4491" s="1333"/>
      <c r="E4491" s="1334"/>
      <c r="F4491" s="1334"/>
      <c r="G4491" s="1334"/>
    </row>
    <row r="4492" spans="1:7" s="1281" customFormat="1" x14ac:dyDescent="0.25">
      <c r="A4492" s="167"/>
      <c r="B4492" s="1331"/>
      <c r="C4492" s="1332"/>
      <c r="D4492" s="1333"/>
      <c r="E4492" s="1334"/>
      <c r="F4492" s="1334"/>
      <c r="G4492" s="1334"/>
    </row>
    <row r="4493" spans="1:7" s="1281" customFormat="1" x14ac:dyDescent="0.25">
      <c r="A4493" s="167"/>
      <c r="B4493" s="1331"/>
      <c r="C4493" s="1332"/>
      <c r="D4493" s="1333"/>
      <c r="E4493" s="1334"/>
      <c r="F4493" s="1334"/>
      <c r="G4493" s="1334"/>
    </row>
    <row r="4494" spans="1:7" s="1281" customFormat="1" x14ac:dyDescent="0.25">
      <c r="A4494" s="167"/>
      <c r="B4494" s="1331"/>
      <c r="C4494" s="1332"/>
      <c r="D4494" s="1333"/>
      <c r="E4494" s="1334"/>
      <c r="F4494" s="1334"/>
      <c r="G4494" s="1334"/>
    </row>
    <row r="4495" spans="1:7" s="1281" customFormat="1" x14ac:dyDescent="0.25">
      <c r="A4495" s="167"/>
      <c r="B4495" s="1331"/>
      <c r="C4495" s="1332"/>
      <c r="D4495" s="1333"/>
      <c r="E4495" s="1334"/>
      <c r="F4495" s="1334"/>
      <c r="G4495" s="1334"/>
    </row>
    <row r="4496" spans="1:7" s="1281" customFormat="1" x14ac:dyDescent="0.25">
      <c r="A4496" s="167"/>
      <c r="B4496" s="1331"/>
      <c r="C4496" s="1332"/>
      <c r="D4496" s="1333"/>
      <c r="E4496" s="1334"/>
      <c r="F4496" s="1334"/>
      <c r="G4496" s="1334"/>
    </row>
    <row r="4497" spans="1:7" s="1281" customFormat="1" x14ac:dyDescent="0.25">
      <c r="A4497" s="167"/>
      <c r="B4497" s="1331"/>
      <c r="C4497" s="1332"/>
      <c r="D4497" s="1333"/>
      <c r="E4497" s="1334"/>
      <c r="F4497" s="1334"/>
      <c r="G4497" s="1334"/>
    </row>
    <row r="4498" spans="1:7" s="1281" customFormat="1" x14ac:dyDescent="0.25">
      <c r="A4498" s="167"/>
      <c r="B4498" s="1331"/>
      <c r="C4498" s="1332"/>
      <c r="D4498" s="1333"/>
      <c r="E4498" s="1334"/>
      <c r="F4498" s="1334"/>
      <c r="G4498" s="1334"/>
    </row>
    <row r="4499" spans="1:7" s="1281" customFormat="1" x14ac:dyDescent="0.25">
      <c r="A4499" s="167"/>
      <c r="B4499" s="1331"/>
      <c r="C4499" s="1332"/>
      <c r="D4499" s="1333"/>
      <c r="E4499" s="1334"/>
      <c r="F4499" s="1334"/>
      <c r="G4499" s="1334"/>
    </row>
    <row r="4500" spans="1:7" s="1281" customFormat="1" x14ac:dyDescent="0.25">
      <c r="A4500" s="167"/>
      <c r="B4500" s="1331"/>
      <c r="C4500" s="1332"/>
      <c r="D4500" s="1333"/>
      <c r="E4500" s="1334"/>
      <c r="F4500" s="1334"/>
      <c r="G4500" s="1334"/>
    </row>
    <row r="4501" spans="1:7" s="1281" customFormat="1" x14ac:dyDescent="0.25">
      <c r="A4501" s="167"/>
      <c r="B4501" s="1331"/>
      <c r="C4501" s="1332"/>
      <c r="D4501" s="1333"/>
      <c r="E4501" s="1334"/>
      <c r="F4501" s="1334"/>
      <c r="G4501" s="1334"/>
    </row>
    <row r="4502" spans="1:7" s="1281" customFormat="1" x14ac:dyDescent="0.25">
      <c r="A4502" s="167"/>
      <c r="B4502" s="1331"/>
      <c r="C4502" s="1332"/>
      <c r="D4502" s="1333"/>
      <c r="E4502" s="1334"/>
      <c r="F4502" s="1334"/>
      <c r="G4502" s="1334"/>
    </row>
    <row r="4503" spans="1:7" s="1281" customFormat="1" x14ac:dyDescent="0.25">
      <c r="A4503" s="167"/>
      <c r="B4503" s="1331"/>
      <c r="C4503" s="1332"/>
      <c r="D4503" s="1333"/>
      <c r="E4503" s="1334"/>
      <c r="F4503" s="1334"/>
      <c r="G4503" s="1334"/>
    </row>
    <row r="4504" spans="1:7" s="1281" customFormat="1" x14ac:dyDescent="0.25">
      <c r="A4504" s="167"/>
      <c r="B4504" s="1331"/>
      <c r="C4504" s="1332"/>
      <c r="D4504" s="1333"/>
      <c r="E4504" s="1334"/>
      <c r="F4504" s="1334"/>
      <c r="G4504" s="1334"/>
    </row>
    <row r="4505" spans="1:7" s="1281" customFormat="1" x14ac:dyDescent="0.25">
      <c r="A4505" s="167"/>
      <c r="B4505" s="1331"/>
      <c r="C4505" s="1332"/>
      <c r="D4505" s="1333"/>
      <c r="E4505" s="1334"/>
      <c r="F4505" s="1334"/>
      <c r="G4505" s="1334"/>
    </row>
    <row r="4506" spans="1:7" s="1281" customFormat="1" x14ac:dyDescent="0.25">
      <c r="A4506" s="167"/>
      <c r="B4506" s="1331"/>
      <c r="C4506" s="1332"/>
      <c r="D4506" s="1333"/>
      <c r="E4506" s="1334"/>
      <c r="F4506" s="1334"/>
      <c r="G4506" s="1334"/>
    </row>
    <row r="4507" spans="1:7" s="1281" customFormat="1" x14ac:dyDescent="0.25">
      <c r="A4507" s="167"/>
      <c r="B4507" s="1331"/>
      <c r="C4507" s="1332"/>
      <c r="D4507" s="1333"/>
      <c r="E4507" s="1334"/>
      <c r="F4507" s="1334"/>
      <c r="G4507" s="1334"/>
    </row>
    <row r="4508" spans="1:7" s="1281" customFormat="1" x14ac:dyDescent="0.25">
      <c r="A4508" s="167"/>
      <c r="B4508" s="1331"/>
      <c r="C4508" s="1332"/>
      <c r="D4508" s="1333"/>
      <c r="E4508" s="1334"/>
      <c r="F4508" s="1334"/>
      <c r="G4508" s="1334"/>
    </row>
    <row r="4509" spans="1:7" s="1281" customFormat="1" x14ac:dyDescent="0.25">
      <c r="A4509" s="167"/>
      <c r="B4509" s="1331"/>
      <c r="C4509" s="1332"/>
      <c r="D4509" s="1333"/>
      <c r="E4509" s="1334"/>
      <c r="F4509" s="1334"/>
      <c r="G4509" s="1334"/>
    </row>
    <row r="4510" spans="1:7" s="1281" customFormat="1" x14ac:dyDescent="0.25">
      <c r="A4510" s="167"/>
      <c r="B4510" s="1331"/>
      <c r="C4510" s="1332"/>
      <c r="D4510" s="1333"/>
      <c r="E4510" s="1334"/>
      <c r="F4510" s="1334"/>
      <c r="G4510" s="1334"/>
    </row>
    <row r="4511" spans="1:7" s="1281" customFormat="1" x14ac:dyDescent="0.25">
      <c r="A4511" s="167"/>
      <c r="B4511" s="1331"/>
      <c r="C4511" s="1332"/>
      <c r="D4511" s="1333"/>
      <c r="E4511" s="1334"/>
      <c r="F4511" s="1334"/>
      <c r="G4511" s="1334"/>
    </row>
    <row r="4512" spans="1:7" s="1281" customFormat="1" x14ac:dyDescent="0.25">
      <c r="A4512" s="167"/>
      <c r="B4512" s="1331"/>
      <c r="C4512" s="1332"/>
      <c r="D4512" s="1333"/>
      <c r="E4512" s="1334"/>
      <c r="F4512" s="1334"/>
      <c r="G4512" s="1334"/>
    </row>
    <row r="4513" spans="1:7" s="1281" customFormat="1" x14ac:dyDescent="0.25">
      <c r="A4513" s="167"/>
      <c r="B4513" s="1331"/>
      <c r="C4513" s="1332"/>
      <c r="D4513" s="1333"/>
      <c r="E4513" s="1334"/>
      <c r="F4513" s="1334"/>
      <c r="G4513" s="1334"/>
    </row>
    <row r="4514" spans="1:7" s="1281" customFormat="1" x14ac:dyDescent="0.25">
      <c r="A4514" s="167"/>
      <c r="B4514" s="1331"/>
      <c r="C4514" s="1332"/>
      <c r="D4514" s="1333"/>
      <c r="E4514" s="1334"/>
      <c r="F4514" s="1334"/>
      <c r="G4514" s="1334"/>
    </row>
    <row r="4515" spans="1:7" s="1281" customFormat="1" x14ac:dyDescent="0.25">
      <c r="A4515" s="167"/>
      <c r="B4515" s="1331"/>
      <c r="C4515" s="1332"/>
      <c r="D4515" s="1333"/>
      <c r="E4515" s="1334"/>
      <c r="F4515" s="1334"/>
      <c r="G4515" s="1334"/>
    </row>
    <row r="4516" spans="1:7" s="1281" customFormat="1" x14ac:dyDescent="0.25">
      <c r="A4516" s="167"/>
      <c r="B4516" s="1331"/>
      <c r="C4516" s="1332"/>
      <c r="D4516" s="1333"/>
      <c r="E4516" s="1334"/>
      <c r="F4516" s="1334"/>
      <c r="G4516" s="1334"/>
    </row>
    <row r="4517" spans="1:7" s="1281" customFormat="1" x14ac:dyDescent="0.25">
      <c r="A4517" s="167"/>
      <c r="B4517" s="1331"/>
      <c r="C4517" s="1332"/>
      <c r="D4517" s="1333"/>
      <c r="E4517" s="1334"/>
      <c r="F4517" s="1334"/>
      <c r="G4517" s="1334"/>
    </row>
    <row r="4518" spans="1:7" s="1281" customFormat="1" x14ac:dyDescent="0.25">
      <c r="A4518" s="167"/>
      <c r="B4518" s="1331"/>
      <c r="C4518" s="1332"/>
      <c r="D4518" s="1333"/>
      <c r="E4518" s="1334"/>
      <c r="F4518" s="1334"/>
      <c r="G4518" s="1334"/>
    </row>
    <row r="4519" spans="1:7" s="1281" customFormat="1" x14ac:dyDescent="0.25">
      <c r="A4519" s="167"/>
      <c r="B4519" s="1331"/>
      <c r="C4519" s="1332"/>
      <c r="D4519" s="1333"/>
      <c r="E4519" s="1334"/>
      <c r="F4519" s="1334"/>
      <c r="G4519" s="1334"/>
    </row>
    <row r="4520" spans="1:7" s="1281" customFormat="1" x14ac:dyDescent="0.25">
      <c r="A4520" s="167"/>
      <c r="B4520" s="1331"/>
      <c r="C4520" s="1332"/>
      <c r="D4520" s="1333"/>
      <c r="E4520" s="1334"/>
      <c r="F4520" s="1334"/>
      <c r="G4520" s="1334"/>
    </row>
    <row r="4521" spans="1:7" s="1281" customFormat="1" x14ac:dyDescent="0.25">
      <c r="A4521" s="167"/>
      <c r="B4521" s="1331"/>
      <c r="C4521" s="1332"/>
      <c r="D4521" s="1333"/>
      <c r="E4521" s="1334"/>
      <c r="F4521" s="1334"/>
      <c r="G4521" s="1334"/>
    </row>
    <row r="4522" spans="1:7" s="1281" customFormat="1" x14ac:dyDescent="0.25">
      <c r="A4522" s="167"/>
      <c r="B4522" s="1331"/>
      <c r="C4522" s="1332"/>
      <c r="D4522" s="1333"/>
      <c r="E4522" s="1334"/>
      <c r="F4522" s="1334"/>
      <c r="G4522" s="1334"/>
    </row>
    <row r="4523" spans="1:7" s="1281" customFormat="1" x14ac:dyDescent="0.25">
      <c r="A4523" s="167"/>
      <c r="B4523" s="1331"/>
      <c r="C4523" s="1332"/>
      <c r="D4523" s="1333"/>
      <c r="E4523" s="1334"/>
      <c r="F4523" s="1334"/>
      <c r="G4523" s="1334"/>
    </row>
    <row r="4524" spans="1:7" s="1281" customFormat="1" x14ac:dyDescent="0.25">
      <c r="A4524" s="167"/>
      <c r="B4524" s="1331"/>
      <c r="C4524" s="1332"/>
      <c r="D4524" s="1333"/>
      <c r="E4524" s="1334"/>
      <c r="F4524" s="1334"/>
      <c r="G4524" s="1334"/>
    </row>
    <row r="4525" spans="1:7" s="1281" customFormat="1" x14ac:dyDescent="0.25">
      <c r="A4525" s="167"/>
      <c r="B4525" s="1331"/>
      <c r="C4525" s="1332"/>
      <c r="D4525" s="1333"/>
      <c r="E4525" s="1334"/>
      <c r="F4525" s="1334"/>
      <c r="G4525" s="1334"/>
    </row>
    <row r="4526" spans="1:7" s="1281" customFormat="1" x14ac:dyDescent="0.25">
      <c r="A4526" s="167"/>
      <c r="B4526" s="1331"/>
      <c r="C4526" s="1332"/>
      <c r="D4526" s="1333"/>
      <c r="E4526" s="1334"/>
      <c r="F4526" s="1334"/>
      <c r="G4526" s="1334"/>
    </row>
    <row r="4527" spans="1:7" s="1281" customFormat="1" x14ac:dyDescent="0.25">
      <c r="A4527" s="167"/>
      <c r="B4527" s="1331"/>
      <c r="C4527" s="1332"/>
      <c r="D4527" s="1333"/>
      <c r="E4527" s="1334"/>
      <c r="F4527" s="1334"/>
      <c r="G4527" s="1334"/>
    </row>
    <row r="4528" spans="1:7" s="1281" customFormat="1" x14ac:dyDescent="0.25">
      <c r="A4528" s="167"/>
      <c r="B4528" s="1331"/>
      <c r="C4528" s="1332"/>
      <c r="D4528" s="1333"/>
      <c r="E4528" s="1334"/>
      <c r="F4528" s="1334"/>
      <c r="G4528" s="1334"/>
    </row>
    <row r="4529" spans="1:7" s="1281" customFormat="1" x14ac:dyDescent="0.25">
      <c r="A4529" s="167"/>
      <c r="B4529" s="1331"/>
      <c r="C4529" s="1332"/>
      <c r="D4529" s="1333"/>
      <c r="E4529" s="1334"/>
      <c r="F4529" s="1334"/>
      <c r="G4529" s="1334"/>
    </row>
    <row r="4530" spans="1:7" s="1281" customFormat="1" x14ac:dyDescent="0.25">
      <c r="A4530" s="167"/>
      <c r="B4530" s="1331"/>
      <c r="C4530" s="1332"/>
      <c r="D4530" s="1333"/>
      <c r="E4530" s="1334"/>
      <c r="F4530" s="1334"/>
      <c r="G4530" s="1334"/>
    </row>
    <row r="4531" spans="1:7" s="1281" customFormat="1" x14ac:dyDescent="0.25">
      <c r="A4531" s="167"/>
      <c r="B4531" s="1331"/>
      <c r="C4531" s="1332"/>
      <c r="D4531" s="1333"/>
      <c r="E4531" s="1334"/>
      <c r="F4531" s="1334"/>
      <c r="G4531" s="1334"/>
    </row>
    <row r="4532" spans="1:7" s="1281" customFormat="1" x14ac:dyDescent="0.25">
      <c r="A4532" s="167"/>
      <c r="B4532" s="1331"/>
      <c r="C4532" s="1332"/>
      <c r="D4532" s="1333"/>
      <c r="E4532" s="1334"/>
      <c r="F4532" s="1334"/>
      <c r="G4532" s="1334"/>
    </row>
    <row r="4533" spans="1:7" s="1281" customFormat="1" x14ac:dyDescent="0.25">
      <c r="A4533" s="167"/>
      <c r="B4533" s="1331"/>
      <c r="C4533" s="1332"/>
      <c r="D4533" s="1333"/>
      <c r="E4533" s="1334"/>
      <c r="F4533" s="1334"/>
      <c r="G4533" s="1334"/>
    </row>
    <row r="4534" spans="1:7" s="1281" customFormat="1" x14ac:dyDescent="0.25">
      <c r="A4534" s="167"/>
      <c r="B4534" s="1331"/>
      <c r="C4534" s="1332"/>
      <c r="D4534" s="1333"/>
      <c r="E4534" s="1334"/>
      <c r="F4534" s="1334"/>
      <c r="G4534" s="1334"/>
    </row>
    <row r="4535" spans="1:7" s="1281" customFormat="1" x14ac:dyDescent="0.25">
      <c r="A4535" s="167"/>
      <c r="B4535" s="1331"/>
      <c r="C4535" s="1332"/>
      <c r="D4535" s="1333"/>
      <c r="E4535" s="1334"/>
      <c r="F4535" s="1334"/>
      <c r="G4535" s="1334"/>
    </row>
    <row r="4536" spans="1:7" s="1281" customFormat="1" x14ac:dyDescent="0.25">
      <c r="A4536" s="167"/>
      <c r="B4536" s="1331"/>
      <c r="C4536" s="1332"/>
      <c r="D4536" s="1333"/>
      <c r="E4536" s="1334"/>
      <c r="F4536" s="1334"/>
      <c r="G4536" s="1334"/>
    </row>
    <row r="4537" spans="1:7" s="1281" customFormat="1" x14ac:dyDescent="0.25">
      <c r="A4537" s="167"/>
      <c r="B4537" s="1331"/>
      <c r="C4537" s="1332"/>
      <c r="D4537" s="1333"/>
      <c r="E4537" s="1334"/>
      <c r="F4537" s="1334"/>
      <c r="G4537" s="1334"/>
    </row>
    <row r="4538" spans="1:7" s="1281" customFormat="1" x14ac:dyDescent="0.25">
      <c r="A4538" s="167"/>
      <c r="B4538" s="1331"/>
      <c r="C4538" s="1332"/>
      <c r="D4538" s="1333"/>
      <c r="E4538" s="1334"/>
      <c r="F4538" s="1334"/>
      <c r="G4538" s="1334"/>
    </row>
    <row r="4539" spans="1:7" s="1281" customFormat="1" x14ac:dyDescent="0.25">
      <c r="A4539" s="167"/>
      <c r="B4539" s="1331"/>
      <c r="C4539" s="1332"/>
      <c r="D4539" s="1333"/>
      <c r="E4539" s="1334"/>
      <c r="F4539" s="1334"/>
      <c r="G4539" s="1334"/>
    </row>
    <row r="4540" spans="1:7" s="1281" customFormat="1" x14ac:dyDescent="0.25">
      <c r="A4540" s="167"/>
      <c r="B4540" s="1331"/>
      <c r="C4540" s="1332"/>
      <c r="D4540" s="1333"/>
      <c r="E4540" s="1334"/>
      <c r="F4540" s="1334"/>
      <c r="G4540" s="1334"/>
    </row>
    <row r="4541" spans="1:7" s="1281" customFormat="1" x14ac:dyDescent="0.25">
      <c r="A4541" s="167"/>
      <c r="B4541" s="1331"/>
      <c r="C4541" s="1332"/>
      <c r="D4541" s="1333"/>
      <c r="E4541" s="1334"/>
      <c r="F4541" s="1334"/>
      <c r="G4541" s="1334"/>
    </row>
    <row r="4542" spans="1:7" s="1281" customFormat="1" x14ac:dyDescent="0.25">
      <c r="A4542" s="167"/>
      <c r="B4542" s="1331"/>
      <c r="C4542" s="1332"/>
      <c r="D4542" s="1333"/>
      <c r="E4542" s="1334"/>
      <c r="F4542" s="1334"/>
      <c r="G4542" s="1334"/>
    </row>
    <row r="4543" spans="1:7" s="1281" customFormat="1" x14ac:dyDescent="0.25">
      <c r="A4543" s="167"/>
      <c r="B4543" s="1331"/>
      <c r="C4543" s="1332"/>
      <c r="D4543" s="1333"/>
      <c r="E4543" s="1334"/>
      <c r="F4543" s="1334"/>
      <c r="G4543" s="1334"/>
    </row>
    <row r="4544" spans="1:7" s="1281" customFormat="1" x14ac:dyDescent="0.25">
      <c r="A4544" s="167"/>
      <c r="B4544" s="1331"/>
      <c r="C4544" s="1332"/>
      <c r="D4544" s="1333"/>
      <c r="E4544" s="1334"/>
      <c r="F4544" s="1334"/>
      <c r="G4544" s="1334"/>
    </row>
    <row r="4545" spans="1:7" s="1281" customFormat="1" x14ac:dyDescent="0.25">
      <c r="A4545" s="167"/>
      <c r="B4545" s="1331"/>
      <c r="C4545" s="1332"/>
      <c r="D4545" s="1333"/>
      <c r="E4545" s="1334"/>
      <c r="F4545" s="1334"/>
      <c r="G4545" s="1334"/>
    </row>
    <row r="4546" spans="1:7" s="1281" customFormat="1" x14ac:dyDescent="0.25">
      <c r="A4546" s="167"/>
      <c r="B4546" s="1331"/>
      <c r="C4546" s="1332"/>
      <c r="D4546" s="1333"/>
      <c r="E4546" s="1334"/>
      <c r="F4546" s="1334"/>
      <c r="G4546" s="1334"/>
    </row>
    <row r="4547" spans="1:7" s="1281" customFormat="1" x14ac:dyDescent="0.25">
      <c r="A4547" s="167"/>
      <c r="B4547" s="1331"/>
      <c r="C4547" s="1332"/>
      <c r="D4547" s="1333"/>
      <c r="E4547" s="1334"/>
      <c r="F4547" s="1334"/>
      <c r="G4547" s="1334"/>
    </row>
    <row r="4548" spans="1:7" s="1281" customFormat="1" x14ac:dyDescent="0.25">
      <c r="A4548" s="167"/>
      <c r="B4548" s="1331"/>
      <c r="C4548" s="1332"/>
      <c r="D4548" s="1333"/>
      <c r="E4548" s="1334"/>
      <c r="F4548" s="1334"/>
      <c r="G4548" s="1334"/>
    </row>
    <row r="4549" spans="1:7" s="1281" customFormat="1" x14ac:dyDescent="0.25">
      <c r="A4549" s="167"/>
      <c r="B4549" s="1331"/>
      <c r="C4549" s="1332"/>
      <c r="D4549" s="1333"/>
      <c r="E4549" s="1334"/>
      <c r="F4549" s="1334"/>
      <c r="G4549" s="1334"/>
    </row>
    <row r="4550" spans="1:7" s="1281" customFormat="1" x14ac:dyDescent="0.25">
      <c r="A4550" s="167"/>
      <c r="B4550" s="1331"/>
      <c r="C4550" s="1332"/>
      <c r="D4550" s="1333"/>
      <c r="E4550" s="1334"/>
      <c r="F4550" s="1334"/>
      <c r="G4550" s="1334"/>
    </row>
    <row r="4551" spans="1:7" s="1281" customFormat="1" x14ac:dyDescent="0.25">
      <c r="A4551" s="167"/>
      <c r="B4551" s="1331"/>
      <c r="C4551" s="1332"/>
      <c r="D4551" s="1333"/>
      <c r="E4551" s="1334"/>
      <c r="F4551" s="1334"/>
      <c r="G4551" s="1334"/>
    </row>
    <row r="4552" spans="1:7" s="1281" customFormat="1" x14ac:dyDescent="0.25">
      <c r="A4552" s="167"/>
      <c r="B4552" s="1331"/>
      <c r="C4552" s="1332"/>
      <c r="D4552" s="1333"/>
      <c r="E4552" s="1334"/>
      <c r="F4552" s="1334"/>
      <c r="G4552" s="1334"/>
    </row>
    <row r="4553" spans="1:7" s="1281" customFormat="1" x14ac:dyDescent="0.25">
      <c r="A4553" s="167"/>
      <c r="B4553" s="1331"/>
      <c r="C4553" s="1332"/>
      <c r="D4553" s="1333"/>
      <c r="E4553" s="1334"/>
      <c r="F4553" s="1334"/>
      <c r="G4553" s="1334"/>
    </row>
    <row r="4554" spans="1:7" s="1281" customFormat="1" x14ac:dyDescent="0.25">
      <c r="A4554" s="167"/>
      <c r="B4554" s="1331"/>
      <c r="C4554" s="1332"/>
      <c r="D4554" s="1333"/>
      <c r="E4554" s="1334"/>
      <c r="F4554" s="1334"/>
      <c r="G4554" s="1334"/>
    </row>
    <row r="4555" spans="1:7" s="1281" customFormat="1" x14ac:dyDescent="0.25">
      <c r="A4555" s="167"/>
      <c r="B4555" s="1331"/>
      <c r="C4555" s="1332"/>
      <c r="D4555" s="1333"/>
      <c r="E4555" s="1334"/>
      <c r="F4555" s="1334"/>
      <c r="G4555" s="1334"/>
    </row>
    <row r="4556" spans="1:7" s="1281" customFormat="1" x14ac:dyDescent="0.25">
      <c r="A4556" s="167"/>
      <c r="B4556" s="1331"/>
      <c r="C4556" s="1332"/>
      <c r="D4556" s="1333"/>
      <c r="E4556" s="1334"/>
      <c r="F4556" s="1334"/>
      <c r="G4556" s="1334"/>
    </row>
    <row r="4557" spans="1:7" s="1281" customFormat="1" x14ac:dyDescent="0.25">
      <c r="A4557" s="167"/>
      <c r="B4557" s="1331"/>
      <c r="C4557" s="1332"/>
      <c r="D4557" s="1333"/>
      <c r="E4557" s="1334"/>
      <c r="F4557" s="1334"/>
      <c r="G4557" s="1334"/>
    </row>
    <row r="4558" spans="1:7" s="1281" customFormat="1" x14ac:dyDescent="0.25">
      <c r="A4558" s="167"/>
      <c r="B4558" s="1331"/>
      <c r="C4558" s="1332"/>
      <c r="D4558" s="1333"/>
      <c r="E4558" s="1334"/>
      <c r="F4558" s="1334"/>
      <c r="G4558" s="1334"/>
    </row>
    <row r="4559" spans="1:7" s="1281" customFormat="1" x14ac:dyDescent="0.25">
      <c r="A4559" s="167"/>
      <c r="B4559" s="1331"/>
      <c r="C4559" s="1332"/>
      <c r="D4559" s="1333"/>
      <c r="E4559" s="1334"/>
      <c r="F4559" s="1334"/>
      <c r="G4559" s="1334"/>
    </row>
    <row r="4560" spans="1:7" s="1281" customFormat="1" x14ac:dyDescent="0.25">
      <c r="A4560" s="167"/>
      <c r="B4560" s="1331"/>
      <c r="C4560" s="1332"/>
      <c r="D4560" s="1333"/>
      <c r="E4560" s="1334"/>
      <c r="F4560" s="1334"/>
      <c r="G4560" s="1334"/>
    </row>
    <row r="4561" spans="1:7" s="1281" customFormat="1" x14ac:dyDescent="0.25">
      <c r="A4561" s="167"/>
      <c r="B4561" s="1331"/>
      <c r="C4561" s="1332"/>
      <c r="D4561" s="1333"/>
      <c r="E4561" s="1334"/>
      <c r="F4561" s="1334"/>
      <c r="G4561" s="1334"/>
    </row>
    <row r="4562" spans="1:7" s="1281" customFormat="1" x14ac:dyDescent="0.25">
      <c r="A4562" s="167"/>
      <c r="B4562" s="1331"/>
      <c r="C4562" s="1332"/>
      <c r="D4562" s="1333"/>
      <c r="E4562" s="1334"/>
      <c r="F4562" s="1334"/>
      <c r="G4562" s="1334"/>
    </row>
    <row r="4563" spans="1:7" s="1281" customFormat="1" x14ac:dyDescent="0.25">
      <c r="A4563" s="167"/>
      <c r="B4563" s="1331"/>
      <c r="C4563" s="1332"/>
      <c r="D4563" s="1333"/>
      <c r="E4563" s="1334"/>
      <c r="F4563" s="1334"/>
      <c r="G4563" s="1334"/>
    </row>
    <row r="4564" spans="1:7" s="1281" customFormat="1" x14ac:dyDescent="0.25">
      <c r="A4564" s="167"/>
      <c r="B4564" s="1331"/>
      <c r="C4564" s="1332"/>
      <c r="D4564" s="1333"/>
      <c r="E4564" s="1334"/>
      <c r="F4564" s="1334"/>
      <c r="G4564" s="1334"/>
    </row>
    <row r="4565" spans="1:7" s="1281" customFormat="1" x14ac:dyDescent="0.25">
      <c r="A4565" s="167"/>
      <c r="B4565" s="1331"/>
      <c r="C4565" s="1332"/>
      <c r="D4565" s="1333"/>
      <c r="E4565" s="1334"/>
      <c r="F4565" s="1334"/>
      <c r="G4565" s="1334"/>
    </row>
    <row r="4566" spans="1:7" s="1281" customFormat="1" x14ac:dyDescent="0.25">
      <c r="A4566" s="167"/>
      <c r="B4566" s="1331"/>
      <c r="C4566" s="1332"/>
      <c r="D4566" s="1333"/>
      <c r="E4566" s="1334"/>
      <c r="F4566" s="1334"/>
      <c r="G4566" s="1334"/>
    </row>
    <row r="4567" spans="1:7" s="1281" customFormat="1" x14ac:dyDescent="0.25">
      <c r="A4567" s="167"/>
      <c r="B4567" s="1331"/>
      <c r="C4567" s="1332"/>
      <c r="D4567" s="1333"/>
      <c r="E4567" s="1334"/>
      <c r="F4567" s="1334"/>
      <c r="G4567" s="1334"/>
    </row>
    <row r="4568" spans="1:7" s="1281" customFormat="1" x14ac:dyDescent="0.25">
      <c r="A4568" s="167"/>
      <c r="B4568" s="1331"/>
      <c r="C4568" s="1332"/>
      <c r="D4568" s="1333"/>
      <c r="E4568" s="1334"/>
      <c r="F4568" s="1334"/>
      <c r="G4568" s="1334"/>
    </row>
    <row r="4569" spans="1:7" s="1281" customFormat="1" x14ac:dyDescent="0.25">
      <c r="A4569" s="167"/>
      <c r="B4569" s="1331"/>
      <c r="C4569" s="1332"/>
      <c r="D4569" s="1333"/>
      <c r="E4569" s="1334"/>
      <c r="F4569" s="1334"/>
      <c r="G4569" s="1334"/>
    </row>
    <row r="4570" spans="1:7" s="1281" customFormat="1" x14ac:dyDescent="0.25">
      <c r="A4570" s="167"/>
      <c r="B4570" s="1331"/>
      <c r="C4570" s="1332"/>
      <c r="D4570" s="1333"/>
      <c r="E4570" s="1334"/>
      <c r="F4570" s="1334"/>
      <c r="G4570" s="1334"/>
    </row>
    <row r="4571" spans="1:7" s="1281" customFormat="1" x14ac:dyDescent="0.25">
      <c r="A4571" s="167"/>
      <c r="B4571" s="1331"/>
      <c r="C4571" s="1332"/>
      <c r="D4571" s="1333"/>
      <c r="E4571" s="1334"/>
      <c r="F4571" s="1334"/>
      <c r="G4571" s="1334"/>
    </row>
    <row r="4572" spans="1:7" s="1281" customFormat="1" x14ac:dyDescent="0.25">
      <c r="A4572" s="167"/>
      <c r="B4572" s="1331"/>
      <c r="C4572" s="1332"/>
      <c r="D4572" s="1333"/>
      <c r="E4572" s="1334"/>
      <c r="F4572" s="1334"/>
      <c r="G4572" s="1334"/>
    </row>
    <row r="4573" spans="1:7" s="1281" customFormat="1" x14ac:dyDescent="0.25">
      <c r="A4573" s="167"/>
      <c r="B4573" s="1331"/>
      <c r="C4573" s="1332"/>
      <c r="D4573" s="1333"/>
      <c r="E4573" s="1334"/>
      <c r="F4573" s="1334"/>
      <c r="G4573" s="1334"/>
    </row>
    <row r="4574" spans="1:7" s="1281" customFormat="1" x14ac:dyDescent="0.25">
      <c r="A4574" s="167"/>
      <c r="B4574" s="1331"/>
      <c r="C4574" s="1332"/>
      <c r="D4574" s="1333"/>
      <c r="E4574" s="1334"/>
      <c r="F4574" s="1334"/>
      <c r="G4574" s="1334"/>
    </row>
    <row r="4575" spans="1:7" s="1281" customFormat="1" x14ac:dyDescent="0.25">
      <c r="A4575" s="167"/>
      <c r="B4575" s="1331"/>
      <c r="C4575" s="1332"/>
      <c r="D4575" s="1333"/>
      <c r="E4575" s="1334"/>
      <c r="F4575" s="1334"/>
      <c r="G4575" s="1334"/>
    </row>
    <row r="4576" spans="1:7" s="1281" customFormat="1" x14ac:dyDescent="0.25">
      <c r="A4576" s="167"/>
      <c r="B4576" s="1331"/>
      <c r="C4576" s="1332"/>
      <c r="D4576" s="1333"/>
      <c r="E4576" s="1334"/>
      <c r="F4576" s="1334"/>
      <c r="G4576" s="1334"/>
    </row>
    <row r="4577" spans="1:7" s="1281" customFormat="1" x14ac:dyDescent="0.25">
      <c r="A4577" s="167"/>
      <c r="B4577" s="1331"/>
      <c r="C4577" s="1332"/>
      <c r="D4577" s="1333"/>
      <c r="E4577" s="1334"/>
      <c r="F4577" s="1334"/>
      <c r="G4577" s="1334"/>
    </row>
    <row r="4578" spans="1:7" s="1281" customFormat="1" x14ac:dyDescent="0.25">
      <c r="A4578" s="167"/>
      <c r="B4578" s="1331"/>
      <c r="C4578" s="1332"/>
      <c r="D4578" s="1333"/>
      <c r="E4578" s="1334"/>
      <c r="F4578" s="1334"/>
      <c r="G4578" s="1334"/>
    </row>
    <row r="4579" spans="1:7" s="1281" customFormat="1" x14ac:dyDescent="0.25">
      <c r="A4579" s="167"/>
      <c r="B4579" s="1331"/>
      <c r="C4579" s="1332"/>
      <c r="D4579" s="1333"/>
      <c r="E4579" s="1334"/>
      <c r="F4579" s="1334"/>
      <c r="G4579" s="1334"/>
    </row>
    <row r="4580" spans="1:7" s="1281" customFormat="1" x14ac:dyDescent="0.25">
      <c r="A4580" s="167"/>
      <c r="B4580" s="1331"/>
      <c r="C4580" s="1332"/>
      <c r="D4580" s="1333"/>
      <c r="E4580" s="1334"/>
      <c r="F4580" s="1334"/>
      <c r="G4580" s="1334"/>
    </row>
    <row r="4581" spans="1:7" s="1281" customFormat="1" x14ac:dyDescent="0.25">
      <c r="A4581" s="167"/>
      <c r="B4581" s="1331"/>
      <c r="C4581" s="1332"/>
      <c r="D4581" s="1333"/>
      <c r="E4581" s="1334"/>
      <c r="F4581" s="1334"/>
      <c r="G4581" s="1334"/>
    </row>
    <row r="4582" spans="1:7" s="1281" customFormat="1" x14ac:dyDescent="0.25">
      <c r="A4582" s="167"/>
      <c r="B4582" s="1331"/>
      <c r="C4582" s="1332"/>
      <c r="D4582" s="1333"/>
      <c r="E4582" s="1334"/>
      <c r="F4582" s="1334"/>
      <c r="G4582" s="1334"/>
    </row>
    <row r="4583" spans="1:7" s="1281" customFormat="1" x14ac:dyDescent="0.25">
      <c r="A4583" s="167"/>
      <c r="B4583" s="1331"/>
      <c r="C4583" s="1332"/>
      <c r="D4583" s="1333"/>
      <c r="E4583" s="1334"/>
      <c r="F4583" s="1334"/>
      <c r="G4583" s="1334"/>
    </row>
    <row r="4584" spans="1:7" s="1281" customFormat="1" x14ac:dyDescent="0.25">
      <c r="A4584" s="167"/>
      <c r="B4584" s="1331"/>
      <c r="C4584" s="1332"/>
      <c r="D4584" s="1333"/>
      <c r="E4584" s="1334"/>
      <c r="F4584" s="1334"/>
      <c r="G4584" s="1334"/>
    </row>
    <row r="4585" spans="1:7" s="1281" customFormat="1" x14ac:dyDescent="0.25">
      <c r="A4585" s="167"/>
      <c r="B4585" s="1331"/>
      <c r="C4585" s="1332"/>
      <c r="D4585" s="1333"/>
      <c r="E4585" s="1334"/>
      <c r="F4585" s="1334"/>
      <c r="G4585" s="1334"/>
    </row>
    <row r="4586" spans="1:7" s="1281" customFormat="1" x14ac:dyDescent="0.25">
      <c r="A4586" s="167"/>
      <c r="B4586" s="1331"/>
      <c r="C4586" s="1332"/>
      <c r="D4586" s="1333"/>
      <c r="E4586" s="1334"/>
      <c r="F4586" s="1334"/>
      <c r="G4586" s="1334"/>
    </row>
    <row r="4587" spans="1:7" s="1281" customFormat="1" x14ac:dyDescent="0.25">
      <c r="A4587" s="167"/>
      <c r="B4587" s="1331"/>
      <c r="C4587" s="1332"/>
      <c r="D4587" s="1333"/>
      <c r="E4587" s="1334"/>
      <c r="F4587" s="1334"/>
      <c r="G4587" s="1334"/>
    </row>
    <row r="4588" spans="1:7" s="1281" customFormat="1" x14ac:dyDescent="0.25">
      <c r="A4588" s="167"/>
      <c r="B4588" s="1331"/>
      <c r="C4588" s="1332"/>
      <c r="D4588" s="1333"/>
      <c r="E4588" s="1334"/>
      <c r="F4588" s="1334"/>
      <c r="G4588" s="1334"/>
    </row>
    <row r="4589" spans="1:7" s="1281" customFormat="1" x14ac:dyDescent="0.25">
      <c r="A4589" s="167"/>
      <c r="B4589" s="1331"/>
      <c r="C4589" s="1332"/>
      <c r="D4589" s="1333"/>
      <c r="E4589" s="1334"/>
      <c r="F4589" s="1334"/>
      <c r="G4589" s="1334"/>
    </row>
    <row r="4590" spans="1:7" s="1281" customFormat="1" x14ac:dyDescent="0.25">
      <c r="A4590" s="167"/>
      <c r="B4590" s="1331"/>
      <c r="C4590" s="1332"/>
      <c r="D4590" s="1333"/>
      <c r="E4590" s="1334"/>
      <c r="F4590" s="1334"/>
      <c r="G4590" s="1334"/>
    </row>
    <row r="4591" spans="1:7" s="1281" customFormat="1" x14ac:dyDescent="0.25">
      <c r="A4591" s="167"/>
      <c r="B4591" s="1331"/>
      <c r="C4591" s="1332"/>
      <c r="D4591" s="1333"/>
      <c r="E4591" s="1334"/>
      <c r="F4591" s="1334"/>
      <c r="G4591" s="1334"/>
    </row>
    <row r="4592" spans="1:7" s="1281" customFormat="1" x14ac:dyDescent="0.25">
      <c r="A4592" s="167"/>
      <c r="B4592" s="1331"/>
      <c r="C4592" s="1332"/>
      <c r="D4592" s="1333"/>
      <c r="E4592" s="1334"/>
      <c r="F4592" s="1334"/>
      <c r="G4592" s="1334"/>
    </row>
    <row r="4593" spans="1:7" s="1281" customFormat="1" x14ac:dyDescent="0.25">
      <c r="A4593" s="167"/>
      <c r="B4593" s="1331"/>
      <c r="C4593" s="1332"/>
      <c r="D4593" s="1333"/>
      <c r="E4593" s="1334"/>
      <c r="F4593" s="1334"/>
      <c r="G4593" s="1334"/>
    </row>
    <row r="4594" spans="1:7" s="1281" customFormat="1" x14ac:dyDescent="0.25">
      <c r="A4594" s="167"/>
      <c r="B4594" s="1331"/>
      <c r="C4594" s="1332"/>
      <c r="D4594" s="1333"/>
      <c r="E4594" s="1334"/>
      <c r="F4594" s="1334"/>
      <c r="G4594" s="1334"/>
    </row>
    <row r="4595" spans="1:7" s="1281" customFormat="1" x14ac:dyDescent="0.25">
      <c r="A4595" s="167"/>
      <c r="B4595" s="1331"/>
      <c r="C4595" s="1332"/>
      <c r="D4595" s="1333"/>
      <c r="E4595" s="1334"/>
      <c r="F4595" s="1334"/>
      <c r="G4595" s="1334"/>
    </row>
    <row r="4596" spans="1:7" s="1281" customFormat="1" x14ac:dyDescent="0.25">
      <c r="A4596" s="167"/>
      <c r="B4596" s="1331"/>
      <c r="C4596" s="1332"/>
      <c r="D4596" s="1333"/>
      <c r="E4596" s="1334"/>
      <c r="F4596" s="1334"/>
      <c r="G4596" s="1334"/>
    </row>
    <row r="4597" spans="1:7" s="1281" customFormat="1" x14ac:dyDescent="0.25">
      <c r="A4597" s="167"/>
      <c r="B4597" s="1331"/>
      <c r="C4597" s="1332"/>
      <c r="D4597" s="1333"/>
      <c r="E4597" s="1334"/>
      <c r="F4597" s="1334"/>
      <c r="G4597" s="1334"/>
    </row>
    <row r="4598" spans="1:7" s="1281" customFormat="1" x14ac:dyDescent="0.25">
      <c r="A4598" s="167"/>
      <c r="B4598" s="1331"/>
      <c r="C4598" s="1332"/>
      <c r="D4598" s="1333"/>
      <c r="E4598" s="1334"/>
      <c r="F4598" s="1334"/>
      <c r="G4598" s="1334"/>
    </row>
    <row r="4599" spans="1:7" s="1281" customFormat="1" x14ac:dyDescent="0.25">
      <c r="A4599" s="167"/>
      <c r="B4599" s="1331"/>
      <c r="C4599" s="1332"/>
      <c r="D4599" s="1333"/>
      <c r="E4599" s="1334"/>
      <c r="F4599" s="1334"/>
      <c r="G4599" s="1334"/>
    </row>
    <row r="4600" spans="1:7" s="1281" customFormat="1" x14ac:dyDescent="0.25">
      <c r="A4600" s="167"/>
      <c r="B4600" s="1331"/>
      <c r="C4600" s="1332"/>
      <c r="D4600" s="1333"/>
      <c r="E4600" s="1334"/>
      <c r="F4600" s="1334"/>
      <c r="G4600" s="1334"/>
    </row>
    <row r="4601" spans="1:7" s="1281" customFormat="1" x14ac:dyDescent="0.25">
      <c r="A4601" s="167"/>
      <c r="B4601" s="1331"/>
      <c r="C4601" s="1332"/>
      <c r="D4601" s="1333"/>
      <c r="E4601" s="1334"/>
      <c r="F4601" s="1334"/>
      <c r="G4601" s="1334"/>
    </row>
    <row r="4602" spans="1:7" s="1281" customFormat="1" x14ac:dyDescent="0.25">
      <c r="A4602" s="167"/>
      <c r="B4602" s="1331"/>
      <c r="C4602" s="1332"/>
      <c r="D4602" s="1333"/>
      <c r="E4602" s="1334"/>
      <c r="F4602" s="1334"/>
      <c r="G4602" s="1334"/>
    </row>
    <row r="4603" spans="1:7" s="1281" customFormat="1" x14ac:dyDescent="0.25">
      <c r="A4603" s="167"/>
      <c r="B4603" s="1331"/>
      <c r="C4603" s="1332"/>
      <c r="D4603" s="1333"/>
      <c r="E4603" s="1334"/>
      <c r="F4603" s="1334"/>
      <c r="G4603" s="1334"/>
    </row>
    <row r="4604" spans="1:7" s="1281" customFormat="1" x14ac:dyDescent="0.25">
      <c r="A4604" s="167"/>
      <c r="B4604" s="1331"/>
      <c r="C4604" s="1332"/>
      <c r="D4604" s="1333"/>
      <c r="E4604" s="1334"/>
      <c r="F4604" s="1334"/>
      <c r="G4604" s="1334"/>
    </row>
    <row r="4605" spans="1:7" s="1281" customFormat="1" x14ac:dyDescent="0.25">
      <c r="A4605" s="167"/>
      <c r="B4605" s="1331"/>
      <c r="C4605" s="1332"/>
      <c r="D4605" s="1333"/>
      <c r="E4605" s="1334"/>
      <c r="F4605" s="1334"/>
      <c r="G4605" s="1334"/>
    </row>
    <row r="4606" spans="1:7" s="1281" customFormat="1" x14ac:dyDescent="0.25">
      <c r="A4606" s="167"/>
      <c r="B4606" s="1331"/>
      <c r="C4606" s="1332"/>
      <c r="D4606" s="1333"/>
      <c r="E4606" s="1334"/>
      <c r="F4606" s="1334"/>
      <c r="G4606" s="1334"/>
    </row>
    <row r="4607" spans="1:7" s="1281" customFormat="1" x14ac:dyDescent="0.25">
      <c r="A4607" s="167"/>
      <c r="B4607" s="1331"/>
      <c r="C4607" s="1332"/>
      <c r="D4607" s="1333"/>
      <c r="E4607" s="1334"/>
      <c r="F4607" s="1334"/>
      <c r="G4607" s="1334"/>
    </row>
    <row r="4608" spans="1:7" s="1281" customFormat="1" x14ac:dyDescent="0.25">
      <c r="A4608" s="167"/>
      <c r="B4608" s="1331"/>
      <c r="C4608" s="1332"/>
      <c r="D4608" s="1333"/>
      <c r="E4608" s="1334"/>
      <c r="F4608" s="1334"/>
      <c r="G4608" s="1334"/>
    </row>
    <row r="4609" spans="1:7" s="1281" customFormat="1" x14ac:dyDescent="0.25">
      <c r="A4609" s="167"/>
      <c r="B4609" s="1331"/>
      <c r="C4609" s="1332"/>
      <c r="D4609" s="1333"/>
      <c r="E4609" s="1334"/>
      <c r="F4609" s="1334"/>
      <c r="G4609" s="1334"/>
    </row>
    <row r="4610" spans="1:7" s="1281" customFormat="1" x14ac:dyDescent="0.25">
      <c r="A4610" s="167"/>
      <c r="B4610" s="1331"/>
      <c r="C4610" s="1332"/>
      <c r="D4610" s="1333"/>
      <c r="E4610" s="1334"/>
      <c r="F4610" s="1334"/>
      <c r="G4610" s="1334"/>
    </row>
    <row r="4611" spans="1:7" s="1281" customFormat="1" x14ac:dyDescent="0.25">
      <c r="A4611" s="167"/>
      <c r="B4611" s="1331"/>
      <c r="C4611" s="1332"/>
      <c r="D4611" s="1333"/>
      <c r="E4611" s="1334"/>
      <c r="F4611" s="1334"/>
      <c r="G4611" s="1334"/>
    </row>
    <row r="4612" spans="1:7" s="1281" customFormat="1" x14ac:dyDescent="0.25">
      <c r="A4612" s="167"/>
      <c r="B4612" s="1331"/>
      <c r="C4612" s="1332"/>
      <c r="D4612" s="1333"/>
      <c r="E4612" s="1334"/>
      <c r="F4612" s="1334"/>
      <c r="G4612" s="1334"/>
    </row>
    <row r="4613" spans="1:7" s="1281" customFormat="1" x14ac:dyDescent="0.25">
      <c r="A4613" s="167"/>
      <c r="B4613" s="1331"/>
      <c r="C4613" s="1332"/>
      <c r="D4613" s="1333"/>
      <c r="E4613" s="1334"/>
      <c r="F4613" s="1334"/>
      <c r="G4613" s="1334"/>
    </row>
    <row r="4614" spans="1:7" s="1281" customFormat="1" x14ac:dyDescent="0.25">
      <c r="A4614" s="167"/>
      <c r="B4614" s="1331"/>
      <c r="C4614" s="1332"/>
      <c r="D4614" s="1333"/>
      <c r="E4614" s="1334"/>
      <c r="F4614" s="1334"/>
      <c r="G4614" s="1334"/>
    </row>
    <row r="4615" spans="1:7" s="1281" customFormat="1" x14ac:dyDescent="0.25">
      <c r="A4615" s="167"/>
      <c r="B4615" s="1331"/>
      <c r="C4615" s="1332"/>
      <c r="D4615" s="1333"/>
      <c r="E4615" s="1334"/>
      <c r="F4615" s="1334"/>
      <c r="G4615" s="1334"/>
    </row>
    <row r="4616" spans="1:7" s="1281" customFormat="1" x14ac:dyDescent="0.25">
      <c r="A4616" s="167"/>
      <c r="B4616" s="1331"/>
      <c r="C4616" s="1332"/>
      <c r="D4616" s="1333"/>
      <c r="E4616" s="1334"/>
      <c r="F4616" s="1334"/>
      <c r="G4616" s="1334"/>
    </row>
    <row r="4617" spans="1:7" s="1281" customFormat="1" x14ac:dyDescent="0.25">
      <c r="A4617" s="167"/>
      <c r="B4617" s="1331"/>
      <c r="C4617" s="1332"/>
      <c r="D4617" s="1333"/>
      <c r="E4617" s="1334"/>
      <c r="F4617" s="1334"/>
      <c r="G4617" s="1334"/>
    </row>
    <row r="4618" spans="1:7" s="1281" customFormat="1" x14ac:dyDescent="0.25">
      <c r="A4618" s="167"/>
      <c r="B4618" s="1331"/>
      <c r="C4618" s="1332"/>
      <c r="D4618" s="1333"/>
      <c r="E4618" s="1334"/>
      <c r="F4618" s="1334"/>
      <c r="G4618" s="1334"/>
    </row>
    <row r="4619" spans="1:7" s="1281" customFormat="1" x14ac:dyDescent="0.25">
      <c r="A4619" s="167"/>
      <c r="B4619" s="1331"/>
      <c r="C4619" s="1332"/>
      <c r="D4619" s="1333"/>
      <c r="E4619" s="1334"/>
      <c r="F4619" s="1334"/>
      <c r="G4619" s="1334"/>
    </row>
    <row r="4620" spans="1:7" s="1281" customFormat="1" x14ac:dyDescent="0.25">
      <c r="A4620" s="167"/>
      <c r="B4620" s="1331"/>
      <c r="C4620" s="1332"/>
      <c r="D4620" s="1333"/>
      <c r="E4620" s="1334"/>
      <c r="F4620" s="1334"/>
      <c r="G4620" s="1334"/>
    </row>
    <row r="4621" spans="1:7" s="1281" customFormat="1" x14ac:dyDescent="0.25">
      <c r="A4621" s="167"/>
      <c r="B4621" s="1331"/>
      <c r="C4621" s="1332"/>
      <c r="D4621" s="1333"/>
      <c r="E4621" s="1334"/>
      <c r="F4621" s="1334"/>
      <c r="G4621" s="1334"/>
    </row>
    <row r="4622" spans="1:7" s="1281" customFormat="1" x14ac:dyDescent="0.25">
      <c r="A4622" s="167"/>
      <c r="B4622" s="1331"/>
      <c r="C4622" s="1332"/>
      <c r="D4622" s="1333"/>
      <c r="E4622" s="1334"/>
      <c r="F4622" s="1334"/>
      <c r="G4622" s="1334"/>
    </row>
    <row r="4623" spans="1:7" s="1281" customFormat="1" x14ac:dyDescent="0.25">
      <c r="A4623" s="167"/>
      <c r="B4623" s="1331"/>
      <c r="C4623" s="1332"/>
      <c r="D4623" s="1333"/>
      <c r="E4623" s="1334"/>
      <c r="F4623" s="1334"/>
      <c r="G4623" s="1334"/>
    </row>
    <row r="4624" spans="1:7" s="1281" customFormat="1" x14ac:dyDescent="0.25">
      <c r="A4624" s="167"/>
      <c r="B4624" s="1331"/>
      <c r="C4624" s="1332"/>
      <c r="D4624" s="1333"/>
      <c r="E4624" s="1334"/>
      <c r="F4624" s="1334"/>
      <c r="G4624" s="1334"/>
    </row>
    <row r="4625" spans="1:7" s="1281" customFormat="1" x14ac:dyDescent="0.25">
      <c r="A4625" s="167"/>
      <c r="B4625" s="1331"/>
      <c r="C4625" s="1332"/>
      <c r="D4625" s="1333"/>
      <c r="E4625" s="1334"/>
      <c r="F4625" s="1334"/>
      <c r="G4625" s="1334"/>
    </row>
    <row r="4626" spans="1:7" s="1281" customFormat="1" x14ac:dyDescent="0.25">
      <c r="A4626" s="167"/>
      <c r="B4626" s="1331"/>
      <c r="C4626" s="1332"/>
      <c r="D4626" s="1333"/>
      <c r="E4626" s="1334"/>
      <c r="F4626" s="1334"/>
      <c r="G4626" s="1334"/>
    </row>
    <row r="4627" spans="1:7" s="1281" customFormat="1" x14ac:dyDescent="0.25">
      <c r="A4627" s="167"/>
      <c r="B4627" s="1331"/>
      <c r="C4627" s="1332"/>
      <c r="D4627" s="1333"/>
      <c r="E4627" s="1334"/>
      <c r="F4627" s="1334"/>
      <c r="G4627" s="1334"/>
    </row>
    <row r="4628" spans="1:7" s="1281" customFormat="1" x14ac:dyDescent="0.25">
      <c r="A4628" s="167"/>
      <c r="B4628" s="1331"/>
      <c r="C4628" s="1332"/>
      <c r="D4628" s="1333"/>
      <c r="E4628" s="1334"/>
      <c r="F4628" s="1334"/>
      <c r="G4628" s="1334"/>
    </row>
    <row r="4629" spans="1:7" s="1281" customFormat="1" x14ac:dyDescent="0.25">
      <c r="A4629" s="167"/>
      <c r="B4629" s="1331"/>
      <c r="C4629" s="1332"/>
      <c r="D4629" s="1333"/>
      <c r="E4629" s="1334"/>
      <c r="F4629" s="1334"/>
      <c r="G4629" s="1334"/>
    </row>
    <row r="4630" spans="1:7" s="1281" customFormat="1" x14ac:dyDescent="0.25">
      <c r="A4630" s="167"/>
      <c r="B4630" s="1331"/>
      <c r="C4630" s="1332"/>
      <c r="D4630" s="1333"/>
      <c r="E4630" s="1334"/>
      <c r="F4630" s="1334"/>
      <c r="G4630" s="1334"/>
    </row>
    <row r="4631" spans="1:7" s="1281" customFormat="1" x14ac:dyDescent="0.25">
      <c r="A4631" s="167"/>
      <c r="B4631" s="1331"/>
      <c r="C4631" s="1332"/>
      <c r="D4631" s="1333"/>
      <c r="E4631" s="1334"/>
      <c r="F4631" s="1334"/>
      <c r="G4631" s="1334"/>
    </row>
    <row r="4632" spans="1:7" s="1281" customFormat="1" x14ac:dyDescent="0.25">
      <c r="A4632" s="167"/>
      <c r="B4632" s="1331"/>
      <c r="C4632" s="1332"/>
      <c r="D4632" s="1333"/>
      <c r="E4632" s="1334"/>
      <c r="F4632" s="1334"/>
      <c r="G4632" s="1334"/>
    </row>
    <row r="4633" spans="1:7" s="1281" customFormat="1" x14ac:dyDescent="0.25">
      <c r="A4633" s="167"/>
      <c r="B4633" s="1331"/>
      <c r="C4633" s="1332"/>
      <c r="D4633" s="1333"/>
      <c r="E4633" s="1334"/>
      <c r="F4633" s="1334"/>
      <c r="G4633" s="1334"/>
    </row>
    <row r="4634" spans="1:7" s="1281" customFormat="1" x14ac:dyDescent="0.25">
      <c r="A4634" s="167"/>
      <c r="B4634" s="1331"/>
      <c r="C4634" s="1332"/>
      <c r="D4634" s="1333"/>
      <c r="E4634" s="1334"/>
      <c r="F4634" s="1334"/>
      <c r="G4634" s="1334"/>
    </row>
    <row r="4635" spans="1:7" s="1281" customFormat="1" x14ac:dyDescent="0.25">
      <c r="A4635" s="167"/>
      <c r="B4635" s="1331"/>
      <c r="C4635" s="1332"/>
      <c r="D4635" s="1333"/>
      <c r="E4635" s="1334"/>
      <c r="F4635" s="1334"/>
      <c r="G4635" s="1334"/>
    </row>
    <row r="4636" spans="1:7" s="1281" customFormat="1" x14ac:dyDescent="0.25">
      <c r="A4636" s="167"/>
      <c r="B4636" s="1331"/>
      <c r="C4636" s="1332"/>
      <c r="D4636" s="1333"/>
      <c r="E4636" s="1334"/>
      <c r="F4636" s="1334"/>
      <c r="G4636" s="1334"/>
    </row>
    <row r="4637" spans="1:7" s="1281" customFormat="1" x14ac:dyDescent="0.25">
      <c r="A4637" s="167"/>
      <c r="B4637" s="1331"/>
      <c r="C4637" s="1332"/>
      <c r="D4637" s="1333"/>
      <c r="E4637" s="1334"/>
      <c r="F4637" s="1334"/>
      <c r="G4637" s="1334"/>
    </row>
    <row r="4638" spans="1:7" s="1281" customFormat="1" x14ac:dyDescent="0.25">
      <c r="A4638" s="167"/>
      <c r="B4638" s="1331"/>
      <c r="C4638" s="1332"/>
      <c r="D4638" s="1333"/>
      <c r="E4638" s="1334"/>
      <c r="F4638" s="1334"/>
      <c r="G4638" s="1334"/>
    </row>
    <row r="4639" spans="1:7" s="1281" customFormat="1" x14ac:dyDescent="0.25">
      <c r="A4639" s="167"/>
      <c r="B4639" s="1331"/>
      <c r="C4639" s="1332"/>
      <c r="D4639" s="1333"/>
      <c r="E4639" s="1334"/>
      <c r="F4639" s="1334"/>
      <c r="G4639" s="1334"/>
    </row>
    <row r="4640" spans="1:7" s="1281" customFormat="1" x14ac:dyDescent="0.25">
      <c r="A4640" s="167"/>
      <c r="B4640" s="1331"/>
      <c r="C4640" s="1332"/>
      <c r="D4640" s="1333"/>
      <c r="E4640" s="1334"/>
      <c r="F4640" s="1334"/>
      <c r="G4640" s="1334"/>
    </row>
    <row r="4641" spans="1:7" s="1281" customFormat="1" x14ac:dyDescent="0.25">
      <c r="A4641" s="167"/>
      <c r="B4641" s="1331"/>
      <c r="C4641" s="1332"/>
      <c r="D4641" s="1333"/>
      <c r="E4641" s="1334"/>
      <c r="F4641" s="1334"/>
      <c r="G4641" s="1334"/>
    </row>
    <row r="4642" spans="1:7" s="1281" customFormat="1" x14ac:dyDescent="0.25">
      <c r="A4642" s="167"/>
      <c r="B4642" s="1331"/>
      <c r="C4642" s="1332"/>
      <c r="D4642" s="1333"/>
      <c r="E4642" s="1334"/>
      <c r="F4642" s="1334"/>
      <c r="G4642" s="1334"/>
    </row>
    <row r="4643" spans="1:7" s="1281" customFormat="1" x14ac:dyDescent="0.25">
      <c r="A4643" s="167"/>
      <c r="B4643" s="1331"/>
      <c r="C4643" s="1332"/>
      <c r="D4643" s="1333"/>
      <c r="E4643" s="1334"/>
      <c r="F4643" s="1334"/>
      <c r="G4643" s="1334"/>
    </row>
    <row r="4644" spans="1:7" s="1281" customFormat="1" x14ac:dyDescent="0.25">
      <c r="A4644" s="167"/>
      <c r="B4644" s="1331"/>
      <c r="C4644" s="1332"/>
      <c r="D4644" s="1333"/>
      <c r="E4644" s="1334"/>
      <c r="F4644" s="1334"/>
      <c r="G4644" s="1334"/>
    </row>
    <row r="4645" spans="1:7" s="1281" customFormat="1" x14ac:dyDescent="0.25">
      <c r="A4645" s="167"/>
      <c r="B4645" s="1331"/>
      <c r="C4645" s="1332"/>
      <c r="D4645" s="1333"/>
      <c r="E4645" s="1334"/>
      <c r="F4645" s="1334"/>
      <c r="G4645" s="1334"/>
    </row>
    <row r="4646" spans="1:7" s="1281" customFormat="1" x14ac:dyDescent="0.25">
      <c r="A4646" s="167"/>
      <c r="B4646" s="1331"/>
      <c r="C4646" s="1332"/>
      <c r="D4646" s="1333"/>
      <c r="E4646" s="1334"/>
      <c r="F4646" s="1334"/>
      <c r="G4646" s="1334"/>
    </row>
    <row r="4647" spans="1:7" s="1281" customFormat="1" x14ac:dyDescent="0.25">
      <c r="A4647" s="167"/>
      <c r="B4647" s="1331"/>
      <c r="C4647" s="1332"/>
      <c r="D4647" s="1333"/>
      <c r="E4647" s="1334"/>
      <c r="F4647" s="1334"/>
      <c r="G4647" s="1334"/>
    </row>
    <row r="4648" spans="1:7" s="1281" customFormat="1" x14ac:dyDescent="0.25">
      <c r="A4648" s="167"/>
      <c r="B4648" s="1331"/>
      <c r="C4648" s="1332"/>
      <c r="D4648" s="1333"/>
      <c r="E4648" s="1334"/>
      <c r="F4648" s="1334"/>
      <c r="G4648" s="1334"/>
    </row>
    <row r="4649" spans="1:7" s="1281" customFormat="1" x14ac:dyDescent="0.25">
      <c r="A4649" s="167"/>
      <c r="B4649" s="1331"/>
      <c r="C4649" s="1332"/>
      <c r="D4649" s="1333"/>
      <c r="E4649" s="1334"/>
      <c r="F4649" s="1334"/>
      <c r="G4649" s="1334"/>
    </row>
    <row r="4650" spans="1:7" s="1281" customFormat="1" x14ac:dyDescent="0.25">
      <c r="A4650" s="167"/>
      <c r="B4650" s="1331"/>
      <c r="C4650" s="1332"/>
      <c r="D4650" s="1333"/>
      <c r="E4650" s="1334"/>
      <c r="F4650" s="1334"/>
      <c r="G4650" s="1334"/>
    </row>
    <row r="4651" spans="1:7" s="1281" customFormat="1" x14ac:dyDescent="0.25">
      <c r="A4651" s="167"/>
      <c r="B4651" s="1331"/>
      <c r="C4651" s="1332"/>
      <c r="D4651" s="1333"/>
      <c r="E4651" s="1334"/>
      <c r="F4651" s="1334"/>
      <c r="G4651" s="1334"/>
    </row>
    <row r="4652" spans="1:7" s="1281" customFormat="1" x14ac:dyDescent="0.25">
      <c r="A4652" s="167"/>
      <c r="B4652" s="1331"/>
      <c r="C4652" s="1332"/>
      <c r="D4652" s="1333"/>
      <c r="E4652" s="1334"/>
      <c r="F4652" s="1334"/>
      <c r="G4652" s="1334"/>
    </row>
    <row r="4653" spans="1:7" s="1281" customFormat="1" x14ac:dyDescent="0.25">
      <c r="A4653" s="167"/>
      <c r="B4653" s="1331"/>
      <c r="C4653" s="1332"/>
      <c r="D4653" s="1333"/>
      <c r="E4653" s="1334"/>
      <c r="F4653" s="1334"/>
      <c r="G4653" s="1334"/>
    </row>
    <row r="4654" spans="1:7" s="1281" customFormat="1" x14ac:dyDescent="0.25">
      <c r="A4654" s="167"/>
      <c r="B4654" s="1331"/>
      <c r="C4654" s="1332"/>
      <c r="D4654" s="1333"/>
      <c r="E4654" s="1334"/>
      <c r="F4654" s="1334"/>
      <c r="G4654" s="1334"/>
    </row>
    <row r="4655" spans="1:7" s="1281" customFormat="1" x14ac:dyDescent="0.25">
      <c r="A4655" s="167"/>
      <c r="B4655" s="1331"/>
      <c r="C4655" s="1332"/>
      <c r="D4655" s="1333"/>
      <c r="E4655" s="1334"/>
      <c r="F4655" s="1334"/>
      <c r="G4655" s="1334"/>
    </row>
    <row r="4656" spans="1:7" s="1281" customFormat="1" x14ac:dyDescent="0.25">
      <c r="A4656" s="167"/>
      <c r="B4656" s="1331"/>
      <c r="C4656" s="1332"/>
      <c r="D4656" s="1333"/>
      <c r="E4656" s="1334"/>
      <c r="F4656" s="1334"/>
      <c r="G4656" s="1334"/>
    </row>
    <row r="4657" spans="1:7" s="1281" customFormat="1" x14ac:dyDescent="0.25">
      <c r="A4657" s="167"/>
      <c r="B4657" s="1331"/>
      <c r="C4657" s="1332"/>
      <c r="D4657" s="1333"/>
      <c r="E4657" s="1334"/>
      <c r="F4657" s="1334"/>
      <c r="G4657" s="1334"/>
    </row>
    <row r="4658" spans="1:7" s="1281" customFormat="1" x14ac:dyDescent="0.25">
      <c r="A4658" s="167"/>
      <c r="B4658" s="1331"/>
      <c r="C4658" s="1332"/>
      <c r="D4658" s="1333"/>
      <c r="E4658" s="1334"/>
      <c r="F4658" s="1334"/>
      <c r="G4658" s="1334"/>
    </row>
    <row r="4659" spans="1:7" s="1281" customFormat="1" x14ac:dyDescent="0.25">
      <c r="A4659" s="167"/>
      <c r="B4659" s="1331"/>
      <c r="C4659" s="1332"/>
      <c r="D4659" s="1333"/>
      <c r="E4659" s="1334"/>
      <c r="F4659" s="1334"/>
      <c r="G4659" s="1334"/>
    </row>
    <row r="4660" spans="1:7" s="1281" customFormat="1" x14ac:dyDescent="0.25">
      <c r="A4660" s="167"/>
      <c r="B4660" s="1331"/>
      <c r="C4660" s="1332"/>
      <c r="D4660" s="1333"/>
      <c r="E4660" s="1334"/>
      <c r="F4660" s="1334"/>
      <c r="G4660" s="1334"/>
    </row>
    <row r="4661" spans="1:7" s="1281" customFormat="1" x14ac:dyDescent="0.25">
      <c r="A4661" s="167"/>
      <c r="B4661" s="1331"/>
      <c r="C4661" s="1332"/>
      <c r="D4661" s="1333"/>
      <c r="E4661" s="1334"/>
      <c r="F4661" s="1334"/>
      <c r="G4661" s="1334"/>
    </row>
    <row r="4662" spans="1:7" s="1281" customFormat="1" x14ac:dyDescent="0.25">
      <c r="A4662" s="167"/>
      <c r="B4662" s="1331"/>
      <c r="C4662" s="1332"/>
      <c r="D4662" s="1333"/>
      <c r="E4662" s="1334"/>
      <c r="F4662" s="1334"/>
      <c r="G4662" s="1334"/>
    </row>
    <row r="4663" spans="1:7" s="1281" customFormat="1" x14ac:dyDescent="0.25">
      <c r="A4663" s="167"/>
      <c r="B4663" s="1331"/>
      <c r="C4663" s="1332"/>
      <c r="D4663" s="1333"/>
      <c r="E4663" s="1334"/>
      <c r="F4663" s="1334"/>
      <c r="G4663" s="1334"/>
    </row>
    <row r="4664" spans="1:7" s="1281" customFormat="1" x14ac:dyDescent="0.25">
      <c r="A4664" s="167"/>
      <c r="B4664" s="1331"/>
      <c r="C4664" s="1332"/>
      <c r="D4664" s="1333"/>
      <c r="E4664" s="1334"/>
      <c r="F4664" s="1334"/>
      <c r="G4664" s="1334"/>
    </row>
    <row r="4665" spans="1:7" s="1281" customFormat="1" x14ac:dyDescent="0.25">
      <c r="A4665" s="167"/>
      <c r="B4665" s="1331"/>
      <c r="C4665" s="1332"/>
      <c r="D4665" s="1333"/>
      <c r="E4665" s="1334"/>
      <c r="F4665" s="1334"/>
      <c r="G4665" s="1334"/>
    </row>
    <row r="4666" spans="1:7" s="1281" customFormat="1" x14ac:dyDescent="0.25">
      <c r="A4666" s="167"/>
      <c r="B4666" s="1331"/>
      <c r="C4666" s="1332"/>
      <c r="D4666" s="1333"/>
      <c r="E4666" s="1334"/>
      <c r="F4666" s="1334"/>
      <c r="G4666" s="1334"/>
    </row>
    <row r="4667" spans="1:7" s="1281" customFormat="1" x14ac:dyDescent="0.25">
      <c r="A4667" s="167"/>
      <c r="B4667" s="1331"/>
      <c r="C4667" s="1332"/>
      <c r="D4667" s="1333"/>
      <c r="E4667" s="1334"/>
      <c r="F4667" s="1334"/>
      <c r="G4667" s="1334"/>
    </row>
    <row r="4668" spans="1:7" s="1281" customFormat="1" x14ac:dyDescent="0.25">
      <c r="A4668" s="167"/>
      <c r="B4668" s="1331"/>
      <c r="C4668" s="1332"/>
      <c r="D4668" s="1333"/>
      <c r="E4668" s="1334"/>
      <c r="F4668" s="1334"/>
      <c r="G4668" s="1334"/>
    </row>
    <row r="4669" spans="1:7" s="1281" customFormat="1" x14ac:dyDescent="0.25">
      <c r="A4669" s="167"/>
      <c r="B4669" s="1331"/>
      <c r="C4669" s="1332"/>
      <c r="D4669" s="1333"/>
      <c r="E4669" s="1334"/>
      <c r="F4669" s="1334"/>
      <c r="G4669" s="1334"/>
    </row>
    <row r="4670" spans="1:7" s="1281" customFormat="1" x14ac:dyDescent="0.25">
      <c r="A4670" s="167"/>
      <c r="B4670" s="1331"/>
      <c r="C4670" s="1332"/>
      <c r="D4670" s="1333"/>
      <c r="E4670" s="1334"/>
      <c r="F4670" s="1334"/>
      <c r="G4670" s="1334"/>
    </row>
    <row r="4671" spans="1:7" s="1281" customFormat="1" x14ac:dyDescent="0.25">
      <c r="A4671" s="167"/>
      <c r="B4671" s="1331"/>
      <c r="C4671" s="1332"/>
      <c r="D4671" s="1333"/>
      <c r="E4671" s="1334"/>
      <c r="F4671" s="1334"/>
      <c r="G4671" s="1334"/>
    </row>
    <row r="4672" spans="1:7" s="1281" customFormat="1" x14ac:dyDescent="0.25">
      <c r="A4672" s="167"/>
      <c r="B4672" s="1331"/>
      <c r="C4672" s="1332"/>
      <c r="D4672" s="1333"/>
      <c r="E4672" s="1334"/>
      <c r="F4672" s="1334"/>
      <c r="G4672" s="1334"/>
    </row>
    <row r="4673" spans="1:7" s="1281" customFormat="1" x14ac:dyDescent="0.25">
      <c r="A4673" s="167"/>
      <c r="B4673" s="1331"/>
      <c r="C4673" s="1332"/>
      <c r="D4673" s="1333"/>
      <c r="E4673" s="1334"/>
      <c r="F4673" s="1334"/>
      <c r="G4673" s="1334"/>
    </row>
    <row r="4674" spans="1:7" s="1281" customFormat="1" x14ac:dyDescent="0.25">
      <c r="A4674" s="167"/>
      <c r="B4674" s="1331"/>
      <c r="C4674" s="1332"/>
      <c r="D4674" s="1333"/>
      <c r="E4674" s="1334"/>
      <c r="F4674" s="1334"/>
      <c r="G4674" s="1334"/>
    </row>
    <row r="4675" spans="1:7" s="1281" customFormat="1" x14ac:dyDescent="0.25">
      <c r="A4675" s="167"/>
      <c r="B4675" s="1331"/>
      <c r="C4675" s="1332"/>
      <c r="D4675" s="1333"/>
      <c r="E4675" s="1334"/>
      <c r="F4675" s="1334"/>
      <c r="G4675" s="1334"/>
    </row>
    <row r="4676" spans="1:7" s="1281" customFormat="1" x14ac:dyDescent="0.25">
      <c r="A4676" s="167"/>
      <c r="B4676" s="1331"/>
      <c r="C4676" s="1332"/>
      <c r="D4676" s="1333"/>
      <c r="E4676" s="1334"/>
      <c r="F4676" s="1334"/>
      <c r="G4676" s="1334"/>
    </row>
    <row r="4677" spans="1:7" s="1281" customFormat="1" x14ac:dyDescent="0.25">
      <c r="A4677" s="167"/>
      <c r="B4677" s="1331"/>
      <c r="C4677" s="1332"/>
      <c r="D4677" s="1333"/>
      <c r="E4677" s="1334"/>
      <c r="F4677" s="1334"/>
      <c r="G4677" s="1334"/>
    </row>
    <row r="4678" spans="1:7" s="1281" customFormat="1" x14ac:dyDescent="0.25">
      <c r="A4678" s="167"/>
      <c r="B4678" s="1331"/>
      <c r="C4678" s="1332"/>
      <c r="D4678" s="1333"/>
      <c r="E4678" s="1334"/>
      <c r="F4678" s="1334"/>
      <c r="G4678" s="1334"/>
    </row>
    <row r="4679" spans="1:7" s="1281" customFormat="1" x14ac:dyDescent="0.25">
      <c r="A4679" s="167"/>
      <c r="B4679" s="1331"/>
      <c r="C4679" s="1332"/>
      <c r="D4679" s="1333"/>
      <c r="E4679" s="1334"/>
      <c r="F4679" s="1334"/>
      <c r="G4679" s="1334"/>
    </row>
    <row r="4680" spans="1:7" s="1281" customFormat="1" x14ac:dyDescent="0.25">
      <c r="A4680" s="167"/>
      <c r="B4680" s="1331"/>
      <c r="C4680" s="1332"/>
      <c r="D4680" s="1333"/>
      <c r="E4680" s="1334"/>
      <c r="F4680" s="1334"/>
      <c r="G4680" s="1334"/>
    </row>
    <row r="4681" spans="1:7" s="1281" customFormat="1" x14ac:dyDescent="0.25">
      <c r="A4681" s="167"/>
      <c r="B4681" s="1331"/>
      <c r="C4681" s="1332"/>
      <c r="D4681" s="1333"/>
      <c r="E4681" s="1334"/>
      <c r="F4681" s="1334"/>
      <c r="G4681" s="1334"/>
    </row>
    <row r="4682" spans="1:7" s="1281" customFormat="1" x14ac:dyDescent="0.25">
      <c r="A4682" s="167"/>
      <c r="B4682" s="1331"/>
      <c r="C4682" s="1332"/>
      <c r="D4682" s="1333"/>
      <c r="E4682" s="1334"/>
      <c r="F4682" s="1334"/>
      <c r="G4682" s="1334"/>
    </row>
    <row r="4683" spans="1:7" s="1281" customFormat="1" x14ac:dyDescent="0.25">
      <c r="A4683" s="167"/>
      <c r="B4683" s="1331"/>
      <c r="C4683" s="1332"/>
      <c r="D4683" s="1333"/>
      <c r="E4683" s="1334"/>
      <c r="F4683" s="1334"/>
      <c r="G4683" s="1334"/>
    </row>
    <row r="4684" spans="1:7" s="1281" customFormat="1" x14ac:dyDescent="0.25">
      <c r="A4684" s="167"/>
      <c r="B4684" s="1331"/>
      <c r="C4684" s="1332"/>
      <c r="D4684" s="1333"/>
      <c r="E4684" s="1334"/>
      <c r="F4684" s="1334"/>
      <c r="G4684" s="1334"/>
    </row>
    <row r="4685" spans="1:7" s="1281" customFormat="1" x14ac:dyDescent="0.25">
      <c r="A4685" s="167"/>
      <c r="B4685" s="1331"/>
      <c r="C4685" s="1332"/>
      <c r="D4685" s="1333"/>
      <c r="E4685" s="1334"/>
      <c r="F4685" s="1334"/>
      <c r="G4685" s="1334"/>
    </row>
    <row r="4686" spans="1:7" s="1281" customFormat="1" x14ac:dyDescent="0.25">
      <c r="A4686" s="167"/>
      <c r="B4686" s="1331"/>
      <c r="C4686" s="1332"/>
      <c r="D4686" s="1333"/>
      <c r="E4686" s="1334"/>
      <c r="F4686" s="1334"/>
      <c r="G4686" s="1334"/>
    </row>
    <row r="4687" spans="1:7" s="1281" customFormat="1" x14ac:dyDescent="0.25">
      <c r="A4687" s="167"/>
      <c r="B4687" s="1331"/>
      <c r="C4687" s="1332"/>
      <c r="D4687" s="1333"/>
      <c r="E4687" s="1334"/>
      <c r="F4687" s="1334"/>
      <c r="G4687" s="1334"/>
    </row>
    <row r="4688" spans="1:7" s="1281" customFormat="1" x14ac:dyDescent="0.25">
      <c r="A4688" s="167"/>
      <c r="B4688" s="1331"/>
      <c r="C4688" s="1332"/>
      <c r="D4688" s="1333"/>
      <c r="E4688" s="1334"/>
      <c r="F4688" s="1334"/>
      <c r="G4688" s="1334"/>
    </row>
    <row r="4689" spans="1:7" s="1281" customFormat="1" x14ac:dyDescent="0.25">
      <c r="A4689" s="167"/>
      <c r="B4689" s="1331"/>
      <c r="C4689" s="1332"/>
      <c r="D4689" s="1333"/>
      <c r="E4689" s="1334"/>
      <c r="F4689" s="1334"/>
      <c r="G4689" s="1334"/>
    </row>
    <row r="4690" spans="1:7" s="1281" customFormat="1" x14ac:dyDescent="0.25">
      <c r="A4690" s="167"/>
      <c r="B4690" s="1331"/>
      <c r="C4690" s="1332"/>
      <c r="D4690" s="1333"/>
      <c r="E4690" s="1334"/>
      <c r="F4690" s="1334"/>
      <c r="G4690" s="1334"/>
    </row>
    <row r="4691" spans="1:7" s="1281" customFormat="1" x14ac:dyDescent="0.25">
      <c r="A4691" s="167"/>
      <c r="B4691" s="1331"/>
      <c r="C4691" s="1332"/>
      <c r="D4691" s="1333"/>
      <c r="E4691" s="1334"/>
      <c r="F4691" s="1334"/>
      <c r="G4691" s="1334"/>
    </row>
    <row r="4692" spans="1:7" s="1281" customFormat="1" x14ac:dyDescent="0.25">
      <c r="A4692" s="167"/>
      <c r="B4692" s="1331"/>
      <c r="C4692" s="1332"/>
      <c r="D4692" s="1333"/>
      <c r="E4692" s="1334"/>
      <c r="F4692" s="1334"/>
      <c r="G4692" s="1334"/>
    </row>
    <row r="4693" spans="1:7" s="1281" customFormat="1" x14ac:dyDescent="0.25">
      <c r="A4693" s="167"/>
      <c r="B4693" s="1331"/>
      <c r="C4693" s="1332"/>
      <c r="D4693" s="1333"/>
      <c r="E4693" s="1334"/>
      <c r="F4693" s="1334"/>
      <c r="G4693" s="1334"/>
    </row>
    <row r="4694" spans="1:7" s="1281" customFormat="1" x14ac:dyDescent="0.25">
      <c r="A4694" s="167"/>
      <c r="B4694" s="1331"/>
      <c r="C4694" s="1332"/>
      <c r="D4694" s="1333"/>
      <c r="E4694" s="1334"/>
      <c r="F4694" s="1334"/>
      <c r="G4694" s="1334"/>
    </row>
    <row r="4695" spans="1:7" s="1281" customFormat="1" x14ac:dyDescent="0.25">
      <c r="A4695" s="167"/>
      <c r="B4695" s="1331"/>
      <c r="C4695" s="1332"/>
      <c r="D4695" s="1333"/>
      <c r="E4695" s="1334"/>
      <c r="F4695" s="1334"/>
      <c r="G4695" s="1334"/>
    </row>
    <row r="4696" spans="1:7" s="1281" customFormat="1" x14ac:dyDescent="0.25">
      <c r="A4696" s="167"/>
      <c r="B4696" s="1331"/>
      <c r="C4696" s="1332"/>
      <c r="D4696" s="1333"/>
      <c r="E4696" s="1334"/>
      <c r="F4696" s="1334"/>
      <c r="G4696" s="1334"/>
    </row>
    <row r="4697" spans="1:7" s="1281" customFormat="1" x14ac:dyDescent="0.25">
      <c r="A4697" s="167"/>
      <c r="B4697" s="1331"/>
      <c r="C4697" s="1332"/>
      <c r="D4697" s="1333"/>
      <c r="E4697" s="1334"/>
      <c r="F4697" s="1334"/>
      <c r="G4697" s="1334"/>
    </row>
    <row r="4698" spans="1:7" s="1281" customFormat="1" x14ac:dyDescent="0.25">
      <c r="A4698" s="167"/>
      <c r="B4698" s="1331"/>
      <c r="C4698" s="1332"/>
      <c r="D4698" s="1333"/>
      <c r="E4698" s="1334"/>
      <c r="F4698" s="1334"/>
      <c r="G4698" s="1334"/>
    </row>
    <row r="4699" spans="1:7" s="1281" customFormat="1" x14ac:dyDescent="0.25">
      <c r="A4699" s="167"/>
      <c r="B4699" s="1331"/>
      <c r="C4699" s="1332"/>
      <c r="D4699" s="1333"/>
      <c r="E4699" s="1334"/>
      <c r="F4699" s="1334"/>
      <c r="G4699" s="1334"/>
    </row>
    <row r="4700" spans="1:7" s="1281" customFormat="1" x14ac:dyDescent="0.25">
      <c r="A4700" s="167"/>
      <c r="B4700" s="1331"/>
      <c r="C4700" s="1332"/>
      <c r="D4700" s="1333"/>
      <c r="E4700" s="1334"/>
      <c r="F4700" s="1334"/>
      <c r="G4700" s="1334"/>
    </row>
    <row r="4701" spans="1:7" s="1281" customFormat="1" x14ac:dyDescent="0.25">
      <c r="A4701" s="167"/>
      <c r="B4701" s="1331"/>
      <c r="C4701" s="1332"/>
      <c r="D4701" s="1333"/>
      <c r="E4701" s="1334"/>
      <c r="F4701" s="1334"/>
      <c r="G4701" s="1334"/>
    </row>
    <row r="4702" spans="1:7" s="1281" customFormat="1" x14ac:dyDescent="0.25">
      <c r="A4702" s="167"/>
      <c r="B4702" s="1331"/>
      <c r="C4702" s="1332"/>
      <c r="D4702" s="1333"/>
      <c r="E4702" s="1334"/>
      <c r="F4702" s="1334"/>
      <c r="G4702" s="1334"/>
    </row>
    <row r="4703" spans="1:7" s="1281" customFormat="1" x14ac:dyDescent="0.25">
      <c r="A4703" s="167"/>
      <c r="B4703" s="1331"/>
      <c r="C4703" s="1332"/>
      <c r="D4703" s="1333"/>
      <c r="E4703" s="1334"/>
      <c r="F4703" s="1334"/>
      <c r="G4703" s="1334"/>
    </row>
    <row r="4704" spans="1:7" s="1281" customFormat="1" x14ac:dyDescent="0.25">
      <c r="A4704" s="167"/>
      <c r="B4704" s="1331"/>
      <c r="C4704" s="1332"/>
      <c r="D4704" s="1333"/>
      <c r="E4704" s="1334"/>
      <c r="F4704" s="1334"/>
      <c r="G4704" s="1334"/>
    </row>
    <row r="4705" spans="1:7" s="1281" customFormat="1" x14ac:dyDescent="0.25">
      <c r="A4705" s="167"/>
      <c r="B4705" s="1331"/>
      <c r="C4705" s="1332"/>
      <c r="D4705" s="1333"/>
      <c r="E4705" s="1334"/>
      <c r="F4705" s="1334"/>
      <c r="G4705" s="1334"/>
    </row>
    <row r="4706" spans="1:7" s="1281" customFormat="1" x14ac:dyDescent="0.25">
      <c r="A4706" s="167"/>
      <c r="B4706" s="1331"/>
      <c r="C4706" s="1332"/>
      <c r="D4706" s="1333"/>
      <c r="E4706" s="1334"/>
      <c r="F4706" s="1334"/>
      <c r="G4706" s="1334"/>
    </row>
    <row r="4707" spans="1:7" s="1281" customFormat="1" x14ac:dyDescent="0.25">
      <c r="A4707" s="167"/>
      <c r="B4707" s="1331"/>
      <c r="C4707" s="1332"/>
      <c r="D4707" s="1333"/>
      <c r="E4707" s="1334"/>
      <c r="F4707" s="1334"/>
      <c r="G4707" s="1334"/>
    </row>
    <row r="4708" spans="1:7" s="1281" customFormat="1" x14ac:dyDescent="0.25">
      <c r="A4708" s="167"/>
      <c r="B4708" s="1331"/>
      <c r="C4708" s="1332"/>
      <c r="D4708" s="1333"/>
      <c r="E4708" s="1334"/>
      <c r="F4708" s="1334"/>
      <c r="G4708" s="1334"/>
    </row>
    <row r="4709" spans="1:7" s="1281" customFormat="1" x14ac:dyDescent="0.25">
      <c r="A4709" s="167"/>
      <c r="B4709" s="1331"/>
      <c r="C4709" s="1332"/>
      <c r="D4709" s="1333"/>
      <c r="E4709" s="1334"/>
      <c r="F4709" s="1334"/>
      <c r="G4709" s="1334"/>
    </row>
    <row r="4710" spans="1:7" s="1281" customFormat="1" x14ac:dyDescent="0.25">
      <c r="A4710" s="167"/>
      <c r="B4710" s="1331"/>
      <c r="C4710" s="1332"/>
      <c r="D4710" s="1333"/>
      <c r="E4710" s="1334"/>
      <c r="F4710" s="1334"/>
      <c r="G4710" s="1334"/>
    </row>
    <row r="4711" spans="1:7" s="1281" customFormat="1" x14ac:dyDescent="0.25">
      <c r="A4711" s="167"/>
      <c r="B4711" s="1331"/>
      <c r="C4711" s="1332"/>
      <c r="D4711" s="1333"/>
      <c r="E4711" s="1334"/>
      <c r="F4711" s="1334"/>
      <c r="G4711" s="1334"/>
    </row>
    <row r="4712" spans="1:7" s="1281" customFormat="1" x14ac:dyDescent="0.25">
      <c r="A4712" s="167"/>
      <c r="B4712" s="1331"/>
      <c r="C4712" s="1332"/>
      <c r="D4712" s="1333"/>
      <c r="E4712" s="1334"/>
      <c r="F4712" s="1334"/>
      <c r="G4712" s="1334"/>
    </row>
    <row r="4713" spans="1:7" s="1281" customFormat="1" x14ac:dyDescent="0.25">
      <c r="A4713" s="167"/>
      <c r="B4713" s="1331"/>
      <c r="C4713" s="1332"/>
      <c r="D4713" s="1333"/>
      <c r="E4713" s="1334"/>
      <c r="F4713" s="1334"/>
      <c r="G4713" s="1334"/>
    </row>
    <row r="4714" spans="1:7" s="1281" customFormat="1" x14ac:dyDescent="0.25">
      <c r="A4714" s="167"/>
      <c r="B4714" s="1331"/>
      <c r="C4714" s="1332"/>
      <c r="D4714" s="1333"/>
      <c r="E4714" s="1334"/>
      <c r="F4714" s="1334"/>
      <c r="G4714" s="1334"/>
    </row>
    <row r="4715" spans="1:7" s="1281" customFormat="1" x14ac:dyDescent="0.25">
      <c r="A4715" s="167"/>
      <c r="B4715" s="1331"/>
      <c r="C4715" s="1332"/>
      <c r="D4715" s="1333"/>
      <c r="E4715" s="1334"/>
      <c r="F4715" s="1334"/>
      <c r="G4715" s="1334"/>
    </row>
    <row r="4716" spans="1:7" s="1281" customFormat="1" x14ac:dyDescent="0.25">
      <c r="A4716" s="167"/>
      <c r="B4716" s="1331"/>
      <c r="C4716" s="1332"/>
      <c r="D4716" s="1333"/>
      <c r="E4716" s="1334"/>
      <c r="F4716" s="1334"/>
      <c r="G4716" s="1334"/>
    </row>
    <row r="4717" spans="1:7" s="1281" customFormat="1" x14ac:dyDescent="0.25">
      <c r="A4717" s="167"/>
      <c r="B4717" s="1331"/>
      <c r="C4717" s="1332"/>
      <c r="D4717" s="1333"/>
      <c r="E4717" s="1334"/>
      <c r="F4717" s="1334"/>
      <c r="G4717" s="1334"/>
    </row>
    <row r="4718" spans="1:7" s="1281" customFormat="1" x14ac:dyDescent="0.25">
      <c r="A4718" s="167"/>
      <c r="B4718" s="1331"/>
      <c r="C4718" s="1332"/>
      <c r="D4718" s="1333"/>
      <c r="E4718" s="1334"/>
      <c r="F4718" s="1334"/>
      <c r="G4718" s="1334"/>
    </row>
    <row r="4719" spans="1:7" s="1281" customFormat="1" x14ac:dyDescent="0.25">
      <c r="A4719" s="167"/>
      <c r="B4719" s="1331"/>
      <c r="C4719" s="1332"/>
      <c r="D4719" s="1333"/>
      <c r="E4719" s="1334"/>
      <c r="F4719" s="1334"/>
      <c r="G4719" s="1334"/>
    </row>
    <row r="4720" spans="1:7" s="1281" customFormat="1" x14ac:dyDescent="0.25">
      <c r="A4720" s="167"/>
      <c r="B4720" s="1331"/>
      <c r="C4720" s="1332"/>
      <c r="D4720" s="1333"/>
      <c r="E4720" s="1334"/>
      <c r="F4720" s="1334"/>
      <c r="G4720" s="1334"/>
    </row>
    <row r="4721" spans="1:7" s="1281" customFormat="1" x14ac:dyDescent="0.25">
      <c r="A4721" s="167"/>
      <c r="B4721" s="1331"/>
      <c r="C4721" s="1332"/>
      <c r="D4721" s="1333"/>
      <c r="E4721" s="1334"/>
      <c r="F4721" s="1334"/>
      <c r="G4721" s="1334"/>
    </row>
    <row r="4722" spans="1:7" s="1281" customFormat="1" x14ac:dyDescent="0.25">
      <c r="A4722" s="167"/>
      <c r="B4722" s="1331"/>
      <c r="C4722" s="1332"/>
      <c r="D4722" s="1333"/>
      <c r="E4722" s="1334"/>
      <c r="F4722" s="1334"/>
      <c r="G4722" s="1334"/>
    </row>
    <row r="4723" spans="1:7" s="1281" customFormat="1" x14ac:dyDescent="0.25">
      <c r="A4723" s="167"/>
      <c r="B4723" s="1331"/>
      <c r="C4723" s="1332"/>
      <c r="D4723" s="1333"/>
      <c r="E4723" s="1334"/>
      <c r="F4723" s="1334"/>
      <c r="G4723" s="1334"/>
    </row>
    <row r="4724" spans="1:7" s="1281" customFormat="1" x14ac:dyDescent="0.25">
      <c r="A4724" s="167"/>
      <c r="B4724" s="1331"/>
      <c r="C4724" s="1332"/>
      <c r="D4724" s="1333"/>
      <c r="E4724" s="1334"/>
      <c r="F4724" s="1334"/>
      <c r="G4724" s="1334"/>
    </row>
    <row r="4725" spans="1:7" s="1281" customFormat="1" x14ac:dyDescent="0.25">
      <c r="A4725" s="167"/>
      <c r="B4725" s="1331"/>
      <c r="C4725" s="1332"/>
      <c r="D4725" s="1333"/>
      <c r="E4725" s="1334"/>
      <c r="F4725" s="1334"/>
      <c r="G4725" s="1334"/>
    </row>
    <row r="4726" spans="1:7" s="1281" customFormat="1" x14ac:dyDescent="0.25">
      <c r="A4726" s="167"/>
      <c r="B4726" s="1331"/>
      <c r="C4726" s="1332"/>
      <c r="D4726" s="1333"/>
      <c r="E4726" s="1334"/>
      <c r="F4726" s="1334"/>
      <c r="G4726" s="1334"/>
    </row>
    <row r="4727" spans="1:7" s="1281" customFormat="1" x14ac:dyDescent="0.25">
      <c r="A4727" s="167"/>
      <c r="B4727" s="1331"/>
      <c r="C4727" s="1332"/>
      <c r="D4727" s="1333"/>
      <c r="E4727" s="1334"/>
      <c r="F4727" s="1334"/>
      <c r="G4727" s="1334"/>
    </row>
    <row r="4728" spans="1:7" s="1281" customFormat="1" x14ac:dyDescent="0.25">
      <c r="A4728" s="167"/>
      <c r="B4728" s="1331"/>
      <c r="C4728" s="1332"/>
      <c r="D4728" s="1333"/>
      <c r="E4728" s="1334"/>
      <c r="F4728" s="1334"/>
      <c r="G4728" s="1334"/>
    </row>
    <row r="4729" spans="1:7" s="1281" customFormat="1" x14ac:dyDescent="0.25">
      <c r="A4729" s="167"/>
      <c r="B4729" s="1331"/>
      <c r="C4729" s="1332"/>
      <c r="D4729" s="1333"/>
      <c r="E4729" s="1334"/>
      <c r="F4729" s="1334"/>
      <c r="G4729" s="1334"/>
    </row>
    <row r="4730" spans="1:7" s="1281" customFormat="1" x14ac:dyDescent="0.25">
      <c r="A4730" s="167"/>
      <c r="B4730" s="1331"/>
      <c r="C4730" s="1332"/>
      <c r="D4730" s="1333"/>
      <c r="E4730" s="1334"/>
      <c r="F4730" s="1334"/>
      <c r="G4730" s="1334"/>
    </row>
    <row r="4731" spans="1:7" s="1281" customFormat="1" x14ac:dyDescent="0.25">
      <c r="A4731" s="167"/>
      <c r="B4731" s="1331"/>
      <c r="C4731" s="1332"/>
      <c r="D4731" s="1333"/>
      <c r="E4731" s="1334"/>
      <c r="F4731" s="1334"/>
      <c r="G4731" s="1334"/>
    </row>
    <row r="4732" spans="1:7" s="1281" customFormat="1" x14ac:dyDescent="0.25">
      <c r="A4732" s="167"/>
      <c r="B4732" s="1331"/>
      <c r="C4732" s="1332"/>
      <c r="D4732" s="1333"/>
      <c r="E4732" s="1334"/>
      <c r="F4732" s="1334"/>
      <c r="G4732" s="1334"/>
    </row>
    <row r="4733" spans="1:7" s="1281" customFormat="1" x14ac:dyDescent="0.25">
      <c r="A4733" s="167"/>
      <c r="B4733" s="1331"/>
      <c r="C4733" s="1332"/>
      <c r="D4733" s="1333"/>
      <c r="E4733" s="1334"/>
      <c r="F4733" s="1334"/>
      <c r="G4733" s="1334"/>
    </row>
    <row r="4734" spans="1:7" s="1281" customFormat="1" x14ac:dyDescent="0.25">
      <c r="A4734" s="167"/>
      <c r="B4734" s="1331"/>
      <c r="C4734" s="1332"/>
      <c r="D4734" s="1333"/>
      <c r="E4734" s="1334"/>
      <c r="F4734" s="1334"/>
      <c r="G4734" s="1334"/>
    </row>
    <row r="4735" spans="1:7" s="1281" customFormat="1" x14ac:dyDescent="0.25">
      <c r="A4735" s="167"/>
      <c r="B4735" s="1331"/>
      <c r="C4735" s="1332"/>
      <c r="D4735" s="1333"/>
      <c r="E4735" s="1334"/>
      <c r="F4735" s="1334"/>
      <c r="G4735" s="1334"/>
    </row>
    <row r="4736" spans="1:7" s="1281" customFormat="1" x14ac:dyDescent="0.25">
      <c r="A4736" s="167"/>
      <c r="B4736" s="1331"/>
      <c r="C4736" s="1332"/>
      <c r="D4736" s="1333"/>
      <c r="E4736" s="1334"/>
      <c r="F4736" s="1334"/>
      <c r="G4736" s="1334"/>
    </row>
    <row r="4737" spans="1:7" s="1281" customFormat="1" x14ac:dyDescent="0.25">
      <c r="A4737" s="167"/>
      <c r="B4737" s="1331"/>
      <c r="C4737" s="1332"/>
      <c r="D4737" s="1333"/>
      <c r="E4737" s="1334"/>
      <c r="F4737" s="1334"/>
      <c r="G4737" s="1334"/>
    </row>
    <row r="4738" spans="1:7" s="1281" customFormat="1" x14ac:dyDescent="0.25">
      <c r="A4738" s="167"/>
      <c r="B4738" s="1331"/>
      <c r="C4738" s="1332"/>
      <c r="D4738" s="1333"/>
      <c r="E4738" s="1334"/>
      <c r="F4738" s="1334"/>
      <c r="G4738" s="1334"/>
    </row>
    <row r="4739" spans="1:7" s="1281" customFormat="1" x14ac:dyDescent="0.25">
      <c r="A4739" s="167"/>
      <c r="B4739" s="1331"/>
      <c r="C4739" s="1332"/>
      <c r="D4739" s="1333"/>
      <c r="E4739" s="1334"/>
      <c r="F4739" s="1334"/>
      <c r="G4739" s="1334"/>
    </row>
    <row r="4740" spans="1:7" s="1281" customFormat="1" x14ac:dyDescent="0.25">
      <c r="A4740" s="167"/>
      <c r="B4740" s="1331"/>
      <c r="C4740" s="1332"/>
      <c r="D4740" s="1333"/>
      <c r="E4740" s="1334"/>
      <c r="F4740" s="1334"/>
      <c r="G4740" s="1334"/>
    </row>
    <row r="4741" spans="1:7" s="1281" customFormat="1" x14ac:dyDescent="0.25">
      <c r="A4741" s="167"/>
      <c r="B4741" s="1331"/>
      <c r="C4741" s="1332"/>
      <c r="D4741" s="1333"/>
      <c r="E4741" s="1334"/>
      <c r="F4741" s="1334"/>
      <c r="G4741" s="1334"/>
    </row>
    <row r="4742" spans="1:7" s="1281" customFormat="1" x14ac:dyDescent="0.25">
      <c r="A4742" s="167"/>
      <c r="B4742" s="1331"/>
      <c r="C4742" s="1332"/>
      <c r="D4742" s="1333"/>
      <c r="E4742" s="1334"/>
      <c r="F4742" s="1334"/>
      <c r="G4742" s="1334"/>
    </row>
    <row r="4743" spans="1:7" s="1281" customFormat="1" x14ac:dyDescent="0.25">
      <c r="A4743" s="167"/>
      <c r="B4743" s="1331"/>
      <c r="C4743" s="1332"/>
      <c r="D4743" s="1333"/>
      <c r="E4743" s="1334"/>
      <c r="F4743" s="1334"/>
      <c r="G4743" s="1334"/>
    </row>
    <row r="4744" spans="1:7" s="1281" customFormat="1" x14ac:dyDescent="0.25">
      <c r="A4744" s="167"/>
      <c r="B4744" s="1331"/>
      <c r="C4744" s="1332"/>
      <c r="D4744" s="1333"/>
      <c r="E4744" s="1334"/>
      <c r="F4744" s="1334"/>
      <c r="G4744" s="1334"/>
    </row>
    <row r="4745" spans="1:7" s="1281" customFormat="1" x14ac:dyDescent="0.25">
      <c r="A4745" s="167"/>
      <c r="B4745" s="1331"/>
      <c r="C4745" s="1332"/>
      <c r="D4745" s="1333"/>
      <c r="E4745" s="1334"/>
      <c r="F4745" s="1334"/>
      <c r="G4745" s="1334"/>
    </row>
    <row r="4746" spans="1:7" s="1281" customFormat="1" x14ac:dyDescent="0.25">
      <c r="A4746" s="167"/>
      <c r="B4746" s="1331"/>
      <c r="C4746" s="1332"/>
      <c r="D4746" s="1333"/>
      <c r="E4746" s="1334"/>
      <c r="F4746" s="1334"/>
      <c r="G4746" s="1334"/>
    </row>
    <row r="4747" spans="1:7" s="1281" customFormat="1" x14ac:dyDescent="0.25">
      <c r="A4747" s="167"/>
      <c r="B4747" s="1331"/>
      <c r="C4747" s="1332"/>
      <c r="D4747" s="1333"/>
      <c r="E4747" s="1334"/>
      <c r="F4747" s="1334"/>
      <c r="G4747" s="1334"/>
    </row>
    <row r="4748" spans="1:7" s="1281" customFormat="1" x14ac:dyDescent="0.25">
      <c r="A4748" s="167"/>
      <c r="B4748" s="1331"/>
      <c r="C4748" s="1332"/>
      <c r="D4748" s="1333"/>
      <c r="E4748" s="1334"/>
      <c r="F4748" s="1334"/>
      <c r="G4748" s="1334"/>
    </row>
    <row r="4749" spans="1:7" s="1281" customFormat="1" x14ac:dyDescent="0.25">
      <c r="A4749" s="167"/>
      <c r="B4749" s="1331"/>
      <c r="C4749" s="1332"/>
      <c r="D4749" s="1333"/>
      <c r="E4749" s="1334"/>
      <c r="F4749" s="1334"/>
      <c r="G4749" s="1334"/>
    </row>
    <row r="4750" spans="1:7" s="1281" customFormat="1" x14ac:dyDescent="0.25">
      <c r="A4750" s="167"/>
      <c r="B4750" s="1331"/>
      <c r="C4750" s="1332"/>
      <c r="D4750" s="1333"/>
      <c r="E4750" s="1334"/>
      <c r="F4750" s="1334"/>
      <c r="G4750" s="1334"/>
    </row>
    <row r="4751" spans="1:7" s="1281" customFormat="1" x14ac:dyDescent="0.25">
      <c r="A4751" s="167"/>
      <c r="B4751" s="1331"/>
      <c r="C4751" s="1332"/>
      <c r="D4751" s="1333"/>
      <c r="E4751" s="1334"/>
      <c r="F4751" s="1334"/>
      <c r="G4751" s="1334"/>
    </row>
    <row r="4752" spans="1:7" s="1281" customFormat="1" x14ac:dyDescent="0.25">
      <c r="A4752" s="167"/>
      <c r="B4752" s="1331"/>
      <c r="C4752" s="1332"/>
      <c r="D4752" s="1333"/>
      <c r="E4752" s="1334"/>
      <c r="F4752" s="1334"/>
      <c r="G4752" s="1334"/>
    </row>
    <row r="4753" spans="1:7" s="1281" customFormat="1" x14ac:dyDescent="0.25">
      <c r="A4753" s="167"/>
      <c r="B4753" s="1331"/>
      <c r="C4753" s="1332"/>
      <c r="D4753" s="1333"/>
      <c r="E4753" s="1334"/>
      <c r="F4753" s="1334"/>
      <c r="G4753" s="1334"/>
    </row>
    <row r="4754" spans="1:7" s="1281" customFormat="1" x14ac:dyDescent="0.25">
      <c r="A4754" s="167"/>
      <c r="B4754" s="1331"/>
      <c r="C4754" s="1332"/>
      <c r="D4754" s="1333"/>
      <c r="E4754" s="1334"/>
      <c r="F4754" s="1334"/>
      <c r="G4754" s="1334"/>
    </row>
    <row r="4755" spans="1:7" s="1281" customFormat="1" x14ac:dyDescent="0.25">
      <c r="A4755" s="167"/>
      <c r="B4755" s="1331"/>
      <c r="C4755" s="1332"/>
      <c r="D4755" s="1333"/>
      <c r="E4755" s="1334"/>
      <c r="F4755" s="1334"/>
      <c r="G4755" s="1334"/>
    </row>
    <row r="4756" spans="1:7" s="1281" customFormat="1" x14ac:dyDescent="0.25">
      <c r="A4756" s="167"/>
      <c r="B4756" s="1331"/>
      <c r="C4756" s="1332"/>
      <c r="D4756" s="1333"/>
      <c r="E4756" s="1334"/>
      <c r="F4756" s="1334"/>
      <c r="G4756" s="1334"/>
    </row>
    <row r="4757" spans="1:7" s="1281" customFormat="1" x14ac:dyDescent="0.25">
      <c r="A4757" s="167"/>
      <c r="B4757" s="1331"/>
      <c r="C4757" s="1332"/>
      <c r="D4757" s="1333"/>
      <c r="E4757" s="1334"/>
      <c r="F4757" s="1334"/>
      <c r="G4757" s="1334"/>
    </row>
    <row r="4758" spans="1:7" s="1281" customFormat="1" x14ac:dyDescent="0.25">
      <c r="A4758" s="167"/>
      <c r="B4758" s="1331"/>
      <c r="C4758" s="1332"/>
      <c r="D4758" s="1333"/>
      <c r="E4758" s="1334"/>
      <c r="F4758" s="1334"/>
      <c r="G4758" s="1334"/>
    </row>
    <row r="4759" spans="1:7" s="1281" customFormat="1" x14ac:dyDescent="0.25">
      <c r="A4759" s="167"/>
      <c r="B4759" s="1331"/>
      <c r="C4759" s="1332"/>
      <c r="D4759" s="1333"/>
      <c r="E4759" s="1334"/>
      <c r="F4759" s="1334"/>
      <c r="G4759" s="1334"/>
    </row>
    <row r="4760" spans="1:7" s="1281" customFormat="1" x14ac:dyDescent="0.25">
      <c r="A4760" s="167"/>
      <c r="B4760" s="1331"/>
      <c r="C4760" s="1332"/>
      <c r="D4760" s="1333"/>
      <c r="E4760" s="1334"/>
      <c r="F4760" s="1334"/>
      <c r="G4760" s="1334"/>
    </row>
    <row r="4761" spans="1:7" s="1281" customFormat="1" x14ac:dyDescent="0.25">
      <c r="A4761" s="167"/>
      <c r="B4761" s="1331"/>
      <c r="C4761" s="1332"/>
      <c r="D4761" s="1333"/>
      <c r="E4761" s="1334"/>
      <c r="F4761" s="1334"/>
      <c r="G4761" s="1334"/>
    </row>
    <row r="4762" spans="1:7" s="1281" customFormat="1" x14ac:dyDescent="0.25">
      <c r="A4762" s="167"/>
      <c r="B4762" s="1331"/>
      <c r="C4762" s="1332"/>
      <c r="D4762" s="1333"/>
      <c r="E4762" s="1334"/>
      <c r="F4762" s="1334"/>
      <c r="G4762" s="1334"/>
    </row>
    <row r="4763" spans="1:7" s="1281" customFormat="1" x14ac:dyDescent="0.25">
      <c r="A4763" s="167"/>
      <c r="B4763" s="1331"/>
      <c r="C4763" s="1332"/>
      <c r="D4763" s="1333"/>
      <c r="E4763" s="1334"/>
      <c r="F4763" s="1334"/>
      <c r="G4763" s="1334"/>
    </row>
    <row r="4764" spans="1:7" s="1281" customFormat="1" x14ac:dyDescent="0.25">
      <c r="A4764" s="167"/>
      <c r="B4764" s="1331"/>
      <c r="C4764" s="1332"/>
      <c r="D4764" s="1333"/>
      <c r="E4764" s="1334"/>
      <c r="F4764" s="1334"/>
      <c r="G4764" s="1334"/>
    </row>
    <row r="4765" spans="1:7" s="1281" customFormat="1" x14ac:dyDescent="0.25">
      <c r="A4765" s="167"/>
      <c r="B4765" s="1331"/>
      <c r="C4765" s="1332"/>
      <c r="D4765" s="1333"/>
      <c r="E4765" s="1334"/>
      <c r="F4765" s="1334"/>
      <c r="G4765" s="1334"/>
    </row>
    <row r="4766" spans="1:7" s="1281" customFormat="1" x14ac:dyDescent="0.25">
      <c r="A4766" s="167"/>
      <c r="B4766" s="1331"/>
      <c r="C4766" s="1332"/>
      <c r="D4766" s="1333"/>
      <c r="E4766" s="1334"/>
      <c r="F4766" s="1334"/>
      <c r="G4766" s="1334"/>
    </row>
    <row r="4767" spans="1:7" s="1281" customFormat="1" x14ac:dyDescent="0.25">
      <c r="A4767" s="167"/>
      <c r="B4767" s="1331"/>
      <c r="C4767" s="1332"/>
      <c r="D4767" s="1333"/>
      <c r="E4767" s="1334"/>
      <c r="F4767" s="1334"/>
      <c r="G4767" s="1334"/>
    </row>
    <row r="4768" spans="1:7" s="1281" customFormat="1" x14ac:dyDescent="0.25">
      <c r="A4768" s="167"/>
      <c r="B4768" s="1331"/>
      <c r="C4768" s="1332"/>
      <c r="D4768" s="1333"/>
      <c r="E4768" s="1334"/>
      <c r="F4768" s="1334"/>
      <c r="G4768" s="1334"/>
    </row>
    <row r="4769" spans="1:7" s="1281" customFormat="1" x14ac:dyDescent="0.25">
      <c r="A4769" s="167"/>
      <c r="B4769" s="1331"/>
      <c r="C4769" s="1332"/>
      <c r="D4769" s="1333"/>
      <c r="E4769" s="1334"/>
      <c r="F4769" s="1334"/>
      <c r="G4769" s="1334"/>
    </row>
    <row r="4770" spans="1:7" s="1281" customFormat="1" x14ac:dyDescent="0.25">
      <c r="A4770" s="167"/>
      <c r="B4770" s="1331"/>
      <c r="C4770" s="1332"/>
      <c r="D4770" s="1333"/>
      <c r="E4770" s="1334"/>
      <c r="F4770" s="1334"/>
      <c r="G4770" s="1334"/>
    </row>
    <row r="4771" spans="1:7" s="1281" customFormat="1" x14ac:dyDescent="0.25">
      <c r="A4771" s="167"/>
      <c r="B4771" s="1331"/>
      <c r="C4771" s="1332"/>
      <c r="D4771" s="1333"/>
      <c r="E4771" s="1334"/>
      <c r="F4771" s="1334"/>
      <c r="G4771" s="1334"/>
    </row>
    <row r="4772" spans="1:7" s="1281" customFormat="1" x14ac:dyDescent="0.25">
      <c r="A4772" s="167"/>
      <c r="B4772" s="1331"/>
      <c r="C4772" s="1332"/>
      <c r="D4772" s="1333"/>
      <c r="E4772" s="1334"/>
      <c r="F4772" s="1334"/>
      <c r="G4772" s="1334"/>
    </row>
    <row r="4773" spans="1:7" s="1281" customFormat="1" x14ac:dyDescent="0.25">
      <c r="A4773" s="167"/>
      <c r="B4773" s="1331"/>
      <c r="C4773" s="1332"/>
      <c r="D4773" s="1333"/>
      <c r="E4773" s="1334"/>
      <c r="F4773" s="1334"/>
      <c r="G4773" s="1334"/>
    </row>
    <row r="4774" spans="1:7" s="1281" customFormat="1" x14ac:dyDescent="0.25">
      <c r="A4774" s="167"/>
      <c r="B4774" s="1331"/>
      <c r="C4774" s="1332"/>
      <c r="D4774" s="1333"/>
      <c r="E4774" s="1334"/>
      <c r="F4774" s="1334"/>
      <c r="G4774" s="1334"/>
    </row>
    <row r="4775" spans="1:7" s="1281" customFormat="1" x14ac:dyDescent="0.25">
      <c r="A4775" s="167"/>
      <c r="B4775" s="1331"/>
      <c r="C4775" s="1332"/>
      <c r="D4775" s="1333"/>
      <c r="E4775" s="1334"/>
      <c r="F4775" s="1334"/>
      <c r="G4775" s="1334"/>
    </row>
    <row r="4776" spans="1:7" s="1281" customFormat="1" x14ac:dyDescent="0.25">
      <c r="A4776" s="167"/>
      <c r="B4776" s="1331"/>
      <c r="C4776" s="1332"/>
      <c r="D4776" s="1333"/>
      <c r="E4776" s="1334"/>
      <c r="F4776" s="1334"/>
      <c r="G4776" s="1334"/>
    </row>
    <row r="4777" spans="1:7" s="1281" customFormat="1" x14ac:dyDescent="0.25">
      <c r="A4777" s="167"/>
      <c r="B4777" s="1331"/>
      <c r="C4777" s="1332"/>
      <c r="D4777" s="1333"/>
      <c r="E4777" s="1334"/>
      <c r="F4777" s="1334"/>
      <c r="G4777" s="1334"/>
    </row>
    <row r="4778" spans="1:7" s="1281" customFormat="1" x14ac:dyDescent="0.25">
      <c r="A4778" s="167"/>
      <c r="B4778" s="1331"/>
      <c r="C4778" s="1332"/>
      <c r="D4778" s="1333"/>
      <c r="E4778" s="1334"/>
      <c r="F4778" s="1334"/>
      <c r="G4778" s="1334"/>
    </row>
    <row r="4779" spans="1:7" s="1281" customFormat="1" x14ac:dyDescent="0.25">
      <c r="A4779" s="167"/>
      <c r="B4779" s="1331"/>
      <c r="C4779" s="1332"/>
      <c r="D4779" s="1333"/>
      <c r="E4779" s="1334"/>
      <c r="F4779" s="1334"/>
      <c r="G4779" s="1334"/>
    </row>
    <row r="4780" spans="1:7" s="1281" customFormat="1" x14ac:dyDescent="0.25">
      <c r="A4780" s="167"/>
      <c r="B4780" s="1331"/>
      <c r="C4780" s="1332"/>
      <c r="D4780" s="1333"/>
      <c r="E4780" s="1334"/>
      <c r="F4780" s="1334"/>
      <c r="G4780" s="1334"/>
    </row>
    <row r="4781" spans="1:7" s="1281" customFormat="1" x14ac:dyDescent="0.25">
      <c r="A4781" s="167"/>
      <c r="B4781" s="1331"/>
      <c r="C4781" s="1332"/>
      <c r="D4781" s="1333"/>
      <c r="E4781" s="1334"/>
      <c r="F4781" s="1334"/>
      <c r="G4781" s="1334"/>
    </row>
    <row r="4782" spans="1:7" s="1281" customFormat="1" x14ac:dyDescent="0.25">
      <c r="A4782" s="167"/>
      <c r="B4782" s="1331"/>
      <c r="C4782" s="1332"/>
      <c r="D4782" s="1333"/>
      <c r="E4782" s="1334"/>
      <c r="F4782" s="1334"/>
      <c r="G4782" s="1334"/>
    </row>
    <row r="4783" spans="1:7" s="1281" customFormat="1" x14ac:dyDescent="0.25">
      <c r="A4783" s="167"/>
      <c r="B4783" s="1331"/>
      <c r="C4783" s="1332"/>
      <c r="D4783" s="1333"/>
      <c r="E4783" s="1334"/>
      <c r="F4783" s="1334"/>
      <c r="G4783" s="1334"/>
    </row>
    <row r="4784" spans="1:7" s="1281" customFormat="1" x14ac:dyDescent="0.25">
      <c r="A4784" s="167"/>
      <c r="B4784" s="1331"/>
      <c r="C4784" s="1332"/>
      <c r="D4784" s="1333"/>
      <c r="E4784" s="1334"/>
      <c r="F4784" s="1334"/>
      <c r="G4784" s="1334"/>
    </row>
    <row r="4785" spans="1:7" s="1281" customFormat="1" x14ac:dyDescent="0.25">
      <c r="A4785" s="167"/>
      <c r="B4785" s="1331"/>
      <c r="C4785" s="1332"/>
      <c r="D4785" s="1333"/>
      <c r="E4785" s="1334"/>
      <c r="F4785" s="1334"/>
      <c r="G4785" s="1334"/>
    </row>
    <row r="4786" spans="1:7" s="1281" customFormat="1" x14ac:dyDescent="0.25">
      <c r="A4786" s="167"/>
      <c r="B4786" s="1331"/>
      <c r="C4786" s="1332"/>
      <c r="D4786" s="1333"/>
      <c r="E4786" s="1334"/>
      <c r="F4786" s="1334"/>
      <c r="G4786" s="1334"/>
    </row>
    <row r="4787" spans="1:7" s="1281" customFormat="1" x14ac:dyDescent="0.25">
      <c r="A4787" s="167"/>
      <c r="B4787" s="1331"/>
      <c r="C4787" s="1332"/>
      <c r="D4787" s="1333"/>
      <c r="E4787" s="1334"/>
      <c r="F4787" s="1334"/>
      <c r="G4787" s="1334"/>
    </row>
    <row r="4788" spans="1:7" s="1281" customFormat="1" x14ac:dyDescent="0.25">
      <c r="A4788" s="167"/>
      <c r="B4788" s="1331"/>
      <c r="C4788" s="1332"/>
      <c r="D4788" s="1333"/>
      <c r="E4788" s="1334"/>
      <c r="F4788" s="1334"/>
      <c r="G4788" s="1334"/>
    </row>
    <row r="4789" spans="1:7" s="1281" customFormat="1" x14ac:dyDescent="0.25">
      <c r="A4789" s="167"/>
      <c r="B4789" s="1331"/>
      <c r="C4789" s="1332"/>
      <c r="D4789" s="1333"/>
      <c r="E4789" s="1334"/>
      <c r="F4789" s="1334"/>
      <c r="G4789" s="1334"/>
    </row>
    <row r="4790" spans="1:7" s="1281" customFormat="1" x14ac:dyDescent="0.25">
      <c r="A4790" s="167"/>
      <c r="B4790" s="1331"/>
      <c r="C4790" s="1332"/>
      <c r="D4790" s="1333"/>
      <c r="E4790" s="1334"/>
      <c r="F4790" s="1334"/>
      <c r="G4790" s="1334"/>
    </row>
    <row r="4791" spans="1:7" s="1281" customFormat="1" x14ac:dyDescent="0.25">
      <c r="A4791" s="167"/>
      <c r="B4791" s="1331"/>
      <c r="C4791" s="1332"/>
      <c r="D4791" s="1333"/>
      <c r="E4791" s="1334"/>
      <c r="F4791" s="1334"/>
      <c r="G4791" s="1334"/>
    </row>
    <row r="4792" spans="1:7" s="1281" customFormat="1" x14ac:dyDescent="0.25">
      <c r="A4792" s="167"/>
      <c r="B4792" s="1331"/>
      <c r="C4792" s="1332"/>
      <c r="D4792" s="1333"/>
      <c r="E4792" s="1334"/>
      <c r="F4792" s="1334"/>
      <c r="G4792" s="1334"/>
    </row>
    <row r="4793" spans="1:7" s="1281" customFormat="1" x14ac:dyDescent="0.25">
      <c r="A4793" s="167"/>
      <c r="B4793" s="1331"/>
      <c r="C4793" s="1332"/>
      <c r="D4793" s="1333"/>
      <c r="E4793" s="1334"/>
      <c r="F4793" s="1334"/>
      <c r="G4793" s="1334"/>
    </row>
    <row r="4794" spans="1:7" s="1281" customFormat="1" x14ac:dyDescent="0.25">
      <c r="A4794" s="167"/>
      <c r="B4794" s="1331"/>
      <c r="C4794" s="1332"/>
      <c r="D4794" s="1333"/>
      <c r="E4794" s="1334"/>
      <c r="F4794" s="1334"/>
      <c r="G4794" s="1334"/>
    </row>
    <row r="4795" spans="1:7" s="1281" customFormat="1" x14ac:dyDescent="0.25">
      <c r="A4795" s="167"/>
      <c r="B4795" s="1331"/>
      <c r="C4795" s="1332"/>
      <c r="D4795" s="1333"/>
      <c r="E4795" s="1334"/>
      <c r="F4795" s="1334"/>
      <c r="G4795" s="1334"/>
    </row>
    <row r="4796" spans="1:7" s="1281" customFormat="1" x14ac:dyDescent="0.25">
      <c r="A4796" s="167"/>
      <c r="B4796" s="1331"/>
      <c r="C4796" s="1332"/>
      <c r="D4796" s="1333"/>
      <c r="E4796" s="1334"/>
      <c r="F4796" s="1334"/>
      <c r="G4796" s="1334"/>
    </row>
    <row r="4797" spans="1:7" s="1281" customFormat="1" x14ac:dyDescent="0.25">
      <c r="A4797" s="167"/>
      <c r="B4797" s="1331"/>
      <c r="C4797" s="1332"/>
      <c r="D4797" s="1333"/>
      <c r="E4797" s="1334"/>
      <c r="F4797" s="1334"/>
      <c r="G4797" s="1334"/>
    </row>
    <row r="4798" spans="1:7" s="1281" customFormat="1" x14ac:dyDescent="0.25">
      <c r="A4798" s="167"/>
      <c r="B4798" s="1331"/>
      <c r="C4798" s="1332"/>
      <c r="D4798" s="1333"/>
      <c r="E4798" s="1334"/>
      <c r="F4798" s="1334"/>
      <c r="G4798" s="1334"/>
    </row>
    <row r="4799" spans="1:7" s="1281" customFormat="1" x14ac:dyDescent="0.25">
      <c r="A4799" s="167"/>
      <c r="B4799" s="1331"/>
      <c r="C4799" s="1332"/>
      <c r="D4799" s="1333"/>
      <c r="E4799" s="1334"/>
      <c r="F4799" s="1334"/>
      <c r="G4799" s="1334"/>
    </row>
    <row r="4800" spans="1:7" s="1281" customFormat="1" x14ac:dyDescent="0.25">
      <c r="A4800" s="167"/>
      <c r="B4800" s="1331"/>
      <c r="C4800" s="1332"/>
      <c r="D4800" s="1333"/>
      <c r="E4800" s="1334"/>
      <c r="F4800" s="1334"/>
      <c r="G4800" s="1334"/>
    </row>
    <row r="4801" spans="1:7" s="1281" customFormat="1" x14ac:dyDescent="0.25">
      <c r="A4801" s="167"/>
      <c r="B4801" s="1331"/>
      <c r="C4801" s="1332"/>
      <c r="D4801" s="1333"/>
      <c r="E4801" s="1334"/>
      <c r="F4801" s="1334"/>
      <c r="G4801" s="1334"/>
    </row>
    <row r="4802" spans="1:7" s="1281" customFormat="1" x14ac:dyDescent="0.25">
      <c r="A4802" s="167"/>
      <c r="B4802" s="1331"/>
      <c r="C4802" s="1332"/>
      <c r="D4802" s="1333"/>
      <c r="E4802" s="1334"/>
      <c r="F4802" s="1334"/>
      <c r="G4802" s="1334"/>
    </row>
    <row r="4803" spans="1:7" s="1281" customFormat="1" x14ac:dyDescent="0.25">
      <c r="A4803" s="167"/>
      <c r="B4803" s="1331"/>
      <c r="C4803" s="1332"/>
      <c r="D4803" s="1333"/>
      <c r="E4803" s="1334"/>
      <c r="F4803" s="1334"/>
      <c r="G4803" s="1334"/>
    </row>
    <row r="4804" spans="1:7" s="1281" customFormat="1" x14ac:dyDescent="0.25">
      <c r="A4804" s="167"/>
      <c r="B4804" s="1331"/>
      <c r="C4804" s="1332"/>
      <c r="D4804" s="1333"/>
      <c r="E4804" s="1334"/>
      <c r="F4804" s="1334"/>
      <c r="G4804" s="1334"/>
    </row>
    <row r="4805" spans="1:7" s="1281" customFormat="1" x14ac:dyDescent="0.25">
      <c r="A4805" s="167"/>
      <c r="B4805" s="1331"/>
      <c r="C4805" s="1332"/>
      <c r="D4805" s="1333"/>
      <c r="E4805" s="1334"/>
      <c r="F4805" s="1334"/>
      <c r="G4805" s="1334"/>
    </row>
    <row r="4806" spans="1:7" s="1281" customFormat="1" x14ac:dyDescent="0.25">
      <c r="A4806" s="167"/>
      <c r="B4806" s="1331"/>
      <c r="C4806" s="1332"/>
      <c r="D4806" s="1333"/>
      <c r="E4806" s="1334"/>
      <c r="F4806" s="1334"/>
      <c r="G4806" s="1334"/>
    </row>
    <row r="4807" spans="1:7" s="1281" customFormat="1" x14ac:dyDescent="0.25">
      <c r="A4807" s="167"/>
      <c r="B4807" s="1331"/>
      <c r="C4807" s="1332"/>
      <c r="D4807" s="1333"/>
      <c r="E4807" s="1334"/>
      <c r="F4807" s="1334"/>
      <c r="G4807" s="1334"/>
    </row>
    <row r="4808" spans="1:7" s="1281" customFormat="1" x14ac:dyDescent="0.25">
      <c r="A4808" s="167"/>
      <c r="B4808" s="1331"/>
      <c r="C4808" s="1332"/>
      <c r="D4808" s="1333"/>
      <c r="E4808" s="1334"/>
      <c r="F4808" s="1334"/>
      <c r="G4808" s="1334"/>
    </row>
    <row r="4809" spans="1:7" s="1281" customFormat="1" x14ac:dyDescent="0.25">
      <c r="A4809" s="167"/>
      <c r="B4809" s="1331"/>
      <c r="C4809" s="1332"/>
      <c r="D4809" s="1333"/>
      <c r="E4809" s="1334"/>
      <c r="F4809" s="1334"/>
      <c r="G4809" s="1334"/>
    </row>
    <row r="4810" spans="1:7" s="1281" customFormat="1" x14ac:dyDescent="0.25">
      <c r="A4810" s="167"/>
      <c r="B4810" s="1331"/>
      <c r="C4810" s="1332"/>
      <c r="D4810" s="1333"/>
      <c r="E4810" s="1334"/>
      <c r="F4810" s="1334"/>
      <c r="G4810" s="1334"/>
    </row>
    <row r="4811" spans="1:7" s="1281" customFormat="1" x14ac:dyDescent="0.25">
      <c r="A4811" s="167"/>
      <c r="B4811" s="1331"/>
      <c r="C4811" s="1332"/>
      <c r="D4811" s="1333"/>
      <c r="E4811" s="1334"/>
      <c r="F4811" s="1334"/>
      <c r="G4811" s="1334"/>
    </row>
    <row r="4812" spans="1:7" s="1281" customFormat="1" x14ac:dyDescent="0.25">
      <c r="A4812" s="167"/>
      <c r="B4812" s="1331"/>
      <c r="C4812" s="1332"/>
      <c r="D4812" s="1333"/>
      <c r="E4812" s="1334"/>
      <c r="F4812" s="1334"/>
      <c r="G4812" s="1334"/>
    </row>
    <row r="4813" spans="1:7" s="1281" customFormat="1" x14ac:dyDescent="0.25">
      <c r="A4813" s="167"/>
      <c r="B4813" s="1331"/>
      <c r="C4813" s="1332"/>
      <c r="D4813" s="1333"/>
      <c r="E4813" s="1334"/>
      <c r="F4813" s="1334"/>
      <c r="G4813" s="1334"/>
    </row>
    <row r="4814" spans="1:7" s="1281" customFormat="1" x14ac:dyDescent="0.25">
      <c r="A4814" s="167"/>
      <c r="B4814" s="1331"/>
      <c r="C4814" s="1332"/>
      <c r="D4814" s="1333"/>
      <c r="E4814" s="1334"/>
      <c r="F4814" s="1334"/>
      <c r="G4814" s="1334"/>
    </row>
    <row r="4815" spans="1:7" s="1281" customFormat="1" x14ac:dyDescent="0.25">
      <c r="A4815" s="167"/>
      <c r="B4815" s="1331"/>
      <c r="C4815" s="1332"/>
      <c r="D4815" s="1333"/>
      <c r="E4815" s="1334"/>
      <c r="F4815" s="1334"/>
      <c r="G4815" s="1334"/>
    </row>
    <row r="4816" spans="1:7" s="1281" customFormat="1" x14ac:dyDescent="0.25">
      <c r="A4816" s="167"/>
      <c r="B4816" s="1331"/>
      <c r="C4816" s="1332"/>
      <c r="D4816" s="1333"/>
      <c r="E4816" s="1334"/>
      <c r="F4816" s="1334"/>
      <c r="G4816" s="1334"/>
    </row>
    <row r="4817" spans="1:7" s="1281" customFormat="1" x14ac:dyDescent="0.25">
      <c r="A4817" s="167"/>
      <c r="B4817" s="1331"/>
      <c r="C4817" s="1332"/>
      <c r="D4817" s="1333"/>
      <c r="E4817" s="1334"/>
      <c r="F4817" s="1334"/>
      <c r="G4817" s="1334"/>
    </row>
    <row r="4818" spans="1:7" s="1281" customFormat="1" x14ac:dyDescent="0.25">
      <c r="A4818" s="167"/>
      <c r="B4818" s="1331"/>
      <c r="C4818" s="1332"/>
      <c r="D4818" s="1333"/>
      <c r="E4818" s="1334"/>
      <c r="F4818" s="1334"/>
      <c r="G4818" s="1334"/>
    </row>
    <row r="4819" spans="1:7" s="1281" customFormat="1" x14ac:dyDescent="0.25">
      <c r="A4819" s="167"/>
      <c r="B4819" s="1331"/>
      <c r="C4819" s="1332"/>
      <c r="D4819" s="1333"/>
      <c r="E4819" s="1334"/>
      <c r="F4819" s="1334"/>
      <c r="G4819" s="1334"/>
    </row>
    <row r="4820" spans="1:7" s="1281" customFormat="1" x14ac:dyDescent="0.25">
      <c r="A4820" s="167"/>
      <c r="B4820" s="1331"/>
      <c r="C4820" s="1332"/>
      <c r="D4820" s="1333"/>
      <c r="E4820" s="1334"/>
      <c r="F4820" s="1334"/>
      <c r="G4820" s="1334"/>
    </row>
    <row r="4821" spans="1:7" s="1281" customFormat="1" x14ac:dyDescent="0.25">
      <c r="A4821" s="167"/>
      <c r="B4821" s="1331"/>
      <c r="C4821" s="1332"/>
      <c r="D4821" s="1333"/>
      <c r="E4821" s="1334"/>
      <c r="F4821" s="1334"/>
      <c r="G4821" s="1334"/>
    </row>
    <row r="4822" spans="1:7" s="1281" customFormat="1" x14ac:dyDescent="0.25">
      <c r="A4822" s="167"/>
      <c r="B4822" s="1331"/>
      <c r="C4822" s="1332"/>
      <c r="D4822" s="1333"/>
      <c r="E4822" s="1334"/>
      <c r="F4822" s="1334"/>
      <c r="G4822" s="1334"/>
    </row>
    <row r="4823" spans="1:7" s="1281" customFormat="1" x14ac:dyDescent="0.25">
      <c r="A4823" s="167"/>
      <c r="B4823" s="1331"/>
      <c r="C4823" s="1332"/>
      <c r="D4823" s="1333"/>
      <c r="E4823" s="1334"/>
      <c r="F4823" s="1334"/>
      <c r="G4823" s="1334"/>
    </row>
    <row r="4824" spans="1:7" s="1281" customFormat="1" x14ac:dyDescent="0.25">
      <c r="A4824" s="167"/>
      <c r="B4824" s="1331"/>
      <c r="C4824" s="1332"/>
      <c r="D4824" s="1333"/>
      <c r="E4824" s="1334"/>
      <c r="F4824" s="1334"/>
      <c r="G4824" s="1334"/>
    </row>
    <row r="4825" spans="1:7" s="1281" customFormat="1" x14ac:dyDescent="0.25">
      <c r="A4825" s="167"/>
      <c r="B4825" s="1331"/>
      <c r="C4825" s="1332"/>
      <c r="D4825" s="1333"/>
      <c r="E4825" s="1334"/>
      <c r="F4825" s="1334"/>
      <c r="G4825" s="1334"/>
    </row>
    <row r="4826" spans="1:7" s="1281" customFormat="1" x14ac:dyDescent="0.25">
      <c r="A4826" s="167"/>
      <c r="B4826" s="1331"/>
      <c r="C4826" s="1332"/>
      <c r="D4826" s="1333"/>
      <c r="E4826" s="1334"/>
      <c r="F4826" s="1334"/>
      <c r="G4826" s="1334"/>
    </row>
    <row r="4827" spans="1:7" s="1281" customFormat="1" x14ac:dyDescent="0.25">
      <c r="A4827" s="167"/>
      <c r="B4827" s="1331"/>
      <c r="C4827" s="1332"/>
      <c r="D4827" s="1333"/>
      <c r="E4827" s="1334"/>
      <c r="F4827" s="1334"/>
      <c r="G4827" s="1334"/>
    </row>
    <row r="4828" spans="1:7" s="1281" customFormat="1" x14ac:dyDescent="0.25">
      <c r="A4828" s="167"/>
      <c r="B4828" s="1331"/>
      <c r="C4828" s="1332"/>
      <c r="D4828" s="1333"/>
      <c r="E4828" s="1334"/>
      <c r="F4828" s="1334"/>
      <c r="G4828" s="1334"/>
    </row>
    <row r="4829" spans="1:7" s="1281" customFormat="1" x14ac:dyDescent="0.25">
      <c r="A4829" s="167"/>
      <c r="B4829" s="1331"/>
      <c r="C4829" s="1332"/>
      <c r="D4829" s="1333"/>
      <c r="E4829" s="1334"/>
      <c r="F4829" s="1334"/>
      <c r="G4829" s="1334"/>
    </row>
    <row r="4830" spans="1:7" s="1281" customFormat="1" x14ac:dyDescent="0.25">
      <c r="A4830" s="167"/>
      <c r="B4830" s="1331"/>
      <c r="C4830" s="1332"/>
      <c r="D4830" s="1333"/>
      <c r="E4830" s="1334"/>
      <c r="F4830" s="1334"/>
      <c r="G4830" s="1334"/>
    </row>
    <row r="4831" spans="1:7" s="1281" customFormat="1" x14ac:dyDescent="0.25">
      <c r="A4831" s="167"/>
      <c r="B4831" s="1331"/>
      <c r="C4831" s="1332"/>
      <c r="D4831" s="1333"/>
      <c r="E4831" s="1334"/>
      <c r="F4831" s="1334"/>
      <c r="G4831" s="1334"/>
    </row>
    <row r="4832" spans="1:7" s="1281" customFormat="1" x14ac:dyDescent="0.25">
      <c r="A4832" s="167"/>
      <c r="B4832" s="1331"/>
      <c r="C4832" s="1332"/>
      <c r="D4832" s="1333"/>
      <c r="E4832" s="1334"/>
      <c r="F4832" s="1334"/>
      <c r="G4832" s="1334"/>
    </row>
    <row r="4833" spans="1:7" s="1281" customFormat="1" x14ac:dyDescent="0.25">
      <c r="A4833" s="167"/>
      <c r="B4833" s="1331"/>
      <c r="C4833" s="1332"/>
      <c r="D4833" s="1333"/>
      <c r="E4833" s="1334"/>
      <c r="F4833" s="1334"/>
      <c r="G4833" s="1334"/>
    </row>
    <row r="4834" spans="1:7" s="1281" customFormat="1" x14ac:dyDescent="0.25">
      <c r="A4834" s="167"/>
      <c r="B4834" s="1331"/>
      <c r="C4834" s="1332"/>
      <c r="D4834" s="1333"/>
      <c r="E4834" s="1334"/>
      <c r="F4834" s="1334"/>
      <c r="G4834" s="1334"/>
    </row>
    <row r="4835" spans="1:7" s="1281" customFormat="1" x14ac:dyDescent="0.25">
      <c r="A4835" s="167"/>
      <c r="B4835" s="1331"/>
      <c r="C4835" s="1332"/>
      <c r="D4835" s="1333"/>
      <c r="E4835" s="1334"/>
      <c r="F4835" s="1334"/>
      <c r="G4835" s="1334"/>
    </row>
    <row r="4836" spans="1:7" s="1281" customFormat="1" x14ac:dyDescent="0.25">
      <c r="A4836" s="167"/>
      <c r="B4836" s="1331"/>
      <c r="C4836" s="1332"/>
      <c r="D4836" s="1333"/>
      <c r="E4836" s="1334"/>
      <c r="F4836" s="1334"/>
      <c r="G4836" s="1334"/>
    </row>
    <row r="4837" spans="1:7" s="1281" customFormat="1" x14ac:dyDescent="0.25">
      <c r="A4837" s="167"/>
      <c r="B4837" s="1331"/>
      <c r="C4837" s="1332"/>
      <c r="D4837" s="1333"/>
      <c r="E4837" s="1334"/>
      <c r="F4837" s="1334"/>
      <c r="G4837" s="1334"/>
    </row>
    <row r="4838" spans="1:7" s="1281" customFormat="1" x14ac:dyDescent="0.25">
      <c r="A4838" s="167"/>
      <c r="B4838" s="1331"/>
      <c r="C4838" s="1332"/>
      <c r="D4838" s="1333"/>
      <c r="E4838" s="1334"/>
      <c r="F4838" s="1334"/>
      <c r="G4838" s="1334"/>
    </row>
    <row r="4839" spans="1:7" s="1281" customFormat="1" x14ac:dyDescent="0.25">
      <c r="A4839" s="167"/>
      <c r="B4839" s="1331"/>
      <c r="C4839" s="1332"/>
      <c r="D4839" s="1333"/>
      <c r="E4839" s="1334"/>
      <c r="F4839" s="1334"/>
      <c r="G4839" s="1334"/>
    </row>
    <row r="4840" spans="1:7" s="1281" customFormat="1" x14ac:dyDescent="0.25">
      <c r="A4840" s="167"/>
      <c r="B4840" s="1331"/>
      <c r="C4840" s="1332"/>
      <c r="D4840" s="1333"/>
      <c r="E4840" s="1334"/>
      <c r="F4840" s="1334"/>
      <c r="G4840" s="1334"/>
    </row>
    <row r="4841" spans="1:7" s="1281" customFormat="1" x14ac:dyDescent="0.25">
      <c r="A4841" s="167"/>
      <c r="B4841" s="1331"/>
      <c r="C4841" s="1332"/>
      <c r="D4841" s="1333"/>
      <c r="E4841" s="1334"/>
      <c r="F4841" s="1334"/>
      <c r="G4841" s="1334"/>
    </row>
    <row r="4842" spans="1:7" s="1281" customFormat="1" x14ac:dyDescent="0.25">
      <c r="A4842" s="167"/>
      <c r="B4842" s="1331"/>
      <c r="C4842" s="1332"/>
      <c r="D4842" s="1333"/>
      <c r="E4842" s="1334"/>
      <c r="F4842" s="1334"/>
      <c r="G4842" s="1334"/>
    </row>
    <row r="4843" spans="1:7" s="1281" customFormat="1" x14ac:dyDescent="0.25">
      <c r="A4843" s="167"/>
      <c r="B4843" s="1331"/>
      <c r="C4843" s="1332"/>
      <c r="D4843" s="1333"/>
      <c r="E4843" s="1334"/>
      <c r="F4843" s="1334"/>
      <c r="G4843" s="1334"/>
    </row>
    <row r="4844" spans="1:7" s="1281" customFormat="1" x14ac:dyDescent="0.25">
      <c r="A4844" s="167"/>
      <c r="B4844" s="1331"/>
      <c r="C4844" s="1332"/>
      <c r="D4844" s="1333"/>
      <c r="E4844" s="1334"/>
      <c r="F4844" s="1334"/>
      <c r="G4844" s="1334"/>
    </row>
    <row r="4845" spans="1:7" s="1281" customFormat="1" x14ac:dyDescent="0.25">
      <c r="A4845" s="167"/>
      <c r="B4845" s="1331"/>
      <c r="C4845" s="1332"/>
      <c r="D4845" s="1333"/>
      <c r="E4845" s="1334"/>
      <c r="F4845" s="1334"/>
      <c r="G4845" s="1334"/>
    </row>
    <row r="4846" spans="1:7" s="1281" customFormat="1" x14ac:dyDescent="0.25">
      <c r="A4846" s="167"/>
      <c r="B4846" s="1331"/>
      <c r="C4846" s="1332"/>
      <c r="D4846" s="1333"/>
      <c r="E4846" s="1334"/>
      <c r="F4846" s="1334"/>
      <c r="G4846" s="1334"/>
    </row>
    <row r="4847" spans="1:7" s="1281" customFormat="1" x14ac:dyDescent="0.25">
      <c r="A4847" s="167"/>
      <c r="B4847" s="1331"/>
      <c r="C4847" s="1332"/>
      <c r="D4847" s="1333"/>
      <c r="E4847" s="1334"/>
      <c r="F4847" s="1334"/>
      <c r="G4847" s="1334"/>
    </row>
    <row r="4848" spans="1:7" s="1281" customFormat="1" x14ac:dyDescent="0.25">
      <c r="A4848" s="167"/>
      <c r="B4848" s="1331"/>
      <c r="C4848" s="1332"/>
      <c r="D4848" s="1333"/>
      <c r="E4848" s="1334"/>
      <c r="F4848" s="1334"/>
      <c r="G4848" s="1334"/>
    </row>
    <row r="4849" spans="1:7" s="1281" customFormat="1" x14ac:dyDescent="0.25">
      <c r="A4849" s="167"/>
      <c r="B4849" s="1331"/>
      <c r="C4849" s="1332"/>
      <c r="D4849" s="1333"/>
      <c r="E4849" s="1334"/>
      <c r="F4849" s="1334"/>
      <c r="G4849" s="1334"/>
    </row>
    <row r="4850" spans="1:7" s="1281" customFormat="1" x14ac:dyDescent="0.25">
      <c r="A4850" s="167"/>
      <c r="B4850" s="1331"/>
      <c r="C4850" s="1332"/>
      <c r="D4850" s="1333"/>
      <c r="E4850" s="1334"/>
      <c r="F4850" s="1334"/>
      <c r="G4850" s="1334"/>
    </row>
    <row r="4851" spans="1:7" s="1281" customFormat="1" x14ac:dyDescent="0.25">
      <c r="A4851" s="167"/>
      <c r="B4851" s="1331"/>
      <c r="C4851" s="1332"/>
      <c r="D4851" s="1333"/>
      <c r="E4851" s="1334"/>
      <c r="F4851" s="1334"/>
      <c r="G4851" s="1334"/>
    </row>
    <row r="4852" spans="1:7" s="1281" customFormat="1" x14ac:dyDescent="0.25">
      <c r="A4852" s="167"/>
      <c r="B4852" s="1331"/>
      <c r="C4852" s="1332"/>
      <c r="D4852" s="1333"/>
      <c r="E4852" s="1334"/>
      <c r="F4852" s="1334"/>
      <c r="G4852" s="1334"/>
    </row>
    <row r="4853" spans="1:7" s="1281" customFormat="1" x14ac:dyDescent="0.25">
      <c r="A4853" s="167"/>
      <c r="B4853" s="1331"/>
      <c r="C4853" s="1332"/>
      <c r="D4853" s="1333"/>
      <c r="E4853" s="1334"/>
      <c r="F4853" s="1334"/>
      <c r="G4853" s="1334"/>
    </row>
    <row r="4854" spans="1:7" s="1281" customFormat="1" x14ac:dyDescent="0.25">
      <c r="A4854" s="167"/>
      <c r="B4854" s="1331"/>
      <c r="C4854" s="1332"/>
      <c r="D4854" s="1333"/>
      <c r="E4854" s="1334"/>
      <c r="F4854" s="1334"/>
      <c r="G4854" s="1334"/>
    </row>
    <row r="4855" spans="1:7" s="1281" customFormat="1" x14ac:dyDescent="0.25">
      <c r="A4855" s="167"/>
      <c r="B4855" s="1331"/>
      <c r="C4855" s="1332"/>
      <c r="D4855" s="1333"/>
      <c r="E4855" s="1334"/>
      <c r="F4855" s="1334"/>
      <c r="G4855" s="1334"/>
    </row>
    <row r="4856" spans="1:7" s="1281" customFormat="1" x14ac:dyDescent="0.25">
      <c r="A4856" s="167"/>
      <c r="B4856" s="1331"/>
      <c r="C4856" s="1332"/>
      <c r="D4856" s="1333"/>
      <c r="E4856" s="1334"/>
      <c r="F4856" s="1334"/>
      <c r="G4856" s="1334"/>
    </row>
    <row r="4857" spans="1:7" s="1281" customFormat="1" x14ac:dyDescent="0.25">
      <c r="A4857" s="167"/>
      <c r="B4857" s="1331"/>
      <c r="C4857" s="1332"/>
      <c r="D4857" s="1333"/>
      <c r="E4857" s="1334"/>
      <c r="F4857" s="1334"/>
      <c r="G4857" s="1334"/>
    </row>
    <row r="4858" spans="1:7" s="1281" customFormat="1" x14ac:dyDescent="0.25">
      <c r="A4858" s="167"/>
      <c r="B4858" s="1331"/>
      <c r="C4858" s="1332"/>
      <c r="D4858" s="1333"/>
      <c r="E4858" s="1334"/>
      <c r="F4858" s="1334"/>
      <c r="G4858" s="1334"/>
    </row>
    <row r="4859" spans="1:7" s="1281" customFormat="1" x14ac:dyDescent="0.25">
      <c r="A4859" s="167"/>
      <c r="B4859" s="1331"/>
      <c r="C4859" s="1332"/>
      <c r="D4859" s="1333"/>
      <c r="E4859" s="1334"/>
      <c r="F4859" s="1334"/>
      <c r="G4859" s="1334"/>
    </row>
    <row r="4860" spans="1:7" s="1281" customFormat="1" x14ac:dyDescent="0.25">
      <c r="A4860" s="167"/>
      <c r="B4860" s="1331"/>
      <c r="C4860" s="1332"/>
      <c r="D4860" s="1333"/>
      <c r="E4860" s="1334"/>
      <c r="F4860" s="1334"/>
      <c r="G4860" s="1334"/>
    </row>
    <row r="4861" spans="1:7" s="1281" customFormat="1" x14ac:dyDescent="0.25">
      <c r="A4861" s="167"/>
      <c r="B4861" s="1331"/>
      <c r="C4861" s="1332"/>
      <c r="D4861" s="1333"/>
      <c r="E4861" s="1334"/>
      <c r="F4861" s="1334"/>
      <c r="G4861" s="1334"/>
    </row>
    <row r="4862" spans="1:7" s="1281" customFormat="1" x14ac:dyDescent="0.25">
      <c r="A4862" s="167"/>
      <c r="B4862" s="1331"/>
      <c r="C4862" s="1332"/>
      <c r="D4862" s="1333"/>
      <c r="E4862" s="1334"/>
      <c r="F4862" s="1334"/>
      <c r="G4862" s="1334"/>
    </row>
    <row r="4863" spans="1:7" s="1281" customFormat="1" x14ac:dyDescent="0.25">
      <c r="A4863" s="167"/>
      <c r="B4863" s="1331"/>
      <c r="C4863" s="1332"/>
      <c r="D4863" s="1333"/>
      <c r="E4863" s="1334"/>
      <c r="F4863" s="1334"/>
      <c r="G4863" s="1334"/>
    </row>
    <row r="4864" spans="1:7" s="1281" customFormat="1" x14ac:dyDescent="0.25">
      <c r="A4864" s="167"/>
      <c r="B4864" s="1331"/>
      <c r="C4864" s="1332"/>
      <c r="D4864" s="1333"/>
      <c r="E4864" s="1334"/>
      <c r="F4864" s="1334"/>
      <c r="G4864" s="1334"/>
    </row>
    <row r="4865" spans="1:7" s="1281" customFormat="1" x14ac:dyDescent="0.25">
      <c r="A4865" s="167"/>
      <c r="B4865" s="1331"/>
      <c r="C4865" s="1332"/>
      <c r="D4865" s="1333"/>
      <c r="E4865" s="1334"/>
      <c r="F4865" s="1334"/>
      <c r="G4865" s="1334"/>
    </row>
    <row r="4866" spans="1:7" s="1281" customFormat="1" x14ac:dyDescent="0.25">
      <c r="A4866" s="167"/>
      <c r="B4866" s="1331"/>
      <c r="C4866" s="1332"/>
      <c r="D4866" s="1333"/>
      <c r="E4866" s="1334"/>
      <c r="F4866" s="1334"/>
      <c r="G4866" s="1334"/>
    </row>
    <row r="4867" spans="1:7" s="1281" customFormat="1" x14ac:dyDescent="0.25">
      <c r="A4867" s="167"/>
      <c r="B4867" s="1331"/>
      <c r="C4867" s="1332"/>
      <c r="D4867" s="1333"/>
      <c r="E4867" s="1334"/>
      <c r="F4867" s="1334"/>
      <c r="G4867" s="1334"/>
    </row>
    <row r="4868" spans="1:7" s="1281" customFormat="1" x14ac:dyDescent="0.25">
      <c r="A4868" s="167"/>
      <c r="B4868" s="1331"/>
      <c r="C4868" s="1332"/>
      <c r="D4868" s="1333"/>
      <c r="E4868" s="1334"/>
      <c r="F4868" s="1334"/>
      <c r="G4868" s="1334"/>
    </row>
    <row r="4869" spans="1:7" s="1281" customFormat="1" x14ac:dyDescent="0.25">
      <c r="A4869" s="167"/>
      <c r="B4869" s="1331"/>
      <c r="C4869" s="1332"/>
      <c r="D4869" s="1333"/>
      <c r="E4869" s="1334"/>
      <c r="F4869" s="1334"/>
      <c r="G4869" s="1334"/>
    </row>
    <row r="4870" spans="1:7" s="1281" customFormat="1" x14ac:dyDescent="0.25">
      <c r="A4870" s="167"/>
      <c r="B4870" s="1331"/>
      <c r="C4870" s="1332"/>
      <c r="D4870" s="1333"/>
      <c r="E4870" s="1334"/>
      <c r="F4870" s="1334"/>
      <c r="G4870" s="1334"/>
    </row>
    <row r="4871" spans="1:7" s="1281" customFormat="1" x14ac:dyDescent="0.25">
      <c r="A4871" s="167"/>
      <c r="B4871" s="1331"/>
      <c r="C4871" s="1332"/>
      <c r="D4871" s="1333"/>
      <c r="E4871" s="1334"/>
      <c r="F4871" s="1334"/>
      <c r="G4871" s="1334"/>
    </row>
    <row r="4872" spans="1:7" s="1281" customFormat="1" x14ac:dyDescent="0.25">
      <c r="A4872" s="167"/>
      <c r="B4872" s="1331"/>
      <c r="C4872" s="1332"/>
      <c r="D4872" s="1333"/>
      <c r="E4872" s="1334"/>
      <c r="F4872" s="1334"/>
      <c r="G4872" s="1334"/>
    </row>
    <row r="4873" spans="1:7" s="1281" customFormat="1" x14ac:dyDescent="0.25">
      <c r="A4873" s="167"/>
      <c r="B4873" s="1331"/>
      <c r="C4873" s="1332"/>
      <c r="D4873" s="1333"/>
      <c r="E4873" s="1334"/>
      <c r="F4873" s="1334"/>
      <c r="G4873" s="1334"/>
    </row>
    <row r="4874" spans="1:7" s="1281" customFormat="1" x14ac:dyDescent="0.25">
      <c r="A4874" s="167"/>
      <c r="B4874" s="1331"/>
      <c r="C4874" s="1332"/>
      <c r="D4874" s="1333"/>
      <c r="E4874" s="1334"/>
      <c r="F4874" s="1334"/>
      <c r="G4874" s="1334"/>
    </row>
    <row r="4875" spans="1:7" s="1281" customFormat="1" x14ac:dyDescent="0.25">
      <c r="A4875" s="167"/>
      <c r="B4875" s="1331"/>
      <c r="C4875" s="1332"/>
      <c r="D4875" s="1333"/>
      <c r="E4875" s="1334"/>
      <c r="F4875" s="1334"/>
      <c r="G4875" s="1334"/>
    </row>
    <row r="4876" spans="1:7" s="1281" customFormat="1" x14ac:dyDescent="0.25">
      <c r="A4876" s="167"/>
      <c r="B4876" s="1331"/>
      <c r="C4876" s="1332"/>
      <c r="D4876" s="1333"/>
      <c r="E4876" s="1334"/>
      <c r="F4876" s="1334"/>
      <c r="G4876" s="1334"/>
    </row>
    <row r="4877" spans="1:7" s="1281" customFormat="1" x14ac:dyDescent="0.25">
      <c r="A4877" s="167"/>
      <c r="B4877" s="1331"/>
      <c r="C4877" s="1332"/>
      <c r="D4877" s="1333"/>
      <c r="E4877" s="1334"/>
      <c r="F4877" s="1334"/>
      <c r="G4877" s="1334"/>
    </row>
    <row r="4878" spans="1:7" s="1281" customFormat="1" x14ac:dyDescent="0.25">
      <c r="A4878" s="167"/>
      <c r="B4878" s="1331"/>
      <c r="C4878" s="1332"/>
      <c r="D4878" s="1333"/>
      <c r="E4878" s="1334"/>
      <c r="F4878" s="1334"/>
      <c r="G4878" s="1334"/>
    </row>
    <row r="4879" spans="1:7" s="1281" customFormat="1" x14ac:dyDescent="0.25">
      <c r="A4879" s="167"/>
      <c r="B4879" s="1331"/>
      <c r="C4879" s="1332"/>
      <c r="D4879" s="1333"/>
      <c r="E4879" s="1334"/>
      <c r="F4879" s="1334"/>
      <c r="G4879" s="1334"/>
    </row>
    <row r="4880" spans="1:7" s="1281" customFormat="1" x14ac:dyDescent="0.25">
      <c r="A4880" s="167"/>
      <c r="B4880" s="1331"/>
      <c r="C4880" s="1332"/>
      <c r="D4880" s="1333"/>
      <c r="E4880" s="1334"/>
      <c r="F4880" s="1334"/>
      <c r="G4880" s="1334"/>
    </row>
    <row r="4881" spans="1:7" s="1281" customFormat="1" x14ac:dyDescent="0.25">
      <c r="A4881" s="167"/>
      <c r="B4881" s="1331"/>
      <c r="C4881" s="1332"/>
      <c r="D4881" s="1333"/>
      <c r="E4881" s="1334"/>
      <c r="F4881" s="1334"/>
      <c r="G4881" s="1334"/>
    </row>
    <row r="4882" spans="1:7" s="1281" customFormat="1" x14ac:dyDescent="0.25">
      <c r="A4882" s="167"/>
      <c r="B4882" s="1331"/>
      <c r="C4882" s="1332"/>
      <c r="D4882" s="1333"/>
      <c r="E4882" s="1334"/>
      <c r="F4882" s="1334"/>
      <c r="G4882" s="1334"/>
    </row>
    <row r="4883" spans="1:7" s="1281" customFormat="1" x14ac:dyDescent="0.25">
      <c r="A4883" s="167"/>
      <c r="B4883" s="1331"/>
      <c r="C4883" s="1332"/>
      <c r="D4883" s="1333"/>
      <c r="E4883" s="1334"/>
      <c r="F4883" s="1334"/>
      <c r="G4883" s="1334"/>
    </row>
    <row r="4884" spans="1:7" s="1281" customFormat="1" x14ac:dyDescent="0.25">
      <c r="A4884" s="167"/>
      <c r="B4884" s="1331"/>
      <c r="C4884" s="1332"/>
      <c r="D4884" s="1333"/>
      <c r="E4884" s="1334"/>
      <c r="F4884" s="1334"/>
      <c r="G4884" s="1334"/>
    </row>
    <row r="4885" spans="1:7" s="1281" customFormat="1" x14ac:dyDescent="0.25">
      <c r="A4885" s="167"/>
      <c r="B4885" s="1331"/>
      <c r="C4885" s="1332"/>
      <c r="D4885" s="1333"/>
      <c r="E4885" s="1334"/>
      <c r="F4885" s="1334"/>
      <c r="G4885" s="1334"/>
    </row>
    <row r="4886" spans="1:7" s="1281" customFormat="1" x14ac:dyDescent="0.25">
      <c r="A4886" s="167"/>
      <c r="B4886" s="1331"/>
      <c r="C4886" s="1332"/>
      <c r="D4886" s="1333"/>
      <c r="E4886" s="1334"/>
      <c r="F4886" s="1334"/>
      <c r="G4886" s="1334"/>
    </row>
    <row r="4887" spans="1:7" s="1281" customFormat="1" x14ac:dyDescent="0.25">
      <c r="A4887" s="167"/>
      <c r="B4887" s="1331"/>
      <c r="C4887" s="1332"/>
      <c r="D4887" s="1333"/>
      <c r="E4887" s="1334"/>
      <c r="F4887" s="1334"/>
      <c r="G4887" s="1334"/>
    </row>
    <row r="4888" spans="1:7" s="1281" customFormat="1" x14ac:dyDescent="0.25">
      <c r="A4888" s="167"/>
      <c r="B4888" s="1331"/>
      <c r="C4888" s="1332"/>
      <c r="D4888" s="1333"/>
      <c r="E4888" s="1334"/>
      <c r="F4888" s="1334"/>
      <c r="G4888" s="1334"/>
    </row>
    <row r="4889" spans="1:7" s="1281" customFormat="1" x14ac:dyDescent="0.25">
      <c r="A4889" s="167"/>
      <c r="B4889" s="1331"/>
      <c r="C4889" s="1332"/>
      <c r="D4889" s="1333"/>
      <c r="E4889" s="1334"/>
      <c r="F4889" s="1334"/>
      <c r="G4889" s="1334"/>
    </row>
    <row r="4890" spans="1:7" s="1281" customFormat="1" x14ac:dyDescent="0.25">
      <c r="A4890" s="167"/>
      <c r="B4890" s="1331"/>
      <c r="C4890" s="1332"/>
      <c r="D4890" s="1333"/>
      <c r="E4890" s="1334"/>
      <c r="F4890" s="1334"/>
      <c r="G4890" s="1334"/>
    </row>
    <row r="4891" spans="1:7" s="1281" customFormat="1" x14ac:dyDescent="0.25">
      <c r="A4891" s="167"/>
      <c r="B4891" s="1331"/>
      <c r="C4891" s="1332"/>
      <c r="D4891" s="1333"/>
      <c r="E4891" s="1334"/>
      <c r="F4891" s="1334"/>
      <c r="G4891" s="1334"/>
    </row>
    <row r="4892" spans="1:7" s="1281" customFormat="1" x14ac:dyDescent="0.25">
      <c r="A4892" s="167"/>
      <c r="B4892" s="1331"/>
      <c r="C4892" s="1332"/>
      <c r="D4892" s="1333"/>
      <c r="E4892" s="1334"/>
      <c r="F4892" s="1334"/>
      <c r="G4892" s="1334"/>
    </row>
    <row r="4893" spans="1:7" s="1281" customFormat="1" x14ac:dyDescent="0.25">
      <c r="A4893" s="167"/>
      <c r="B4893" s="1331"/>
      <c r="C4893" s="1332"/>
      <c r="D4893" s="1333"/>
      <c r="E4893" s="1334"/>
      <c r="F4893" s="1334"/>
      <c r="G4893" s="1334"/>
    </row>
    <row r="4894" spans="1:7" s="1281" customFormat="1" x14ac:dyDescent="0.25">
      <c r="A4894" s="167"/>
      <c r="B4894" s="1331"/>
      <c r="C4894" s="1332"/>
      <c r="D4894" s="1333"/>
      <c r="E4894" s="1334"/>
      <c r="F4894" s="1334"/>
      <c r="G4894" s="1334"/>
    </row>
    <row r="4895" spans="1:7" s="1281" customFormat="1" x14ac:dyDescent="0.25">
      <c r="A4895" s="167"/>
      <c r="B4895" s="1331"/>
      <c r="C4895" s="1332"/>
      <c r="D4895" s="1333"/>
      <c r="E4895" s="1334"/>
      <c r="F4895" s="1334"/>
      <c r="G4895" s="1334"/>
    </row>
    <row r="4896" spans="1:7" s="1281" customFormat="1" x14ac:dyDescent="0.25">
      <c r="A4896" s="167"/>
      <c r="B4896" s="1331"/>
      <c r="C4896" s="1332"/>
      <c r="D4896" s="1333"/>
      <c r="E4896" s="1334"/>
      <c r="F4896" s="1334"/>
      <c r="G4896" s="1334"/>
    </row>
    <row r="4897" spans="1:7" s="1281" customFormat="1" x14ac:dyDescent="0.25">
      <c r="A4897" s="167"/>
      <c r="B4897" s="1331"/>
      <c r="C4897" s="1332"/>
      <c r="D4897" s="1333"/>
      <c r="E4897" s="1334"/>
      <c r="F4897" s="1334"/>
      <c r="G4897" s="1334"/>
    </row>
    <row r="4898" spans="1:7" s="1281" customFormat="1" x14ac:dyDescent="0.25">
      <c r="A4898" s="167"/>
      <c r="B4898" s="1331"/>
      <c r="C4898" s="1332"/>
      <c r="D4898" s="1333"/>
      <c r="E4898" s="1334"/>
      <c r="F4898" s="1334"/>
      <c r="G4898" s="1334"/>
    </row>
    <row r="4899" spans="1:7" s="1281" customFormat="1" x14ac:dyDescent="0.25">
      <c r="A4899" s="167"/>
      <c r="B4899" s="1331"/>
      <c r="C4899" s="1332"/>
      <c r="D4899" s="1333"/>
      <c r="E4899" s="1334"/>
      <c r="F4899" s="1334"/>
      <c r="G4899" s="1334"/>
    </row>
    <row r="4900" spans="1:7" s="1281" customFormat="1" x14ac:dyDescent="0.25">
      <c r="A4900" s="167"/>
      <c r="B4900" s="1331"/>
      <c r="C4900" s="1332"/>
      <c r="D4900" s="1333"/>
      <c r="E4900" s="1334"/>
      <c r="F4900" s="1334"/>
      <c r="G4900" s="1334"/>
    </row>
    <row r="4901" spans="1:7" s="1281" customFormat="1" x14ac:dyDescent="0.25">
      <c r="A4901" s="167"/>
      <c r="B4901" s="1331"/>
      <c r="C4901" s="1332"/>
      <c r="D4901" s="1333"/>
      <c r="E4901" s="1334"/>
      <c r="F4901" s="1334"/>
      <c r="G4901" s="1334"/>
    </row>
    <row r="4902" spans="1:7" s="1281" customFormat="1" x14ac:dyDescent="0.25">
      <c r="A4902" s="167"/>
      <c r="B4902" s="1331"/>
      <c r="C4902" s="1332"/>
      <c r="D4902" s="1333"/>
      <c r="E4902" s="1334"/>
      <c r="F4902" s="1334"/>
      <c r="G4902" s="1334"/>
    </row>
    <row r="4903" spans="1:7" s="1281" customFormat="1" x14ac:dyDescent="0.25">
      <c r="A4903" s="167"/>
      <c r="B4903" s="1331"/>
      <c r="C4903" s="1332"/>
      <c r="D4903" s="1333"/>
      <c r="E4903" s="1334"/>
      <c r="F4903" s="1334"/>
      <c r="G4903" s="1334"/>
    </row>
    <row r="4904" spans="1:7" s="1281" customFormat="1" x14ac:dyDescent="0.25">
      <c r="A4904" s="167"/>
      <c r="B4904" s="1331"/>
      <c r="C4904" s="1332"/>
      <c r="D4904" s="1333"/>
      <c r="E4904" s="1334"/>
      <c r="F4904" s="1334"/>
      <c r="G4904" s="1334"/>
    </row>
    <row r="4905" spans="1:7" s="1281" customFormat="1" x14ac:dyDescent="0.25">
      <c r="A4905" s="167"/>
      <c r="B4905" s="1331"/>
      <c r="C4905" s="1332"/>
      <c r="D4905" s="1333"/>
      <c r="E4905" s="1334"/>
      <c r="F4905" s="1334"/>
      <c r="G4905" s="1334"/>
    </row>
    <row r="4906" spans="1:7" s="1281" customFormat="1" x14ac:dyDescent="0.25">
      <c r="A4906" s="167"/>
      <c r="B4906" s="1331"/>
      <c r="C4906" s="1332"/>
      <c r="D4906" s="1333"/>
      <c r="E4906" s="1334"/>
      <c r="F4906" s="1334"/>
      <c r="G4906" s="1334"/>
    </row>
    <row r="4907" spans="1:7" s="1281" customFormat="1" x14ac:dyDescent="0.25">
      <c r="A4907" s="167"/>
      <c r="B4907" s="1331"/>
      <c r="C4907" s="1332"/>
      <c r="D4907" s="1333"/>
      <c r="E4907" s="1334"/>
      <c r="F4907" s="1334"/>
      <c r="G4907" s="1334"/>
    </row>
    <row r="4908" spans="1:7" s="1281" customFormat="1" x14ac:dyDescent="0.25">
      <c r="A4908" s="167"/>
      <c r="B4908" s="1331"/>
      <c r="C4908" s="1332"/>
      <c r="D4908" s="1333"/>
      <c r="E4908" s="1334"/>
      <c r="F4908" s="1334"/>
      <c r="G4908" s="1334"/>
    </row>
    <row r="4909" spans="1:7" s="1281" customFormat="1" x14ac:dyDescent="0.25">
      <c r="A4909" s="167"/>
      <c r="B4909" s="1331"/>
      <c r="C4909" s="1332"/>
      <c r="D4909" s="1333"/>
      <c r="E4909" s="1334"/>
      <c r="F4909" s="1334"/>
      <c r="G4909" s="1334"/>
    </row>
    <row r="4910" spans="1:7" s="1281" customFormat="1" x14ac:dyDescent="0.25">
      <c r="A4910" s="167"/>
      <c r="B4910" s="1331"/>
      <c r="C4910" s="1332"/>
      <c r="D4910" s="1333"/>
      <c r="E4910" s="1334"/>
      <c r="F4910" s="1334"/>
      <c r="G4910" s="1334"/>
    </row>
    <row r="4911" spans="1:7" s="1281" customFormat="1" x14ac:dyDescent="0.25">
      <c r="A4911" s="167"/>
      <c r="B4911" s="1331"/>
      <c r="C4911" s="1332"/>
      <c r="D4911" s="1333"/>
      <c r="E4911" s="1334"/>
      <c r="F4911" s="1334"/>
      <c r="G4911" s="1334"/>
    </row>
    <row r="4912" spans="1:7" s="1281" customFormat="1" x14ac:dyDescent="0.25">
      <c r="A4912" s="167"/>
      <c r="B4912" s="1331"/>
      <c r="C4912" s="1332"/>
      <c r="D4912" s="1333"/>
      <c r="E4912" s="1334"/>
      <c r="F4912" s="1334"/>
      <c r="G4912" s="1334"/>
    </row>
    <row r="4913" spans="1:7" s="1281" customFormat="1" x14ac:dyDescent="0.25">
      <c r="A4913" s="167"/>
      <c r="B4913" s="1331"/>
      <c r="C4913" s="1332"/>
      <c r="D4913" s="1333"/>
      <c r="E4913" s="1334"/>
      <c r="F4913" s="1334"/>
      <c r="G4913" s="1334"/>
    </row>
    <row r="4914" spans="1:7" s="1281" customFormat="1" x14ac:dyDescent="0.25">
      <c r="A4914" s="167"/>
      <c r="B4914" s="1331"/>
      <c r="C4914" s="1332"/>
      <c r="D4914" s="1333"/>
      <c r="E4914" s="1334"/>
      <c r="F4914" s="1334"/>
      <c r="G4914" s="1334"/>
    </row>
    <row r="4915" spans="1:7" s="1281" customFormat="1" x14ac:dyDescent="0.25">
      <c r="A4915" s="167"/>
      <c r="B4915" s="1331"/>
      <c r="C4915" s="1332"/>
      <c r="D4915" s="1333"/>
      <c r="E4915" s="1334"/>
      <c r="F4915" s="1334"/>
      <c r="G4915" s="1334"/>
    </row>
    <row r="4916" spans="1:7" s="1281" customFormat="1" x14ac:dyDescent="0.25">
      <c r="A4916" s="167"/>
      <c r="B4916" s="1331"/>
      <c r="C4916" s="1332"/>
      <c r="D4916" s="1333"/>
      <c r="E4916" s="1334"/>
      <c r="F4916" s="1334"/>
      <c r="G4916" s="1334"/>
    </row>
    <row r="4917" spans="1:7" s="1281" customFormat="1" x14ac:dyDescent="0.25">
      <c r="A4917" s="167"/>
      <c r="B4917" s="1331"/>
      <c r="C4917" s="1332"/>
      <c r="D4917" s="1333"/>
      <c r="E4917" s="1334"/>
      <c r="F4917" s="1334"/>
      <c r="G4917" s="1334"/>
    </row>
    <row r="4918" spans="1:7" s="1281" customFormat="1" x14ac:dyDescent="0.25">
      <c r="A4918" s="167"/>
      <c r="B4918" s="1331"/>
      <c r="C4918" s="1332"/>
      <c r="D4918" s="1333"/>
      <c r="E4918" s="1334"/>
      <c r="F4918" s="1334"/>
      <c r="G4918" s="1334"/>
    </row>
    <row r="4919" spans="1:7" s="1281" customFormat="1" x14ac:dyDescent="0.25">
      <c r="A4919" s="167"/>
      <c r="B4919" s="1331"/>
      <c r="C4919" s="1332"/>
      <c r="D4919" s="1333"/>
      <c r="E4919" s="1334"/>
      <c r="F4919" s="1334"/>
      <c r="G4919" s="1334"/>
    </row>
    <row r="4920" spans="1:7" s="1281" customFormat="1" x14ac:dyDescent="0.25">
      <c r="A4920" s="167"/>
      <c r="B4920" s="1331"/>
      <c r="C4920" s="1332"/>
      <c r="D4920" s="1333"/>
      <c r="E4920" s="1334"/>
      <c r="F4920" s="1334"/>
      <c r="G4920" s="1334"/>
    </row>
    <row r="4921" spans="1:7" s="1281" customFormat="1" x14ac:dyDescent="0.25">
      <c r="A4921" s="167"/>
      <c r="B4921" s="1331"/>
      <c r="C4921" s="1332"/>
      <c r="D4921" s="1333"/>
      <c r="E4921" s="1334"/>
      <c r="F4921" s="1334"/>
      <c r="G4921" s="1334"/>
    </row>
    <row r="4922" spans="1:7" s="1281" customFormat="1" x14ac:dyDescent="0.25">
      <c r="A4922" s="167"/>
      <c r="B4922" s="1331"/>
      <c r="C4922" s="1332"/>
      <c r="D4922" s="1333"/>
      <c r="E4922" s="1334"/>
      <c r="F4922" s="1334"/>
      <c r="G4922" s="1334"/>
    </row>
    <row r="4923" spans="1:7" s="1281" customFormat="1" x14ac:dyDescent="0.25">
      <c r="A4923" s="167"/>
      <c r="B4923" s="1331"/>
      <c r="C4923" s="1332"/>
      <c r="D4923" s="1333"/>
      <c r="E4923" s="1334"/>
      <c r="F4923" s="1334"/>
      <c r="G4923" s="1334"/>
    </row>
    <row r="4924" spans="1:7" s="1281" customFormat="1" x14ac:dyDescent="0.25">
      <c r="A4924" s="167"/>
      <c r="B4924" s="1331"/>
      <c r="C4924" s="1332"/>
      <c r="D4924" s="1333"/>
      <c r="E4924" s="1334"/>
      <c r="F4924" s="1334"/>
      <c r="G4924" s="1334"/>
    </row>
    <row r="4925" spans="1:7" s="1281" customFormat="1" x14ac:dyDescent="0.25">
      <c r="A4925" s="167"/>
      <c r="B4925" s="1331"/>
      <c r="C4925" s="1332"/>
      <c r="D4925" s="1333"/>
      <c r="E4925" s="1334"/>
      <c r="F4925" s="1334"/>
      <c r="G4925" s="1334"/>
    </row>
    <row r="4926" spans="1:7" s="1281" customFormat="1" x14ac:dyDescent="0.25">
      <c r="A4926" s="167"/>
      <c r="B4926" s="1331"/>
      <c r="C4926" s="1332"/>
      <c r="D4926" s="1333"/>
      <c r="E4926" s="1334"/>
      <c r="F4926" s="1334"/>
      <c r="G4926" s="1334"/>
    </row>
    <row r="4927" spans="1:7" s="1281" customFormat="1" x14ac:dyDescent="0.25">
      <c r="A4927" s="167"/>
      <c r="B4927" s="1331"/>
      <c r="C4927" s="1332"/>
      <c r="D4927" s="1333"/>
      <c r="E4927" s="1334"/>
      <c r="F4927" s="1334"/>
      <c r="G4927" s="1334"/>
    </row>
    <row r="4928" spans="1:7" s="1281" customFormat="1" x14ac:dyDescent="0.25">
      <c r="A4928" s="167"/>
      <c r="B4928" s="1331"/>
      <c r="C4928" s="1332"/>
      <c r="D4928" s="1333"/>
      <c r="E4928" s="1334"/>
      <c r="F4928" s="1334"/>
      <c r="G4928" s="1334"/>
    </row>
    <row r="4929" spans="1:7" s="1281" customFormat="1" x14ac:dyDescent="0.25">
      <c r="A4929" s="167"/>
      <c r="B4929" s="1331"/>
      <c r="C4929" s="1332"/>
      <c r="D4929" s="1333"/>
      <c r="E4929" s="1334"/>
      <c r="F4929" s="1334"/>
      <c r="G4929" s="1334"/>
    </row>
    <row r="4930" spans="1:7" s="1281" customFormat="1" x14ac:dyDescent="0.25">
      <c r="A4930" s="167"/>
      <c r="B4930" s="1331"/>
      <c r="C4930" s="1332"/>
      <c r="D4930" s="1333"/>
      <c r="E4930" s="1334"/>
      <c r="F4930" s="1334"/>
      <c r="G4930" s="1334"/>
    </row>
    <row r="4931" spans="1:7" s="1281" customFormat="1" x14ac:dyDescent="0.25">
      <c r="A4931" s="167"/>
      <c r="B4931" s="1331"/>
      <c r="C4931" s="1332"/>
      <c r="D4931" s="1333"/>
      <c r="E4931" s="1334"/>
      <c r="F4931" s="1334"/>
      <c r="G4931" s="1334"/>
    </row>
    <row r="4932" spans="1:7" s="1281" customFormat="1" x14ac:dyDescent="0.25">
      <c r="A4932" s="167"/>
      <c r="B4932" s="1331"/>
      <c r="C4932" s="1332"/>
      <c r="D4932" s="1333"/>
      <c r="E4932" s="1334"/>
      <c r="F4932" s="1334"/>
      <c r="G4932" s="1334"/>
    </row>
    <row r="4933" spans="1:7" s="1281" customFormat="1" x14ac:dyDescent="0.25">
      <c r="A4933" s="167"/>
      <c r="B4933" s="1331"/>
      <c r="C4933" s="1332"/>
      <c r="D4933" s="1333"/>
      <c r="E4933" s="1334"/>
      <c r="F4933" s="1334"/>
      <c r="G4933" s="1334"/>
    </row>
    <row r="4934" spans="1:7" s="1281" customFormat="1" x14ac:dyDescent="0.25">
      <c r="A4934" s="167"/>
      <c r="B4934" s="1331"/>
      <c r="C4934" s="1332"/>
      <c r="D4934" s="1333"/>
      <c r="E4934" s="1334"/>
      <c r="F4934" s="1334"/>
      <c r="G4934" s="1334"/>
    </row>
    <row r="4935" spans="1:7" s="1281" customFormat="1" x14ac:dyDescent="0.25">
      <c r="A4935" s="167"/>
      <c r="B4935" s="1331"/>
      <c r="C4935" s="1332"/>
      <c r="D4935" s="1333"/>
      <c r="E4935" s="1334"/>
      <c r="F4935" s="1334"/>
      <c r="G4935" s="1334"/>
    </row>
    <row r="4936" spans="1:7" s="1281" customFormat="1" x14ac:dyDescent="0.25">
      <c r="A4936" s="167"/>
      <c r="B4936" s="1331"/>
      <c r="C4936" s="1332"/>
      <c r="D4936" s="1333"/>
      <c r="E4936" s="1334"/>
      <c r="F4936" s="1334"/>
      <c r="G4936" s="1334"/>
    </row>
    <row r="4937" spans="1:7" s="1281" customFormat="1" x14ac:dyDescent="0.25">
      <c r="A4937" s="167"/>
      <c r="B4937" s="1331"/>
      <c r="C4937" s="1332"/>
      <c r="D4937" s="1333"/>
      <c r="E4937" s="1334"/>
      <c r="F4937" s="1334"/>
      <c r="G4937" s="1334"/>
    </row>
    <row r="4938" spans="1:7" s="1281" customFormat="1" x14ac:dyDescent="0.25">
      <c r="A4938" s="167"/>
      <c r="B4938" s="1331"/>
      <c r="C4938" s="1332"/>
      <c r="D4938" s="1333"/>
      <c r="E4938" s="1334"/>
      <c r="F4938" s="1334"/>
      <c r="G4938" s="1334"/>
    </row>
    <row r="4939" spans="1:7" s="1281" customFormat="1" x14ac:dyDescent="0.25">
      <c r="A4939" s="167"/>
      <c r="B4939" s="1331"/>
      <c r="C4939" s="1332"/>
      <c r="D4939" s="1333"/>
      <c r="E4939" s="1334"/>
      <c r="F4939" s="1334"/>
      <c r="G4939" s="1334"/>
    </row>
    <row r="4940" spans="1:7" s="1281" customFormat="1" x14ac:dyDescent="0.25">
      <c r="A4940" s="167"/>
      <c r="B4940" s="1331"/>
      <c r="C4940" s="1332"/>
      <c r="D4940" s="1333"/>
      <c r="E4940" s="1334"/>
      <c r="F4940" s="1334"/>
      <c r="G4940" s="1334"/>
    </row>
    <row r="4941" spans="1:7" s="1281" customFormat="1" x14ac:dyDescent="0.25">
      <c r="A4941" s="167"/>
      <c r="B4941" s="1331"/>
      <c r="C4941" s="1332"/>
      <c r="D4941" s="1333"/>
      <c r="E4941" s="1334"/>
      <c r="F4941" s="1334"/>
      <c r="G4941" s="1334"/>
    </row>
    <row r="4942" spans="1:7" s="1281" customFormat="1" x14ac:dyDescent="0.25">
      <c r="A4942" s="167"/>
      <c r="B4942" s="1331"/>
      <c r="C4942" s="1332"/>
      <c r="D4942" s="1333"/>
      <c r="E4942" s="1334"/>
      <c r="F4942" s="1334"/>
      <c r="G4942" s="1334"/>
    </row>
    <row r="4943" spans="1:7" s="1281" customFormat="1" x14ac:dyDescent="0.25">
      <c r="A4943" s="167"/>
      <c r="B4943" s="1331"/>
      <c r="C4943" s="1332"/>
      <c r="D4943" s="1333"/>
      <c r="E4943" s="1334"/>
      <c r="F4943" s="1334"/>
      <c r="G4943" s="1334"/>
    </row>
    <row r="4944" spans="1:7" s="1281" customFormat="1" x14ac:dyDescent="0.25">
      <c r="A4944" s="167"/>
      <c r="B4944" s="1331"/>
      <c r="C4944" s="1332"/>
      <c r="D4944" s="1333"/>
      <c r="E4944" s="1334"/>
      <c r="F4944" s="1334"/>
      <c r="G4944" s="1334"/>
    </row>
    <row r="4945" spans="1:7" s="1281" customFormat="1" x14ac:dyDescent="0.25">
      <c r="A4945" s="167"/>
      <c r="B4945" s="1331"/>
      <c r="C4945" s="1332"/>
      <c r="D4945" s="1333"/>
      <c r="E4945" s="1334"/>
      <c r="F4945" s="1334"/>
      <c r="G4945" s="1334"/>
    </row>
    <row r="4946" spans="1:7" s="1281" customFormat="1" x14ac:dyDescent="0.25">
      <c r="A4946" s="167"/>
      <c r="B4946" s="1331"/>
      <c r="C4946" s="1332"/>
      <c r="D4946" s="1333"/>
      <c r="E4946" s="1334"/>
      <c r="F4946" s="1334"/>
      <c r="G4946" s="1334"/>
    </row>
    <row r="4947" spans="1:7" s="1281" customFormat="1" x14ac:dyDescent="0.25">
      <c r="A4947" s="167"/>
      <c r="B4947" s="1331"/>
      <c r="C4947" s="1332"/>
      <c r="D4947" s="1333"/>
      <c r="E4947" s="1334"/>
      <c r="F4947" s="1334"/>
      <c r="G4947" s="1334"/>
    </row>
    <row r="4948" spans="1:7" s="1281" customFormat="1" x14ac:dyDescent="0.25">
      <c r="A4948" s="167"/>
      <c r="B4948" s="1331"/>
      <c r="C4948" s="1332"/>
      <c r="D4948" s="1333"/>
      <c r="E4948" s="1334"/>
      <c r="F4948" s="1334"/>
      <c r="G4948" s="1334"/>
    </row>
    <row r="4949" spans="1:7" s="1281" customFormat="1" x14ac:dyDescent="0.25">
      <c r="A4949" s="167"/>
      <c r="B4949" s="1331"/>
      <c r="C4949" s="1332"/>
      <c r="D4949" s="1333"/>
      <c r="E4949" s="1334"/>
      <c r="F4949" s="1334"/>
      <c r="G4949" s="1334"/>
    </row>
    <row r="4950" spans="1:7" s="1281" customFormat="1" x14ac:dyDescent="0.25">
      <c r="A4950" s="167"/>
      <c r="B4950" s="1331"/>
      <c r="C4950" s="1332"/>
      <c r="D4950" s="1333"/>
      <c r="E4950" s="1334"/>
      <c r="F4950" s="1334"/>
      <c r="G4950" s="1334"/>
    </row>
    <row r="4951" spans="1:7" s="1281" customFormat="1" x14ac:dyDescent="0.25">
      <c r="A4951" s="167"/>
      <c r="B4951" s="1331"/>
      <c r="C4951" s="1332"/>
      <c r="D4951" s="1333"/>
      <c r="E4951" s="1334"/>
      <c r="F4951" s="1334"/>
      <c r="G4951" s="1334"/>
    </row>
    <row r="4952" spans="1:7" s="1281" customFormat="1" x14ac:dyDescent="0.25">
      <c r="A4952" s="167"/>
      <c r="B4952" s="1331"/>
      <c r="C4952" s="1332"/>
      <c r="D4952" s="1333"/>
      <c r="E4952" s="1334"/>
      <c r="F4952" s="1334"/>
      <c r="G4952" s="1334"/>
    </row>
    <row r="4953" spans="1:7" s="1281" customFormat="1" x14ac:dyDescent="0.25">
      <c r="A4953" s="167"/>
      <c r="B4953" s="1331"/>
      <c r="C4953" s="1332"/>
      <c r="D4953" s="1333"/>
      <c r="E4953" s="1334"/>
      <c r="F4953" s="1334"/>
      <c r="G4953" s="1334"/>
    </row>
    <row r="4954" spans="1:7" s="1281" customFormat="1" x14ac:dyDescent="0.25">
      <c r="A4954" s="167"/>
      <c r="B4954" s="1331"/>
      <c r="C4954" s="1332"/>
      <c r="D4954" s="1333"/>
      <c r="E4954" s="1334"/>
      <c r="F4954" s="1334"/>
      <c r="G4954" s="1334"/>
    </row>
    <row r="4955" spans="1:7" s="1281" customFormat="1" x14ac:dyDescent="0.25">
      <c r="A4955" s="167"/>
      <c r="B4955" s="1331"/>
      <c r="C4955" s="1332"/>
      <c r="D4955" s="1333"/>
      <c r="E4955" s="1334"/>
      <c r="F4955" s="1334"/>
      <c r="G4955" s="1334"/>
    </row>
    <row r="4956" spans="1:7" s="1281" customFormat="1" x14ac:dyDescent="0.25">
      <c r="A4956" s="167"/>
      <c r="B4956" s="1331"/>
      <c r="C4956" s="1332"/>
      <c r="D4956" s="1333"/>
      <c r="E4956" s="1334"/>
      <c r="F4956" s="1334"/>
      <c r="G4956" s="1334"/>
    </row>
    <row r="4957" spans="1:7" s="1281" customFormat="1" x14ac:dyDescent="0.25">
      <c r="A4957" s="167"/>
      <c r="B4957" s="1331"/>
      <c r="C4957" s="1332"/>
      <c r="D4957" s="1333"/>
      <c r="E4957" s="1334"/>
      <c r="F4957" s="1334"/>
      <c r="G4957" s="1334"/>
    </row>
    <row r="4958" spans="1:7" s="1281" customFormat="1" x14ac:dyDescent="0.25">
      <c r="A4958" s="167"/>
      <c r="B4958" s="1331"/>
      <c r="C4958" s="1332"/>
      <c r="D4958" s="1333"/>
      <c r="E4958" s="1334"/>
      <c r="F4958" s="1334"/>
      <c r="G4958" s="1334"/>
    </row>
    <row r="4959" spans="1:7" s="1281" customFormat="1" x14ac:dyDescent="0.25">
      <c r="A4959" s="167"/>
      <c r="B4959" s="1331"/>
      <c r="C4959" s="1332"/>
      <c r="D4959" s="1333"/>
      <c r="E4959" s="1334"/>
      <c r="F4959" s="1334"/>
      <c r="G4959" s="1334"/>
    </row>
    <row r="4960" spans="1:7" s="1281" customFormat="1" x14ac:dyDescent="0.25">
      <c r="A4960" s="167"/>
      <c r="B4960" s="1331"/>
      <c r="C4960" s="1332"/>
      <c r="D4960" s="1333"/>
      <c r="E4960" s="1334"/>
      <c r="F4960" s="1334"/>
      <c r="G4960" s="1334"/>
    </row>
    <row r="4961" spans="1:7" s="1281" customFormat="1" x14ac:dyDescent="0.25">
      <c r="A4961" s="167"/>
      <c r="B4961" s="1331"/>
      <c r="C4961" s="1332"/>
      <c r="D4961" s="1333"/>
      <c r="E4961" s="1334"/>
      <c r="F4961" s="1334"/>
      <c r="G4961" s="1334"/>
    </row>
    <row r="4962" spans="1:7" s="1281" customFormat="1" x14ac:dyDescent="0.25">
      <c r="A4962" s="167"/>
      <c r="B4962" s="1331"/>
      <c r="C4962" s="1332"/>
      <c r="D4962" s="1333"/>
      <c r="E4962" s="1334"/>
      <c r="F4962" s="1334"/>
      <c r="G4962" s="1334"/>
    </row>
    <row r="4963" spans="1:7" s="1281" customFormat="1" x14ac:dyDescent="0.25">
      <c r="A4963" s="167"/>
      <c r="B4963" s="1331"/>
      <c r="C4963" s="1332"/>
      <c r="D4963" s="1333"/>
      <c r="E4963" s="1334"/>
      <c r="F4963" s="1334"/>
      <c r="G4963" s="1334"/>
    </row>
    <row r="4964" spans="1:7" s="1281" customFormat="1" x14ac:dyDescent="0.25">
      <c r="A4964" s="167"/>
      <c r="B4964" s="1331"/>
      <c r="C4964" s="1332"/>
      <c r="D4964" s="1333"/>
      <c r="E4964" s="1334"/>
      <c r="F4964" s="1334"/>
      <c r="G4964" s="1334"/>
    </row>
    <row r="4965" spans="1:7" s="1281" customFormat="1" x14ac:dyDescent="0.25">
      <c r="A4965" s="167"/>
      <c r="B4965" s="1331"/>
      <c r="C4965" s="1332"/>
      <c r="D4965" s="1333"/>
      <c r="E4965" s="1334"/>
      <c r="F4965" s="1334"/>
      <c r="G4965" s="1334"/>
    </row>
    <row r="4966" spans="1:7" s="1281" customFormat="1" x14ac:dyDescent="0.25">
      <c r="A4966" s="167"/>
      <c r="B4966" s="1331"/>
      <c r="C4966" s="1332"/>
      <c r="D4966" s="1333"/>
      <c r="E4966" s="1334"/>
      <c r="F4966" s="1334"/>
      <c r="G4966" s="1334"/>
    </row>
    <row r="4967" spans="1:7" s="1281" customFormat="1" x14ac:dyDescent="0.25">
      <c r="A4967" s="167"/>
      <c r="B4967" s="1331"/>
      <c r="C4967" s="1332"/>
      <c r="D4967" s="1333"/>
      <c r="E4967" s="1334"/>
      <c r="F4967" s="1334"/>
      <c r="G4967" s="1334"/>
    </row>
    <row r="4968" spans="1:7" s="1281" customFormat="1" x14ac:dyDescent="0.25">
      <c r="A4968" s="167"/>
      <c r="B4968" s="1331"/>
      <c r="C4968" s="1332"/>
      <c r="D4968" s="1333"/>
      <c r="E4968" s="1334"/>
      <c r="F4968" s="1334"/>
      <c r="G4968" s="1334"/>
    </row>
    <row r="4969" spans="1:7" s="1281" customFormat="1" x14ac:dyDescent="0.25">
      <c r="A4969" s="167"/>
      <c r="B4969" s="1331"/>
      <c r="C4969" s="1332"/>
      <c r="D4969" s="1333"/>
      <c r="E4969" s="1334"/>
      <c r="F4969" s="1334"/>
      <c r="G4969" s="1334"/>
    </row>
    <row r="4970" spans="1:7" s="1281" customFormat="1" x14ac:dyDescent="0.25">
      <c r="A4970" s="167"/>
      <c r="B4970" s="1331"/>
      <c r="C4970" s="1332"/>
      <c r="D4970" s="1333"/>
      <c r="E4970" s="1334"/>
      <c r="F4970" s="1334"/>
      <c r="G4970" s="1334"/>
    </row>
    <row r="4971" spans="1:7" s="1281" customFormat="1" x14ac:dyDescent="0.25">
      <c r="A4971" s="167"/>
      <c r="B4971" s="1331"/>
      <c r="C4971" s="1332"/>
      <c r="D4971" s="1333"/>
      <c r="E4971" s="1334"/>
      <c r="F4971" s="1334"/>
      <c r="G4971" s="1334"/>
    </row>
    <row r="4972" spans="1:7" s="1281" customFormat="1" x14ac:dyDescent="0.25">
      <c r="A4972" s="167"/>
      <c r="B4972" s="1331"/>
      <c r="C4972" s="1332"/>
      <c r="D4972" s="1333"/>
      <c r="E4972" s="1334"/>
      <c r="F4972" s="1334"/>
      <c r="G4972" s="1334"/>
    </row>
    <row r="4973" spans="1:7" s="1281" customFormat="1" x14ac:dyDescent="0.25">
      <c r="A4973" s="167"/>
      <c r="B4973" s="1331"/>
      <c r="C4973" s="1332"/>
      <c r="D4973" s="1333"/>
      <c r="E4973" s="1334"/>
      <c r="F4973" s="1334"/>
      <c r="G4973" s="1334"/>
    </row>
    <row r="4974" spans="1:7" s="1281" customFormat="1" x14ac:dyDescent="0.25">
      <c r="A4974" s="167"/>
      <c r="B4974" s="1331"/>
      <c r="C4974" s="1332"/>
      <c r="D4974" s="1333"/>
      <c r="E4974" s="1334"/>
      <c r="F4974" s="1334"/>
      <c r="G4974" s="1334"/>
    </row>
    <row r="4975" spans="1:7" s="1281" customFormat="1" x14ac:dyDescent="0.25">
      <c r="A4975" s="167"/>
      <c r="B4975" s="1331"/>
      <c r="C4975" s="1332"/>
      <c r="D4975" s="1333"/>
      <c r="E4975" s="1334"/>
      <c r="F4975" s="1334"/>
      <c r="G4975" s="1334"/>
    </row>
    <row r="4976" spans="1:7" s="1281" customFormat="1" x14ac:dyDescent="0.25">
      <c r="A4976" s="167"/>
      <c r="B4976" s="1331"/>
      <c r="C4976" s="1332"/>
      <c r="D4976" s="1333"/>
      <c r="E4976" s="1334"/>
      <c r="F4976" s="1334"/>
      <c r="G4976" s="1334"/>
    </row>
    <row r="4977" spans="1:7" s="1281" customFormat="1" x14ac:dyDescent="0.25">
      <c r="A4977" s="167"/>
      <c r="B4977" s="1331"/>
      <c r="C4977" s="1332"/>
      <c r="D4977" s="1333"/>
      <c r="E4977" s="1334"/>
      <c r="F4977" s="1334"/>
      <c r="G4977" s="1334"/>
    </row>
    <row r="4978" spans="1:7" s="1281" customFormat="1" x14ac:dyDescent="0.25">
      <c r="A4978" s="167"/>
      <c r="B4978" s="1331"/>
      <c r="C4978" s="1332"/>
      <c r="D4978" s="1333"/>
      <c r="E4978" s="1334"/>
      <c r="F4978" s="1334"/>
      <c r="G4978" s="1334"/>
    </row>
    <row r="4979" spans="1:7" s="1281" customFormat="1" x14ac:dyDescent="0.25">
      <c r="A4979" s="167"/>
      <c r="B4979" s="1331"/>
      <c r="C4979" s="1332"/>
      <c r="D4979" s="1333"/>
      <c r="E4979" s="1334"/>
      <c r="F4979" s="1334"/>
      <c r="G4979" s="1334"/>
    </row>
    <row r="4980" spans="1:7" s="1281" customFormat="1" x14ac:dyDescent="0.25">
      <c r="A4980" s="167"/>
      <c r="B4980" s="1331"/>
      <c r="C4980" s="1332"/>
      <c r="D4980" s="1333"/>
      <c r="E4980" s="1334"/>
      <c r="F4980" s="1334"/>
      <c r="G4980" s="1334"/>
    </row>
    <row r="4981" spans="1:7" s="1281" customFormat="1" x14ac:dyDescent="0.25">
      <c r="A4981" s="167"/>
      <c r="B4981" s="1331"/>
      <c r="C4981" s="1332"/>
      <c r="D4981" s="1333"/>
      <c r="E4981" s="1334"/>
      <c r="F4981" s="1334"/>
      <c r="G4981" s="1334"/>
    </row>
    <row r="4982" spans="1:7" s="1281" customFormat="1" x14ac:dyDescent="0.25">
      <c r="A4982" s="167"/>
      <c r="B4982" s="1331"/>
      <c r="C4982" s="1332"/>
      <c r="D4982" s="1333"/>
      <c r="E4982" s="1334"/>
      <c r="F4982" s="1334"/>
      <c r="G4982" s="1334"/>
    </row>
    <row r="4983" spans="1:7" s="1281" customFormat="1" x14ac:dyDescent="0.25">
      <c r="A4983" s="167"/>
      <c r="B4983" s="1331"/>
      <c r="C4983" s="1332"/>
      <c r="D4983" s="1333"/>
      <c r="E4983" s="1334"/>
      <c r="F4983" s="1334"/>
      <c r="G4983" s="1334"/>
    </row>
    <row r="4984" spans="1:7" s="1281" customFormat="1" x14ac:dyDescent="0.25">
      <c r="A4984" s="167"/>
      <c r="B4984" s="1331"/>
      <c r="C4984" s="1332"/>
      <c r="D4984" s="1333"/>
      <c r="E4984" s="1334"/>
      <c r="F4984" s="1334"/>
      <c r="G4984" s="1334"/>
    </row>
    <row r="4985" spans="1:7" s="1281" customFormat="1" x14ac:dyDescent="0.25">
      <c r="A4985" s="167"/>
      <c r="B4985" s="1331"/>
      <c r="C4985" s="1332"/>
      <c r="D4985" s="1333"/>
      <c r="E4985" s="1334"/>
      <c r="F4985" s="1334"/>
      <c r="G4985" s="1334"/>
    </row>
    <row r="4986" spans="1:7" s="1281" customFormat="1" x14ac:dyDescent="0.25">
      <c r="A4986" s="167"/>
      <c r="B4986" s="1331"/>
      <c r="C4986" s="1332"/>
      <c r="D4986" s="1333"/>
      <c r="E4986" s="1334"/>
      <c r="F4986" s="1334"/>
      <c r="G4986" s="1334"/>
    </row>
    <row r="4987" spans="1:7" s="1281" customFormat="1" x14ac:dyDescent="0.25">
      <c r="A4987" s="167"/>
      <c r="B4987" s="1331"/>
      <c r="C4987" s="1332"/>
      <c r="D4987" s="1333"/>
      <c r="E4987" s="1334"/>
      <c r="F4987" s="1334"/>
      <c r="G4987" s="1334"/>
    </row>
    <row r="4988" spans="1:7" s="1281" customFormat="1" x14ac:dyDescent="0.25">
      <c r="A4988" s="167"/>
      <c r="B4988" s="1331"/>
      <c r="C4988" s="1332"/>
      <c r="D4988" s="1333"/>
      <c r="E4988" s="1334"/>
      <c r="F4988" s="1334"/>
      <c r="G4988" s="1334"/>
    </row>
    <row r="4989" spans="1:7" s="1281" customFormat="1" x14ac:dyDescent="0.25">
      <c r="A4989" s="167"/>
      <c r="B4989" s="1331"/>
      <c r="C4989" s="1332"/>
      <c r="D4989" s="1333"/>
      <c r="E4989" s="1334"/>
      <c r="F4989" s="1334"/>
      <c r="G4989" s="1334"/>
    </row>
    <row r="4990" spans="1:7" s="1281" customFormat="1" x14ac:dyDescent="0.25">
      <c r="A4990" s="167"/>
      <c r="B4990" s="1331"/>
      <c r="C4990" s="1332"/>
      <c r="D4990" s="1333"/>
      <c r="E4990" s="1334"/>
      <c r="F4990" s="1334"/>
      <c r="G4990" s="1334"/>
    </row>
    <row r="4991" spans="1:7" s="1281" customFormat="1" x14ac:dyDescent="0.25">
      <c r="A4991" s="167"/>
      <c r="B4991" s="1331"/>
      <c r="C4991" s="1332"/>
      <c r="D4991" s="1333"/>
      <c r="E4991" s="1334"/>
      <c r="F4991" s="1334"/>
      <c r="G4991" s="1334"/>
    </row>
    <row r="4992" spans="1:7" s="1281" customFormat="1" x14ac:dyDescent="0.25">
      <c r="A4992" s="167"/>
      <c r="B4992" s="1331"/>
      <c r="C4992" s="1332"/>
      <c r="D4992" s="1333"/>
      <c r="E4992" s="1334"/>
      <c r="F4992" s="1334"/>
      <c r="G4992" s="1334"/>
    </row>
    <row r="4993" spans="1:7" s="1281" customFormat="1" x14ac:dyDescent="0.25">
      <c r="A4993" s="167"/>
      <c r="B4993" s="1331"/>
      <c r="C4993" s="1332"/>
      <c r="D4993" s="1333"/>
      <c r="E4993" s="1334"/>
      <c r="F4993" s="1334"/>
      <c r="G4993" s="1334"/>
    </row>
    <row r="4994" spans="1:7" s="1281" customFormat="1" x14ac:dyDescent="0.25">
      <c r="A4994" s="167"/>
      <c r="B4994" s="1331"/>
      <c r="C4994" s="1332"/>
      <c r="D4994" s="1333"/>
      <c r="E4994" s="1334"/>
      <c r="F4994" s="1334"/>
      <c r="G4994" s="1334"/>
    </row>
    <row r="4995" spans="1:7" s="1281" customFormat="1" x14ac:dyDescent="0.25">
      <c r="A4995" s="167"/>
      <c r="B4995" s="1331"/>
      <c r="C4995" s="1332"/>
      <c r="D4995" s="1333"/>
      <c r="E4995" s="1334"/>
      <c r="F4995" s="1334"/>
      <c r="G4995" s="1334"/>
    </row>
    <row r="4996" spans="1:7" s="1281" customFormat="1" x14ac:dyDescent="0.25">
      <c r="A4996" s="167"/>
      <c r="B4996" s="1331"/>
      <c r="C4996" s="1332"/>
      <c r="D4996" s="1333"/>
      <c r="E4996" s="1334"/>
      <c r="F4996" s="1334"/>
      <c r="G4996" s="1334"/>
    </row>
    <row r="4997" spans="1:7" s="1281" customFormat="1" x14ac:dyDescent="0.25">
      <c r="A4997" s="167"/>
      <c r="B4997" s="1331"/>
      <c r="C4997" s="1332"/>
      <c r="D4997" s="1333"/>
      <c r="E4997" s="1334"/>
      <c r="F4997" s="1334"/>
      <c r="G4997" s="1334"/>
    </row>
    <row r="4998" spans="1:7" s="1281" customFormat="1" x14ac:dyDescent="0.25">
      <c r="A4998" s="167"/>
      <c r="B4998" s="1331"/>
      <c r="C4998" s="1332"/>
      <c r="D4998" s="1333"/>
      <c r="E4998" s="1334"/>
      <c r="F4998" s="1334"/>
      <c r="G4998" s="1334"/>
    </row>
    <row r="4999" spans="1:7" s="1281" customFormat="1" x14ac:dyDescent="0.25">
      <c r="A4999" s="167"/>
      <c r="B4999" s="1331"/>
      <c r="C4999" s="1332"/>
      <c r="D4999" s="1333"/>
      <c r="E4999" s="1334"/>
      <c r="F4999" s="1334"/>
      <c r="G4999" s="1334"/>
    </row>
    <row r="5000" spans="1:7" s="1281" customFormat="1" x14ac:dyDescent="0.25">
      <c r="A5000" s="167"/>
      <c r="B5000" s="1331"/>
      <c r="C5000" s="1332"/>
      <c r="D5000" s="1333"/>
      <c r="E5000" s="1334"/>
      <c r="F5000" s="1334"/>
      <c r="G5000" s="1334"/>
    </row>
    <row r="5001" spans="1:7" s="1281" customFormat="1" x14ac:dyDescent="0.25">
      <c r="A5001" s="167"/>
      <c r="B5001" s="1331"/>
      <c r="C5001" s="1332"/>
      <c r="D5001" s="1333"/>
      <c r="E5001" s="1334"/>
      <c r="F5001" s="1334"/>
      <c r="G5001" s="1334"/>
    </row>
    <row r="5002" spans="1:7" s="1281" customFormat="1" x14ac:dyDescent="0.25">
      <c r="A5002" s="167"/>
      <c r="B5002" s="1331"/>
      <c r="C5002" s="1332"/>
      <c r="D5002" s="1333"/>
      <c r="E5002" s="1334"/>
      <c r="F5002" s="1334"/>
      <c r="G5002" s="1334"/>
    </row>
    <row r="5003" spans="1:7" s="1281" customFormat="1" x14ac:dyDescent="0.25">
      <c r="A5003" s="167"/>
      <c r="B5003" s="1331"/>
      <c r="C5003" s="1332"/>
      <c r="D5003" s="1333"/>
      <c r="E5003" s="1334"/>
      <c r="F5003" s="1334"/>
      <c r="G5003" s="1334"/>
    </row>
    <row r="5004" spans="1:7" s="1281" customFormat="1" x14ac:dyDescent="0.25">
      <c r="A5004" s="167"/>
      <c r="B5004" s="1331"/>
      <c r="C5004" s="1332"/>
      <c r="D5004" s="1333"/>
      <c r="E5004" s="1334"/>
      <c r="F5004" s="1334"/>
      <c r="G5004" s="1334"/>
    </row>
    <row r="5005" spans="1:7" s="1281" customFormat="1" x14ac:dyDescent="0.25">
      <c r="A5005" s="167"/>
      <c r="B5005" s="1331"/>
      <c r="C5005" s="1332"/>
      <c r="D5005" s="1333"/>
      <c r="E5005" s="1334"/>
      <c r="F5005" s="1334"/>
      <c r="G5005" s="1334"/>
    </row>
    <row r="5006" spans="1:7" s="1281" customFormat="1" x14ac:dyDescent="0.25">
      <c r="A5006" s="167"/>
      <c r="B5006" s="1331"/>
      <c r="C5006" s="1332"/>
      <c r="D5006" s="1333"/>
      <c r="E5006" s="1334"/>
      <c r="F5006" s="1334"/>
      <c r="G5006" s="1334"/>
    </row>
    <row r="5007" spans="1:7" s="1281" customFormat="1" x14ac:dyDescent="0.25">
      <c r="A5007" s="167"/>
      <c r="B5007" s="1331"/>
      <c r="C5007" s="1332"/>
      <c r="D5007" s="1333"/>
      <c r="E5007" s="1334"/>
      <c r="F5007" s="1334"/>
      <c r="G5007" s="1334"/>
    </row>
    <row r="5008" spans="1:7" s="1281" customFormat="1" x14ac:dyDescent="0.25">
      <c r="A5008" s="167"/>
      <c r="B5008" s="1331"/>
      <c r="C5008" s="1332"/>
      <c r="D5008" s="1333"/>
      <c r="E5008" s="1334"/>
      <c r="F5008" s="1334"/>
      <c r="G5008" s="1334"/>
    </row>
    <row r="5009" spans="1:7" s="1281" customFormat="1" x14ac:dyDescent="0.25">
      <c r="A5009" s="167"/>
      <c r="B5009" s="1331"/>
      <c r="C5009" s="1332"/>
      <c r="D5009" s="1333"/>
      <c r="E5009" s="1334"/>
      <c r="F5009" s="1334"/>
      <c r="G5009" s="1334"/>
    </row>
    <row r="5010" spans="1:7" s="1281" customFormat="1" x14ac:dyDescent="0.25">
      <c r="A5010" s="167"/>
      <c r="B5010" s="1331"/>
      <c r="C5010" s="1332"/>
      <c r="D5010" s="1333"/>
      <c r="E5010" s="1334"/>
      <c r="F5010" s="1334"/>
      <c r="G5010" s="1334"/>
    </row>
    <row r="5011" spans="1:7" s="1281" customFormat="1" x14ac:dyDescent="0.25">
      <c r="A5011" s="167"/>
      <c r="B5011" s="1331"/>
      <c r="C5011" s="1332"/>
      <c r="D5011" s="1333"/>
      <c r="E5011" s="1334"/>
      <c r="F5011" s="1334"/>
      <c r="G5011" s="1334"/>
    </row>
    <row r="5012" spans="1:7" s="1281" customFormat="1" x14ac:dyDescent="0.25">
      <c r="A5012" s="167"/>
      <c r="B5012" s="1331"/>
      <c r="C5012" s="1332"/>
      <c r="D5012" s="1333"/>
      <c r="E5012" s="1334"/>
      <c r="F5012" s="1334"/>
      <c r="G5012" s="1334"/>
    </row>
    <row r="5013" spans="1:7" s="1281" customFormat="1" x14ac:dyDescent="0.25">
      <c r="A5013" s="167"/>
      <c r="B5013" s="1331"/>
      <c r="C5013" s="1332"/>
      <c r="D5013" s="1333"/>
      <c r="E5013" s="1334"/>
      <c r="F5013" s="1334"/>
      <c r="G5013" s="1334"/>
    </row>
    <row r="5014" spans="1:7" s="1281" customFormat="1" x14ac:dyDescent="0.25">
      <c r="A5014" s="167"/>
      <c r="B5014" s="1331"/>
      <c r="C5014" s="1332"/>
      <c r="D5014" s="1333"/>
      <c r="E5014" s="1334"/>
      <c r="F5014" s="1334"/>
      <c r="G5014" s="1334"/>
    </row>
    <row r="5015" spans="1:7" s="1281" customFormat="1" x14ac:dyDescent="0.25">
      <c r="A5015" s="167"/>
      <c r="B5015" s="1331"/>
      <c r="C5015" s="1332"/>
      <c r="D5015" s="1333"/>
      <c r="E5015" s="1334"/>
      <c r="F5015" s="1334"/>
      <c r="G5015" s="1334"/>
    </row>
    <row r="5016" spans="1:7" s="1281" customFormat="1" x14ac:dyDescent="0.25">
      <c r="A5016" s="167"/>
      <c r="B5016" s="1331"/>
      <c r="C5016" s="1332"/>
      <c r="D5016" s="1333"/>
      <c r="E5016" s="1334"/>
      <c r="F5016" s="1334"/>
      <c r="G5016" s="1334"/>
    </row>
    <row r="5017" spans="1:7" s="1281" customFormat="1" x14ac:dyDescent="0.25">
      <c r="A5017" s="167"/>
      <c r="B5017" s="1331"/>
      <c r="C5017" s="1332"/>
      <c r="D5017" s="1333"/>
      <c r="E5017" s="1334"/>
      <c r="F5017" s="1334"/>
      <c r="G5017" s="1334"/>
    </row>
    <row r="5018" spans="1:7" s="1281" customFormat="1" x14ac:dyDescent="0.25">
      <c r="A5018" s="167"/>
      <c r="B5018" s="1331"/>
      <c r="C5018" s="1332"/>
      <c r="D5018" s="1333"/>
      <c r="E5018" s="1334"/>
      <c r="F5018" s="1334"/>
      <c r="G5018" s="1334"/>
    </row>
    <row r="5019" spans="1:7" s="1281" customFormat="1" x14ac:dyDescent="0.25">
      <c r="A5019" s="167"/>
      <c r="B5019" s="1331"/>
      <c r="C5019" s="1332"/>
      <c r="D5019" s="1333"/>
      <c r="E5019" s="1334"/>
      <c r="F5019" s="1334"/>
      <c r="G5019" s="1334"/>
    </row>
    <row r="5020" spans="1:7" s="1281" customFormat="1" x14ac:dyDescent="0.25">
      <c r="A5020" s="167"/>
      <c r="B5020" s="1331"/>
      <c r="C5020" s="1332"/>
      <c r="D5020" s="1333"/>
      <c r="E5020" s="1334"/>
      <c r="F5020" s="1334"/>
      <c r="G5020" s="1334"/>
    </row>
    <row r="5021" spans="1:7" s="1281" customFormat="1" x14ac:dyDescent="0.25">
      <c r="A5021" s="167"/>
      <c r="B5021" s="1331"/>
      <c r="C5021" s="1332"/>
      <c r="D5021" s="1333"/>
      <c r="E5021" s="1334"/>
      <c r="F5021" s="1334"/>
      <c r="G5021" s="1334"/>
    </row>
    <row r="5022" spans="1:7" s="1281" customFormat="1" x14ac:dyDescent="0.25">
      <c r="A5022" s="167"/>
      <c r="B5022" s="1331"/>
      <c r="C5022" s="1332"/>
      <c r="D5022" s="1333"/>
      <c r="E5022" s="1334"/>
      <c r="F5022" s="1334"/>
      <c r="G5022" s="1334"/>
    </row>
    <row r="5023" spans="1:7" s="1281" customFormat="1" x14ac:dyDescent="0.25">
      <c r="A5023" s="167"/>
      <c r="B5023" s="1331"/>
      <c r="C5023" s="1332"/>
      <c r="D5023" s="1333"/>
      <c r="E5023" s="1334"/>
      <c r="F5023" s="1334"/>
      <c r="G5023" s="1334"/>
    </row>
    <row r="5024" spans="1:7" s="1281" customFormat="1" x14ac:dyDescent="0.25">
      <c r="A5024" s="167"/>
      <c r="B5024" s="1331"/>
      <c r="C5024" s="1332"/>
      <c r="D5024" s="1333"/>
      <c r="E5024" s="1334"/>
      <c r="F5024" s="1334"/>
      <c r="G5024" s="1334"/>
    </row>
    <row r="5025" spans="1:7" s="1281" customFormat="1" x14ac:dyDescent="0.25">
      <c r="A5025" s="167"/>
      <c r="B5025" s="1331"/>
      <c r="C5025" s="1332"/>
      <c r="D5025" s="1333"/>
      <c r="E5025" s="1334"/>
      <c r="F5025" s="1334"/>
      <c r="G5025" s="1334"/>
    </row>
    <row r="5026" spans="1:7" s="1281" customFormat="1" x14ac:dyDescent="0.25">
      <c r="A5026" s="167"/>
      <c r="B5026" s="1331"/>
      <c r="C5026" s="1332"/>
      <c r="D5026" s="1333"/>
      <c r="E5026" s="1334"/>
      <c r="F5026" s="1334"/>
      <c r="G5026" s="1334"/>
    </row>
    <row r="5027" spans="1:7" s="1281" customFormat="1" x14ac:dyDescent="0.25">
      <c r="A5027" s="167"/>
      <c r="B5027" s="1331"/>
      <c r="C5027" s="1332"/>
      <c r="D5027" s="1333"/>
      <c r="E5027" s="1334"/>
      <c r="F5027" s="1334"/>
      <c r="G5027" s="1334"/>
    </row>
    <row r="5028" spans="1:7" s="1281" customFormat="1" x14ac:dyDescent="0.25">
      <c r="A5028" s="167"/>
      <c r="B5028" s="1331"/>
      <c r="C5028" s="1332"/>
      <c r="D5028" s="1333"/>
      <c r="E5028" s="1334"/>
      <c r="F5028" s="1334"/>
      <c r="G5028" s="1334"/>
    </row>
    <row r="5029" spans="1:7" s="1281" customFormat="1" x14ac:dyDescent="0.25">
      <c r="A5029" s="167"/>
      <c r="B5029" s="1331"/>
      <c r="C5029" s="1332"/>
      <c r="D5029" s="1333"/>
      <c r="E5029" s="1334"/>
      <c r="F5029" s="1334"/>
      <c r="G5029" s="1334"/>
    </row>
    <row r="5030" spans="1:7" s="1281" customFormat="1" x14ac:dyDescent="0.25">
      <c r="A5030" s="167"/>
      <c r="B5030" s="1331"/>
      <c r="C5030" s="1332"/>
      <c r="D5030" s="1333"/>
      <c r="E5030" s="1334"/>
      <c r="F5030" s="1334"/>
      <c r="G5030" s="1334"/>
    </row>
    <row r="5031" spans="1:7" s="1281" customFormat="1" x14ac:dyDescent="0.25">
      <c r="A5031" s="167"/>
      <c r="B5031" s="1331"/>
      <c r="C5031" s="1332"/>
      <c r="D5031" s="1333"/>
      <c r="E5031" s="1334"/>
      <c r="F5031" s="1334"/>
      <c r="G5031" s="1334"/>
    </row>
    <row r="5032" spans="1:7" s="1281" customFormat="1" x14ac:dyDescent="0.25">
      <c r="A5032" s="167"/>
      <c r="B5032" s="1331"/>
      <c r="C5032" s="1332"/>
      <c r="D5032" s="1333"/>
      <c r="E5032" s="1334"/>
      <c r="F5032" s="1334"/>
      <c r="G5032" s="1334"/>
    </row>
    <row r="5033" spans="1:7" s="1281" customFormat="1" x14ac:dyDescent="0.25">
      <c r="A5033" s="167"/>
      <c r="B5033" s="1331"/>
      <c r="C5033" s="1332"/>
      <c r="D5033" s="1333"/>
      <c r="E5033" s="1334"/>
      <c r="F5033" s="1334"/>
      <c r="G5033" s="1334"/>
    </row>
    <row r="5034" spans="1:7" s="1281" customFormat="1" x14ac:dyDescent="0.25">
      <c r="A5034" s="167"/>
      <c r="B5034" s="1331"/>
      <c r="C5034" s="1332"/>
      <c r="D5034" s="1333"/>
      <c r="E5034" s="1334"/>
      <c r="F5034" s="1334"/>
      <c r="G5034" s="1334"/>
    </row>
    <row r="5035" spans="1:7" s="1281" customFormat="1" x14ac:dyDescent="0.25">
      <c r="A5035" s="167"/>
      <c r="B5035" s="1331"/>
      <c r="C5035" s="1332"/>
      <c r="D5035" s="1333"/>
      <c r="E5035" s="1334"/>
      <c r="F5035" s="1334"/>
      <c r="G5035" s="1334"/>
    </row>
    <row r="5036" spans="1:7" s="1281" customFormat="1" x14ac:dyDescent="0.25">
      <c r="A5036" s="167"/>
      <c r="B5036" s="1331"/>
      <c r="C5036" s="1332"/>
      <c r="D5036" s="1333"/>
      <c r="E5036" s="1334"/>
      <c r="F5036" s="1334"/>
      <c r="G5036" s="1334"/>
    </row>
    <row r="5037" spans="1:7" s="1281" customFormat="1" x14ac:dyDescent="0.25">
      <c r="A5037" s="167"/>
      <c r="B5037" s="1331"/>
      <c r="C5037" s="1332"/>
      <c r="D5037" s="1333"/>
      <c r="E5037" s="1334"/>
      <c r="F5037" s="1334"/>
      <c r="G5037" s="1334"/>
    </row>
    <row r="5038" spans="1:7" s="1281" customFormat="1" x14ac:dyDescent="0.25">
      <c r="A5038" s="167"/>
      <c r="B5038" s="1331"/>
      <c r="C5038" s="1332"/>
      <c r="D5038" s="1333"/>
      <c r="E5038" s="1334"/>
      <c r="F5038" s="1334"/>
      <c r="G5038" s="1334"/>
    </row>
    <row r="5039" spans="1:7" s="1281" customFormat="1" x14ac:dyDescent="0.25">
      <c r="A5039" s="167"/>
      <c r="B5039" s="1331"/>
      <c r="C5039" s="1332"/>
      <c r="D5039" s="1333"/>
      <c r="E5039" s="1334"/>
      <c r="F5039" s="1334"/>
      <c r="G5039" s="1334"/>
    </row>
    <row r="5040" spans="1:7" s="1281" customFormat="1" x14ac:dyDescent="0.25">
      <c r="A5040" s="167"/>
      <c r="B5040" s="1331"/>
      <c r="C5040" s="1332"/>
      <c r="D5040" s="1333"/>
      <c r="E5040" s="1334"/>
      <c r="F5040" s="1334"/>
      <c r="G5040" s="1334"/>
    </row>
    <row r="5041" spans="1:7" s="1281" customFormat="1" x14ac:dyDescent="0.25">
      <c r="A5041" s="167"/>
      <c r="B5041" s="1331"/>
      <c r="C5041" s="1332"/>
      <c r="D5041" s="1333"/>
      <c r="E5041" s="1334"/>
      <c r="F5041" s="1334"/>
      <c r="G5041" s="1334"/>
    </row>
    <row r="5042" spans="1:7" s="1281" customFormat="1" x14ac:dyDescent="0.25">
      <c r="A5042" s="167"/>
      <c r="B5042" s="1331"/>
      <c r="C5042" s="1332"/>
      <c r="D5042" s="1333"/>
      <c r="E5042" s="1334"/>
      <c r="F5042" s="1334"/>
      <c r="G5042" s="1334"/>
    </row>
    <row r="5043" spans="1:7" s="1281" customFormat="1" x14ac:dyDescent="0.25">
      <c r="A5043" s="167"/>
      <c r="B5043" s="1331"/>
      <c r="C5043" s="1332"/>
      <c r="D5043" s="1333"/>
      <c r="E5043" s="1334"/>
      <c r="F5043" s="1334"/>
      <c r="G5043" s="1334"/>
    </row>
    <row r="5044" spans="1:7" s="1281" customFormat="1" x14ac:dyDescent="0.25">
      <c r="A5044" s="167"/>
      <c r="B5044" s="1331"/>
      <c r="C5044" s="1332"/>
      <c r="D5044" s="1333"/>
      <c r="E5044" s="1334"/>
      <c r="F5044" s="1334"/>
      <c r="G5044" s="1334"/>
    </row>
    <row r="5045" spans="1:7" s="1281" customFormat="1" x14ac:dyDescent="0.25">
      <c r="A5045" s="167"/>
      <c r="B5045" s="1331"/>
      <c r="C5045" s="1332"/>
      <c r="D5045" s="1333"/>
      <c r="E5045" s="1334"/>
      <c r="F5045" s="1334"/>
      <c r="G5045" s="1334"/>
    </row>
    <row r="5046" spans="1:7" s="1281" customFormat="1" x14ac:dyDescent="0.25">
      <c r="A5046" s="167"/>
      <c r="B5046" s="1331"/>
      <c r="C5046" s="1332"/>
      <c r="D5046" s="1333"/>
      <c r="E5046" s="1334"/>
      <c r="F5046" s="1334"/>
      <c r="G5046" s="1334"/>
    </row>
    <row r="5047" spans="1:7" s="1281" customFormat="1" x14ac:dyDescent="0.25">
      <c r="A5047" s="167"/>
      <c r="B5047" s="1331"/>
      <c r="C5047" s="1332"/>
      <c r="D5047" s="1333"/>
      <c r="E5047" s="1334"/>
      <c r="F5047" s="1334"/>
      <c r="G5047" s="1334"/>
    </row>
    <row r="5048" spans="1:7" s="1281" customFormat="1" x14ac:dyDescent="0.25">
      <c r="A5048" s="167"/>
      <c r="B5048" s="1331"/>
      <c r="C5048" s="1332"/>
      <c r="D5048" s="1333"/>
      <c r="E5048" s="1334"/>
      <c r="F5048" s="1334"/>
      <c r="G5048" s="1334"/>
    </row>
    <row r="5049" spans="1:7" s="1281" customFormat="1" x14ac:dyDescent="0.25">
      <c r="A5049" s="167"/>
      <c r="B5049" s="1331"/>
      <c r="C5049" s="1332"/>
      <c r="D5049" s="1333"/>
      <c r="E5049" s="1334"/>
      <c r="F5049" s="1334"/>
      <c r="G5049" s="1334"/>
    </row>
    <row r="5050" spans="1:7" s="1281" customFormat="1" x14ac:dyDescent="0.25">
      <c r="A5050" s="167"/>
      <c r="B5050" s="1331"/>
      <c r="C5050" s="1332"/>
      <c r="D5050" s="1333"/>
      <c r="E5050" s="1334"/>
      <c r="F5050" s="1334"/>
      <c r="G5050" s="1334"/>
    </row>
    <row r="5051" spans="1:7" s="1281" customFormat="1" x14ac:dyDescent="0.25">
      <c r="A5051" s="167"/>
      <c r="B5051" s="1331"/>
      <c r="C5051" s="1332"/>
      <c r="D5051" s="1333"/>
      <c r="E5051" s="1334"/>
      <c r="F5051" s="1334"/>
      <c r="G5051" s="1334"/>
    </row>
    <row r="5052" spans="1:7" s="1281" customFormat="1" x14ac:dyDescent="0.25">
      <c r="A5052" s="167"/>
      <c r="B5052" s="1331"/>
      <c r="C5052" s="1332"/>
      <c r="D5052" s="1333"/>
      <c r="E5052" s="1334"/>
      <c r="F5052" s="1334"/>
      <c r="G5052" s="1334"/>
    </row>
    <row r="5053" spans="1:7" s="1281" customFormat="1" x14ac:dyDescent="0.25">
      <c r="A5053" s="167"/>
      <c r="B5053" s="1331"/>
      <c r="C5053" s="1332"/>
      <c r="D5053" s="1333"/>
      <c r="E5053" s="1334"/>
      <c r="F5053" s="1334"/>
      <c r="G5053" s="1334"/>
    </row>
    <row r="5054" spans="1:7" s="1281" customFormat="1" x14ac:dyDescent="0.25">
      <c r="A5054" s="167"/>
      <c r="B5054" s="1331"/>
      <c r="C5054" s="1332"/>
      <c r="D5054" s="1333"/>
      <c r="E5054" s="1334"/>
      <c r="F5054" s="1334"/>
      <c r="G5054" s="1334"/>
    </row>
    <row r="5055" spans="1:7" s="1281" customFormat="1" x14ac:dyDescent="0.25">
      <c r="A5055" s="167"/>
      <c r="B5055" s="1331"/>
      <c r="C5055" s="1332"/>
      <c r="D5055" s="1333"/>
      <c r="E5055" s="1334"/>
      <c r="F5055" s="1334"/>
      <c r="G5055" s="1334"/>
    </row>
    <row r="5056" spans="1:7" s="1281" customFormat="1" x14ac:dyDescent="0.25">
      <c r="A5056" s="167"/>
      <c r="B5056" s="1331"/>
      <c r="C5056" s="1332"/>
      <c r="D5056" s="1333"/>
      <c r="E5056" s="1334"/>
      <c r="F5056" s="1334"/>
      <c r="G5056" s="1334"/>
    </row>
    <row r="5057" spans="1:7" s="1281" customFormat="1" x14ac:dyDescent="0.25">
      <c r="A5057" s="167"/>
      <c r="B5057" s="1331"/>
      <c r="C5057" s="1332"/>
      <c r="D5057" s="1333"/>
      <c r="E5057" s="1334"/>
      <c r="F5057" s="1334"/>
      <c r="G5057" s="1334"/>
    </row>
    <row r="5058" spans="1:7" s="1281" customFormat="1" x14ac:dyDescent="0.25">
      <c r="A5058" s="167"/>
      <c r="B5058" s="1331"/>
      <c r="C5058" s="1332"/>
      <c r="D5058" s="1333"/>
      <c r="E5058" s="1334"/>
      <c r="F5058" s="1334"/>
      <c r="G5058" s="1334"/>
    </row>
    <row r="5059" spans="1:7" s="1281" customFormat="1" x14ac:dyDescent="0.25">
      <c r="A5059" s="167"/>
      <c r="B5059" s="1331"/>
      <c r="C5059" s="1332"/>
      <c r="D5059" s="1333"/>
      <c r="E5059" s="1334"/>
      <c r="F5059" s="1334"/>
      <c r="G5059" s="1334"/>
    </row>
    <row r="5060" spans="1:7" s="1281" customFormat="1" x14ac:dyDescent="0.25">
      <c r="A5060" s="167"/>
      <c r="B5060" s="1331"/>
      <c r="C5060" s="1332"/>
      <c r="D5060" s="1333"/>
      <c r="E5060" s="1334"/>
      <c r="F5060" s="1334"/>
      <c r="G5060" s="1334"/>
    </row>
    <row r="5061" spans="1:7" s="1281" customFormat="1" x14ac:dyDescent="0.25">
      <c r="A5061" s="167"/>
      <c r="B5061" s="1331"/>
      <c r="C5061" s="1332"/>
      <c r="D5061" s="1333"/>
      <c r="E5061" s="1334"/>
      <c r="F5061" s="1334"/>
      <c r="G5061" s="1334"/>
    </row>
    <row r="5062" spans="1:7" s="1281" customFormat="1" x14ac:dyDescent="0.25">
      <c r="A5062" s="167"/>
      <c r="B5062" s="1331"/>
      <c r="C5062" s="1332"/>
      <c r="D5062" s="1333"/>
      <c r="E5062" s="1334"/>
      <c r="F5062" s="1334"/>
      <c r="G5062" s="1334"/>
    </row>
    <row r="5063" spans="1:7" s="1281" customFormat="1" x14ac:dyDescent="0.25">
      <c r="A5063" s="167"/>
      <c r="B5063" s="1331"/>
      <c r="C5063" s="1332"/>
      <c r="D5063" s="1333"/>
      <c r="E5063" s="1334"/>
      <c r="F5063" s="1334"/>
      <c r="G5063" s="1334"/>
    </row>
    <row r="5064" spans="1:7" s="1281" customFormat="1" x14ac:dyDescent="0.25">
      <c r="A5064" s="167"/>
      <c r="B5064" s="1331"/>
      <c r="C5064" s="1332"/>
      <c r="D5064" s="1333"/>
      <c r="E5064" s="1334"/>
      <c r="F5064" s="1334"/>
      <c r="G5064" s="1334"/>
    </row>
    <row r="5065" spans="1:7" s="1281" customFormat="1" x14ac:dyDescent="0.25">
      <c r="A5065" s="167"/>
      <c r="B5065" s="1331"/>
      <c r="C5065" s="1332"/>
      <c r="D5065" s="1333"/>
      <c r="E5065" s="1334"/>
      <c r="F5065" s="1334"/>
      <c r="G5065" s="1334"/>
    </row>
    <row r="5066" spans="1:7" s="1281" customFormat="1" x14ac:dyDescent="0.25">
      <c r="A5066" s="167"/>
      <c r="B5066" s="1331"/>
      <c r="C5066" s="1332"/>
      <c r="D5066" s="1333"/>
      <c r="E5066" s="1334"/>
      <c r="F5066" s="1334"/>
      <c r="G5066" s="1334"/>
    </row>
    <row r="5067" spans="1:7" s="1281" customFormat="1" x14ac:dyDescent="0.25">
      <c r="A5067" s="167"/>
      <c r="B5067" s="1331"/>
      <c r="C5067" s="1332"/>
      <c r="D5067" s="1333"/>
      <c r="E5067" s="1334"/>
      <c r="F5067" s="1334"/>
      <c r="G5067" s="1334"/>
    </row>
    <row r="5068" spans="1:7" s="1281" customFormat="1" x14ac:dyDescent="0.25">
      <c r="A5068" s="167"/>
      <c r="B5068" s="1331"/>
      <c r="C5068" s="1332"/>
      <c r="D5068" s="1333"/>
      <c r="E5068" s="1334"/>
      <c r="F5068" s="1334"/>
      <c r="G5068" s="1334"/>
    </row>
    <row r="5069" spans="1:7" s="1281" customFormat="1" x14ac:dyDescent="0.25">
      <c r="A5069" s="167"/>
      <c r="B5069" s="1331"/>
      <c r="C5069" s="1332"/>
      <c r="D5069" s="1333"/>
      <c r="E5069" s="1334"/>
      <c r="F5069" s="1334"/>
      <c r="G5069" s="1334"/>
    </row>
    <row r="5070" spans="1:7" s="1281" customFormat="1" x14ac:dyDescent="0.25">
      <c r="A5070" s="167"/>
      <c r="B5070" s="1331"/>
      <c r="C5070" s="1332"/>
      <c r="D5070" s="1333"/>
      <c r="E5070" s="1334"/>
      <c r="F5070" s="1334"/>
      <c r="G5070" s="1334"/>
    </row>
    <row r="5071" spans="1:7" s="1281" customFormat="1" x14ac:dyDescent="0.25">
      <c r="A5071" s="167"/>
      <c r="B5071" s="1331"/>
      <c r="C5071" s="1332"/>
      <c r="D5071" s="1333"/>
      <c r="E5071" s="1334"/>
      <c r="F5071" s="1334"/>
      <c r="G5071" s="1334"/>
    </row>
    <row r="5072" spans="1:7" s="1281" customFormat="1" x14ac:dyDescent="0.25">
      <c r="A5072" s="167"/>
      <c r="B5072" s="1331"/>
      <c r="C5072" s="1332"/>
      <c r="D5072" s="1333"/>
      <c r="E5072" s="1334"/>
      <c r="F5072" s="1334"/>
      <c r="G5072" s="1334"/>
    </row>
    <row r="5073" spans="1:7" s="1281" customFormat="1" x14ac:dyDescent="0.25">
      <c r="A5073" s="167"/>
      <c r="B5073" s="1331"/>
      <c r="C5073" s="1332"/>
      <c r="D5073" s="1333"/>
      <c r="E5073" s="1334"/>
      <c r="F5073" s="1334"/>
      <c r="G5073" s="1334"/>
    </row>
    <row r="5074" spans="1:7" s="1281" customFormat="1" x14ac:dyDescent="0.25">
      <c r="A5074" s="167"/>
      <c r="B5074" s="1331"/>
      <c r="C5074" s="1332"/>
      <c r="D5074" s="1333"/>
      <c r="E5074" s="1334"/>
      <c r="F5074" s="1334"/>
      <c r="G5074" s="1334"/>
    </row>
    <row r="5075" spans="1:7" s="1281" customFormat="1" x14ac:dyDescent="0.25">
      <c r="A5075" s="167"/>
      <c r="B5075" s="1331"/>
      <c r="C5075" s="1332"/>
      <c r="D5075" s="1333"/>
      <c r="E5075" s="1334"/>
      <c r="F5075" s="1334"/>
      <c r="G5075" s="1334"/>
    </row>
    <row r="5076" spans="1:7" s="1281" customFormat="1" x14ac:dyDescent="0.25">
      <c r="A5076" s="167"/>
      <c r="B5076" s="1331"/>
      <c r="C5076" s="1332"/>
      <c r="D5076" s="1333"/>
      <c r="E5076" s="1334"/>
      <c r="F5076" s="1334"/>
      <c r="G5076" s="1334"/>
    </row>
    <row r="5077" spans="1:7" s="1281" customFormat="1" x14ac:dyDescent="0.25">
      <c r="A5077" s="167"/>
      <c r="B5077" s="1331"/>
      <c r="C5077" s="1332"/>
      <c r="D5077" s="1333"/>
      <c r="E5077" s="1334"/>
      <c r="F5077" s="1334"/>
      <c r="G5077" s="1334"/>
    </row>
    <row r="5078" spans="1:7" s="1281" customFormat="1" x14ac:dyDescent="0.25">
      <c r="A5078" s="167"/>
      <c r="B5078" s="1331"/>
      <c r="C5078" s="1332"/>
      <c r="D5078" s="1333"/>
      <c r="E5078" s="1334"/>
      <c r="F5078" s="1334"/>
      <c r="G5078" s="1334"/>
    </row>
    <row r="5079" spans="1:7" s="1281" customFormat="1" x14ac:dyDescent="0.25">
      <c r="A5079" s="167"/>
      <c r="B5079" s="1331"/>
      <c r="C5079" s="1332"/>
      <c r="D5079" s="1333"/>
      <c r="E5079" s="1334"/>
      <c r="F5079" s="1334"/>
      <c r="G5079" s="1334"/>
    </row>
    <row r="5080" spans="1:7" s="1281" customFormat="1" x14ac:dyDescent="0.25">
      <c r="A5080" s="167"/>
      <c r="B5080" s="1331"/>
      <c r="C5080" s="1332"/>
      <c r="D5080" s="1333"/>
      <c r="E5080" s="1334"/>
      <c r="F5080" s="1334"/>
      <c r="G5080" s="1334"/>
    </row>
    <row r="5081" spans="1:7" s="1281" customFormat="1" x14ac:dyDescent="0.25">
      <c r="A5081" s="167"/>
      <c r="B5081" s="1331"/>
      <c r="C5081" s="1332"/>
      <c r="D5081" s="1333"/>
      <c r="E5081" s="1334"/>
      <c r="F5081" s="1334"/>
      <c r="G5081" s="1334"/>
    </row>
    <row r="5082" spans="1:7" s="1281" customFormat="1" x14ac:dyDescent="0.25">
      <c r="A5082" s="167"/>
      <c r="B5082" s="1331"/>
      <c r="C5082" s="1332"/>
      <c r="D5082" s="1333"/>
      <c r="E5082" s="1334"/>
      <c r="F5082" s="1334"/>
      <c r="G5082" s="1334"/>
    </row>
    <row r="5083" spans="1:7" s="1281" customFormat="1" x14ac:dyDescent="0.25">
      <c r="A5083" s="167"/>
      <c r="B5083" s="1331"/>
      <c r="C5083" s="1332"/>
      <c r="D5083" s="1333"/>
      <c r="E5083" s="1334"/>
      <c r="F5083" s="1334"/>
      <c r="G5083" s="1334"/>
    </row>
    <row r="5084" spans="1:7" s="1281" customFormat="1" x14ac:dyDescent="0.25">
      <c r="A5084" s="167"/>
      <c r="B5084" s="1331"/>
      <c r="C5084" s="1332"/>
      <c r="D5084" s="1333"/>
      <c r="E5084" s="1334"/>
      <c r="F5084" s="1334"/>
      <c r="G5084" s="1334"/>
    </row>
    <row r="5085" spans="1:7" s="1281" customFormat="1" x14ac:dyDescent="0.25">
      <c r="A5085" s="167"/>
      <c r="B5085" s="1331"/>
      <c r="C5085" s="1332"/>
      <c r="D5085" s="1333"/>
      <c r="E5085" s="1334"/>
      <c r="F5085" s="1334"/>
      <c r="G5085" s="1334"/>
    </row>
    <row r="5086" spans="1:7" s="1281" customFormat="1" x14ac:dyDescent="0.25">
      <c r="A5086" s="167"/>
      <c r="B5086" s="1331"/>
      <c r="C5086" s="1332"/>
      <c r="D5086" s="1333"/>
      <c r="E5086" s="1334"/>
      <c r="F5086" s="1334"/>
      <c r="G5086" s="1334"/>
    </row>
    <row r="5087" spans="1:7" s="1281" customFormat="1" x14ac:dyDescent="0.25">
      <c r="A5087" s="167"/>
      <c r="B5087" s="1331"/>
      <c r="C5087" s="1332"/>
      <c r="D5087" s="1333"/>
      <c r="E5087" s="1334"/>
      <c r="F5087" s="1334"/>
      <c r="G5087" s="1334"/>
    </row>
    <row r="5088" spans="1:7" s="1281" customFormat="1" x14ac:dyDescent="0.25">
      <c r="A5088" s="167"/>
      <c r="B5088" s="1331"/>
      <c r="C5088" s="1332"/>
      <c r="D5088" s="1333"/>
      <c r="E5088" s="1334"/>
      <c r="F5088" s="1334"/>
      <c r="G5088" s="1334"/>
    </row>
    <row r="5089" spans="1:7" s="1281" customFormat="1" x14ac:dyDescent="0.25">
      <c r="A5089" s="167"/>
      <c r="B5089" s="1331"/>
      <c r="C5089" s="1332"/>
      <c r="D5089" s="1333"/>
      <c r="E5089" s="1334"/>
      <c r="F5089" s="1334"/>
      <c r="G5089" s="1334"/>
    </row>
    <row r="5090" spans="1:7" s="1281" customFormat="1" x14ac:dyDescent="0.25">
      <c r="A5090" s="167"/>
      <c r="B5090" s="1331"/>
      <c r="C5090" s="1332"/>
      <c r="D5090" s="1333"/>
      <c r="E5090" s="1334"/>
      <c r="F5090" s="1334"/>
      <c r="G5090" s="1334"/>
    </row>
    <row r="5091" spans="1:7" s="1281" customFormat="1" x14ac:dyDescent="0.25">
      <c r="A5091" s="167"/>
      <c r="B5091" s="1331"/>
      <c r="C5091" s="1332"/>
      <c r="D5091" s="1333"/>
      <c r="E5091" s="1334"/>
      <c r="F5091" s="1334"/>
      <c r="G5091" s="1334"/>
    </row>
    <row r="5092" spans="1:7" s="1281" customFormat="1" x14ac:dyDescent="0.25">
      <c r="A5092" s="167"/>
      <c r="B5092" s="1331"/>
      <c r="C5092" s="1332"/>
      <c r="D5092" s="1333"/>
      <c r="E5092" s="1334"/>
      <c r="F5092" s="1334"/>
      <c r="G5092" s="1334"/>
    </row>
    <row r="5093" spans="1:7" s="1281" customFormat="1" x14ac:dyDescent="0.25">
      <c r="A5093" s="167"/>
      <c r="B5093" s="1331"/>
      <c r="C5093" s="1332"/>
      <c r="D5093" s="1333"/>
      <c r="E5093" s="1334"/>
      <c r="F5093" s="1334"/>
      <c r="G5093" s="1334"/>
    </row>
    <row r="5094" spans="1:7" s="1281" customFormat="1" x14ac:dyDescent="0.25">
      <c r="A5094" s="167"/>
      <c r="B5094" s="1331"/>
      <c r="C5094" s="1332"/>
      <c r="D5094" s="1333"/>
      <c r="E5094" s="1334"/>
      <c r="F5094" s="1334"/>
      <c r="G5094" s="1334"/>
    </row>
    <row r="5095" spans="1:7" s="1281" customFormat="1" x14ac:dyDescent="0.25">
      <c r="A5095" s="167"/>
      <c r="B5095" s="1331"/>
      <c r="C5095" s="1332"/>
      <c r="D5095" s="1333"/>
      <c r="E5095" s="1334"/>
      <c r="F5095" s="1334"/>
      <c r="G5095" s="1334"/>
    </row>
    <row r="5096" spans="1:7" s="1281" customFormat="1" x14ac:dyDescent="0.25">
      <c r="A5096" s="167"/>
      <c r="B5096" s="1331"/>
      <c r="C5096" s="1332"/>
      <c r="D5096" s="1333"/>
      <c r="E5096" s="1334"/>
      <c r="F5096" s="1334"/>
      <c r="G5096" s="1334"/>
    </row>
    <row r="5097" spans="1:7" s="1281" customFormat="1" x14ac:dyDescent="0.25">
      <c r="A5097" s="167"/>
      <c r="B5097" s="1331"/>
      <c r="C5097" s="1332"/>
      <c r="D5097" s="1333"/>
      <c r="E5097" s="1334"/>
      <c r="F5097" s="1334"/>
      <c r="G5097" s="1334"/>
    </row>
    <row r="5098" spans="1:7" s="1281" customFormat="1" x14ac:dyDescent="0.25">
      <c r="A5098" s="167"/>
      <c r="B5098" s="1331"/>
      <c r="C5098" s="1332"/>
      <c r="D5098" s="1333"/>
      <c r="E5098" s="1334"/>
      <c r="F5098" s="1334"/>
      <c r="G5098" s="1334"/>
    </row>
    <row r="5099" spans="1:7" s="1281" customFormat="1" x14ac:dyDescent="0.25">
      <c r="A5099" s="167"/>
      <c r="B5099" s="1331"/>
      <c r="C5099" s="1332"/>
      <c r="D5099" s="1333"/>
      <c r="E5099" s="1334"/>
      <c r="F5099" s="1334"/>
      <c r="G5099" s="1334"/>
    </row>
    <row r="5100" spans="1:7" s="1281" customFormat="1" x14ac:dyDescent="0.25">
      <c r="A5100" s="167"/>
      <c r="B5100" s="1331"/>
      <c r="C5100" s="1332"/>
      <c r="D5100" s="1333"/>
      <c r="E5100" s="1334"/>
      <c r="F5100" s="1334"/>
      <c r="G5100" s="1334"/>
    </row>
    <row r="5101" spans="1:7" s="1281" customFormat="1" x14ac:dyDescent="0.25">
      <c r="A5101" s="167"/>
      <c r="B5101" s="1331"/>
      <c r="C5101" s="1332"/>
      <c r="D5101" s="1333"/>
      <c r="E5101" s="1334"/>
      <c r="F5101" s="1334"/>
      <c r="G5101" s="1334"/>
    </row>
    <row r="5102" spans="1:7" s="1281" customFormat="1" x14ac:dyDescent="0.25">
      <c r="A5102" s="167"/>
      <c r="B5102" s="1331"/>
      <c r="C5102" s="1332"/>
      <c r="D5102" s="1333"/>
      <c r="E5102" s="1334"/>
      <c r="F5102" s="1334"/>
      <c r="G5102" s="1334"/>
    </row>
    <row r="5103" spans="1:7" s="1281" customFormat="1" x14ac:dyDescent="0.25">
      <c r="A5103" s="167"/>
      <c r="B5103" s="1331"/>
      <c r="C5103" s="1332"/>
      <c r="D5103" s="1333"/>
      <c r="E5103" s="1334"/>
      <c r="F5103" s="1334"/>
      <c r="G5103" s="1334"/>
    </row>
    <row r="5104" spans="1:7" s="1281" customFormat="1" x14ac:dyDescent="0.25">
      <c r="A5104" s="167"/>
      <c r="B5104" s="1331"/>
      <c r="C5104" s="1332"/>
      <c r="D5104" s="1333"/>
      <c r="E5104" s="1334"/>
      <c r="F5104" s="1334"/>
      <c r="G5104" s="1334"/>
    </row>
    <row r="5105" spans="1:7" s="1281" customFormat="1" x14ac:dyDescent="0.25">
      <c r="A5105" s="167"/>
      <c r="B5105" s="1331"/>
      <c r="C5105" s="1332"/>
      <c r="D5105" s="1333"/>
      <c r="E5105" s="1334"/>
      <c r="F5105" s="1334"/>
      <c r="G5105" s="1334"/>
    </row>
    <row r="5106" spans="1:7" s="1281" customFormat="1" x14ac:dyDescent="0.25">
      <c r="A5106" s="167"/>
      <c r="B5106" s="1331"/>
      <c r="C5106" s="1332"/>
      <c r="D5106" s="1333"/>
      <c r="E5106" s="1334"/>
      <c r="F5106" s="1334"/>
      <c r="G5106" s="1334"/>
    </row>
    <row r="5107" spans="1:7" s="1281" customFormat="1" x14ac:dyDescent="0.25">
      <c r="A5107" s="167"/>
      <c r="B5107" s="1331"/>
      <c r="C5107" s="1332"/>
      <c r="D5107" s="1333"/>
      <c r="E5107" s="1334"/>
      <c r="F5107" s="1334"/>
      <c r="G5107" s="1334"/>
    </row>
    <row r="5108" spans="1:7" s="1281" customFormat="1" x14ac:dyDescent="0.25">
      <c r="A5108" s="167"/>
      <c r="B5108" s="1331"/>
      <c r="C5108" s="1332"/>
      <c r="D5108" s="1333"/>
      <c r="E5108" s="1334"/>
      <c r="F5108" s="1334"/>
      <c r="G5108" s="1334"/>
    </row>
    <row r="5109" spans="1:7" s="1281" customFormat="1" x14ac:dyDescent="0.25">
      <c r="A5109" s="167"/>
      <c r="B5109" s="1331"/>
      <c r="C5109" s="1332"/>
      <c r="D5109" s="1333"/>
      <c r="E5109" s="1334"/>
      <c r="F5109" s="1334"/>
      <c r="G5109" s="1334"/>
    </row>
    <row r="5110" spans="1:7" s="1281" customFormat="1" x14ac:dyDescent="0.25">
      <c r="A5110" s="167"/>
      <c r="B5110" s="1331"/>
      <c r="C5110" s="1332"/>
      <c r="D5110" s="1333"/>
      <c r="E5110" s="1334"/>
      <c r="F5110" s="1334"/>
      <c r="G5110" s="1334"/>
    </row>
    <row r="5111" spans="1:7" s="1281" customFormat="1" x14ac:dyDescent="0.25">
      <c r="A5111" s="167"/>
      <c r="B5111" s="1331"/>
      <c r="C5111" s="1332"/>
      <c r="D5111" s="1333"/>
      <c r="E5111" s="1334"/>
      <c r="F5111" s="1334"/>
      <c r="G5111" s="1334"/>
    </row>
    <row r="5112" spans="1:7" s="1281" customFormat="1" x14ac:dyDescent="0.25">
      <c r="A5112" s="167"/>
      <c r="B5112" s="1331"/>
      <c r="C5112" s="1332"/>
      <c r="D5112" s="1333"/>
      <c r="E5112" s="1334"/>
      <c r="F5112" s="1334"/>
      <c r="G5112" s="1334"/>
    </row>
    <row r="5113" spans="1:7" s="1281" customFormat="1" x14ac:dyDescent="0.25">
      <c r="A5113" s="167"/>
      <c r="B5113" s="1331"/>
      <c r="C5113" s="1332"/>
      <c r="D5113" s="1333"/>
      <c r="E5113" s="1334"/>
      <c r="F5113" s="1334"/>
      <c r="G5113" s="1334"/>
    </row>
    <row r="5114" spans="1:7" s="1281" customFormat="1" x14ac:dyDescent="0.25">
      <c r="A5114" s="167"/>
      <c r="B5114" s="1331"/>
      <c r="C5114" s="1332"/>
      <c r="D5114" s="1333"/>
      <c r="E5114" s="1334"/>
      <c r="F5114" s="1334"/>
      <c r="G5114" s="1334"/>
    </row>
    <row r="5115" spans="1:7" s="1281" customFormat="1" x14ac:dyDescent="0.25">
      <c r="A5115" s="167"/>
      <c r="B5115" s="1331"/>
      <c r="C5115" s="1332"/>
      <c r="D5115" s="1333"/>
      <c r="E5115" s="1334"/>
      <c r="F5115" s="1334"/>
      <c r="G5115" s="1334"/>
    </row>
    <row r="5116" spans="1:7" s="1281" customFormat="1" x14ac:dyDescent="0.25">
      <c r="A5116" s="167"/>
      <c r="B5116" s="1331"/>
      <c r="C5116" s="1332"/>
      <c r="D5116" s="1333"/>
      <c r="E5116" s="1334"/>
      <c r="F5116" s="1334"/>
      <c r="G5116" s="1334"/>
    </row>
    <row r="5117" spans="1:7" s="1281" customFormat="1" x14ac:dyDescent="0.25">
      <c r="A5117" s="167"/>
      <c r="B5117" s="1331"/>
      <c r="C5117" s="1332"/>
      <c r="D5117" s="1333"/>
      <c r="E5117" s="1334"/>
      <c r="F5117" s="1334"/>
      <c r="G5117" s="1334"/>
    </row>
    <row r="5118" spans="1:7" s="1281" customFormat="1" x14ac:dyDescent="0.25">
      <c r="A5118" s="167"/>
      <c r="B5118" s="1331"/>
      <c r="C5118" s="1332"/>
      <c r="D5118" s="1333"/>
      <c r="E5118" s="1334"/>
      <c r="F5118" s="1334"/>
      <c r="G5118" s="1334"/>
    </row>
    <row r="5119" spans="1:7" s="1281" customFormat="1" x14ac:dyDescent="0.25">
      <c r="A5119" s="167"/>
      <c r="B5119" s="1331"/>
      <c r="C5119" s="1332"/>
      <c r="D5119" s="1333"/>
      <c r="E5119" s="1334"/>
      <c r="F5119" s="1334"/>
      <c r="G5119" s="1334"/>
    </row>
    <row r="5120" spans="1:7" s="1281" customFormat="1" x14ac:dyDescent="0.25">
      <c r="A5120" s="167"/>
      <c r="B5120" s="1331"/>
      <c r="C5120" s="1332"/>
      <c r="D5120" s="1333"/>
      <c r="E5120" s="1334"/>
      <c r="F5120" s="1334"/>
      <c r="G5120" s="1334"/>
    </row>
    <row r="5121" spans="1:7" s="1281" customFormat="1" x14ac:dyDescent="0.25">
      <c r="A5121" s="167"/>
      <c r="B5121" s="1331"/>
      <c r="C5121" s="1332"/>
      <c r="D5121" s="1333"/>
      <c r="E5121" s="1334"/>
      <c r="F5121" s="1334"/>
      <c r="G5121" s="1334"/>
    </row>
    <row r="5122" spans="1:7" s="1281" customFormat="1" x14ac:dyDescent="0.25">
      <c r="A5122" s="167"/>
      <c r="B5122" s="1331"/>
      <c r="C5122" s="1332"/>
      <c r="D5122" s="1333"/>
      <c r="E5122" s="1334"/>
      <c r="F5122" s="1334"/>
      <c r="G5122" s="1334"/>
    </row>
    <row r="5123" spans="1:7" s="1281" customFormat="1" x14ac:dyDescent="0.25">
      <c r="A5123" s="167"/>
      <c r="B5123" s="1331"/>
      <c r="C5123" s="1332"/>
      <c r="D5123" s="1333"/>
      <c r="E5123" s="1334"/>
      <c r="F5123" s="1334"/>
      <c r="G5123" s="1334"/>
    </row>
    <row r="5124" spans="1:7" s="1281" customFormat="1" x14ac:dyDescent="0.25">
      <c r="A5124" s="167"/>
      <c r="B5124" s="1331"/>
      <c r="C5124" s="1332"/>
      <c r="D5124" s="1333"/>
      <c r="E5124" s="1334"/>
      <c r="F5124" s="1334"/>
      <c r="G5124" s="1334"/>
    </row>
    <row r="5125" spans="1:7" s="1281" customFormat="1" x14ac:dyDescent="0.25">
      <c r="A5125" s="167"/>
      <c r="B5125" s="1331"/>
      <c r="C5125" s="1332"/>
      <c r="D5125" s="1333"/>
      <c r="E5125" s="1334"/>
      <c r="F5125" s="1334"/>
      <c r="G5125" s="1334"/>
    </row>
    <row r="5126" spans="1:7" s="1281" customFormat="1" x14ac:dyDescent="0.25">
      <c r="A5126" s="167"/>
      <c r="B5126" s="1331"/>
      <c r="C5126" s="1332"/>
      <c r="D5126" s="1333"/>
      <c r="E5126" s="1334"/>
      <c r="F5126" s="1334"/>
      <c r="G5126" s="1334"/>
    </row>
    <row r="5127" spans="1:7" s="1281" customFormat="1" x14ac:dyDescent="0.25">
      <c r="A5127" s="167"/>
      <c r="B5127" s="1331"/>
      <c r="C5127" s="1332"/>
      <c r="D5127" s="1333"/>
      <c r="E5127" s="1334"/>
      <c r="F5127" s="1334"/>
      <c r="G5127" s="1334"/>
    </row>
    <row r="5128" spans="1:7" s="1281" customFormat="1" x14ac:dyDescent="0.25">
      <c r="A5128" s="167"/>
      <c r="B5128" s="1331"/>
      <c r="C5128" s="1332"/>
      <c r="D5128" s="1333"/>
      <c r="E5128" s="1334"/>
      <c r="F5128" s="1334"/>
      <c r="G5128" s="1334"/>
    </row>
    <row r="5129" spans="1:7" s="1281" customFormat="1" x14ac:dyDescent="0.25">
      <c r="A5129" s="167"/>
      <c r="B5129" s="1331"/>
      <c r="C5129" s="1332"/>
      <c r="D5129" s="1333"/>
      <c r="E5129" s="1334"/>
      <c r="F5129" s="1334"/>
      <c r="G5129" s="1334"/>
    </row>
    <row r="5130" spans="1:7" s="1281" customFormat="1" x14ac:dyDescent="0.25">
      <c r="A5130" s="167"/>
      <c r="B5130" s="1331"/>
      <c r="C5130" s="1332"/>
      <c r="D5130" s="1333"/>
      <c r="E5130" s="1334"/>
      <c r="F5130" s="1334"/>
      <c r="G5130" s="1334"/>
    </row>
    <row r="5131" spans="1:7" s="1281" customFormat="1" x14ac:dyDescent="0.25">
      <c r="A5131" s="167"/>
      <c r="B5131" s="1331"/>
      <c r="C5131" s="1332"/>
      <c r="D5131" s="1333"/>
      <c r="E5131" s="1334"/>
      <c r="F5131" s="1334"/>
      <c r="G5131" s="1334"/>
    </row>
    <row r="5132" spans="1:7" s="1281" customFormat="1" x14ac:dyDescent="0.25">
      <c r="A5132" s="167"/>
      <c r="B5132" s="1331"/>
      <c r="C5132" s="1332"/>
      <c r="D5132" s="1333"/>
      <c r="E5132" s="1334"/>
      <c r="F5132" s="1334"/>
      <c r="G5132" s="1334"/>
    </row>
    <row r="5133" spans="1:7" s="1281" customFormat="1" x14ac:dyDescent="0.25">
      <c r="A5133" s="167"/>
      <c r="B5133" s="1331"/>
      <c r="C5133" s="1332"/>
      <c r="D5133" s="1333"/>
      <c r="E5133" s="1334"/>
      <c r="F5133" s="1334"/>
      <c r="G5133" s="1334"/>
    </row>
    <row r="5134" spans="1:7" s="1281" customFormat="1" x14ac:dyDescent="0.25">
      <c r="A5134" s="167"/>
      <c r="B5134" s="1331"/>
      <c r="C5134" s="1332"/>
      <c r="D5134" s="1333"/>
      <c r="E5134" s="1334"/>
      <c r="F5134" s="1334"/>
      <c r="G5134" s="1334"/>
    </row>
    <row r="5135" spans="1:7" s="1281" customFormat="1" x14ac:dyDescent="0.25">
      <c r="A5135" s="167"/>
      <c r="B5135" s="1331"/>
      <c r="C5135" s="1332"/>
      <c r="D5135" s="1333"/>
      <c r="E5135" s="1334"/>
      <c r="F5135" s="1334"/>
      <c r="G5135" s="1334"/>
    </row>
    <row r="5136" spans="1:7" s="1281" customFormat="1" x14ac:dyDescent="0.25">
      <c r="A5136" s="167"/>
      <c r="B5136" s="1331"/>
      <c r="C5136" s="1332"/>
      <c r="D5136" s="1333"/>
      <c r="E5136" s="1334"/>
      <c r="F5136" s="1334"/>
      <c r="G5136" s="1334"/>
    </row>
    <row r="5137" spans="1:7" s="1281" customFormat="1" x14ac:dyDescent="0.25">
      <c r="A5137" s="167"/>
      <c r="B5137" s="1331"/>
      <c r="C5137" s="1332"/>
      <c r="D5137" s="1333"/>
      <c r="E5137" s="1334"/>
      <c r="F5137" s="1334"/>
      <c r="G5137" s="1334"/>
    </row>
    <row r="5138" spans="1:7" s="1281" customFormat="1" x14ac:dyDescent="0.25">
      <c r="A5138" s="167"/>
      <c r="B5138" s="1331"/>
      <c r="C5138" s="1332"/>
      <c r="D5138" s="1333"/>
      <c r="E5138" s="1334"/>
      <c r="F5138" s="1334"/>
      <c r="G5138" s="1334"/>
    </row>
    <row r="5139" spans="1:7" s="1281" customFormat="1" x14ac:dyDescent="0.25">
      <c r="A5139" s="167"/>
      <c r="B5139" s="1331"/>
      <c r="C5139" s="1332"/>
      <c r="D5139" s="1333"/>
      <c r="E5139" s="1334"/>
      <c r="F5139" s="1334"/>
      <c r="G5139" s="1334"/>
    </row>
    <row r="5140" spans="1:7" s="1281" customFormat="1" x14ac:dyDescent="0.25">
      <c r="A5140" s="167"/>
      <c r="B5140" s="1331"/>
      <c r="C5140" s="1332"/>
      <c r="D5140" s="1333"/>
      <c r="E5140" s="1334"/>
      <c r="F5140" s="1334"/>
      <c r="G5140" s="1334"/>
    </row>
    <row r="5141" spans="1:7" s="1281" customFormat="1" x14ac:dyDescent="0.25">
      <c r="A5141" s="167"/>
      <c r="B5141" s="1331"/>
      <c r="C5141" s="1332"/>
      <c r="D5141" s="1333"/>
      <c r="E5141" s="1334"/>
      <c r="F5141" s="1334"/>
      <c r="G5141" s="1334"/>
    </row>
    <row r="5142" spans="1:7" s="1281" customFormat="1" x14ac:dyDescent="0.25">
      <c r="A5142" s="167"/>
      <c r="B5142" s="1331"/>
      <c r="C5142" s="1332"/>
      <c r="D5142" s="1333"/>
      <c r="E5142" s="1334"/>
      <c r="F5142" s="1334"/>
      <c r="G5142" s="1334"/>
    </row>
    <row r="5143" spans="1:7" s="1281" customFormat="1" x14ac:dyDescent="0.25">
      <c r="A5143" s="167"/>
      <c r="B5143" s="1331"/>
      <c r="C5143" s="1332"/>
      <c r="D5143" s="1333"/>
      <c r="E5143" s="1334"/>
      <c r="F5143" s="1334"/>
      <c r="G5143" s="1334"/>
    </row>
    <row r="5144" spans="1:7" s="1281" customFormat="1" x14ac:dyDescent="0.25">
      <c r="A5144" s="167"/>
      <c r="B5144" s="1331"/>
      <c r="C5144" s="1332"/>
      <c r="D5144" s="1333"/>
      <c r="E5144" s="1334"/>
      <c r="F5144" s="1334"/>
      <c r="G5144" s="1334"/>
    </row>
    <row r="5145" spans="1:7" s="1281" customFormat="1" x14ac:dyDescent="0.25">
      <c r="A5145" s="167"/>
      <c r="B5145" s="1331"/>
      <c r="C5145" s="1332"/>
      <c r="D5145" s="1333"/>
      <c r="E5145" s="1334"/>
      <c r="F5145" s="1334"/>
      <c r="G5145" s="1334"/>
    </row>
    <row r="5146" spans="1:7" s="1281" customFormat="1" x14ac:dyDescent="0.25">
      <c r="A5146" s="167"/>
      <c r="B5146" s="1331"/>
      <c r="C5146" s="1332"/>
      <c r="D5146" s="1333"/>
      <c r="E5146" s="1334"/>
      <c r="F5146" s="1334"/>
      <c r="G5146" s="1334"/>
    </row>
    <row r="5147" spans="1:7" s="1281" customFormat="1" x14ac:dyDescent="0.25">
      <c r="A5147" s="167"/>
      <c r="B5147" s="1331"/>
      <c r="C5147" s="1332"/>
      <c r="D5147" s="1333"/>
      <c r="E5147" s="1334"/>
      <c r="F5147" s="1334"/>
      <c r="G5147" s="1334"/>
    </row>
    <row r="5148" spans="1:7" s="1281" customFormat="1" x14ac:dyDescent="0.25">
      <c r="A5148" s="167"/>
      <c r="B5148" s="1331"/>
      <c r="C5148" s="1332"/>
      <c r="D5148" s="1333"/>
      <c r="E5148" s="1334"/>
      <c r="F5148" s="1334"/>
      <c r="G5148" s="1334"/>
    </row>
    <row r="5149" spans="1:7" s="1281" customFormat="1" x14ac:dyDescent="0.25">
      <c r="A5149" s="167"/>
      <c r="B5149" s="1331"/>
      <c r="C5149" s="1332"/>
      <c r="D5149" s="1333"/>
      <c r="E5149" s="1334"/>
      <c r="F5149" s="1334"/>
      <c r="G5149" s="1334"/>
    </row>
    <row r="5150" spans="1:7" s="1281" customFormat="1" x14ac:dyDescent="0.25">
      <c r="A5150" s="167"/>
      <c r="B5150" s="1331"/>
      <c r="C5150" s="1332"/>
      <c r="D5150" s="1333"/>
      <c r="E5150" s="1334"/>
      <c r="F5150" s="1334"/>
      <c r="G5150" s="1334"/>
    </row>
    <row r="5151" spans="1:7" s="1281" customFormat="1" x14ac:dyDescent="0.25">
      <c r="A5151" s="167"/>
      <c r="B5151" s="1331"/>
      <c r="C5151" s="1332"/>
      <c r="D5151" s="1333"/>
      <c r="E5151" s="1334"/>
      <c r="F5151" s="1334"/>
      <c r="G5151" s="1334"/>
    </row>
    <row r="5152" spans="1:7" s="1281" customFormat="1" x14ac:dyDescent="0.25">
      <c r="A5152" s="167"/>
      <c r="B5152" s="1331"/>
      <c r="C5152" s="1332"/>
      <c r="D5152" s="1333"/>
      <c r="E5152" s="1334"/>
      <c r="F5152" s="1334"/>
      <c r="G5152" s="1334"/>
    </row>
    <row r="5153" spans="1:7" s="1281" customFormat="1" x14ac:dyDescent="0.25">
      <c r="A5153" s="167"/>
      <c r="B5153" s="1331"/>
      <c r="C5153" s="1332"/>
      <c r="D5153" s="1333"/>
      <c r="E5153" s="1334"/>
      <c r="F5153" s="1334"/>
      <c r="G5153" s="1334"/>
    </row>
    <row r="5154" spans="1:7" s="1281" customFormat="1" x14ac:dyDescent="0.25">
      <c r="A5154" s="167"/>
      <c r="B5154" s="1331"/>
      <c r="C5154" s="1332"/>
      <c r="D5154" s="1333"/>
      <c r="E5154" s="1334"/>
      <c r="F5154" s="1334"/>
      <c r="G5154" s="1334"/>
    </row>
    <row r="5155" spans="1:7" s="1281" customFormat="1" x14ac:dyDescent="0.25">
      <c r="A5155" s="167"/>
      <c r="B5155" s="1331"/>
      <c r="C5155" s="1332"/>
      <c r="D5155" s="1333"/>
      <c r="E5155" s="1334"/>
      <c r="F5155" s="1334"/>
      <c r="G5155" s="1334"/>
    </row>
    <row r="5156" spans="1:7" s="1281" customFormat="1" x14ac:dyDescent="0.25">
      <c r="A5156" s="167"/>
      <c r="B5156" s="1331"/>
      <c r="C5156" s="1332"/>
      <c r="D5156" s="1333"/>
      <c r="E5156" s="1334"/>
      <c r="F5156" s="1334"/>
      <c r="G5156" s="1334"/>
    </row>
    <row r="5157" spans="1:7" s="1281" customFormat="1" x14ac:dyDescent="0.25">
      <c r="A5157" s="167"/>
      <c r="B5157" s="1331"/>
      <c r="C5157" s="1332"/>
      <c r="D5157" s="1333"/>
      <c r="E5157" s="1334"/>
      <c r="F5157" s="1334"/>
      <c r="G5157" s="1334"/>
    </row>
    <row r="5158" spans="1:7" s="1281" customFormat="1" x14ac:dyDescent="0.25">
      <c r="A5158" s="167"/>
      <c r="B5158" s="1331"/>
      <c r="C5158" s="1332"/>
      <c r="D5158" s="1333"/>
      <c r="E5158" s="1334"/>
      <c r="F5158" s="1334"/>
      <c r="G5158" s="1334"/>
    </row>
    <row r="5159" spans="1:7" s="1281" customFormat="1" x14ac:dyDescent="0.25">
      <c r="A5159" s="167"/>
      <c r="B5159" s="1331"/>
      <c r="C5159" s="1332"/>
      <c r="D5159" s="1333"/>
      <c r="E5159" s="1334"/>
      <c r="F5159" s="1334"/>
      <c r="G5159" s="1334"/>
    </row>
    <row r="5160" spans="1:7" s="1281" customFormat="1" x14ac:dyDescent="0.25">
      <c r="A5160" s="167"/>
      <c r="B5160" s="1331"/>
      <c r="C5160" s="1332"/>
      <c r="D5160" s="1333"/>
      <c r="E5160" s="1334"/>
      <c r="F5160" s="1334"/>
      <c r="G5160" s="1334"/>
    </row>
    <row r="5161" spans="1:7" s="1281" customFormat="1" x14ac:dyDescent="0.25">
      <c r="A5161" s="167"/>
      <c r="B5161" s="1331"/>
      <c r="C5161" s="1332"/>
      <c r="D5161" s="1333"/>
      <c r="E5161" s="1334"/>
      <c r="F5161" s="1334"/>
      <c r="G5161" s="1334"/>
    </row>
    <row r="5162" spans="1:7" s="1281" customFormat="1" x14ac:dyDescent="0.25">
      <c r="A5162" s="167"/>
      <c r="B5162" s="1331"/>
      <c r="C5162" s="1332"/>
      <c r="D5162" s="1333"/>
      <c r="E5162" s="1334"/>
      <c r="F5162" s="1334"/>
      <c r="G5162" s="1334"/>
    </row>
    <row r="5163" spans="1:7" s="1281" customFormat="1" x14ac:dyDescent="0.25">
      <c r="A5163" s="167"/>
      <c r="B5163" s="1331"/>
      <c r="C5163" s="1332"/>
      <c r="D5163" s="1333"/>
      <c r="E5163" s="1334"/>
      <c r="F5163" s="1334"/>
      <c r="G5163" s="1334"/>
    </row>
    <row r="5164" spans="1:7" s="1281" customFormat="1" x14ac:dyDescent="0.25">
      <c r="A5164" s="167"/>
      <c r="B5164" s="1331"/>
      <c r="C5164" s="1332"/>
      <c r="D5164" s="1333"/>
      <c r="E5164" s="1334"/>
      <c r="F5164" s="1334"/>
      <c r="G5164" s="1334"/>
    </row>
    <row r="5165" spans="1:7" s="1281" customFormat="1" x14ac:dyDescent="0.25">
      <c r="A5165" s="167"/>
      <c r="B5165" s="1331"/>
      <c r="C5165" s="1332"/>
      <c r="D5165" s="1333"/>
      <c r="E5165" s="1334"/>
      <c r="F5165" s="1334"/>
      <c r="G5165" s="1334"/>
    </row>
    <row r="5166" spans="1:7" s="1281" customFormat="1" x14ac:dyDescent="0.25">
      <c r="A5166" s="167"/>
      <c r="B5166" s="1331"/>
      <c r="C5166" s="1332"/>
      <c r="D5166" s="1333"/>
      <c r="E5166" s="1334"/>
      <c r="F5166" s="1334"/>
      <c r="G5166" s="1334"/>
    </row>
    <row r="5167" spans="1:7" s="1281" customFormat="1" x14ac:dyDescent="0.25">
      <c r="A5167" s="167"/>
      <c r="B5167" s="1331"/>
      <c r="C5167" s="1332"/>
      <c r="D5167" s="1333"/>
      <c r="E5167" s="1334"/>
      <c r="F5167" s="1334"/>
      <c r="G5167" s="1334"/>
    </row>
    <row r="5168" spans="1:7" s="1281" customFormat="1" x14ac:dyDescent="0.25">
      <c r="A5168" s="167"/>
      <c r="B5168" s="1331"/>
      <c r="C5168" s="1332"/>
      <c r="D5168" s="1333"/>
      <c r="E5168" s="1334"/>
      <c r="F5168" s="1334"/>
      <c r="G5168" s="1334"/>
    </row>
    <row r="5169" spans="1:7" s="1281" customFormat="1" x14ac:dyDescent="0.25">
      <c r="A5169" s="167"/>
      <c r="B5169" s="1331"/>
      <c r="C5169" s="1332"/>
      <c r="D5169" s="1333"/>
      <c r="E5169" s="1334"/>
      <c r="F5169" s="1334"/>
      <c r="G5169" s="1334"/>
    </row>
    <row r="5170" spans="1:7" s="1281" customFormat="1" x14ac:dyDescent="0.25">
      <c r="A5170" s="167"/>
      <c r="B5170" s="1331"/>
      <c r="C5170" s="1332"/>
      <c r="D5170" s="1333"/>
      <c r="E5170" s="1334"/>
      <c r="F5170" s="1334"/>
      <c r="G5170" s="1334"/>
    </row>
    <row r="5171" spans="1:7" s="1281" customFormat="1" x14ac:dyDescent="0.25">
      <c r="A5171" s="167"/>
      <c r="B5171" s="1331"/>
      <c r="C5171" s="1332"/>
      <c r="D5171" s="1333"/>
      <c r="E5171" s="1334"/>
      <c r="F5171" s="1334"/>
      <c r="G5171" s="1334"/>
    </row>
    <row r="5172" spans="1:7" s="1281" customFormat="1" x14ac:dyDescent="0.25">
      <c r="A5172" s="167"/>
      <c r="B5172" s="1331"/>
      <c r="C5172" s="1332"/>
      <c r="D5172" s="1333"/>
      <c r="E5172" s="1334"/>
      <c r="F5172" s="1334"/>
      <c r="G5172" s="1334"/>
    </row>
    <row r="5173" spans="1:7" s="1281" customFormat="1" x14ac:dyDescent="0.25">
      <c r="A5173" s="167"/>
      <c r="B5173" s="1331"/>
      <c r="C5173" s="1332"/>
      <c r="D5173" s="1333"/>
      <c r="E5173" s="1334"/>
      <c r="F5173" s="1334"/>
      <c r="G5173" s="1334"/>
    </row>
    <row r="5174" spans="1:7" s="1281" customFormat="1" x14ac:dyDescent="0.25">
      <c r="A5174" s="167"/>
      <c r="B5174" s="1331"/>
      <c r="C5174" s="1332"/>
      <c r="D5174" s="1333"/>
      <c r="E5174" s="1334"/>
      <c r="F5174" s="1334"/>
      <c r="G5174" s="1334"/>
    </row>
    <row r="5175" spans="1:7" s="1281" customFormat="1" x14ac:dyDescent="0.25">
      <c r="A5175" s="167"/>
      <c r="B5175" s="1331"/>
      <c r="C5175" s="1332"/>
      <c r="D5175" s="1333"/>
      <c r="E5175" s="1334"/>
      <c r="F5175" s="1334"/>
      <c r="G5175" s="1334"/>
    </row>
    <row r="5176" spans="1:7" s="1281" customFormat="1" x14ac:dyDescent="0.25">
      <c r="A5176" s="167"/>
      <c r="B5176" s="1331"/>
      <c r="C5176" s="1332"/>
      <c r="D5176" s="1333"/>
      <c r="E5176" s="1334"/>
      <c r="F5176" s="1334"/>
      <c r="G5176" s="1334"/>
    </row>
    <row r="5177" spans="1:7" s="1281" customFormat="1" x14ac:dyDescent="0.25">
      <c r="A5177" s="167"/>
      <c r="B5177" s="1331"/>
      <c r="C5177" s="1332"/>
      <c r="D5177" s="1333"/>
      <c r="E5177" s="1334"/>
      <c r="F5177" s="1334"/>
      <c r="G5177" s="1334"/>
    </row>
    <row r="5178" spans="1:7" s="1281" customFormat="1" x14ac:dyDescent="0.25">
      <c r="A5178" s="167"/>
      <c r="B5178" s="1331"/>
      <c r="C5178" s="1332"/>
      <c r="D5178" s="1333"/>
      <c r="E5178" s="1334"/>
      <c r="F5178" s="1334"/>
      <c r="G5178" s="1334"/>
    </row>
    <row r="5179" spans="1:7" s="1281" customFormat="1" x14ac:dyDescent="0.25">
      <c r="A5179" s="167"/>
      <c r="B5179" s="1331"/>
      <c r="C5179" s="1332"/>
      <c r="D5179" s="1333"/>
      <c r="E5179" s="1334"/>
      <c r="F5179" s="1334"/>
      <c r="G5179" s="1334"/>
    </row>
    <row r="5180" spans="1:7" s="1281" customFormat="1" x14ac:dyDescent="0.25">
      <c r="A5180" s="167"/>
      <c r="B5180" s="1331"/>
      <c r="C5180" s="1332"/>
      <c r="D5180" s="1333"/>
      <c r="E5180" s="1334"/>
      <c r="F5180" s="1334"/>
      <c r="G5180" s="1334"/>
    </row>
    <row r="5181" spans="1:7" s="1281" customFormat="1" x14ac:dyDescent="0.25">
      <c r="A5181" s="167"/>
      <c r="B5181" s="1331"/>
      <c r="C5181" s="1332"/>
      <c r="D5181" s="1333"/>
      <c r="E5181" s="1334"/>
      <c r="F5181" s="1334"/>
      <c r="G5181" s="1334"/>
    </row>
    <row r="5182" spans="1:7" s="1281" customFormat="1" x14ac:dyDescent="0.25">
      <c r="A5182" s="167"/>
      <c r="B5182" s="1331"/>
      <c r="C5182" s="1332"/>
      <c r="D5182" s="1333"/>
      <c r="E5182" s="1334"/>
      <c r="F5182" s="1334"/>
      <c r="G5182" s="1334"/>
    </row>
    <row r="5183" spans="1:7" s="1281" customFormat="1" x14ac:dyDescent="0.25">
      <c r="A5183" s="167"/>
      <c r="B5183" s="1331"/>
      <c r="C5183" s="1332"/>
      <c r="D5183" s="1333"/>
      <c r="E5183" s="1334"/>
      <c r="F5183" s="1334"/>
      <c r="G5183" s="1334"/>
    </row>
    <row r="5184" spans="1:7" s="1281" customFormat="1" x14ac:dyDescent="0.25">
      <c r="A5184" s="167"/>
      <c r="B5184" s="1331"/>
      <c r="C5184" s="1332"/>
      <c r="D5184" s="1333"/>
      <c r="E5184" s="1334"/>
      <c r="F5184" s="1334"/>
      <c r="G5184" s="1334"/>
    </row>
    <row r="5185" spans="1:7" s="1281" customFormat="1" x14ac:dyDescent="0.25">
      <c r="A5185" s="167"/>
      <c r="B5185" s="1331"/>
      <c r="C5185" s="1332"/>
      <c r="D5185" s="1333"/>
      <c r="E5185" s="1334"/>
      <c r="F5185" s="1334"/>
      <c r="G5185" s="1334"/>
    </row>
    <row r="5186" spans="1:7" s="1281" customFormat="1" x14ac:dyDescent="0.25">
      <c r="A5186" s="167"/>
      <c r="B5186" s="1331"/>
      <c r="C5186" s="1332"/>
      <c r="D5186" s="1333"/>
      <c r="E5186" s="1334"/>
      <c r="F5186" s="1334"/>
      <c r="G5186" s="1334"/>
    </row>
    <row r="5187" spans="1:7" s="1281" customFormat="1" x14ac:dyDescent="0.25">
      <c r="A5187" s="167"/>
      <c r="B5187" s="1331"/>
      <c r="C5187" s="1332"/>
      <c r="D5187" s="1333"/>
      <c r="E5187" s="1334"/>
      <c r="F5187" s="1334"/>
      <c r="G5187" s="1334"/>
    </row>
    <row r="5188" spans="1:7" s="1281" customFormat="1" x14ac:dyDescent="0.25">
      <c r="A5188" s="167"/>
      <c r="B5188" s="1331"/>
      <c r="C5188" s="1332"/>
      <c r="D5188" s="1333"/>
      <c r="E5188" s="1334"/>
      <c r="F5188" s="1334"/>
      <c r="G5188" s="1334"/>
    </row>
    <row r="5189" spans="1:7" s="1281" customFormat="1" x14ac:dyDescent="0.25">
      <c r="A5189" s="167"/>
      <c r="B5189" s="1331"/>
      <c r="C5189" s="1332"/>
      <c r="D5189" s="1333"/>
      <c r="E5189" s="1334"/>
      <c r="F5189" s="1334"/>
      <c r="G5189" s="1334"/>
    </row>
    <row r="5190" spans="1:7" s="1281" customFormat="1" x14ac:dyDescent="0.25">
      <c r="A5190" s="167"/>
      <c r="B5190" s="1331"/>
      <c r="C5190" s="1332"/>
      <c r="D5190" s="1333"/>
      <c r="E5190" s="1334"/>
      <c r="F5190" s="1334"/>
      <c r="G5190" s="1334"/>
    </row>
    <row r="5191" spans="1:7" s="1281" customFormat="1" x14ac:dyDescent="0.25">
      <c r="A5191" s="167"/>
      <c r="B5191" s="1331"/>
      <c r="C5191" s="1332"/>
      <c r="D5191" s="1333"/>
      <c r="E5191" s="1334"/>
      <c r="F5191" s="1334"/>
      <c r="G5191" s="1334"/>
    </row>
    <row r="5192" spans="1:7" s="1281" customFormat="1" x14ac:dyDescent="0.25">
      <c r="A5192" s="167"/>
      <c r="B5192" s="1331"/>
      <c r="C5192" s="1332"/>
      <c r="D5192" s="1333"/>
      <c r="E5192" s="1334"/>
      <c r="F5192" s="1334"/>
      <c r="G5192" s="1334"/>
    </row>
    <row r="5193" spans="1:7" s="1281" customFormat="1" x14ac:dyDescent="0.25">
      <c r="A5193" s="167"/>
      <c r="B5193" s="1331"/>
      <c r="C5193" s="1332"/>
      <c r="D5193" s="1333"/>
      <c r="E5193" s="1334"/>
      <c r="F5193" s="1334"/>
      <c r="G5193" s="1334"/>
    </row>
    <row r="5194" spans="1:7" s="1281" customFormat="1" x14ac:dyDescent="0.25">
      <c r="A5194" s="167"/>
      <c r="B5194" s="1331"/>
      <c r="C5194" s="1332"/>
      <c r="D5194" s="1333"/>
      <c r="E5194" s="1334"/>
      <c r="F5194" s="1334"/>
      <c r="G5194" s="1334"/>
    </row>
    <row r="5195" spans="1:7" s="1281" customFormat="1" x14ac:dyDescent="0.25">
      <c r="A5195" s="167"/>
      <c r="B5195" s="1331"/>
      <c r="C5195" s="1332"/>
      <c r="D5195" s="1333"/>
      <c r="E5195" s="1334"/>
      <c r="F5195" s="1334"/>
      <c r="G5195" s="1334"/>
    </row>
    <row r="5196" spans="1:7" s="1281" customFormat="1" x14ac:dyDescent="0.25">
      <c r="A5196" s="167"/>
      <c r="B5196" s="1331"/>
      <c r="C5196" s="1332"/>
      <c r="D5196" s="1333"/>
      <c r="E5196" s="1334"/>
      <c r="F5196" s="1334"/>
      <c r="G5196" s="1334"/>
    </row>
    <row r="5197" spans="1:7" s="1281" customFormat="1" x14ac:dyDescent="0.25">
      <c r="A5197" s="167"/>
      <c r="B5197" s="1331"/>
      <c r="C5197" s="1332"/>
      <c r="D5197" s="1333"/>
      <c r="E5197" s="1334"/>
      <c r="F5197" s="1334"/>
      <c r="G5197" s="1334"/>
    </row>
    <row r="5198" spans="1:7" s="1281" customFormat="1" x14ac:dyDescent="0.25">
      <c r="A5198" s="167"/>
      <c r="B5198" s="1331"/>
      <c r="C5198" s="1332"/>
      <c r="D5198" s="1333"/>
      <c r="E5198" s="1334"/>
      <c r="F5198" s="1334"/>
      <c r="G5198" s="1334"/>
    </row>
    <row r="5199" spans="1:7" s="1281" customFormat="1" x14ac:dyDescent="0.25">
      <c r="A5199" s="167"/>
      <c r="B5199" s="1331"/>
      <c r="C5199" s="1332"/>
      <c r="D5199" s="1333"/>
      <c r="E5199" s="1334"/>
      <c r="F5199" s="1334"/>
      <c r="G5199" s="1334"/>
    </row>
    <row r="5200" spans="1:7" s="1281" customFormat="1" x14ac:dyDescent="0.25">
      <c r="A5200" s="167"/>
      <c r="B5200" s="1331"/>
      <c r="C5200" s="1332"/>
      <c r="D5200" s="1333"/>
      <c r="E5200" s="1334"/>
      <c r="F5200" s="1334"/>
      <c r="G5200" s="1334"/>
    </row>
    <row r="5201" spans="1:7" s="1281" customFormat="1" x14ac:dyDescent="0.25">
      <c r="A5201" s="167"/>
      <c r="B5201" s="1331"/>
      <c r="C5201" s="1332"/>
      <c r="D5201" s="1333"/>
      <c r="E5201" s="1334"/>
      <c r="F5201" s="1334"/>
      <c r="G5201" s="1334"/>
    </row>
    <row r="5202" spans="1:7" s="1281" customFormat="1" x14ac:dyDescent="0.25">
      <c r="A5202" s="167"/>
      <c r="B5202" s="1331"/>
      <c r="C5202" s="1332"/>
      <c r="D5202" s="1333"/>
      <c r="E5202" s="1334"/>
      <c r="F5202" s="1334"/>
      <c r="G5202" s="1334"/>
    </row>
    <row r="5203" spans="1:7" s="1281" customFormat="1" x14ac:dyDescent="0.25">
      <c r="A5203" s="167"/>
      <c r="B5203" s="1331"/>
      <c r="C5203" s="1332"/>
      <c r="D5203" s="1333"/>
      <c r="E5203" s="1334"/>
      <c r="F5203" s="1334"/>
      <c r="G5203" s="1334"/>
    </row>
    <row r="5204" spans="1:7" s="1281" customFormat="1" x14ac:dyDescent="0.25">
      <c r="A5204" s="167"/>
      <c r="B5204" s="1331"/>
      <c r="C5204" s="1332"/>
      <c r="D5204" s="1333"/>
      <c r="E5204" s="1334"/>
      <c r="F5204" s="1334"/>
      <c r="G5204" s="1334"/>
    </row>
    <row r="5205" spans="1:7" s="1281" customFormat="1" x14ac:dyDescent="0.25">
      <c r="A5205" s="167"/>
      <c r="B5205" s="1331"/>
      <c r="C5205" s="1332"/>
      <c r="D5205" s="1333"/>
      <c r="E5205" s="1334"/>
      <c r="F5205" s="1334"/>
      <c r="G5205" s="1334"/>
    </row>
    <row r="5206" spans="1:7" s="1281" customFormat="1" x14ac:dyDescent="0.25">
      <c r="A5206" s="167"/>
      <c r="B5206" s="1331"/>
      <c r="C5206" s="1332"/>
      <c r="D5206" s="1333"/>
      <c r="E5206" s="1334"/>
      <c r="F5206" s="1334"/>
      <c r="G5206" s="1334"/>
    </row>
    <row r="5207" spans="1:7" s="1281" customFormat="1" x14ac:dyDescent="0.25">
      <c r="A5207" s="167"/>
      <c r="B5207" s="1331"/>
      <c r="C5207" s="1332"/>
      <c r="D5207" s="1333"/>
      <c r="E5207" s="1334"/>
      <c r="F5207" s="1334"/>
      <c r="G5207" s="1334"/>
    </row>
    <row r="5208" spans="1:7" s="1281" customFormat="1" x14ac:dyDescent="0.25">
      <c r="A5208" s="167"/>
      <c r="B5208" s="1331"/>
      <c r="C5208" s="1332"/>
      <c r="D5208" s="1333"/>
      <c r="E5208" s="1334"/>
      <c r="F5208" s="1334"/>
      <c r="G5208" s="1334"/>
    </row>
    <row r="5209" spans="1:7" s="1281" customFormat="1" x14ac:dyDescent="0.25">
      <c r="A5209" s="167"/>
      <c r="B5209" s="1331"/>
      <c r="C5209" s="1332"/>
      <c r="D5209" s="1333"/>
      <c r="E5209" s="1334"/>
      <c r="F5209" s="1334"/>
      <c r="G5209" s="1334"/>
    </row>
    <row r="5210" spans="1:7" s="1281" customFormat="1" x14ac:dyDescent="0.25">
      <c r="A5210" s="167"/>
      <c r="B5210" s="1331"/>
      <c r="C5210" s="1332"/>
      <c r="D5210" s="1333"/>
      <c r="E5210" s="1334"/>
      <c r="F5210" s="1334"/>
      <c r="G5210" s="1334"/>
    </row>
    <row r="5211" spans="1:7" s="1281" customFormat="1" x14ac:dyDescent="0.25">
      <c r="A5211" s="167"/>
      <c r="B5211" s="1331"/>
      <c r="C5211" s="1332"/>
      <c r="D5211" s="1333"/>
      <c r="E5211" s="1334"/>
      <c r="F5211" s="1334"/>
      <c r="G5211" s="1334"/>
    </row>
    <row r="5212" spans="1:7" s="1281" customFormat="1" x14ac:dyDescent="0.25">
      <c r="A5212" s="167"/>
      <c r="B5212" s="1331"/>
      <c r="C5212" s="1332"/>
      <c r="D5212" s="1333"/>
      <c r="E5212" s="1334"/>
      <c r="F5212" s="1334"/>
      <c r="G5212" s="1334"/>
    </row>
    <row r="5213" spans="1:7" s="1281" customFormat="1" x14ac:dyDescent="0.25">
      <c r="A5213" s="167"/>
      <c r="B5213" s="1331"/>
      <c r="C5213" s="1332"/>
      <c r="D5213" s="1333"/>
      <c r="E5213" s="1334"/>
      <c r="F5213" s="1334"/>
      <c r="G5213" s="1334"/>
    </row>
    <row r="5214" spans="1:7" s="1281" customFormat="1" x14ac:dyDescent="0.25">
      <c r="A5214" s="167"/>
      <c r="B5214" s="1331"/>
      <c r="C5214" s="1332"/>
      <c r="D5214" s="1333"/>
      <c r="E5214" s="1334"/>
      <c r="F5214" s="1334"/>
      <c r="G5214" s="1334"/>
    </row>
    <row r="5215" spans="1:7" s="1281" customFormat="1" x14ac:dyDescent="0.25">
      <c r="A5215" s="167"/>
      <c r="B5215" s="1331"/>
      <c r="C5215" s="1332"/>
      <c r="D5215" s="1333"/>
      <c r="E5215" s="1334"/>
      <c r="F5215" s="1334"/>
      <c r="G5215" s="1334"/>
    </row>
    <row r="5216" spans="1:7" s="1281" customFormat="1" x14ac:dyDescent="0.25">
      <c r="A5216" s="167"/>
      <c r="B5216" s="1331"/>
      <c r="C5216" s="1332"/>
      <c r="D5216" s="1333"/>
      <c r="E5216" s="1334"/>
      <c r="F5216" s="1334"/>
      <c r="G5216" s="1334"/>
    </row>
    <row r="5217" spans="1:7" s="1281" customFormat="1" x14ac:dyDescent="0.25">
      <c r="A5217" s="167"/>
      <c r="B5217" s="1331"/>
      <c r="C5217" s="1332"/>
      <c r="D5217" s="1333"/>
      <c r="E5217" s="1334"/>
      <c r="F5217" s="1334"/>
      <c r="G5217" s="1334"/>
    </row>
    <row r="5218" spans="1:7" s="1281" customFormat="1" x14ac:dyDescent="0.25">
      <c r="A5218" s="167"/>
      <c r="B5218" s="1331"/>
      <c r="C5218" s="1332"/>
      <c r="D5218" s="1333"/>
      <c r="E5218" s="1334"/>
      <c r="F5218" s="1334"/>
      <c r="G5218" s="1334"/>
    </row>
    <row r="5219" spans="1:7" s="1281" customFormat="1" x14ac:dyDescent="0.25">
      <c r="A5219" s="167"/>
      <c r="B5219" s="1331"/>
      <c r="C5219" s="1332"/>
      <c r="D5219" s="1333"/>
      <c r="E5219" s="1334"/>
      <c r="F5219" s="1334"/>
      <c r="G5219" s="1334"/>
    </row>
    <row r="5220" spans="1:7" s="1281" customFormat="1" x14ac:dyDescent="0.25">
      <c r="A5220" s="167"/>
      <c r="B5220" s="1331"/>
      <c r="C5220" s="1332"/>
      <c r="D5220" s="1333"/>
      <c r="E5220" s="1334"/>
      <c r="F5220" s="1334"/>
      <c r="G5220" s="1334"/>
    </row>
    <row r="5221" spans="1:7" s="1281" customFormat="1" x14ac:dyDescent="0.25">
      <c r="A5221" s="167"/>
      <c r="B5221" s="1331"/>
      <c r="C5221" s="1332"/>
      <c r="D5221" s="1333"/>
      <c r="E5221" s="1334"/>
      <c r="F5221" s="1334"/>
      <c r="G5221" s="1334"/>
    </row>
    <row r="5222" spans="1:7" s="1281" customFormat="1" x14ac:dyDescent="0.25">
      <c r="A5222" s="167"/>
      <c r="B5222" s="1331"/>
      <c r="C5222" s="1332"/>
      <c r="D5222" s="1333"/>
      <c r="E5222" s="1334"/>
      <c r="F5222" s="1334"/>
      <c r="G5222" s="1334"/>
    </row>
    <row r="5223" spans="1:7" s="1281" customFormat="1" x14ac:dyDescent="0.25">
      <c r="A5223" s="167"/>
      <c r="B5223" s="1331"/>
      <c r="C5223" s="1332"/>
      <c r="D5223" s="1333"/>
      <c r="E5223" s="1334"/>
      <c r="F5223" s="1334"/>
      <c r="G5223" s="1334"/>
    </row>
    <row r="5224" spans="1:7" s="1281" customFormat="1" x14ac:dyDescent="0.25">
      <c r="A5224" s="167"/>
      <c r="B5224" s="1331"/>
      <c r="C5224" s="1332"/>
      <c r="D5224" s="1333"/>
      <c r="E5224" s="1334"/>
      <c r="F5224" s="1334"/>
      <c r="G5224" s="1334"/>
    </row>
    <row r="5225" spans="1:7" s="1281" customFormat="1" x14ac:dyDescent="0.25">
      <c r="A5225" s="167"/>
      <c r="B5225" s="1331"/>
      <c r="C5225" s="1332"/>
      <c r="D5225" s="1333"/>
      <c r="E5225" s="1334"/>
      <c r="F5225" s="1334"/>
      <c r="G5225" s="1334"/>
    </row>
    <row r="5226" spans="1:7" s="1281" customFormat="1" x14ac:dyDescent="0.25">
      <c r="A5226" s="167"/>
      <c r="B5226" s="1331"/>
      <c r="C5226" s="1332"/>
      <c r="D5226" s="1333"/>
      <c r="E5226" s="1334"/>
      <c r="F5226" s="1334"/>
      <c r="G5226" s="1334"/>
    </row>
    <row r="5227" spans="1:7" s="1281" customFormat="1" x14ac:dyDescent="0.25">
      <c r="A5227" s="167"/>
      <c r="B5227" s="1331"/>
      <c r="C5227" s="1332"/>
      <c r="D5227" s="1333"/>
      <c r="E5227" s="1334"/>
      <c r="F5227" s="1334"/>
      <c r="G5227" s="1334"/>
    </row>
    <row r="5228" spans="1:7" s="1281" customFormat="1" x14ac:dyDescent="0.25">
      <c r="A5228" s="167"/>
      <c r="B5228" s="1331"/>
      <c r="C5228" s="1332"/>
      <c r="D5228" s="1333"/>
      <c r="E5228" s="1334"/>
      <c r="F5228" s="1334"/>
      <c r="G5228" s="1334"/>
    </row>
    <row r="5229" spans="1:7" s="1281" customFormat="1" x14ac:dyDescent="0.25">
      <c r="A5229" s="167"/>
      <c r="B5229" s="1331"/>
      <c r="C5229" s="1332"/>
      <c r="D5229" s="1333"/>
      <c r="E5229" s="1334"/>
      <c r="F5229" s="1334"/>
      <c r="G5229" s="1334"/>
    </row>
    <row r="5230" spans="1:7" s="1281" customFormat="1" x14ac:dyDescent="0.25">
      <c r="A5230" s="167"/>
      <c r="B5230" s="1331"/>
      <c r="C5230" s="1332"/>
      <c r="D5230" s="1333"/>
      <c r="E5230" s="1334"/>
      <c r="F5230" s="1334"/>
      <c r="G5230" s="1334"/>
    </row>
    <row r="5231" spans="1:7" s="1281" customFormat="1" x14ac:dyDescent="0.25">
      <c r="A5231" s="167"/>
      <c r="B5231" s="1331"/>
      <c r="C5231" s="1332"/>
      <c r="D5231" s="1333"/>
      <c r="E5231" s="1334"/>
      <c r="F5231" s="1334"/>
      <c r="G5231" s="1334"/>
    </row>
    <row r="5232" spans="1:7" s="1281" customFormat="1" x14ac:dyDescent="0.25">
      <c r="A5232" s="167"/>
      <c r="B5232" s="1331"/>
      <c r="C5232" s="1332"/>
      <c r="D5232" s="1333"/>
      <c r="E5232" s="1334"/>
      <c r="F5232" s="1334"/>
      <c r="G5232" s="1334"/>
    </row>
    <row r="5233" spans="1:7" s="1281" customFormat="1" x14ac:dyDescent="0.25">
      <c r="A5233" s="167"/>
      <c r="B5233" s="1331"/>
      <c r="C5233" s="1332"/>
      <c r="D5233" s="1333"/>
      <c r="E5233" s="1334"/>
      <c r="F5233" s="1334"/>
      <c r="G5233" s="1334"/>
    </row>
    <row r="5234" spans="1:7" s="1281" customFormat="1" x14ac:dyDescent="0.25">
      <c r="A5234" s="167"/>
      <c r="B5234" s="1331"/>
      <c r="C5234" s="1332"/>
      <c r="D5234" s="1333"/>
      <c r="E5234" s="1334"/>
      <c r="F5234" s="1334"/>
      <c r="G5234" s="1334"/>
    </row>
    <row r="5235" spans="1:7" s="1281" customFormat="1" x14ac:dyDescent="0.25">
      <c r="A5235" s="167"/>
      <c r="B5235" s="1331"/>
      <c r="C5235" s="1332"/>
      <c r="D5235" s="1333"/>
      <c r="E5235" s="1334"/>
      <c r="F5235" s="1334"/>
      <c r="G5235" s="1334"/>
    </row>
    <row r="5236" spans="1:7" s="1281" customFormat="1" x14ac:dyDescent="0.25">
      <c r="A5236" s="167"/>
      <c r="B5236" s="1331"/>
      <c r="C5236" s="1332"/>
      <c r="D5236" s="1333"/>
      <c r="E5236" s="1334"/>
      <c r="F5236" s="1334"/>
      <c r="G5236" s="1334"/>
    </row>
    <row r="5237" spans="1:7" s="1281" customFormat="1" x14ac:dyDescent="0.25">
      <c r="A5237" s="167"/>
      <c r="B5237" s="1331"/>
      <c r="C5237" s="1332"/>
      <c r="D5237" s="1333"/>
      <c r="E5237" s="1334"/>
      <c r="F5237" s="1334"/>
      <c r="G5237" s="1334"/>
    </row>
    <row r="5238" spans="1:7" s="1281" customFormat="1" x14ac:dyDescent="0.25">
      <c r="A5238" s="167"/>
      <c r="B5238" s="1331"/>
      <c r="C5238" s="1332"/>
      <c r="D5238" s="1333"/>
      <c r="E5238" s="1334"/>
      <c r="F5238" s="1334"/>
      <c r="G5238" s="1334"/>
    </row>
    <row r="5239" spans="1:7" s="1281" customFormat="1" x14ac:dyDescent="0.25">
      <c r="A5239" s="167"/>
      <c r="B5239" s="1331"/>
      <c r="C5239" s="1332"/>
      <c r="D5239" s="1333"/>
      <c r="E5239" s="1334"/>
      <c r="F5239" s="1334"/>
      <c r="G5239" s="1334"/>
    </row>
    <row r="5240" spans="1:7" s="1281" customFormat="1" x14ac:dyDescent="0.25">
      <c r="A5240" s="167"/>
      <c r="B5240" s="1331"/>
      <c r="C5240" s="1332"/>
      <c r="D5240" s="1333"/>
      <c r="E5240" s="1334"/>
      <c r="F5240" s="1334"/>
      <c r="G5240" s="1334"/>
    </row>
    <row r="5241" spans="1:7" s="1281" customFormat="1" x14ac:dyDescent="0.25">
      <c r="A5241" s="167"/>
      <c r="B5241" s="1331"/>
      <c r="C5241" s="1332"/>
      <c r="D5241" s="1333"/>
      <c r="E5241" s="1334"/>
      <c r="F5241" s="1334"/>
      <c r="G5241" s="1334"/>
    </row>
    <row r="5242" spans="1:7" s="1281" customFormat="1" x14ac:dyDescent="0.25">
      <c r="A5242" s="167"/>
      <c r="B5242" s="1331"/>
      <c r="C5242" s="1332"/>
      <c r="D5242" s="1333"/>
      <c r="E5242" s="1334"/>
      <c r="F5242" s="1334"/>
      <c r="G5242" s="1334"/>
    </row>
    <row r="5243" spans="1:7" s="1281" customFormat="1" x14ac:dyDescent="0.25">
      <c r="A5243" s="167"/>
      <c r="B5243" s="1331"/>
      <c r="C5243" s="1332"/>
      <c r="D5243" s="1333"/>
      <c r="E5243" s="1334"/>
      <c r="F5243" s="1334"/>
      <c r="G5243" s="1334"/>
    </row>
    <row r="5244" spans="1:7" s="1281" customFormat="1" x14ac:dyDescent="0.25">
      <c r="A5244" s="167"/>
      <c r="B5244" s="1331"/>
      <c r="C5244" s="1332"/>
      <c r="D5244" s="1333"/>
      <c r="E5244" s="1334"/>
      <c r="F5244" s="1334"/>
      <c r="G5244" s="1334"/>
    </row>
    <row r="5245" spans="1:7" s="1281" customFormat="1" x14ac:dyDescent="0.25">
      <c r="A5245" s="167"/>
      <c r="B5245" s="1331"/>
      <c r="C5245" s="1332"/>
      <c r="D5245" s="1333"/>
      <c r="E5245" s="1334"/>
      <c r="F5245" s="1334"/>
      <c r="G5245" s="1334"/>
    </row>
    <row r="5246" spans="1:7" s="1281" customFormat="1" x14ac:dyDescent="0.25">
      <c r="A5246" s="167"/>
      <c r="B5246" s="1331"/>
      <c r="C5246" s="1332"/>
      <c r="D5246" s="1333"/>
      <c r="E5246" s="1334"/>
      <c r="F5246" s="1334"/>
      <c r="G5246" s="1334"/>
    </row>
    <row r="5247" spans="1:7" s="1281" customFormat="1" x14ac:dyDescent="0.25">
      <c r="A5247" s="167"/>
      <c r="B5247" s="1331"/>
      <c r="C5247" s="1332"/>
      <c r="D5247" s="1333"/>
      <c r="E5247" s="1334"/>
      <c r="F5247" s="1334"/>
      <c r="G5247" s="1334"/>
    </row>
    <row r="5248" spans="1:7" s="1281" customFormat="1" x14ac:dyDescent="0.25">
      <c r="A5248" s="167"/>
      <c r="B5248" s="1331"/>
      <c r="C5248" s="1332"/>
      <c r="D5248" s="1333"/>
      <c r="E5248" s="1334"/>
      <c r="F5248" s="1334"/>
      <c r="G5248" s="1334"/>
    </row>
    <row r="5249" spans="1:7" s="1281" customFormat="1" x14ac:dyDescent="0.25">
      <c r="A5249" s="167"/>
      <c r="B5249" s="1331"/>
      <c r="C5249" s="1332"/>
      <c r="D5249" s="1333"/>
      <c r="E5249" s="1334"/>
      <c r="F5249" s="1334"/>
      <c r="G5249" s="1334"/>
    </row>
    <row r="5250" spans="1:7" s="1281" customFormat="1" x14ac:dyDescent="0.25">
      <c r="A5250" s="167"/>
      <c r="B5250" s="1331"/>
      <c r="C5250" s="1332"/>
      <c r="D5250" s="1333"/>
      <c r="E5250" s="1334"/>
      <c r="F5250" s="1334"/>
      <c r="G5250" s="1334"/>
    </row>
    <row r="5251" spans="1:7" s="1281" customFormat="1" x14ac:dyDescent="0.25">
      <c r="A5251" s="167"/>
      <c r="B5251" s="1331"/>
      <c r="C5251" s="1332"/>
      <c r="D5251" s="1333"/>
      <c r="E5251" s="1334"/>
      <c r="F5251" s="1334"/>
      <c r="G5251" s="1334"/>
    </row>
    <row r="5252" spans="1:7" s="1281" customFormat="1" x14ac:dyDescent="0.25">
      <c r="A5252" s="167"/>
      <c r="B5252" s="1331"/>
      <c r="C5252" s="1332"/>
      <c r="D5252" s="1333"/>
      <c r="E5252" s="1334"/>
      <c r="F5252" s="1334"/>
      <c r="G5252" s="1334"/>
    </row>
    <row r="5253" spans="1:7" s="1281" customFormat="1" x14ac:dyDescent="0.25">
      <c r="A5253" s="167"/>
      <c r="B5253" s="1331"/>
      <c r="C5253" s="1332"/>
      <c r="D5253" s="1333"/>
      <c r="E5253" s="1334"/>
      <c r="F5253" s="1334"/>
      <c r="G5253" s="1334"/>
    </row>
    <row r="5254" spans="1:7" s="1281" customFormat="1" x14ac:dyDescent="0.25">
      <c r="A5254" s="167"/>
      <c r="B5254" s="1331"/>
      <c r="C5254" s="1332"/>
      <c r="D5254" s="1333"/>
      <c r="E5254" s="1334"/>
      <c r="F5254" s="1334"/>
      <c r="G5254" s="1334"/>
    </row>
    <row r="5255" spans="1:7" s="1281" customFormat="1" x14ac:dyDescent="0.25">
      <c r="A5255" s="167"/>
      <c r="B5255" s="1331"/>
      <c r="C5255" s="1332"/>
      <c r="D5255" s="1333"/>
      <c r="E5255" s="1334"/>
      <c r="F5255" s="1334"/>
      <c r="G5255" s="1334"/>
    </row>
    <row r="5256" spans="1:7" s="1281" customFormat="1" x14ac:dyDescent="0.25">
      <c r="A5256" s="167"/>
      <c r="B5256" s="1331"/>
      <c r="C5256" s="1332"/>
      <c r="D5256" s="1333"/>
      <c r="E5256" s="1334"/>
      <c r="F5256" s="1334"/>
      <c r="G5256" s="1334"/>
    </row>
    <row r="5257" spans="1:7" s="1281" customFormat="1" x14ac:dyDescent="0.25">
      <c r="A5257" s="167"/>
      <c r="B5257" s="1331"/>
      <c r="C5257" s="1332"/>
      <c r="D5257" s="1333"/>
      <c r="E5257" s="1334"/>
      <c r="F5257" s="1334"/>
      <c r="G5257" s="1334"/>
    </row>
    <row r="5258" spans="1:7" s="1281" customFormat="1" x14ac:dyDescent="0.25">
      <c r="A5258" s="167"/>
      <c r="B5258" s="1331"/>
      <c r="C5258" s="1332"/>
      <c r="D5258" s="1333"/>
      <c r="E5258" s="1334"/>
      <c r="F5258" s="1334"/>
      <c r="G5258" s="1334"/>
    </row>
    <row r="5259" spans="1:7" s="1281" customFormat="1" x14ac:dyDescent="0.25">
      <c r="A5259" s="167"/>
      <c r="B5259" s="1331"/>
      <c r="C5259" s="1332"/>
      <c r="D5259" s="1333"/>
      <c r="E5259" s="1334"/>
      <c r="F5259" s="1334"/>
      <c r="G5259" s="1334"/>
    </row>
    <row r="5260" spans="1:7" s="1281" customFormat="1" x14ac:dyDescent="0.25">
      <c r="A5260" s="167"/>
      <c r="B5260" s="1331"/>
      <c r="C5260" s="1332"/>
      <c r="D5260" s="1333"/>
      <c r="E5260" s="1334"/>
      <c r="F5260" s="1334"/>
      <c r="G5260" s="1334"/>
    </row>
    <row r="5261" spans="1:7" s="1281" customFormat="1" x14ac:dyDescent="0.25">
      <c r="A5261" s="167"/>
      <c r="B5261" s="1331"/>
      <c r="C5261" s="1332"/>
      <c r="D5261" s="1333"/>
      <c r="E5261" s="1334"/>
      <c r="F5261" s="1334"/>
      <c r="G5261" s="1334"/>
    </row>
    <row r="5262" spans="1:7" s="1281" customFormat="1" x14ac:dyDescent="0.25">
      <c r="A5262" s="167"/>
      <c r="B5262" s="1331"/>
      <c r="C5262" s="1332"/>
      <c r="D5262" s="1333"/>
      <c r="E5262" s="1334"/>
      <c r="F5262" s="1334"/>
      <c r="G5262" s="1334"/>
    </row>
    <row r="5263" spans="1:7" s="1281" customFormat="1" x14ac:dyDescent="0.25">
      <c r="A5263" s="167"/>
      <c r="B5263" s="1331"/>
      <c r="C5263" s="1332"/>
      <c r="D5263" s="1333"/>
      <c r="E5263" s="1334"/>
      <c r="F5263" s="1334"/>
      <c r="G5263" s="1334"/>
    </row>
    <row r="5264" spans="1:7" s="1281" customFormat="1" x14ac:dyDescent="0.25">
      <c r="A5264" s="167"/>
      <c r="B5264" s="1331"/>
      <c r="C5264" s="1332"/>
      <c r="D5264" s="1333"/>
      <c r="E5264" s="1334"/>
      <c r="F5264" s="1334"/>
      <c r="G5264" s="1334"/>
    </row>
    <row r="5265" spans="1:7" s="1281" customFormat="1" x14ac:dyDescent="0.25">
      <c r="A5265" s="167"/>
      <c r="B5265" s="1331"/>
      <c r="C5265" s="1332"/>
      <c r="D5265" s="1333"/>
      <c r="E5265" s="1334"/>
      <c r="F5265" s="1334"/>
      <c r="G5265" s="1334"/>
    </row>
    <row r="5266" spans="1:7" s="1281" customFormat="1" x14ac:dyDescent="0.25">
      <c r="A5266" s="167"/>
      <c r="B5266" s="1331"/>
      <c r="C5266" s="1332"/>
      <c r="D5266" s="1333"/>
      <c r="E5266" s="1334"/>
      <c r="F5266" s="1334"/>
      <c r="G5266" s="1334"/>
    </row>
    <row r="5267" spans="1:7" s="1281" customFormat="1" x14ac:dyDescent="0.25">
      <c r="A5267" s="167"/>
      <c r="B5267" s="1331"/>
      <c r="C5267" s="1332"/>
      <c r="D5267" s="1333"/>
      <c r="E5267" s="1334"/>
      <c r="F5267" s="1334"/>
      <c r="G5267" s="1334"/>
    </row>
    <row r="5268" spans="1:7" s="1281" customFormat="1" x14ac:dyDescent="0.25">
      <c r="A5268" s="167"/>
      <c r="B5268" s="1331"/>
      <c r="C5268" s="1332"/>
      <c r="D5268" s="1333"/>
      <c r="E5268" s="1334"/>
      <c r="F5268" s="1334"/>
      <c r="G5268" s="1334"/>
    </row>
    <row r="5269" spans="1:7" s="1281" customFormat="1" x14ac:dyDescent="0.25">
      <c r="A5269" s="167"/>
      <c r="B5269" s="1331"/>
      <c r="C5269" s="1332"/>
      <c r="D5269" s="1333"/>
      <c r="E5269" s="1334"/>
      <c r="F5269" s="1334"/>
      <c r="G5269" s="1334"/>
    </row>
    <row r="5270" spans="1:7" s="1281" customFormat="1" x14ac:dyDescent="0.25">
      <c r="A5270" s="167"/>
      <c r="B5270" s="1331"/>
      <c r="C5270" s="1332"/>
      <c r="D5270" s="1333"/>
      <c r="E5270" s="1334"/>
      <c r="F5270" s="1334"/>
      <c r="G5270" s="1334"/>
    </row>
    <row r="5271" spans="1:7" s="1281" customFormat="1" x14ac:dyDescent="0.25">
      <c r="A5271" s="167"/>
      <c r="B5271" s="1331"/>
      <c r="C5271" s="1332"/>
      <c r="D5271" s="1333"/>
      <c r="E5271" s="1334"/>
      <c r="F5271" s="1334"/>
      <c r="G5271" s="1334"/>
    </row>
    <row r="5272" spans="1:7" s="1281" customFormat="1" x14ac:dyDescent="0.25">
      <c r="A5272" s="167"/>
      <c r="B5272" s="1331"/>
      <c r="C5272" s="1332"/>
      <c r="D5272" s="1333"/>
      <c r="E5272" s="1334"/>
      <c r="F5272" s="1334"/>
      <c r="G5272" s="1334"/>
    </row>
    <row r="5273" spans="1:7" s="1281" customFormat="1" x14ac:dyDescent="0.25">
      <c r="A5273" s="167"/>
      <c r="B5273" s="1331"/>
      <c r="C5273" s="1332"/>
      <c r="D5273" s="1333"/>
      <c r="E5273" s="1334"/>
      <c r="F5273" s="1334"/>
      <c r="G5273" s="1334"/>
    </row>
    <row r="5274" spans="1:7" s="1281" customFormat="1" x14ac:dyDescent="0.25">
      <c r="A5274" s="167"/>
      <c r="B5274" s="1331"/>
      <c r="C5274" s="1332"/>
      <c r="D5274" s="1333"/>
      <c r="E5274" s="1334"/>
      <c r="F5274" s="1334"/>
      <c r="G5274" s="1334"/>
    </row>
    <row r="5275" spans="1:7" s="1281" customFormat="1" x14ac:dyDescent="0.25">
      <c r="A5275" s="167"/>
      <c r="B5275" s="1331"/>
      <c r="C5275" s="1332"/>
      <c r="D5275" s="1333"/>
      <c r="E5275" s="1334"/>
      <c r="F5275" s="1334"/>
      <c r="G5275" s="1334"/>
    </row>
    <row r="5276" spans="1:7" s="1281" customFormat="1" x14ac:dyDescent="0.25">
      <c r="A5276" s="167"/>
      <c r="B5276" s="1331"/>
      <c r="C5276" s="1332"/>
      <c r="D5276" s="1333"/>
      <c r="E5276" s="1334"/>
      <c r="F5276" s="1334"/>
      <c r="G5276" s="1334"/>
    </row>
    <row r="5277" spans="1:7" s="1281" customFormat="1" x14ac:dyDescent="0.25">
      <c r="A5277" s="167"/>
      <c r="B5277" s="1331"/>
      <c r="C5277" s="1332"/>
      <c r="D5277" s="1333"/>
      <c r="E5277" s="1334"/>
      <c r="F5277" s="1334"/>
      <c r="G5277" s="1334"/>
    </row>
    <row r="5278" spans="1:7" s="1281" customFormat="1" x14ac:dyDescent="0.25">
      <c r="A5278" s="167"/>
      <c r="B5278" s="1331"/>
      <c r="C5278" s="1332"/>
      <c r="D5278" s="1333"/>
      <c r="E5278" s="1334"/>
      <c r="F5278" s="1334"/>
      <c r="G5278" s="1334"/>
    </row>
    <row r="5279" spans="1:7" s="1281" customFormat="1" x14ac:dyDescent="0.25">
      <c r="A5279" s="167"/>
      <c r="B5279" s="1331"/>
      <c r="C5279" s="1332"/>
      <c r="D5279" s="1333"/>
      <c r="E5279" s="1334"/>
      <c r="F5279" s="1334"/>
      <c r="G5279" s="1334"/>
    </row>
    <row r="5280" spans="1:7" s="1281" customFormat="1" x14ac:dyDescent="0.25">
      <c r="A5280" s="167"/>
      <c r="B5280" s="1331"/>
      <c r="C5280" s="1332"/>
      <c r="D5280" s="1333"/>
      <c r="E5280" s="1334"/>
      <c r="F5280" s="1334"/>
      <c r="G5280" s="1334"/>
    </row>
    <row r="5281" spans="1:7" s="1281" customFormat="1" x14ac:dyDescent="0.25">
      <c r="A5281" s="167"/>
      <c r="B5281" s="1331"/>
      <c r="C5281" s="1332"/>
      <c r="D5281" s="1333"/>
      <c r="E5281" s="1334"/>
      <c r="F5281" s="1334"/>
      <c r="G5281" s="1334"/>
    </row>
    <row r="5282" spans="1:7" s="1281" customFormat="1" x14ac:dyDescent="0.25">
      <c r="A5282" s="167"/>
      <c r="B5282" s="1331"/>
      <c r="C5282" s="1332"/>
      <c r="D5282" s="1333"/>
      <c r="E5282" s="1334"/>
      <c r="F5282" s="1334"/>
      <c r="G5282" s="1334"/>
    </row>
    <row r="5283" spans="1:7" s="1281" customFormat="1" x14ac:dyDescent="0.25">
      <c r="A5283" s="167"/>
      <c r="B5283" s="1331"/>
      <c r="C5283" s="1332"/>
      <c r="D5283" s="1333"/>
      <c r="E5283" s="1334"/>
      <c r="F5283" s="1334"/>
      <c r="G5283" s="1334"/>
    </row>
    <row r="5284" spans="1:7" s="1281" customFormat="1" x14ac:dyDescent="0.25">
      <c r="A5284" s="167"/>
      <c r="B5284" s="1331"/>
      <c r="C5284" s="1332"/>
      <c r="D5284" s="1333"/>
      <c r="E5284" s="1334"/>
      <c r="F5284" s="1334"/>
      <c r="G5284" s="1334"/>
    </row>
    <row r="5285" spans="1:7" s="1281" customFormat="1" x14ac:dyDescent="0.25">
      <c r="A5285" s="167"/>
      <c r="B5285" s="1331"/>
      <c r="C5285" s="1332"/>
      <c r="D5285" s="1333"/>
      <c r="E5285" s="1334"/>
      <c r="F5285" s="1334"/>
      <c r="G5285" s="1334"/>
    </row>
    <row r="5286" spans="1:7" s="1281" customFormat="1" x14ac:dyDescent="0.25">
      <c r="A5286" s="167"/>
      <c r="B5286" s="1331"/>
      <c r="C5286" s="1332"/>
      <c r="D5286" s="1333"/>
      <c r="E5286" s="1334"/>
      <c r="F5286" s="1334"/>
      <c r="G5286" s="1334"/>
    </row>
    <row r="5287" spans="1:7" s="1281" customFormat="1" x14ac:dyDescent="0.25">
      <c r="A5287" s="167"/>
      <c r="B5287" s="1331"/>
      <c r="C5287" s="1332"/>
      <c r="D5287" s="1333"/>
      <c r="E5287" s="1334"/>
      <c r="F5287" s="1334"/>
      <c r="G5287" s="1334"/>
    </row>
    <row r="5288" spans="1:7" s="1281" customFormat="1" x14ac:dyDescent="0.25">
      <c r="A5288" s="167"/>
      <c r="B5288" s="1331"/>
      <c r="C5288" s="1332"/>
      <c r="D5288" s="1333"/>
      <c r="E5288" s="1334"/>
      <c r="F5288" s="1334"/>
      <c r="G5288" s="1334"/>
    </row>
    <row r="5289" spans="1:7" s="1281" customFormat="1" x14ac:dyDescent="0.25">
      <c r="A5289" s="167"/>
      <c r="B5289" s="1331"/>
      <c r="C5289" s="1332"/>
      <c r="D5289" s="1333"/>
      <c r="E5289" s="1334"/>
      <c r="F5289" s="1334"/>
      <c r="G5289" s="1334"/>
    </row>
    <row r="5290" spans="1:7" s="1281" customFormat="1" x14ac:dyDescent="0.25">
      <c r="A5290" s="167"/>
      <c r="B5290" s="1331"/>
      <c r="C5290" s="1332"/>
      <c r="D5290" s="1333"/>
      <c r="E5290" s="1334"/>
      <c r="F5290" s="1334"/>
      <c r="G5290" s="1334"/>
    </row>
    <row r="5291" spans="1:7" s="1281" customFormat="1" x14ac:dyDescent="0.25">
      <c r="A5291" s="167"/>
      <c r="B5291" s="1331"/>
      <c r="C5291" s="1332"/>
      <c r="D5291" s="1333"/>
      <c r="E5291" s="1334"/>
      <c r="F5291" s="1334"/>
      <c r="G5291" s="1334"/>
    </row>
    <row r="5292" spans="1:7" s="1281" customFormat="1" x14ac:dyDescent="0.25">
      <c r="A5292" s="167"/>
      <c r="B5292" s="1331"/>
      <c r="C5292" s="1332"/>
      <c r="D5292" s="1333"/>
      <c r="E5292" s="1334"/>
      <c r="F5292" s="1334"/>
      <c r="G5292" s="1334"/>
    </row>
    <row r="5293" spans="1:7" s="1281" customFormat="1" x14ac:dyDescent="0.25">
      <c r="A5293" s="167"/>
      <c r="B5293" s="1331"/>
      <c r="C5293" s="1332"/>
      <c r="D5293" s="1333"/>
      <c r="E5293" s="1334"/>
      <c r="F5293" s="1334"/>
      <c r="G5293" s="1334"/>
    </row>
    <row r="5294" spans="1:7" s="1281" customFormat="1" x14ac:dyDescent="0.25">
      <c r="A5294" s="167"/>
      <c r="B5294" s="1331"/>
      <c r="C5294" s="1332"/>
      <c r="D5294" s="1333"/>
      <c r="E5294" s="1334"/>
      <c r="F5294" s="1334"/>
      <c r="G5294" s="1334"/>
    </row>
    <row r="5295" spans="1:7" s="1281" customFormat="1" x14ac:dyDescent="0.25">
      <c r="A5295" s="167"/>
      <c r="B5295" s="1331"/>
      <c r="C5295" s="1332"/>
      <c r="D5295" s="1333"/>
      <c r="E5295" s="1334"/>
      <c r="F5295" s="1334"/>
      <c r="G5295" s="1334"/>
    </row>
    <row r="5296" spans="1:7" s="1281" customFormat="1" x14ac:dyDescent="0.25">
      <c r="A5296" s="167"/>
      <c r="B5296" s="1331"/>
      <c r="C5296" s="1332"/>
      <c r="D5296" s="1333"/>
      <c r="E5296" s="1334"/>
      <c r="F5296" s="1334"/>
      <c r="G5296" s="1334"/>
    </row>
    <row r="5297" spans="1:7" s="1281" customFormat="1" x14ac:dyDescent="0.25">
      <c r="A5297" s="167"/>
      <c r="B5297" s="1331"/>
      <c r="C5297" s="1332"/>
      <c r="D5297" s="1333"/>
      <c r="E5297" s="1334"/>
      <c r="F5297" s="1334"/>
      <c r="G5297" s="1334"/>
    </row>
    <row r="5298" spans="1:7" s="1281" customFormat="1" x14ac:dyDescent="0.25">
      <c r="A5298" s="167"/>
      <c r="B5298" s="1331"/>
      <c r="C5298" s="1332"/>
      <c r="D5298" s="1333"/>
      <c r="E5298" s="1334"/>
      <c r="F5298" s="1334"/>
      <c r="G5298" s="1334"/>
    </row>
    <row r="5299" spans="1:7" s="1281" customFormat="1" x14ac:dyDescent="0.25">
      <c r="A5299" s="167"/>
      <c r="B5299" s="1331"/>
      <c r="C5299" s="1332"/>
      <c r="D5299" s="1333"/>
      <c r="E5299" s="1334"/>
      <c r="F5299" s="1334"/>
      <c r="G5299" s="1334"/>
    </row>
    <row r="5300" spans="1:7" s="1281" customFormat="1" x14ac:dyDescent="0.25">
      <c r="A5300" s="167"/>
      <c r="B5300" s="1331"/>
      <c r="C5300" s="1332"/>
      <c r="D5300" s="1333"/>
      <c r="E5300" s="1334"/>
      <c r="F5300" s="1334"/>
      <c r="G5300" s="1334"/>
    </row>
    <row r="5301" spans="1:7" s="1281" customFormat="1" x14ac:dyDescent="0.25">
      <c r="A5301" s="167"/>
      <c r="B5301" s="1331"/>
      <c r="C5301" s="1332"/>
      <c r="D5301" s="1333"/>
      <c r="E5301" s="1334"/>
      <c r="F5301" s="1334"/>
      <c r="G5301" s="1334"/>
    </row>
    <row r="5302" spans="1:7" s="1281" customFormat="1" x14ac:dyDescent="0.25">
      <c r="A5302" s="167"/>
      <c r="B5302" s="1331"/>
      <c r="C5302" s="1332"/>
      <c r="D5302" s="1333"/>
      <c r="E5302" s="1334"/>
      <c r="F5302" s="1334"/>
      <c r="G5302" s="1334"/>
    </row>
    <row r="5303" spans="1:7" s="1281" customFormat="1" x14ac:dyDescent="0.25">
      <c r="A5303" s="167"/>
      <c r="B5303" s="1331"/>
      <c r="C5303" s="1332"/>
      <c r="D5303" s="1333"/>
      <c r="E5303" s="1334"/>
      <c r="F5303" s="1334"/>
      <c r="G5303" s="1334"/>
    </row>
    <row r="5304" spans="1:7" s="1281" customFormat="1" x14ac:dyDescent="0.25">
      <c r="A5304" s="167"/>
      <c r="B5304" s="1331"/>
      <c r="C5304" s="1332"/>
      <c r="D5304" s="1333"/>
      <c r="E5304" s="1334"/>
      <c r="F5304" s="1334"/>
      <c r="G5304" s="1334"/>
    </row>
    <row r="5305" spans="1:7" s="1281" customFormat="1" x14ac:dyDescent="0.25">
      <c r="A5305" s="167"/>
      <c r="B5305" s="1331"/>
      <c r="C5305" s="1332"/>
      <c r="D5305" s="1333"/>
      <c r="E5305" s="1334"/>
      <c r="F5305" s="1334"/>
      <c r="G5305" s="1334"/>
    </row>
    <row r="5306" spans="1:7" s="1281" customFormat="1" x14ac:dyDescent="0.25">
      <c r="A5306" s="167"/>
      <c r="B5306" s="1331"/>
      <c r="C5306" s="1332"/>
      <c r="D5306" s="1333"/>
      <c r="E5306" s="1334"/>
      <c r="F5306" s="1334"/>
      <c r="G5306" s="1334"/>
    </row>
    <row r="5307" spans="1:7" s="1281" customFormat="1" x14ac:dyDescent="0.25">
      <c r="A5307" s="167"/>
      <c r="B5307" s="1331"/>
      <c r="C5307" s="1332"/>
      <c r="D5307" s="1333"/>
      <c r="E5307" s="1334"/>
      <c r="F5307" s="1334"/>
      <c r="G5307" s="1334"/>
    </row>
    <row r="5308" spans="1:7" s="1281" customFormat="1" x14ac:dyDescent="0.25">
      <c r="A5308" s="167"/>
      <c r="B5308" s="1331"/>
      <c r="C5308" s="1332"/>
      <c r="D5308" s="1333"/>
      <c r="E5308" s="1334"/>
      <c r="F5308" s="1334"/>
      <c r="G5308" s="1334"/>
    </row>
    <row r="5309" spans="1:7" s="1281" customFormat="1" x14ac:dyDescent="0.25">
      <c r="A5309" s="167"/>
      <c r="B5309" s="1331"/>
      <c r="C5309" s="1332"/>
      <c r="D5309" s="1333"/>
      <c r="E5309" s="1334"/>
      <c r="F5309" s="1334"/>
      <c r="G5309" s="1334"/>
    </row>
    <row r="5310" spans="1:7" s="1281" customFormat="1" x14ac:dyDescent="0.25">
      <c r="A5310" s="167"/>
      <c r="B5310" s="1331"/>
      <c r="C5310" s="1332"/>
      <c r="D5310" s="1333"/>
      <c r="E5310" s="1334"/>
      <c r="F5310" s="1334"/>
      <c r="G5310" s="1334"/>
    </row>
    <row r="5311" spans="1:7" s="1281" customFormat="1" x14ac:dyDescent="0.25">
      <c r="A5311" s="167"/>
      <c r="B5311" s="1331"/>
      <c r="C5311" s="1332"/>
      <c r="D5311" s="1333"/>
      <c r="E5311" s="1334"/>
      <c r="F5311" s="1334"/>
      <c r="G5311" s="1334"/>
    </row>
    <row r="5312" spans="1:7" s="1281" customFormat="1" x14ac:dyDescent="0.25">
      <c r="A5312" s="167"/>
      <c r="B5312" s="1331"/>
      <c r="C5312" s="1332"/>
      <c r="D5312" s="1333"/>
      <c r="E5312" s="1334"/>
      <c r="F5312" s="1334"/>
      <c r="G5312" s="1334"/>
    </row>
    <row r="5313" spans="1:7" s="1281" customFormat="1" x14ac:dyDescent="0.25">
      <c r="A5313" s="167"/>
      <c r="B5313" s="1331"/>
      <c r="C5313" s="1332"/>
      <c r="D5313" s="1333"/>
      <c r="E5313" s="1334"/>
      <c r="F5313" s="1334"/>
      <c r="G5313" s="1334"/>
    </row>
    <row r="5314" spans="1:7" s="1281" customFormat="1" x14ac:dyDescent="0.25">
      <c r="A5314" s="167"/>
      <c r="B5314" s="1331"/>
      <c r="C5314" s="1332"/>
      <c r="D5314" s="1333"/>
      <c r="E5314" s="1334"/>
      <c r="F5314" s="1334"/>
      <c r="G5314" s="1334"/>
    </row>
    <row r="5315" spans="1:7" s="1281" customFormat="1" x14ac:dyDescent="0.25">
      <c r="A5315" s="167"/>
      <c r="B5315" s="1331"/>
      <c r="C5315" s="1332"/>
      <c r="D5315" s="1333"/>
      <c r="E5315" s="1334"/>
      <c r="F5315" s="1334"/>
      <c r="G5315" s="1334"/>
    </row>
    <row r="5316" spans="1:7" s="1281" customFormat="1" x14ac:dyDescent="0.25">
      <c r="A5316" s="167"/>
      <c r="B5316" s="1331"/>
      <c r="C5316" s="1332"/>
      <c r="D5316" s="1333"/>
      <c r="E5316" s="1334"/>
      <c r="F5316" s="1334"/>
      <c r="G5316" s="1334"/>
    </row>
    <row r="5317" spans="1:7" s="1281" customFormat="1" x14ac:dyDescent="0.25">
      <c r="A5317" s="167"/>
      <c r="B5317" s="1331"/>
      <c r="C5317" s="1332"/>
      <c r="D5317" s="1333"/>
      <c r="E5317" s="1334"/>
      <c r="F5317" s="1334"/>
      <c r="G5317" s="1334"/>
    </row>
    <row r="5318" spans="1:7" s="1281" customFormat="1" x14ac:dyDescent="0.25">
      <c r="A5318" s="167"/>
      <c r="B5318" s="1331"/>
      <c r="C5318" s="1332"/>
      <c r="D5318" s="1333"/>
      <c r="E5318" s="1334"/>
      <c r="F5318" s="1334"/>
      <c r="G5318" s="1334"/>
    </row>
    <row r="5319" spans="1:7" s="1281" customFormat="1" x14ac:dyDescent="0.25">
      <c r="A5319" s="167"/>
      <c r="B5319" s="1331"/>
      <c r="C5319" s="1332"/>
      <c r="D5319" s="1333"/>
      <c r="E5319" s="1334"/>
      <c r="F5319" s="1334"/>
      <c r="G5319" s="1334"/>
    </row>
    <row r="5320" spans="1:7" s="1281" customFormat="1" x14ac:dyDescent="0.25">
      <c r="A5320" s="167"/>
      <c r="B5320" s="1331"/>
      <c r="C5320" s="1332"/>
      <c r="D5320" s="1333"/>
      <c r="E5320" s="1334"/>
      <c r="F5320" s="1334"/>
      <c r="G5320" s="1334"/>
    </row>
    <row r="5321" spans="1:7" s="1281" customFormat="1" x14ac:dyDescent="0.25">
      <c r="A5321" s="167"/>
      <c r="B5321" s="1331"/>
      <c r="C5321" s="1332"/>
      <c r="D5321" s="1333"/>
      <c r="E5321" s="1334"/>
      <c r="F5321" s="1334"/>
      <c r="G5321" s="1334"/>
    </row>
    <row r="5322" spans="1:7" s="1281" customFormat="1" x14ac:dyDescent="0.25">
      <c r="A5322" s="167"/>
      <c r="B5322" s="1331"/>
      <c r="C5322" s="1332"/>
      <c r="D5322" s="1333"/>
      <c r="E5322" s="1334"/>
      <c r="F5322" s="1334"/>
      <c r="G5322" s="1334"/>
    </row>
    <row r="5323" spans="1:7" s="1281" customFormat="1" x14ac:dyDescent="0.25">
      <c r="A5323" s="167"/>
      <c r="B5323" s="1331"/>
      <c r="C5323" s="1332"/>
      <c r="D5323" s="1333"/>
      <c r="E5323" s="1334"/>
      <c r="F5323" s="1334"/>
      <c r="G5323" s="1334"/>
    </row>
    <row r="5324" spans="1:7" s="1281" customFormat="1" x14ac:dyDescent="0.25">
      <c r="A5324" s="167"/>
      <c r="B5324" s="1331"/>
      <c r="C5324" s="1332"/>
      <c r="D5324" s="1333"/>
      <c r="E5324" s="1334"/>
      <c r="F5324" s="1334"/>
      <c r="G5324" s="1334"/>
    </row>
    <row r="5325" spans="1:7" s="1281" customFormat="1" x14ac:dyDescent="0.25">
      <c r="A5325" s="167"/>
      <c r="B5325" s="1331"/>
      <c r="C5325" s="1332"/>
      <c r="D5325" s="1333"/>
      <c r="E5325" s="1334"/>
      <c r="F5325" s="1334"/>
      <c r="G5325" s="1334"/>
    </row>
    <row r="5326" spans="1:7" s="1281" customFormat="1" x14ac:dyDescent="0.25">
      <c r="A5326" s="167"/>
      <c r="B5326" s="1331"/>
      <c r="C5326" s="1332"/>
      <c r="D5326" s="1333"/>
      <c r="E5326" s="1334"/>
      <c r="F5326" s="1334"/>
      <c r="G5326" s="1334"/>
    </row>
    <row r="5327" spans="1:7" s="1281" customFormat="1" x14ac:dyDescent="0.25">
      <c r="A5327" s="167"/>
      <c r="B5327" s="1331"/>
      <c r="C5327" s="1332"/>
      <c r="D5327" s="1333"/>
      <c r="E5327" s="1334"/>
      <c r="F5327" s="1334"/>
      <c r="G5327" s="1334"/>
    </row>
    <row r="5328" spans="1:7" s="1281" customFormat="1" x14ac:dyDescent="0.25">
      <c r="A5328" s="167"/>
      <c r="B5328" s="1331"/>
      <c r="C5328" s="1332"/>
      <c r="D5328" s="1333"/>
      <c r="E5328" s="1334"/>
      <c r="F5328" s="1334"/>
      <c r="G5328" s="1334"/>
    </row>
    <row r="5329" spans="1:7" s="1281" customFormat="1" x14ac:dyDescent="0.25">
      <c r="A5329" s="167"/>
      <c r="B5329" s="1331"/>
      <c r="C5329" s="1332"/>
      <c r="D5329" s="1333"/>
      <c r="E5329" s="1334"/>
      <c r="F5329" s="1334"/>
      <c r="G5329" s="1334"/>
    </row>
    <row r="5330" spans="1:7" s="1281" customFormat="1" x14ac:dyDescent="0.25">
      <c r="A5330" s="167"/>
      <c r="B5330" s="1331"/>
      <c r="C5330" s="1332"/>
      <c r="D5330" s="1333"/>
      <c r="E5330" s="1334"/>
      <c r="F5330" s="1334"/>
      <c r="G5330" s="1334"/>
    </row>
    <row r="5331" spans="1:7" s="1281" customFormat="1" x14ac:dyDescent="0.25">
      <c r="A5331" s="167"/>
      <c r="B5331" s="1331"/>
      <c r="C5331" s="1332"/>
      <c r="D5331" s="1333"/>
      <c r="E5331" s="1334"/>
      <c r="F5331" s="1334"/>
      <c r="G5331" s="1334"/>
    </row>
    <row r="5332" spans="1:7" s="1281" customFormat="1" x14ac:dyDescent="0.25">
      <c r="A5332" s="167"/>
      <c r="B5332" s="1331"/>
      <c r="C5332" s="1332"/>
      <c r="D5332" s="1333"/>
      <c r="E5332" s="1334"/>
      <c r="F5332" s="1334"/>
      <c r="G5332" s="1334"/>
    </row>
    <row r="5333" spans="1:7" s="1281" customFormat="1" x14ac:dyDescent="0.25">
      <c r="A5333" s="167"/>
      <c r="B5333" s="1331"/>
      <c r="C5333" s="1332"/>
      <c r="D5333" s="1333"/>
      <c r="E5333" s="1334"/>
      <c r="F5333" s="1334"/>
      <c r="G5333" s="1334"/>
    </row>
    <row r="5334" spans="1:7" s="1281" customFormat="1" x14ac:dyDescent="0.25">
      <c r="A5334" s="167"/>
      <c r="B5334" s="1331"/>
      <c r="C5334" s="1332"/>
      <c r="D5334" s="1333"/>
      <c r="E5334" s="1334"/>
      <c r="F5334" s="1334"/>
      <c r="G5334" s="1334"/>
    </row>
    <row r="5335" spans="1:7" s="1281" customFormat="1" x14ac:dyDescent="0.25">
      <c r="A5335" s="167"/>
      <c r="B5335" s="1331"/>
      <c r="C5335" s="1332"/>
      <c r="D5335" s="1333"/>
      <c r="E5335" s="1334"/>
      <c r="F5335" s="1334"/>
      <c r="G5335" s="1334"/>
    </row>
    <row r="5336" spans="1:7" s="1281" customFormat="1" x14ac:dyDescent="0.25">
      <c r="A5336" s="167"/>
      <c r="B5336" s="1331"/>
      <c r="C5336" s="1332"/>
      <c r="D5336" s="1333"/>
      <c r="E5336" s="1334"/>
      <c r="F5336" s="1334"/>
      <c r="G5336" s="1334"/>
    </row>
    <row r="5337" spans="1:7" s="1281" customFormat="1" x14ac:dyDescent="0.25">
      <c r="A5337" s="167"/>
      <c r="B5337" s="1331"/>
      <c r="C5337" s="1332"/>
      <c r="D5337" s="1333"/>
      <c r="E5337" s="1334"/>
      <c r="F5337" s="1334"/>
      <c r="G5337" s="1334"/>
    </row>
    <row r="5338" spans="1:7" s="1281" customFormat="1" x14ac:dyDescent="0.25">
      <c r="A5338" s="167"/>
      <c r="B5338" s="1331"/>
      <c r="C5338" s="1332"/>
      <c r="D5338" s="1333"/>
      <c r="E5338" s="1334"/>
      <c r="F5338" s="1334"/>
      <c r="G5338" s="1334"/>
    </row>
    <row r="5339" spans="1:7" s="1281" customFormat="1" x14ac:dyDescent="0.25">
      <c r="A5339" s="167"/>
      <c r="B5339" s="1331"/>
      <c r="C5339" s="1332"/>
      <c r="D5339" s="1333"/>
      <c r="E5339" s="1334"/>
      <c r="F5339" s="1334"/>
      <c r="G5339" s="1334"/>
    </row>
    <row r="5340" spans="1:7" s="1281" customFormat="1" x14ac:dyDescent="0.25">
      <c r="A5340" s="167"/>
      <c r="B5340" s="1331"/>
      <c r="C5340" s="1332"/>
      <c r="D5340" s="1333"/>
      <c r="E5340" s="1334"/>
      <c r="F5340" s="1334"/>
      <c r="G5340" s="1334"/>
    </row>
    <row r="5341" spans="1:7" s="1281" customFormat="1" x14ac:dyDescent="0.25">
      <c r="A5341" s="167"/>
      <c r="B5341" s="1331"/>
      <c r="C5341" s="1332"/>
      <c r="D5341" s="1333"/>
      <c r="E5341" s="1334"/>
      <c r="F5341" s="1334"/>
      <c r="G5341" s="1334"/>
    </row>
    <row r="5342" spans="1:7" s="1281" customFormat="1" x14ac:dyDescent="0.25">
      <c r="A5342" s="167"/>
      <c r="B5342" s="1331"/>
      <c r="C5342" s="1332"/>
      <c r="D5342" s="1333"/>
      <c r="E5342" s="1334"/>
      <c r="F5342" s="1334"/>
      <c r="G5342" s="1334"/>
    </row>
    <row r="5343" spans="1:7" s="1281" customFormat="1" x14ac:dyDescent="0.25">
      <c r="A5343" s="167"/>
      <c r="B5343" s="1331"/>
      <c r="C5343" s="1332"/>
      <c r="D5343" s="1333"/>
      <c r="E5343" s="1334"/>
      <c r="F5343" s="1334"/>
      <c r="G5343" s="1334"/>
    </row>
    <row r="5344" spans="1:7" s="1281" customFormat="1" x14ac:dyDescent="0.25">
      <c r="A5344" s="167"/>
      <c r="B5344" s="1331"/>
      <c r="C5344" s="1332"/>
      <c r="D5344" s="1333"/>
      <c r="E5344" s="1334"/>
      <c r="F5344" s="1334"/>
      <c r="G5344" s="1334"/>
    </row>
    <row r="5345" spans="1:7" s="1281" customFormat="1" x14ac:dyDescent="0.25">
      <c r="A5345" s="167"/>
      <c r="B5345" s="1331"/>
      <c r="C5345" s="1332"/>
      <c r="D5345" s="1333"/>
      <c r="E5345" s="1334"/>
      <c r="F5345" s="1334"/>
      <c r="G5345" s="1334"/>
    </row>
    <row r="5346" spans="1:7" s="1281" customFormat="1" x14ac:dyDescent="0.25">
      <c r="A5346" s="167"/>
      <c r="B5346" s="1331"/>
      <c r="C5346" s="1332"/>
      <c r="D5346" s="1333"/>
      <c r="E5346" s="1334"/>
      <c r="F5346" s="1334"/>
      <c r="G5346" s="1334"/>
    </row>
    <row r="5347" spans="1:7" s="1281" customFormat="1" x14ac:dyDescent="0.25">
      <c r="A5347" s="167"/>
      <c r="B5347" s="1331"/>
      <c r="C5347" s="1332"/>
      <c r="D5347" s="1333"/>
      <c r="E5347" s="1334"/>
      <c r="F5347" s="1334"/>
      <c r="G5347" s="1334"/>
    </row>
    <row r="5348" spans="1:7" s="1281" customFormat="1" x14ac:dyDescent="0.25">
      <c r="A5348" s="167"/>
      <c r="B5348" s="1331"/>
      <c r="C5348" s="1332"/>
      <c r="D5348" s="1333"/>
      <c r="E5348" s="1334"/>
      <c r="F5348" s="1334"/>
      <c r="G5348" s="1334"/>
    </row>
    <row r="5349" spans="1:7" s="1281" customFormat="1" x14ac:dyDescent="0.25">
      <c r="A5349" s="167"/>
      <c r="B5349" s="1331"/>
      <c r="C5349" s="1332"/>
      <c r="D5349" s="1333"/>
      <c r="E5349" s="1334"/>
      <c r="F5349" s="1334"/>
      <c r="G5349" s="1334"/>
    </row>
    <row r="5350" spans="1:7" s="1281" customFormat="1" x14ac:dyDescent="0.25">
      <c r="A5350" s="167"/>
      <c r="B5350" s="1331"/>
      <c r="C5350" s="1332"/>
      <c r="D5350" s="1333"/>
      <c r="E5350" s="1334"/>
      <c r="F5350" s="1334"/>
      <c r="G5350" s="1334"/>
    </row>
    <row r="5351" spans="1:7" s="1281" customFormat="1" x14ac:dyDescent="0.25">
      <c r="A5351" s="167"/>
      <c r="B5351" s="1331"/>
      <c r="C5351" s="1332"/>
      <c r="D5351" s="1333"/>
      <c r="E5351" s="1334"/>
      <c r="F5351" s="1334"/>
      <c r="G5351" s="1334"/>
    </row>
    <row r="5352" spans="1:7" s="1281" customFormat="1" x14ac:dyDescent="0.25">
      <c r="A5352" s="167"/>
      <c r="B5352" s="1331"/>
      <c r="C5352" s="1332"/>
      <c r="D5352" s="1333"/>
      <c r="E5352" s="1334"/>
      <c r="F5352" s="1334"/>
      <c r="G5352" s="1334"/>
    </row>
    <row r="5353" spans="1:7" s="1281" customFormat="1" x14ac:dyDescent="0.25">
      <c r="A5353" s="167"/>
      <c r="B5353" s="1331"/>
      <c r="C5353" s="1332"/>
      <c r="D5353" s="1333"/>
      <c r="E5353" s="1334"/>
      <c r="F5353" s="1334"/>
      <c r="G5353" s="1334"/>
    </row>
    <row r="5354" spans="1:7" s="1281" customFormat="1" x14ac:dyDescent="0.25">
      <c r="A5354" s="167"/>
      <c r="B5354" s="1331"/>
      <c r="C5354" s="1332"/>
      <c r="D5354" s="1333"/>
      <c r="E5354" s="1334"/>
      <c r="F5354" s="1334"/>
      <c r="G5354" s="1334"/>
    </row>
    <row r="5355" spans="1:7" s="1281" customFormat="1" x14ac:dyDescent="0.25">
      <c r="A5355" s="167"/>
      <c r="B5355" s="1331"/>
      <c r="C5355" s="1332"/>
      <c r="D5355" s="1333"/>
      <c r="E5355" s="1334"/>
      <c r="F5355" s="1334"/>
      <c r="G5355" s="1334"/>
    </row>
    <row r="5356" spans="1:7" s="1281" customFormat="1" x14ac:dyDescent="0.25">
      <c r="A5356" s="167"/>
      <c r="B5356" s="1331"/>
      <c r="C5356" s="1332"/>
      <c r="D5356" s="1333"/>
      <c r="E5356" s="1334"/>
      <c r="F5356" s="1334"/>
      <c r="G5356" s="1334"/>
    </row>
    <row r="5357" spans="1:7" s="1281" customFormat="1" x14ac:dyDescent="0.25">
      <c r="A5357" s="167"/>
      <c r="B5357" s="1331"/>
      <c r="C5357" s="1332"/>
      <c r="D5357" s="1333"/>
      <c r="E5357" s="1334"/>
      <c r="F5357" s="1334"/>
      <c r="G5357" s="1334"/>
    </row>
    <row r="5358" spans="1:7" s="1281" customFormat="1" x14ac:dyDescent="0.25">
      <c r="A5358" s="167"/>
      <c r="B5358" s="1331"/>
      <c r="C5358" s="1332"/>
      <c r="D5358" s="1333"/>
      <c r="E5358" s="1334"/>
      <c r="F5358" s="1334"/>
      <c r="G5358" s="1334"/>
    </row>
    <row r="5359" spans="1:7" s="1281" customFormat="1" x14ac:dyDescent="0.25">
      <c r="A5359" s="167"/>
      <c r="B5359" s="1331"/>
      <c r="C5359" s="1332"/>
      <c r="D5359" s="1333"/>
      <c r="E5359" s="1334"/>
      <c r="F5359" s="1334"/>
      <c r="G5359" s="1334"/>
    </row>
    <row r="5360" spans="1:7" s="1281" customFormat="1" x14ac:dyDescent="0.25">
      <c r="A5360" s="167"/>
      <c r="B5360" s="1331"/>
      <c r="C5360" s="1332"/>
      <c r="D5360" s="1333"/>
      <c r="E5360" s="1334"/>
      <c r="F5360" s="1334"/>
      <c r="G5360" s="1334"/>
    </row>
    <row r="5361" spans="1:7" s="1281" customFormat="1" x14ac:dyDescent="0.25">
      <c r="A5361" s="167"/>
      <c r="B5361" s="1331"/>
      <c r="C5361" s="1332"/>
      <c r="D5361" s="1333"/>
      <c r="E5361" s="1334"/>
      <c r="F5361" s="1334"/>
      <c r="G5361" s="1334"/>
    </row>
    <row r="5362" spans="1:7" s="1281" customFormat="1" x14ac:dyDescent="0.25">
      <c r="A5362" s="167"/>
      <c r="B5362" s="1331"/>
      <c r="C5362" s="1332"/>
      <c r="D5362" s="1333"/>
      <c r="E5362" s="1334"/>
      <c r="F5362" s="1334"/>
      <c r="G5362" s="1334"/>
    </row>
    <row r="5363" spans="1:7" s="1281" customFormat="1" x14ac:dyDescent="0.25">
      <c r="A5363" s="167"/>
      <c r="B5363" s="1331"/>
      <c r="C5363" s="1332"/>
      <c r="D5363" s="1333"/>
      <c r="E5363" s="1334"/>
      <c r="F5363" s="1334"/>
      <c r="G5363" s="1334"/>
    </row>
    <row r="5364" spans="1:7" s="1281" customFormat="1" x14ac:dyDescent="0.25">
      <c r="A5364" s="167"/>
      <c r="B5364" s="1331"/>
      <c r="C5364" s="1332"/>
      <c r="D5364" s="1333"/>
      <c r="E5364" s="1334"/>
      <c r="F5364" s="1334"/>
      <c r="G5364" s="1334"/>
    </row>
    <row r="5365" spans="1:7" s="1281" customFormat="1" x14ac:dyDescent="0.25">
      <c r="A5365" s="167"/>
      <c r="B5365" s="1331"/>
      <c r="C5365" s="1332"/>
      <c r="D5365" s="1333"/>
      <c r="E5365" s="1334"/>
      <c r="F5365" s="1334"/>
      <c r="G5365" s="1334"/>
    </row>
    <row r="5366" spans="1:7" s="1281" customFormat="1" x14ac:dyDescent="0.25">
      <c r="A5366" s="167"/>
      <c r="B5366" s="1331"/>
      <c r="C5366" s="1332"/>
      <c r="D5366" s="1333"/>
      <c r="E5366" s="1334"/>
      <c r="F5366" s="1334"/>
      <c r="G5366" s="1334"/>
    </row>
    <row r="5367" spans="1:7" s="1281" customFormat="1" x14ac:dyDescent="0.25">
      <c r="A5367" s="167"/>
      <c r="B5367" s="1331"/>
      <c r="C5367" s="1332"/>
      <c r="D5367" s="1333"/>
      <c r="E5367" s="1334"/>
      <c r="F5367" s="1334"/>
      <c r="G5367" s="1334"/>
    </row>
    <row r="5368" spans="1:7" s="1281" customFormat="1" x14ac:dyDescent="0.25">
      <c r="A5368" s="167"/>
      <c r="B5368" s="1331"/>
      <c r="C5368" s="1332"/>
      <c r="D5368" s="1333"/>
      <c r="E5368" s="1334"/>
      <c r="F5368" s="1334"/>
      <c r="G5368" s="1334"/>
    </row>
    <row r="5369" spans="1:7" s="1281" customFormat="1" x14ac:dyDescent="0.25">
      <c r="A5369" s="167"/>
      <c r="B5369" s="1331"/>
      <c r="C5369" s="1332"/>
      <c r="D5369" s="1333"/>
      <c r="E5369" s="1334"/>
      <c r="F5369" s="1334"/>
      <c r="G5369" s="1334"/>
    </row>
    <row r="5370" spans="1:7" s="1281" customFormat="1" x14ac:dyDescent="0.25">
      <c r="A5370" s="167"/>
      <c r="B5370" s="1331"/>
      <c r="C5370" s="1332"/>
      <c r="D5370" s="1333"/>
      <c r="E5370" s="1334"/>
      <c r="F5370" s="1334"/>
      <c r="G5370" s="1334"/>
    </row>
    <row r="5371" spans="1:7" s="1281" customFormat="1" x14ac:dyDescent="0.25">
      <c r="A5371" s="167"/>
      <c r="B5371" s="1331"/>
      <c r="C5371" s="1332"/>
      <c r="D5371" s="1333"/>
      <c r="E5371" s="1334"/>
      <c r="F5371" s="1334"/>
      <c r="G5371" s="1334"/>
    </row>
    <row r="5372" spans="1:7" s="1281" customFormat="1" x14ac:dyDescent="0.25">
      <c r="A5372" s="167"/>
      <c r="B5372" s="1331"/>
      <c r="C5372" s="1332"/>
      <c r="D5372" s="1333"/>
      <c r="E5372" s="1334"/>
      <c r="F5372" s="1334"/>
      <c r="G5372" s="1334"/>
    </row>
    <row r="5373" spans="1:7" s="1281" customFormat="1" x14ac:dyDescent="0.25">
      <c r="A5373" s="167"/>
      <c r="B5373" s="1331"/>
      <c r="C5373" s="1332"/>
      <c r="D5373" s="1333"/>
      <c r="E5373" s="1334"/>
      <c r="F5373" s="1334"/>
      <c r="G5373" s="1334"/>
    </row>
    <row r="5374" spans="1:7" s="1281" customFormat="1" x14ac:dyDescent="0.25">
      <c r="A5374" s="167"/>
      <c r="B5374" s="1331"/>
      <c r="C5374" s="1332"/>
      <c r="D5374" s="1333"/>
      <c r="E5374" s="1334"/>
      <c r="F5374" s="1334"/>
      <c r="G5374" s="1334"/>
    </row>
    <row r="5375" spans="1:7" s="1281" customFormat="1" x14ac:dyDescent="0.25">
      <c r="A5375" s="167"/>
      <c r="B5375" s="1331"/>
      <c r="C5375" s="1332"/>
      <c r="D5375" s="1333"/>
      <c r="E5375" s="1334"/>
      <c r="F5375" s="1334"/>
      <c r="G5375" s="1334"/>
    </row>
    <row r="5376" spans="1:7" s="1281" customFormat="1" x14ac:dyDescent="0.25">
      <c r="A5376" s="167"/>
      <c r="B5376" s="1331"/>
      <c r="C5376" s="1332"/>
      <c r="D5376" s="1333"/>
      <c r="E5376" s="1334"/>
      <c r="F5376" s="1334"/>
      <c r="G5376" s="1334"/>
    </row>
    <row r="5377" spans="1:7" s="1281" customFormat="1" x14ac:dyDescent="0.25">
      <c r="A5377" s="167"/>
      <c r="B5377" s="1331"/>
      <c r="C5377" s="1332"/>
      <c r="D5377" s="1333"/>
      <c r="E5377" s="1334"/>
      <c r="F5377" s="1334"/>
      <c r="G5377" s="1334"/>
    </row>
    <row r="5378" spans="1:7" s="1281" customFormat="1" x14ac:dyDescent="0.25">
      <c r="A5378" s="167"/>
      <c r="B5378" s="1331"/>
      <c r="C5378" s="1332"/>
      <c r="D5378" s="1333"/>
      <c r="E5378" s="1334"/>
      <c r="F5378" s="1334"/>
      <c r="G5378" s="1334"/>
    </row>
    <row r="5379" spans="1:7" s="1281" customFormat="1" x14ac:dyDescent="0.25">
      <c r="A5379" s="167"/>
      <c r="B5379" s="1331"/>
      <c r="C5379" s="1332"/>
      <c r="D5379" s="1333"/>
      <c r="E5379" s="1334"/>
      <c r="F5379" s="1334"/>
      <c r="G5379" s="1334"/>
    </row>
    <row r="5380" spans="1:7" s="1281" customFormat="1" x14ac:dyDescent="0.25">
      <c r="A5380" s="167"/>
      <c r="B5380" s="1331"/>
      <c r="C5380" s="1332"/>
      <c r="D5380" s="1333"/>
      <c r="E5380" s="1334"/>
      <c r="F5380" s="1334"/>
      <c r="G5380" s="1334"/>
    </row>
    <row r="5381" spans="1:7" s="1281" customFormat="1" x14ac:dyDescent="0.25">
      <c r="A5381" s="167"/>
      <c r="B5381" s="1331"/>
      <c r="C5381" s="1332"/>
      <c r="D5381" s="1333"/>
      <c r="E5381" s="1334"/>
      <c r="F5381" s="1334"/>
      <c r="G5381" s="1334"/>
    </row>
    <row r="5382" spans="1:7" s="1281" customFormat="1" x14ac:dyDescent="0.25">
      <c r="A5382" s="167"/>
      <c r="B5382" s="1331"/>
      <c r="C5382" s="1332"/>
      <c r="D5382" s="1333"/>
      <c r="E5382" s="1334"/>
      <c r="F5382" s="1334"/>
      <c r="G5382" s="1334"/>
    </row>
    <row r="5383" spans="1:7" s="1281" customFormat="1" x14ac:dyDescent="0.25">
      <c r="A5383" s="167"/>
      <c r="B5383" s="1331"/>
      <c r="C5383" s="1332"/>
      <c r="D5383" s="1333"/>
      <c r="E5383" s="1334"/>
      <c r="F5383" s="1334"/>
      <c r="G5383" s="1334"/>
    </row>
    <row r="5384" spans="1:7" s="1281" customFormat="1" x14ac:dyDescent="0.25">
      <c r="A5384" s="167"/>
      <c r="B5384" s="1331"/>
      <c r="C5384" s="1332"/>
      <c r="D5384" s="1333"/>
      <c r="E5384" s="1334"/>
      <c r="F5384" s="1334"/>
      <c r="G5384" s="1334"/>
    </row>
    <row r="5385" spans="1:7" s="1281" customFormat="1" x14ac:dyDescent="0.25">
      <c r="A5385" s="167"/>
      <c r="B5385" s="1331"/>
      <c r="C5385" s="1332"/>
      <c r="D5385" s="1333"/>
      <c r="E5385" s="1334"/>
      <c r="F5385" s="1334"/>
      <c r="G5385" s="1334"/>
    </row>
    <row r="5386" spans="1:7" s="1281" customFormat="1" x14ac:dyDescent="0.25">
      <c r="A5386" s="167"/>
      <c r="B5386" s="1331"/>
      <c r="C5386" s="1332"/>
      <c r="D5386" s="1333"/>
      <c r="E5386" s="1334"/>
      <c r="F5386" s="1334"/>
      <c r="G5386" s="1334"/>
    </row>
    <row r="5387" spans="1:7" s="1281" customFormat="1" x14ac:dyDescent="0.25">
      <c r="A5387" s="167"/>
      <c r="B5387" s="1331"/>
      <c r="C5387" s="1332"/>
      <c r="D5387" s="1333"/>
      <c r="E5387" s="1334"/>
      <c r="F5387" s="1334"/>
      <c r="G5387" s="1334"/>
    </row>
    <row r="5388" spans="1:7" s="1281" customFormat="1" x14ac:dyDescent="0.25">
      <c r="A5388" s="167"/>
      <c r="B5388" s="1331"/>
      <c r="C5388" s="1332"/>
      <c r="D5388" s="1333"/>
      <c r="E5388" s="1334"/>
      <c r="F5388" s="1334"/>
      <c r="G5388" s="1334"/>
    </row>
    <row r="5389" spans="1:7" s="1281" customFormat="1" x14ac:dyDescent="0.25">
      <c r="A5389" s="167"/>
      <c r="B5389" s="1331"/>
      <c r="C5389" s="1332"/>
      <c r="D5389" s="1333"/>
      <c r="E5389" s="1334"/>
      <c r="F5389" s="1334"/>
      <c r="G5389" s="1334"/>
    </row>
    <row r="5390" spans="1:7" s="1281" customFormat="1" x14ac:dyDescent="0.25">
      <c r="A5390" s="167"/>
      <c r="B5390" s="1331"/>
      <c r="C5390" s="1332"/>
      <c r="D5390" s="1333"/>
      <c r="E5390" s="1334"/>
      <c r="F5390" s="1334"/>
      <c r="G5390" s="1334"/>
    </row>
    <row r="5391" spans="1:7" s="1281" customFormat="1" x14ac:dyDescent="0.25">
      <c r="A5391" s="167"/>
      <c r="B5391" s="1331"/>
      <c r="C5391" s="1332"/>
      <c r="D5391" s="1333"/>
      <c r="E5391" s="1334"/>
      <c r="F5391" s="1334"/>
      <c r="G5391" s="1334"/>
    </row>
    <row r="5392" spans="1:7" s="1281" customFormat="1" x14ac:dyDescent="0.25">
      <c r="A5392" s="167"/>
      <c r="B5392" s="1331"/>
      <c r="C5392" s="1332"/>
      <c r="D5392" s="1333"/>
      <c r="E5392" s="1334"/>
      <c r="F5392" s="1334"/>
      <c r="G5392" s="1334"/>
    </row>
    <row r="5393" spans="1:7" s="1281" customFormat="1" x14ac:dyDescent="0.25">
      <c r="A5393" s="167"/>
      <c r="B5393" s="1331"/>
      <c r="C5393" s="1332"/>
      <c r="D5393" s="1333"/>
      <c r="E5393" s="1334"/>
      <c r="F5393" s="1334"/>
      <c r="G5393" s="1334"/>
    </row>
    <row r="5394" spans="1:7" s="1281" customFormat="1" x14ac:dyDescent="0.25">
      <c r="A5394" s="167"/>
      <c r="B5394" s="1331"/>
      <c r="C5394" s="1332"/>
      <c r="D5394" s="1333"/>
      <c r="E5394" s="1334"/>
      <c r="F5394" s="1334"/>
      <c r="G5394" s="1334"/>
    </row>
    <row r="5395" spans="1:7" s="1281" customFormat="1" x14ac:dyDescent="0.25">
      <c r="A5395" s="167"/>
      <c r="B5395" s="1331"/>
      <c r="C5395" s="1332"/>
      <c r="D5395" s="1333"/>
      <c r="E5395" s="1334"/>
      <c r="F5395" s="1334"/>
      <c r="G5395" s="1334"/>
    </row>
    <row r="5396" spans="1:7" s="1281" customFormat="1" x14ac:dyDescent="0.25">
      <c r="A5396" s="167"/>
      <c r="B5396" s="1331"/>
      <c r="C5396" s="1332"/>
      <c r="D5396" s="1333"/>
      <c r="E5396" s="1334"/>
      <c r="F5396" s="1334"/>
      <c r="G5396" s="1334"/>
    </row>
    <row r="5397" spans="1:7" s="1281" customFormat="1" x14ac:dyDescent="0.25">
      <c r="A5397" s="167"/>
      <c r="B5397" s="1331"/>
      <c r="C5397" s="1332"/>
      <c r="D5397" s="1333"/>
      <c r="E5397" s="1334"/>
      <c r="F5397" s="1334"/>
      <c r="G5397" s="1334"/>
    </row>
    <row r="5398" spans="1:7" s="1281" customFormat="1" x14ac:dyDescent="0.25">
      <c r="A5398" s="167"/>
      <c r="B5398" s="1331"/>
      <c r="C5398" s="1332"/>
      <c r="D5398" s="1333"/>
      <c r="E5398" s="1334"/>
      <c r="F5398" s="1334"/>
      <c r="G5398" s="1334"/>
    </row>
    <row r="5399" spans="1:7" s="1281" customFormat="1" x14ac:dyDescent="0.25">
      <c r="A5399" s="167"/>
      <c r="B5399" s="1331"/>
      <c r="C5399" s="1332"/>
      <c r="D5399" s="1333"/>
      <c r="E5399" s="1334"/>
      <c r="F5399" s="1334"/>
      <c r="G5399" s="1334"/>
    </row>
    <row r="5400" spans="1:7" s="1281" customFormat="1" x14ac:dyDescent="0.25">
      <c r="A5400" s="167"/>
      <c r="B5400" s="1331"/>
      <c r="C5400" s="1332"/>
      <c r="D5400" s="1333"/>
      <c r="E5400" s="1334"/>
      <c r="F5400" s="1334"/>
      <c r="G5400" s="1334"/>
    </row>
    <row r="5401" spans="1:7" s="1281" customFormat="1" x14ac:dyDescent="0.25">
      <c r="A5401" s="167"/>
      <c r="B5401" s="1331"/>
      <c r="C5401" s="1332"/>
      <c r="D5401" s="1333"/>
      <c r="E5401" s="1334"/>
      <c r="F5401" s="1334"/>
      <c r="G5401" s="1334"/>
    </row>
    <row r="5402" spans="1:7" s="1281" customFormat="1" x14ac:dyDescent="0.25">
      <c r="A5402" s="167"/>
      <c r="B5402" s="1331"/>
      <c r="C5402" s="1332"/>
      <c r="D5402" s="1333"/>
      <c r="E5402" s="1334"/>
      <c r="F5402" s="1334"/>
      <c r="G5402" s="1334"/>
    </row>
    <row r="5403" spans="1:7" s="1281" customFormat="1" x14ac:dyDescent="0.25">
      <c r="A5403" s="167"/>
      <c r="B5403" s="1331"/>
      <c r="C5403" s="1332"/>
      <c r="D5403" s="1333"/>
      <c r="E5403" s="1334"/>
      <c r="F5403" s="1334"/>
      <c r="G5403" s="1334"/>
    </row>
    <row r="5404" spans="1:7" s="1281" customFormat="1" x14ac:dyDescent="0.25">
      <c r="A5404" s="167"/>
      <c r="B5404" s="1331"/>
      <c r="C5404" s="1332"/>
      <c r="D5404" s="1333"/>
      <c r="E5404" s="1334"/>
      <c r="F5404" s="1334"/>
      <c r="G5404" s="1334"/>
    </row>
    <row r="5405" spans="1:7" s="1281" customFormat="1" x14ac:dyDescent="0.25">
      <c r="A5405" s="167"/>
      <c r="B5405" s="1331"/>
      <c r="C5405" s="1332"/>
      <c r="D5405" s="1333"/>
      <c r="E5405" s="1334"/>
      <c r="F5405" s="1334"/>
      <c r="G5405" s="1334"/>
    </row>
    <row r="5406" spans="1:7" s="1281" customFormat="1" x14ac:dyDescent="0.25">
      <c r="A5406" s="167"/>
      <c r="B5406" s="1331"/>
      <c r="C5406" s="1332"/>
      <c r="D5406" s="1333"/>
      <c r="E5406" s="1334"/>
      <c r="F5406" s="1334"/>
      <c r="G5406" s="1334"/>
    </row>
    <row r="5407" spans="1:7" s="1281" customFormat="1" x14ac:dyDescent="0.25">
      <c r="A5407" s="167"/>
      <c r="B5407" s="1331"/>
      <c r="C5407" s="1332"/>
      <c r="D5407" s="1333"/>
      <c r="E5407" s="1334"/>
      <c r="F5407" s="1334"/>
      <c r="G5407" s="1334"/>
    </row>
    <row r="5408" spans="1:7" s="1281" customFormat="1" x14ac:dyDescent="0.25">
      <c r="A5408" s="167"/>
      <c r="B5408" s="1331"/>
      <c r="C5408" s="1332"/>
      <c r="D5408" s="1333"/>
      <c r="E5408" s="1334"/>
      <c r="F5408" s="1334"/>
      <c r="G5408" s="1334"/>
    </row>
    <row r="5409" spans="1:7" s="1281" customFormat="1" x14ac:dyDescent="0.25">
      <c r="A5409" s="167"/>
      <c r="B5409" s="1331"/>
      <c r="C5409" s="1332"/>
      <c r="D5409" s="1333"/>
      <c r="E5409" s="1334"/>
      <c r="F5409" s="1334"/>
      <c r="G5409" s="1334"/>
    </row>
    <row r="5410" spans="1:7" s="1281" customFormat="1" x14ac:dyDescent="0.25">
      <c r="A5410" s="167"/>
      <c r="B5410" s="1331"/>
      <c r="C5410" s="1332"/>
      <c r="D5410" s="1333"/>
      <c r="E5410" s="1334"/>
      <c r="F5410" s="1334"/>
      <c r="G5410" s="1334"/>
    </row>
    <row r="5411" spans="1:7" s="1281" customFormat="1" x14ac:dyDescent="0.25">
      <c r="A5411" s="167"/>
      <c r="B5411" s="1331"/>
      <c r="C5411" s="1332"/>
      <c r="D5411" s="1333"/>
      <c r="E5411" s="1334"/>
      <c r="F5411" s="1334"/>
      <c r="G5411" s="1334"/>
    </row>
    <row r="5412" spans="1:7" s="1281" customFormat="1" x14ac:dyDescent="0.25">
      <c r="A5412" s="167"/>
      <c r="B5412" s="1331"/>
      <c r="C5412" s="1332"/>
      <c r="D5412" s="1333"/>
      <c r="E5412" s="1334"/>
      <c r="F5412" s="1334"/>
      <c r="G5412" s="1334"/>
    </row>
    <row r="5413" spans="1:7" s="1281" customFormat="1" x14ac:dyDescent="0.25">
      <c r="A5413" s="167"/>
      <c r="B5413" s="1331"/>
      <c r="C5413" s="1332"/>
      <c r="D5413" s="1333"/>
      <c r="E5413" s="1334"/>
      <c r="F5413" s="1334"/>
      <c r="G5413" s="1334"/>
    </row>
    <row r="5414" spans="1:7" s="1281" customFormat="1" x14ac:dyDescent="0.25">
      <c r="A5414" s="167"/>
      <c r="B5414" s="1331"/>
      <c r="C5414" s="1332"/>
      <c r="D5414" s="1333"/>
      <c r="E5414" s="1334"/>
      <c r="F5414" s="1334"/>
      <c r="G5414" s="1334"/>
    </row>
    <row r="5415" spans="1:7" s="1281" customFormat="1" x14ac:dyDescent="0.25">
      <c r="A5415" s="167"/>
      <c r="B5415" s="1331"/>
      <c r="C5415" s="1332"/>
      <c r="D5415" s="1333"/>
      <c r="E5415" s="1334"/>
      <c r="F5415" s="1334"/>
      <c r="G5415" s="1334"/>
    </row>
    <row r="5416" spans="1:7" s="1281" customFormat="1" x14ac:dyDescent="0.25">
      <c r="A5416" s="167"/>
      <c r="B5416" s="1331"/>
      <c r="C5416" s="1332"/>
      <c r="D5416" s="1333"/>
      <c r="E5416" s="1334"/>
      <c r="F5416" s="1334"/>
      <c r="G5416" s="1334"/>
    </row>
    <row r="5417" spans="1:7" s="1281" customFormat="1" x14ac:dyDescent="0.25">
      <c r="A5417" s="167"/>
      <c r="B5417" s="1331"/>
      <c r="C5417" s="1332"/>
      <c r="D5417" s="1333"/>
      <c r="E5417" s="1334"/>
      <c r="F5417" s="1334"/>
      <c r="G5417" s="1334"/>
    </row>
    <row r="5418" spans="1:7" s="1281" customFormat="1" x14ac:dyDescent="0.25">
      <c r="A5418" s="167"/>
      <c r="B5418" s="1331"/>
      <c r="C5418" s="1332"/>
      <c r="D5418" s="1333"/>
      <c r="E5418" s="1334"/>
      <c r="F5418" s="1334"/>
      <c r="G5418" s="1334"/>
    </row>
    <row r="5419" spans="1:7" s="1281" customFormat="1" x14ac:dyDescent="0.25">
      <c r="A5419" s="167"/>
      <c r="B5419" s="1331"/>
      <c r="C5419" s="1332"/>
      <c r="D5419" s="1333"/>
      <c r="E5419" s="1334"/>
      <c r="F5419" s="1334"/>
      <c r="G5419" s="1334"/>
    </row>
    <row r="5420" spans="1:7" s="1281" customFormat="1" x14ac:dyDescent="0.25">
      <c r="A5420" s="167"/>
      <c r="B5420" s="1331"/>
      <c r="C5420" s="1332"/>
      <c r="D5420" s="1333"/>
      <c r="E5420" s="1334"/>
      <c r="F5420" s="1334"/>
      <c r="G5420" s="1334"/>
    </row>
    <row r="5421" spans="1:7" s="1281" customFormat="1" x14ac:dyDescent="0.25">
      <c r="A5421" s="167"/>
      <c r="B5421" s="1331"/>
      <c r="C5421" s="1332"/>
      <c r="D5421" s="1333"/>
      <c r="E5421" s="1334"/>
      <c r="F5421" s="1334"/>
      <c r="G5421" s="1334"/>
    </row>
    <row r="5422" spans="1:7" s="1281" customFormat="1" x14ac:dyDescent="0.25">
      <c r="A5422" s="167"/>
      <c r="B5422" s="1331"/>
      <c r="C5422" s="1332"/>
      <c r="D5422" s="1333"/>
      <c r="E5422" s="1334"/>
      <c r="F5422" s="1334"/>
      <c r="G5422" s="1334"/>
    </row>
    <row r="5423" spans="1:7" s="1281" customFormat="1" x14ac:dyDescent="0.25">
      <c r="A5423" s="167"/>
      <c r="B5423" s="1331"/>
      <c r="C5423" s="1332"/>
      <c r="D5423" s="1333"/>
      <c r="E5423" s="1334"/>
      <c r="F5423" s="1334"/>
      <c r="G5423" s="1334"/>
    </row>
    <row r="5424" spans="1:7" s="1281" customFormat="1" x14ac:dyDescent="0.25">
      <c r="A5424" s="167"/>
      <c r="B5424" s="1331"/>
      <c r="C5424" s="1332"/>
      <c r="D5424" s="1333"/>
      <c r="E5424" s="1334"/>
      <c r="F5424" s="1334"/>
      <c r="G5424" s="1334"/>
    </row>
    <row r="5425" spans="1:7" s="1281" customFormat="1" x14ac:dyDescent="0.25">
      <c r="A5425" s="167"/>
      <c r="B5425" s="1331"/>
      <c r="C5425" s="1332"/>
      <c r="D5425" s="1333"/>
      <c r="E5425" s="1334"/>
      <c r="F5425" s="1334"/>
      <c r="G5425" s="1334"/>
    </row>
    <row r="5426" spans="1:7" s="1281" customFormat="1" x14ac:dyDescent="0.25">
      <c r="A5426" s="167"/>
      <c r="B5426" s="1331"/>
      <c r="C5426" s="1332"/>
      <c r="D5426" s="1333"/>
      <c r="E5426" s="1334"/>
      <c r="F5426" s="1334"/>
      <c r="G5426" s="1334"/>
    </row>
    <row r="5427" spans="1:7" s="1281" customFormat="1" x14ac:dyDescent="0.25">
      <c r="A5427" s="167"/>
      <c r="B5427" s="1331"/>
      <c r="C5427" s="1332"/>
      <c r="D5427" s="1333"/>
      <c r="E5427" s="1334"/>
      <c r="F5427" s="1334"/>
      <c r="G5427" s="1334"/>
    </row>
    <row r="5428" spans="1:7" s="1281" customFormat="1" x14ac:dyDescent="0.25">
      <c r="A5428" s="167"/>
      <c r="B5428" s="1331"/>
      <c r="C5428" s="1332"/>
      <c r="D5428" s="1333"/>
      <c r="E5428" s="1334"/>
      <c r="F5428" s="1334"/>
      <c r="G5428" s="1334"/>
    </row>
    <row r="5429" spans="1:7" s="1281" customFormat="1" x14ac:dyDescent="0.25">
      <c r="A5429" s="167"/>
      <c r="B5429" s="1331"/>
      <c r="C5429" s="1332"/>
      <c r="D5429" s="1333"/>
      <c r="E5429" s="1334"/>
      <c r="F5429" s="1334"/>
      <c r="G5429" s="1334"/>
    </row>
    <row r="5430" spans="1:7" s="1281" customFormat="1" x14ac:dyDescent="0.25">
      <c r="A5430" s="167"/>
      <c r="B5430" s="1331"/>
      <c r="C5430" s="1332"/>
      <c r="D5430" s="1333"/>
      <c r="E5430" s="1334"/>
      <c r="F5430" s="1334"/>
      <c r="G5430" s="1334"/>
    </row>
    <row r="5431" spans="1:7" s="1281" customFormat="1" x14ac:dyDescent="0.25">
      <c r="A5431" s="167"/>
      <c r="B5431" s="1331"/>
      <c r="C5431" s="1332"/>
      <c r="D5431" s="1333"/>
      <c r="E5431" s="1334"/>
      <c r="F5431" s="1334"/>
      <c r="G5431" s="1334"/>
    </row>
    <row r="5432" spans="1:7" s="1281" customFormat="1" x14ac:dyDescent="0.25">
      <c r="A5432" s="167"/>
      <c r="B5432" s="1331"/>
      <c r="C5432" s="1332"/>
      <c r="D5432" s="1333"/>
      <c r="E5432" s="1334"/>
      <c r="F5432" s="1334"/>
      <c r="G5432" s="1334"/>
    </row>
    <row r="5433" spans="1:7" s="1281" customFormat="1" x14ac:dyDescent="0.25">
      <c r="A5433" s="167"/>
      <c r="B5433" s="1331"/>
      <c r="C5433" s="1332"/>
      <c r="D5433" s="1333"/>
      <c r="E5433" s="1334"/>
      <c r="F5433" s="1334"/>
      <c r="G5433" s="1334"/>
    </row>
    <row r="5434" spans="1:7" s="1281" customFormat="1" x14ac:dyDescent="0.25">
      <c r="A5434" s="167"/>
      <c r="B5434" s="1331"/>
      <c r="C5434" s="1332"/>
      <c r="D5434" s="1333"/>
      <c r="E5434" s="1334"/>
      <c r="F5434" s="1334"/>
      <c r="G5434" s="1334"/>
    </row>
    <row r="5435" spans="1:7" s="1281" customFormat="1" x14ac:dyDescent="0.25">
      <c r="A5435" s="167"/>
      <c r="B5435" s="1331"/>
      <c r="C5435" s="1332"/>
      <c r="D5435" s="1333"/>
      <c r="E5435" s="1334"/>
      <c r="F5435" s="1334"/>
      <c r="G5435" s="1334"/>
    </row>
    <row r="5436" spans="1:7" s="1281" customFormat="1" x14ac:dyDescent="0.25">
      <c r="A5436" s="167"/>
      <c r="B5436" s="1331"/>
      <c r="C5436" s="1332"/>
      <c r="D5436" s="1333"/>
      <c r="E5436" s="1334"/>
      <c r="F5436" s="1334"/>
      <c r="G5436" s="1334"/>
    </row>
    <row r="5437" spans="1:7" s="1281" customFormat="1" x14ac:dyDescent="0.25">
      <c r="A5437" s="167"/>
      <c r="B5437" s="1331"/>
      <c r="C5437" s="1332"/>
      <c r="D5437" s="1333"/>
      <c r="E5437" s="1334"/>
      <c r="F5437" s="1334"/>
      <c r="G5437" s="1334"/>
    </row>
    <row r="5438" spans="1:7" s="1281" customFormat="1" x14ac:dyDescent="0.25">
      <c r="A5438" s="167"/>
      <c r="B5438" s="1331"/>
      <c r="C5438" s="1332"/>
      <c r="D5438" s="1333"/>
      <c r="E5438" s="1334"/>
      <c r="F5438" s="1334"/>
      <c r="G5438" s="1334"/>
    </row>
    <row r="5439" spans="1:7" s="1281" customFormat="1" x14ac:dyDescent="0.25">
      <c r="A5439" s="167"/>
      <c r="B5439" s="1331"/>
      <c r="C5439" s="1332"/>
      <c r="D5439" s="1333"/>
      <c r="E5439" s="1334"/>
      <c r="F5439" s="1334"/>
      <c r="G5439" s="1334"/>
    </row>
    <row r="5440" spans="1:7" s="1281" customFormat="1" x14ac:dyDescent="0.25">
      <c r="A5440" s="167"/>
      <c r="B5440" s="1331"/>
      <c r="C5440" s="1332"/>
      <c r="D5440" s="1333"/>
      <c r="E5440" s="1334"/>
      <c r="F5440" s="1334"/>
      <c r="G5440" s="1334"/>
    </row>
    <row r="5441" spans="1:7" s="1281" customFormat="1" x14ac:dyDescent="0.25">
      <c r="A5441" s="167"/>
      <c r="B5441" s="1331"/>
      <c r="C5441" s="1332"/>
      <c r="D5441" s="1333"/>
      <c r="E5441" s="1334"/>
      <c r="F5441" s="1334"/>
      <c r="G5441" s="1334"/>
    </row>
    <row r="5442" spans="1:7" s="1281" customFormat="1" x14ac:dyDescent="0.25">
      <c r="A5442" s="167"/>
      <c r="B5442" s="1331"/>
      <c r="C5442" s="1332"/>
      <c r="D5442" s="1333"/>
      <c r="E5442" s="1334"/>
      <c r="F5442" s="1334"/>
      <c r="G5442" s="1334"/>
    </row>
    <row r="5443" spans="1:7" s="1281" customFormat="1" x14ac:dyDescent="0.25">
      <c r="A5443" s="167"/>
      <c r="B5443" s="1331"/>
      <c r="C5443" s="1332"/>
      <c r="D5443" s="1333"/>
      <c r="E5443" s="1334"/>
      <c r="F5443" s="1334"/>
      <c r="G5443" s="1334"/>
    </row>
    <row r="5444" spans="1:7" s="1281" customFormat="1" x14ac:dyDescent="0.25">
      <c r="A5444" s="167"/>
      <c r="B5444" s="1331"/>
      <c r="C5444" s="1332"/>
      <c r="D5444" s="1333"/>
      <c r="E5444" s="1334"/>
      <c r="F5444" s="1334"/>
      <c r="G5444" s="1334"/>
    </row>
    <row r="5445" spans="1:7" s="1281" customFormat="1" x14ac:dyDescent="0.25">
      <c r="A5445" s="167"/>
      <c r="B5445" s="1331"/>
      <c r="C5445" s="1332"/>
      <c r="D5445" s="1333"/>
      <c r="E5445" s="1334"/>
      <c r="F5445" s="1334"/>
      <c r="G5445" s="1334"/>
    </row>
    <row r="5446" spans="1:7" s="1281" customFormat="1" x14ac:dyDescent="0.25">
      <c r="A5446" s="167"/>
      <c r="B5446" s="1331"/>
      <c r="C5446" s="1332"/>
      <c r="D5446" s="1333"/>
      <c r="E5446" s="1334"/>
      <c r="F5446" s="1334"/>
      <c r="G5446" s="1334"/>
    </row>
    <row r="5447" spans="1:7" s="1281" customFormat="1" x14ac:dyDescent="0.25">
      <c r="A5447" s="167"/>
      <c r="B5447" s="1331"/>
      <c r="C5447" s="1332"/>
      <c r="D5447" s="1333"/>
      <c r="E5447" s="1334"/>
      <c r="F5447" s="1334"/>
      <c r="G5447" s="1334"/>
    </row>
    <row r="5448" spans="1:7" s="1281" customFormat="1" x14ac:dyDescent="0.25">
      <c r="A5448" s="167"/>
      <c r="B5448" s="1331"/>
      <c r="C5448" s="1332"/>
      <c r="D5448" s="1333"/>
      <c r="E5448" s="1334"/>
      <c r="F5448" s="1334"/>
      <c r="G5448" s="1334"/>
    </row>
    <row r="5449" spans="1:7" s="1281" customFormat="1" x14ac:dyDescent="0.25">
      <c r="A5449" s="167"/>
      <c r="B5449" s="1331"/>
      <c r="C5449" s="1332"/>
      <c r="D5449" s="1333"/>
      <c r="E5449" s="1334"/>
      <c r="F5449" s="1334"/>
      <c r="G5449" s="1334"/>
    </row>
    <row r="5450" spans="1:7" s="1281" customFormat="1" x14ac:dyDescent="0.25">
      <c r="A5450" s="167"/>
      <c r="B5450" s="1331"/>
      <c r="C5450" s="1332"/>
      <c r="D5450" s="1333"/>
      <c r="E5450" s="1334"/>
      <c r="F5450" s="1334"/>
      <c r="G5450" s="1334"/>
    </row>
    <row r="5451" spans="1:7" s="1281" customFormat="1" x14ac:dyDescent="0.25">
      <c r="A5451" s="167"/>
      <c r="B5451" s="1331"/>
      <c r="C5451" s="1332"/>
      <c r="D5451" s="1333"/>
      <c r="E5451" s="1334"/>
      <c r="F5451" s="1334"/>
      <c r="G5451" s="1334"/>
    </row>
    <row r="5452" spans="1:7" s="1281" customFormat="1" x14ac:dyDescent="0.25">
      <c r="A5452" s="167"/>
      <c r="B5452" s="1331"/>
      <c r="C5452" s="1332"/>
      <c r="D5452" s="1333"/>
      <c r="E5452" s="1334"/>
      <c r="F5452" s="1334"/>
      <c r="G5452" s="1334"/>
    </row>
    <row r="5453" spans="1:7" s="1281" customFormat="1" x14ac:dyDescent="0.25">
      <c r="A5453" s="167"/>
      <c r="B5453" s="1331"/>
      <c r="C5453" s="1332"/>
      <c r="D5453" s="1333"/>
      <c r="E5453" s="1334"/>
      <c r="F5453" s="1334"/>
      <c r="G5453" s="1334"/>
    </row>
    <row r="5454" spans="1:7" s="1281" customFormat="1" x14ac:dyDescent="0.25">
      <c r="A5454" s="167"/>
      <c r="B5454" s="1331"/>
      <c r="C5454" s="1332"/>
      <c r="D5454" s="1333"/>
      <c r="E5454" s="1334"/>
      <c r="F5454" s="1334"/>
      <c r="G5454" s="1334"/>
    </row>
    <row r="5455" spans="1:7" s="1281" customFormat="1" x14ac:dyDescent="0.25">
      <c r="A5455" s="167"/>
      <c r="B5455" s="1331"/>
      <c r="C5455" s="1332"/>
      <c r="D5455" s="1333"/>
      <c r="E5455" s="1334"/>
      <c r="F5455" s="1334"/>
      <c r="G5455" s="1334"/>
    </row>
    <row r="5456" spans="1:7" s="1281" customFormat="1" x14ac:dyDescent="0.25">
      <c r="A5456" s="167"/>
      <c r="B5456" s="1331"/>
      <c r="C5456" s="1332"/>
      <c r="D5456" s="1333"/>
      <c r="E5456" s="1334"/>
      <c r="F5456" s="1334"/>
      <c r="G5456" s="1334"/>
    </row>
    <row r="5457" spans="1:7" s="1281" customFormat="1" x14ac:dyDescent="0.25">
      <c r="A5457" s="167"/>
      <c r="B5457" s="1331"/>
      <c r="C5457" s="1332"/>
      <c r="D5457" s="1333"/>
      <c r="E5457" s="1334"/>
      <c r="F5457" s="1334"/>
      <c r="G5457" s="1334"/>
    </row>
    <row r="5458" spans="1:7" s="1281" customFormat="1" x14ac:dyDescent="0.25">
      <c r="A5458" s="167"/>
      <c r="B5458" s="1331"/>
      <c r="C5458" s="1332"/>
      <c r="D5458" s="1333"/>
      <c r="E5458" s="1334"/>
      <c r="F5458" s="1334"/>
      <c r="G5458" s="1334"/>
    </row>
    <row r="5459" spans="1:7" s="1281" customFormat="1" x14ac:dyDescent="0.25">
      <c r="A5459" s="167"/>
      <c r="B5459" s="1331"/>
      <c r="C5459" s="1332"/>
      <c r="D5459" s="1333"/>
      <c r="E5459" s="1334"/>
      <c r="F5459" s="1334"/>
      <c r="G5459" s="1334"/>
    </row>
    <row r="5460" spans="1:7" s="1281" customFormat="1" x14ac:dyDescent="0.25">
      <c r="A5460" s="167"/>
      <c r="B5460" s="1331"/>
      <c r="C5460" s="1332"/>
      <c r="D5460" s="1333"/>
      <c r="E5460" s="1334"/>
      <c r="F5460" s="1334"/>
      <c r="G5460" s="1334"/>
    </row>
    <row r="5461" spans="1:7" s="1281" customFormat="1" x14ac:dyDescent="0.25">
      <c r="A5461" s="167"/>
      <c r="B5461" s="1331"/>
      <c r="C5461" s="1332"/>
      <c r="D5461" s="1333"/>
      <c r="E5461" s="1334"/>
      <c r="F5461" s="1334"/>
      <c r="G5461" s="1334"/>
    </row>
    <row r="5462" spans="1:7" s="1281" customFormat="1" x14ac:dyDescent="0.25">
      <c r="A5462" s="167"/>
      <c r="B5462" s="1331"/>
      <c r="C5462" s="1332"/>
      <c r="D5462" s="1333"/>
      <c r="E5462" s="1334"/>
      <c r="F5462" s="1334"/>
      <c r="G5462" s="1334"/>
    </row>
    <row r="5463" spans="1:7" s="1281" customFormat="1" x14ac:dyDescent="0.25">
      <c r="A5463" s="167"/>
      <c r="B5463" s="1331"/>
      <c r="C5463" s="1332"/>
      <c r="D5463" s="1333"/>
      <c r="E5463" s="1334"/>
      <c r="F5463" s="1334"/>
      <c r="G5463" s="1334"/>
    </row>
    <row r="5464" spans="1:7" s="1281" customFormat="1" x14ac:dyDescent="0.25">
      <c r="A5464" s="167"/>
      <c r="B5464" s="1331"/>
      <c r="C5464" s="1332"/>
      <c r="D5464" s="1333"/>
      <c r="E5464" s="1334"/>
      <c r="F5464" s="1334"/>
      <c r="G5464" s="1334"/>
    </row>
    <row r="5465" spans="1:7" s="1281" customFormat="1" x14ac:dyDescent="0.25">
      <c r="A5465" s="167"/>
      <c r="B5465" s="1331"/>
      <c r="C5465" s="1332"/>
      <c r="D5465" s="1333"/>
      <c r="E5465" s="1334"/>
      <c r="F5465" s="1334"/>
      <c r="G5465" s="1334"/>
    </row>
    <row r="5466" spans="1:7" s="1281" customFormat="1" x14ac:dyDescent="0.25">
      <c r="A5466" s="167"/>
      <c r="B5466" s="1331"/>
      <c r="C5466" s="1332"/>
      <c r="D5466" s="1333"/>
      <c r="E5466" s="1334"/>
      <c r="F5466" s="1334"/>
      <c r="G5466" s="1334"/>
    </row>
    <row r="5467" spans="1:7" s="1281" customFormat="1" x14ac:dyDescent="0.25">
      <c r="A5467" s="167"/>
      <c r="B5467" s="1331"/>
      <c r="C5467" s="1332"/>
      <c r="D5467" s="1333"/>
      <c r="E5467" s="1334"/>
      <c r="F5467" s="1334"/>
      <c r="G5467" s="1334"/>
    </row>
    <row r="5468" spans="1:7" s="1281" customFormat="1" x14ac:dyDescent="0.25">
      <c r="A5468" s="167"/>
      <c r="B5468" s="1331"/>
      <c r="C5468" s="1332"/>
      <c r="D5468" s="1333"/>
      <c r="E5468" s="1334"/>
      <c r="F5468" s="1334"/>
      <c r="G5468" s="1334"/>
    </row>
    <row r="5469" spans="1:7" s="1281" customFormat="1" x14ac:dyDescent="0.25">
      <c r="A5469" s="167"/>
      <c r="B5469" s="1331"/>
      <c r="C5469" s="1332"/>
      <c r="D5469" s="1333"/>
      <c r="E5469" s="1334"/>
      <c r="F5469" s="1334"/>
      <c r="G5469" s="1334"/>
    </row>
    <row r="5470" spans="1:7" s="1281" customFormat="1" x14ac:dyDescent="0.25">
      <c r="A5470" s="167"/>
      <c r="B5470" s="1331"/>
      <c r="C5470" s="1332"/>
      <c r="D5470" s="1333"/>
      <c r="E5470" s="1334"/>
      <c r="F5470" s="1334"/>
      <c r="G5470" s="1334"/>
    </row>
    <row r="5471" spans="1:7" s="1281" customFormat="1" x14ac:dyDescent="0.25">
      <c r="A5471" s="167"/>
      <c r="B5471" s="1331"/>
      <c r="C5471" s="1332"/>
      <c r="D5471" s="1333"/>
      <c r="E5471" s="1334"/>
      <c r="F5471" s="1334"/>
      <c r="G5471" s="1334"/>
    </row>
    <row r="5472" spans="1:7" s="1281" customFormat="1" x14ac:dyDescent="0.25">
      <c r="A5472" s="167"/>
      <c r="B5472" s="1331"/>
      <c r="C5472" s="1332"/>
      <c r="D5472" s="1333"/>
      <c r="E5472" s="1334"/>
      <c r="F5472" s="1334"/>
      <c r="G5472" s="1334"/>
    </row>
    <row r="5473" spans="1:7" s="1281" customFormat="1" x14ac:dyDescent="0.25">
      <c r="A5473" s="167"/>
      <c r="B5473" s="1331"/>
      <c r="C5473" s="1332"/>
      <c r="D5473" s="1333"/>
      <c r="E5473" s="1334"/>
      <c r="F5473" s="1334"/>
      <c r="G5473" s="1334"/>
    </row>
    <row r="5474" spans="1:7" s="1281" customFormat="1" x14ac:dyDescent="0.25">
      <c r="A5474" s="167"/>
      <c r="B5474" s="1331"/>
      <c r="C5474" s="1332"/>
      <c r="D5474" s="1333"/>
      <c r="E5474" s="1334"/>
      <c r="F5474" s="1334"/>
      <c r="G5474" s="1334"/>
    </row>
    <row r="5475" spans="1:7" s="1281" customFormat="1" x14ac:dyDescent="0.25">
      <c r="A5475" s="167"/>
      <c r="B5475" s="1331"/>
      <c r="C5475" s="1332"/>
      <c r="D5475" s="1333"/>
      <c r="E5475" s="1334"/>
      <c r="F5475" s="1334"/>
      <c r="G5475" s="1334"/>
    </row>
    <row r="5476" spans="1:7" s="1281" customFormat="1" x14ac:dyDescent="0.25">
      <c r="A5476" s="167"/>
      <c r="B5476" s="1331"/>
      <c r="C5476" s="1332"/>
      <c r="D5476" s="1333"/>
      <c r="E5476" s="1334"/>
      <c r="F5476" s="1334"/>
      <c r="G5476" s="1334"/>
    </row>
    <row r="5477" spans="1:7" s="1281" customFormat="1" x14ac:dyDescent="0.25">
      <c r="A5477" s="167"/>
      <c r="B5477" s="1331"/>
      <c r="C5477" s="1332"/>
      <c r="D5477" s="1333"/>
      <c r="E5477" s="1334"/>
      <c r="F5477" s="1334"/>
      <c r="G5477" s="1334"/>
    </row>
    <row r="5478" spans="1:7" s="1281" customFormat="1" x14ac:dyDescent="0.25">
      <c r="A5478" s="167"/>
      <c r="B5478" s="1331"/>
      <c r="C5478" s="1332"/>
      <c r="D5478" s="1333"/>
      <c r="E5478" s="1334"/>
      <c r="F5478" s="1334"/>
      <c r="G5478" s="1334"/>
    </row>
    <row r="5479" spans="1:7" s="1281" customFormat="1" x14ac:dyDescent="0.25">
      <c r="A5479" s="167"/>
      <c r="B5479" s="1331"/>
      <c r="C5479" s="1332"/>
      <c r="D5479" s="1333"/>
      <c r="E5479" s="1334"/>
      <c r="F5479" s="1334"/>
      <c r="G5479" s="1334"/>
    </row>
    <row r="5480" spans="1:7" s="1281" customFormat="1" x14ac:dyDescent="0.25">
      <c r="A5480" s="167"/>
      <c r="B5480" s="1331"/>
      <c r="C5480" s="1332"/>
      <c r="D5480" s="1333"/>
      <c r="E5480" s="1334"/>
      <c r="F5480" s="1334"/>
      <c r="G5480" s="1334"/>
    </row>
    <row r="5481" spans="1:7" s="1281" customFormat="1" x14ac:dyDescent="0.25">
      <c r="A5481" s="167"/>
      <c r="B5481" s="1331"/>
      <c r="C5481" s="1332"/>
      <c r="D5481" s="1333"/>
      <c r="E5481" s="1334"/>
      <c r="F5481" s="1334"/>
      <c r="G5481" s="1334"/>
    </row>
    <row r="5482" spans="1:7" s="1281" customFormat="1" x14ac:dyDescent="0.25">
      <c r="A5482" s="167"/>
      <c r="B5482" s="1331"/>
      <c r="C5482" s="1332"/>
      <c r="D5482" s="1333"/>
      <c r="E5482" s="1334"/>
      <c r="F5482" s="1334"/>
      <c r="G5482" s="1334"/>
    </row>
    <row r="5483" spans="1:7" s="1281" customFormat="1" x14ac:dyDescent="0.25">
      <c r="A5483" s="167"/>
      <c r="B5483" s="1331"/>
      <c r="C5483" s="1332"/>
      <c r="D5483" s="1333"/>
      <c r="E5483" s="1334"/>
      <c r="F5483" s="1334"/>
      <c r="G5483" s="1334"/>
    </row>
    <row r="5484" spans="1:7" s="1281" customFormat="1" x14ac:dyDescent="0.25">
      <c r="A5484" s="167"/>
      <c r="B5484" s="1331"/>
      <c r="C5484" s="1332"/>
      <c r="D5484" s="1333"/>
      <c r="E5484" s="1334"/>
      <c r="F5484" s="1334"/>
      <c r="G5484" s="1334"/>
    </row>
    <row r="5485" spans="1:7" s="1281" customFormat="1" x14ac:dyDescent="0.25">
      <c r="A5485" s="167"/>
      <c r="B5485" s="1331"/>
      <c r="C5485" s="1332"/>
      <c r="D5485" s="1333"/>
      <c r="E5485" s="1334"/>
      <c r="F5485" s="1334"/>
      <c r="G5485" s="1334"/>
    </row>
    <row r="5486" spans="1:7" s="1281" customFormat="1" x14ac:dyDescent="0.25">
      <c r="A5486" s="167"/>
      <c r="B5486" s="1331"/>
      <c r="C5486" s="1332"/>
      <c r="D5486" s="1333"/>
      <c r="E5486" s="1334"/>
      <c r="F5486" s="1334"/>
      <c r="G5486" s="1334"/>
    </row>
    <row r="5487" spans="1:7" s="1281" customFormat="1" x14ac:dyDescent="0.25">
      <c r="A5487" s="167"/>
      <c r="B5487" s="1331"/>
      <c r="C5487" s="1332"/>
      <c r="D5487" s="1333"/>
      <c r="E5487" s="1334"/>
      <c r="F5487" s="1334"/>
      <c r="G5487" s="1334"/>
    </row>
    <row r="5488" spans="1:7" s="1281" customFormat="1" x14ac:dyDescent="0.25">
      <c r="A5488" s="167"/>
      <c r="B5488" s="1331"/>
      <c r="C5488" s="1332"/>
      <c r="D5488" s="1333"/>
      <c r="E5488" s="1334"/>
      <c r="F5488" s="1334"/>
      <c r="G5488" s="1334"/>
    </row>
    <row r="5489" spans="1:7" s="1281" customFormat="1" x14ac:dyDescent="0.25">
      <c r="A5489" s="167"/>
      <c r="B5489" s="1331"/>
      <c r="C5489" s="1332"/>
      <c r="D5489" s="1333"/>
      <c r="E5489" s="1334"/>
      <c r="F5489" s="1334"/>
      <c r="G5489" s="1334"/>
    </row>
    <row r="5490" spans="1:7" s="1281" customFormat="1" x14ac:dyDescent="0.25">
      <c r="A5490" s="167"/>
      <c r="B5490" s="1331"/>
      <c r="C5490" s="1332"/>
      <c r="D5490" s="1333"/>
      <c r="E5490" s="1334"/>
      <c r="F5490" s="1334"/>
      <c r="G5490" s="1334"/>
    </row>
    <row r="5491" spans="1:7" s="1281" customFormat="1" x14ac:dyDescent="0.25">
      <c r="A5491" s="167"/>
      <c r="B5491" s="1331"/>
      <c r="C5491" s="1332"/>
      <c r="D5491" s="1333"/>
      <c r="E5491" s="1334"/>
      <c r="F5491" s="1334"/>
      <c r="G5491" s="1334"/>
    </row>
    <row r="5492" spans="1:7" s="1281" customFormat="1" x14ac:dyDescent="0.25">
      <c r="A5492" s="167"/>
      <c r="B5492" s="1331"/>
      <c r="C5492" s="1332"/>
      <c r="D5492" s="1333"/>
      <c r="E5492" s="1334"/>
      <c r="F5492" s="1334"/>
      <c r="G5492" s="1334"/>
    </row>
    <row r="5493" spans="1:7" s="1281" customFormat="1" x14ac:dyDescent="0.25">
      <c r="A5493" s="167"/>
      <c r="B5493" s="1331"/>
      <c r="C5493" s="1332"/>
      <c r="D5493" s="1333"/>
      <c r="E5493" s="1334"/>
      <c r="F5493" s="1334"/>
      <c r="G5493" s="1334"/>
    </row>
    <row r="5494" spans="1:7" s="1281" customFormat="1" x14ac:dyDescent="0.25">
      <c r="A5494" s="167"/>
      <c r="B5494" s="1331"/>
      <c r="C5494" s="1332"/>
      <c r="D5494" s="1333"/>
      <c r="E5494" s="1334"/>
      <c r="F5494" s="1334"/>
      <c r="G5494" s="1334"/>
    </row>
    <row r="5495" spans="1:7" s="1281" customFormat="1" x14ac:dyDescent="0.25">
      <c r="A5495" s="167"/>
      <c r="B5495" s="1331"/>
      <c r="C5495" s="1332"/>
      <c r="D5495" s="1333"/>
      <c r="E5495" s="1334"/>
      <c r="F5495" s="1334"/>
      <c r="G5495" s="1334"/>
    </row>
    <row r="5496" spans="1:7" s="1281" customFormat="1" x14ac:dyDescent="0.25">
      <c r="A5496" s="167"/>
      <c r="B5496" s="1331"/>
      <c r="C5496" s="1332"/>
      <c r="D5496" s="1333"/>
      <c r="E5496" s="1334"/>
      <c r="F5496" s="1334"/>
      <c r="G5496" s="1334"/>
    </row>
    <row r="5497" spans="1:7" s="1281" customFormat="1" x14ac:dyDescent="0.25">
      <c r="A5497" s="167"/>
      <c r="B5497" s="1331"/>
      <c r="C5497" s="1332"/>
      <c r="D5497" s="1333"/>
      <c r="E5497" s="1334"/>
      <c r="F5497" s="1334"/>
      <c r="G5497" s="1334"/>
    </row>
    <row r="5498" spans="1:7" s="1281" customFormat="1" x14ac:dyDescent="0.25">
      <c r="A5498" s="167"/>
      <c r="B5498" s="1331"/>
      <c r="C5498" s="1332"/>
      <c r="D5498" s="1333"/>
      <c r="E5498" s="1334"/>
      <c r="F5498" s="1334"/>
      <c r="G5498" s="1334"/>
    </row>
    <row r="5499" spans="1:7" s="1281" customFormat="1" x14ac:dyDescent="0.25">
      <c r="A5499" s="167"/>
      <c r="B5499" s="1331"/>
      <c r="C5499" s="1332"/>
      <c r="D5499" s="1333"/>
      <c r="E5499" s="1334"/>
      <c r="F5499" s="1334"/>
      <c r="G5499" s="1334"/>
    </row>
    <row r="5500" spans="1:7" s="1281" customFormat="1" x14ac:dyDescent="0.25">
      <c r="A5500" s="167"/>
      <c r="B5500" s="1331"/>
      <c r="C5500" s="1332"/>
      <c r="D5500" s="1333"/>
      <c r="E5500" s="1334"/>
      <c r="F5500" s="1334"/>
      <c r="G5500" s="1334"/>
    </row>
    <row r="5501" spans="1:7" s="1281" customFormat="1" x14ac:dyDescent="0.25">
      <c r="A5501" s="167"/>
      <c r="B5501" s="1331"/>
      <c r="C5501" s="1332"/>
      <c r="D5501" s="1333"/>
      <c r="E5501" s="1334"/>
      <c r="F5501" s="1334"/>
      <c r="G5501" s="1334"/>
    </row>
    <row r="5502" spans="1:7" s="1281" customFormat="1" x14ac:dyDescent="0.25">
      <c r="A5502" s="167"/>
      <c r="B5502" s="1331"/>
      <c r="C5502" s="1332"/>
      <c r="D5502" s="1333"/>
      <c r="E5502" s="1334"/>
      <c r="F5502" s="1334"/>
      <c r="G5502" s="1334"/>
    </row>
    <row r="5503" spans="1:7" s="1281" customFormat="1" x14ac:dyDescent="0.25">
      <c r="A5503" s="167"/>
      <c r="B5503" s="1331"/>
      <c r="C5503" s="1332"/>
      <c r="D5503" s="1333"/>
      <c r="E5503" s="1334"/>
      <c r="F5503" s="1334"/>
      <c r="G5503" s="1334"/>
    </row>
    <row r="5504" spans="1:7" s="1281" customFormat="1" x14ac:dyDescent="0.25">
      <c r="A5504" s="167"/>
      <c r="B5504" s="1331"/>
      <c r="C5504" s="1332"/>
      <c r="D5504" s="1333"/>
      <c r="E5504" s="1334"/>
      <c r="F5504" s="1334"/>
      <c r="G5504" s="1334"/>
    </row>
    <row r="5505" spans="1:7" s="1281" customFormat="1" x14ac:dyDescent="0.25">
      <c r="A5505" s="167"/>
      <c r="B5505" s="1331"/>
      <c r="C5505" s="1332"/>
      <c r="D5505" s="1333"/>
      <c r="E5505" s="1334"/>
      <c r="F5505" s="1334"/>
      <c r="G5505" s="1334"/>
    </row>
    <row r="5506" spans="1:7" s="1281" customFormat="1" x14ac:dyDescent="0.25">
      <c r="A5506" s="167"/>
      <c r="B5506" s="1331"/>
      <c r="C5506" s="1332"/>
      <c r="D5506" s="1333"/>
      <c r="E5506" s="1334"/>
      <c r="F5506" s="1334"/>
      <c r="G5506" s="1334"/>
    </row>
    <row r="5507" spans="1:7" s="1281" customFormat="1" x14ac:dyDescent="0.25">
      <c r="A5507" s="167"/>
      <c r="B5507" s="1331"/>
      <c r="C5507" s="1332"/>
      <c r="D5507" s="1333"/>
      <c r="E5507" s="1334"/>
      <c r="F5507" s="1334"/>
      <c r="G5507" s="1334"/>
    </row>
    <row r="5508" spans="1:7" s="1281" customFormat="1" x14ac:dyDescent="0.25">
      <c r="A5508" s="167"/>
      <c r="B5508" s="1331"/>
      <c r="C5508" s="1332"/>
      <c r="D5508" s="1333"/>
      <c r="E5508" s="1334"/>
      <c r="F5508" s="1334"/>
      <c r="G5508" s="1334"/>
    </row>
    <row r="5509" spans="1:7" s="1281" customFormat="1" x14ac:dyDescent="0.25">
      <c r="A5509" s="167"/>
      <c r="B5509" s="1331"/>
      <c r="C5509" s="1332"/>
      <c r="D5509" s="1333"/>
      <c r="E5509" s="1334"/>
      <c r="F5509" s="1334"/>
      <c r="G5509" s="1334"/>
    </row>
    <row r="5510" spans="1:7" s="1281" customFormat="1" x14ac:dyDescent="0.25">
      <c r="A5510" s="167"/>
      <c r="B5510" s="1331"/>
      <c r="C5510" s="1332"/>
      <c r="D5510" s="1333"/>
      <c r="E5510" s="1334"/>
      <c r="F5510" s="1334"/>
      <c r="G5510" s="1334"/>
    </row>
    <row r="5511" spans="1:7" s="1281" customFormat="1" x14ac:dyDescent="0.25">
      <c r="A5511" s="167"/>
      <c r="B5511" s="1331"/>
      <c r="C5511" s="1332"/>
      <c r="D5511" s="1333"/>
      <c r="E5511" s="1334"/>
      <c r="F5511" s="1334"/>
      <c r="G5511" s="1334"/>
    </row>
    <row r="5512" spans="1:7" s="1281" customFormat="1" x14ac:dyDescent="0.25">
      <c r="A5512" s="167"/>
      <c r="B5512" s="1331"/>
      <c r="C5512" s="1332"/>
      <c r="D5512" s="1333"/>
      <c r="E5512" s="1334"/>
      <c r="F5512" s="1334"/>
      <c r="G5512" s="1334"/>
    </row>
    <row r="5513" spans="1:7" s="1281" customFormat="1" x14ac:dyDescent="0.25">
      <c r="A5513" s="167"/>
      <c r="B5513" s="1331"/>
      <c r="C5513" s="1332"/>
      <c r="D5513" s="1333"/>
      <c r="E5513" s="1334"/>
      <c r="F5513" s="1334"/>
      <c r="G5513" s="1334"/>
    </row>
    <row r="5514" spans="1:7" s="1281" customFormat="1" x14ac:dyDescent="0.25">
      <c r="A5514" s="167"/>
      <c r="B5514" s="1331"/>
      <c r="C5514" s="1332"/>
      <c r="D5514" s="1333"/>
      <c r="E5514" s="1334"/>
      <c r="F5514" s="1334"/>
      <c r="G5514" s="1334"/>
    </row>
    <row r="5515" spans="1:7" s="1281" customFormat="1" x14ac:dyDescent="0.25">
      <c r="A5515" s="167"/>
      <c r="B5515" s="1331"/>
      <c r="C5515" s="1332"/>
      <c r="D5515" s="1333"/>
      <c r="E5515" s="1334"/>
      <c r="F5515" s="1334"/>
      <c r="G5515" s="1334"/>
    </row>
    <row r="5516" spans="1:7" s="1281" customFormat="1" x14ac:dyDescent="0.25">
      <c r="A5516" s="167"/>
      <c r="B5516" s="1331"/>
      <c r="C5516" s="1332"/>
      <c r="D5516" s="1333"/>
      <c r="E5516" s="1334"/>
      <c r="F5516" s="1334"/>
      <c r="G5516" s="1334"/>
    </row>
    <row r="5517" spans="1:7" s="1281" customFormat="1" x14ac:dyDescent="0.25">
      <c r="A5517" s="167"/>
      <c r="B5517" s="1331"/>
      <c r="C5517" s="1332"/>
      <c r="D5517" s="1333"/>
      <c r="E5517" s="1334"/>
      <c r="F5517" s="1334"/>
      <c r="G5517" s="1334"/>
    </row>
    <row r="5518" spans="1:7" s="1281" customFormat="1" x14ac:dyDescent="0.25">
      <c r="A5518" s="167"/>
      <c r="B5518" s="1331"/>
      <c r="C5518" s="1332"/>
      <c r="D5518" s="1333"/>
      <c r="E5518" s="1334"/>
      <c r="F5518" s="1334"/>
      <c r="G5518" s="1334"/>
    </row>
    <row r="5519" spans="1:7" s="1281" customFormat="1" x14ac:dyDescent="0.25">
      <c r="A5519" s="167"/>
      <c r="B5519" s="1331"/>
      <c r="C5519" s="1332"/>
      <c r="D5519" s="1333"/>
      <c r="E5519" s="1334"/>
      <c r="F5519" s="1334"/>
      <c r="G5519" s="1334"/>
    </row>
    <row r="5520" spans="1:7" s="1281" customFormat="1" x14ac:dyDescent="0.25">
      <c r="A5520" s="167"/>
      <c r="B5520" s="1331"/>
      <c r="C5520" s="1332"/>
      <c r="D5520" s="1333"/>
      <c r="E5520" s="1334"/>
      <c r="F5520" s="1334"/>
      <c r="G5520" s="1334"/>
    </row>
    <row r="5521" spans="1:7" s="1281" customFormat="1" x14ac:dyDescent="0.25">
      <c r="A5521" s="167"/>
      <c r="B5521" s="1331"/>
      <c r="C5521" s="1332"/>
      <c r="D5521" s="1333"/>
      <c r="E5521" s="1334"/>
      <c r="F5521" s="1334"/>
      <c r="G5521" s="1334"/>
    </row>
    <row r="5522" spans="1:7" s="1281" customFormat="1" x14ac:dyDescent="0.25">
      <c r="A5522" s="167"/>
      <c r="B5522" s="1331"/>
      <c r="C5522" s="1332"/>
      <c r="D5522" s="1333"/>
      <c r="E5522" s="1334"/>
      <c r="F5522" s="1334"/>
      <c r="G5522" s="1334"/>
    </row>
    <row r="5523" spans="1:7" s="1281" customFormat="1" x14ac:dyDescent="0.25">
      <c r="A5523" s="167"/>
      <c r="B5523" s="1331"/>
      <c r="C5523" s="1332"/>
      <c r="D5523" s="1333"/>
      <c r="E5523" s="1334"/>
      <c r="F5523" s="1334"/>
      <c r="G5523" s="1334"/>
    </row>
    <row r="5524" spans="1:7" s="1281" customFormat="1" x14ac:dyDescent="0.25">
      <c r="A5524" s="167"/>
      <c r="B5524" s="1331"/>
      <c r="C5524" s="1332"/>
      <c r="D5524" s="1333"/>
      <c r="E5524" s="1334"/>
      <c r="F5524" s="1334"/>
      <c r="G5524" s="1334"/>
    </row>
    <row r="5525" spans="1:7" s="1281" customFormat="1" x14ac:dyDescent="0.25">
      <c r="A5525" s="167"/>
      <c r="B5525" s="1331"/>
      <c r="C5525" s="1332"/>
      <c r="D5525" s="1333"/>
      <c r="E5525" s="1334"/>
      <c r="F5525" s="1334"/>
      <c r="G5525" s="1334"/>
    </row>
    <row r="5526" spans="1:7" s="1281" customFormat="1" x14ac:dyDescent="0.25">
      <c r="A5526" s="167"/>
      <c r="B5526" s="1331"/>
      <c r="C5526" s="1332"/>
      <c r="D5526" s="1333"/>
      <c r="E5526" s="1334"/>
      <c r="F5526" s="1334"/>
      <c r="G5526" s="1334"/>
    </row>
    <row r="5527" spans="1:7" s="1281" customFormat="1" x14ac:dyDescent="0.25">
      <c r="A5527" s="167"/>
      <c r="B5527" s="1331"/>
      <c r="C5527" s="1332"/>
      <c r="D5527" s="1333"/>
      <c r="E5527" s="1334"/>
      <c r="F5527" s="1334"/>
      <c r="G5527" s="1334"/>
    </row>
    <row r="5528" spans="1:7" s="1281" customFormat="1" x14ac:dyDescent="0.25">
      <c r="A5528" s="167"/>
      <c r="B5528" s="1331"/>
      <c r="C5528" s="1332"/>
      <c r="D5528" s="1333"/>
      <c r="E5528" s="1334"/>
      <c r="F5528" s="1334"/>
      <c r="G5528" s="1334"/>
    </row>
    <row r="5529" spans="1:7" s="1281" customFormat="1" x14ac:dyDescent="0.25">
      <c r="A5529" s="167"/>
      <c r="B5529" s="1331"/>
      <c r="C5529" s="1332"/>
      <c r="D5529" s="1333"/>
      <c r="E5529" s="1334"/>
      <c r="F5529" s="1334"/>
      <c r="G5529" s="1334"/>
    </row>
    <row r="5530" spans="1:7" s="1281" customFormat="1" x14ac:dyDescent="0.25">
      <c r="A5530" s="167"/>
      <c r="B5530" s="1331"/>
      <c r="C5530" s="1332"/>
      <c r="D5530" s="1333"/>
      <c r="E5530" s="1334"/>
      <c r="F5530" s="1334"/>
      <c r="G5530" s="1334"/>
    </row>
    <row r="5531" spans="1:7" s="1281" customFormat="1" x14ac:dyDescent="0.25">
      <c r="A5531" s="167"/>
      <c r="B5531" s="1331"/>
      <c r="C5531" s="1332"/>
      <c r="D5531" s="1333"/>
      <c r="E5531" s="1334"/>
      <c r="F5531" s="1334"/>
      <c r="G5531" s="1334"/>
    </row>
    <row r="5532" spans="1:7" s="1281" customFormat="1" x14ac:dyDescent="0.25">
      <c r="A5532" s="167"/>
      <c r="B5532" s="1331"/>
      <c r="C5532" s="1332"/>
      <c r="D5532" s="1333"/>
      <c r="E5532" s="1334"/>
      <c r="F5532" s="1334"/>
      <c r="G5532" s="1334"/>
    </row>
    <row r="5533" spans="1:7" s="1281" customFormat="1" x14ac:dyDescent="0.25">
      <c r="A5533" s="167"/>
      <c r="B5533" s="1331"/>
      <c r="C5533" s="1332"/>
      <c r="D5533" s="1333"/>
      <c r="E5533" s="1334"/>
      <c r="F5533" s="1334"/>
      <c r="G5533" s="1334"/>
    </row>
    <row r="5534" spans="1:7" s="1281" customFormat="1" x14ac:dyDescent="0.25">
      <c r="A5534" s="167"/>
      <c r="B5534" s="1331"/>
      <c r="C5534" s="1332"/>
      <c r="D5534" s="1333"/>
      <c r="E5534" s="1334"/>
      <c r="F5534" s="1334"/>
      <c r="G5534" s="1334"/>
    </row>
    <row r="5535" spans="1:7" s="1281" customFormat="1" x14ac:dyDescent="0.25">
      <c r="A5535" s="167"/>
      <c r="B5535" s="1331"/>
      <c r="C5535" s="1332"/>
      <c r="D5535" s="1333"/>
      <c r="E5535" s="1334"/>
      <c r="F5535" s="1334"/>
      <c r="G5535" s="1334"/>
    </row>
    <row r="5536" spans="1:7" s="1281" customFormat="1" x14ac:dyDescent="0.25">
      <c r="A5536" s="167"/>
      <c r="B5536" s="1331"/>
      <c r="C5536" s="1332"/>
      <c r="D5536" s="1333"/>
      <c r="E5536" s="1334"/>
      <c r="F5536" s="1334"/>
      <c r="G5536" s="1334"/>
    </row>
    <row r="5537" spans="1:7" s="1281" customFormat="1" x14ac:dyDescent="0.25">
      <c r="A5537" s="167"/>
      <c r="B5537" s="1331"/>
      <c r="C5537" s="1332"/>
      <c r="D5537" s="1333"/>
      <c r="E5537" s="1334"/>
      <c r="F5537" s="1334"/>
      <c r="G5537" s="1334"/>
    </row>
    <row r="5538" spans="1:7" s="1281" customFormat="1" x14ac:dyDescent="0.25">
      <c r="A5538" s="167"/>
      <c r="B5538" s="1331"/>
      <c r="C5538" s="1332"/>
      <c r="D5538" s="1333"/>
      <c r="E5538" s="1334"/>
      <c r="F5538" s="1334"/>
      <c r="G5538" s="1334"/>
    </row>
    <row r="5539" spans="1:7" s="1281" customFormat="1" x14ac:dyDescent="0.25">
      <c r="A5539" s="167"/>
      <c r="B5539" s="1331"/>
      <c r="C5539" s="1332"/>
      <c r="D5539" s="1333"/>
      <c r="E5539" s="1334"/>
      <c r="F5539" s="1334"/>
      <c r="G5539" s="1334"/>
    </row>
    <row r="5540" spans="1:7" s="1281" customFormat="1" x14ac:dyDescent="0.25">
      <c r="A5540" s="167"/>
      <c r="B5540" s="1331"/>
      <c r="C5540" s="1332"/>
      <c r="D5540" s="1333"/>
      <c r="E5540" s="1334"/>
      <c r="F5540" s="1334"/>
      <c r="G5540" s="1334"/>
    </row>
    <row r="5541" spans="1:7" s="1281" customFormat="1" x14ac:dyDescent="0.25">
      <c r="A5541" s="167"/>
      <c r="B5541" s="1331"/>
      <c r="C5541" s="1332"/>
      <c r="D5541" s="1333"/>
      <c r="E5541" s="1334"/>
      <c r="F5541" s="1334"/>
      <c r="G5541" s="1334"/>
    </row>
    <row r="5542" spans="1:7" s="1281" customFormat="1" x14ac:dyDescent="0.25">
      <c r="A5542" s="167"/>
      <c r="B5542" s="1331"/>
      <c r="C5542" s="1332"/>
      <c r="D5542" s="1333"/>
      <c r="E5542" s="1334"/>
      <c r="F5542" s="1334"/>
      <c r="G5542" s="1334"/>
    </row>
    <row r="5543" spans="1:7" s="1281" customFormat="1" x14ac:dyDescent="0.25">
      <c r="A5543" s="167"/>
      <c r="B5543" s="1331"/>
      <c r="C5543" s="1332"/>
      <c r="D5543" s="1333"/>
      <c r="E5543" s="1334"/>
      <c r="F5543" s="1334"/>
      <c r="G5543" s="1334"/>
    </row>
    <row r="5544" spans="1:7" s="1281" customFormat="1" x14ac:dyDescent="0.25">
      <c r="A5544" s="167"/>
      <c r="B5544" s="1331"/>
      <c r="C5544" s="1332"/>
      <c r="D5544" s="1333"/>
      <c r="E5544" s="1334"/>
      <c r="F5544" s="1334"/>
      <c r="G5544" s="1334"/>
    </row>
    <row r="5545" spans="1:7" s="1281" customFormat="1" x14ac:dyDescent="0.25">
      <c r="A5545" s="167"/>
      <c r="B5545" s="1331"/>
      <c r="C5545" s="1332"/>
      <c r="D5545" s="1333"/>
      <c r="E5545" s="1334"/>
      <c r="F5545" s="1334"/>
      <c r="G5545" s="1334"/>
    </row>
    <row r="5546" spans="1:7" s="1281" customFormat="1" x14ac:dyDescent="0.25">
      <c r="A5546" s="167"/>
      <c r="B5546" s="1331"/>
      <c r="C5546" s="1332"/>
      <c r="D5546" s="1333"/>
      <c r="E5546" s="1334"/>
      <c r="F5546" s="1334"/>
      <c r="G5546" s="1334"/>
    </row>
    <row r="5547" spans="1:7" s="1281" customFormat="1" x14ac:dyDescent="0.25">
      <c r="A5547" s="167"/>
      <c r="B5547" s="1331"/>
      <c r="C5547" s="1332"/>
      <c r="D5547" s="1333"/>
      <c r="E5547" s="1334"/>
      <c r="F5547" s="1334"/>
      <c r="G5547" s="1334"/>
    </row>
    <row r="5548" spans="1:7" s="1281" customFormat="1" x14ac:dyDescent="0.25">
      <c r="A5548" s="167"/>
      <c r="B5548" s="1331"/>
      <c r="C5548" s="1332"/>
      <c r="D5548" s="1333"/>
      <c r="E5548" s="1334"/>
      <c r="F5548" s="1334"/>
      <c r="G5548" s="1334"/>
    </row>
    <row r="5549" spans="1:7" s="1281" customFormat="1" x14ac:dyDescent="0.25">
      <c r="A5549" s="167"/>
      <c r="B5549" s="1331"/>
      <c r="C5549" s="1332"/>
      <c r="D5549" s="1333"/>
      <c r="E5549" s="1334"/>
      <c r="F5549" s="1334"/>
      <c r="G5549" s="1334"/>
    </row>
    <row r="5550" spans="1:7" s="1281" customFormat="1" x14ac:dyDescent="0.25">
      <c r="A5550" s="167"/>
      <c r="B5550" s="1331"/>
      <c r="C5550" s="1332"/>
      <c r="D5550" s="1333"/>
      <c r="E5550" s="1334"/>
      <c r="F5550" s="1334"/>
      <c r="G5550" s="1334"/>
    </row>
    <row r="5551" spans="1:7" s="1281" customFormat="1" x14ac:dyDescent="0.25">
      <c r="A5551" s="167"/>
      <c r="B5551" s="1331"/>
      <c r="C5551" s="1332"/>
      <c r="D5551" s="1333"/>
      <c r="E5551" s="1334"/>
      <c r="F5551" s="1334"/>
      <c r="G5551" s="1334"/>
    </row>
    <row r="5552" spans="1:7" s="1281" customFormat="1" x14ac:dyDescent="0.25">
      <c r="A5552" s="167"/>
      <c r="B5552" s="1331"/>
      <c r="C5552" s="1332"/>
      <c r="D5552" s="1333"/>
      <c r="E5552" s="1334"/>
      <c r="F5552" s="1334"/>
      <c r="G5552" s="1334"/>
    </row>
    <row r="5553" spans="1:7" s="1281" customFormat="1" x14ac:dyDescent="0.25">
      <c r="A5553" s="167"/>
      <c r="B5553" s="1331"/>
      <c r="C5553" s="1332"/>
      <c r="D5553" s="1333"/>
      <c r="E5553" s="1334"/>
      <c r="F5553" s="1334"/>
      <c r="G5553" s="1334"/>
    </row>
    <row r="5554" spans="1:7" s="1281" customFormat="1" x14ac:dyDescent="0.25">
      <c r="A5554" s="167"/>
      <c r="B5554" s="1331"/>
      <c r="C5554" s="1332"/>
      <c r="D5554" s="1333"/>
      <c r="E5554" s="1334"/>
      <c r="F5554" s="1334"/>
      <c r="G5554" s="1334"/>
    </row>
    <row r="5555" spans="1:7" s="1281" customFormat="1" x14ac:dyDescent="0.25">
      <c r="A5555" s="167"/>
      <c r="B5555" s="1331"/>
      <c r="C5555" s="1332"/>
      <c r="D5555" s="1333"/>
      <c r="E5555" s="1334"/>
      <c r="F5555" s="1334"/>
      <c r="G5555" s="1334"/>
    </row>
    <row r="5556" spans="1:7" s="1281" customFormat="1" x14ac:dyDescent="0.25">
      <c r="A5556" s="167"/>
      <c r="B5556" s="1331"/>
      <c r="C5556" s="1332"/>
      <c r="D5556" s="1333"/>
      <c r="E5556" s="1334"/>
      <c r="F5556" s="1334"/>
      <c r="G5556" s="1334"/>
    </row>
    <row r="5557" spans="1:7" s="1281" customFormat="1" x14ac:dyDescent="0.25">
      <c r="A5557" s="167"/>
      <c r="B5557" s="1331"/>
      <c r="C5557" s="1332"/>
      <c r="D5557" s="1333"/>
      <c r="E5557" s="1334"/>
      <c r="F5557" s="1334"/>
      <c r="G5557" s="1334"/>
    </row>
    <row r="5558" spans="1:7" s="1281" customFormat="1" x14ac:dyDescent="0.25">
      <c r="A5558" s="167"/>
      <c r="B5558" s="1331"/>
      <c r="C5558" s="1332"/>
      <c r="D5558" s="1333"/>
      <c r="E5558" s="1334"/>
      <c r="F5558" s="1334"/>
      <c r="G5558" s="1334"/>
    </row>
    <row r="5559" spans="1:7" s="1281" customFormat="1" x14ac:dyDescent="0.25">
      <c r="A5559" s="167"/>
      <c r="B5559" s="1331"/>
      <c r="C5559" s="1332"/>
      <c r="D5559" s="1333"/>
      <c r="E5559" s="1334"/>
      <c r="F5559" s="1334"/>
      <c r="G5559" s="1334"/>
    </row>
    <row r="5560" spans="1:7" s="1281" customFormat="1" x14ac:dyDescent="0.25">
      <c r="A5560" s="167"/>
      <c r="B5560" s="1331"/>
      <c r="C5560" s="1332"/>
      <c r="D5560" s="1333"/>
      <c r="E5560" s="1334"/>
      <c r="F5560" s="1334"/>
      <c r="G5560" s="1334"/>
    </row>
    <row r="5561" spans="1:7" s="1281" customFormat="1" x14ac:dyDescent="0.25">
      <c r="A5561" s="167"/>
      <c r="B5561" s="1331"/>
      <c r="C5561" s="1332"/>
      <c r="D5561" s="1333"/>
      <c r="E5561" s="1334"/>
      <c r="F5561" s="1334"/>
      <c r="G5561" s="1334"/>
    </row>
    <row r="5562" spans="1:7" s="1281" customFormat="1" x14ac:dyDescent="0.25">
      <c r="A5562" s="167"/>
      <c r="B5562" s="1331"/>
      <c r="C5562" s="1332"/>
      <c r="D5562" s="1333"/>
      <c r="E5562" s="1334"/>
      <c r="F5562" s="1334"/>
      <c r="G5562" s="1334"/>
    </row>
    <row r="5563" spans="1:7" s="1281" customFormat="1" x14ac:dyDescent="0.25">
      <c r="A5563" s="167"/>
      <c r="B5563" s="1331"/>
      <c r="C5563" s="1332"/>
      <c r="D5563" s="1333"/>
      <c r="E5563" s="1334"/>
      <c r="F5563" s="1334"/>
      <c r="G5563" s="1334"/>
    </row>
    <row r="5564" spans="1:7" s="1281" customFormat="1" x14ac:dyDescent="0.25">
      <c r="A5564" s="167"/>
      <c r="B5564" s="1331"/>
      <c r="C5564" s="1332"/>
      <c r="D5564" s="1333"/>
      <c r="E5564" s="1334"/>
      <c r="F5564" s="1334"/>
      <c r="G5564" s="1334"/>
    </row>
    <row r="5565" spans="1:7" s="1281" customFormat="1" x14ac:dyDescent="0.25">
      <c r="A5565" s="167"/>
      <c r="B5565" s="1331"/>
      <c r="C5565" s="1332"/>
      <c r="D5565" s="1333"/>
      <c r="E5565" s="1334"/>
      <c r="F5565" s="1334"/>
      <c r="G5565" s="1334"/>
    </row>
    <row r="5566" spans="1:7" s="1281" customFormat="1" x14ac:dyDescent="0.25">
      <c r="A5566" s="167"/>
      <c r="B5566" s="1331"/>
      <c r="C5566" s="1332"/>
      <c r="D5566" s="1333"/>
      <c r="E5566" s="1334"/>
      <c r="F5566" s="1334"/>
      <c r="G5566" s="1334"/>
    </row>
    <row r="5567" spans="1:7" s="1281" customFormat="1" x14ac:dyDescent="0.25">
      <c r="A5567" s="167"/>
      <c r="B5567" s="1331"/>
      <c r="C5567" s="1332"/>
      <c r="D5567" s="1333"/>
      <c r="E5567" s="1334"/>
      <c r="F5567" s="1334"/>
      <c r="G5567" s="1334"/>
    </row>
    <row r="5568" spans="1:7" s="1281" customFormat="1" x14ac:dyDescent="0.25">
      <c r="A5568" s="167"/>
      <c r="B5568" s="1331"/>
      <c r="C5568" s="1332"/>
      <c r="D5568" s="1333"/>
      <c r="E5568" s="1334"/>
      <c r="F5568" s="1334"/>
      <c r="G5568" s="1334"/>
    </row>
    <row r="5569" spans="1:7" s="1281" customFormat="1" x14ac:dyDescent="0.25">
      <c r="A5569" s="167"/>
      <c r="B5569" s="1331"/>
      <c r="C5569" s="1332"/>
      <c r="D5569" s="1333"/>
      <c r="E5569" s="1334"/>
      <c r="F5569" s="1334"/>
      <c r="G5569" s="1334"/>
    </row>
    <row r="5570" spans="1:7" s="1281" customFormat="1" x14ac:dyDescent="0.25">
      <c r="A5570" s="167"/>
      <c r="B5570" s="1331"/>
      <c r="C5570" s="1332"/>
      <c r="D5570" s="1333"/>
      <c r="E5570" s="1334"/>
      <c r="F5570" s="1334"/>
      <c r="G5570" s="1334"/>
    </row>
    <row r="5571" spans="1:7" s="1281" customFormat="1" x14ac:dyDescent="0.25">
      <c r="A5571" s="167"/>
      <c r="B5571" s="1331"/>
      <c r="C5571" s="1332"/>
      <c r="D5571" s="1333"/>
      <c r="E5571" s="1334"/>
      <c r="F5571" s="1334"/>
      <c r="G5571" s="1334"/>
    </row>
    <row r="5572" spans="1:7" s="1281" customFormat="1" x14ac:dyDescent="0.25">
      <c r="A5572" s="167"/>
      <c r="B5572" s="1331"/>
      <c r="C5572" s="1332"/>
      <c r="D5572" s="1333"/>
      <c r="E5572" s="1334"/>
      <c r="F5572" s="1334"/>
      <c r="G5572" s="1334"/>
    </row>
    <row r="5573" spans="1:7" s="1281" customFormat="1" x14ac:dyDescent="0.25">
      <c r="A5573" s="167"/>
      <c r="B5573" s="1331"/>
      <c r="C5573" s="1332"/>
      <c r="D5573" s="1333"/>
      <c r="E5573" s="1334"/>
      <c r="F5573" s="1334"/>
      <c r="G5573" s="1334"/>
    </row>
    <row r="5574" spans="1:7" s="1281" customFormat="1" x14ac:dyDescent="0.25">
      <c r="A5574" s="167"/>
      <c r="B5574" s="1331"/>
      <c r="C5574" s="1332"/>
      <c r="D5574" s="1333"/>
      <c r="E5574" s="1334"/>
      <c r="F5574" s="1334"/>
      <c r="G5574" s="1334"/>
    </row>
    <row r="5575" spans="1:7" s="1281" customFormat="1" x14ac:dyDescent="0.25">
      <c r="A5575" s="167"/>
      <c r="B5575" s="1331"/>
      <c r="C5575" s="1332"/>
      <c r="D5575" s="1333"/>
      <c r="E5575" s="1334"/>
      <c r="F5575" s="1334"/>
      <c r="G5575" s="1334"/>
    </row>
    <row r="5576" spans="1:7" s="1281" customFormat="1" x14ac:dyDescent="0.25">
      <c r="A5576" s="167"/>
      <c r="B5576" s="1331"/>
      <c r="C5576" s="1332"/>
      <c r="D5576" s="1333"/>
      <c r="E5576" s="1334"/>
      <c r="F5576" s="1334"/>
      <c r="G5576" s="1334"/>
    </row>
    <row r="5577" spans="1:7" s="1281" customFormat="1" x14ac:dyDescent="0.25">
      <c r="A5577" s="167"/>
      <c r="B5577" s="1331"/>
      <c r="C5577" s="1332"/>
      <c r="D5577" s="1333"/>
      <c r="E5577" s="1334"/>
      <c r="F5577" s="1334"/>
      <c r="G5577" s="1334"/>
    </row>
    <row r="5578" spans="1:7" s="1281" customFormat="1" x14ac:dyDescent="0.25">
      <c r="A5578" s="167"/>
      <c r="B5578" s="1331"/>
      <c r="C5578" s="1332"/>
      <c r="D5578" s="1333"/>
      <c r="E5578" s="1334"/>
      <c r="F5578" s="1334"/>
      <c r="G5578" s="1334"/>
    </row>
    <row r="5579" spans="1:7" s="1281" customFormat="1" x14ac:dyDescent="0.25">
      <c r="A5579" s="167"/>
      <c r="B5579" s="1331"/>
      <c r="C5579" s="1332"/>
      <c r="D5579" s="1333"/>
      <c r="E5579" s="1334"/>
      <c r="F5579" s="1334"/>
      <c r="G5579" s="1334"/>
    </row>
    <row r="5580" spans="1:7" s="1281" customFormat="1" x14ac:dyDescent="0.25">
      <c r="A5580" s="167"/>
      <c r="B5580" s="1331"/>
      <c r="C5580" s="1332"/>
      <c r="D5580" s="1333"/>
      <c r="E5580" s="1334"/>
      <c r="F5580" s="1334"/>
      <c r="G5580" s="1334"/>
    </row>
    <row r="5581" spans="1:7" s="1281" customFormat="1" x14ac:dyDescent="0.25">
      <c r="A5581" s="167"/>
      <c r="B5581" s="1331"/>
      <c r="C5581" s="1332"/>
      <c r="D5581" s="1333"/>
      <c r="E5581" s="1334"/>
      <c r="F5581" s="1334"/>
      <c r="G5581" s="1334"/>
    </row>
    <row r="5582" spans="1:7" s="1281" customFormat="1" x14ac:dyDescent="0.25">
      <c r="A5582" s="167"/>
      <c r="B5582" s="1331"/>
      <c r="C5582" s="1332"/>
      <c r="D5582" s="1333"/>
      <c r="E5582" s="1334"/>
      <c r="F5582" s="1334"/>
      <c r="G5582" s="1334"/>
    </row>
    <row r="5583" spans="1:7" s="1281" customFormat="1" x14ac:dyDescent="0.25">
      <c r="A5583" s="167"/>
      <c r="B5583" s="1331"/>
      <c r="C5583" s="1332"/>
      <c r="D5583" s="1333"/>
      <c r="E5583" s="1334"/>
      <c r="F5583" s="1334"/>
      <c r="G5583" s="1334"/>
    </row>
    <row r="5584" spans="1:7" s="1281" customFormat="1" x14ac:dyDescent="0.25">
      <c r="A5584" s="167"/>
      <c r="B5584" s="1331"/>
      <c r="C5584" s="1332"/>
      <c r="D5584" s="1333"/>
      <c r="E5584" s="1334"/>
      <c r="F5584" s="1334"/>
      <c r="G5584" s="1334"/>
    </row>
    <row r="5585" spans="1:7" s="1281" customFormat="1" x14ac:dyDescent="0.25">
      <c r="A5585" s="167"/>
      <c r="B5585" s="1331"/>
      <c r="C5585" s="1332"/>
      <c r="D5585" s="1333"/>
      <c r="E5585" s="1334"/>
      <c r="F5585" s="1334"/>
      <c r="G5585" s="1334"/>
    </row>
    <row r="5586" spans="1:7" s="1281" customFormat="1" x14ac:dyDescent="0.25">
      <c r="A5586" s="167"/>
      <c r="B5586" s="1331"/>
      <c r="C5586" s="1332"/>
      <c r="D5586" s="1333"/>
      <c r="E5586" s="1334"/>
      <c r="F5586" s="1334"/>
      <c r="G5586" s="1334"/>
    </row>
    <row r="5587" spans="1:7" s="1281" customFormat="1" x14ac:dyDescent="0.25">
      <c r="A5587" s="167"/>
      <c r="B5587" s="1331"/>
      <c r="C5587" s="1332"/>
      <c r="D5587" s="1333"/>
      <c r="E5587" s="1334"/>
      <c r="F5587" s="1334"/>
      <c r="G5587" s="1334"/>
    </row>
    <row r="5588" spans="1:7" s="1281" customFormat="1" x14ac:dyDescent="0.25">
      <c r="A5588" s="167"/>
      <c r="B5588" s="1331"/>
      <c r="C5588" s="1332"/>
      <c r="D5588" s="1333"/>
      <c r="E5588" s="1334"/>
      <c r="F5588" s="1334"/>
      <c r="G5588" s="1334"/>
    </row>
    <row r="5589" spans="1:7" s="1281" customFormat="1" x14ac:dyDescent="0.25">
      <c r="A5589" s="167"/>
      <c r="B5589" s="1331"/>
      <c r="C5589" s="1332"/>
      <c r="D5589" s="1333"/>
      <c r="E5589" s="1334"/>
      <c r="F5589" s="1334"/>
      <c r="G5589" s="1334"/>
    </row>
    <row r="5590" spans="1:7" s="1281" customFormat="1" x14ac:dyDescent="0.25">
      <c r="A5590" s="167"/>
      <c r="B5590" s="1331"/>
      <c r="C5590" s="1332"/>
      <c r="D5590" s="1333"/>
      <c r="E5590" s="1334"/>
      <c r="F5590" s="1334"/>
      <c r="G5590" s="1334"/>
    </row>
    <row r="5591" spans="1:7" s="1281" customFormat="1" x14ac:dyDescent="0.25">
      <c r="A5591" s="167"/>
      <c r="B5591" s="1331"/>
      <c r="C5591" s="1332"/>
      <c r="D5591" s="1333"/>
      <c r="E5591" s="1334"/>
      <c r="F5591" s="1334"/>
      <c r="G5591" s="1334"/>
    </row>
    <row r="5592" spans="1:7" s="1281" customFormat="1" x14ac:dyDescent="0.25">
      <c r="A5592" s="167"/>
      <c r="B5592" s="1331"/>
      <c r="C5592" s="1332"/>
      <c r="D5592" s="1333"/>
      <c r="E5592" s="1334"/>
      <c r="F5592" s="1334"/>
      <c r="G5592" s="1334"/>
    </row>
    <row r="5593" spans="1:7" s="1281" customFormat="1" x14ac:dyDescent="0.25">
      <c r="A5593" s="167"/>
      <c r="B5593" s="1331"/>
      <c r="C5593" s="1332"/>
      <c r="D5593" s="1333"/>
      <c r="E5593" s="1334"/>
      <c r="F5593" s="1334"/>
      <c r="G5593" s="1334"/>
    </row>
    <row r="5594" spans="1:7" s="1281" customFormat="1" x14ac:dyDescent="0.25">
      <c r="A5594" s="167"/>
      <c r="B5594" s="1331"/>
      <c r="C5594" s="1332"/>
      <c r="D5594" s="1333"/>
      <c r="E5594" s="1334"/>
      <c r="F5594" s="1334"/>
      <c r="G5594" s="1334"/>
    </row>
    <row r="5595" spans="1:7" s="1281" customFormat="1" x14ac:dyDescent="0.25">
      <c r="A5595" s="167"/>
      <c r="B5595" s="1331"/>
      <c r="C5595" s="1332"/>
      <c r="D5595" s="1333"/>
      <c r="E5595" s="1334"/>
      <c r="F5595" s="1334"/>
      <c r="G5595" s="1334"/>
    </row>
    <row r="5596" spans="1:7" s="1281" customFormat="1" x14ac:dyDescent="0.25">
      <c r="A5596" s="167"/>
      <c r="B5596" s="1331"/>
      <c r="C5596" s="1332"/>
      <c r="D5596" s="1333"/>
      <c r="E5596" s="1334"/>
      <c r="F5596" s="1334"/>
      <c r="G5596" s="1334"/>
    </row>
    <row r="5597" spans="1:7" s="1281" customFormat="1" x14ac:dyDescent="0.25">
      <c r="A5597" s="167"/>
      <c r="B5597" s="1331"/>
      <c r="C5597" s="1332"/>
      <c r="D5597" s="1333"/>
      <c r="E5597" s="1334"/>
      <c r="F5597" s="1334"/>
      <c r="G5597" s="1334"/>
    </row>
    <row r="5598" spans="1:7" s="1281" customFormat="1" x14ac:dyDescent="0.25">
      <c r="A5598" s="167"/>
      <c r="B5598" s="1331"/>
      <c r="C5598" s="1332"/>
      <c r="D5598" s="1333"/>
      <c r="E5598" s="1334"/>
      <c r="F5598" s="1334"/>
      <c r="G5598" s="1334"/>
    </row>
    <row r="5599" spans="1:7" s="1281" customFormat="1" x14ac:dyDescent="0.25">
      <c r="A5599" s="167"/>
      <c r="B5599" s="1331"/>
      <c r="C5599" s="1332"/>
      <c r="D5599" s="1333"/>
      <c r="E5599" s="1334"/>
      <c r="F5599" s="1334"/>
      <c r="G5599" s="1334"/>
    </row>
    <row r="5600" spans="1:7" s="1281" customFormat="1" x14ac:dyDescent="0.25">
      <c r="A5600" s="167"/>
      <c r="B5600" s="1331"/>
      <c r="C5600" s="1332"/>
      <c r="D5600" s="1333"/>
      <c r="E5600" s="1334"/>
      <c r="F5600" s="1334"/>
      <c r="G5600" s="1334"/>
    </row>
    <row r="5601" spans="1:7" s="1281" customFormat="1" x14ac:dyDescent="0.25">
      <c r="A5601" s="167"/>
      <c r="B5601" s="1331"/>
      <c r="C5601" s="1332"/>
      <c r="D5601" s="1333"/>
      <c r="E5601" s="1334"/>
      <c r="F5601" s="1334"/>
      <c r="G5601" s="1334"/>
    </row>
    <row r="5602" spans="1:7" s="1281" customFormat="1" x14ac:dyDescent="0.25">
      <c r="A5602" s="167"/>
      <c r="B5602" s="1331"/>
      <c r="C5602" s="1332"/>
      <c r="D5602" s="1333"/>
      <c r="E5602" s="1334"/>
      <c r="F5602" s="1334"/>
      <c r="G5602" s="1334"/>
    </row>
    <row r="5603" spans="1:7" s="1281" customFormat="1" x14ac:dyDescent="0.25">
      <c r="A5603" s="167"/>
      <c r="B5603" s="1331"/>
      <c r="C5603" s="1332"/>
      <c r="D5603" s="1333"/>
      <c r="E5603" s="1334"/>
      <c r="F5603" s="1334"/>
      <c r="G5603" s="1334"/>
    </row>
    <row r="5604" spans="1:7" s="1281" customFormat="1" x14ac:dyDescent="0.25">
      <c r="A5604" s="167"/>
      <c r="B5604" s="1331"/>
      <c r="C5604" s="1332"/>
      <c r="D5604" s="1333"/>
      <c r="E5604" s="1334"/>
      <c r="F5604" s="1334"/>
      <c r="G5604" s="1334"/>
    </row>
    <row r="5605" spans="1:7" s="1281" customFormat="1" x14ac:dyDescent="0.25">
      <c r="A5605" s="167"/>
      <c r="B5605" s="1331"/>
      <c r="C5605" s="1332"/>
      <c r="D5605" s="1333"/>
      <c r="E5605" s="1334"/>
      <c r="F5605" s="1334"/>
      <c r="G5605" s="1334"/>
    </row>
    <row r="5606" spans="1:7" s="1281" customFormat="1" x14ac:dyDescent="0.25">
      <c r="A5606" s="167"/>
      <c r="B5606" s="1331"/>
      <c r="C5606" s="1332"/>
      <c r="D5606" s="1333"/>
      <c r="E5606" s="1334"/>
      <c r="F5606" s="1334"/>
      <c r="G5606" s="1334"/>
    </row>
    <row r="5607" spans="1:7" s="1281" customFormat="1" x14ac:dyDescent="0.25">
      <c r="A5607" s="167"/>
      <c r="B5607" s="1331"/>
      <c r="C5607" s="1332"/>
      <c r="D5607" s="1333"/>
      <c r="E5607" s="1334"/>
      <c r="F5607" s="1334"/>
      <c r="G5607" s="1334"/>
    </row>
    <row r="5608" spans="1:7" s="1281" customFormat="1" x14ac:dyDescent="0.25">
      <c r="A5608" s="167"/>
      <c r="B5608" s="1331"/>
      <c r="C5608" s="1332"/>
      <c r="D5608" s="1333"/>
      <c r="E5608" s="1334"/>
      <c r="F5608" s="1334"/>
      <c r="G5608" s="1334"/>
    </row>
    <row r="5609" spans="1:7" s="1281" customFormat="1" x14ac:dyDescent="0.25">
      <c r="A5609" s="167"/>
      <c r="B5609" s="1331"/>
      <c r="C5609" s="1332"/>
      <c r="D5609" s="1333"/>
      <c r="E5609" s="1334"/>
      <c r="F5609" s="1334"/>
      <c r="G5609" s="1334"/>
    </row>
    <row r="5610" spans="1:7" s="1281" customFormat="1" x14ac:dyDescent="0.25">
      <c r="A5610" s="167"/>
      <c r="B5610" s="1331"/>
      <c r="C5610" s="1332"/>
      <c r="D5610" s="1333"/>
      <c r="E5610" s="1334"/>
      <c r="F5610" s="1334"/>
      <c r="G5610" s="1334"/>
    </row>
    <row r="5611" spans="1:7" s="1281" customFormat="1" x14ac:dyDescent="0.25">
      <c r="A5611" s="167"/>
      <c r="B5611" s="1331"/>
      <c r="C5611" s="1332"/>
      <c r="D5611" s="1333"/>
      <c r="E5611" s="1334"/>
      <c r="F5611" s="1334"/>
      <c r="G5611" s="1334"/>
    </row>
    <row r="5612" spans="1:7" s="1281" customFormat="1" x14ac:dyDescent="0.25">
      <c r="A5612" s="167"/>
      <c r="B5612" s="1331"/>
      <c r="C5612" s="1332"/>
      <c r="D5612" s="1333"/>
      <c r="E5612" s="1334"/>
      <c r="F5612" s="1334"/>
      <c r="G5612" s="1334"/>
    </row>
    <row r="5613" spans="1:7" s="1281" customFormat="1" x14ac:dyDescent="0.25">
      <c r="A5613" s="167"/>
      <c r="B5613" s="1331"/>
      <c r="C5613" s="1332"/>
      <c r="D5613" s="1333"/>
      <c r="E5613" s="1334"/>
      <c r="F5613" s="1334"/>
      <c r="G5613" s="1334"/>
    </row>
    <row r="5614" spans="1:7" s="1281" customFormat="1" x14ac:dyDescent="0.25">
      <c r="A5614" s="167"/>
      <c r="B5614" s="1331"/>
      <c r="C5614" s="1332"/>
      <c r="D5614" s="1333"/>
      <c r="E5614" s="1334"/>
      <c r="F5614" s="1334"/>
      <c r="G5614" s="1334"/>
    </row>
    <row r="5615" spans="1:7" s="1281" customFormat="1" x14ac:dyDescent="0.25">
      <c r="A5615" s="167"/>
      <c r="B5615" s="1331"/>
      <c r="C5615" s="1332"/>
      <c r="D5615" s="1333"/>
      <c r="E5615" s="1334"/>
      <c r="F5615" s="1334"/>
      <c r="G5615" s="1334"/>
    </row>
    <row r="5616" spans="1:7" s="1281" customFormat="1" x14ac:dyDescent="0.25">
      <c r="A5616" s="167"/>
      <c r="B5616" s="1331"/>
      <c r="C5616" s="1332"/>
      <c r="D5616" s="1333"/>
      <c r="E5616" s="1334"/>
      <c r="F5616" s="1334"/>
      <c r="G5616" s="1334"/>
    </row>
    <row r="5617" spans="1:7" s="1281" customFormat="1" x14ac:dyDescent="0.25">
      <c r="A5617" s="167"/>
      <c r="B5617" s="1331"/>
      <c r="C5617" s="1332"/>
      <c r="D5617" s="1333"/>
      <c r="E5617" s="1334"/>
      <c r="F5617" s="1334"/>
      <c r="G5617" s="1334"/>
    </row>
    <row r="5618" spans="1:7" s="1281" customFormat="1" x14ac:dyDescent="0.25">
      <c r="A5618" s="167"/>
      <c r="B5618" s="1331"/>
      <c r="C5618" s="1332"/>
      <c r="D5618" s="1333"/>
      <c r="E5618" s="1334"/>
      <c r="F5618" s="1334"/>
      <c r="G5618" s="1334"/>
    </row>
    <row r="5619" spans="1:7" s="1281" customFormat="1" x14ac:dyDescent="0.25">
      <c r="A5619" s="167"/>
      <c r="B5619" s="1331"/>
      <c r="C5619" s="1332"/>
      <c r="D5619" s="1333"/>
      <c r="E5619" s="1334"/>
      <c r="F5619" s="1334"/>
      <c r="G5619" s="1334"/>
    </row>
    <row r="5620" spans="1:7" s="1281" customFormat="1" x14ac:dyDescent="0.25">
      <c r="A5620" s="167"/>
      <c r="B5620" s="1331"/>
      <c r="C5620" s="1332"/>
      <c r="D5620" s="1333"/>
      <c r="E5620" s="1334"/>
      <c r="F5620" s="1334"/>
      <c r="G5620" s="1334"/>
    </row>
    <row r="5621" spans="1:7" s="1281" customFormat="1" x14ac:dyDescent="0.25">
      <c r="A5621" s="167"/>
      <c r="B5621" s="1331"/>
      <c r="C5621" s="1332"/>
      <c r="D5621" s="1333"/>
      <c r="E5621" s="1334"/>
      <c r="F5621" s="1334"/>
      <c r="G5621" s="1334"/>
    </row>
    <row r="5622" spans="1:7" s="1281" customFormat="1" x14ac:dyDescent="0.25">
      <c r="A5622" s="167"/>
      <c r="B5622" s="1331"/>
      <c r="C5622" s="1332"/>
      <c r="D5622" s="1333"/>
      <c r="E5622" s="1334"/>
      <c r="F5622" s="1334"/>
      <c r="G5622" s="1334"/>
    </row>
    <row r="5623" spans="1:7" s="1281" customFormat="1" x14ac:dyDescent="0.25">
      <c r="A5623" s="167"/>
      <c r="B5623" s="1331"/>
      <c r="C5623" s="1332"/>
      <c r="D5623" s="1333"/>
      <c r="E5623" s="1334"/>
      <c r="F5623" s="1334"/>
      <c r="G5623" s="1334"/>
    </row>
    <row r="5624" spans="1:7" s="1281" customFormat="1" x14ac:dyDescent="0.25">
      <c r="A5624" s="167"/>
      <c r="B5624" s="1331"/>
      <c r="C5624" s="1332"/>
      <c r="D5624" s="1333"/>
      <c r="E5624" s="1334"/>
      <c r="F5624" s="1334"/>
      <c r="G5624" s="1334"/>
    </row>
    <row r="5625" spans="1:7" s="1281" customFormat="1" x14ac:dyDescent="0.25">
      <c r="A5625" s="167"/>
      <c r="B5625" s="1331"/>
      <c r="C5625" s="1332"/>
      <c r="D5625" s="1333"/>
      <c r="E5625" s="1334"/>
      <c r="F5625" s="1334"/>
      <c r="G5625" s="1334"/>
    </row>
    <row r="5626" spans="1:7" s="1281" customFormat="1" x14ac:dyDescent="0.25">
      <c r="A5626" s="167"/>
      <c r="B5626" s="1331"/>
      <c r="C5626" s="1332"/>
      <c r="D5626" s="1333"/>
      <c r="E5626" s="1334"/>
      <c r="F5626" s="1334"/>
      <c r="G5626" s="1334"/>
    </row>
    <row r="5627" spans="1:7" s="1281" customFormat="1" x14ac:dyDescent="0.25">
      <c r="A5627" s="167"/>
      <c r="B5627" s="1331"/>
      <c r="C5627" s="1332"/>
      <c r="D5627" s="1333"/>
      <c r="E5627" s="1334"/>
      <c r="F5627" s="1334"/>
      <c r="G5627" s="1334"/>
    </row>
    <row r="5628" spans="1:7" s="1281" customFormat="1" x14ac:dyDescent="0.25">
      <c r="A5628" s="167"/>
      <c r="B5628" s="1331"/>
      <c r="C5628" s="1332"/>
      <c r="D5628" s="1333"/>
      <c r="E5628" s="1334"/>
      <c r="F5628" s="1334"/>
      <c r="G5628" s="1334"/>
    </row>
    <row r="5629" spans="1:7" s="1281" customFormat="1" x14ac:dyDescent="0.25">
      <c r="A5629" s="167"/>
      <c r="B5629" s="1331"/>
      <c r="C5629" s="1332"/>
      <c r="D5629" s="1333"/>
      <c r="E5629" s="1334"/>
      <c r="F5629" s="1334"/>
      <c r="G5629" s="1334"/>
    </row>
    <row r="5630" spans="1:7" s="1281" customFormat="1" x14ac:dyDescent="0.25">
      <c r="A5630" s="167"/>
      <c r="B5630" s="1331"/>
      <c r="C5630" s="1332"/>
      <c r="D5630" s="1333"/>
      <c r="E5630" s="1334"/>
      <c r="F5630" s="1334"/>
      <c r="G5630" s="1334"/>
    </row>
    <row r="5631" spans="1:7" s="1281" customFormat="1" x14ac:dyDescent="0.25">
      <c r="A5631" s="167"/>
      <c r="B5631" s="1331"/>
      <c r="C5631" s="1332"/>
      <c r="D5631" s="1333"/>
      <c r="E5631" s="1334"/>
      <c r="F5631" s="1334"/>
      <c r="G5631" s="1334"/>
    </row>
    <row r="5632" spans="1:7" s="1281" customFormat="1" x14ac:dyDescent="0.25">
      <c r="A5632" s="167"/>
      <c r="B5632" s="1331"/>
      <c r="C5632" s="1332"/>
      <c r="D5632" s="1333"/>
      <c r="E5632" s="1334"/>
      <c r="F5632" s="1334"/>
      <c r="G5632" s="1334"/>
    </row>
    <row r="5633" spans="1:7" s="1281" customFormat="1" x14ac:dyDescent="0.25">
      <c r="A5633" s="167"/>
      <c r="B5633" s="1331"/>
      <c r="C5633" s="1332"/>
      <c r="D5633" s="1333"/>
      <c r="E5633" s="1334"/>
      <c r="F5633" s="1334"/>
      <c r="G5633" s="1334"/>
    </row>
    <row r="5634" spans="1:7" s="1281" customFormat="1" x14ac:dyDescent="0.25">
      <c r="A5634" s="167"/>
      <c r="B5634" s="1331"/>
      <c r="C5634" s="1332"/>
      <c r="D5634" s="1333"/>
      <c r="E5634" s="1334"/>
      <c r="F5634" s="1334"/>
      <c r="G5634" s="1334"/>
    </row>
    <row r="5635" spans="1:7" s="1281" customFormat="1" x14ac:dyDescent="0.25">
      <c r="A5635" s="167"/>
      <c r="B5635" s="1331"/>
      <c r="C5635" s="1332"/>
      <c r="D5635" s="1333"/>
      <c r="E5635" s="1334"/>
      <c r="F5635" s="1334"/>
      <c r="G5635" s="1334"/>
    </row>
    <row r="5636" spans="1:7" s="1281" customFormat="1" x14ac:dyDescent="0.25">
      <c r="A5636" s="167"/>
      <c r="B5636" s="1331"/>
      <c r="C5636" s="1332"/>
      <c r="D5636" s="1333"/>
      <c r="E5636" s="1334"/>
      <c r="F5636" s="1334"/>
      <c r="G5636" s="1334"/>
    </row>
    <row r="5637" spans="1:7" s="1281" customFormat="1" x14ac:dyDescent="0.25">
      <c r="A5637" s="167"/>
      <c r="B5637" s="1331"/>
      <c r="C5637" s="1332"/>
      <c r="D5637" s="1333"/>
      <c r="E5637" s="1334"/>
      <c r="F5637" s="1334"/>
      <c r="G5637" s="1334"/>
    </row>
    <row r="5638" spans="1:7" s="1281" customFormat="1" x14ac:dyDescent="0.25">
      <c r="A5638" s="167"/>
      <c r="B5638" s="1331"/>
      <c r="C5638" s="1332"/>
      <c r="D5638" s="1333"/>
      <c r="E5638" s="1334"/>
      <c r="F5638" s="1334"/>
      <c r="G5638" s="1334"/>
    </row>
    <row r="5639" spans="1:7" s="1281" customFormat="1" x14ac:dyDescent="0.25">
      <c r="A5639" s="167"/>
      <c r="B5639" s="1331"/>
      <c r="C5639" s="1332"/>
      <c r="D5639" s="1333"/>
      <c r="E5639" s="1334"/>
      <c r="F5639" s="1334"/>
      <c r="G5639" s="1334"/>
    </row>
    <row r="5640" spans="1:7" s="1281" customFormat="1" x14ac:dyDescent="0.25">
      <c r="A5640" s="167"/>
      <c r="B5640" s="1331"/>
      <c r="C5640" s="1332"/>
      <c r="D5640" s="1333"/>
      <c r="E5640" s="1334"/>
      <c r="F5640" s="1334"/>
      <c r="G5640" s="1334"/>
    </row>
    <row r="5641" spans="1:7" s="1281" customFormat="1" x14ac:dyDescent="0.25">
      <c r="A5641" s="167"/>
      <c r="B5641" s="1331"/>
      <c r="C5641" s="1332"/>
      <c r="D5641" s="1333"/>
      <c r="E5641" s="1334"/>
      <c r="F5641" s="1334"/>
      <c r="G5641" s="1334"/>
    </row>
    <row r="5642" spans="1:7" s="1281" customFormat="1" x14ac:dyDescent="0.25">
      <c r="A5642" s="167"/>
      <c r="B5642" s="1331"/>
      <c r="C5642" s="1332"/>
      <c r="D5642" s="1333"/>
      <c r="E5642" s="1334"/>
      <c r="F5642" s="1334"/>
      <c r="G5642" s="1334"/>
    </row>
    <row r="5643" spans="1:7" s="1281" customFormat="1" x14ac:dyDescent="0.25">
      <c r="A5643" s="167"/>
      <c r="B5643" s="1331"/>
      <c r="C5643" s="1332"/>
      <c r="D5643" s="1333"/>
      <c r="E5643" s="1334"/>
      <c r="F5643" s="1334"/>
      <c r="G5643" s="1334"/>
    </row>
    <row r="5644" spans="1:7" s="1281" customFormat="1" x14ac:dyDescent="0.25">
      <c r="A5644" s="167"/>
      <c r="B5644" s="1331"/>
      <c r="C5644" s="1332"/>
      <c r="D5644" s="1333"/>
      <c r="E5644" s="1334"/>
      <c r="F5644" s="1334"/>
      <c r="G5644" s="1334"/>
    </row>
    <row r="5645" spans="1:7" s="1281" customFormat="1" x14ac:dyDescent="0.25">
      <c r="A5645" s="167"/>
      <c r="B5645" s="1331"/>
      <c r="C5645" s="1332"/>
      <c r="D5645" s="1333"/>
      <c r="E5645" s="1334"/>
      <c r="F5645" s="1334"/>
      <c r="G5645" s="1334"/>
    </row>
    <row r="5646" spans="1:7" s="1281" customFormat="1" x14ac:dyDescent="0.25">
      <c r="A5646" s="167"/>
      <c r="B5646" s="1331"/>
      <c r="C5646" s="1332"/>
      <c r="D5646" s="1333"/>
      <c r="E5646" s="1334"/>
      <c r="F5646" s="1334"/>
      <c r="G5646" s="1334"/>
    </row>
    <row r="5647" spans="1:7" s="1281" customFormat="1" x14ac:dyDescent="0.25">
      <c r="A5647" s="167"/>
      <c r="B5647" s="1331"/>
      <c r="C5647" s="1332"/>
      <c r="D5647" s="1333"/>
      <c r="E5647" s="1334"/>
      <c r="F5647" s="1334"/>
      <c r="G5647" s="1334"/>
    </row>
    <row r="5648" spans="1:7" s="1281" customFormat="1" x14ac:dyDescent="0.25">
      <c r="A5648" s="167"/>
      <c r="B5648" s="1331"/>
      <c r="C5648" s="1332"/>
      <c r="D5648" s="1333"/>
      <c r="E5648" s="1334"/>
      <c r="F5648" s="1334"/>
      <c r="G5648" s="1334"/>
    </row>
    <row r="5649" spans="1:7" s="1281" customFormat="1" x14ac:dyDescent="0.25">
      <c r="A5649" s="167"/>
      <c r="B5649" s="1331"/>
      <c r="C5649" s="1332"/>
      <c r="D5649" s="1333"/>
      <c r="E5649" s="1334"/>
      <c r="F5649" s="1334"/>
      <c r="G5649" s="1334"/>
    </row>
    <row r="5650" spans="1:7" s="1281" customFormat="1" x14ac:dyDescent="0.25">
      <c r="A5650" s="167"/>
      <c r="B5650" s="1331"/>
      <c r="C5650" s="1332"/>
      <c r="D5650" s="1333"/>
      <c r="E5650" s="1334"/>
      <c r="F5650" s="1334"/>
      <c r="G5650" s="1334"/>
    </row>
    <row r="5651" spans="1:7" s="1281" customFormat="1" x14ac:dyDescent="0.25">
      <c r="A5651" s="167"/>
      <c r="B5651" s="1331"/>
      <c r="C5651" s="1332"/>
      <c r="D5651" s="1333"/>
      <c r="E5651" s="1334"/>
      <c r="F5651" s="1334"/>
      <c r="G5651" s="1334"/>
    </row>
    <row r="5652" spans="1:7" s="1281" customFormat="1" x14ac:dyDescent="0.25">
      <c r="A5652" s="167"/>
      <c r="B5652" s="1331"/>
      <c r="C5652" s="1332"/>
      <c r="D5652" s="1333"/>
      <c r="E5652" s="1334"/>
      <c r="F5652" s="1334"/>
      <c r="G5652" s="1334"/>
    </row>
    <row r="5653" spans="1:7" s="1281" customFormat="1" x14ac:dyDescent="0.25">
      <c r="A5653" s="167"/>
      <c r="B5653" s="1331"/>
      <c r="C5653" s="1332"/>
      <c r="D5653" s="1333"/>
      <c r="E5653" s="1334"/>
      <c r="F5653" s="1334"/>
      <c r="G5653" s="1334"/>
    </row>
    <row r="5654" spans="1:7" s="1281" customFormat="1" x14ac:dyDescent="0.25">
      <c r="A5654" s="167"/>
      <c r="B5654" s="1331"/>
      <c r="C5654" s="1332"/>
      <c r="D5654" s="1333"/>
      <c r="E5654" s="1334"/>
      <c r="F5654" s="1334"/>
      <c r="G5654" s="1334"/>
    </row>
    <row r="5655" spans="1:7" s="1281" customFormat="1" x14ac:dyDescent="0.25">
      <c r="A5655" s="167"/>
      <c r="B5655" s="1331"/>
      <c r="C5655" s="1332"/>
      <c r="D5655" s="1333"/>
      <c r="E5655" s="1334"/>
      <c r="F5655" s="1334"/>
      <c r="G5655" s="1334"/>
    </row>
    <row r="5656" spans="1:7" s="1281" customFormat="1" x14ac:dyDescent="0.25">
      <c r="A5656" s="167"/>
      <c r="B5656" s="1331"/>
      <c r="C5656" s="1332"/>
      <c r="D5656" s="1333"/>
      <c r="E5656" s="1334"/>
      <c r="F5656" s="1334"/>
      <c r="G5656" s="1334"/>
    </row>
    <row r="5657" spans="1:7" s="1281" customFormat="1" x14ac:dyDescent="0.25">
      <c r="A5657" s="167"/>
      <c r="B5657" s="1331"/>
      <c r="C5657" s="1332"/>
      <c r="D5657" s="1333"/>
      <c r="E5657" s="1334"/>
      <c r="F5657" s="1334"/>
      <c r="G5657" s="1334"/>
    </row>
    <row r="5658" spans="1:7" s="1281" customFormat="1" x14ac:dyDescent="0.25">
      <c r="A5658" s="167"/>
      <c r="B5658" s="1331"/>
      <c r="C5658" s="1332"/>
      <c r="D5658" s="1333"/>
      <c r="E5658" s="1334"/>
      <c r="F5658" s="1334"/>
      <c r="G5658" s="1334"/>
    </row>
    <row r="5659" spans="1:7" s="1281" customFormat="1" x14ac:dyDescent="0.25">
      <c r="A5659" s="167"/>
      <c r="B5659" s="1331"/>
      <c r="C5659" s="1332"/>
      <c r="D5659" s="1333"/>
      <c r="E5659" s="1334"/>
      <c r="F5659" s="1334"/>
      <c r="G5659" s="1334"/>
    </row>
    <row r="5660" spans="1:7" s="1281" customFormat="1" x14ac:dyDescent="0.25">
      <c r="A5660" s="167"/>
      <c r="B5660" s="1331"/>
      <c r="C5660" s="1332"/>
      <c r="D5660" s="1333"/>
      <c r="E5660" s="1334"/>
      <c r="F5660" s="1334"/>
      <c r="G5660" s="1334"/>
    </row>
    <row r="5661" spans="1:7" s="1281" customFormat="1" x14ac:dyDescent="0.25">
      <c r="A5661" s="167"/>
      <c r="B5661" s="1331"/>
      <c r="C5661" s="1332"/>
      <c r="D5661" s="1333"/>
      <c r="E5661" s="1334"/>
      <c r="F5661" s="1334"/>
      <c r="G5661" s="1334"/>
    </row>
    <row r="5662" spans="1:7" s="1281" customFormat="1" x14ac:dyDescent="0.25">
      <c r="A5662" s="167"/>
      <c r="B5662" s="1331"/>
      <c r="C5662" s="1332"/>
      <c r="D5662" s="1333"/>
      <c r="E5662" s="1334"/>
      <c r="F5662" s="1334"/>
      <c r="G5662" s="1334"/>
    </row>
    <row r="5663" spans="1:7" s="1281" customFormat="1" x14ac:dyDescent="0.25">
      <c r="A5663" s="167"/>
      <c r="B5663" s="1331"/>
      <c r="C5663" s="1332"/>
      <c r="D5663" s="1333"/>
      <c r="E5663" s="1334"/>
      <c r="F5663" s="1334"/>
      <c r="G5663" s="1334"/>
    </row>
    <row r="5664" spans="1:7" s="1281" customFormat="1" x14ac:dyDescent="0.25">
      <c r="A5664" s="167"/>
      <c r="B5664" s="1331"/>
      <c r="C5664" s="1332"/>
      <c r="D5664" s="1333"/>
      <c r="E5664" s="1334"/>
      <c r="F5664" s="1334"/>
      <c r="G5664" s="1334"/>
    </row>
    <row r="5665" spans="1:7" s="1281" customFormat="1" x14ac:dyDescent="0.25">
      <c r="A5665" s="167"/>
      <c r="B5665" s="1331"/>
      <c r="C5665" s="1332"/>
      <c r="D5665" s="1333"/>
      <c r="E5665" s="1334"/>
      <c r="F5665" s="1334"/>
      <c r="G5665" s="1334"/>
    </row>
    <row r="5666" spans="1:7" s="1281" customFormat="1" x14ac:dyDescent="0.25">
      <c r="A5666" s="167"/>
      <c r="B5666" s="1331"/>
      <c r="C5666" s="1332"/>
      <c r="D5666" s="1333"/>
      <c r="E5666" s="1334"/>
      <c r="F5666" s="1334"/>
      <c r="G5666" s="1334"/>
    </row>
    <row r="5667" spans="1:7" s="1281" customFormat="1" x14ac:dyDescent="0.25">
      <c r="A5667" s="167"/>
      <c r="B5667" s="1331"/>
      <c r="C5667" s="1332"/>
      <c r="D5667" s="1333"/>
      <c r="E5667" s="1334"/>
      <c r="F5667" s="1334"/>
      <c r="G5667" s="1334"/>
    </row>
    <row r="5668" spans="1:7" s="1281" customFormat="1" x14ac:dyDescent="0.25">
      <c r="A5668" s="167"/>
      <c r="B5668" s="1331"/>
      <c r="C5668" s="1332"/>
      <c r="D5668" s="1333"/>
      <c r="E5668" s="1334"/>
      <c r="F5668" s="1334"/>
      <c r="G5668" s="1334"/>
    </row>
    <row r="5669" spans="1:7" s="1281" customFormat="1" x14ac:dyDescent="0.25">
      <c r="A5669" s="167"/>
      <c r="B5669" s="1331"/>
      <c r="C5669" s="1332"/>
      <c r="D5669" s="1333"/>
      <c r="E5669" s="1334"/>
      <c r="F5669" s="1334"/>
      <c r="G5669" s="1334"/>
    </row>
    <row r="5670" spans="1:7" s="1281" customFormat="1" x14ac:dyDescent="0.25">
      <c r="A5670" s="167"/>
      <c r="B5670" s="1331"/>
      <c r="C5670" s="1332"/>
      <c r="D5670" s="1333"/>
      <c r="E5670" s="1334"/>
      <c r="F5670" s="1334"/>
      <c r="G5670" s="1334"/>
    </row>
    <row r="5671" spans="1:7" s="1281" customFormat="1" x14ac:dyDescent="0.25">
      <c r="A5671" s="167"/>
      <c r="B5671" s="1331"/>
      <c r="C5671" s="1332"/>
      <c r="D5671" s="1333"/>
      <c r="E5671" s="1334"/>
      <c r="F5671" s="1334"/>
      <c r="G5671" s="1334"/>
    </row>
    <row r="5672" spans="1:7" s="1281" customFormat="1" x14ac:dyDescent="0.25">
      <c r="A5672" s="167"/>
      <c r="B5672" s="1331"/>
      <c r="C5672" s="1332"/>
      <c r="D5672" s="1333"/>
      <c r="E5672" s="1334"/>
      <c r="F5672" s="1334"/>
      <c r="G5672" s="1334"/>
    </row>
    <row r="5673" spans="1:7" s="1281" customFormat="1" x14ac:dyDescent="0.25">
      <c r="A5673" s="167"/>
      <c r="B5673" s="1331"/>
      <c r="C5673" s="1332"/>
      <c r="D5673" s="1333"/>
      <c r="E5673" s="1334"/>
      <c r="F5673" s="1334"/>
      <c r="G5673" s="1334"/>
    </row>
    <row r="5674" spans="1:7" s="1281" customFormat="1" x14ac:dyDescent="0.25">
      <c r="A5674" s="167"/>
      <c r="B5674" s="1331"/>
      <c r="C5674" s="1332"/>
      <c r="D5674" s="1333"/>
      <c r="E5674" s="1334"/>
      <c r="F5674" s="1334"/>
      <c r="G5674" s="1334"/>
    </row>
    <row r="5675" spans="1:7" s="1281" customFormat="1" x14ac:dyDescent="0.25">
      <c r="A5675" s="167"/>
      <c r="B5675" s="1331"/>
      <c r="C5675" s="1332"/>
      <c r="D5675" s="1333"/>
      <c r="E5675" s="1334"/>
      <c r="F5675" s="1334"/>
      <c r="G5675" s="1334"/>
    </row>
    <row r="5676" spans="1:7" s="1281" customFormat="1" x14ac:dyDescent="0.25">
      <c r="A5676" s="167"/>
      <c r="B5676" s="1331"/>
      <c r="C5676" s="1332"/>
      <c r="D5676" s="1333"/>
      <c r="E5676" s="1334"/>
      <c r="F5676" s="1334"/>
      <c r="G5676" s="1334"/>
    </row>
    <row r="5677" spans="1:7" s="1281" customFormat="1" x14ac:dyDescent="0.25">
      <c r="A5677" s="167"/>
      <c r="B5677" s="1331"/>
      <c r="C5677" s="1332"/>
      <c r="D5677" s="1333"/>
      <c r="E5677" s="1334"/>
      <c r="F5677" s="1334"/>
      <c r="G5677" s="1334"/>
    </row>
    <row r="5678" spans="1:7" s="1281" customFormat="1" x14ac:dyDescent="0.25">
      <c r="A5678" s="167"/>
      <c r="B5678" s="1331"/>
      <c r="C5678" s="1332"/>
      <c r="D5678" s="1333"/>
      <c r="E5678" s="1334"/>
      <c r="F5678" s="1334"/>
      <c r="G5678" s="1334"/>
    </row>
    <row r="5679" spans="1:7" s="1281" customFormat="1" x14ac:dyDescent="0.25">
      <c r="A5679" s="167"/>
      <c r="B5679" s="1331"/>
      <c r="C5679" s="1332"/>
      <c r="D5679" s="1333"/>
      <c r="E5679" s="1334"/>
      <c r="F5679" s="1334"/>
      <c r="G5679" s="1334"/>
    </row>
    <row r="5680" spans="1:7" s="1281" customFormat="1" x14ac:dyDescent="0.25">
      <c r="A5680" s="167"/>
      <c r="B5680" s="1331"/>
      <c r="C5680" s="1332"/>
      <c r="D5680" s="1333"/>
      <c r="E5680" s="1334"/>
      <c r="F5680" s="1334"/>
      <c r="G5680" s="1334"/>
    </row>
    <row r="5681" spans="1:7" s="1281" customFormat="1" x14ac:dyDescent="0.25">
      <c r="A5681" s="167"/>
      <c r="B5681" s="1331"/>
      <c r="C5681" s="1332"/>
      <c r="D5681" s="1333"/>
      <c r="E5681" s="1334"/>
      <c r="F5681" s="1334"/>
      <c r="G5681" s="1334"/>
    </row>
    <row r="5682" spans="1:7" s="1281" customFormat="1" x14ac:dyDescent="0.25">
      <c r="A5682" s="167"/>
      <c r="B5682" s="1331"/>
      <c r="C5682" s="1332"/>
      <c r="D5682" s="1333"/>
      <c r="E5682" s="1334"/>
      <c r="F5682" s="1334"/>
      <c r="G5682" s="1334"/>
    </row>
    <row r="5683" spans="1:7" s="1281" customFormat="1" x14ac:dyDescent="0.25">
      <c r="A5683" s="167"/>
      <c r="B5683" s="1331"/>
      <c r="C5683" s="1332"/>
      <c r="D5683" s="1333"/>
      <c r="E5683" s="1334"/>
      <c r="F5683" s="1334"/>
      <c r="G5683" s="1334"/>
    </row>
    <row r="5684" spans="1:7" s="1281" customFormat="1" x14ac:dyDescent="0.25">
      <c r="A5684" s="167"/>
      <c r="B5684" s="1331"/>
      <c r="C5684" s="1332"/>
      <c r="D5684" s="1333"/>
      <c r="E5684" s="1334"/>
      <c r="F5684" s="1334"/>
      <c r="G5684" s="1334"/>
    </row>
    <row r="5685" spans="1:7" s="1281" customFormat="1" x14ac:dyDescent="0.25">
      <c r="A5685" s="167"/>
      <c r="B5685" s="1331"/>
      <c r="C5685" s="1332"/>
      <c r="D5685" s="1333"/>
      <c r="E5685" s="1334"/>
      <c r="F5685" s="1334"/>
      <c r="G5685" s="1334"/>
    </row>
    <row r="5686" spans="1:7" s="1281" customFormat="1" x14ac:dyDescent="0.25">
      <c r="A5686" s="167"/>
      <c r="B5686" s="1331"/>
      <c r="C5686" s="1332"/>
      <c r="D5686" s="1333"/>
      <c r="E5686" s="1334"/>
      <c r="F5686" s="1334"/>
      <c r="G5686" s="1334"/>
    </row>
    <row r="5687" spans="1:7" s="1281" customFormat="1" x14ac:dyDescent="0.25">
      <c r="A5687" s="167"/>
      <c r="B5687" s="1331"/>
      <c r="C5687" s="1332"/>
      <c r="D5687" s="1333"/>
      <c r="E5687" s="1334"/>
      <c r="F5687" s="1334"/>
      <c r="G5687" s="1334"/>
    </row>
    <row r="5688" spans="1:7" s="1281" customFormat="1" x14ac:dyDescent="0.25">
      <c r="A5688" s="167"/>
      <c r="B5688" s="1331"/>
      <c r="C5688" s="1332"/>
      <c r="D5688" s="1333"/>
      <c r="E5688" s="1334"/>
      <c r="F5688" s="1334"/>
      <c r="G5688" s="1334"/>
    </row>
    <row r="5689" spans="1:7" s="1281" customFormat="1" x14ac:dyDescent="0.25">
      <c r="A5689" s="167"/>
      <c r="B5689" s="1331"/>
      <c r="C5689" s="1332"/>
      <c r="D5689" s="1333"/>
      <c r="E5689" s="1334"/>
      <c r="F5689" s="1334"/>
      <c r="G5689" s="1334"/>
    </row>
    <row r="5690" spans="1:7" s="1281" customFormat="1" x14ac:dyDescent="0.25">
      <c r="A5690" s="167"/>
      <c r="B5690" s="1331"/>
      <c r="C5690" s="1332"/>
      <c r="D5690" s="1333"/>
      <c r="E5690" s="1334"/>
      <c r="F5690" s="1334"/>
      <c r="G5690" s="1334"/>
    </row>
    <row r="5691" spans="1:7" s="1281" customFormat="1" x14ac:dyDescent="0.25">
      <c r="A5691" s="167"/>
      <c r="B5691" s="1331"/>
      <c r="C5691" s="1332"/>
      <c r="D5691" s="1333"/>
      <c r="E5691" s="1334"/>
      <c r="F5691" s="1334"/>
      <c r="G5691" s="1334"/>
    </row>
    <row r="5692" spans="1:7" s="1281" customFormat="1" x14ac:dyDescent="0.25">
      <c r="A5692" s="167"/>
      <c r="B5692" s="1331"/>
      <c r="C5692" s="1332"/>
      <c r="D5692" s="1333"/>
      <c r="E5692" s="1334"/>
      <c r="F5692" s="1334"/>
      <c r="G5692" s="1334"/>
    </row>
    <row r="5693" spans="1:7" s="1281" customFormat="1" x14ac:dyDescent="0.25">
      <c r="A5693" s="167"/>
      <c r="B5693" s="1331"/>
      <c r="C5693" s="1332"/>
      <c r="D5693" s="1333"/>
      <c r="E5693" s="1334"/>
      <c r="F5693" s="1334"/>
      <c r="G5693" s="1334"/>
    </row>
    <row r="5694" spans="1:7" s="1281" customFormat="1" x14ac:dyDescent="0.25">
      <c r="A5694" s="167"/>
      <c r="B5694" s="1331"/>
      <c r="C5694" s="1332"/>
      <c r="D5694" s="1333"/>
      <c r="E5694" s="1334"/>
      <c r="F5694" s="1334"/>
      <c r="G5694" s="1334"/>
    </row>
    <row r="5695" spans="1:7" s="1281" customFormat="1" x14ac:dyDescent="0.25">
      <c r="A5695" s="167"/>
      <c r="B5695" s="1331"/>
      <c r="C5695" s="1332"/>
      <c r="D5695" s="1333"/>
      <c r="E5695" s="1334"/>
      <c r="F5695" s="1334"/>
      <c r="G5695" s="1334"/>
    </row>
    <row r="5696" spans="1:7" s="1281" customFormat="1" x14ac:dyDescent="0.25">
      <c r="A5696" s="167"/>
      <c r="B5696" s="1331"/>
      <c r="C5696" s="1332"/>
      <c r="D5696" s="1333"/>
      <c r="E5696" s="1334"/>
      <c r="F5696" s="1334"/>
      <c r="G5696" s="1334"/>
    </row>
    <row r="5697" spans="1:7" s="1281" customFormat="1" x14ac:dyDescent="0.25">
      <c r="A5697" s="167"/>
      <c r="B5697" s="1331"/>
      <c r="C5697" s="1332"/>
      <c r="D5697" s="1333"/>
      <c r="E5697" s="1334"/>
      <c r="F5697" s="1334"/>
      <c r="G5697" s="1334"/>
    </row>
    <row r="5698" spans="1:7" s="1281" customFormat="1" x14ac:dyDescent="0.25">
      <c r="A5698" s="167"/>
      <c r="B5698" s="1331"/>
      <c r="C5698" s="1332"/>
      <c r="D5698" s="1333"/>
      <c r="E5698" s="1334"/>
      <c r="F5698" s="1334"/>
      <c r="G5698" s="1334"/>
    </row>
    <row r="5699" spans="1:7" s="1281" customFormat="1" x14ac:dyDescent="0.25">
      <c r="A5699" s="167"/>
      <c r="B5699" s="1331"/>
      <c r="C5699" s="1332"/>
      <c r="D5699" s="1333"/>
      <c r="E5699" s="1334"/>
      <c r="F5699" s="1334"/>
      <c r="G5699" s="1334"/>
    </row>
    <row r="5700" spans="1:7" s="1281" customFormat="1" x14ac:dyDescent="0.25">
      <c r="A5700" s="167"/>
      <c r="B5700" s="1331"/>
      <c r="C5700" s="1332"/>
      <c r="D5700" s="1333"/>
      <c r="E5700" s="1334"/>
      <c r="F5700" s="1334"/>
      <c r="G5700" s="1334"/>
    </row>
    <row r="5701" spans="1:7" s="1281" customFormat="1" x14ac:dyDescent="0.25">
      <c r="A5701" s="167"/>
      <c r="B5701" s="1331"/>
      <c r="C5701" s="1332"/>
      <c r="D5701" s="1333"/>
      <c r="E5701" s="1334"/>
      <c r="F5701" s="1334"/>
      <c r="G5701" s="1334"/>
    </row>
    <row r="5702" spans="1:7" s="1281" customFormat="1" x14ac:dyDescent="0.25">
      <c r="A5702" s="167"/>
      <c r="B5702" s="1331"/>
      <c r="C5702" s="1332"/>
      <c r="D5702" s="1333"/>
      <c r="E5702" s="1334"/>
      <c r="F5702" s="1334"/>
      <c r="G5702" s="1334"/>
    </row>
    <row r="5703" spans="1:7" s="1281" customFormat="1" x14ac:dyDescent="0.25">
      <c r="A5703" s="167"/>
      <c r="B5703" s="1331"/>
      <c r="C5703" s="1332"/>
      <c r="D5703" s="1333"/>
      <c r="E5703" s="1334"/>
      <c r="F5703" s="1334"/>
      <c r="G5703" s="1334"/>
    </row>
    <row r="5704" spans="1:7" s="1281" customFormat="1" x14ac:dyDescent="0.25">
      <c r="A5704" s="167"/>
      <c r="B5704" s="1331"/>
      <c r="C5704" s="1332"/>
      <c r="D5704" s="1333"/>
      <c r="E5704" s="1334"/>
      <c r="F5704" s="1334"/>
      <c r="G5704" s="1334"/>
    </row>
    <row r="5705" spans="1:7" s="1281" customFormat="1" x14ac:dyDescent="0.25">
      <c r="A5705" s="167"/>
      <c r="B5705" s="1331"/>
      <c r="C5705" s="1332"/>
      <c r="D5705" s="1333"/>
      <c r="E5705" s="1334"/>
      <c r="F5705" s="1334"/>
      <c r="G5705" s="1334"/>
    </row>
    <row r="5706" spans="1:7" s="1281" customFormat="1" x14ac:dyDescent="0.25">
      <c r="A5706" s="167"/>
      <c r="B5706" s="1331"/>
      <c r="C5706" s="1332"/>
      <c r="D5706" s="1333"/>
      <c r="E5706" s="1334"/>
      <c r="F5706" s="1334"/>
      <c r="G5706" s="1334"/>
    </row>
    <row r="5707" spans="1:7" s="1281" customFormat="1" x14ac:dyDescent="0.25">
      <c r="A5707" s="167"/>
      <c r="B5707" s="1331"/>
      <c r="C5707" s="1332"/>
      <c r="D5707" s="1333"/>
      <c r="E5707" s="1334"/>
      <c r="F5707" s="1334"/>
      <c r="G5707" s="1334"/>
    </row>
    <row r="5708" spans="1:7" s="1281" customFormat="1" x14ac:dyDescent="0.25">
      <c r="A5708" s="167"/>
      <c r="B5708" s="1331"/>
      <c r="C5708" s="1332"/>
      <c r="D5708" s="1333"/>
      <c r="E5708" s="1334"/>
      <c r="F5708" s="1334"/>
      <c r="G5708" s="1334"/>
    </row>
    <row r="5709" spans="1:7" s="1281" customFormat="1" x14ac:dyDescent="0.25">
      <c r="A5709" s="167"/>
      <c r="B5709" s="1331"/>
      <c r="C5709" s="1332"/>
      <c r="D5709" s="1333"/>
      <c r="E5709" s="1334"/>
      <c r="F5709" s="1334"/>
      <c r="G5709" s="1334"/>
    </row>
    <row r="5710" spans="1:7" s="1281" customFormat="1" x14ac:dyDescent="0.25">
      <c r="A5710" s="167"/>
      <c r="B5710" s="1331"/>
      <c r="C5710" s="1332"/>
      <c r="D5710" s="1333"/>
      <c r="E5710" s="1334"/>
      <c r="F5710" s="1334"/>
      <c r="G5710" s="1334"/>
    </row>
    <row r="5711" spans="1:7" s="1281" customFormat="1" x14ac:dyDescent="0.25">
      <c r="A5711" s="167"/>
      <c r="B5711" s="1331"/>
      <c r="C5711" s="1332"/>
      <c r="D5711" s="1333"/>
      <c r="E5711" s="1334"/>
      <c r="F5711" s="1334"/>
      <c r="G5711" s="1334"/>
    </row>
    <row r="5712" spans="1:7" s="1281" customFormat="1" x14ac:dyDescent="0.25">
      <c r="A5712" s="167"/>
      <c r="B5712" s="1331"/>
      <c r="C5712" s="1332"/>
      <c r="D5712" s="1333"/>
      <c r="E5712" s="1334"/>
      <c r="F5712" s="1334"/>
      <c r="G5712" s="1334"/>
    </row>
    <row r="5713" spans="1:7" s="1281" customFormat="1" x14ac:dyDescent="0.25">
      <c r="A5713" s="167"/>
      <c r="B5713" s="1331"/>
      <c r="C5713" s="1332"/>
      <c r="D5713" s="1333"/>
      <c r="E5713" s="1334"/>
      <c r="F5713" s="1334"/>
      <c r="G5713" s="1334"/>
    </row>
    <row r="5714" spans="1:7" s="1281" customFormat="1" x14ac:dyDescent="0.25">
      <c r="A5714" s="167"/>
      <c r="B5714" s="1331"/>
      <c r="C5714" s="1332"/>
      <c r="D5714" s="1333"/>
      <c r="E5714" s="1334"/>
      <c r="F5714" s="1334"/>
      <c r="G5714" s="1334"/>
    </row>
    <row r="5715" spans="1:7" s="1281" customFormat="1" x14ac:dyDescent="0.25">
      <c r="A5715" s="167"/>
      <c r="B5715" s="1331"/>
      <c r="C5715" s="1332"/>
      <c r="D5715" s="1333"/>
      <c r="E5715" s="1334"/>
      <c r="F5715" s="1334"/>
      <c r="G5715" s="1334"/>
    </row>
    <row r="5716" spans="1:7" s="1281" customFormat="1" x14ac:dyDescent="0.25">
      <c r="A5716" s="167"/>
      <c r="B5716" s="1331"/>
      <c r="C5716" s="1332"/>
      <c r="D5716" s="1333"/>
      <c r="E5716" s="1334"/>
      <c r="F5716" s="1334"/>
      <c r="G5716" s="1334"/>
    </row>
    <row r="5717" spans="1:7" s="1281" customFormat="1" x14ac:dyDescent="0.25">
      <c r="A5717" s="167"/>
      <c r="B5717" s="1331"/>
      <c r="C5717" s="1332"/>
      <c r="D5717" s="1333"/>
      <c r="E5717" s="1334"/>
      <c r="F5717" s="1334"/>
      <c r="G5717" s="1334"/>
    </row>
    <row r="5718" spans="1:7" s="1281" customFormat="1" x14ac:dyDescent="0.25">
      <c r="A5718" s="167"/>
      <c r="B5718" s="1331"/>
      <c r="C5718" s="1332"/>
      <c r="D5718" s="1333"/>
      <c r="E5718" s="1334"/>
      <c r="F5718" s="1334"/>
      <c r="G5718" s="1334"/>
    </row>
    <row r="5719" spans="1:7" s="1281" customFormat="1" x14ac:dyDescent="0.25">
      <c r="A5719" s="167"/>
      <c r="B5719" s="1331"/>
      <c r="C5719" s="1332"/>
      <c r="D5719" s="1333"/>
      <c r="E5719" s="1334"/>
      <c r="F5719" s="1334"/>
      <c r="G5719" s="1334"/>
    </row>
    <row r="5720" spans="1:7" s="1281" customFormat="1" x14ac:dyDescent="0.25">
      <c r="A5720" s="167"/>
      <c r="B5720" s="1331"/>
      <c r="C5720" s="1332"/>
      <c r="D5720" s="1333"/>
      <c r="E5720" s="1334"/>
      <c r="F5720" s="1334"/>
      <c r="G5720" s="1334"/>
    </row>
    <row r="5721" spans="1:7" s="1281" customFormat="1" x14ac:dyDescent="0.25">
      <c r="A5721" s="167"/>
      <c r="B5721" s="1331"/>
      <c r="C5721" s="1332"/>
      <c r="D5721" s="1333"/>
      <c r="E5721" s="1334"/>
      <c r="F5721" s="1334"/>
      <c r="G5721" s="1334"/>
    </row>
    <row r="5722" spans="1:7" s="1281" customFormat="1" x14ac:dyDescent="0.25">
      <c r="A5722" s="167"/>
      <c r="B5722" s="1331"/>
      <c r="C5722" s="1332"/>
      <c r="D5722" s="1333"/>
      <c r="E5722" s="1334"/>
      <c r="F5722" s="1334"/>
      <c r="G5722" s="1334"/>
    </row>
    <row r="5723" spans="1:7" s="1281" customFormat="1" x14ac:dyDescent="0.25">
      <c r="A5723" s="167"/>
      <c r="B5723" s="1331"/>
      <c r="C5723" s="1332"/>
      <c r="D5723" s="1333"/>
      <c r="E5723" s="1334"/>
      <c r="F5723" s="1334"/>
      <c r="G5723" s="1334"/>
    </row>
    <row r="5724" spans="1:7" s="1281" customFormat="1" x14ac:dyDescent="0.25">
      <c r="A5724" s="167"/>
      <c r="B5724" s="1331"/>
      <c r="C5724" s="1332"/>
      <c r="D5724" s="1333"/>
      <c r="E5724" s="1334"/>
      <c r="F5724" s="1334"/>
      <c r="G5724" s="1334"/>
    </row>
    <row r="5725" spans="1:7" s="1281" customFormat="1" x14ac:dyDescent="0.25">
      <c r="A5725" s="167"/>
      <c r="B5725" s="1331"/>
      <c r="C5725" s="1332"/>
      <c r="D5725" s="1333"/>
      <c r="E5725" s="1334"/>
      <c r="F5725" s="1334"/>
      <c r="G5725" s="1334"/>
    </row>
    <row r="5726" spans="1:7" s="1281" customFormat="1" x14ac:dyDescent="0.25">
      <c r="A5726" s="167"/>
      <c r="B5726" s="1331"/>
      <c r="C5726" s="1332"/>
      <c r="D5726" s="1333"/>
      <c r="E5726" s="1334"/>
      <c r="F5726" s="1334"/>
      <c r="G5726" s="1334"/>
    </row>
    <row r="5727" spans="1:7" s="1281" customFormat="1" x14ac:dyDescent="0.25">
      <c r="A5727" s="167"/>
      <c r="B5727" s="1331"/>
      <c r="C5727" s="1332"/>
      <c r="D5727" s="1333"/>
      <c r="E5727" s="1334"/>
      <c r="F5727" s="1334"/>
      <c r="G5727" s="1334"/>
    </row>
    <row r="5728" spans="1:7" s="1281" customFormat="1" x14ac:dyDescent="0.25">
      <c r="A5728" s="167"/>
      <c r="B5728" s="1331"/>
      <c r="C5728" s="1332"/>
      <c r="D5728" s="1333"/>
      <c r="E5728" s="1334"/>
      <c r="F5728" s="1334"/>
      <c r="G5728" s="1334"/>
    </row>
    <row r="5729" spans="1:7" s="1281" customFormat="1" x14ac:dyDescent="0.25">
      <c r="A5729" s="167"/>
      <c r="B5729" s="1331"/>
      <c r="C5729" s="1332"/>
      <c r="D5729" s="1333"/>
      <c r="E5729" s="1334"/>
      <c r="F5729" s="1334"/>
      <c r="G5729" s="1334"/>
    </row>
    <row r="5730" spans="1:7" s="1281" customFormat="1" x14ac:dyDescent="0.25">
      <c r="A5730" s="167"/>
      <c r="B5730" s="1331"/>
      <c r="C5730" s="1332"/>
      <c r="D5730" s="1333"/>
      <c r="E5730" s="1334"/>
      <c r="F5730" s="1334"/>
      <c r="G5730" s="1334"/>
    </row>
    <row r="5731" spans="1:7" s="1281" customFormat="1" x14ac:dyDescent="0.25">
      <c r="A5731" s="167"/>
      <c r="B5731" s="1331"/>
      <c r="C5731" s="1332"/>
      <c r="D5731" s="1333"/>
      <c r="E5731" s="1334"/>
      <c r="F5731" s="1334"/>
      <c r="G5731" s="1334"/>
    </row>
    <row r="5732" spans="1:7" s="1281" customFormat="1" x14ac:dyDescent="0.25">
      <c r="A5732" s="167"/>
      <c r="B5732" s="1331"/>
      <c r="C5732" s="1332"/>
      <c r="D5732" s="1333"/>
      <c r="E5732" s="1334"/>
      <c r="F5732" s="1334"/>
      <c r="G5732" s="1334"/>
    </row>
    <row r="5733" spans="1:7" s="1281" customFormat="1" x14ac:dyDescent="0.25">
      <c r="A5733" s="167"/>
      <c r="B5733" s="1331"/>
      <c r="C5733" s="1332"/>
      <c r="D5733" s="1333"/>
      <c r="E5733" s="1334"/>
      <c r="F5733" s="1334"/>
      <c r="G5733" s="1334"/>
    </row>
    <row r="5734" spans="1:7" s="1281" customFormat="1" x14ac:dyDescent="0.25">
      <c r="A5734" s="167"/>
      <c r="B5734" s="1331"/>
      <c r="C5734" s="1332"/>
      <c r="D5734" s="1333"/>
      <c r="E5734" s="1334"/>
      <c r="F5734" s="1334"/>
      <c r="G5734" s="1334"/>
    </row>
    <row r="5735" spans="1:7" s="1281" customFormat="1" x14ac:dyDescent="0.25">
      <c r="A5735" s="167"/>
      <c r="B5735" s="1331"/>
      <c r="C5735" s="1332"/>
      <c r="D5735" s="1333"/>
      <c r="E5735" s="1334"/>
      <c r="F5735" s="1334"/>
      <c r="G5735" s="1334"/>
    </row>
    <row r="5736" spans="1:7" s="1281" customFormat="1" x14ac:dyDescent="0.25">
      <c r="A5736" s="167"/>
      <c r="B5736" s="1331"/>
      <c r="C5736" s="1332"/>
      <c r="D5736" s="1333"/>
      <c r="E5736" s="1334"/>
      <c r="F5736" s="1334"/>
      <c r="G5736" s="1334"/>
    </row>
    <row r="5737" spans="1:7" s="1281" customFormat="1" x14ac:dyDescent="0.25">
      <c r="A5737" s="167"/>
      <c r="B5737" s="1331"/>
      <c r="C5737" s="1332"/>
      <c r="D5737" s="1333"/>
      <c r="E5737" s="1334"/>
      <c r="F5737" s="1334"/>
      <c r="G5737" s="1334"/>
    </row>
    <row r="5738" spans="1:7" s="1281" customFormat="1" x14ac:dyDescent="0.25">
      <c r="A5738" s="167"/>
      <c r="B5738" s="1331"/>
      <c r="C5738" s="1332"/>
      <c r="D5738" s="1333"/>
      <c r="E5738" s="1334"/>
      <c r="F5738" s="1334"/>
      <c r="G5738" s="1334"/>
    </row>
    <row r="5739" spans="1:7" s="1281" customFormat="1" x14ac:dyDescent="0.25">
      <c r="A5739" s="167"/>
      <c r="B5739" s="1331"/>
      <c r="C5739" s="1332"/>
      <c r="D5739" s="1333"/>
      <c r="E5739" s="1334"/>
      <c r="F5739" s="1334"/>
      <c r="G5739" s="1334"/>
    </row>
    <row r="5740" spans="1:7" s="1281" customFormat="1" x14ac:dyDescent="0.25">
      <c r="A5740" s="167"/>
      <c r="B5740" s="1331"/>
      <c r="C5740" s="1332"/>
      <c r="D5740" s="1333"/>
      <c r="E5740" s="1334"/>
      <c r="F5740" s="1334"/>
      <c r="G5740" s="1334"/>
    </row>
    <row r="5741" spans="1:7" s="1281" customFormat="1" x14ac:dyDescent="0.25">
      <c r="A5741" s="167"/>
      <c r="B5741" s="1331"/>
      <c r="C5741" s="1332"/>
      <c r="D5741" s="1333"/>
      <c r="E5741" s="1334"/>
      <c r="F5741" s="1334"/>
      <c r="G5741" s="1334"/>
    </row>
    <row r="5742" spans="1:7" s="1281" customFormat="1" x14ac:dyDescent="0.25">
      <c r="A5742" s="167"/>
      <c r="B5742" s="1331"/>
      <c r="C5742" s="1332"/>
      <c r="D5742" s="1333"/>
      <c r="E5742" s="1334"/>
      <c r="F5742" s="1334"/>
      <c r="G5742" s="1334"/>
    </row>
    <row r="5743" spans="1:7" s="1281" customFormat="1" x14ac:dyDescent="0.25">
      <c r="A5743" s="167"/>
      <c r="B5743" s="1331"/>
      <c r="C5743" s="1332"/>
      <c r="D5743" s="1333"/>
      <c r="E5743" s="1334"/>
      <c r="F5743" s="1334"/>
      <c r="G5743" s="1334"/>
    </row>
    <row r="5744" spans="1:7" s="1281" customFormat="1" x14ac:dyDescent="0.25">
      <c r="A5744" s="167"/>
      <c r="B5744" s="1331"/>
      <c r="C5744" s="1332"/>
      <c r="D5744" s="1333"/>
      <c r="E5744" s="1334"/>
      <c r="F5744" s="1334"/>
      <c r="G5744" s="1334"/>
    </row>
    <row r="5745" spans="1:7" s="1281" customFormat="1" x14ac:dyDescent="0.25">
      <c r="A5745" s="167"/>
      <c r="B5745" s="1331"/>
      <c r="C5745" s="1332"/>
      <c r="D5745" s="1333"/>
      <c r="E5745" s="1334"/>
      <c r="F5745" s="1334"/>
      <c r="G5745" s="1334"/>
    </row>
    <row r="5746" spans="1:7" s="1281" customFormat="1" x14ac:dyDescent="0.25">
      <c r="A5746" s="167"/>
      <c r="B5746" s="1331"/>
      <c r="C5746" s="1332"/>
      <c r="D5746" s="1333"/>
      <c r="E5746" s="1334"/>
      <c r="F5746" s="1334"/>
      <c r="G5746" s="1334"/>
    </row>
    <row r="5747" spans="1:7" s="1281" customFormat="1" x14ac:dyDescent="0.25">
      <c r="A5747" s="167"/>
      <c r="B5747" s="1331"/>
      <c r="C5747" s="1332"/>
      <c r="D5747" s="1333"/>
      <c r="E5747" s="1334"/>
      <c r="F5747" s="1334"/>
      <c r="G5747" s="1334"/>
    </row>
    <row r="5748" spans="1:7" s="1281" customFormat="1" x14ac:dyDescent="0.25">
      <c r="A5748" s="167"/>
      <c r="B5748" s="1331"/>
      <c r="C5748" s="1332"/>
      <c r="D5748" s="1333"/>
      <c r="E5748" s="1334"/>
      <c r="F5748" s="1334"/>
      <c r="G5748" s="1334"/>
    </row>
    <row r="5749" spans="1:7" s="1281" customFormat="1" x14ac:dyDescent="0.25">
      <c r="A5749" s="167"/>
      <c r="B5749" s="1331"/>
      <c r="C5749" s="1332"/>
      <c r="D5749" s="1333"/>
      <c r="E5749" s="1334"/>
      <c r="F5749" s="1334"/>
      <c r="G5749" s="1334"/>
    </row>
    <row r="5750" spans="1:7" s="1281" customFormat="1" x14ac:dyDescent="0.25">
      <c r="A5750" s="167"/>
      <c r="B5750" s="1331"/>
      <c r="C5750" s="1332"/>
      <c r="D5750" s="1333"/>
      <c r="E5750" s="1334"/>
      <c r="F5750" s="1334"/>
      <c r="G5750" s="1334"/>
    </row>
    <row r="5751" spans="1:7" s="1281" customFormat="1" x14ac:dyDescent="0.25">
      <c r="A5751" s="167"/>
      <c r="B5751" s="1331"/>
      <c r="C5751" s="1332"/>
      <c r="D5751" s="1333"/>
      <c r="E5751" s="1334"/>
      <c r="F5751" s="1334"/>
      <c r="G5751" s="1334"/>
    </row>
    <row r="5752" spans="1:7" s="1281" customFormat="1" x14ac:dyDescent="0.25">
      <c r="A5752" s="167"/>
      <c r="B5752" s="1331"/>
      <c r="C5752" s="1332"/>
      <c r="D5752" s="1333"/>
      <c r="E5752" s="1334"/>
      <c r="F5752" s="1334"/>
      <c r="G5752" s="1334"/>
    </row>
    <row r="5753" spans="1:7" s="1281" customFormat="1" x14ac:dyDescent="0.25">
      <c r="A5753" s="167"/>
      <c r="B5753" s="1331"/>
      <c r="C5753" s="1332"/>
      <c r="D5753" s="1333"/>
      <c r="E5753" s="1334"/>
      <c r="F5753" s="1334"/>
      <c r="G5753" s="1334"/>
    </row>
    <row r="5754" spans="1:7" s="1281" customFormat="1" x14ac:dyDescent="0.25">
      <c r="A5754" s="167"/>
      <c r="B5754" s="1331"/>
      <c r="C5754" s="1332"/>
      <c r="D5754" s="1333"/>
      <c r="E5754" s="1334"/>
      <c r="F5754" s="1334"/>
      <c r="G5754" s="1334"/>
    </row>
    <row r="5755" spans="1:7" s="1281" customFormat="1" x14ac:dyDescent="0.25">
      <c r="A5755" s="167"/>
      <c r="B5755" s="1331"/>
      <c r="C5755" s="1332"/>
      <c r="D5755" s="1333"/>
      <c r="E5755" s="1334"/>
      <c r="F5755" s="1334"/>
      <c r="G5755" s="1334"/>
    </row>
    <row r="5756" spans="1:7" s="1281" customFormat="1" x14ac:dyDescent="0.25">
      <c r="A5756" s="167"/>
      <c r="B5756" s="1331"/>
      <c r="C5756" s="1332"/>
      <c r="D5756" s="1333"/>
      <c r="E5756" s="1334"/>
      <c r="F5756" s="1334"/>
      <c r="G5756" s="1334"/>
    </row>
    <row r="5757" spans="1:7" s="1281" customFormat="1" x14ac:dyDescent="0.25">
      <c r="A5757" s="167"/>
      <c r="B5757" s="1331"/>
      <c r="C5757" s="1332"/>
      <c r="D5757" s="1333"/>
      <c r="E5757" s="1334"/>
      <c r="F5757" s="1334"/>
      <c r="G5757" s="1334"/>
    </row>
    <row r="5758" spans="1:7" s="1281" customFormat="1" x14ac:dyDescent="0.25">
      <c r="A5758" s="167"/>
      <c r="B5758" s="1331"/>
      <c r="C5758" s="1332"/>
      <c r="D5758" s="1333"/>
      <c r="E5758" s="1334"/>
      <c r="F5758" s="1334"/>
      <c r="G5758" s="1334"/>
    </row>
    <row r="5759" spans="1:7" s="1281" customFormat="1" x14ac:dyDescent="0.25">
      <c r="A5759" s="167"/>
      <c r="B5759" s="1331"/>
      <c r="C5759" s="1332"/>
      <c r="D5759" s="1333"/>
      <c r="E5759" s="1334"/>
      <c r="F5759" s="1334"/>
      <c r="G5759" s="1334"/>
    </row>
    <row r="5760" spans="1:7" s="1281" customFormat="1" x14ac:dyDescent="0.25">
      <c r="A5760" s="167"/>
      <c r="B5760" s="1331"/>
      <c r="C5760" s="1332"/>
      <c r="D5760" s="1333"/>
      <c r="E5760" s="1334"/>
      <c r="F5760" s="1334"/>
      <c r="G5760" s="1334"/>
    </row>
    <row r="5761" spans="1:7" s="1281" customFormat="1" x14ac:dyDescent="0.25">
      <c r="A5761" s="167"/>
      <c r="B5761" s="1331"/>
      <c r="C5761" s="1332"/>
      <c r="D5761" s="1333"/>
      <c r="E5761" s="1334"/>
      <c r="F5761" s="1334"/>
      <c r="G5761" s="1334"/>
    </row>
    <row r="5762" spans="1:7" s="1281" customFormat="1" x14ac:dyDescent="0.25">
      <c r="A5762" s="167"/>
      <c r="B5762" s="1331"/>
      <c r="C5762" s="1332"/>
      <c r="D5762" s="1333"/>
      <c r="E5762" s="1334"/>
      <c r="F5762" s="1334"/>
      <c r="G5762" s="1334"/>
    </row>
    <row r="5763" spans="1:7" s="1281" customFormat="1" x14ac:dyDescent="0.25">
      <c r="A5763" s="167"/>
      <c r="B5763" s="1331"/>
      <c r="C5763" s="1332"/>
      <c r="D5763" s="1333"/>
      <c r="E5763" s="1334"/>
      <c r="F5763" s="1334"/>
      <c r="G5763" s="1334"/>
    </row>
    <row r="5764" spans="1:7" s="1281" customFormat="1" x14ac:dyDescent="0.25">
      <c r="A5764" s="167"/>
      <c r="B5764" s="1331"/>
      <c r="C5764" s="1332"/>
      <c r="D5764" s="1333"/>
      <c r="E5764" s="1334"/>
      <c r="F5764" s="1334"/>
      <c r="G5764" s="1334"/>
    </row>
    <row r="5765" spans="1:7" s="1281" customFormat="1" x14ac:dyDescent="0.25">
      <c r="A5765" s="167"/>
      <c r="B5765" s="1331"/>
      <c r="C5765" s="1332"/>
      <c r="D5765" s="1333"/>
      <c r="E5765" s="1334"/>
      <c r="F5765" s="1334"/>
      <c r="G5765" s="1334"/>
    </row>
    <row r="5766" spans="1:7" s="1281" customFormat="1" x14ac:dyDescent="0.25">
      <c r="A5766" s="167"/>
      <c r="B5766" s="1331"/>
      <c r="C5766" s="1332"/>
      <c r="D5766" s="1333"/>
      <c r="E5766" s="1334"/>
      <c r="F5766" s="1334"/>
      <c r="G5766" s="1334"/>
    </row>
    <row r="5767" spans="1:7" s="1281" customFormat="1" x14ac:dyDescent="0.25">
      <c r="A5767" s="167"/>
      <c r="B5767" s="1331"/>
      <c r="C5767" s="1332"/>
      <c r="D5767" s="1333"/>
      <c r="E5767" s="1334"/>
      <c r="F5767" s="1334"/>
      <c r="G5767" s="1334"/>
    </row>
    <row r="5768" spans="1:7" s="1281" customFormat="1" x14ac:dyDescent="0.25">
      <c r="A5768" s="167"/>
      <c r="B5768" s="1331"/>
      <c r="C5768" s="1332"/>
      <c r="D5768" s="1333"/>
      <c r="E5768" s="1334"/>
      <c r="F5768" s="1334"/>
      <c r="G5768" s="1334"/>
    </row>
    <row r="5769" spans="1:7" s="1281" customFormat="1" x14ac:dyDescent="0.25">
      <c r="A5769" s="167"/>
      <c r="B5769" s="1331"/>
      <c r="C5769" s="1332"/>
      <c r="D5769" s="1333"/>
      <c r="E5769" s="1334"/>
      <c r="F5769" s="1334"/>
      <c r="G5769" s="1334"/>
    </row>
    <row r="5770" spans="1:7" s="1281" customFormat="1" x14ac:dyDescent="0.25">
      <c r="A5770" s="167"/>
      <c r="B5770" s="1331"/>
      <c r="C5770" s="1332"/>
      <c r="D5770" s="1333"/>
      <c r="E5770" s="1334"/>
      <c r="F5770" s="1334"/>
      <c r="G5770" s="1334"/>
    </row>
    <row r="5771" spans="1:7" s="1281" customFormat="1" x14ac:dyDescent="0.25">
      <c r="A5771" s="167"/>
      <c r="B5771" s="1331"/>
      <c r="C5771" s="1332"/>
      <c r="D5771" s="1333"/>
      <c r="E5771" s="1334"/>
      <c r="F5771" s="1334"/>
      <c r="G5771" s="1334"/>
    </row>
    <row r="5772" spans="1:7" s="1281" customFormat="1" x14ac:dyDescent="0.25">
      <c r="A5772" s="167"/>
      <c r="B5772" s="1331"/>
      <c r="C5772" s="1332"/>
      <c r="D5772" s="1333"/>
      <c r="E5772" s="1334"/>
      <c r="F5772" s="1334"/>
      <c r="G5772" s="1334"/>
    </row>
    <row r="5773" spans="1:7" s="1281" customFormat="1" x14ac:dyDescent="0.25">
      <c r="A5773" s="167"/>
      <c r="B5773" s="1331"/>
      <c r="C5773" s="1332"/>
      <c r="D5773" s="1333"/>
      <c r="E5773" s="1334"/>
      <c r="F5773" s="1334"/>
      <c r="G5773" s="1334"/>
    </row>
    <row r="5774" spans="1:7" s="1281" customFormat="1" x14ac:dyDescent="0.25">
      <c r="A5774" s="167"/>
      <c r="B5774" s="1331"/>
      <c r="C5774" s="1332"/>
      <c r="D5774" s="1333"/>
      <c r="E5774" s="1334"/>
      <c r="F5774" s="1334"/>
      <c r="G5774" s="1334"/>
    </row>
    <row r="5775" spans="1:7" s="1281" customFormat="1" x14ac:dyDescent="0.25">
      <c r="A5775" s="167"/>
      <c r="B5775" s="1331"/>
      <c r="C5775" s="1332"/>
      <c r="D5775" s="1333"/>
      <c r="E5775" s="1334"/>
      <c r="F5775" s="1334"/>
      <c r="G5775" s="1334"/>
    </row>
    <row r="5776" spans="1:7" s="1281" customFormat="1" x14ac:dyDescent="0.25">
      <c r="A5776" s="167"/>
      <c r="B5776" s="1331"/>
      <c r="C5776" s="1332"/>
      <c r="D5776" s="1333"/>
      <c r="E5776" s="1334"/>
      <c r="F5776" s="1334"/>
      <c r="G5776" s="1334"/>
    </row>
    <row r="5777" spans="1:7" s="1281" customFormat="1" x14ac:dyDescent="0.25">
      <c r="A5777" s="167"/>
      <c r="B5777" s="1331"/>
      <c r="C5777" s="1332"/>
      <c r="D5777" s="1333"/>
      <c r="E5777" s="1334"/>
      <c r="F5777" s="1334"/>
      <c r="G5777" s="1334"/>
    </row>
    <row r="5778" spans="1:7" s="1281" customFormat="1" x14ac:dyDescent="0.25">
      <c r="A5778" s="167"/>
      <c r="B5778" s="1331"/>
      <c r="C5778" s="1332"/>
      <c r="D5778" s="1333"/>
      <c r="E5778" s="1334"/>
      <c r="F5778" s="1334"/>
      <c r="G5778" s="1334"/>
    </row>
    <row r="5779" spans="1:7" s="1281" customFormat="1" x14ac:dyDescent="0.25">
      <c r="A5779" s="167"/>
      <c r="B5779" s="1331"/>
      <c r="C5779" s="1332"/>
      <c r="D5779" s="1333"/>
      <c r="E5779" s="1334"/>
      <c r="F5779" s="1334"/>
      <c r="G5779" s="1334"/>
    </row>
    <row r="5780" spans="1:7" s="1281" customFormat="1" x14ac:dyDescent="0.25">
      <c r="A5780" s="167"/>
      <c r="B5780" s="1331"/>
      <c r="C5780" s="1332"/>
      <c r="D5780" s="1333"/>
      <c r="E5780" s="1334"/>
      <c r="F5780" s="1334"/>
      <c r="G5780" s="1334"/>
    </row>
    <row r="5781" spans="1:7" s="1281" customFormat="1" x14ac:dyDescent="0.25">
      <c r="A5781" s="167"/>
      <c r="B5781" s="1331"/>
      <c r="C5781" s="1332"/>
      <c r="D5781" s="1333"/>
      <c r="E5781" s="1334"/>
      <c r="F5781" s="1334"/>
      <c r="G5781" s="1334"/>
    </row>
    <row r="5782" spans="1:7" s="1281" customFormat="1" x14ac:dyDescent="0.25">
      <c r="A5782" s="167"/>
      <c r="B5782" s="1331"/>
      <c r="C5782" s="1332"/>
      <c r="D5782" s="1333"/>
      <c r="E5782" s="1334"/>
      <c r="F5782" s="1334"/>
      <c r="G5782" s="1334"/>
    </row>
    <row r="5783" spans="1:7" s="1281" customFormat="1" x14ac:dyDescent="0.25">
      <c r="A5783" s="167"/>
      <c r="B5783" s="1331"/>
      <c r="C5783" s="1332"/>
      <c r="D5783" s="1333"/>
      <c r="E5783" s="1334"/>
      <c r="F5783" s="1334"/>
      <c r="G5783" s="1334"/>
    </row>
    <row r="5784" spans="1:7" s="1281" customFormat="1" x14ac:dyDescent="0.25">
      <c r="A5784" s="167"/>
      <c r="B5784" s="1331"/>
      <c r="C5784" s="1332"/>
      <c r="D5784" s="1333"/>
      <c r="E5784" s="1334"/>
      <c r="F5784" s="1334"/>
      <c r="G5784" s="1334"/>
    </row>
    <row r="5785" spans="1:7" s="1281" customFormat="1" x14ac:dyDescent="0.25">
      <c r="A5785" s="167"/>
      <c r="B5785" s="1331"/>
      <c r="C5785" s="1332"/>
      <c r="D5785" s="1333"/>
      <c r="E5785" s="1334"/>
      <c r="F5785" s="1334"/>
      <c r="G5785" s="1334"/>
    </row>
    <row r="5786" spans="1:7" s="1281" customFormat="1" x14ac:dyDescent="0.25">
      <c r="A5786" s="167"/>
      <c r="B5786" s="1331"/>
      <c r="C5786" s="1332"/>
      <c r="D5786" s="1333"/>
      <c r="E5786" s="1334"/>
      <c r="F5786" s="1334"/>
      <c r="G5786" s="1334"/>
    </row>
    <row r="5787" spans="1:7" s="1281" customFormat="1" x14ac:dyDescent="0.25">
      <c r="A5787" s="167"/>
      <c r="B5787" s="1331"/>
      <c r="C5787" s="1332"/>
      <c r="D5787" s="1333"/>
      <c r="E5787" s="1334"/>
      <c r="F5787" s="1334"/>
      <c r="G5787" s="1334"/>
    </row>
    <row r="5788" spans="1:7" s="1281" customFormat="1" x14ac:dyDescent="0.25">
      <c r="A5788" s="167"/>
      <c r="B5788" s="1331"/>
      <c r="C5788" s="1332"/>
      <c r="D5788" s="1333"/>
      <c r="E5788" s="1334"/>
      <c r="F5788" s="1334"/>
      <c r="G5788" s="1334"/>
    </row>
    <row r="5789" spans="1:7" s="1281" customFormat="1" x14ac:dyDescent="0.25">
      <c r="A5789" s="167"/>
      <c r="B5789" s="1331"/>
      <c r="C5789" s="1332"/>
      <c r="D5789" s="1333"/>
      <c r="E5789" s="1334"/>
      <c r="F5789" s="1334"/>
      <c r="G5789" s="1334"/>
    </row>
    <row r="5790" spans="1:7" s="1281" customFormat="1" x14ac:dyDescent="0.25">
      <c r="A5790" s="167"/>
      <c r="B5790" s="1331"/>
      <c r="C5790" s="1332"/>
      <c r="D5790" s="1333"/>
      <c r="E5790" s="1334"/>
      <c r="F5790" s="1334"/>
      <c r="G5790" s="1334"/>
    </row>
    <row r="5791" spans="1:7" s="1281" customFormat="1" x14ac:dyDescent="0.25">
      <c r="A5791" s="167"/>
      <c r="B5791" s="1331"/>
      <c r="C5791" s="1332"/>
      <c r="D5791" s="1333"/>
      <c r="E5791" s="1334"/>
      <c r="F5791" s="1334"/>
      <c r="G5791" s="1334"/>
    </row>
    <row r="5792" spans="1:7" s="1281" customFormat="1" x14ac:dyDescent="0.25">
      <c r="A5792" s="167"/>
      <c r="B5792" s="1331"/>
      <c r="C5792" s="1332"/>
      <c r="D5792" s="1333"/>
      <c r="E5792" s="1334"/>
      <c r="F5792" s="1334"/>
      <c r="G5792" s="1334"/>
    </row>
    <row r="5793" spans="1:7" s="1281" customFormat="1" x14ac:dyDescent="0.25">
      <c r="A5793" s="167"/>
      <c r="B5793" s="1331"/>
      <c r="C5793" s="1332"/>
      <c r="D5793" s="1333"/>
      <c r="E5793" s="1334"/>
      <c r="F5793" s="1334"/>
      <c r="G5793" s="1334"/>
    </row>
    <row r="5794" spans="1:7" s="1281" customFormat="1" x14ac:dyDescent="0.25">
      <c r="A5794" s="167"/>
      <c r="B5794" s="1331"/>
      <c r="C5794" s="1332"/>
      <c r="D5794" s="1333"/>
      <c r="E5794" s="1334"/>
      <c r="F5794" s="1334"/>
      <c r="G5794" s="1334"/>
    </row>
    <row r="5795" spans="1:7" s="1281" customFormat="1" x14ac:dyDescent="0.25">
      <c r="A5795" s="167"/>
      <c r="B5795" s="1331"/>
      <c r="C5795" s="1332"/>
      <c r="D5795" s="1333"/>
      <c r="E5795" s="1334"/>
      <c r="F5795" s="1334"/>
      <c r="G5795" s="1334"/>
    </row>
    <row r="5796" spans="1:7" s="1281" customFormat="1" x14ac:dyDescent="0.25">
      <c r="A5796" s="167"/>
      <c r="B5796" s="1331"/>
      <c r="C5796" s="1332"/>
      <c r="D5796" s="1333"/>
      <c r="E5796" s="1334"/>
      <c r="F5796" s="1334"/>
      <c r="G5796" s="1334"/>
    </row>
    <row r="5797" spans="1:7" s="1281" customFormat="1" x14ac:dyDescent="0.25">
      <c r="A5797" s="167"/>
      <c r="B5797" s="1331"/>
      <c r="C5797" s="1332"/>
      <c r="D5797" s="1333"/>
      <c r="E5797" s="1334"/>
      <c r="F5797" s="1334"/>
      <c r="G5797" s="1334"/>
    </row>
    <row r="5798" spans="1:7" s="1281" customFormat="1" x14ac:dyDescent="0.25">
      <c r="A5798" s="167"/>
      <c r="B5798" s="1331"/>
      <c r="C5798" s="1332"/>
      <c r="D5798" s="1333"/>
      <c r="E5798" s="1334"/>
      <c r="F5798" s="1334"/>
      <c r="G5798" s="1334"/>
    </row>
    <row r="5799" spans="1:7" s="1281" customFormat="1" x14ac:dyDescent="0.25">
      <c r="A5799" s="167"/>
      <c r="B5799" s="1331"/>
      <c r="C5799" s="1332"/>
      <c r="D5799" s="1333"/>
      <c r="E5799" s="1334"/>
      <c r="F5799" s="1334"/>
      <c r="G5799" s="1334"/>
    </row>
    <row r="5800" spans="1:7" s="1281" customFormat="1" x14ac:dyDescent="0.25">
      <c r="A5800" s="167"/>
      <c r="B5800" s="1331"/>
      <c r="C5800" s="1332"/>
      <c r="D5800" s="1333"/>
      <c r="E5800" s="1334"/>
      <c r="F5800" s="1334"/>
      <c r="G5800" s="1334"/>
    </row>
    <row r="5801" spans="1:7" s="1281" customFormat="1" x14ac:dyDescent="0.25">
      <c r="A5801" s="167"/>
      <c r="B5801" s="1331"/>
      <c r="C5801" s="1332"/>
      <c r="D5801" s="1333"/>
      <c r="E5801" s="1334"/>
      <c r="F5801" s="1334"/>
      <c r="G5801" s="1334"/>
    </row>
    <row r="5802" spans="1:7" s="1281" customFormat="1" x14ac:dyDescent="0.25">
      <c r="A5802" s="167"/>
      <c r="B5802" s="1331"/>
      <c r="C5802" s="1332"/>
      <c r="D5802" s="1333"/>
      <c r="E5802" s="1334"/>
      <c r="F5802" s="1334"/>
      <c r="G5802" s="1334"/>
    </row>
    <row r="5803" spans="1:7" s="1281" customFormat="1" x14ac:dyDescent="0.25">
      <c r="A5803" s="167"/>
      <c r="B5803" s="1331"/>
      <c r="C5803" s="1332"/>
      <c r="D5803" s="1333"/>
      <c r="E5803" s="1334"/>
      <c r="F5803" s="1334"/>
      <c r="G5803" s="1334"/>
    </row>
    <row r="5804" spans="1:7" s="1281" customFormat="1" x14ac:dyDescent="0.25">
      <c r="A5804" s="167"/>
      <c r="B5804" s="1331"/>
      <c r="C5804" s="1332"/>
      <c r="D5804" s="1333"/>
      <c r="E5804" s="1334"/>
      <c r="F5804" s="1334"/>
      <c r="G5804" s="1334"/>
    </row>
    <row r="5805" spans="1:7" s="1281" customFormat="1" x14ac:dyDescent="0.25">
      <c r="A5805" s="167"/>
      <c r="B5805" s="1331"/>
      <c r="C5805" s="1332"/>
      <c r="D5805" s="1333"/>
      <c r="E5805" s="1334"/>
      <c r="F5805" s="1334"/>
      <c r="G5805" s="1334"/>
    </row>
    <row r="5806" spans="1:7" s="1281" customFormat="1" x14ac:dyDescent="0.25">
      <c r="A5806" s="167"/>
      <c r="B5806" s="1331"/>
      <c r="C5806" s="1332"/>
      <c r="D5806" s="1333"/>
      <c r="E5806" s="1334"/>
      <c r="F5806" s="1334"/>
      <c r="G5806" s="1334"/>
    </row>
    <row r="5807" spans="1:7" s="1281" customFormat="1" x14ac:dyDescent="0.25">
      <c r="A5807" s="167"/>
      <c r="B5807" s="1331"/>
      <c r="C5807" s="1332"/>
      <c r="D5807" s="1333"/>
      <c r="E5807" s="1334"/>
      <c r="F5807" s="1334"/>
      <c r="G5807" s="1334"/>
    </row>
    <row r="5808" spans="1:7" s="1281" customFormat="1" x14ac:dyDescent="0.25">
      <c r="A5808" s="167"/>
      <c r="B5808" s="1331"/>
      <c r="C5808" s="1332"/>
      <c r="D5808" s="1333"/>
      <c r="E5808" s="1334"/>
      <c r="F5808" s="1334"/>
      <c r="G5808" s="1334"/>
    </row>
    <row r="5809" spans="1:7" s="1281" customFormat="1" x14ac:dyDescent="0.25">
      <c r="A5809" s="167"/>
      <c r="B5809" s="1331"/>
      <c r="C5809" s="1332"/>
      <c r="D5809" s="1333"/>
      <c r="E5809" s="1334"/>
      <c r="F5809" s="1334"/>
      <c r="G5809" s="1334"/>
    </row>
    <row r="5810" spans="1:7" s="1281" customFormat="1" x14ac:dyDescent="0.25">
      <c r="A5810" s="167"/>
      <c r="B5810" s="1331"/>
      <c r="C5810" s="1332"/>
      <c r="D5810" s="1333"/>
      <c r="E5810" s="1334"/>
      <c r="F5810" s="1334"/>
      <c r="G5810" s="1334"/>
    </row>
    <row r="5811" spans="1:7" s="1281" customFormat="1" x14ac:dyDescent="0.25">
      <c r="A5811" s="167"/>
      <c r="B5811" s="1331"/>
      <c r="C5811" s="1332"/>
      <c r="D5811" s="1333"/>
      <c r="E5811" s="1334"/>
      <c r="F5811" s="1334"/>
      <c r="G5811" s="1334"/>
    </row>
    <row r="5812" spans="1:7" s="1281" customFormat="1" x14ac:dyDescent="0.25">
      <c r="A5812" s="167"/>
      <c r="B5812" s="1331"/>
      <c r="C5812" s="1332"/>
      <c r="D5812" s="1333"/>
      <c r="E5812" s="1334"/>
      <c r="F5812" s="1334"/>
      <c r="G5812" s="1334"/>
    </row>
    <row r="5813" spans="1:7" s="1281" customFormat="1" x14ac:dyDescent="0.25">
      <c r="A5813" s="167"/>
      <c r="B5813" s="1331"/>
      <c r="C5813" s="1332"/>
      <c r="D5813" s="1333"/>
      <c r="E5813" s="1334"/>
      <c r="F5813" s="1334"/>
      <c r="G5813" s="1334"/>
    </row>
    <row r="5814" spans="1:7" s="1281" customFormat="1" x14ac:dyDescent="0.25">
      <c r="A5814" s="167"/>
      <c r="B5814" s="1331"/>
      <c r="C5814" s="1332"/>
      <c r="D5814" s="1333"/>
      <c r="E5814" s="1334"/>
      <c r="F5814" s="1334"/>
      <c r="G5814" s="1334"/>
    </row>
    <row r="5815" spans="1:7" s="1281" customFormat="1" x14ac:dyDescent="0.25">
      <c r="A5815" s="167"/>
      <c r="B5815" s="1331"/>
      <c r="C5815" s="1332"/>
      <c r="D5815" s="1333"/>
      <c r="E5815" s="1334"/>
      <c r="F5815" s="1334"/>
      <c r="G5815" s="1334"/>
    </row>
    <row r="5816" spans="1:7" s="1281" customFormat="1" x14ac:dyDescent="0.25">
      <c r="A5816" s="167"/>
      <c r="B5816" s="1331"/>
      <c r="C5816" s="1332"/>
      <c r="D5816" s="1333"/>
      <c r="E5816" s="1334"/>
      <c r="F5816" s="1334"/>
      <c r="G5816" s="1334"/>
    </row>
    <row r="5817" spans="1:7" s="1281" customFormat="1" x14ac:dyDescent="0.25">
      <c r="A5817" s="167"/>
      <c r="B5817" s="1331"/>
      <c r="C5817" s="1332"/>
      <c r="D5817" s="1333"/>
      <c r="E5817" s="1334"/>
      <c r="F5817" s="1334"/>
      <c r="G5817" s="1334"/>
    </row>
    <row r="5818" spans="1:7" s="1281" customFormat="1" x14ac:dyDescent="0.25">
      <c r="A5818" s="167"/>
      <c r="B5818" s="1331"/>
      <c r="C5818" s="1332"/>
      <c r="D5818" s="1333"/>
      <c r="E5818" s="1334"/>
      <c r="F5818" s="1334"/>
      <c r="G5818" s="1334"/>
    </row>
    <row r="5819" spans="1:7" s="1281" customFormat="1" x14ac:dyDescent="0.25">
      <c r="A5819" s="167"/>
      <c r="B5819" s="1331"/>
      <c r="C5819" s="1332"/>
      <c r="D5819" s="1333"/>
      <c r="E5819" s="1334"/>
      <c r="F5819" s="1334"/>
      <c r="G5819" s="1334"/>
    </row>
    <row r="5820" spans="1:7" s="1281" customFormat="1" x14ac:dyDescent="0.25">
      <c r="A5820" s="167"/>
      <c r="B5820" s="1331"/>
      <c r="C5820" s="1332"/>
      <c r="D5820" s="1333"/>
      <c r="E5820" s="1334"/>
      <c r="F5820" s="1334"/>
      <c r="G5820" s="1334"/>
    </row>
    <row r="5821" spans="1:7" s="1281" customFormat="1" x14ac:dyDescent="0.25">
      <c r="A5821" s="167"/>
      <c r="B5821" s="1331"/>
      <c r="C5821" s="1332"/>
      <c r="D5821" s="1333"/>
      <c r="E5821" s="1334"/>
      <c r="F5821" s="1334"/>
      <c r="G5821" s="1334"/>
    </row>
    <row r="5822" spans="1:7" s="1281" customFormat="1" x14ac:dyDescent="0.25">
      <c r="A5822" s="167"/>
      <c r="B5822" s="1331"/>
      <c r="C5822" s="1332"/>
      <c r="D5822" s="1333"/>
      <c r="E5822" s="1334"/>
      <c r="F5822" s="1334"/>
      <c r="G5822" s="1334"/>
    </row>
    <row r="5823" spans="1:7" s="1281" customFormat="1" x14ac:dyDescent="0.25">
      <c r="A5823" s="167"/>
      <c r="B5823" s="1331"/>
      <c r="C5823" s="1332"/>
      <c r="D5823" s="1333"/>
      <c r="E5823" s="1334"/>
      <c r="F5823" s="1334"/>
      <c r="G5823" s="1334"/>
    </row>
    <row r="5824" spans="1:7" s="1281" customFormat="1" x14ac:dyDescent="0.25">
      <c r="A5824" s="167"/>
      <c r="B5824" s="1331"/>
      <c r="C5824" s="1332"/>
      <c r="D5824" s="1333"/>
      <c r="E5824" s="1334"/>
      <c r="F5824" s="1334"/>
      <c r="G5824" s="1334"/>
    </row>
    <row r="5825" spans="1:7" s="1281" customFormat="1" x14ac:dyDescent="0.25">
      <c r="A5825" s="167"/>
      <c r="B5825" s="1331"/>
      <c r="C5825" s="1332"/>
      <c r="D5825" s="1333"/>
      <c r="E5825" s="1334"/>
      <c r="F5825" s="1334"/>
      <c r="G5825" s="1334"/>
    </row>
    <row r="5826" spans="1:7" s="1281" customFormat="1" x14ac:dyDescent="0.25">
      <c r="A5826" s="167"/>
      <c r="B5826" s="1331"/>
      <c r="C5826" s="1332"/>
      <c r="D5826" s="1333"/>
      <c r="E5826" s="1334"/>
      <c r="F5826" s="1334"/>
      <c r="G5826" s="1334"/>
    </row>
    <row r="5827" spans="1:7" s="1281" customFormat="1" x14ac:dyDescent="0.25">
      <c r="A5827" s="167"/>
      <c r="B5827" s="1331"/>
      <c r="C5827" s="1332"/>
      <c r="D5827" s="1333"/>
      <c r="E5827" s="1334"/>
      <c r="F5827" s="1334"/>
      <c r="G5827" s="1334"/>
    </row>
    <row r="5828" spans="1:7" s="1281" customFormat="1" x14ac:dyDescent="0.25">
      <c r="A5828" s="167"/>
      <c r="B5828" s="1331"/>
      <c r="C5828" s="1332"/>
      <c r="D5828" s="1333"/>
      <c r="E5828" s="1334"/>
      <c r="F5828" s="1334"/>
      <c r="G5828" s="1334"/>
    </row>
    <row r="5829" spans="1:7" s="1281" customFormat="1" x14ac:dyDescent="0.25">
      <c r="A5829" s="167"/>
      <c r="B5829" s="1331"/>
      <c r="C5829" s="1332"/>
      <c r="D5829" s="1333"/>
      <c r="E5829" s="1334"/>
      <c r="F5829" s="1334"/>
      <c r="G5829" s="1334"/>
    </row>
    <row r="5830" spans="1:7" s="1281" customFormat="1" x14ac:dyDescent="0.25">
      <c r="A5830" s="167"/>
      <c r="B5830" s="1331"/>
      <c r="C5830" s="1332"/>
      <c r="D5830" s="1333"/>
      <c r="E5830" s="1334"/>
      <c r="F5830" s="1334"/>
      <c r="G5830" s="1334"/>
    </row>
    <row r="5831" spans="1:7" s="1281" customFormat="1" x14ac:dyDescent="0.25">
      <c r="A5831" s="167"/>
      <c r="B5831" s="1331"/>
      <c r="C5831" s="1332"/>
      <c r="D5831" s="1333"/>
      <c r="E5831" s="1334"/>
      <c r="F5831" s="1334"/>
      <c r="G5831" s="1334"/>
    </row>
    <row r="5832" spans="1:7" s="1281" customFormat="1" x14ac:dyDescent="0.25">
      <c r="A5832" s="167"/>
      <c r="B5832" s="1331"/>
      <c r="C5832" s="1332"/>
      <c r="D5832" s="1333"/>
      <c r="E5832" s="1334"/>
      <c r="F5832" s="1334"/>
      <c r="G5832" s="1334"/>
    </row>
    <row r="5833" spans="1:7" s="1281" customFormat="1" x14ac:dyDescent="0.25">
      <c r="A5833" s="167"/>
      <c r="B5833" s="1331"/>
      <c r="C5833" s="1332"/>
      <c r="D5833" s="1333"/>
      <c r="E5833" s="1334"/>
      <c r="F5833" s="1334"/>
      <c r="G5833" s="1334"/>
    </row>
    <row r="5834" spans="1:7" s="1281" customFormat="1" x14ac:dyDescent="0.25">
      <c r="A5834" s="167"/>
      <c r="B5834" s="1331"/>
      <c r="C5834" s="1332"/>
      <c r="D5834" s="1333"/>
      <c r="E5834" s="1334"/>
      <c r="F5834" s="1334"/>
      <c r="G5834" s="1334"/>
    </row>
    <row r="5835" spans="1:7" s="1281" customFormat="1" x14ac:dyDescent="0.25">
      <c r="A5835" s="167"/>
      <c r="B5835" s="1331"/>
      <c r="C5835" s="1332"/>
      <c r="D5835" s="1333"/>
      <c r="E5835" s="1334"/>
      <c r="F5835" s="1334"/>
      <c r="G5835" s="1334"/>
    </row>
    <row r="5836" spans="1:7" s="1281" customFormat="1" x14ac:dyDescent="0.25">
      <c r="A5836" s="167"/>
      <c r="B5836" s="1331"/>
      <c r="C5836" s="1332"/>
      <c r="D5836" s="1333"/>
      <c r="E5836" s="1334"/>
      <c r="F5836" s="1334"/>
      <c r="G5836" s="1334"/>
    </row>
    <row r="5837" spans="1:7" s="1281" customFormat="1" x14ac:dyDescent="0.25">
      <c r="A5837" s="167"/>
      <c r="B5837" s="1331"/>
      <c r="C5837" s="1332"/>
      <c r="D5837" s="1333"/>
      <c r="E5837" s="1334"/>
      <c r="F5837" s="1334"/>
      <c r="G5837" s="1334"/>
    </row>
    <row r="5838" spans="1:7" s="1281" customFormat="1" x14ac:dyDescent="0.25">
      <c r="A5838" s="167"/>
      <c r="B5838" s="1331"/>
      <c r="C5838" s="1332"/>
      <c r="D5838" s="1333"/>
      <c r="E5838" s="1334"/>
      <c r="F5838" s="1334"/>
      <c r="G5838" s="1334"/>
    </row>
    <row r="5839" spans="1:7" s="1281" customFormat="1" x14ac:dyDescent="0.25">
      <c r="A5839" s="167"/>
      <c r="B5839" s="1331"/>
      <c r="C5839" s="1332"/>
      <c r="D5839" s="1333"/>
      <c r="E5839" s="1334"/>
      <c r="F5839" s="1334"/>
      <c r="G5839" s="1334"/>
    </row>
    <row r="5840" spans="1:7" s="1281" customFormat="1" x14ac:dyDescent="0.25">
      <c r="A5840" s="167"/>
      <c r="B5840" s="1331"/>
      <c r="C5840" s="1332"/>
      <c r="D5840" s="1333"/>
      <c r="E5840" s="1334"/>
      <c r="F5840" s="1334"/>
      <c r="G5840" s="1334"/>
    </row>
    <row r="5841" spans="1:7" s="1281" customFormat="1" x14ac:dyDescent="0.25">
      <c r="A5841" s="167"/>
      <c r="B5841" s="1331"/>
      <c r="C5841" s="1332"/>
      <c r="D5841" s="1333"/>
      <c r="E5841" s="1334"/>
      <c r="F5841" s="1334"/>
      <c r="G5841" s="1334"/>
    </row>
    <row r="5842" spans="1:7" s="1281" customFormat="1" x14ac:dyDescent="0.25">
      <c r="A5842" s="167"/>
      <c r="B5842" s="1331"/>
      <c r="C5842" s="1332"/>
      <c r="D5842" s="1333"/>
      <c r="E5842" s="1334"/>
      <c r="F5842" s="1334"/>
      <c r="G5842" s="1334"/>
    </row>
    <row r="5843" spans="1:7" s="1281" customFormat="1" x14ac:dyDescent="0.25">
      <c r="A5843" s="167"/>
      <c r="B5843" s="1331"/>
      <c r="C5843" s="1332"/>
      <c r="D5843" s="1333"/>
      <c r="E5843" s="1334"/>
      <c r="F5843" s="1334"/>
      <c r="G5843" s="1334"/>
    </row>
    <row r="5844" spans="1:7" s="1281" customFormat="1" x14ac:dyDescent="0.25">
      <c r="A5844" s="167"/>
      <c r="B5844" s="1331"/>
      <c r="C5844" s="1332"/>
      <c r="D5844" s="1333"/>
      <c r="E5844" s="1334"/>
      <c r="F5844" s="1334"/>
      <c r="G5844" s="1334"/>
    </row>
    <row r="5845" spans="1:7" s="1281" customFormat="1" x14ac:dyDescent="0.25">
      <c r="A5845" s="167"/>
      <c r="B5845" s="1331"/>
      <c r="C5845" s="1332"/>
      <c r="D5845" s="1333"/>
      <c r="E5845" s="1334"/>
      <c r="F5845" s="1334"/>
      <c r="G5845" s="1334"/>
    </row>
    <row r="5846" spans="1:7" s="1281" customFormat="1" x14ac:dyDescent="0.25">
      <c r="A5846" s="167"/>
      <c r="B5846" s="1331"/>
      <c r="C5846" s="1332"/>
      <c r="D5846" s="1333"/>
      <c r="E5846" s="1334"/>
      <c r="F5846" s="1334"/>
      <c r="G5846" s="1334"/>
    </row>
    <row r="5847" spans="1:7" s="1281" customFormat="1" x14ac:dyDescent="0.25">
      <c r="A5847" s="167"/>
      <c r="B5847" s="1331"/>
      <c r="C5847" s="1332"/>
      <c r="D5847" s="1333"/>
      <c r="E5847" s="1334"/>
      <c r="F5847" s="1334"/>
      <c r="G5847" s="1334"/>
    </row>
    <row r="5848" spans="1:7" s="1281" customFormat="1" x14ac:dyDescent="0.25">
      <c r="A5848" s="167"/>
      <c r="B5848" s="1331"/>
      <c r="C5848" s="1332"/>
      <c r="D5848" s="1333"/>
      <c r="E5848" s="1334"/>
      <c r="F5848" s="1334"/>
      <c r="G5848" s="1334"/>
    </row>
    <row r="5849" spans="1:7" s="1281" customFormat="1" x14ac:dyDescent="0.25">
      <c r="A5849" s="167"/>
      <c r="B5849" s="1331"/>
      <c r="C5849" s="1332"/>
      <c r="D5849" s="1333"/>
      <c r="E5849" s="1334"/>
      <c r="F5849" s="1334"/>
      <c r="G5849" s="1334"/>
    </row>
    <row r="5850" spans="1:7" s="1281" customFormat="1" x14ac:dyDescent="0.25">
      <c r="A5850" s="167"/>
      <c r="B5850" s="1331"/>
      <c r="C5850" s="1332"/>
      <c r="D5850" s="1333"/>
      <c r="E5850" s="1334"/>
      <c r="F5850" s="1334"/>
      <c r="G5850" s="1334"/>
    </row>
    <row r="5851" spans="1:7" s="1281" customFormat="1" x14ac:dyDescent="0.25">
      <c r="A5851" s="167"/>
      <c r="B5851" s="1331"/>
      <c r="C5851" s="1332"/>
      <c r="D5851" s="1333"/>
      <c r="E5851" s="1334"/>
      <c r="F5851" s="1334"/>
      <c r="G5851" s="1334"/>
    </row>
    <row r="5852" spans="1:7" s="1281" customFormat="1" x14ac:dyDescent="0.25">
      <c r="A5852" s="167"/>
      <c r="B5852" s="1331"/>
      <c r="C5852" s="1332"/>
      <c r="D5852" s="1333"/>
      <c r="E5852" s="1334"/>
      <c r="F5852" s="1334"/>
      <c r="G5852" s="1334"/>
    </row>
    <row r="5853" spans="1:7" s="1281" customFormat="1" x14ac:dyDescent="0.25">
      <c r="A5853" s="167"/>
      <c r="B5853" s="1331"/>
      <c r="C5853" s="1332"/>
      <c r="D5853" s="1333"/>
      <c r="E5853" s="1334"/>
      <c r="F5853" s="1334"/>
      <c r="G5853" s="1334"/>
    </row>
    <row r="5854" spans="1:7" s="1281" customFormat="1" x14ac:dyDescent="0.25">
      <c r="A5854" s="167"/>
      <c r="B5854" s="1331"/>
      <c r="C5854" s="1332"/>
      <c r="D5854" s="1333"/>
      <c r="E5854" s="1334"/>
      <c r="F5854" s="1334"/>
      <c r="G5854" s="1334"/>
    </row>
    <row r="5855" spans="1:7" s="1281" customFormat="1" x14ac:dyDescent="0.25">
      <c r="A5855" s="167"/>
      <c r="B5855" s="1331"/>
      <c r="C5855" s="1332"/>
      <c r="D5855" s="1333"/>
      <c r="E5855" s="1334"/>
      <c r="F5855" s="1334"/>
      <c r="G5855" s="1334"/>
    </row>
    <row r="5856" spans="1:7" s="1281" customFormat="1" x14ac:dyDescent="0.25">
      <c r="A5856" s="167"/>
      <c r="B5856" s="1331"/>
      <c r="C5856" s="1332"/>
      <c r="D5856" s="1333"/>
      <c r="E5856" s="1334"/>
      <c r="F5856" s="1334"/>
      <c r="G5856" s="1334"/>
    </row>
    <row r="5857" spans="1:7" s="1281" customFormat="1" x14ac:dyDescent="0.25">
      <c r="A5857" s="167"/>
      <c r="B5857" s="1331"/>
      <c r="C5857" s="1332"/>
      <c r="D5857" s="1333"/>
      <c r="E5857" s="1334"/>
      <c r="F5857" s="1334"/>
      <c r="G5857" s="1334"/>
    </row>
    <row r="5858" spans="1:7" s="1281" customFormat="1" x14ac:dyDescent="0.25">
      <c r="A5858" s="167"/>
      <c r="B5858" s="1331"/>
      <c r="C5858" s="1332"/>
      <c r="D5858" s="1333"/>
      <c r="E5858" s="1334"/>
      <c r="F5858" s="1334"/>
      <c r="G5858" s="1334"/>
    </row>
    <row r="5859" spans="1:7" s="1281" customFormat="1" x14ac:dyDescent="0.25">
      <c r="A5859" s="167"/>
      <c r="B5859" s="1331"/>
      <c r="C5859" s="1332"/>
      <c r="D5859" s="1333"/>
      <c r="E5859" s="1334"/>
      <c r="F5859" s="1334"/>
      <c r="G5859" s="1334"/>
    </row>
    <row r="5860" spans="1:7" s="1281" customFormat="1" x14ac:dyDescent="0.25">
      <c r="A5860" s="167"/>
      <c r="B5860" s="1331"/>
      <c r="C5860" s="1332"/>
      <c r="D5860" s="1333"/>
      <c r="E5860" s="1334"/>
      <c r="F5860" s="1334"/>
      <c r="G5860" s="1334"/>
    </row>
    <row r="5861" spans="1:7" s="1281" customFormat="1" x14ac:dyDescent="0.25">
      <c r="A5861" s="167"/>
      <c r="B5861" s="1331"/>
      <c r="C5861" s="1332"/>
      <c r="D5861" s="1333"/>
      <c r="E5861" s="1334"/>
      <c r="F5861" s="1334"/>
      <c r="G5861" s="1334"/>
    </row>
    <row r="5862" spans="1:7" s="1281" customFormat="1" x14ac:dyDescent="0.25">
      <c r="A5862" s="167"/>
      <c r="B5862" s="1331"/>
      <c r="C5862" s="1332"/>
      <c r="D5862" s="1333"/>
      <c r="E5862" s="1334"/>
      <c r="F5862" s="1334"/>
      <c r="G5862" s="1334"/>
    </row>
    <row r="5863" spans="1:7" s="1281" customFormat="1" x14ac:dyDescent="0.25">
      <c r="A5863" s="167"/>
      <c r="B5863" s="1331"/>
      <c r="C5863" s="1332"/>
      <c r="D5863" s="1333"/>
      <c r="E5863" s="1334"/>
      <c r="F5863" s="1334"/>
      <c r="G5863" s="1334"/>
    </row>
    <row r="5864" spans="1:7" s="1281" customFormat="1" x14ac:dyDescent="0.25">
      <c r="A5864" s="167"/>
      <c r="B5864" s="1331"/>
      <c r="C5864" s="1332"/>
      <c r="D5864" s="1333"/>
      <c r="E5864" s="1334"/>
      <c r="F5864" s="1334"/>
      <c r="G5864" s="1334"/>
    </row>
    <row r="5865" spans="1:7" s="1281" customFormat="1" x14ac:dyDescent="0.25">
      <c r="A5865" s="167"/>
      <c r="B5865" s="1331"/>
      <c r="C5865" s="1332"/>
      <c r="D5865" s="1333"/>
      <c r="E5865" s="1334"/>
      <c r="F5865" s="1334"/>
      <c r="G5865" s="1334"/>
    </row>
    <row r="5866" spans="1:7" s="1281" customFormat="1" x14ac:dyDescent="0.25">
      <c r="A5866" s="167"/>
      <c r="B5866" s="1331"/>
      <c r="C5866" s="1332"/>
      <c r="D5866" s="1333"/>
      <c r="E5866" s="1334"/>
      <c r="F5866" s="1334"/>
      <c r="G5866" s="1334"/>
    </row>
    <row r="5867" spans="1:7" s="1281" customFormat="1" x14ac:dyDescent="0.25">
      <c r="A5867" s="167"/>
      <c r="B5867" s="1331"/>
      <c r="C5867" s="1332"/>
      <c r="D5867" s="1333"/>
      <c r="E5867" s="1334"/>
      <c r="F5867" s="1334"/>
      <c r="G5867" s="1334"/>
    </row>
    <row r="5868" spans="1:7" s="1281" customFormat="1" x14ac:dyDescent="0.25">
      <c r="A5868" s="167"/>
      <c r="B5868" s="1331"/>
      <c r="C5868" s="1332"/>
      <c r="D5868" s="1333"/>
      <c r="E5868" s="1334"/>
      <c r="F5868" s="1334"/>
      <c r="G5868" s="1334"/>
    </row>
    <row r="5869" spans="1:7" s="1281" customFormat="1" x14ac:dyDescent="0.25">
      <c r="A5869" s="167"/>
      <c r="B5869" s="1331"/>
      <c r="C5869" s="1332"/>
      <c r="D5869" s="1333"/>
      <c r="E5869" s="1334"/>
      <c r="F5869" s="1334"/>
      <c r="G5869" s="1334"/>
    </row>
    <row r="5870" spans="1:7" s="1281" customFormat="1" x14ac:dyDescent="0.25">
      <c r="A5870" s="167"/>
      <c r="B5870" s="1331"/>
      <c r="C5870" s="1332"/>
      <c r="D5870" s="1333"/>
      <c r="E5870" s="1334"/>
      <c r="F5870" s="1334"/>
      <c r="G5870" s="1334"/>
    </row>
    <row r="5871" spans="1:7" s="1281" customFormat="1" x14ac:dyDescent="0.25">
      <c r="A5871" s="167"/>
      <c r="B5871" s="1331"/>
      <c r="C5871" s="1332"/>
      <c r="D5871" s="1333"/>
      <c r="E5871" s="1334"/>
      <c r="F5871" s="1334"/>
      <c r="G5871" s="1334"/>
    </row>
    <row r="5872" spans="1:7" s="1281" customFormat="1" x14ac:dyDescent="0.25">
      <c r="A5872" s="167"/>
      <c r="B5872" s="1331"/>
      <c r="C5872" s="1332"/>
      <c r="D5872" s="1333"/>
      <c r="E5872" s="1334"/>
      <c r="F5872" s="1334"/>
      <c r="G5872" s="1334"/>
    </row>
    <row r="5873" spans="1:7" s="1281" customFormat="1" x14ac:dyDescent="0.25">
      <c r="A5873" s="167"/>
      <c r="B5873" s="1331"/>
      <c r="C5873" s="1332"/>
      <c r="D5873" s="1333"/>
      <c r="E5873" s="1334"/>
      <c r="F5873" s="1334"/>
      <c r="G5873" s="1334"/>
    </row>
    <row r="5874" spans="1:7" s="1281" customFormat="1" x14ac:dyDescent="0.25">
      <c r="A5874" s="167"/>
      <c r="B5874" s="1331"/>
      <c r="C5874" s="1332"/>
      <c r="D5874" s="1333"/>
      <c r="E5874" s="1334"/>
      <c r="F5874" s="1334"/>
      <c r="G5874" s="1334"/>
    </row>
    <row r="5875" spans="1:7" s="1281" customFormat="1" x14ac:dyDescent="0.25">
      <c r="A5875" s="167"/>
      <c r="B5875" s="1331"/>
      <c r="C5875" s="1332"/>
      <c r="D5875" s="1333"/>
      <c r="E5875" s="1334"/>
      <c r="F5875" s="1334"/>
      <c r="G5875" s="1334"/>
    </row>
    <row r="5876" spans="1:7" s="1281" customFormat="1" x14ac:dyDescent="0.25">
      <c r="A5876" s="167"/>
      <c r="B5876" s="1331"/>
      <c r="C5876" s="1332"/>
      <c r="D5876" s="1333"/>
      <c r="E5876" s="1334"/>
      <c r="F5876" s="1334"/>
      <c r="G5876" s="1334"/>
    </row>
    <row r="5877" spans="1:7" s="1281" customFormat="1" x14ac:dyDescent="0.25">
      <c r="A5877" s="167"/>
      <c r="B5877" s="1331"/>
      <c r="C5877" s="1332"/>
      <c r="D5877" s="1333"/>
      <c r="E5877" s="1334"/>
      <c r="F5877" s="1334"/>
      <c r="G5877" s="1334"/>
    </row>
    <row r="5878" spans="1:7" s="1281" customFormat="1" x14ac:dyDescent="0.25">
      <c r="A5878" s="167"/>
      <c r="B5878" s="1331"/>
      <c r="C5878" s="1332"/>
      <c r="D5878" s="1333"/>
      <c r="E5878" s="1334"/>
      <c r="F5878" s="1334"/>
      <c r="G5878" s="1334"/>
    </row>
    <row r="5879" spans="1:7" s="1281" customFormat="1" x14ac:dyDescent="0.25">
      <c r="A5879" s="167"/>
      <c r="B5879" s="1331"/>
      <c r="C5879" s="1332"/>
      <c r="D5879" s="1333"/>
      <c r="E5879" s="1334"/>
      <c r="F5879" s="1334"/>
      <c r="G5879" s="1334"/>
    </row>
    <row r="5880" spans="1:7" s="1281" customFormat="1" x14ac:dyDescent="0.25">
      <c r="A5880" s="167"/>
      <c r="B5880" s="1331"/>
      <c r="C5880" s="1332"/>
      <c r="D5880" s="1333"/>
      <c r="E5880" s="1334"/>
      <c r="F5880" s="1334"/>
      <c r="G5880" s="1334"/>
    </row>
    <row r="5881" spans="1:7" s="1281" customFormat="1" x14ac:dyDescent="0.25">
      <c r="A5881" s="167"/>
      <c r="B5881" s="1331"/>
      <c r="C5881" s="1332"/>
      <c r="D5881" s="1333"/>
      <c r="E5881" s="1334"/>
      <c r="F5881" s="1334"/>
      <c r="G5881" s="1334"/>
    </row>
    <row r="5882" spans="1:7" s="1281" customFormat="1" x14ac:dyDescent="0.25">
      <c r="A5882" s="167"/>
      <c r="B5882" s="1331"/>
      <c r="C5882" s="1332"/>
      <c r="D5882" s="1333"/>
      <c r="E5882" s="1334"/>
      <c r="F5882" s="1334"/>
      <c r="G5882" s="1334"/>
    </row>
    <row r="5883" spans="1:7" s="1281" customFormat="1" x14ac:dyDescent="0.25">
      <c r="A5883" s="167"/>
      <c r="B5883" s="1331"/>
      <c r="C5883" s="1332"/>
      <c r="D5883" s="1333"/>
      <c r="E5883" s="1334"/>
      <c r="F5883" s="1334"/>
      <c r="G5883" s="1334"/>
    </row>
    <row r="5884" spans="1:7" s="1281" customFormat="1" x14ac:dyDescent="0.25">
      <c r="A5884" s="167"/>
      <c r="B5884" s="1331"/>
      <c r="C5884" s="1332"/>
      <c r="D5884" s="1333"/>
      <c r="E5884" s="1334"/>
      <c r="F5884" s="1334"/>
      <c r="G5884" s="1334"/>
    </row>
    <row r="5885" spans="1:7" s="1281" customFormat="1" x14ac:dyDescent="0.25">
      <c r="A5885" s="167"/>
      <c r="B5885" s="1331"/>
      <c r="C5885" s="1332"/>
      <c r="D5885" s="1333"/>
      <c r="E5885" s="1334"/>
      <c r="F5885" s="1334"/>
      <c r="G5885" s="1334"/>
    </row>
    <row r="5886" spans="1:7" s="1281" customFormat="1" x14ac:dyDescent="0.25">
      <c r="A5886" s="167"/>
      <c r="B5886" s="1331"/>
      <c r="C5886" s="1332"/>
      <c r="D5886" s="1333"/>
      <c r="E5886" s="1334"/>
      <c r="F5886" s="1334"/>
      <c r="G5886" s="1334"/>
    </row>
    <row r="5887" spans="1:7" s="1281" customFormat="1" x14ac:dyDescent="0.25">
      <c r="A5887" s="167"/>
      <c r="B5887" s="1331"/>
      <c r="C5887" s="1332"/>
      <c r="D5887" s="1333"/>
      <c r="E5887" s="1334"/>
      <c r="F5887" s="1334"/>
      <c r="G5887" s="1334"/>
    </row>
    <row r="5888" spans="1:7" s="1281" customFormat="1" x14ac:dyDescent="0.25">
      <c r="A5888" s="167"/>
      <c r="B5888" s="1331"/>
      <c r="C5888" s="1332"/>
      <c r="D5888" s="1333"/>
      <c r="E5888" s="1334"/>
      <c r="F5888" s="1334"/>
      <c r="G5888" s="1334"/>
    </row>
    <row r="5889" spans="1:7" s="1281" customFormat="1" x14ac:dyDescent="0.25">
      <c r="A5889" s="167"/>
      <c r="B5889" s="1331"/>
      <c r="C5889" s="1332"/>
      <c r="D5889" s="1333"/>
      <c r="E5889" s="1334"/>
      <c r="F5889" s="1334"/>
      <c r="G5889" s="1334"/>
    </row>
    <row r="5890" spans="1:7" s="1281" customFormat="1" x14ac:dyDescent="0.25">
      <c r="A5890" s="167"/>
      <c r="B5890" s="1331"/>
      <c r="C5890" s="1332"/>
      <c r="D5890" s="1333"/>
      <c r="E5890" s="1334"/>
      <c r="F5890" s="1334"/>
      <c r="G5890" s="1334"/>
    </row>
    <row r="5891" spans="1:7" s="1281" customFormat="1" x14ac:dyDescent="0.25">
      <c r="A5891" s="167"/>
      <c r="B5891" s="1331"/>
      <c r="C5891" s="1332"/>
      <c r="D5891" s="1333"/>
      <c r="E5891" s="1334"/>
      <c r="F5891" s="1334"/>
      <c r="G5891" s="1334"/>
    </row>
    <row r="5892" spans="1:7" s="1281" customFormat="1" x14ac:dyDescent="0.25">
      <c r="A5892" s="167"/>
      <c r="B5892" s="1331"/>
      <c r="C5892" s="1332"/>
      <c r="D5892" s="1333"/>
      <c r="E5892" s="1334"/>
      <c r="F5892" s="1334"/>
      <c r="G5892" s="1334"/>
    </row>
    <row r="5893" spans="1:7" s="1281" customFormat="1" x14ac:dyDescent="0.25">
      <c r="A5893" s="167"/>
      <c r="B5893" s="1331"/>
      <c r="C5893" s="1332"/>
      <c r="D5893" s="1333"/>
      <c r="E5893" s="1334"/>
      <c r="F5893" s="1334"/>
      <c r="G5893" s="1334"/>
    </row>
    <row r="5894" spans="1:7" s="1281" customFormat="1" x14ac:dyDescent="0.25">
      <c r="A5894" s="167"/>
      <c r="B5894" s="1331"/>
      <c r="C5894" s="1332"/>
      <c r="D5894" s="1333"/>
      <c r="E5894" s="1334"/>
      <c r="F5894" s="1334"/>
      <c r="G5894" s="1334"/>
    </row>
    <row r="5895" spans="1:7" s="1281" customFormat="1" x14ac:dyDescent="0.25">
      <c r="A5895" s="167"/>
      <c r="B5895" s="1331"/>
      <c r="C5895" s="1332"/>
      <c r="D5895" s="1333"/>
      <c r="E5895" s="1334"/>
      <c r="F5895" s="1334"/>
      <c r="G5895" s="1334"/>
    </row>
    <row r="5896" spans="1:7" s="1281" customFormat="1" x14ac:dyDescent="0.25">
      <c r="A5896" s="167"/>
      <c r="B5896" s="1331"/>
      <c r="C5896" s="1332"/>
      <c r="D5896" s="1333"/>
      <c r="E5896" s="1334"/>
      <c r="F5896" s="1334"/>
      <c r="G5896" s="1334"/>
    </row>
    <row r="5897" spans="1:7" s="1281" customFormat="1" x14ac:dyDescent="0.25">
      <c r="A5897" s="167"/>
      <c r="B5897" s="1331"/>
      <c r="C5897" s="1332"/>
      <c r="D5897" s="1333"/>
      <c r="E5897" s="1334"/>
      <c r="F5897" s="1334"/>
      <c r="G5897" s="1334"/>
    </row>
    <row r="5898" spans="1:7" s="1281" customFormat="1" x14ac:dyDescent="0.25">
      <c r="A5898" s="167"/>
      <c r="B5898" s="1331"/>
      <c r="C5898" s="1332"/>
      <c r="D5898" s="1333"/>
      <c r="E5898" s="1334"/>
      <c r="F5898" s="1334"/>
      <c r="G5898" s="1334"/>
    </row>
    <row r="5899" spans="1:7" s="1281" customFormat="1" x14ac:dyDescent="0.25">
      <c r="A5899" s="167"/>
      <c r="B5899" s="1331"/>
      <c r="C5899" s="1332"/>
      <c r="D5899" s="1333"/>
      <c r="E5899" s="1334"/>
      <c r="F5899" s="1334"/>
      <c r="G5899" s="1334"/>
    </row>
    <row r="5900" spans="1:7" s="1281" customFormat="1" x14ac:dyDescent="0.25">
      <c r="A5900" s="167"/>
      <c r="B5900" s="1331"/>
      <c r="C5900" s="1332"/>
      <c r="D5900" s="1333"/>
      <c r="E5900" s="1334"/>
      <c r="F5900" s="1334"/>
      <c r="G5900" s="1334"/>
    </row>
    <row r="5901" spans="1:7" s="1281" customFormat="1" x14ac:dyDescent="0.25">
      <c r="A5901" s="167"/>
      <c r="B5901" s="1331"/>
      <c r="C5901" s="1332"/>
      <c r="D5901" s="1333"/>
      <c r="E5901" s="1334"/>
      <c r="F5901" s="1334"/>
      <c r="G5901" s="1334"/>
    </row>
    <row r="5902" spans="1:7" s="1281" customFormat="1" x14ac:dyDescent="0.25">
      <c r="A5902" s="167"/>
      <c r="B5902" s="1331"/>
      <c r="C5902" s="1332"/>
      <c r="D5902" s="1333"/>
      <c r="E5902" s="1334"/>
      <c r="F5902" s="1334"/>
      <c r="G5902" s="1334"/>
    </row>
    <row r="5903" spans="1:7" s="1281" customFormat="1" x14ac:dyDescent="0.25">
      <c r="A5903" s="167"/>
      <c r="B5903" s="1331"/>
      <c r="C5903" s="1332"/>
      <c r="D5903" s="1333"/>
      <c r="E5903" s="1334"/>
      <c r="F5903" s="1334"/>
      <c r="G5903" s="1334"/>
    </row>
    <row r="5904" spans="1:7" s="1281" customFormat="1" x14ac:dyDescent="0.25">
      <c r="A5904" s="167"/>
      <c r="B5904" s="1331"/>
      <c r="C5904" s="1332"/>
      <c r="D5904" s="1333"/>
      <c r="E5904" s="1334"/>
      <c r="F5904" s="1334"/>
      <c r="G5904" s="1334"/>
    </row>
    <row r="5905" spans="1:7" s="1281" customFormat="1" x14ac:dyDescent="0.25">
      <c r="A5905" s="167"/>
      <c r="B5905" s="1331"/>
      <c r="C5905" s="1332"/>
      <c r="D5905" s="1333"/>
      <c r="E5905" s="1334"/>
      <c r="F5905" s="1334"/>
      <c r="G5905" s="1334"/>
    </row>
    <row r="5906" spans="1:7" s="1281" customFormat="1" x14ac:dyDescent="0.25">
      <c r="A5906" s="167"/>
      <c r="B5906" s="1331"/>
      <c r="C5906" s="1332"/>
      <c r="D5906" s="1333"/>
      <c r="E5906" s="1334"/>
      <c r="F5906" s="1334"/>
      <c r="G5906" s="1334"/>
    </row>
    <row r="5907" spans="1:7" s="1281" customFormat="1" x14ac:dyDescent="0.25">
      <c r="A5907" s="167"/>
      <c r="B5907" s="1331"/>
      <c r="C5907" s="1332"/>
      <c r="D5907" s="1333"/>
      <c r="E5907" s="1334"/>
      <c r="F5907" s="1334"/>
      <c r="G5907" s="1334"/>
    </row>
    <row r="5908" spans="1:7" s="1281" customFormat="1" x14ac:dyDescent="0.25">
      <c r="A5908" s="167"/>
      <c r="B5908" s="1331"/>
      <c r="C5908" s="1332"/>
      <c r="D5908" s="1333"/>
      <c r="E5908" s="1334"/>
      <c r="F5908" s="1334"/>
      <c r="G5908" s="1334"/>
    </row>
    <row r="5909" spans="1:7" s="1281" customFormat="1" x14ac:dyDescent="0.25">
      <c r="A5909" s="167"/>
      <c r="B5909" s="1331"/>
      <c r="C5909" s="1332"/>
      <c r="D5909" s="1333"/>
      <c r="E5909" s="1334"/>
      <c r="F5909" s="1334"/>
      <c r="G5909" s="1334"/>
    </row>
    <row r="5910" spans="1:7" s="1281" customFormat="1" x14ac:dyDescent="0.25">
      <c r="A5910" s="167"/>
      <c r="B5910" s="1331"/>
      <c r="C5910" s="1332"/>
      <c r="D5910" s="1333"/>
      <c r="E5910" s="1334"/>
      <c r="F5910" s="1334"/>
      <c r="G5910" s="1334"/>
    </row>
    <row r="5911" spans="1:7" s="1281" customFormat="1" x14ac:dyDescent="0.25">
      <c r="A5911" s="167"/>
      <c r="B5911" s="1331"/>
      <c r="C5911" s="1332"/>
      <c r="D5911" s="1333"/>
      <c r="E5911" s="1334"/>
      <c r="F5911" s="1334"/>
      <c r="G5911" s="1334"/>
    </row>
    <row r="5912" spans="1:7" s="1281" customFormat="1" x14ac:dyDescent="0.25">
      <c r="A5912" s="167"/>
      <c r="B5912" s="1331"/>
      <c r="C5912" s="1332"/>
      <c r="D5912" s="1333"/>
      <c r="E5912" s="1334"/>
      <c r="F5912" s="1334"/>
      <c r="G5912" s="1334"/>
    </row>
    <row r="5913" spans="1:7" s="1281" customFormat="1" x14ac:dyDescent="0.25">
      <c r="A5913" s="167"/>
      <c r="B5913" s="1331"/>
      <c r="C5913" s="1332"/>
      <c r="D5913" s="1333"/>
      <c r="E5913" s="1334"/>
      <c r="F5913" s="1334"/>
      <c r="G5913" s="1334"/>
    </row>
    <row r="5914" spans="1:7" s="1281" customFormat="1" x14ac:dyDescent="0.25">
      <c r="A5914" s="167"/>
      <c r="B5914" s="1331"/>
      <c r="C5914" s="1332"/>
      <c r="D5914" s="1333"/>
      <c r="E5914" s="1334"/>
      <c r="F5914" s="1334"/>
      <c r="G5914" s="1334"/>
    </row>
    <row r="5915" spans="1:7" s="1281" customFormat="1" x14ac:dyDescent="0.25">
      <c r="A5915" s="167"/>
      <c r="B5915" s="1331"/>
      <c r="C5915" s="1332"/>
      <c r="D5915" s="1333"/>
      <c r="E5915" s="1334"/>
      <c r="F5915" s="1334"/>
      <c r="G5915" s="1334"/>
    </row>
    <row r="5916" spans="1:7" s="1281" customFormat="1" x14ac:dyDescent="0.25">
      <c r="A5916" s="167"/>
      <c r="B5916" s="1331"/>
      <c r="C5916" s="1332"/>
      <c r="D5916" s="1333"/>
      <c r="E5916" s="1334"/>
      <c r="F5916" s="1334"/>
      <c r="G5916" s="1334"/>
    </row>
    <row r="5917" spans="1:7" s="1281" customFormat="1" x14ac:dyDescent="0.25">
      <c r="A5917" s="167"/>
      <c r="B5917" s="1331"/>
      <c r="C5917" s="1332"/>
      <c r="D5917" s="1333"/>
      <c r="E5917" s="1334"/>
      <c r="F5917" s="1334"/>
      <c r="G5917" s="1334"/>
    </row>
    <row r="5918" spans="1:7" s="1281" customFormat="1" x14ac:dyDescent="0.25">
      <c r="A5918" s="167"/>
      <c r="B5918" s="1331"/>
      <c r="C5918" s="1332"/>
      <c r="D5918" s="1333"/>
      <c r="E5918" s="1334"/>
      <c r="F5918" s="1334"/>
      <c r="G5918" s="1334"/>
    </row>
    <row r="5919" spans="1:7" s="1281" customFormat="1" x14ac:dyDescent="0.25">
      <c r="A5919" s="167"/>
      <c r="B5919" s="1331"/>
      <c r="C5919" s="1332"/>
      <c r="D5919" s="1333"/>
      <c r="E5919" s="1334"/>
      <c r="F5919" s="1334"/>
      <c r="G5919" s="1334"/>
    </row>
    <row r="5920" spans="1:7" s="1281" customFormat="1" x14ac:dyDescent="0.25">
      <c r="A5920" s="167"/>
      <c r="B5920" s="1331"/>
      <c r="C5920" s="1332"/>
      <c r="D5920" s="1333"/>
      <c r="E5920" s="1334"/>
      <c r="F5920" s="1334"/>
      <c r="G5920" s="1334"/>
    </row>
    <row r="5921" spans="1:7" s="1281" customFormat="1" x14ac:dyDescent="0.25">
      <c r="A5921" s="167"/>
      <c r="B5921" s="1331"/>
      <c r="C5921" s="1332"/>
      <c r="D5921" s="1333"/>
      <c r="E5921" s="1334"/>
      <c r="F5921" s="1334"/>
      <c r="G5921" s="1334"/>
    </row>
    <row r="5922" spans="1:7" s="1281" customFormat="1" x14ac:dyDescent="0.25">
      <c r="A5922" s="167"/>
      <c r="B5922" s="1331"/>
      <c r="C5922" s="1332"/>
      <c r="D5922" s="1333"/>
      <c r="E5922" s="1334"/>
      <c r="F5922" s="1334"/>
      <c r="G5922" s="1334"/>
    </row>
    <row r="5923" spans="1:7" s="1281" customFormat="1" x14ac:dyDescent="0.25">
      <c r="A5923" s="167"/>
      <c r="B5923" s="1331"/>
      <c r="C5923" s="1332"/>
      <c r="D5923" s="1333"/>
      <c r="E5923" s="1334"/>
      <c r="F5923" s="1334"/>
      <c r="G5923" s="1334"/>
    </row>
    <row r="5924" spans="1:7" s="1281" customFormat="1" x14ac:dyDescent="0.25">
      <c r="A5924" s="167"/>
      <c r="B5924" s="1331"/>
      <c r="C5924" s="1332"/>
      <c r="D5924" s="1333"/>
      <c r="E5924" s="1334"/>
      <c r="F5924" s="1334"/>
      <c r="G5924" s="1334"/>
    </row>
    <row r="5925" spans="1:7" s="1281" customFormat="1" x14ac:dyDescent="0.25">
      <c r="A5925" s="167"/>
      <c r="B5925" s="1331"/>
      <c r="C5925" s="1332"/>
      <c r="D5925" s="1333"/>
      <c r="E5925" s="1334"/>
      <c r="F5925" s="1334"/>
      <c r="G5925" s="1334"/>
    </row>
    <row r="5926" spans="1:7" s="1281" customFormat="1" x14ac:dyDescent="0.25">
      <c r="A5926" s="167"/>
      <c r="B5926" s="1331"/>
      <c r="C5926" s="1332"/>
      <c r="D5926" s="1333"/>
      <c r="E5926" s="1334"/>
      <c r="F5926" s="1334"/>
      <c r="G5926" s="1334"/>
    </row>
    <row r="5927" spans="1:7" s="1281" customFormat="1" x14ac:dyDescent="0.25">
      <c r="A5927" s="167"/>
      <c r="B5927" s="1331"/>
      <c r="C5927" s="1332"/>
      <c r="D5927" s="1333"/>
      <c r="E5927" s="1334"/>
      <c r="F5927" s="1334"/>
      <c r="G5927" s="1334"/>
    </row>
    <row r="5928" spans="1:7" s="1281" customFormat="1" x14ac:dyDescent="0.25">
      <c r="A5928" s="167"/>
      <c r="B5928" s="1331"/>
      <c r="C5928" s="1332"/>
      <c r="D5928" s="1333"/>
      <c r="E5928" s="1334"/>
      <c r="F5928" s="1334"/>
      <c r="G5928" s="1334"/>
    </row>
    <row r="5929" spans="1:7" s="1281" customFormat="1" x14ac:dyDescent="0.25">
      <c r="A5929" s="167"/>
      <c r="B5929" s="1331"/>
      <c r="C5929" s="1332"/>
      <c r="D5929" s="1333"/>
      <c r="E5929" s="1334"/>
      <c r="F5929" s="1334"/>
      <c r="G5929" s="1334"/>
    </row>
    <row r="5930" spans="1:7" s="1281" customFormat="1" x14ac:dyDescent="0.25">
      <c r="A5930" s="167"/>
      <c r="B5930" s="1331"/>
      <c r="C5930" s="1332"/>
      <c r="D5930" s="1333"/>
      <c r="E5930" s="1334"/>
      <c r="F5930" s="1334"/>
      <c r="G5930" s="1334"/>
    </row>
    <row r="5931" spans="1:7" s="1281" customFormat="1" x14ac:dyDescent="0.25">
      <c r="A5931" s="167"/>
      <c r="B5931" s="1331"/>
      <c r="C5931" s="1332"/>
      <c r="D5931" s="1333"/>
      <c r="E5931" s="1334"/>
      <c r="F5931" s="1334"/>
      <c r="G5931" s="1334"/>
    </row>
    <row r="5932" spans="1:7" s="1281" customFormat="1" x14ac:dyDescent="0.25">
      <c r="A5932" s="167"/>
      <c r="B5932" s="1331"/>
      <c r="C5932" s="1332"/>
      <c r="D5932" s="1333"/>
      <c r="E5932" s="1334"/>
      <c r="F5932" s="1334"/>
      <c r="G5932" s="1334"/>
    </row>
    <row r="5933" spans="1:7" s="1281" customFormat="1" x14ac:dyDescent="0.25">
      <c r="A5933" s="167"/>
      <c r="B5933" s="1331"/>
      <c r="C5933" s="1332"/>
      <c r="D5933" s="1333"/>
      <c r="E5933" s="1334"/>
      <c r="F5933" s="1334"/>
      <c r="G5933" s="1334"/>
    </row>
    <row r="5934" spans="1:7" s="1281" customFormat="1" x14ac:dyDescent="0.25">
      <c r="A5934" s="167"/>
      <c r="B5934" s="1331"/>
      <c r="C5934" s="1332"/>
      <c r="D5934" s="1333"/>
      <c r="E5934" s="1334"/>
      <c r="F5934" s="1334"/>
      <c r="G5934" s="1334"/>
    </row>
    <row r="5935" spans="1:7" s="1281" customFormat="1" x14ac:dyDescent="0.25">
      <c r="A5935" s="167"/>
      <c r="B5935" s="1331"/>
      <c r="C5935" s="1332"/>
      <c r="D5935" s="1333"/>
      <c r="E5935" s="1334"/>
      <c r="F5935" s="1334"/>
      <c r="G5935" s="1334"/>
    </row>
    <row r="5936" spans="1:7" s="1281" customFormat="1" x14ac:dyDescent="0.25">
      <c r="A5936" s="167"/>
      <c r="B5936" s="1331"/>
      <c r="C5936" s="1332"/>
      <c r="D5936" s="1333"/>
      <c r="E5936" s="1334"/>
      <c r="F5936" s="1334"/>
      <c r="G5936" s="1334"/>
    </row>
    <row r="5937" spans="1:7" s="1281" customFormat="1" x14ac:dyDescent="0.25">
      <c r="A5937" s="167"/>
      <c r="B5937" s="1331"/>
      <c r="C5937" s="1332"/>
      <c r="D5937" s="1333"/>
      <c r="E5937" s="1334"/>
      <c r="F5937" s="1334"/>
      <c r="G5937" s="1334"/>
    </row>
    <row r="5938" spans="1:7" s="1281" customFormat="1" x14ac:dyDescent="0.25">
      <c r="A5938" s="167"/>
      <c r="B5938" s="1331"/>
      <c r="C5938" s="1332"/>
      <c r="D5938" s="1333"/>
      <c r="E5938" s="1334"/>
      <c r="F5938" s="1334"/>
      <c r="G5938" s="1334"/>
    </row>
    <row r="5939" spans="1:7" s="1281" customFormat="1" x14ac:dyDescent="0.25">
      <c r="A5939" s="167"/>
      <c r="B5939" s="1331"/>
      <c r="C5939" s="1332"/>
      <c r="D5939" s="1333"/>
      <c r="E5939" s="1334"/>
      <c r="F5939" s="1334"/>
      <c r="G5939" s="1334"/>
    </row>
    <row r="5940" spans="1:7" s="1281" customFormat="1" x14ac:dyDescent="0.25">
      <c r="A5940" s="167"/>
      <c r="B5940" s="1331"/>
      <c r="C5940" s="1332"/>
      <c r="D5940" s="1333"/>
      <c r="E5940" s="1334"/>
      <c r="F5940" s="1334"/>
      <c r="G5940" s="1334"/>
    </row>
    <row r="5941" spans="1:7" s="1281" customFormat="1" x14ac:dyDescent="0.25">
      <c r="A5941" s="167"/>
      <c r="B5941" s="1331"/>
      <c r="C5941" s="1332"/>
      <c r="D5941" s="1333"/>
      <c r="E5941" s="1334"/>
      <c r="F5941" s="1334"/>
      <c r="G5941" s="1334"/>
    </row>
    <row r="5942" spans="1:7" s="1281" customFormat="1" x14ac:dyDescent="0.25">
      <c r="A5942" s="167"/>
      <c r="B5942" s="1331"/>
      <c r="C5942" s="1332"/>
      <c r="D5942" s="1333"/>
      <c r="E5942" s="1334"/>
      <c r="F5942" s="1334"/>
      <c r="G5942" s="1334"/>
    </row>
    <row r="5943" spans="1:7" s="1281" customFormat="1" x14ac:dyDescent="0.25">
      <c r="A5943" s="167"/>
      <c r="B5943" s="1331"/>
      <c r="C5943" s="1332"/>
      <c r="D5943" s="1333"/>
      <c r="E5943" s="1334"/>
      <c r="F5943" s="1334"/>
      <c r="G5943" s="1334"/>
    </row>
    <row r="5944" spans="1:7" s="1281" customFormat="1" x14ac:dyDescent="0.25">
      <c r="A5944" s="167"/>
      <c r="B5944" s="1331"/>
      <c r="C5944" s="1332"/>
      <c r="D5944" s="1333"/>
      <c r="E5944" s="1334"/>
      <c r="F5944" s="1334"/>
      <c r="G5944" s="1334"/>
    </row>
    <row r="5945" spans="1:7" s="1281" customFormat="1" x14ac:dyDescent="0.25">
      <c r="A5945" s="167"/>
      <c r="B5945" s="1331"/>
      <c r="C5945" s="1332"/>
      <c r="D5945" s="1333"/>
      <c r="E5945" s="1334"/>
      <c r="F5945" s="1334"/>
      <c r="G5945" s="1334"/>
    </row>
    <row r="5946" spans="1:7" s="1281" customFormat="1" x14ac:dyDescent="0.25">
      <c r="A5946" s="167"/>
      <c r="B5946" s="1331"/>
      <c r="C5946" s="1332"/>
      <c r="D5946" s="1333"/>
      <c r="E5946" s="1334"/>
      <c r="F5946" s="1334"/>
      <c r="G5946" s="1334"/>
    </row>
    <row r="5947" spans="1:7" s="1281" customFormat="1" x14ac:dyDescent="0.25">
      <c r="A5947" s="167"/>
      <c r="B5947" s="1331"/>
      <c r="C5947" s="1332"/>
      <c r="D5947" s="1333"/>
      <c r="E5947" s="1334"/>
      <c r="F5947" s="1334"/>
      <c r="G5947" s="1334"/>
    </row>
    <row r="5948" spans="1:7" s="1281" customFormat="1" x14ac:dyDescent="0.25">
      <c r="A5948" s="167"/>
      <c r="B5948" s="1331"/>
      <c r="C5948" s="1332"/>
      <c r="D5948" s="1333"/>
      <c r="E5948" s="1334"/>
      <c r="F5948" s="1334"/>
      <c r="G5948" s="1334"/>
    </row>
    <row r="5949" spans="1:7" s="1281" customFormat="1" x14ac:dyDescent="0.25">
      <c r="A5949" s="167"/>
      <c r="B5949" s="1331"/>
      <c r="C5949" s="1332"/>
      <c r="D5949" s="1333"/>
      <c r="E5949" s="1334"/>
      <c r="F5949" s="1334"/>
      <c r="G5949" s="1334"/>
    </row>
    <row r="5950" spans="1:7" s="1281" customFormat="1" x14ac:dyDescent="0.25">
      <c r="A5950" s="167"/>
      <c r="B5950" s="1331"/>
      <c r="C5950" s="1332"/>
      <c r="D5950" s="1333"/>
      <c r="E5950" s="1334"/>
      <c r="F5950" s="1334"/>
      <c r="G5950" s="1334"/>
    </row>
    <row r="5951" spans="1:7" s="1281" customFormat="1" x14ac:dyDescent="0.25">
      <c r="A5951" s="167"/>
      <c r="B5951" s="1331"/>
      <c r="C5951" s="1332"/>
      <c r="D5951" s="1333"/>
      <c r="E5951" s="1334"/>
      <c r="F5951" s="1334"/>
      <c r="G5951" s="1334"/>
    </row>
    <row r="5952" spans="1:7" s="1281" customFormat="1" x14ac:dyDescent="0.25">
      <c r="A5952" s="167"/>
      <c r="B5952" s="1331"/>
      <c r="C5952" s="1332"/>
      <c r="D5952" s="1333"/>
      <c r="E5952" s="1334"/>
      <c r="F5952" s="1334"/>
      <c r="G5952" s="1334"/>
    </row>
    <row r="5953" spans="1:7" s="1281" customFormat="1" x14ac:dyDescent="0.25">
      <c r="A5953" s="167"/>
      <c r="B5953" s="1331"/>
      <c r="C5953" s="1332"/>
      <c r="D5953" s="1333"/>
      <c r="E5953" s="1334"/>
      <c r="F5953" s="1334"/>
      <c r="G5953" s="1334"/>
    </row>
    <row r="5954" spans="1:7" s="1281" customFormat="1" x14ac:dyDescent="0.25">
      <c r="A5954" s="167"/>
      <c r="B5954" s="1331"/>
      <c r="C5954" s="1332"/>
      <c r="D5954" s="1333"/>
      <c r="E5954" s="1334"/>
      <c r="F5954" s="1334"/>
      <c r="G5954" s="1334"/>
    </row>
    <row r="5955" spans="1:7" s="1281" customFormat="1" x14ac:dyDescent="0.25">
      <c r="A5955" s="167"/>
      <c r="B5955" s="1331"/>
      <c r="C5955" s="1332"/>
      <c r="D5955" s="1333"/>
      <c r="E5955" s="1334"/>
      <c r="F5955" s="1334"/>
      <c r="G5955" s="1334"/>
    </row>
    <row r="5956" spans="1:7" s="1281" customFormat="1" x14ac:dyDescent="0.25">
      <c r="A5956" s="167"/>
      <c r="B5956" s="1331"/>
      <c r="C5956" s="1332"/>
      <c r="D5956" s="1333"/>
      <c r="E5956" s="1334"/>
      <c r="F5956" s="1334"/>
      <c r="G5956" s="1334"/>
    </row>
    <row r="5957" spans="1:7" s="1281" customFormat="1" x14ac:dyDescent="0.25">
      <c r="A5957" s="167"/>
      <c r="B5957" s="1331"/>
      <c r="C5957" s="1332"/>
      <c r="D5957" s="1333"/>
      <c r="E5957" s="1334"/>
      <c r="F5957" s="1334"/>
      <c r="G5957" s="1334"/>
    </row>
    <row r="5958" spans="1:7" s="1281" customFormat="1" x14ac:dyDescent="0.25">
      <c r="A5958" s="167"/>
      <c r="B5958" s="1331"/>
      <c r="C5958" s="1332"/>
      <c r="D5958" s="1333"/>
      <c r="E5958" s="1334"/>
      <c r="F5958" s="1334"/>
      <c r="G5958" s="1334"/>
    </row>
    <row r="5959" spans="1:7" s="1281" customFormat="1" x14ac:dyDescent="0.25">
      <c r="A5959" s="167"/>
      <c r="B5959" s="1331"/>
      <c r="C5959" s="1332"/>
      <c r="D5959" s="1333"/>
      <c r="E5959" s="1334"/>
      <c r="F5959" s="1334"/>
      <c r="G5959" s="1334"/>
    </row>
    <row r="5960" spans="1:7" s="1281" customFormat="1" x14ac:dyDescent="0.25">
      <c r="A5960" s="167"/>
      <c r="B5960" s="1331"/>
      <c r="C5960" s="1332"/>
      <c r="D5960" s="1333"/>
      <c r="E5960" s="1334"/>
      <c r="F5960" s="1334"/>
      <c r="G5960" s="1334"/>
    </row>
    <row r="5961" spans="1:7" s="1281" customFormat="1" x14ac:dyDescent="0.25">
      <c r="A5961" s="167"/>
      <c r="B5961" s="1331"/>
      <c r="C5961" s="1332"/>
      <c r="D5961" s="1333"/>
      <c r="E5961" s="1334"/>
      <c r="F5961" s="1334"/>
      <c r="G5961" s="1334"/>
    </row>
    <row r="5962" spans="1:7" s="1281" customFormat="1" x14ac:dyDescent="0.25">
      <c r="A5962" s="167"/>
      <c r="B5962" s="1331"/>
      <c r="C5962" s="1332"/>
      <c r="D5962" s="1333"/>
      <c r="E5962" s="1334"/>
      <c r="F5962" s="1334"/>
      <c r="G5962" s="1334"/>
    </row>
    <row r="5963" spans="1:7" s="1281" customFormat="1" x14ac:dyDescent="0.25">
      <c r="A5963" s="167"/>
      <c r="B5963" s="1331"/>
      <c r="C5963" s="1332"/>
      <c r="D5963" s="1333"/>
      <c r="E5963" s="1334"/>
      <c r="F5963" s="1334"/>
      <c r="G5963" s="1334"/>
    </row>
    <row r="5964" spans="1:7" s="1281" customFormat="1" x14ac:dyDescent="0.25">
      <c r="A5964" s="167"/>
      <c r="B5964" s="1331"/>
      <c r="C5964" s="1332"/>
      <c r="D5964" s="1333"/>
      <c r="E5964" s="1334"/>
      <c r="F5964" s="1334"/>
      <c r="G5964" s="1334"/>
    </row>
    <row r="5965" spans="1:7" s="1281" customFormat="1" x14ac:dyDescent="0.25">
      <c r="A5965" s="167"/>
      <c r="B5965" s="1331"/>
      <c r="C5965" s="1332"/>
      <c r="D5965" s="1333"/>
      <c r="E5965" s="1334"/>
      <c r="F5965" s="1334"/>
      <c r="G5965" s="1334"/>
    </row>
    <row r="5966" spans="1:7" s="1281" customFormat="1" x14ac:dyDescent="0.25">
      <c r="A5966" s="167"/>
      <c r="B5966" s="1331"/>
      <c r="C5966" s="1332"/>
      <c r="D5966" s="1333"/>
      <c r="E5966" s="1334"/>
      <c r="F5966" s="1334"/>
      <c r="G5966" s="1334"/>
    </row>
    <row r="5967" spans="1:7" s="1281" customFormat="1" x14ac:dyDescent="0.25">
      <c r="A5967" s="167"/>
      <c r="B5967" s="1331"/>
      <c r="C5967" s="1332"/>
      <c r="D5967" s="1333"/>
      <c r="E5967" s="1334"/>
      <c r="F5967" s="1334"/>
      <c r="G5967" s="1334"/>
    </row>
    <row r="5968" spans="1:7" s="1281" customFormat="1" x14ac:dyDescent="0.25">
      <c r="A5968" s="167"/>
      <c r="B5968" s="1331"/>
      <c r="C5968" s="1332"/>
      <c r="D5968" s="1333"/>
      <c r="E5968" s="1334"/>
      <c r="F5968" s="1334"/>
      <c r="G5968" s="1334"/>
    </row>
    <row r="5969" spans="1:7" s="1281" customFormat="1" x14ac:dyDescent="0.25">
      <c r="A5969" s="167"/>
      <c r="B5969" s="1331"/>
      <c r="C5969" s="1332"/>
      <c r="D5969" s="1333"/>
      <c r="E5969" s="1334"/>
      <c r="F5969" s="1334"/>
      <c r="G5969" s="1334"/>
    </row>
    <row r="5970" spans="1:7" s="1281" customFormat="1" x14ac:dyDescent="0.25">
      <c r="A5970" s="167"/>
      <c r="B5970" s="1331"/>
      <c r="C5970" s="1332"/>
      <c r="D5970" s="1333"/>
      <c r="E5970" s="1334"/>
      <c r="F5970" s="1334"/>
      <c r="G5970" s="1334"/>
    </row>
    <row r="5971" spans="1:7" s="1281" customFormat="1" x14ac:dyDescent="0.25">
      <c r="A5971" s="167"/>
      <c r="B5971" s="1331"/>
      <c r="C5971" s="1332"/>
      <c r="D5971" s="1333"/>
      <c r="E5971" s="1334"/>
      <c r="F5971" s="1334"/>
      <c r="G5971" s="1334"/>
    </row>
    <row r="5972" spans="1:7" s="1281" customFormat="1" x14ac:dyDescent="0.25">
      <c r="A5972" s="167"/>
      <c r="B5972" s="1331"/>
      <c r="C5972" s="1332"/>
      <c r="D5972" s="1333"/>
      <c r="E5972" s="1334"/>
      <c r="F5972" s="1334"/>
      <c r="G5972" s="1334"/>
    </row>
    <row r="5973" spans="1:7" s="1281" customFormat="1" x14ac:dyDescent="0.25">
      <c r="A5973" s="167"/>
      <c r="B5973" s="1331"/>
      <c r="C5973" s="1332"/>
      <c r="D5973" s="1333"/>
      <c r="E5973" s="1334"/>
      <c r="F5973" s="1334"/>
      <c r="G5973" s="1334"/>
    </row>
    <row r="5974" spans="1:7" s="1281" customFormat="1" x14ac:dyDescent="0.25">
      <c r="A5974" s="167"/>
      <c r="B5974" s="1331"/>
      <c r="C5974" s="1332"/>
      <c r="D5974" s="1333"/>
      <c r="E5974" s="1334"/>
      <c r="F5974" s="1334"/>
      <c r="G5974" s="1334"/>
    </row>
    <row r="5975" spans="1:7" s="1281" customFormat="1" x14ac:dyDescent="0.25">
      <c r="A5975" s="167"/>
      <c r="B5975" s="1331"/>
      <c r="C5975" s="1332"/>
      <c r="D5975" s="1333"/>
      <c r="E5975" s="1334"/>
      <c r="F5975" s="1334"/>
      <c r="G5975" s="1334"/>
    </row>
    <row r="5976" spans="1:7" s="1281" customFormat="1" x14ac:dyDescent="0.25">
      <c r="A5976" s="167"/>
      <c r="B5976" s="1331"/>
      <c r="C5976" s="1332"/>
      <c r="D5976" s="1333"/>
      <c r="E5976" s="1334"/>
      <c r="F5976" s="1334"/>
      <c r="G5976" s="1334"/>
    </row>
    <row r="5977" spans="1:7" s="1281" customFormat="1" x14ac:dyDescent="0.25">
      <c r="A5977" s="167"/>
      <c r="B5977" s="1331"/>
      <c r="C5977" s="1332"/>
      <c r="D5977" s="1333"/>
      <c r="E5977" s="1334"/>
      <c r="F5977" s="1334"/>
      <c r="G5977" s="1334"/>
    </row>
    <row r="5978" spans="1:7" s="1281" customFormat="1" x14ac:dyDescent="0.25">
      <c r="A5978" s="167"/>
      <c r="B5978" s="1331"/>
      <c r="C5978" s="1332"/>
      <c r="D5978" s="1333"/>
      <c r="E5978" s="1334"/>
      <c r="F5978" s="1334"/>
      <c r="G5978" s="1334"/>
    </row>
    <row r="5979" spans="1:7" s="1281" customFormat="1" x14ac:dyDescent="0.25">
      <c r="A5979" s="167"/>
      <c r="B5979" s="1331"/>
      <c r="C5979" s="1332"/>
      <c r="D5979" s="1333"/>
      <c r="E5979" s="1334"/>
      <c r="F5979" s="1334"/>
      <c r="G5979" s="1334"/>
    </row>
    <row r="5980" spans="1:7" s="1281" customFormat="1" x14ac:dyDescent="0.25">
      <c r="A5980" s="167"/>
      <c r="B5980" s="1331"/>
      <c r="C5980" s="1332"/>
      <c r="D5980" s="1333"/>
      <c r="E5980" s="1334"/>
      <c r="F5980" s="1334"/>
      <c r="G5980" s="1334"/>
    </row>
    <row r="5981" spans="1:7" s="1281" customFormat="1" x14ac:dyDescent="0.25">
      <c r="A5981" s="167"/>
      <c r="B5981" s="1331"/>
      <c r="C5981" s="1332"/>
      <c r="D5981" s="1333"/>
      <c r="E5981" s="1334"/>
      <c r="F5981" s="1334"/>
      <c r="G5981" s="1334"/>
    </row>
    <row r="5982" spans="1:7" s="1281" customFormat="1" x14ac:dyDescent="0.25">
      <c r="A5982" s="167"/>
      <c r="B5982" s="1331"/>
      <c r="C5982" s="1332"/>
      <c r="D5982" s="1333"/>
      <c r="E5982" s="1334"/>
      <c r="F5982" s="1334"/>
      <c r="G5982" s="1334"/>
    </row>
    <row r="5983" spans="1:7" s="1281" customFormat="1" x14ac:dyDescent="0.25">
      <c r="A5983" s="167"/>
      <c r="B5983" s="1331"/>
      <c r="C5983" s="1332"/>
      <c r="D5983" s="1333"/>
      <c r="E5983" s="1334"/>
      <c r="F5983" s="1334"/>
      <c r="G5983" s="1334"/>
    </row>
    <row r="5984" spans="1:7" s="1281" customFormat="1" x14ac:dyDescent="0.25">
      <c r="A5984" s="167"/>
      <c r="B5984" s="1331"/>
      <c r="C5984" s="1332"/>
      <c r="D5984" s="1333"/>
      <c r="E5984" s="1334"/>
      <c r="F5984" s="1334"/>
      <c r="G5984" s="1334"/>
    </row>
    <row r="5985" spans="1:7" s="1281" customFormat="1" x14ac:dyDescent="0.25">
      <c r="A5985" s="167"/>
      <c r="B5985" s="1331"/>
      <c r="C5985" s="1332"/>
      <c r="D5985" s="1333"/>
      <c r="E5985" s="1334"/>
      <c r="F5985" s="1334"/>
      <c r="G5985" s="1334"/>
    </row>
    <row r="5986" spans="1:7" s="1281" customFormat="1" x14ac:dyDescent="0.25">
      <c r="A5986" s="167"/>
      <c r="B5986" s="1331"/>
      <c r="C5986" s="1332"/>
      <c r="D5986" s="1333"/>
      <c r="E5986" s="1334"/>
      <c r="F5986" s="1334"/>
      <c r="G5986" s="1334"/>
    </row>
    <row r="5987" spans="1:7" s="1281" customFormat="1" x14ac:dyDescent="0.25">
      <c r="A5987" s="167"/>
      <c r="B5987" s="1331"/>
      <c r="C5987" s="1332"/>
      <c r="D5987" s="1333"/>
      <c r="E5987" s="1334"/>
      <c r="F5987" s="1334"/>
      <c r="G5987" s="1334"/>
    </row>
    <row r="5988" spans="1:7" s="1281" customFormat="1" x14ac:dyDescent="0.25">
      <c r="A5988" s="167"/>
      <c r="B5988" s="1331"/>
      <c r="C5988" s="1332"/>
      <c r="D5988" s="1333"/>
      <c r="E5988" s="1334"/>
      <c r="F5988" s="1334"/>
      <c r="G5988" s="1334"/>
    </row>
    <row r="5989" spans="1:7" s="1281" customFormat="1" x14ac:dyDescent="0.25">
      <c r="A5989" s="167"/>
      <c r="B5989" s="1331"/>
      <c r="C5989" s="1332"/>
      <c r="D5989" s="1333"/>
      <c r="E5989" s="1334"/>
      <c r="F5989" s="1334"/>
      <c r="G5989" s="1334"/>
    </row>
    <row r="5990" spans="1:7" s="1281" customFormat="1" x14ac:dyDescent="0.25">
      <c r="A5990" s="167"/>
      <c r="B5990" s="1331"/>
      <c r="C5990" s="1332"/>
      <c r="D5990" s="1333"/>
      <c r="E5990" s="1334"/>
      <c r="F5990" s="1334"/>
      <c r="G5990" s="1334"/>
    </row>
    <row r="5991" spans="1:7" s="1281" customFormat="1" x14ac:dyDescent="0.25">
      <c r="A5991" s="167"/>
      <c r="B5991" s="1331"/>
      <c r="C5991" s="1332"/>
      <c r="D5991" s="1333"/>
      <c r="E5991" s="1334"/>
      <c r="F5991" s="1334"/>
      <c r="G5991" s="1334"/>
    </row>
    <row r="5992" spans="1:7" s="1281" customFormat="1" x14ac:dyDescent="0.25">
      <c r="A5992" s="167"/>
      <c r="B5992" s="1331"/>
      <c r="C5992" s="1332"/>
      <c r="D5992" s="1333"/>
      <c r="E5992" s="1334"/>
      <c r="F5992" s="1334"/>
      <c r="G5992" s="1334"/>
    </row>
    <row r="5993" spans="1:7" s="1281" customFormat="1" x14ac:dyDescent="0.25">
      <c r="A5993" s="167"/>
      <c r="B5993" s="1331"/>
      <c r="C5993" s="1332"/>
      <c r="D5993" s="1333"/>
      <c r="E5993" s="1334"/>
      <c r="F5993" s="1334"/>
      <c r="G5993" s="1334"/>
    </row>
    <row r="5994" spans="1:7" s="1281" customFormat="1" x14ac:dyDescent="0.25">
      <c r="A5994" s="167"/>
      <c r="B5994" s="1331"/>
      <c r="C5994" s="1332"/>
      <c r="D5994" s="1333"/>
      <c r="E5994" s="1334"/>
      <c r="F5994" s="1334"/>
      <c r="G5994" s="1334"/>
    </row>
    <row r="5995" spans="1:7" s="1281" customFormat="1" x14ac:dyDescent="0.25">
      <c r="A5995" s="167"/>
      <c r="B5995" s="1331"/>
      <c r="C5995" s="1332"/>
      <c r="D5995" s="1333"/>
      <c r="E5995" s="1334"/>
      <c r="F5995" s="1334"/>
      <c r="G5995" s="1334"/>
    </row>
    <row r="5996" spans="1:7" s="1281" customFormat="1" x14ac:dyDescent="0.25">
      <c r="A5996" s="167"/>
      <c r="B5996" s="1331"/>
      <c r="C5996" s="1332"/>
      <c r="D5996" s="1333"/>
      <c r="E5996" s="1334"/>
      <c r="F5996" s="1334"/>
      <c r="G5996" s="1334"/>
    </row>
    <row r="5997" spans="1:7" s="1281" customFormat="1" x14ac:dyDescent="0.25">
      <c r="A5997" s="167"/>
      <c r="B5997" s="1331"/>
      <c r="C5997" s="1332"/>
      <c r="D5997" s="1333"/>
      <c r="E5997" s="1334"/>
      <c r="F5997" s="1334"/>
      <c r="G5997" s="1334"/>
    </row>
    <row r="5998" spans="1:7" s="1281" customFormat="1" x14ac:dyDescent="0.25">
      <c r="A5998" s="167"/>
      <c r="B5998" s="1331"/>
      <c r="C5998" s="1332"/>
      <c r="D5998" s="1333"/>
      <c r="E5998" s="1334"/>
      <c r="F5998" s="1334"/>
      <c r="G5998" s="1334"/>
    </row>
    <row r="5999" spans="1:7" s="1281" customFormat="1" x14ac:dyDescent="0.25">
      <c r="A5999" s="167"/>
      <c r="B5999" s="1331"/>
      <c r="C5999" s="1332"/>
      <c r="D5999" s="1333"/>
      <c r="E5999" s="1334"/>
      <c r="F5999" s="1334"/>
      <c r="G5999" s="1334"/>
    </row>
    <row r="6000" spans="1:7" s="1281" customFormat="1" x14ac:dyDescent="0.25">
      <c r="A6000" s="167"/>
      <c r="B6000" s="1331"/>
      <c r="C6000" s="1332"/>
      <c r="D6000" s="1333"/>
      <c r="E6000" s="1334"/>
      <c r="F6000" s="1334"/>
      <c r="G6000" s="1334"/>
    </row>
    <row r="6001" spans="1:7" s="1281" customFormat="1" x14ac:dyDescent="0.25">
      <c r="A6001" s="167"/>
      <c r="B6001" s="1331"/>
      <c r="C6001" s="1332"/>
      <c r="D6001" s="1333"/>
      <c r="E6001" s="1334"/>
      <c r="F6001" s="1334"/>
      <c r="G6001" s="1334"/>
    </row>
    <row r="6002" spans="1:7" s="1281" customFormat="1" x14ac:dyDescent="0.25">
      <c r="A6002" s="167"/>
      <c r="B6002" s="1331"/>
      <c r="C6002" s="1332"/>
      <c r="D6002" s="1333"/>
      <c r="E6002" s="1334"/>
      <c r="F6002" s="1334"/>
      <c r="G6002" s="1334"/>
    </row>
    <row r="6003" spans="1:7" s="1281" customFormat="1" x14ac:dyDescent="0.25">
      <c r="A6003" s="167"/>
      <c r="B6003" s="1331"/>
      <c r="C6003" s="1332"/>
      <c r="D6003" s="1333"/>
      <c r="E6003" s="1334"/>
      <c r="F6003" s="1334"/>
      <c r="G6003" s="1334"/>
    </row>
    <row r="6004" spans="1:7" s="1281" customFormat="1" x14ac:dyDescent="0.25">
      <c r="A6004" s="167"/>
      <c r="B6004" s="1331"/>
      <c r="C6004" s="1332"/>
      <c r="D6004" s="1333"/>
      <c r="E6004" s="1334"/>
      <c r="F6004" s="1334"/>
      <c r="G6004" s="1334"/>
    </row>
    <row r="6005" spans="1:7" s="1281" customFormat="1" x14ac:dyDescent="0.25">
      <c r="A6005" s="167"/>
      <c r="B6005" s="1331"/>
      <c r="C6005" s="1332"/>
      <c r="D6005" s="1333"/>
      <c r="E6005" s="1334"/>
      <c r="F6005" s="1334"/>
      <c r="G6005" s="1334"/>
    </row>
    <row r="6006" spans="1:7" s="1281" customFormat="1" x14ac:dyDescent="0.25">
      <c r="A6006" s="167"/>
      <c r="B6006" s="1331"/>
      <c r="C6006" s="1332"/>
      <c r="D6006" s="1333"/>
      <c r="E6006" s="1334"/>
      <c r="F6006" s="1334"/>
      <c r="G6006" s="1334"/>
    </row>
    <row r="6007" spans="1:7" s="1281" customFormat="1" x14ac:dyDescent="0.25">
      <c r="A6007" s="167"/>
      <c r="B6007" s="1331"/>
      <c r="C6007" s="1332"/>
      <c r="D6007" s="1333"/>
      <c r="E6007" s="1334"/>
      <c r="F6007" s="1334"/>
      <c r="G6007" s="1334"/>
    </row>
    <row r="6008" spans="1:7" s="1281" customFormat="1" x14ac:dyDescent="0.25">
      <c r="A6008" s="167"/>
      <c r="B6008" s="1331"/>
      <c r="C6008" s="1332"/>
      <c r="D6008" s="1333"/>
      <c r="E6008" s="1334"/>
      <c r="F6008" s="1334"/>
      <c r="G6008" s="1334"/>
    </row>
    <row r="6009" spans="1:7" s="1281" customFormat="1" x14ac:dyDescent="0.25">
      <c r="A6009" s="167"/>
      <c r="B6009" s="1331"/>
      <c r="C6009" s="1332"/>
      <c r="D6009" s="1333"/>
      <c r="E6009" s="1334"/>
      <c r="F6009" s="1334"/>
      <c r="G6009" s="1334"/>
    </row>
    <row r="6010" spans="1:7" s="1281" customFormat="1" x14ac:dyDescent="0.25">
      <c r="A6010" s="167"/>
      <c r="B6010" s="1331"/>
      <c r="C6010" s="1332"/>
      <c r="D6010" s="1333"/>
      <c r="E6010" s="1334"/>
      <c r="F6010" s="1334"/>
      <c r="G6010" s="1334"/>
    </row>
    <row r="6011" spans="1:7" s="1281" customFormat="1" x14ac:dyDescent="0.25">
      <c r="A6011" s="167"/>
      <c r="B6011" s="1331"/>
      <c r="C6011" s="1332"/>
      <c r="D6011" s="1333"/>
      <c r="E6011" s="1334"/>
      <c r="F6011" s="1334"/>
      <c r="G6011" s="1334"/>
    </row>
    <row r="6012" spans="1:7" s="1281" customFormat="1" x14ac:dyDescent="0.25">
      <c r="A6012" s="167"/>
      <c r="B6012" s="1331"/>
      <c r="C6012" s="1332"/>
      <c r="D6012" s="1333"/>
      <c r="E6012" s="1334"/>
      <c r="F6012" s="1334"/>
      <c r="G6012" s="1334"/>
    </row>
    <row r="6013" spans="1:7" s="1281" customFormat="1" x14ac:dyDescent="0.25">
      <c r="A6013" s="167"/>
      <c r="B6013" s="1331"/>
      <c r="C6013" s="1332"/>
      <c r="D6013" s="1333"/>
      <c r="E6013" s="1334"/>
      <c r="F6013" s="1334"/>
      <c r="G6013" s="1334"/>
    </row>
    <row r="6014" spans="1:7" s="1281" customFormat="1" x14ac:dyDescent="0.25">
      <c r="A6014" s="167"/>
      <c r="B6014" s="1331"/>
      <c r="C6014" s="1332"/>
      <c r="D6014" s="1333"/>
      <c r="E6014" s="1334"/>
      <c r="F6014" s="1334"/>
      <c r="G6014" s="1334"/>
    </row>
    <row r="6015" spans="1:7" s="1281" customFormat="1" x14ac:dyDescent="0.25">
      <c r="A6015" s="167"/>
      <c r="B6015" s="1331"/>
      <c r="C6015" s="1332"/>
      <c r="D6015" s="1333"/>
      <c r="E6015" s="1334"/>
      <c r="F6015" s="1334"/>
      <c r="G6015" s="1334"/>
    </row>
    <row r="6016" spans="1:7" s="1281" customFormat="1" x14ac:dyDescent="0.25">
      <c r="A6016" s="167"/>
      <c r="B6016" s="1331"/>
      <c r="C6016" s="1332"/>
      <c r="D6016" s="1333"/>
      <c r="E6016" s="1334"/>
      <c r="F6016" s="1334"/>
      <c r="G6016" s="1334"/>
    </row>
    <row r="6017" spans="1:7" s="1281" customFormat="1" x14ac:dyDescent="0.25">
      <c r="A6017" s="167"/>
      <c r="B6017" s="1331"/>
      <c r="C6017" s="1332"/>
      <c r="D6017" s="1333"/>
      <c r="E6017" s="1334"/>
      <c r="F6017" s="1334"/>
      <c r="G6017" s="1334"/>
    </row>
    <row r="6018" spans="1:7" s="1281" customFormat="1" x14ac:dyDescent="0.25">
      <c r="A6018" s="167"/>
      <c r="B6018" s="1331"/>
      <c r="C6018" s="1332"/>
      <c r="D6018" s="1333"/>
      <c r="E6018" s="1334"/>
      <c r="F6018" s="1334"/>
      <c r="G6018" s="1334"/>
    </row>
    <row r="6019" spans="1:7" s="1281" customFormat="1" x14ac:dyDescent="0.25">
      <c r="A6019" s="167"/>
      <c r="B6019" s="1331"/>
      <c r="C6019" s="1332"/>
      <c r="D6019" s="1333"/>
      <c r="E6019" s="1334"/>
      <c r="F6019" s="1334"/>
      <c r="G6019" s="1334"/>
    </row>
    <row r="6020" spans="1:7" s="1281" customFormat="1" x14ac:dyDescent="0.25">
      <c r="A6020" s="167"/>
      <c r="B6020" s="1331"/>
      <c r="C6020" s="1332"/>
      <c r="D6020" s="1333"/>
      <c r="E6020" s="1334"/>
      <c r="F6020" s="1334"/>
      <c r="G6020" s="1334"/>
    </row>
    <row r="6021" spans="1:7" s="1281" customFormat="1" x14ac:dyDescent="0.25">
      <c r="A6021" s="167"/>
      <c r="B6021" s="1331"/>
      <c r="C6021" s="1332"/>
      <c r="D6021" s="1333"/>
      <c r="E6021" s="1334"/>
      <c r="F6021" s="1334"/>
      <c r="G6021" s="1334"/>
    </row>
    <row r="6022" spans="1:7" s="1281" customFormat="1" x14ac:dyDescent="0.25">
      <c r="A6022" s="167"/>
      <c r="B6022" s="1331"/>
      <c r="C6022" s="1332"/>
      <c r="D6022" s="1333"/>
      <c r="E6022" s="1334"/>
      <c r="F6022" s="1334"/>
      <c r="G6022" s="1334"/>
    </row>
    <row r="6023" spans="1:7" s="1281" customFormat="1" x14ac:dyDescent="0.25">
      <c r="A6023" s="167"/>
      <c r="B6023" s="1331"/>
      <c r="C6023" s="1332"/>
      <c r="D6023" s="1333"/>
      <c r="E6023" s="1334"/>
      <c r="F6023" s="1334"/>
      <c r="G6023" s="1334"/>
    </row>
    <row r="6024" spans="1:7" s="1281" customFormat="1" x14ac:dyDescent="0.25">
      <c r="A6024" s="167"/>
      <c r="B6024" s="1331"/>
      <c r="C6024" s="1332"/>
      <c r="D6024" s="1333"/>
      <c r="E6024" s="1334"/>
      <c r="F6024" s="1334"/>
      <c r="G6024" s="1334"/>
    </row>
    <row r="6025" spans="1:7" s="1281" customFormat="1" x14ac:dyDescent="0.25">
      <c r="A6025" s="167"/>
      <c r="B6025" s="1331"/>
      <c r="C6025" s="1332"/>
      <c r="D6025" s="1333"/>
      <c r="E6025" s="1334"/>
      <c r="F6025" s="1334"/>
      <c r="G6025" s="1334"/>
    </row>
    <row r="6026" spans="1:7" s="1281" customFormat="1" x14ac:dyDescent="0.25">
      <c r="A6026" s="167"/>
      <c r="B6026" s="1331"/>
      <c r="C6026" s="1332"/>
      <c r="D6026" s="1333"/>
      <c r="E6026" s="1334"/>
      <c r="F6026" s="1334"/>
      <c r="G6026" s="1334"/>
    </row>
    <row r="6027" spans="1:7" s="1281" customFormat="1" x14ac:dyDescent="0.25">
      <c r="A6027" s="167"/>
      <c r="B6027" s="1331"/>
      <c r="C6027" s="1332"/>
      <c r="D6027" s="1333"/>
      <c r="E6027" s="1334"/>
      <c r="F6027" s="1334"/>
      <c r="G6027" s="1334"/>
    </row>
    <row r="6028" spans="1:7" s="1281" customFormat="1" x14ac:dyDescent="0.25">
      <c r="A6028" s="167"/>
      <c r="B6028" s="1331"/>
      <c r="C6028" s="1332"/>
      <c r="D6028" s="1333"/>
      <c r="E6028" s="1334"/>
      <c r="F6028" s="1334"/>
      <c r="G6028" s="1334"/>
    </row>
    <row r="6029" spans="1:7" s="1281" customFormat="1" x14ac:dyDescent="0.25">
      <c r="A6029" s="167"/>
      <c r="B6029" s="1331"/>
      <c r="C6029" s="1332"/>
      <c r="D6029" s="1333"/>
      <c r="E6029" s="1334"/>
      <c r="F6029" s="1334"/>
      <c r="G6029" s="1334"/>
    </row>
    <row r="6030" spans="1:7" s="1281" customFormat="1" x14ac:dyDescent="0.25">
      <c r="A6030" s="167"/>
      <c r="B6030" s="1331"/>
      <c r="C6030" s="1332"/>
      <c r="D6030" s="1333"/>
      <c r="E6030" s="1334"/>
      <c r="F6030" s="1334"/>
      <c r="G6030" s="1334"/>
    </row>
    <row r="6031" spans="1:7" s="1281" customFormat="1" x14ac:dyDescent="0.25">
      <c r="A6031" s="167"/>
      <c r="B6031" s="1331"/>
      <c r="C6031" s="1332"/>
      <c r="D6031" s="1333"/>
      <c r="E6031" s="1334"/>
      <c r="F6031" s="1334"/>
      <c r="G6031" s="1334"/>
    </row>
    <row r="6032" spans="1:7" s="1281" customFormat="1" x14ac:dyDescent="0.25">
      <c r="A6032" s="167"/>
      <c r="B6032" s="1331"/>
      <c r="C6032" s="1332"/>
      <c r="D6032" s="1333"/>
      <c r="E6032" s="1334"/>
      <c r="F6032" s="1334"/>
      <c r="G6032" s="1334"/>
    </row>
    <row r="6033" spans="1:7" s="1281" customFormat="1" x14ac:dyDescent="0.25">
      <c r="A6033" s="167"/>
      <c r="B6033" s="1331"/>
      <c r="C6033" s="1332"/>
      <c r="D6033" s="1333"/>
      <c r="E6033" s="1334"/>
      <c r="F6033" s="1334"/>
      <c r="G6033" s="1334"/>
    </row>
    <row r="6034" spans="1:7" s="1281" customFormat="1" x14ac:dyDescent="0.25">
      <c r="A6034" s="167"/>
      <c r="B6034" s="1331"/>
      <c r="C6034" s="1332"/>
      <c r="D6034" s="1333"/>
      <c r="E6034" s="1334"/>
      <c r="F6034" s="1334"/>
      <c r="G6034" s="1334"/>
    </row>
    <row r="6035" spans="1:7" s="1281" customFormat="1" x14ac:dyDescent="0.25">
      <c r="A6035" s="167"/>
      <c r="B6035" s="1331"/>
      <c r="C6035" s="1332"/>
      <c r="D6035" s="1333"/>
      <c r="E6035" s="1334"/>
      <c r="F6035" s="1334"/>
      <c r="G6035" s="1334"/>
    </row>
    <row r="6036" spans="1:7" s="1281" customFormat="1" x14ac:dyDescent="0.25">
      <c r="A6036" s="167"/>
      <c r="B6036" s="1331"/>
      <c r="C6036" s="1332"/>
      <c r="D6036" s="1333"/>
      <c r="E6036" s="1334"/>
      <c r="F6036" s="1334"/>
      <c r="G6036" s="1334"/>
    </row>
    <row r="6037" spans="1:7" s="1281" customFormat="1" x14ac:dyDescent="0.25">
      <c r="A6037" s="167"/>
      <c r="B6037" s="1331"/>
      <c r="C6037" s="1332"/>
      <c r="D6037" s="1333"/>
      <c r="E6037" s="1334"/>
      <c r="F6037" s="1334"/>
      <c r="G6037" s="1334"/>
    </row>
    <row r="6038" spans="1:7" s="1281" customFormat="1" x14ac:dyDescent="0.25">
      <c r="A6038" s="167"/>
      <c r="B6038" s="1331"/>
      <c r="C6038" s="1332"/>
      <c r="D6038" s="1333"/>
      <c r="E6038" s="1334"/>
      <c r="F6038" s="1334"/>
      <c r="G6038" s="1334"/>
    </row>
    <row r="6039" spans="1:7" s="1281" customFormat="1" x14ac:dyDescent="0.25">
      <c r="A6039" s="167"/>
      <c r="B6039" s="1331"/>
      <c r="C6039" s="1332"/>
      <c r="D6039" s="1333"/>
      <c r="E6039" s="1334"/>
      <c r="F6039" s="1334"/>
      <c r="G6039" s="1334"/>
    </row>
    <row r="6040" spans="1:7" s="1281" customFormat="1" x14ac:dyDescent="0.25">
      <c r="A6040" s="167"/>
      <c r="B6040" s="1331"/>
      <c r="C6040" s="1332"/>
      <c r="D6040" s="1333"/>
      <c r="E6040" s="1334"/>
      <c r="F6040" s="1334"/>
      <c r="G6040" s="1334"/>
    </row>
    <row r="6041" spans="1:7" s="1281" customFormat="1" x14ac:dyDescent="0.25">
      <c r="A6041" s="167"/>
      <c r="B6041" s="1331"/>
      <c r="C6041" s="1332"/>
      <c r="D6041" s="1333"/>
      <c r="E6041" s="1334"/>
      <c r="F6041" s="1334"/>
      <c r="G6041" s="1334"/>
    </row>
    <row r="6042" spans="1:7" s="1281" customFormat="1" x14ac:dyDescent="0.25">
      <c r="A6042" s="167"/>
      <c r="B6042" s="1331"/>
      <c r="C6042" s="1332"/>
      <c r="D6042" s="1333"/>
      <c r="E6042" s="1334"/>
      <c r="F6042" s="1334"/>
      <c r="G6042" s="1334"/>
    </row>
    <row r="6043" spans="1:7" s="1281" customFormat="1" x14ac:dyDescent="0.25">
      <c r="A6043" s="167"/>
      <c r="B6043" s="1331"/>
      <c r="C6043" s="1332"/>
      <c r="D6043" s="1333"/>
      <c r="E6043" s="1334"/>
      <c r="F6043" s="1334"/>
      <c r="G6043" s="1334"/>
    </row>
    <row r="6044" spans="1:7" s="1281" customFormat="1" x14ac:dyDescent="0.25">
      <c r="A6044" s="167"/>
      <c r="B6044" s="1331"/>
      <c r="C6044" s="1332"/>
      <c r="D6044" s="1333"/>
      <c r="E6044" s="1334"/>
      <c r="F6044" s="1334"/>
      <c r="G6044" s="1334"/>
    </row>
    <row r="6045" spans="1:7" s="1281" customFormat="1" x14ac:dyDescent="0.25">
      <c r="A6045" s="167"/>
      <c r="B6045" s="1331"/>
      <c r="C6045" s="1332"/>
      <c r="D6045" s="1333"/>
      <c r="E6045" s="1334"/>
      <c r="F6045" s="1334"/>
      <c r="G6045" s="1334"/>
    </row>
    <row r="6046" spans="1:7" s="1281" customFormat="1" x14ac:dyDescent="0.25">
      <c r="A6046" s="167"/>
      <c r="B6046" s="1331"/>
      <c r="C6046" s="1332"/>
      <c r="D6046" s="1333"/>
      <c r="E6046" s="1334"/>
      <c r="F6046" s="1334"/>
      <c r="G6046" s="1334"/>
    </row>
    <row r="6047" spans="1:7" s="1281" customFormat="1" x14ac:dyDescent="0.25">
      <c r="A6047" s="167"/>
      <c r="B6047" s="1331"/>
      <c r="C6047" s="1332"/>
      <c r="D6047" s="1333"/>
      <c r="E6047" s="1334"/>
      <c r="F6047" s="1334"/>
      <c r="G6047" s="1334"/>
    </row>
    <row r="6048" spans="1:7" s="1281" customFormat="1" x14ac:dyDescent="0.25">
      <c r="A6048" s="167"/>
      <c r="B6048" s="1331"/>
      <c r="C6048" s="1332"/>
      <c r="D6048" s="1333"/>
      <c r="E6048" s="1334"/>
      <c r="F6048" s="1334"/>
      <c r="G6048" s="1334"/>
    </row>
    <row r="6049" spans="1:7" s="1281" customFormat="1" x14ac:dyDescent="0.25">
      <c r="A6049" s="167"/>
      <c r="B6049" s="1331"/>
      <c r="C6049" s="1332"/>
      <c r="D6049" s="1333"/>
      <c r="E6049" s="1334"/>
      <c r="F6049" s="1334"/>
      <c r="G6049" s="1334"/>
    </row>
    <row r="6050" spans="1:7" s="1281" customFormat="1" x14ac:dyDescent="0.25">
      <c r="A6050" s="167"/>
      <c r="B6050" s="1331"/>
      <c r="C6050" s="1332"/>
      <c r="D6050" s="1333"/>
      <c r="E6050" s="1334"/>
      <c r="F6050" s="1334"/>
      <c r="G6050" s="1334"/>
    </row>
    <row r="6051" spans="1:7" s="1281" customFormat="1" x14ac:dyDescent="0.25">
      <c r="A6051" s="167"/>
      <c r="B6051" s="1331"/>
      <c r="C6051" s="1332"/>
      <c r="D6051" s="1333"/>
      <c r="E6051" s="1334"/>
      <c r="F6051" s="1334"/>
      <c r="G6051" s="1334"/>
    </row>
    <row r="6052" spans="1:7" s="1281" customFormat="1" x14ac:dyDescent="0.25">
      <c r="A6052" s="167"/>
      <c r="B6052" s="1331"/>
      <c r="C6052" s="1332"/>
      <c r="D6052" s="1333"/>
      <c r="E6052" s="1334"/>
      <c r="F6052" s="1334"/>
      <c r="G6052" s="1334"/>
    </row>
    <row r="6053" spans="1:7" s="1281" customFormat="1" x14ac:dyDescent="0.25">
      <c r="A6053" s="167"/>
      <c r="B6053" s="1331"/>
      <c r="C6053" s="1332"/>
      <c r="D6053" s="1333"/>
      <c r="E6053" s="1334"/>
      <c r="F6053" s="1334"/>
      <c r="G6053" s="1334"/>
    </row>
    <row r="6054" spans="1:7" s="1281" customFormat="1" x14ac:dyDescent="0.25">
      <c r="A6054" s="167"/>
      <c r="B6054" s="1331"/>
      <c r="C6054" s="1332"/>
      <c r="D6054" s="1333"/>
      <c r="E6054" s="1334"/>
      <c r="F6054" s="1334"/>
      <c r="G6054" s="1334"/>
    </row>
    <row r="6055" spans="1:7" s="1281" customFormat="1" x14ac:dyDescent="0.25">
      <c r="A6055" s="167"/>
      <c r="B6055" s="1331"/>
      <c r="C6055" s="1332"/>
      <c r="D6055" s="1333"/>
      <c r="E6055" s="1334"/>
      <c r="F6055" s="1334"/>
      <c r="G6055" s="1334"/>
    </row>
    <row r="6056" spans="1:7" s="1281" customFormat="1" x14ac:dyDescent="0.25">
      <c r="A6056" s="167"/>
      <c r="B6056" s="1331"/>
      <c r="C6056" s="1332"/>
      <c r="D6056" s="1333"/>
      <c r="E6056" s="1334"/>
      <c r="F6056" s="1334"/>
      <c r="G6056" s="1334"/>
    </row>
    <row r="6057" spans="1:7" s="1281" customFormat="1" x14ac:dyDescent="0.25">
      <c r="A6057" s="167"/>
      <c r="B6057" s="1331"/>
      <c r="C6057" s="1332"/>
      <c r="D6057" s="1333"/>
      <c r="E6057" s="1334"/>
      <c r="F6057" s="1334"/>
      <c r="G6057" s="1334"/>
    </row>
    <row r="6058" spans="1:7" s="1281" customFormat="1" x14ac:dyDescent="0.25">
      <c r="A6058" s="167"/>
      <c r="B6058" s="1331"/>
      <c r="C6058" s="1332"/>
      <c r="D6058" s="1333"/>
      <c r="E6058" s="1334"/>
      <c r="F6058" s="1334"/>
      <c r="G6058" s="1334"/>
    </row>
    <row r="6059" spans="1:7" s="1281" customFormat="1" x14ac:dyDescent="0.25">
      <c r="A6059" s="167"/>
      <c r="B6059" s="1331"/>
      <c r="C6059" s="1332"/>
      <c r="D6059" s="1333"/>
      <c r="E6059" s="1334"/>
      <c r="F6059" s="1334"/>
      <c r="G6059" s="1334"/>
    </row>
    <row r="6060" spans="1:7" s="1281" customFormat="1" x14ac:dyDescent="0.25">
      <c r="A6060" s="167"/>
      <c r="B6060" s="1331"/>
      <c r="C6060" s="1332"/>
      <c r="D6060" s="1333"/>
      <c r="E6060" s="1334"/>
      <c r="F6060" s="1334"/>
      <c r="G6060" s="1334"/>
    </row>
    <row r="6061" spans="1:7" s="1281" customFormat="1" x14ac:dyDescent="0.25">
      <c r="A6061" s="167"/>
      <c r="B6061" s="1331"/>
      <c r="C6061" s="1332"/>
      <c r="D6061" s="1333"/>
      <c r="E6061" s="1334"/>
      <c r="F6061" s="1334"/>
      <c r="G6061" s="1334"/>
    </row>
    <row r="6062" spans="1:7" s="1281" customFormat="1" x14ac:dyDescent="0.25">
      <c r="A6062" s="167"/>
      <c r="B6062" s="1331"/>
      <c r="C6062" s="1332"/>
      <c r="D6062" s="1333"/>
      <c r="E6062" s="1334"/>
      <c r="F6062" s="1334"/>
      <c r="G6062" s="1334"/>
    </row>
    <row r="6063" spans="1:7" s="1281" customFormat="1" x14ac:dyDescent="0.25">
      <c r="A6063" s="167"/>
      <c r="B6063" s="1331"/>
      <c r="C6063" s="1332"/>
      <c r="D6063" s="1333"/>
      <c r="E6063" s="1334"/>
      <c r="F6063" s="1334"/>
      <c r="G6063" s="1334"/>
    </row>
    <row r="6064" spans="1:7" s="1281" customFormat="1" x14ac:dyDescent="0.25">
      <c r="A6064" s="167"/>
      <c r="B6064" s="1331"/>
      <c r="C6064" s="1332"/>
      <c r="D6064" s="1333"/>
      <c r="E6064" s="1334"/>
      <c r="F6064" s="1334"/>
      <c r="G6064" s="1334"/>
    </row>
    <row r="6065" spans="1:7" s="1281" customFormat="1" x14ac:dyDescent="0.25">
      <c r="A6065" s="167"/>
      <c r="B6065" s="1331"/>
      <c r="C6065" s="1332"/>
      <c r="D6065" s="1333"/>
      <c r="E6065" s="1334"/>
      <c r="F6065" s="1334"/>
      <c r="G6065" s="1334"/>
    </row>
    <row r="6066" spans="1:7" s="1281" customFormat="1" x14ac:dyDescent="0.25">
      <c r="A6066" s="167"/>
      <c r="B6066" s="1331"/>
      <c r="C6066" s="1332"/>
      <c r="D6066" s="1333"/>
      <c r="E6066" s="1334"/>
      <c r="F6066" s="1334"/>
      <c r="G6066" s="1334"/>
    </row>
    <row r="6067" spans="1:7" s="1281" customFormat="1" x14ac:dyDescent="0.25">
      <c r="A6067" s="167"/>
      <c r="B6067" s="1331"/>
      <c r="C6067" s="1332"/>
      <c r="D6067" s="1333"/>
      <c r="E6067" s="1334"/>
      <c r="F6067" s="1334"/>
      <c r="G6067" s="1334"/>
    </row>
    <row r="6068" spans="1:7" s="1281" customFormat="1" x14ac:dyDescent="0.25">
      <c r="A6068" s="167"/>
      <c r="B6068" s="1331"/>
      <c r="C6068" s="1332"/>
      <c r="D6068" s="1333"/>
      <c r="E6068" s="1334"/>
      <c r="F6068" s="1334"/>
      <c r="G6068" s="1334"/>
    </row>
    <row r="6069" spans="1:7" s="1281" customFormat="1" x14ac:dyDescent="0.25">
      <c r="A6069" s="167"/>
      <c r="B6069" s="1331"/>
      <c r="C6069" s="1332"/>
      <c r="D6069" s="1333"/>
      <c r="E6069" s="1334"/>
      <c r="F6069" s="1334"/>
      <c r="G6069" s="1334"/>
    </row>
    <row r="6070" spans="1:7" s="1281" customFormat="1" x14ac:dyDescent="0.25">
      <c r="A6070" s="167"/>
      <c r="B6070" s="1331"/>
      <c r="C6070" s="1332"/>
      <c r="D6070" s="1333"/>
      <c r="E6070" s="1334"/>
      <c r="F6070" s="1334"/>
      <c r="G6070" s="1334"/>
    </row>
    <row r="6071" spans="1:7" s="1281" customFormat="1" x14ac:dyDescent="0.25">
      <c r="A6071" s="167"/>
      <c r="B6071" s="1331"/>
      <c r="C6071" s="1332"/>
      <c r="D6071" s="1333"/>
      <c r="E6071" s="1334"/>
      <c r="F6071" s="1334"/>
      <c r="G6071" s="1334"/>
    </row>
    <row r="6072" spans="1:7" s="1281" customFormat="1" x14ac:dyDescent="0.25">
      <c r="A6072" s="167"/>
      <c r="B6072" s="1331"/>
      <c r="C6072" s="1332"/>
      <c r="D6072" s="1333"/>
      <c r="E6072" s="1334"/>
      <c r="F6072" s="1334"/>
      <c r="G6072" s="1334"/>
    </row>
    <row r="6073" spans="1:7" s="1281" customFormat="1" x14ac:dyDescent="0.25">
      <c r="A6073" s="167"/>
      <c r="B6073" s="1331"/>
      <c r="C6073" s="1332"/>
      <c r="D6073" s="1333"/>
      <c r="E6073" s="1334"/>
      <c r="F6073" s="1334"/>
      <c r="G6073" s="1334"/>
    </row>
    <row r="6074" spans="1:7" s="1281" customFormat="1" x14ac:dyDescent="0.25">
      <c r="A6074" s="167"/>
      <c r="B6074" s="1331"/>
      <c r="C6074" s="1332"/>
      <c r="D6074" s="1333"/>
      <c r="E6074" s="1334"/>
      <c r="F6074" s="1334"/>
      <c r="G6074" s="1334"/>
    </row>
    <row r="6075" spans="1:7" s="1281" customFormat="1" x14ac:dyDescent="0.25">
      <c r="A6075" s="167"/>
      <c r="B6075" s="1331"/>
      <c r="C6075" s="1332"/>
      <c r="D6075" s="1333"/>
      <c r="E6075" s="1334"/>
      <c r="F6075" s="1334"/>
      <c r="G6075" s="1334"/>
    </row>
    <row r="6076" spans="1:7" s="1281" customFormat="1" x14ac:dyDescent="0.25">
      <c r="A6076" s="167"/>
      <c r="B6076" s="1331"/>
      <c r="C6076" s="1332"/>
      <c r="D6076" s="1333"/>
      <c r="E6076" s="1334"/>
      <c r="F6076" s="1334"/>
      <c r="G6076" s="1334"/>
    </row>
    <row r="6077" spans="1:7" s="1281" customFormat="1" x14ac:dyDescent="0.25">
      <c r="A6077" s="167"/>
      <c r="B6077" s="1331"/>
      <c r="C6077" s="1332"/>
      <c r="D6077" s="1333"/>
      <c r="E6077" s="1334"/>
      <c r="F6077" s="1334"/>
      <c r="G6077" s="1334"/>
    </row>
    <row r="6078" spans="1:7" s="1281" customFormat="1" x14ac:dyDescent="0.25">
      <c r="A6078" s="167"/>
      <c r="B6078" s="1331"/>
      <c r="C6078" s="1332"/>
      <c r="D6078" s="1333"/>
      <c r="E6078" s="1334"/>
      <c r="F6078" s="1334"/>
      <c r="G6078" s="1334"/>
    </row>
    <row r="6079" spans="1:7" s="1281" customFormat="1" x14ac:dyDescent="0.25">
      <c r="A6079" s="167"/>
      <c r="B6079" s="1331"/>
      <c r="C6079" s="1332"/>
      <c r="D6079" s="1333"/>
      <c r="E6079" s="1334"/>
      <c r="F6079" s="1334"/>
      <c r="G6079" s="1334"/>
    </row>
    <row r="6080" spans="1:7" s="1281" customFormat="1" x14ac:dyDescent="0.25">
      <c r="A6080" s="167"/>
      <c r="B6080" s="1331"/>
      <c r="C6080" s="1332"/>
      <c r="D6080" s="1333"/>
      <c r="E6080" s="1334"/>
      <c r="F6080" s="1334"/>
      <c r="G6080" s="1334"/>
    </row>
    <row r="6081" spans="1:7" s="1281" customFormat="1" x14ac:dyDescent="0.25">
      <c r="A6081" s="167"/>
      <c r="B6081" s="1331"/>
      <c r="C6081" s="1332"/>
      <c r="D6081" s="1333"/>
      <c r="E6081" s="1334"/>
      <c r="F6081" s="1334"/>
      <c r="G6081" s="1334"/>
    </row>
    <row r="6082" spans="1:7" s="1281" customFormat="1" x14ac:dyDescent="0.25">
      <c r="A6082" s="167"/>
      <c r="B6082" s="1331"/>
      <c r="C6082" s="1332"/>
      <c r="D6082" s="1333"/>
      <c r="E6082" s="1334"/>
      <c r="F6082" s="1334"/>
      <c r="G6082" s="1334"/>
    </row>
    <row r="6083" spans="1:7" s="1281" customFormat="1" x14ac:dyDescent="0.25">
      <c r="A6083" s="167"/>
      <c r="B6083" s="1331"/>
      <c r="C6083" s="1332"/>
      <c r="D6083" s="1333"/>
      <c r="E6083" s="1334"/>
      <c r="F6083" s="1334"/>
      <c r="G6083" s="1334"/>
    </row>
    <row r="6084" spans="1:7" s="1281" customFormat="1" x14ac:dyDescent="0.25">
      <c r="A6084" s="167"/>
      <c r="B6084" s="1331"/>
      <c r="C6084" s="1332"/>
      <c r="D6084" s="1333"/>
      <c r="E6084" s="1334"/>
      <c r="F6084" s="1334"/>
      <c r="G6084" s="1334"/>
    </row>
    <row r="6085" spans="1:7" s="1281" customFormat="1" x14ac:dyDescent="0.25">
      <c r="A6085" s="167"/>
      <c r="B6085" s="1331"/>
      <c r="C6085" s="1332"/>
      <c r="D6085" s="1333"/>
      <c r="E6085" s="1334"/>
      <c r="F6085" s="1334"/>
      <c r="G6085" s="1334"/>
    </row>
    <row r="6086" spans="1:7" s="1281" customFormat="1" x14ac:dyDescent="0.25">
      <c r="A6086" s="167"/>
      <c r="B6086" s="1331"/>
      <c r="C6086" s="1332"/>
      <c r="D6086" s="1333"/>
      <c r="E6086" s="1334"/>
      <c r="F6086" s="1334"/>
      <c r="G6086" s="1334"/>
    </row>
    <row r="6087" spans="1:7" s="1281" customFormat="1" x14ac:dyDescent="0.25">
      <c r="A6087" s="167"/>
      <c r="B6087" s="1331"/>
      <c r="C6087" s="1332"/>
      <c r="D6087" s="1333"/>
      <c r="E6087" s="1334"/>
      <c r="F6087" s="1334"/>
      <c r="G6087" s="1334"/>
    </row>
    <row r="6088" spans="1:7" s="1281" customFormat="1" x14ac:dyDescent="0.25">
      <c r="A6088" s="167"/>
      <c r="B6088" s="1331"/>
      <c r="C6088" s="1332"/>
      <c r="D6088" s="1333"/>
      <c r="E6088" s="1334"/>
      <c r="F6088" s="1334"/>
      <c r="G6088" s="1334"/>
    </row>
    <row r="6089" spans="1:7" s="1281" customFormat="1" x14ac:dyDescent="0.25">
      <c r="A6089" s="167"/>
      <c r="B6089" s="1331"/>
      <c r="C6089" s="1332"/>
      <c r="D6089" s="1333"/>
      <c r="E6089" s="1334"/>
      <c r="F6089" s="1334"/>
      <c r="G6089" s="1334"/>
    </row>
    <row r="6090" spans="1:7" s="1281" customFormat="1" x14ac:dyDescent="0.25">
      <c r="A6090" s="167"/>
      <c r="B6090" s="1331"/>
      <c r="C6090" s="1332"/>
      <c r="D6090" s="1333"/>
      <c r="E6090" s="1334"/>
      <c r="F6090" s="1334"/>
      <c r="G6090" s="1334"/>
    </row>
    <row r="6091" spans="1:7" s="1281" customFormat="1" x14ac:dyDescent="0.25">
      <c r="A6091" s="167"/>
      <c r="B6091" s="1331"/>
      <c r="C6091" s="1332"/>
      <c r="D6091" s="1333"/>
      <c r="E6091" s="1334"/>
      <c r="F6091" s="1334"/>
      <c r="G6091" s="1334"/>
    </row>
    <row r="6092" spans="1:7" s="1281" customFormat="1" x14ac:dyDescent="0.25">
      <c r="A6092" s="167"/>
      <c r="B6092" s="1331"/>
      <c r="C6092" s="1332"/>
      <c r="D6092" s="1333"/>
      <c r="E6092" s="1334"/>
      <c r="F6092" s="1334"/>
      <c r="G6092" s="1334"/>
    </row>
    <row r="6093" spans="1:7" s="1281" customFormat="1" x14ac:dyDescent="0.25">
      <c r="A6093" s="167"/>
      <c r="B6093" s="1331"/>
      <c r="C6093" s="1332"/>
      <c r="D6093" s="1333"/>
      <c r="E6093" s="1334"/>
      <c r="F6093" s="1334"/>
      <c r="G6093" s="1334"/>
    </row>
    <row r="6094" spans="1:7" s="1281" customFormat="1" x14ac:dyDescent="0.25">
      <c r="A6094" s="167"/>
      <c r="B6094" s="1331"/>
      <c r="C6094" s="1332"/>
      <c r="D6094" s="1333"/>
      <c r="E6094" s="1334"/>
      <c r="F6094" s="1334"/>
      <c r="G6094" s="1334"/>
    </row>
    <row r="6095" spans="1:7" s="1281" customFormat="1" x14ac:dyDescent="0.25">
      <c r="A6095" s="167"/>
      <c r="B6095" s="1331"/>
      <c r="C6095" s="1332"/>
      <c r="D6095" s="1333"/>
      <c r="E6095" s="1334"/>
      <c r="F6095" s="1334"/>
      <c r="G6095" s="1334"/>
    </row>
    <row r="6096" spans="1:7" s="1281" customFormat="1" x14ac:dyDescent="0.25">
      <c r="A6096" s="167"/>
      <c r="B6096" s="1331"/>
      <c r="C6096" s="1332"/>
      <c r="D6096" s="1333"/>
      <c r="E6096" s="1334"/>
      <c r="F6096" s="1334"/>
      <c r="G6096" s="1334"/>
    </row>
    <row r="6097" spans="1:7" s="1281" customFormat="1" x14ac:dyDescent="0.25">
      <c r="A6097" s="167"/>
      <c r="B6097" s="1331"/>
      <c r="C6097" s="1332"/>
      <c r="D6097" s="1333"/>
      <c r="E6097" s="1334"/>
      <c r="F6097" s="1334"/>
      <c r="G6097" s="1334"/>
    </row>
    <row r="6098" spans="1:7" s="1281" customFormat="1" x14ac:dyDescent="0.25">
      <c r="A6098" s="167"/>
      <c r="B6098" s="1331"/>
      <c r="C6098" s="1332"/>
      <c r="D6098" s="1333"/>
      <c r="E6098" s="1334"/>
      <c r="F6098" s="1334"/>
      <c r="G6098" s="1334"/>
    </row>
    <row r="6099" spans="1:7" s="1281" customFormat="1" x14ac:dyDescent="0.25">
      <c r="A6099" s="167"/>
      <c r="B6099" s="1331"/>
      <c r="C6099" s="1332"/>
      <c r="D6099" s="1333"/>
      <c r="E6099" s="1334"/>
      <c r="F6099" s="1334"/>
      <c r="G6099" s="1334"/>
    </row>
    <row r="6100" spans="1:7" s="1281" customFormat="1" x14ac:dyDescent="0.25">
      <c r="A6100" s="167"/>
      <c r="B6100" s="1331"/>
      <c r="C6100" s="1332"/>
      <c r="D6100" s="1333"/>
      <c r="E6100" s="1334"/>
      <c r="F6100" s="1334"/>
      <c r="G6100" s="1334"/>
    </row>
    <row r="6101" spans="1:7" s="1281" customFormat="1" x14ac:dyDescent="0.25">
      <c r="A6101" s="167"/>
      <c r="B6101" s="1331"/>
      <c r="C6101" s="1332"/>
      <c r="D6101" s="1333"/>
      <c r="E6101" s="1334"/>
      <c r="F6101" s="1334"/>
      <c r="G6101" s="1334"/>
    </row>
    <row r="6102" spans="1:7" s="1281" customFormat="1" x14ac:dyDescent="0.25">
      <c r="A6102" s="167"/>
      <c r="B6102" s="1331"/>
      <c r="C6102" s="1332"/>
      <c r="D6102" s="1333"/>
      <c r="E6102" s="1334"/>
      <c r="F6102" s="1334"/>
      <c r="G6102" s="1334"/>
    </row>
    <row r="6103" spans="1:7" s="1281" customFormat="1" x14ac:dyDescent="0.25">
      <c r="A6103" s="167"/>
      <c r="B6103" s="1331"/>
      <c r="C6103" s="1332"/>
      <c r="D6103" s="1333"/>
      <c r="E6103" s="1334"/>
      <c r="F6103" s="1334"/>
      <c r="G6103" s="1334"/>
    </row>
    <row r="6104" spans="1:7" s="1281" customFormat="1" x14ac:dyDescent="0.25">
      <c r="A6104" s="167"/>
      <c r="B6104" s="1331"/>
      <c r="C6104" s="1332"/>
      <c r="D6104" s="1333"/>
      <c r="E6104" s="1334"/>
      <c r="F6104" s="1334"/>
      <c r="G6104" s="1334"/>
    </row>
    <row r="6105" spans="1:7" s="1281" customFormat="1" x14ac:dyDescent="0.25">
      <c r="A6105" s="167"/>
      <c r="B6105" s="1331"/>
      <c r="C6105" s="1332"/>
      <c r="D6105" s="1333"/>
      <c r="E6105" s="1334"/>
      <c r="F6105" s="1334"/>
      <c r="G6105" s="1334"/>
    </row>
    <row r="6106" spans="1:7" s="1281" customFormat="1" x14ac:dyDescent="0.25">
      <c r="A6106" s="167"/>
      <c r="B6106" s="1331"/>
      <c r="C6106" s="1332"/>
      <c r="D6106" s="1333"/>
      <c r="E6106" s="1334"/>
      <c r="F6106" s="1334"/>
      <c r="G6106" s="1334"/>
    </row>
    <row r="6107" spans="1:7" s="1281" customFormat="1" x14ac:dyDescent="0.25">
      <c r="A6107" s="167"/>
      <c r="B6107" s="1331"/>
      <c r="C6107" s="1332"/>
      <c r="D6107" s="1333"/>
      <c r="E6107" s="1334"/>
      <c r="F6107" s="1334"/>
      <c r="G6107" s="1334"/>
    </row>
    <row r="6108" spans="1:7" s="1281" customFormat="1" x14ac:dyDescent="0.25">
      <c r="A6108" s="167"/>
      <c r="B6108" s="1331"/>
      <c r="C6108" s="1332"/>
      <c r="D6108" s="1333"/>
      <c r="E6108" s="1334"/>
      <c r="F6108" s="1334"/>
      <c r="G6108" s="1334"/>
    </row>
    <row r="6109" spans="1:7" s="1281" customFormat="1" x14ac:dyDescent="0.25">
      <c r="A6109" s="167"/>
      <c r="B6109" s="1331"/>
      <c r="C6109" s="1332"/>
      <c r="D6109" s="1333"/>
      <c r="E6109" s="1334"/>
      <c r="F6109" s="1334"/>
      <c r="G6109" s="1334"/>
    </row>
    <row r="6110" spans="1:7" s="1281" customFormat="1" x14ac:dyDescent="0.25">
      <c r="A6110" s="167"/>
      <c r="B6110" s="1331"/>
      <c r="C6110" s="1332"/>
      <c r="D6110" s="1333"/>
      <c r="E6110" s="1334"/>
      <c r="F6110" s="1334"/>
      <c r="G6110" s="1334"/>
    </row>
    <row r="6111" spans="1:7" s="1281" customFormat="1" x14ac:dyDescent="0.25">
      <c r="A6111" s="167"/>
      <c r="B6111" s="1331"/>
      <c r="C6111" s="1332"/>
      <c r="D6111" s="1333"/>
      <c r="E6111" s="1334"/>
      <c r="F6111" s="1334"/>
      <c r="G6111" s="1334"/>
    </row>
    <row r="6112" spans="1:7" s="1281" customFormat="1" x14ac:dyDescent="0.25">
      <c r="A6112" s="167"/>
      <c r="B6112" s="1331"/>
      <c r="C6112" s="1332"/>
      <c r="D6112" s="1333"/>
      <c r="E6112" s="1334"/>
      <c r="F6112" s="1334"/>
      <c r="G6112" s="1334"/>
    </row>
    <row r="6113" spans="1:7" s="1281" customFormat="1" x14ac:dyDescent="0.25">
      <c r="A6113" s="167"/>
      <c r="B6113" s="1331"/>
      <c r="C6113" s="1332"/>
      <c r="D6113" s="1333"/>
      <c r="E6113" s="1334"/>
      <c r="F6113" s="1334"/>
      <c r="G6113" s="1334"/>
    </row>
    <row r="6114" spans="1:7" s="1281" customFormat="1" x14ac:dyDescent="0.25">
      <c r="A6114" s="167"/>
      <c r="B6114" s="1331"/>
      <c r="C6114" s="1332"/>
      <c r="D6114" s="1333"/>
      <c r="E6114" s="1334"/>
      <c r="F6114" s="1334"/>
      <c r="G6114" s="1334"/>
    </row>
    <row r="6115" spans="1:7" s="1281" customFormat="1" x14ac:dyDescent="0.25">
      <c r="A6115" s="167"/>
      <c r="B6115" s="1331"/>
      <c r="C6115" s="1332"/>
      <c r="D6115" s="1333"/>
      <c r="E6115" s="1334"/>
      <c r="F6115" s="1334"/>
      <c r="G6115" s="1334"/>
    </row>
    <row r="6116" spans="1:7" s="1281" customFormat="1" x14ac:dyDescent="0.25">
      <c r="A6116" s="167"/>
      <c r="B6116" s="1331"/>
      <c r="C6116" s="1332"/>
      <c r="D6116" s="1333"/>
      <c r="E6116" s="1334"/>
      <c r="F6116" s="1334"/>
      <c r="G6116" s="1334"/>
    </row>
    <row r="6117" spans="1:7" s="1281" customFormat="1" x14ac:dyDescent="0.25">
      <c r="A6117" s="167"/>
      <c r="B6117" s="1331"/>
      <c r="C6117" s="1332"/>
      <c r="D6117" s="1333"/>
      <c r="E6117" s="1334"/>
      <c r="F6117" s="1334"/>
      <c r="G6117" s="1334"/>
    </row>
    <row r="6118" spans="1:7" s="1281" customFormat="1" x14ac:dyDescent="0.25">
      <c r="A6118" s="167"/>
      <c r="B6118" s="1331"/>
      <c r="C6118" s="1332"/>
      <c r="D6118" s="1333"/>
      <c r="E6118" s="1334"/>
      <c r="F6118" s="1334"/>
      <c r="G6118" s="1334"/>
    </row>
    <row r="6119" spans="1:7" s="1281" customFormat="1" x14ac:dyDescent="0.25">
      <c r="A6119" s="167"/>
      <c r="B6119" s="1331"/>
      <c r="C6119" s="1332"/>
      <c r="D6119" s="1333"/>
      <c r="E6119" s="1334"/>
      <c r="F6119" s="1334"/>
      <c r="G6119" s="1334"/>
    </row>
    <row r="6120" spans="1:7" s="1281" customFormat="1" x14ac:dyDescent="0.25">
      <c r="A6120" s="167"/>
      <c r="B6120" s="1331"/>
      <c r="C6120" s="1332"/>
      <c r="D6120" s="1333"/>
      <c r="E6120" s="1334"/>
      <c r="F6120" s="1334"/>
      <c r="G6120" s="1334"/>
    </row>
    <row r="6121" spans="1:7" s="1281" customFormat="1" x14ac:dyDescent="0.25">
      <c r="A6121" s="167"/>
      <c r="B6121" s="1331"/>
      <c r="C6121" s="1332"/>
      <c r="D6121" s="1333"/>
      <c r="E6121" s="1334"/>
      <c r="F6121" s="1334"/>
      <c r="G6121" s="1334"/>
    </row>
    <row r="6122" spans="1:7" s="1281" customFormat="1" x14ac:dyDescent="0.25">
      <c r="A6122" s="167"/>
      <c r="B6122" s="1331"/>
      <c r="C6122" s="1332"/>
      <c r="D6122" s="1333"/>
      <c r="E6122" s="1334"/>
      <c r="F6122" s="1334"/>
      <c r="G6122" s="1334"/>
    </row>
    <row r="6123" spans="1:7" s="1281" customFormat="1" x14ac:dyDescent="0.25">
      <c r="A6123" s="167"/>
      <c r="B6123" s="1331"/>
      <c r="C6123" s="1332"/>
      <c r="D6123" s="1333"/>
      <c r="E6123" s="1334"/>
      <c r="F6123" s="1334"/>
      <c r="G6123" s="1334"/>
    </row>
    <row r="6124" spans="1:7" s="1281" customFormat="1" x14ac:dyDescent="0.25">
      <c r="A6124" s="167"/>
      <c r="B6124" s="1331"/>
      <c r="C6124" s="1332"/>
      <c r="D6124" s="1333"/>
      <c r="E6124" s="1334"/>
      <c r="F6124" s="1334"/>
      <c r="G6124" s="1334"/>
    </row>
    <row r="6125" spans="1:7" s="1281" customFormat="1" x14ac:dyDescent="0.25">
      <c r="A6125" s="167"/>
      <c r="B6125" s="1331"/>
      <c r="C6125" s="1332"/>
      <c r="D6125" s="1333"/>
      <c r="E6125" s="1334"/>
      <c r="F6125" s="1334"/>
      <c r="G6125" s="1334"/>
    </row>
    <row r="6126" spans="1:7" s="1281" customFormat="1" x14ac:dyDescent="0.25">
      <c r="A6126" s="167"/>
      <c r="B6126" s="1331"/>
      <c r="C6126" s="1332"/>
      <c r="D6126" s="1333"/>
      <c r="E6126" s="1334"/>
      <c r="F6126" s="1334"/>
      <c r="G6126" s="1334"/>
    </row>
    <row r="6127" spans="1:7" s="1281" customFormat="1" x14ac:dyDescent="0.25">
      <c r="A6127" s="167"/>
      <c r="B6127" s="1331"/>
      <c r="C6127" s="1332"/>
      <c r="D6127" s="1333"/>
      <c r="E6127" s="1334"/>
      <c r="F6127" s="1334"/>
      <c r="G6127" s="1334"/>
    </row>
    <row r="6128" spans="1:7" s="1281" customFormat="1" x14ac:dyDescent="0.25">
      <c r="A6128" s="167"/>
      <c r="B6128" s="1331"/>
      <c r="C6128" s="1332"/>
      <c r="D6128" s="1333"/>
      <c r="E6128" s="1334"/>
      <c r="F6128" s="1334"/>
      <c r="G6128" s="1334"/>
    </row>
    <row r="6129" spans="1:7" s="1281" customFormat="1" x14ac:dyDescent="0.25">
      <c r="A6129" s="167"/>
      <c r="B6129" s="1331"/>
      <c r="C6129" s="1332"/>
      <c r="D6129" s="1333"/>
      <c r="E6129" s="1334"/>
      <c r="F6129" s="1334"/>
      <c r="G6129" s="1334"/>
    </row>
    <row r="6130" spans="1:7" s="1281" customFormat="1" x14ac:dyDescent="0.25">
      <c r="A6130" s="167"/>
      <c r="B6130" s="1331"/>
      <c r="C6130" s="1332"/>
      <c r="D6130" s="1333"/>
      <c r="E6130" s="1334"/>
      <c r="F6130" s="1334"/>
      <c r="G6130" s="1334"/>
    </row>
    <row r="6131" spans="1:7" s="1281" customFormat="1" x14ac:dyDescent="0.25">
      <c r="A6131" s="167"/>
      <c r="B6131" s="1331"/>
      <c r="C6131" s="1332"/>
      <c r="D6131" s="1333"/>
      <c r="E6131" s="1334"/>
      <c r="F6131" s="1334"/>
      <c r="G6131" s="1334"/>
    </row>
    <row r="6132" spans="1:7" s="1281" customFormat="1" x14ac:dyDescent="0.25">
      <c r="A6132" s="167"/>
      <c r="B6132" s="1331"/>
      <c r="C6132" s="1332"/>
      <c r="D6132" s="1333"/>
      <c r="E6132" s="1334"/>
      <c r="F6132" s="1334"/>
      <c r="G6132" s="1334"/>
    </row>
    <row r="6133" spans="1:7" s="1281" customFormat="1" x14ac:dyDescent="0.25">
      <c r="A6133" s="167"/>
      <c r="B6133" s="1331"/>
      <c r="C6133" s="1332"/>
      <c r="D6133" s="1333"/>
      <c r="E6133" s="1334"/>
      <c r="F6133" s="1334"/>
      <c r="G6133" s="1334"/>
    </row>
    <row r="6134" spans="1:7" s="1281" customFormat="1" x14ac:dyDescent="0.25">
      <c r="A6134" s="167"/>
      <c r="B6134" s="1331"/>
      <c r="C6134" s="1332"/>
      <c r="D6134" s="1333"/>
      <c r="E6134" s="1334"/>
      <c r="F6134" s="1334"/>
      <c r="G6134" s="1334"/>
    </row>
    <row r="6135" spans="1:7" s="1281" customFormat="1" x14ac:dyDescent="0.25">
      <c r="A6135" s="167"/>
      <c r="B6135" s="1331"/>
      <c r="C6135" s="1332"/>
      <c r="D6135" s="1333"/>
      <c r="E6135" s="1334"/>
      <c r="F6135" s="1334"/>
      <c r="G6135" s="1334"/>
    </row>
    <row r="6136" spans="1:7" s="1281" customFormat="1" x14ac:dyDescent="0.25">
      <c r="A6136" s="167"/>
      <c r="B6136" s="1331"/>
      <c r="C6136" s="1332"/>
      <c r="D6136" s="1333"/>
      <c r="E6136" s="1334"/>
      <c r="F6136" s="1334"/>
      <c r="G6136" s="1334"/>
    </row>
    <row r="6137" spans="1:7" s="1281" customFormat="1" x14ac:dyDescent="0.25">
      <c r="A6137" s="167"/>
      <c r="B6137" s="1331"/>
      <c r="C6137" s="1332"/>
      <c r="D6137" s="1333"/>
      <c r="E6137" s="1334"/>
      <c r="F6137" s="1334"/>
      <c r="G6137" s="1334"/>
    </row>
    <row r="6138" spans="1:7" s="1281" customFormat="1" x14ac:dyDescent="0.25">
      <c r="A6138" s="167"/>
      <c r="B6138" s="1331"/>
      <c r="C6138" s="1332"/>
      <c r="D6138" s="1333"/>
      <c r="E6138" s="1334"/>
      <c r="F6138" s="1334"/>
      <c r="G6138" s="1334"/>
    </row>
    <row r="6139" spans="1:7" s="1281" customFormat="1" x14ac:dyDescent="0.25">
      <c r="A6139" s="167"/>
      <c r="B6139" s="1331"/>
      <c r="C6139" s="1332"/>
      <c r="D6139" s="1333"/>
      <c r="E6139" s="1334"/>
      <c r="F6139" s="1334"/>
      <c r="G6139" s="1334"/>
    </row>
    <row r="6140" spans="1:7" s="1281" customFormat="1" x14ac:dyDescent="0.25">
      <c r="A6140" s="167"/>
      <c r="B6140" s="1331"/>
      <c r="C6140" s="1332"/>
      <c r="D6140" s="1333"/>
      <c r="E6140" s="1334"/>
      <c r="F6140" s="1334"/>
      <c r="G6140" s="1334"/>
    </row>
    <row r="6141" spans="1:7" s="1281" customFormat="1" x14ac:dyDescent="0.25">
      <c r="A6141" s="167"/>
      <c r="B6141" s="1331"/>
      <c r="C6141" s="1332"/>
      <c r="D6141" s="1333"/>
      <c r="E6141" s="1334"/>
      <c r="F6141" s="1334"/>
      <c r="G6141" s="1334"/>
    </row>
    <row r="6142" spans="1:7" s="1281" customFormat="1" x14ac:dyDescent="0.25">
      <c r="A6142" s="167"/>
      <c r="B6142" s="1331"/>
      <c r="C6142" s="1332"/>
      <c r="D6142" s="1333"/>
      <c r="E6142" s="1334"/>
      <c r="F6142" s="1334"/>
      <c r="G6142" s="1334"/>
    </row>
    <row r="6143" spans="1:7" s="1281" customFormat="1" x14ac:dyDescent="0.25">
      <c r="A6143" s="167"/>
      <c r="B6143" s="1331"/>
      <c r="C6143" s="1332"/>
      <c r="D6143" s="1333"/>
      <c r="E6143" s="1334"/>
      <c r="F6143" s="1334"/>
      <c r="G6143" s="1334"/>
    </row>
    <row r="6144" spans="1:7" s="1281" customFormat="1" x14ac:dyDescent="0.25">
      <c r="A6144" s="167"/>
      <c r="B6144" s="1331"/>
      <c r="C6144" s="1332"/>
      <c r="D6144" s="1333"/>
      <c r="E6144" s="1334"/>
      <c r="F6144" s="1334"/>
      <c r="G6144" s="1334"/>
    </row>
    <row r="6145" spans="1:7" s="1281" customFormat="1" x14ac:dyDescent="0.25">
      <c r="A6145" s="167"/>
      <c r="B6145" s="1331"/>
      <c r="C6145" s="1332"/>
      <c r="D6145" s="1333"/>
      <c r="E6145" s="1334"/>
      <c r="F6145" s="1334"/>
      <c r="G6145" s="1334"/>
    </row>
    <row r="6146" spans="1:7" s="1281" customFormat="1" x14ac:dyDescent="0.25">
      <c r="A6146" s="167"/>
      <c r="B6146" s="1331"/>
      <c r="C6146" s="1332"/>
      <c r="D6146" s="1333"/>
      <c r="E6146" s="1334"/>
      <c r="F6146" s="1334"/>
      <c r="G6146" s="1334"/>
    </row>
    <row r="6147" spans="1:7" s="1281" customFormat="1" x14ac:dyDescent="0.25">
      <c r="A6147" s="167"/>
      <c r="B6147" s="1331"/>
      <c r="C6147" s="1332"/>
      <c r="D6147" s="1333"/>
      <c r="E6147" s="1334"/>
      <c r="F6147" s="1334"/>
      <c r="G6147" s="1334"/>
    </row>
    <row r="6148" spans="1:7" s="1281" customFormat="1" x14ac:dyDescent="0.25">
      <c r="A6148" s="167"/>
      <c r="B6148" s="1331"/>
      <c r="C6148" s="1332"/>
      <c r="D6148" s="1333"/>
      <c r="E6148" s="1334"/>
      <c r="F6148" s="1334"/>
      <c r="G6148" s="1334"/>
    </row>
    <row r="6149" spans="1:7" s="1281" customFormat="1" x14ac:dyDescent="0.25">
      <c r="A6149" s="167"/>
      <c r="B6149" s="1331"/>
      <c r="C6149" s="1332"/>
      <c r="D6149" s="1333"/>
      <c r="E6149" s="1334"/>
      <c r="F6149" s="1334"/>
      <c r="G6149" s="1334"/>
    </row>
    <row r="6150" spans="1:7" s="1281" customFormat="1" x14ac:dyDescent="0.25">
      <c r="A6150" s="167"/>
      <c r="B6150" s="1331"/>
      <c r="C6150" s="1332"/>
      <c r="D6150" s="1333"/>
      <c r="E6150" s="1334"/>
      <c r="F6150" s="1334"/>
      <c r="G6150" s="1334"/>
    </row>
    <row r="6151" spans="1:7" s="1281" customFormat="1" x14ac:dyDescent="0.25">
      <c r="A6151" s="167"/>
      <c r="B6151" s="1331"/>
      <c r="C6151" s="1332"/>
      <c r="D6151" s="1333"/>
      <c r="E6151" s="1334"/>
      <c r="F6151" s="1334"/>
      <c r="G6151" s="1334"/>
    </row>
    <row r="6152" spans="1:7" s="1281" customFormat="1" x14ac:dyDescent="0.25">
      <c r="A6152" s="167"/>
      <c r="B6152" s="1331"/>
      <c r="C6152" s="1332"/>
      <c r="D6152" s="1333"/>
      <c r="E6152" s="1334"/>
      <c r="F6152" s="1334"/>
      <c r="G6152" s="1334"/>
    </row>
    <row r="6153" spans="1:7" s="1281" customFormat="1" x14ac:dyDescent="0.25">
      <c r="A6153" s="167"/>
      <c r="B6153" s="1331"/>
      <c r="C6153" s="1332"/>
      <c r="D6153" s="1333"/>
      <c r="E6153" s="1334"/>
      <c r="F6153" s="1334"/>
      <c r="G6153" s="1334"/>
    </row>
    <row r="6154" spans="1:7" s="1281" customFormat="1" x14ac:dyDescent="0.25">
      <c r="A6154" s="167"/>
      <c r="B6154" s="1331"/>
      <c r="C6154" s="1332"/>
      <c r="D6154" s="1333"/>
      <c r="E6154" s="1334"/>
      <c r="F6154" s="1334"/>
      <c r="G6154" s="1334"/>
    </row>
    <row r="6155" spans="1:7" s="1281" customFormat="1" x14ac:dyDescent="0.25">
      <c r="A6155" s="167"/>
      <c r="B6155" s="1331"/>
      <c r="C6155" s="1332"/>
      <c r="D6155" s="1333"/>
      <c r="E6155" s="1334"/>
      <c r="F6155" s="1334"/>
      <c r="G6155" s="1334"/>
    </row>
    <row r="6156" spans="1:7" s="1281" customFormat="1" x14ac:dyDescent="0.25">
      <c r="A6156" s="167"/>
      <c r="B6156" s="1331"/>
      <c r="C6156" s="1332"/>
      <c r="D6156" s="1333"/>
      <c r="E6156" s="1334"/>
      <c r="F6156" s="1334"/>
      <c r="G6156" s="1334"/>
    </row>
    <row r="6157" spans="1:7" s="1281" customFormat="1" x14ac:dyDescent="0.25">
      <c r="A6157" s="167"/>
      <c r="B6157" s="1331"/>
      <c r="C6157" s="1332"/>
      <c r="D6157" s="1333"/>
      <c r="E6157" s="1334"/>
      <c r="F6157" s="1334"/>
      <c r="G6157" s="1334"/>
    </row>
    <row r="6158" spans="1:7" s="1281" customFormat="1" x14ac:dyDescent="0.25">
      <c r="A6158" s="167"/>
      <c r="B6158" s="1331"/>
      <c r="C6158" s="1332"/>
      <c r="D6158" s="1333"/>
      <c r="E6158" s="1334"/>
      <c r="F6158" s="1334"/>
      <c r="G6158" s="1334"/>
    </row>
    <row r="6159" spans="1:7" s="1281" customFormat="1" x14ac:dyDescent="0.25">
      <c r="A6159" s="167"/>
      <c r="B6159" s="1331"/>
      <c r="C6159" s="1332"/>
      <c r="D6159" s="1333"/>
      <c r="E6159" s="1334"/>
      <c r="F6159" s="1334"/>
      <c r="G6159" s="1334"/>
    </row>
    <row r="6160" spans="1:7" s="1281" customFormat="1" x14ac:dyDescent="0.25">
      <c r="A6160" s="167"/>
      <c r="B6160" s="1331"/>
      <c r="C6160" s="1332"/>
      <c r="D6160" s="1333"/>
      <c r="E6160" s="1334"/>
      <c r="F6160" s="1334"/>
      <c r="G6160" s="1334"/>
    </row>
    <row r="6161" spans="1:7" s="1281" customFormat="1" x14ac:dyDescent="0.25">
      <c r="A6161" s="167"/>
      <c r="B6161" s="1331"/>
      <c r="C6161" s="1332"/>
      <c r="D6161" s="1333"/>
      <c r="E6161" s="1334"/>
      <c r="F6161" s="1334"/>
      <c r="G6161" s="1334"/>
    </row>
    <row r="6162" spans="1:7" s="1281" customFormat="1" x14ac:dyDescent="0.25">
      <c r="A6162" s="167"/>
      <c r="B6162" s="1331"/>
      <c r="C6162" s="1332"/>
      <c r="D6162" s="1333"/>
      <c r="E6162" s="1334"/>
      <c r="F6162" s="1334"/>
      <c r="G6162" s="1334"/>
    </row>
    <row r="6163" spans="1:7" s="1281" customFormat="1" x14ac:dyDescent="0.25">
      <c r="A6163" s="167"/>
      <c r="B6163" s="1331"/>
      <c r="C6163" s="1332"/>
      <c r="D6163" s="1333"/>
      <c r="E6163" s="1334"/>
      <c r="F6163" s="1334"/>
      <c r="G6163" s="1334"/>
    </row>
    <row r="6164" spans="1:7" s="1281" customFormat="1" x14ac:dyDescent="0.25">
      <c r="A6164" s="167"/>
      <c r="B6164" s="1331"/>
      <c r="C6164" s="1332"/>
      <c r="D6164" s="1333"/>
      <c r="E6164" s="1334"/>
      <c r="F6164" s="1334"/>
      <c r="G6164" s="1334"/>
    </row>
    <row r="6165" spans="1:7" s="1281" customFormat="1" x14ac:dyDescent="0.25">
      <c r="A6165" s="167"/>
      <c r="B6165" s="1331"/>
      <c r="C6165" s="1332"/>
      <c r="D6165" s="1333"/>
      <c r="E6165" s="1334"/>
      <c r="F6165" s="1334"/>
      <c r="G6165" s="1334"/>
    </row>
    <row r="6166" spans="1:7" s="1281" customFormat="1" x14ac:dyDescent="0.25">
      <c r="A6166" s="167"/>
      <c r="B6166" s="1331"/>
      <c r="C6166" s="1332"/>
      <c r="D6166" s="1333"/>
      <c r="E6166" s="1334"/>
      <c r="F6166" s="1334"/>
      <c r="G6166" s="1334"/>
    </row>
    <row r="6167" spans="1:7" s="1281" customFormat="1" x14ac:dyDescent="0.25">
      <c r="A6167" s="167"/>
      <c r="B6167" s="1331"/>
      <c r="C6167" s="1332"/>
      <c r="D6167" s="1333"/>
      <c r="E6167" s="1334"/>
      <c r="F6167" s="1334"/>
      <c r="G6167" s="1334"/>
    </row>
    <row r="6168" spans="1:7" s="1281" customFormat="1" x14ac:dyDescent="0.25">
      <c r="A6168" s="167"/>
      <c r="B6168" s="1331"/>
      <c r="C6168" s="1332"/>
      <c r="D6168" s="1333"/>
      <c r="E6168" s="1334"/>
      <c r="F6168" s="1334"/>
      <c r="G6168" s="1334"/>
    </row>
    <row r="6169" spans="1:7" s="1281" customFormat="1" x14ac:dyDescent="0.25">
      <c r="A6169" s="167"/>
      <c r="B6169" s="1331"/>
      <c r="C6169" s="1332"/>
      <c r="D6169" s="1333"/>
      <c r="E6169" s="1334"/>
      <c r="F6169" s="1334"/>
      <c r="G6169" s="1334"/>
    </row>
    <row r="6170" spans="1:7" s="1281" customFormat="1" x14ac:dyDescent="0.25">
      <c r="A6170" s="167"/>
      <c r="B6170" s="1331"/>
      <c r="C6170" s="1332"/>
      <c r="D6170" s="1333"/>
      <c r="E6170" s="1334"/>
      <c r="F6170" s="1334"/>
      <c r="G6170" s="1334"/>
    </row>
    <row r="6171" spans="1:7" s="1281" customFormat="1" x14ac:dyDescent="0.25">
      <c r="A6171" s="167"/>
      <c r="B6171" s="1331"/>
      <c r="C6171" s="1332"/>
      <c r="D6171" s="1333"/>
      <c r="E6171" s="1334"/>
      <c r="F6171" s="1334"/>
      <c r="G6171" s="1334"/>
    </row>
    <row r="6172" spans="1:7" s="1281" customFormat="1" x14ac:dyDescent="0.25">
      <c r="A6172" s="167"/>
      <c r="B6172" s="1331"/>
      <c r="C6172" s="1332"/>
      <c r="D6172" s="1333"/>
      <c r="E6172" s="1334"/>
      <c r="F6172" s="1334"/>
      <c r="G6172" s="1334"/>
    </row>
    <row r="6173" spans="1:7" s="1281" customFormat="1" x14ac:dyDescent="0.25">
      <c r="A6173" s="167"/>
      <c r="B6173" s="1331"/>
      <c r="C6173" s="1332"/>
      <c r="D6173" s="1333"/>
      <c r="E6173" s="1334"/>
      <c r="F6173" s="1334"/>
      <c r="G6173" s="1334"/>
    </row>
    <row r="6174" spans="1:7" s="1281" customFormat="1" x14ac:dyDescent="0.25">
      <c r="A6174" s="167"/>
      <c r="B6174" s="1331"/>
      <c r="C6174" s="1332"/>
      <c r="D6174" s="1333"/>
      <c r="E6174" s="1334"/>
      <c r="F6174" s="1334"/>
      <c r="G6174" s="1334"/>
    </row>
    <row r="6175" spans="1:7" s="1281" customFormat="1" x14ac:dyDescent="0.25">
      <c r="A6175" s="167"/>
      <c r="B6175" s="1331"/>
      <c r="C6175" s="1332"/>
      <c r="D6175" s="1333"/>
      <c r="E6175" s="1334"/>
      <c r="F6175" s="1334"/>
      <c r="G6175" s="1334"/>
    </row>
    <row r="6176" spans="1:7" s="1281" customFormat="1" x14ac:dyDescent="0.25">
      <c r="A6176" s="167"/>
      <c r="B6176" s="1331"/>
      <c r="C6176" s="1332"/>
      <c r="D6176" s="1333"/>
      <c r="E6176" s="1334"/>
      <c r="F6176" s="1334"/>
      <c r="G6176" s="1334"/>
    </row>
    <row r="6177" spans="1:7" s="1281" customFormat="1" x14ac:dyDescent="0.25">
      <c r="A6177" s="167"/>
      <c r="B6177" s="1331"/>
      <c r="C6177" s="1332"/>
      <c r="D6177" s="1333"/>
      <c r="E6177" s="1334"/>
      <c r="F6177" s="1334"/>
      <c r="G6177" s="1334"/>
    </row>
    <row r="6178" spans="1:7" s="1281" customFormat="1" x14ac:dyDescent="0.25">
      <c r="A6178" s="167"/>
      <c r="B6178" s="1331"/>
      <c r="C6178" s="1332"/>
      <c r="D6178" s="1333"/>
      <c r="E6178" s="1334"/>
      <c r="F6178" s="1334"/>
      <c r="G6178" s="1334"/>
    </row>
    <row r="6179" spans="1:7" s="1281" customFormat="1" x14ac:dyDescent="0.25">
      <c r="A6179" s="167"/>
      <c r="B6179" s="1331"/>
      <c r="C6179" s="1332"/>
      <c r="D6179" s="1333"/>
      <c r="E6179" s="1334"/>
      <c r="F6179" s="1334"/>
      <c r="G6179" s="1334"/>
    </row>
    <row r="6180" spans="1:7" s="1281" customFormat="1" x14ac:dyDescent="0.25">
      <c r="A6180" s="167"/>
      <c r="B6180" s="1331"/>
      <c r="C6180" s="1332"/>
      <c r="D6180" s="1333"/>
      <c r="E6180" s="1334"/>
      <c r="F6180" s="1334"/>
      <c r="G6180" s="1334"/>
    </row>
    <row r="6181" spans="1:7" s="1281" customFormat="1" x14ac:dyDescent="0.25">
      <c r="A6181" s="167"/>
      <c r="B6181" s="1331"/>
      <c r="C6181" s="1332"/>
      <c r="D6181" s="1333"/>
      <c r="E6181" s="1334"/>
      <c r="F6181" s="1334"/>
      <c r="G6181" s="1334"/>
    </row>
    <row r="6182" spans="1:7" s="1281" customFormat="1" x14ac:dyDescent="0.25">
      <c r="A6182" s="167"/>
      <c r="B6182" s="1331"/>
      <c r="C6182" s="1332"/>
      <c r="D6182" s="1333"/>
      <c r="E6182" s="1334"/>
      <c r="F6182" s="1334"/>
      <c r="G6182" s="1334"/>
    </row>
    <row r="6183" spans="1:7" s="1281" customFormat="1" x14ac:dyDescent="0.25">
      <c r="A6183" s="167"/>
      <c r="B6183" s="1331"/>
      <c r="C6183" s="1332"/>
      <c r="D6183" s="1333"/>
      <c r="E6183" s="1334"/>
      <c r="F6183" s="1334"/>
      <c r="G6183" s="1334"/>
    </row>
    <row r="6184" spans="1:7" s="1281" customFormat="1" x14ac:dyDescent="0.25">
      <c r="A6184" s="167"/>
      <c r="B6184" s="1331"/>
      <c r="C6184" s="1332"/>
      <c r="D6184" s="1333"/>
      <c r="E6184" s="1334"/>
      <c r="F6184" s="1334"/>
      <c r="G6184" s="1334"/>
    </row>
    <row r="6185" spans="1:7" s="1281" customFormat="1" x14ac:dyDescent="0.25">
      <c r="A6185" s="167"/>
      <c r="B6185" s="1331"/>
      <c r="C6185" s="1332"/>
      <c r="D6185" s="1333"/>
      <c r="E6185" s="1334"/>
      <c r="F6185" s="1334"/>
      <c r="G6185" s="1334"/>
    </row>
    <row r="6186" spans="1:7" s="1281" customFormat="1" x14ac:dyDescent="0.25">
      <c r="A6186" s="167"/>
      <c r="B6186" s="1331"/>
      <c r="C6186" s="1332"/>
      <c r="D6186" s="1333"/>
      <c r="E6186" s="1334"/>
      <c r="F6186" s="1334"/>
      <c r="G6186" s="1334"/>
    </row>
    <row r="6187" spans="1:7" s="1281" customFormat="1" x14ac:dyDescent="0.25">
      <c r="A6187" s="167"/>
      <c r="B6187" s="1331"/>
      <c r="C6187" s="1332"/>
      <c r="D6187" s="1333"/>
      <c r="E6187" s="1334"/>
      <c r="F6187" s="1334"/>
      <c r="G6187" s="1334"/>
    </row>
    <row r="6188" spans="1:7" s="1281" customFormat="1" x14ac:dyDescent="0.25">
      <c r="A6188" s="167"/>
      <c r="B6188" s="1331"/>
      <c r="C6188" s="1332"/>
      <c r="D6188" s="1333"/>
      <c r="E6188" s="1334"/>
      <c r="F6188" s="1334"/>
      <c r="G6188" s="1334"/>
    </row>
    <row r="6189" spans="1:7" s="1281" customFormat="1" x14ac:dyDescent="0.25">
      <c r="A6189" s="167"/>
      <c r="B6189" s="1331"/>
      <c r="C6189" s="1332"/>
      <c r="D6189" s="1333"/>
      <c r="E6189" s="1334"/>
      <c r="F6189" s="1334"/>
      <c r="G6189" s="1334"/>
    </row>
    <row r="6190" spans="1:7" s="1281" customFormat="1" x14ac:dyDescent="0.25">
      <c r="A6190" s="167"/>
      <c r="B6190" s="1331"/>
      <c r="C6190" s="1332"/>
      <c r="D6190" s="1333"/>
      <c r="E6190" s="1334"/>
      <c r="F6190" s="1334"/>
      <c r="G6190" s="1334"/>
    </row>
    <row r="6191" spans="1:7" s="1281" customFormat="1" x14ac:dyDescent="0.25">
      <c r="A6191" s="167"/>
      <c r="B6191" s="1331"/>
      <c r="C6191" s="1332"/>
      <c r="D6191" s="1333"/>
      <c r="E6191" s="1334"/>
      <c r="F6191" s="1334"/>
      <c r="G6191" s="1334"/>
    </row>
    <row r="6192" spans="1:7" s="1281" customFormat="1" x14ac:dyDescent="0.25">
      <c r="A6192" s="167"/>
      <c r="B6192" s="1331"/>
      <c r="C6192" s="1332"/>
      <c r="D6192" s="1333"/>
      <c r="E6192" s="1334"/>
      <c r="F6192" s="1334"/>
      <c r="G6192" s="1334"/>
    </row>
    <row r="6193" spans="1:7" s="1281" customFormat="1" x14ac:dyDescent="0.25">
      <c r="A6193" s="167"/>
      <c r="B6193" s="1331"/>
      <c r="C6193" s="1332"/>
      <c r="D6193" s="1333"/>
      <c r="E6193" s="1334"/>
      <c r="F6193" s="1334"/>
      <c r="G6193" s="1334"/>
    </row>
    <row r="6194" spans="1:7" s="1281" customFormat="1" x14ac:dyDescent="0.25">
      <c r="A6194" s="167"/>
      <c r="B6194" s="1331"/>
      <c r="C6194" s="1332"/>
      <c r="D6194" s="1333"/>
      <c r="E6194" s="1334"/>
      <c r="F6194" s="1334"/>
      <c r="G6194" s="1334"/>
    </row>
    <row r="6195" spans="1:7" s="1281" customFormat="1" x14ac:dyDescent="0.25">
      <c r="A6195" s="167"/>
      <c r="B6195" s="1331"/>
      <c r="C6195" s="1332"/>
      <c r="D6195" s="1333"/>
      <c r="E6195" s="1334"/>
      <c r="F6195" s="1334"/>
      <c r="G6195" s="1334"/>
    </row>
    <row r="6196" spans="1:7" s="1281" customFormat="1" x14ac:dyDescent="0.25">
      <c r="A6196" s="167"/>
      <c r="B6196" s="1331"/>
      <c r="C6196" s="1332"/>
      <c r="D6196" s="1333"/>
      <c r="E6196" s="1334"/>
      <c r="F6196" s="1334"/>
      <c r="G6196" s="1334"/>
    </row>
    <row r="6197" spans="1:7" s="1281" customFormat="1" x14ac:dyDescent="0.25">
      <c r="A6197" s="167"/>
      <c r="B6197" s="1331"/>
      <c r="C6197" s="1332"/>
      <c r="D6197" s="1333"/>
      <c r="E6197" s="1334"/>
      <c r="F6197" s="1334"/>
      <c r="G6197" s="1334"/>
    </row>
    <row r="6198" spans="1:7" s="1281" customFormat="1" x14ac:dyDescent="0.25">
      <c r="A6198" s="167"/>
      <c r="B6198" s="1331"/>
      <c r="C6198" s="1332"/>
      <c r="D6198" s="1333"/>
      <c r="E6198" s="1334"/>
      <c r="F6198" s="1334"/>
      <c r="G6198" s="1334"/>
    </row>
    <row r="6199" spans="1:7" s="1281" customFormat="1" x14ac:dyDescent="0.25">
      <c r="A6199" s="167"/>
      <c r="B6199" s="1331"/>
      <c r="C6199" s="1332"/>
      <c r="D6199" s="1333"/>
      <c r="E6199" s="1334"/>
      <c r="F6199" s="1334"/>
      <c r="G6199" s="1334"/>
    </row>
    <row r="6200" spans="1:7" s="1281" customFormat="1" x14ac:dyDescent="0.25">
      <c r="A6200" s="167"/>
      <c r="B6200" s="1331"/>
      <c r="C6200" s="1332"/>
      <c r="D6200" s="1333"/>
      <c r="E6200" s="1334"/>
      <c r="F6200" s="1334"/>
      <c r="G6200" s="1334"/>
    </row>
    <row r="6201" spans="1:7" s="1281" customFormat="1" x14ac:dyDescent="0.25">
      <c r="A6201" s="167"/>
      <c r="B6201" s="1331"/>
      <c r="C6201" s="1332"/>
      <c r="D6201" s="1333"/>
      <c r="E6201" s="1334"/>
      <c r="F6201" s="1334"/>
      <c r="G6201" s="1334"/>
    </row>
    <row r="6202" spans="1:7" s="1281" customFormat="1" x14ac:dyDescent="0.25">
      <c r="A6202" s="167"/>
      <c r="B6202" s="1331"/>
      <c r="C6202" s="1332"/>
      <c r="D6202" s="1333"/>
      <c r="E6202" s="1334"/>
      <c r="F6202" s="1334"/>
      <c r="G6202" s="1334"/>
    </row>
    <row r="6203" spans="1:7" s="1281" customFormat="1" x14ac:dyDescent="0.25">
      <c r="A6203" s="167"/>
      <c r="B6203" s="1331"/>
      <c r="C6203" s="1332"/>
      <c r="D6203" s="1333"/>
      <c r="E6203" s="1334"/>
      <c r="F6203" s="1334"/>
      <c r="G6203" s="1334"/>
    </row>
    <row r="6204" spans="1:7" s="1281" customFormat="1" x14ac:dyDescent="0.25">
      <c r="A6204" s="167"/>
      <c r="B6204" s="1331"/>
      <c r="C6204" s="1332"/>
      <c r="D6204" s="1333"/>
      <c r="E6204" s="1334"/>
      <c r="F6204" s="1334"/>
      <c r="G6204" s="1334"/>
    </row>
    <row r="6205" spans="1:7" s="1281" customFormat="1" x14ac:dyDescent="0.25">
      <c r="A6205" s="167"/>
      <c r="B6205" s="1331"/>
      <c r="C6205" s="1332"/>
      <c r="D6205" s="1333"/>
      <c r="E6205" s="1334"/>
      <c r="F6205" s="1334"/>
      <c r="G6205" s="1334"/>
    </row>
    <row r="6206" spans="1:7" s="1281" customFormat="1" x14ac:dyDescent="0.25">
      <c r="A6206" s="167"/>
      <c r="B6206" s="1331"/>
      <c r="C6206" s="1332"/>
      <c r="D6206" s="1333"/>
      <c r="E6206" s="1334"/>
      <c r="F6206" s="1334"/>
      <c r="G6206" s="1334"/>
    </row>
    <row r="6207" spans="1:7" s="1281" customFormat="1" x14ac:dyDescent="0.25">
      <c r="A6207" s="167"/>
      <c r="B6207" s="1331"/>
      <c r="C6207" s="1332"/>
      <c r="D6207" s="1333"/>
      <c r="E6207" s="1334"/>
      <c r="F6207" s="1334"/>
      <c r="G6207" s="1334"/>
    </row>
    <row r="6208" spans="1:7" s="1281" customFormat="1" x14ac:dyDescent="0.25">
      <c r="A6208" s="167"/>
      <c r="B6208" s="1331"/>
      <c r="C6208" s="1332"/>
      <c r="D6208" s="1333"/>
      <c r="E6208" s="1334"/>
      <c r="F6208" s="1334"/>
      <c r="G6208" s="1334"/>
    </row>
    <row r="6209" spans="1:7" s="1281" customFormat="1" x14ac:dyDescent="0.25">
      <c r="A6209" s="167"/>
      <c r="B6209" s="1331"/>
      <c r="C6209" s="1332"/>
      <c r="D6209" s="1333"/>
      <c r="E6209" s="1334"/>
      <c r="F6209" s="1334"/>
      <c r="G6209" s="1334"/>
    </row>
    <row r="6210" spans="1:7" s="1281" customFormat="1" x14ac:dyDescent="0.25">
      <c r="A6210" s="167"/>
      <c r="B6210" s="1331"/>
      <c r="C6210" s="1332"/>
      <c r="D6210" s="1333"/>
      <c r="E6210" s="1334"/>
      <c r="F6210" s="1334"/>
      <c r="G6210" s="1334"/>
    </row>
    <row r="6211" spans="1:7" s="1281" customFormat="1" x14ac:dyDescent="0.25">
      <c r="A6211" s="167"/>
      <c r="B6211" s="1331"/>
      <c r="C6211" s="1332"/>
      <c r="D6211" s="1333"/>
      <c r="E6211" s="1334"/>
      <c r="F6211" s="1334"/>
      <c r="G6211" s="1334"/>
    </row>
    <row r="6212" spans="1:7" s="1281" customFormat="1" x14ac:dyDescent="0.25">
      <c r="A6212" s="167"/>
      <c r="B6212" s="1331"/>
      <c r="C6212" s="1332"/>
      <c r="D6212" s="1333"/>
      <c r="E6212" s="1334"/>
      <c r="F6212" s="1334"/>
      <c r="G6212" s="1334"/>
    </row>
    <row r="6213" spans="1:7" s="1281" customFormat="1" x14ac:dyDescent="0.25">
      <c r="A6213" s="167"/>
      <c r="B6213" s="1331"/>
      <c r="C6213" s="1332"/>
      <c r="D6213" s="1333"/>
      <c r="E6213" s="1334"/>
      <c r="F6213" s="1334"/>
      <c r="G6213" s="1334"/>
    </row>
    <row r="6214" spans="1:7" s="1281" customFormat="1" x14ac:dyDescent="0.25">
      <c r="A6214" s="167"/>
      <c r="B6214" s="1331"/>
      <c r="C6214" s="1332"/>
      <c r="D6214" s="1333"/>
      <c r="E6214" s="1334"/>
      <c r="F6214" s="1334"/>
      <c r="G6214" s="1334"/>
    </row>
    <row r="6215" spans="1:7" s="1281" customFormat="1" x14ac:dyDescent="0.25">
      <c r="A6215" s="167"/>
      <c r="B6215" s="1331"/>
      <c r="C6215" s="1332"/>
      <c r="D6215" s="1333"/>
      <c r="E6215" s="1334"/>
      <c r="F6215" s="1334"/>
      <c r="G6215" s="1334"/>
    </row>
    <row r="6216" spans="1:7" s="1281" customFormat="1" x14ac:dyDescent="0.25">
      <c r="A6216" s="167"/>
      <c r="B6216" s="1331"/>
      <c r="C6216" s="1332"/>
      <c r="D6216" s="1333"/>
      <c r="E6216" s="1334"/>
      <c r="F6216" s="1334"/>
      <c r="G6216" s="1334"/>
    </row>
    <row r="6217" spans="1:7" s="1281" customFormat="1" x14ac:dyDescent="0.25">
      <c r="A6217" s="167"/>
      <c r="B6217" s="1331"/>
      <c r="C6217" s="1332"/>
      <c r="D6217" s="1333"/>
      <c r="E6217" s="1334"/>
      <c r="F6217" s="1334"/>
      <c r="G6217" s="1334"/>
    </row>
    <row r="6218" spans="1:7" s="1281" customFormat="1" x14ac:dyDescent="0.25">
      <c r="A6218" s="167"/>
      <c r="B6218" s="1331"/>
      <c r="C6218" s="1332"/>
      <c r="D6218" s="1333"/>
      <c r="E6218" s="1334"/>
      <c r="F6218" s="1334"/>
      <c r="G6218" s="1334"/>
    </row>
    <row r="6219" spans="1:7" s="1281" customFormat="1" x14ac:dyDescent="0.25">
      <c r="A6219" s="167"/>
      <c r="B6219" s="1331"/>
      <c r="C6219" s="1332"/>
      <c r="D6219" s="1333"/>
      <c r="E6219" s="1334"/>
      <c r="F6219" s="1334"/>
      <c r="G6219" s="1334"/>
    </row>
    <row r="6220" spans="1:7" s="1281" customFormat="1" x14ac:dyDescent="0.25">
      <c r="A6220" s="167"/>
      <c r="B6220" s="1331"/>
      <c r="C6220" s="1332"/>
      <c r="D6220" s="1333"/>
      <c r="E6220" s="1334"/>
      <c r="F6220" s="1334"/>
      <c r="G6220" s="1334"/>
    </row>
    <row r="6221" spans="1:7" s="1281" customFormat="1" x14ac:dyDescent="0.25">
      <c r="A6221" s="167"/>
      <c r="B6221" s="1331"/>
      <c r="C6221" s="1332"/>
      <c r="D6221" s="1333"/>
      <c r="E6221" s="1334"/>
      <c r="F6221" s="1334"/>
      <c r="G6221" s="1334"/>
    </row>
    <row r="6222" spans="1:7" s="1281" customFormat="1" x14ac:dyDescent="0.25">
      <c r="A6222" s="167"/>
      <c r="B6222" s="1331"/>
      <c r="C6222" s="1332"/>
      <c r="D6222" s="1333"/>
      <c r="E6222" s="1334"/>
      <c r="F6222" s="1334"/>
      <c r="G6222" s="1334"/>
    </row>
    <row r="6223" spans="1:7" s="1281" customFormat="1" x14ac:dyDescent="0.25">
      <c r="A6223" s="167"/>
      <c r="B6223" s="1331"/>
      <c r="C6223" s="1332"/>
      <c r="D6223" s="1333"/>
      <c r="E6223" s="1334"/>
      <c r="F6223" s="1334"/>
      <c r="G6223" s="1334"/>
    </row>
    <row r="6224" spans="1:7" s="1281" customFormat="1" x14ac:dyDescent="0.25">
      <c r="A6224" s="167"/>
      <c r="B6224" s="1331"/>
      <c r="C6224" s="1332"/>
      <c r="D6224" s="1333"/>
      <c r="E6224" s="1334"/>
      <c r="F6224" s="1334"/>
      <c r="G6224" s="1334"/>
    </row>
    <row r="6225" spans="1:7" s="1281" customFormat="1" x14ac:dyDescent="0.25">
      <c r="A6225" s="167"/>
      <c r="B6225" s="1331"/>
      <c r="C6225" s="1332"/>
      <c r="D6225" s="1333"/>
      <c r="E6225" s="1334"/>
      <c r="F6225" s="1334"/>
      <c r="G6225" s="1334"/>
    </row>
    <row r="6226" spans="1:7" s="1281" customFormat="1" x14ac:dyDescent="0.25">
      <c r="A6226" s="167"/>
      <c r="B6226" s="1331"/>
      <c r="C6226" s="1332"/>
      <c r="D6226" s="1333"/>
      <c r="E6226" s="1334"/>
      <c r="F6226" s="1334"/>
      <c r="G6226" s="1334"/>
    </row>
    <row r="6227" spans="1:7" s="1281" customFormat="1" x14ac:dyDescent="0.25">
      <c r="A6227" s="167"/>
      <c r="B6227" s="1331"/>
      <c r="C6227" s="1332"/>
      <c r="D6227" s="1333"/>
      <c r="E6227" s="1334"/>
      <c r="F6227" s="1334"/>
      <c r="G6227" s="1334"/>
    </row>
    <row r="6228" spans="1:7" s="1281" customFormat="1" x14ac:dyDescent="0.25">
      <c r="A6228" s="167"/>
      <c r="B6228" s="1331"/>
      <c r="C6228" s="1332"/>
      <c r="D6228" s="1333"/>
      <c r="E6228" s="1334"/>
      <c r="F6228" s="1334"/>
      <c r="G6228" s="1334"/>
    </row>
    <row r="6229" spans="1:7" s="1281" customFormat="1" x14ac:dyDescent="0.25">
      <c r="A6229" s="167"/>
      <c r="B6229" s="1331"/>
      <c r="C6229" s="1332"/>
      <c r="D6229" s="1333"/>
      <c r="E6229" s="1334"/>
      <c r="F6229" s="1334"/>
      <c r="G6229" s="1334"/>
    </row>
    <row r="6230" spans="1:7" s="1281" customFormat="1" x14ac:dyDescent="0.25">
      <c r="A6230" s="167"/>
      <c r="B6230" s="1331"/>
      <c r="C6230" s="1332"/>
      <c r="D6230" s="1333"/>
      <c r="E6230" s="1334"/>
      <c r="F6230" s="1334"/>
      <c r="G6230" s="1334"/>
    </row>
    <row r="6231" spans="1:7" s="1281" customFormat="1" x14ac:dyDescent="0.25">
      <c r="A6231" s="167"/>
      <c r="B6231" s="1331"/>
      <c r="C6231" s="1332"/>
      <c r="D6231" s="1333"/>
      <c r="E6231" s="1334"/>
      <c r="F6231" s="1334"/>
      <c r="G6231" s="1334"/>
    </row>
    <row r="6232" spans="1:7" s="1281" customFormat="1" x14ac:dyDescent="0.25">
      <c r="A6232" s="167"/>
      <c r="B6232" s="1331"/>
      <c r="C6232" s="1332"/>
      <c r="D6232" s="1333"/>
      <c r="E6232" s="1334"/>
      <c r="F6232" s="1334"/>
      <c r="G6232" s="1334"/>
    </row>
    <row r="6233" spans="1:7" s="1281" customFormat="1" x14ac:dyDescent="0.25">
      <c r="A6233" s="167"/>
      <c r="B6233" s="1331"/>
      <c r="C6233" s="1332"/>
      <c r="D6233" s="1333"/>
      <c r="E6233" s="1334"/>
      <c r="F6233" s="1334"/>
      <c r="G6233" s="1334"/>
    </row>
    <row r="6234" spans="1:7" s="1281" customFormat="1" x14ac:dyDescent="0.25">
      <c r="A6234" s="167"/>
      <c r="B6234" s="1331"/>
      <c r="C6234" s="1332"/>
      <c r="D6234" s="1333"/>
      <c r="E6234" s="1334"/>
      <c r="F6234" s="1334"/>
      <c r="G6234" s="1334"/>
    </row>
    <row r="6235" spans="1:7" s="1281" customFormat="1" x14ac:dyDescent="0.25">
      <c r="A6235" s="167"/>
      <c r="B6235" s="1331"/>
      <c r="C6235" s="1332"/>
      <c r="D6235" s="1333"/>
      <c r="E6235" s="1334"/>
      <c r="F6235" s="1334"/>
      <c r="G6235" s="1334"/>
    </row>
    <row r="6236" spans="1:7" s="1281" customFormat="1" x14ac:dyDescent="0.25">
      <c r="A6236" s="167"/>
      <c r="B6236" s="1331"/>
      <c r="C6236" s="1332"/>
      <c r="D6236" s="1333"/>
      <c r="E6236" s="1334"/>
      <c r="F6236" s="1334"/>
      <c r="G6236" s="1334"/>
    </row>
    <row r="6237" spans="1:7" s="1281" customFormat="1" x14ac:dyDescent="0.25">
      <c r="A6237" s="167"/>
      <c r="B6237" s="1331"/>
      <c r="C6237" s="1332"/>
      <c r="D6237" s="1333"/>
      <c r="E6237" s="1334"/>
      <c r="F6237" s="1334"/>
      <c r="G6237" s="1334"/>
    </row>
    <row r="6238" spans="1:7" s="1281" customFormat="1" x14ac:dyDescent="0.25">
      <c r="A6238" s="167"/>
      <c r="B6238" s="1331"/>
      <c r="C6238" s="1332"/>
      <c r="D6238" s="1333"/>
      <c r="E6238" s="1334"/>
      <c r="F6238" s="1334"/>
      <c r="G6238" s="1334"/>
    </row>
    <row r="6239" spans="1:7" s="1281" customFormat="1" x14ac:dyDescent="0.25">
      <c r="A6239" s="167"/>
      <c r="B6239" s="1331"/>
      <c r="C6239" s="1332"/>
      <c r="D6239" s="1333"/>
      <c r="E6239" s="1334"/>
      <c r="F6239" s="1334"/>
      <c r="G6239" s="1334"/>
    </row>
    <row r="6240" spans="1:7" s="1281" customFormat="1" x14ac:dyDescent="0.25">
      <c r="A6240" s="167"/>
      <c r="B6240" s="1331"/>
      <c r="C6240" s="1332"/>
      <c r="D6240" s="1333"/>
      <c r="E6240" s="1334"/>
      <c r="F6240" s="1334"/>
      <c r="G6240" s="1334"/>
    </row>
    <row r="6241" spans="1:7" s="1281" customFormat="1" x14ac:dyDescent="0.25">
      <c r="A6241" s="167"/>
      <c r="B6241" s="1331"/>
      <c r="C6241" s="1332"/>
      <c r="D6241" s="1333"/>
      <c r="E6241" s="1334"/>
      <c r="F6241" s="1334"/>
      <c r="G6241" s="1334"/>
    </row>
    <row r="6242" spans="1:7" s="1281" customFormat="1" x14ac:dyDescent="0.25">
      <c r="A6242" s="167"/>
      <c r="B6242" s="1331"/>
      <c r="C6242" s="1332"/>
      <c r="D6242" s="1333"/>
      <c r="E6242" s="1334"/>
      <c r="F6242" s="1334"/>
      <c r="G6242" s="1334"/>
    </row>
    <row r="6243" spans="1:7" s="1281" customFormat="1" x14ac:dyDescent="0.25">
      <c r="A6243" s="167"/>
      <c r="B6243" s="1331"/>
      <c r="C6243" s="1332"/>
      <c r="D6243" s="1333"/>
      <c r="E6243" s="1334"/>
      <c r="F6243" s="1334"/>
      <c r="G6243" s="1334"/>
    </row>
    <row r="6244" spans="1:7" s="1281" customFormat="1" x14ac:dyDescent="0.25">
      <c r="A6244" s="167"/>
      <c r="B6244" s="1331"/>
      <c r="C6244" s="1332"/>
      <c r="D6244" s="1333"/>
      <c r="E6244" s="1334"/>
      <c r="F6244" s="1334"/>
      <c r="G6244" s="1334"/>
    </row>
    <row r="6245" spans="1:7" s="1281" customFormat="1" x14ac:dyDescent="0.25">
      <c r="A6245" s="167"/>
      <c r="B6245" s="1331"/>
      <c r="C6245" s="1332"/>
      <c r="D6245" s="1333"/>
      <c r="E6245" s="1334"/>
      <c r="F6245" s="1334"/>
      <c r="G6245" s="1334"/>
    </row>
    <row r="6246" spans="1:7" s="1281" customFormat="1" x14ac:dyDescent="0.25">
      <c r="A6246" s="167"/>
      <c r="B6246" s="1331"/>
      <c r="C6246" s="1332"/>
      <c r="D6246" s="1333"/>
      <c r="E6246" s="1334"/>
      <c r="F6246" s="1334"/>
      <c r="G6246" s="1334"/>
    </row>
    <row r="6247" spans="1:7" s="1281" customFormat="1" x14ac:dyDescent="0.25">
      <c r="A6247" s="167"/>
      <c r="B6247" s="1331"/>
      <c r="C6247" s="1332"/>
      <c r="D6247" s="1333"/>
      <c r="E6247" s="1334"/>
      <c r="F6247" s="1334"/>
      <c r="G6247" s="1334"/>
    </row>
    <row r="6248" spans="1:7" s="1281" customFormat="1" x14ac:dyDescent="0.25">
      <c r="A6248" s="167"/>
      <c r="B6248" s="1331"/>
      <c r="C6248" s="1332"/>
      <c r="D6248" s="1333"/>
      <c r="E6248" s="1334"/>
      <c r="F6248" s="1334"/>
      <c r="G6248" s="1334"/>
    </row>
    <row r="6249" spans="1:7" s="1281" customFormat="1" x14ac:dyDescent="0.25">
      <c r="A6249" s="167"/>
      <c r="B6249" s="1331"/>
      <c r="C6249" s="1332"/>
      <c r="D6249" s="1333"/>
      <c r="E6249" s="1334"/>
      <c r="F6249" s="1334"/>
      <c r="G6249" s="1334"/>
    </row>
    <row r="6250" spans="1:7" s="1281" customFormat="1" x14ac:dyDescent="0.25">
      <c r="A6250" s="167"/>
      <c r="B6250" s="1331"/>
      <c r="C6250" s="1332"/>
      <c r="D6250" s="1333"/>
      <c r="E6250" s="1334"/>
      <c r="F6250" s="1334"/>
      <c r="G6250" s="1334"/>
    </row>
    <row r="6251" spans="1:7" s="1281" customFormat="1" x14ac:dyDescent="0.25">
      <c r="A6251" s="167"/>
      <c r="B6251" s="1331"/>
      <c r="C6251" s="1332"/>
      <c r="D6251" s="1333"/>
      <c r="E6251" s="1334"/>
      <c r="F6251" s="1334"/>
      <c r="G6251" s="1334"/>
    </row>
    <row r="6252" spans="1:7" s="1281" customFormat="1" x14ac:dyDescent="0.25">
      <c r="A6252" s="167"/>
      <c r="B6252" s="1331"/>
      <c r="C6252" s="1332"/>
      <c r="D6252" s="1333"/>
      <c r="E6252" s="1334"/>
      <c r="F6252" s="1334"/>
      <c r="G6252" s="1334"/>
    </row>
    <row r="6253" spans="1:7" s="1281" customFormat="1" x14ac:dyDescent="0.25">
      <c r="A6253" s="167"/>
      <c r="B6253" s="1331"/>
      <c r="C6253" s="1332"/>
      <c r="D6253" s="1333"/>
      <c r="E6253" s="1334"/>
      <c r="F6253" s="1334"/>
      <c r="G6253" s="1334"/>
    </row>
    <row r="6254" spans="1:7" s="1281" customFormat="1" x14ac:dyDescent="0.25">
      <c r="A6254" s="167"/>
      <c r="B6254" s="1331"/>
      <c r="C6254" s="1332"/>
      <c r="D6254" s="1333"/>
      <c r="E6254" s="1334"/>
      <c r="F6254" s="1334"/>
      <c r="G6254" s="1334"/>
    </row>
    <row r="6255" spans="1:7" s="1281" customFormat="1" x14ac:dyDescent="0.25">
      <c r="A6255" s="167"/>
      <c r="B6255" s="1331"/>
      <c r="C6255" s="1332"/>
      <c r="D6255" s="1333"/>
      <c r="E6255" s="1334"/>
      <c r="F6255" s="1334"/>
      <c r="G6255" s="1334"/>
    </row>
    <row r="6256" spans="1:7" s="1281" customFormat="1" x14ac:dyDescent="0.25">
      <c r="A6256" s="167"/>
      <c r="B6256" s="1331"/>
      <c r="C6256" s="1332"/>
      <c r="D6256" s="1333"/>
      <c r="E6256" s="1334"/>
      <c r="F6256" s="1334"/>
      <c r="G6256" s="1334"/>
    </row>
    <row r="6257" spans="1:7" s="1281" customFormat="1" x14ac:dyDescent="0.25">
      <c r="A6257" s="167"/>
      <c r="B6257" s="1331"/>
      <c r="C6257" s="1332"/>
      <c r="D6257" s="1333"/>
      <c r="E6257" s="1334"/>
      <c r="F6257" s="1334"/>
      <c r="G6257" s="1334"/>
    </row>
    <row r="6258" spans="1:7" s="1281" customFormat="1" x14ac:dyDescent="0.25">
      <c r="A6258" s="167"/>
      <c r="B6258" s="1331"/>
      <c r="C6258" s="1332"/>
      <c r="D6258" s="1333"/>
      <c r="E6258" s="1334"/>
      <c r="F6258" s="1334"/>
      <c r="G6258" s="1334"/>
    </row>
    <row r="6259" spans="1:7" s="1281" customFormat="1" x14ac:dyDescent="0.25">
      <c r="A6259" s="167"/>
      <c r="B6259" s="1331"/>
      <c r="C6259" s="1332"/>
      <c r="D6259" s="1333"/>
      <c r="E6259" s="1334"/>
      <c r="F6259" s="1334"/>
      <c r="G6259" s="1334"/>
    </row>
    <row r="6260" spans="1:7" s="1281" customFormat="1" x14ac:dyDescent="0.25">
      <c r="A6260" s="167"/>
      <c r="B6260" s="1331"/>
      <c r="C6260" s="1332"/>
      <c r="D6260" s="1333"/>
      <c r="E6260" s="1334"/>
      <c r="F6260" s="1334"/>
      <c r="G6260" s="1334"/>
    </row>
    <row r="6261" spans="1:7" s="1281" customFormat="1" x14ac:dyDescent="0.25">
      <c r="A6261" s="167"/>
      <c r="B6261" s="1331"/>
      <c r="C6261" s="1332"/>
      <c r="D6261" s="1333"/>
      <c r="E6261" s="1334"/>
      <c r="F6261" s="1334"/>
      <c r="G6261" s="1334"/>
    </row>
    <row r="6262" spans="1:7" s="1281" customFormat="1" x14ac:dyDescent="0.25">
      <c r="A6262" s="167"/>
      <c r="B6262" s="1331"/>
      <c r="C6262" s="1332"/>
      <c r="D6262" s="1333"/>
      <c r="E6262" s="1334"/>
      <c r="F6262" s="1334"/>
      <c r="G6262" s="1334"/>
    </row>
    <row r="6263" spans="1:7" s="1281" customFormat="1" x14ac:dyDescent="0.25">
      <c r="A6263" s="167"/>
      <c r="B6263" s="1331"/>
      <c r="C6263" s="1332"/>
      <c r="D6263" s="1333"/>
      <c r="E6263" s="1334"/>
      <c r="F6263" s="1334"/>
      <c r="G6263" s="1334"/>
    </row>
    <row r="6264" spans="1:7" s="1281" customFormat="1" x14ac:dyDescent="0.25">
      <c r="A6264" s="167"/>
      <c r="B6264" s="1331"/>
      <c r="C6264" s="1332"/>
      <c r="D6264" s="1333"/>
      <c r="E6264" s="1334"/>
      <c r="F6264" s="1334"/>
      <c r="G6264" s="1334"/>
    </row>
    <row r="6265" spans="1:7" s="1281" customFormat="1" x14ac:dyDescent="0.25">
      <c r="A6265" s="167"/>
      <c r="B6265" s="1331"/>
      <c r="C6265" s="1332"/>
      <c r="D6265" s="1333"/>
      <c r="E6265" s="1334"/>
      <c r="F6265" s="1334"/>
      <c r="G6265" s="1334"/>
    </row>
    <row r="6266" spans="1:7" s="1281" customFormat="1" x14ac:dyDescent="0.25">
      <c r="A6266" s="167"/>
      <c r="B6266" s="1331"/>
      <c r="C6266" s="1332"/>
      <c r="D6266" s="1333"/>
      <c r="E6266" s="1334"/>
      <c r="F6266" s="1334"/>
      <c r="G6266" s="1334"/>
    </row>
    <row r="6267" spans="1:7" s="1281" customFormat="1" x14ac:dyDescent="0.25">
      <c r="A6267" s="167"/>
      <c r="B6267" s="1331"/>
      <c r="C6267" s="1332"/>
      <c r="D6267" s="1333"/>
      <c r="E6267" s="1334"/>
      <c r="F6267" s="1334"/>
      <c r="G6267" s="1334"/>
    </row>
    <row r="6268" spans="1:7" s="1281" customFormat="1" x14ac:dyDescent="0.25">
      <c r="A6268" s="167"/>
      <c r="B6268" s="1331"/>
      <c r="C6268" s="1332"/>
      <c r="D6268" s="1333"/>
      <c r="E6268" s="1334"/>
      <c r="F6268" s="1334"/>
      <c r="G6268" s="1334"/>
    </row>
    <row r="6269" spans="1:7" s="1281" customFormat="1" x14ac:dyDescent="0.25">
      <c r="A6269" s="167"/>
      <c r="B6269" s="1331"/>
      <c r="C6269" s="1332"/>
      <c r="D6269" s="1333"/>
      <c r="E6269" s="1334"/>
      <c r="F6269" s="1334"/>
      <c r="G6269" s="1334"/>
    </row>
    <row r="6270" spans="1:7" s="1281" customFormat="1" x14ac:dyDescent="0.25">
      <c r="A6270" s="167"/>
      <c r="B6270" s="1331"/>
      <c r="C6270" s="1332"/>
      <c r="D6270" s="1333"/>
      <c r="E6270" s="1334"/>
      <c r="F6270" s="1334"/>
      <c r="G6270" s="1334"/>
    </row>
    <row r="6271" spans="1:7" s="1281" customFormat="1" x14ac:dyDescent="0.25">
      <c r="A6271" s="167"/>
      <c r="B6271" s="1331"/>
      <c r="C6271" s="1332"/>
      <c r="D6271" s="1333"/>
      <c r="E6271" s="1334"/>
      <c r="F6271" s="1334"/>
      <c r="G6271" s="1334"/>
    </row>
    <row r="6272" spans="1:7" s="1281" customFormat="1" x14ac:dyDescent="0.25">
      <c r="A6272" s="167"/>
      <c r="B6272" s="1331"/>
      <c r="C6272" s="1332"/>
      <c r="D6272" s="1333"/>
      <c r="E6272" s="1334"/>
      <c r="F6272" s="1334"/>
      <c r="G6272" s="1334"/>
    </row>
    <row r="6273" spans="1:7" s="1281" customFormat="1" x14ac:dyDescent="0.25">
      <c r="A6273" s="167"/>
      <c r="B6273" s="1331"/>
      <c r="C6273" s="1332"/>
      <c r="D6273" s="1333"/>
      <c r="E6273" s="1334"/>
      <c r="F6273" s="1334"/>
      <c r="G6273" s="1334"/>
    </row>
    <row r="6274" spans="1:7" s="1281" customFormat="1" x14ac:dyDescent="0.25">
      <c r="A6274" s="167"/>
      <c r="B6274" s="1331"/>
      <c r="C6274" s="1332"/>
      <c r="D6274" s="1333"/>
      <c r="E6274" s="1334"/>
      <c r="F6274" s="1334"/>
      <c r="G6274" s="1334"/>
    </row>
    <row r="6275" spans="1:7" s="1281" customFormat="1" x14ac:dyDescent="0.25">
      <c r="A6275" s="167"/>
      <c r="B6275" s="1331"/>
      <c r="C6275" s="1332"/>
      <c r="D6275" s="1333"/>
      <c r="E6275" s="1334"/>
      <c r="F6275" s="1334"/>
      <c r="G6275" s="1334"/>
    </row>
    <row r="6276" spans="1:7" s="1281" customFormat="1" x14ac:dyDescent="0.25">
      <c r="A6276" s="167"/>
      <c r="B6276" s="1331"/>
      <c r="C6276" s="1332"/>
      <c r="D6276" s="1333"/>
      <c r="E6276" s="1334"/>
      <c r="F6276" s="1334"/>
      <c r="G6276" s="1334"/>
    </row>
    <row r="6277" spans="1:7" s="1281" customFormat="1" x14ac:dyDescent="0.25">
      <c r="A6277" s="167"/>
      <c r="B6277" s="1331"/>
      <c r="C6277" s="1332"/>
      <c r="D6277" s="1333"/>
      <c r="E6277" s="1334"/>
      <c r="F6277" s="1334"/>
      <c r="G6277" s="1334"/>
    </row>
    <row r="6278" spans="1:7" s="1281" customFormat="1" x14ac:dyDescent="0.25">
      <c r="A6278" s="167"/>
      <c r="B6278" s="1331"/>
      <c r="C6278" s="1332"/>
      <c r="D6278" s="1333"/>
      <c r="E6278" s="1334"/>
      <c r="F6278" s="1334"/>
      <c r="G6278" s="1334"/>
    </row>
    <row r="6279" spans="1:7" s="1281" customFormat="1" x14ac:dyDescent="0.25">
      <c r="A6279" s="167"/>
      <c r="B6279" s="1331"/>
      <c r="C6279" s="1332"/>
      <c r="D6279" s="1333"/>
      <c r="E6279" s="1334"/>
      <c r="F6279" s="1334"/>
      <c r="G6279" s="1334"/>
    </row>
    <row r="6280" spans="1:7" s="1281" customFormat="1" x14ac:dyDescent="0.25">
      <c r="A6280" s="167"/>
      <c r="B6280" s="1331"/>
      <c r="C6280" s="1332"/>
      <c r="D6280" s="1333"/>
      <c r="E6280" s="1334"/>
      <c r="F6280" s="1334"/>
      <c r="G6280" s="1334"/>
    </row>
    <row r="6281" spans="1:7" s="1281" customFormat="1" x14ac:dyDescent="0.25">
      <c r="A6281" s="167"/>
      <c r="B6281" s="1331"/>
      <c r="C6281" s="1332"/>
      <c r="D6281" s="1333"/>
      <c r="E6281" s="1334"/>
      <c r="F6281" s="1334"/>
      <c r="G6281" s="1334"/>
    </row>
    <row r="6282" spans="1:7" s="1281" customFormat="1" x14ac:dyDescent="0.25">
      <c r="A6282" s="167"/>
      <c r="B6282" s="1331"/>
      <c r="C6282" s="1332"/>
      <c r="D6282" s="1333"/>
      <c r="E6282" s="1334"/>
      <c r="F6282" s="1334"/>
      <c r="G6282" s="1334"/>
    </row>
    <row r="6283" spans="1:7" s="1281" customFormat="1" x14ac:dyDescent="0.25">
      <c r="A6283" s="167"/>
      <c r="B6283" s="1331"/>
      <c r="C6283" s="1332"/>
      <c r="D6283" s="1333"/>
      <c r="E6283" s="1334"/>
      <c r="F6283" s="1334"/>
      <c r="G6283" s="1334"/>
    </row>
    <row r="6284" spans="1:7" s="1281" customFormat="1" x14ac:dyDescent="0.25">
      <c r="A6284" s="167"/>
      <c r="B6284" s="1331"/>
      <c r="C6284" s="1332"/>
      <c r="D6284" s="1333"/>
      <c r="E6284" s="1334"/>
      <c r="F6284" s="1334"/>
      <c r="G6284" s="1334"/>
    </row>
    <row r="6285" spans="1:7" s="1281" customFormat="1" x14ac:dyDescent="0.25">
      <c r="A6285" s="167"/>
      <c r="B6285" s="1331"/>
      <c r="C6285" s="1332"/>
      <c r="D6285" s="1333"/>
      <c r="E6285" s="1334"/>
      <c r="F6285" s="1334"/>
      <c r="G6285" s="1334"/>
    </row>
    <row r="6286" spans="1:7" s="1281" customFormat="1" x14ac:dyDescent="0.25">
      <c r="A6286" s="167"/>
      <c r="B6286" s="1331"/>
      <c r="C6286" s="1332"/>
      <c r="D6286" s="1333"/>
      <c r="E6286" s="1334"/>
      <c r="F6286" s="1334"/>
      <c r="G6286" s="1334"/>
    </row>
    <row r="6287" spans="1:7" s="1281" customFormat="1" x14ac:dyDescent="0.25">
      <c r="A6287" s="167"/>
      <c r="B6287" s="1331"/>
      <c r="C6287" s="1332"/>
      <c r="D6287" s="1333"/>
      <c r="E6287" s="1334"/>
      <c r="F6287" s="1334"/>
      <c r="G6287" s="1334"/>
    </row>
    <row r="6288" spans="1:7" s="1281" customFormat="1" x14ac:dyDescent="0.25">
      <c r="A6288" s="167"/>
      <c r="B6288" s="1331"/>
      <c r="C6288" s="1332"/>
      <c r="D6288" s="1333"/>
      <c r="E6288" s="1334"/>
      <c r="F6288" s="1334"/>
      <c r="G6288" s="1334"/>
    </row>
    <row r="6289" spans="1:7" s="1281" customFormat="1" x14ac:dyDescent="0.25">
      <c r="A6289" s="167"/>
      <c r="B6289" s="1331"/>
      <c r="C6289" s="1332"/>
      <c r="D6289" s="1333"/>
      <c r="E6289" s="1334"/>
      <c r="F6289" s="1334"/>
      <c r="G6289" s="1334"/>
    </row>
    <row r="6290" spans="1:7" s="1281" customFormat="1" x14ac:dyDescent="0.25">
      <c r="A6290" s="167"/>
      <c r="B6290" s="1331"/>
      <c r="C6290" s="1332"/>
      <c r="D6290" s="1333"/>
      <c r="E6290" s="1334"/>
      <c r="F6290" s="1334"/>
      <c r="G6290" s="1334"/>
    </row>
    <row r="6291" spans="1:7" s="1281" customFormat="1" x14ac:dyDescent="0.25">
      <c r="A6291" s="167"/>
      <c r="B6291" s="1331"/>
      <c r="C6291" s="1332"/>
      <c r="D6291" s="1333"/>
      <c r="E6291" s="1334"/>
      <c r="F6291" s="1334"/>
      <c r="G6291" s="1334"/>
    </row>
    <row r="6292" spans="1:7" s="1281" customFormat="1" x14ac:dyDescent="0.25">
      <c r="A6292" s="167"/>
      <c r="B6292" s="1331"/>
      <c r="C6292" s="1332"/>
      <c r="D6292" s="1333"/>
      <c r="E6292" s="1334"/>
      <c r="F6292" s="1334"/>
      <c r="G6292" s="1334"/>
    </row>
    <row r="6293" spans="1:7" s="1281" customFormat="1" x14ac:dyDescent="0.25">
      <c r="A6293" s="167"/>
      <c r="B6293" s="1331"/>
      <c r="C6293" s="1332"/>
      <c r="D6293" s="1333"/>
      <c r="E6293" s="1334"/>
      <c r="F6293" s="1334"/>
      <c r="G6293" s="1334"/>
    </row>
    <row r="6294" spans="1:7" s="1281" customFormat="1" x14ac:dyDescent="0.25">
      <c r="A6294" s="167"/>
      <c r="B6294" s="1331"/>
      <c r="C6294" s="1332"/>
      <c r="D6294" s="1333"/>
      <c r="E6294" s="1334"/>
      <c r="F6294" s="1334"/>
      <c r="G6294" s="1334"/>
    </row>
    <row r="6295" spans="1:7" s="1281" customFormat="1" x14ac:dyDescent="0.25">
      <c r="A6295" s="167"/>
      <c r="B6295" s="1331"/>
      <c r="C6295" s="1332"/>
      <c r="D6295" s="1333"/>
      <c r="E6295" s="1334"/>
      <c r="F6295" s="1334"/>
      <c r="G6295" s="1334"/>
    </row>
    <row r="6296" spans="1:7" s="1281" customFormat="1" x14ac:dyDescent="0.25">
      <c r="A6296" s="167"/>
      <c r="B6296" s="1331"/>
      <c r="C6296" s="1332"/>
      <c r="D6296" s="1333"/>
      <c r="E6296" s="1334"/>
      <c r="F6296" s="1334"/>
      <c r="G6296" s="1334"/>
    </row>
    <row r="6297" spans="1:7" s="1281" customFormat="1" x14ac:dyDescent="0.25">
      <c r="A6297" s="167"/>
      <c r="B6297" s="1331"/>
      <c r="C6297" s="1332"/>
      <c r="D6297" s="1333"/>
      <c r="E6297" s="1334"/>
      <c r="F6297" s="1334"/>
      <c r="G6297" s="1334"/>
    </row>
    <row r="6298" spans="1:7" s="1281" customFormat="1" x14ac:dyDescent="0.25">
      <c r="A6298" s="167"/>
      <c r="B6298" s="1331"/>
      <c r="C6298" s="1332"/>
      <c r="D6298" s="1333"/>
      <c r="E6298" s="1334"/>
      <c r="F6298" s="1334"/>
      <c r="G6298" s="1334"/>
    </row>
    <row r="6299" spans="1:7" s="1281" customFormat="1" x14ac:dyDescent="0.25">
      <c r="A6299" s="167"/>
      <c r="B6299" s="1331"/>
      <c r="C6299" s="1332"/>
      <c r="D6299" s="1333"/>
      <c r="E6299" s="1334"/>
      <c r="F6299" s="1334"/>
      <c r="G6299" s="1334"/>
    </row>
    <row r="6300" spans="1:7" s="1281" customFormat="1" x14ac:dyDescent="0.25">
      <c r="A6300" s="167"/>
      <c r="B6300" s="1331"/>
      <c r="C6300" s="1332"/>
      <c r="D6300" s="1333"/>
      <c r="E6300" s="1334"/>
      <c r="F6300" s="1334"/>
      <c r="G6300" s="1334"/>
    </row>
    <row r="6301" spans="1:7" s="1281" customFormat="1" x14ac:dyDescent="0.25">
      <c r="A6301" s="167"/>
      <c r="B6301" s="1331"/>
      <c r="C6301" s="1332"/>
      <c r="D6301" s="1333"/>
      <c r="E6301" s="1334"/>
      <c r="F6301" s="1334"/>
      <c r="G6301" s="1334"/>
    </row>
    <row r="6302" spans="1:7" s="1281" customFormat="1" x14ac:dyDescent="0.25">
      <c r="A6302" s="167"/>
      <c r="B6302" s="1331"/>
      <c r="C6302" s="1332"/>
      <c r="D6302" s="1333"/>
      <c r="E6302" s="1334"/>
      <c r="F6302" s="1334"/>
      <c r="G6302" s="1334"/>
    </row>
    <row r="6303" spans="1:7" s="1281" customFormat="1" x14ac:dyDescent="0.25">
      <c r="A6303" s="167"/>
      <c r="B6303" s="1331"/>
      <c r="C6303" s="1332"/>
      <c r="D6303" s="1333"/>
      <c r="E6303" s="1334"/>
      <c r="F6303" s="1334"/>
      <c r="G6303" s="1334"/>
    </row>
    <row r="6304" spans="1:7" s="1281" customFormat="1" x14ac:dyDescent="0.25">
      <c r="A6304" s="167"/>
      <c r="B6304" s="1331"/>
      <c r="C6304" s="1332"/>
      <c r="D6304" s="1333"/>
      <c r="E6304" s="1334"/>
      <c r="F6304" s="1334"/>
      <c r="G6304" s="1334"/>
    </row>
    <row r="6305" spans="1:7" s="1281" customFormat="1" x14ac:dyDescent="0.25">
      <c r="A6305" s="167"/>
      <c r="B6305" s="1331"/>
      <c r="C6305" s="1332"/>
      <c r="D6305" s="1333"/>
      <c r="E6305" s="1334"/>
      <c r="F6305" s="1334"/>
      <c r="G6305" s="1334"/>
    </row>
    <row r="6306" spans="1:7" s="1281" customFormat="1" x14ac:dyDescent="0.25">
      <c r="A6306" s="167"/>
      <c r="B6306" s="1331"/>
      <c r="C6306" s="1332"/>
      <c r="D6306" s="1333"/>
      <c r="E6306" s="1334"/>
      <c r="F6306" s="1334"/>
      <c r="G6306" s="1334"/>
    </row>
    <row r="6307" spans="1:7" s="1281" customFormat="1" x14ac:dyDescent="0.25">
      <c r="A6307" s="167"/>
      <c r="B6307" s="1331"/>
      <c r="C6307" s="1332"/>
      <c r="D6307" s="1333"/>
      <c r="E6307" s="1334"/>
      <c r="F6307" s="1334"/>
      <c r="G6307" s="1334"/>
    </row>
    <row r="6308" spans="1:7" s="1281" customFormat="1" x14ac:dyDescent="0.25">
      <c r="A6308" s="167"/>
      <c r="B6308" s="1331"/>
      <c r="C6308" s="1332"/>
      <c r="D6308" s="1333"/>
      <c r="E6308" s="1334"/>
      <c r="F6308" s="1334"/>
      <c r="G6308" s="1334"/>
    </row>
    <row r="6309" spans="1:7" s="1281" customFormat="1" x14ac:dyDescent="0.25">
      <c r="A6309" s="167"/>
      <c r="B6309" s="1331"/>
      <c r="C6309" s="1332"/>
      <c r="D6309" s="1333"/>
      <c r="E6309" s="1334"/>
      <c r="F6309" s="1334"/>
      <c r="G6309" s="1334"/>
    </row>
    <row r="6310" spans="1:7" s="1281" customFormat="1" x14ac:dyDescent="0.25">
      <c r="A6310" s="167"/>
      <c r="B6310" s="1331"/>
      <c r="C6310" s="1332"/>
      <c r="D6310" s="1333"/>
      <c r="E6310" s="1334"/>
      <c r="F6310" s="1334"/>
      <c r="G6310" s="1334"/>
    </row>
    <row r="6311" spans="1:7" s="1281" customFormat="1" x14ac:dyDescent="0.25">
      <c r="A6311" s="167"/>
      <c r="B6311" s="1331"/>
      <c r="C6311" s="1332"/>
      <c r="D6311" s="1333"/>
      <c r="E6311" s="1334"/>
      <c r="F6311" s="1334"/>
      <c r="G6311" s="1334"/>
    </row>
    <row r="6312" spans="1:7" s="1281" customFormat="1" x14ac:dyDescent="0.25">
      <c r="A6312" s="167"/>
      <c r="B6312" s="1331"/>
      <c r="C6312" s="1332"/>
      <c r="D6312" s="1333"/>
      <c r="E6312" s="1334"/>
      <c r="F6312" s="1334"/>
      <c r="G6312" s="1334"/>
    </row>
    <row r="6313" spans="1:7" s="1281" customFormat="1" x14ac:dyDescent="0.25">
      <c r="A6313" s="167"/>
      <c r="B6313" s="1331"/>
      <c r="C6313" s="1332"/>
      <c r="D6313" s="1333"/>
      <c r="E6313" s="1334"/>
      <c r="F6313" s="1334"/>
      <c r="G6313" s="1334"/>
    </row>
    <row r="6314" spans="1:7" s="1281" customFormat="1" x14ac:dyDescent="0.25">
      <c r="A6314" s="167"/>
      <c r="B6314" s="1331"/>
      <c r="C6314" s="1332"/>
      <c r="D6314" s="1333"/>
      <c r="E6314" s="1334"/>
      <c r="F6314" s="1334"/>
      <c r="G6314" s="1334"/>
    </row>
    <row r="6315" spans="1:7" s="1281" customFormat="1" x14ac:dyDescent="0.25">
      <c r="A6315" s="167"/>
      <c r="B6315" s="1331"/>
      <c r="C6315" s="1332"/>
      <c r="D6315" s="1333"/>
      <c r="E6315" s="1334"/>
      <c r="F6315" s="1334"/>
      <c r="G6315" s="1334"/>
    </row>
    <row r="6316" spans="1:7" s="1281" customFormat="1" x14ac:dyDescent="0.25">
      <c r="A6316" s="167"/>
      <c r="B6316" s="1331"/>
      <c r="C6316" s="1332"/>
      <c r="D6316" s="1333"/>
      <c r="E6316" s="1334"/>
      <c r="F6316" s="1334"/>
      <c r="G6316" s="1334"/>
    </row>
    <row r="6317" spans="1:7" s="1281" customFormat="1" x14ac:dyDescent="0.25">
      <c r="A6317" s="167"/>
      <c r="B6317" s="1331"/>
      <c r="C6317" s="1332"/>
      <c r="D6317" s="1333"/>
      <c r="E6317" s="1334"/>
      <c r="F6317" s="1334"/>
      <c r="G6317" s="1334"/>
    </row>
    <row r="6318" spans="1:7" s="1281" customFormat="1" x14ac:dyDescent="0.25">
      <c r="A6318" s="167"/>
      <c r="B6318" s="1331"/>
      <c r="C6318" s="1332"/>
      <c r="D6318" s="1333"/>
      <c r="E6318" s="1334"/>
      <c r="F6318" s="1334"/>
      <c r="G6318" s="1334"/>
    </row>
    <row r="6319" spans="1:7" s="1281" customFormat="1" x14ac:dyDescent="0.25">
      <c r="A6319" s="167"/>
      <c r="B6319" s="1331"/>
      <c r="C6319" s="1332"/>
      <c r="D6319" s="1333"/>
      <c r="E6319" s="1334"/>
      <c r="F6319" s="1334"/>
      <c r="G6319" s="1334"/>
    </row>
    <row r="6320" spans="1:7" s="1281" customFormat="1" x14ac:dyDescent="0.25">
      <c r="A6320" s="167"/>
      <c r="B6320" s="1331"/>
      <c r="C6320" s="1332"/>
      <c r="D6320" s="1333"/>
      <c r="E6320" s="1334"/>
      <c r="F6320" s="1334"/>
      <c r="G6320" s="1334"/>
    </row>
    <row r="6321" spans="1:7" s="1281" customFormat="1" x14ac:dyDescent="0.25">
      <c r="A6321" s="167"/>
      <c r="B6321" s="1331"/>
      <c r="C6321" s="1332"/>
      <c r="D6321" s="1333"/>
      <c r="E6321" s="1334"/>
      <c r="F6321" s="1334"/>
      <c r="G6321" s="1334"/>
    </row>
    <row r="6322" spans="1:7" s="1281" customFormat="1" x14ac:dyDescent="0.25">
      <c r="A6322" s="167"/>
      <c r="B6322" s="1331"/>
      <c r="C6322" s="1332"/>
      <c r="D6322" s="1333"/>
      <c r="E6322" s="1334"/>
      <c r="F6322" s="1334"/>
      <c r="G6322" s="1334"/>
    </row>
    <row r="6323" spans="1:7" s="1281" customFormat="1" x14ac:dyDescent="0.25">
      <c r="A6323" s="167"/>
      <c r="B6323" s="1331"/>
      <c r="C6323" s="1332"/>
      <c r="D6323" s="1333"/>
      <c r="E6323" s="1334"/>
      <c r="F6323" s="1334"/>
      <c r="G6323" s="1334"/>
    </row>
    <row r="6324" spans="1:7" s="1281" customFormat="1" x14ac:dyDescent="0.25">
      <c r="A6324" s="167"/>
      <c r="B6324" s="1331"/>
      <c r="C6324" s="1332"/>
      <c r="D6324" s="1333"/>
      <c r="E6324" s="1334"/>
      <c r="F6324" s="1334"/>
      <c r="G6324" s="1334"/>
    </row>
    <row r="6325" spans="1:7" s="1281" customFormat="1" x14ac:dyDescent="0.25">
      <c r="A6325" s="167"/>
      <c r="B6325" s="1331"/>
      <c r="C6325" s="1332"/>
      <c r="D6325" s="1333"/>
      <c r="E6325" s="1334"/>
      <c r="F6325" s="1334"/>
      <c r="G6325" s="1334"/>
    </row>
    <row r="6326" spans="1:7" s="1281" customFormat="1" x14ac:dyDescent="0.25">
      <c r="A6326" s="167"/>
      <c r="B6326" s="1331"/>
      <c r="C6326" s="1332"/>
      <c r="D6326" s="1333"/>
      <c r="E6326" s="1334"/>
      <c r="F6326" s="1334"/>
      <c r="G6326" s="1334"/>
    </row>
    <row r="6327" spans="1:7" s="1281" customFormat="1" x14ac:dyDescent="0.25">
      <c r="A6327" s="167"/>
      <c r="B6327" s="1331"/>
      <c r="C6327" s="1332"/>
      <c r="D6327" s="1333"/>
      <c r="E6327" s="1334"/>
      <c r="F6327" s="1334"/>
      <c r="G6327" s="1334"/>
    </row>
    <row r="6328" spans="1:7" s="1281" customFormat="1" x14ac:dyDescent="0.25">
      <c r="A6328" s="167"/>
      <c r="B6328" s="1331"/>
      <c r="C6328" s="1332"/>
      <c r="D6328" s="1333"/>
      <c r="E6328" s="1334"/>
      <c r="F6328" s="1334"/>
      <c r="G6328" s="1334"/>
    </row>
    <row r="6329" spans="1:7" s="1281" customFormat="1" x14ac:dyDescent="0.25">
      <c r="A6329" s="167"/>
      <c r="B6329" s="1331"/>
      <c r="C6329" s="1332"/>
      <c r="D6329" s="1333"/>
      <c r="E6329" s="1334"/>
      <c r="F6329" s="1334"/>
      <c r="G6329" s="1334"/>
    </row>
    <row r="6330" spans="1:7" s="1281" customFormat="1" x14ac:dyDescent="0.25">
      <c r="A6330" s="167"/>
      <c r="B6330" s="1331"/>
      <c r="C6330" s="1332"/>
      <c r="D6330" s="1333"/>
      <c r="E6330" s="1334"/>
      <c r="F6330" s="1334"/>
      <c r="G6330" s="1334"/>
    </row>
    <row r="6331" spans="1:7" s="1281" customFormat="1" x14ac:dyDescent="0.25">
      <c r="A6331" s="167"/>
      <c r="B6331" s="1331"/>
      <c r="C6331" s="1332"/>
      <c r="D6331" s="1333"/>
      <c r="E6331" s="1334"/>
      <c r="F6331" s="1334"/>
      <c r="G6331" s="1334"/>
    </row>
    <row r="6332" spans="1:7" s="1281" customFormat="1" x14ac:dyDescent="0.25">
      <c r="A6332" s="167"/>
      <c r="B6332" s="1331"/>
      <c r="C6332" s="1332"/>
      <c r="D6332" s="1333"/>
      <c r="E6332" s="1334"/>
      <c r="F6332" s="1334"/>
      <c r="G6332" s="1334"/>
    </row>
    <row r="6333" spans="1:7" s="1281" customFormat="1" x14ac:dyDescent="0.25">
      <c r="A6333" s="167"/>
      <c r="B6333" s="1331"/>
      <c r="C6333" s="1332"/>
      <c r="D6333" s="1333"/>
      <c r="E6333" s="1334"/>
      <c r="F6333" s="1334"/>
      <c r="G6333" s="1334"/>
    </row>
    <row r="6334" spans="1:7" s="1281" customFormat="1" x14ac:dyDescent="0.25">
      <c r="A6334" s="167"/>
      <c r="B6334" s="1331"/>
      <c r="C6334" s="1332"/>
      <c r="D6334" s="1333"/>
      <c r="E6334" s="1334"/>
      <c r="F6334" s="1334"/>
      <c r="G6334" s="1334"/>
    </row>
    <row r="6335" spans="1:7" s="1281" customFormat="1" x14ac:dyDescent="0.25">
      <c r="A6335" s="167"/>
      <c r="B6335" s="1331"/>
      <c r="C6335" s="1332"/>
      <c r="D6335" s="1333"/>
      <c r="E6335" s="1334"/>
      <c r="F6335" s="1334"/>
      <c r="G6335" s="1334"/>
    </row>
    <row r="6336" spans="1:7" s="1281" customFormat="1" x14ac:dyDescent="0.25">
      <c r="A6336" s="167"/>
      <c r="B6336" s="1331"/>
      <c r="C6336" s="1332"/>
      <c r="D6336" s="1333"/>
      <c r="E6336" s="1334"/>
      <c r="F6336" s="1334"/>
      <c r="G6336" s="1334"/>
    </row>
    <row r="6337" spans="1:7" s="1281" customFormat="1" x14ac:dyDescent="0.25">
      <c r="A6337" s="167"/>
      <c r="B6337" s="1331"/>
      <c r="C6337" s="1332"/>
      <c r="D6337" s="1333"/>
      <c r="E6337" s="1334"/>
      <c r="F6337" s="1334"/>
      <c r="G6337" s="1334"/>
    </row>
    <row r="6338" spans="1:7" s="1281" customFormat="1" x14ac:dyDescent="0.25">
      <c r="A6338" s="167"/>
      <c r="B6338" s="1331"/>
      <c r="C6338" s="1332"/>
      <c r="D6338" s="1333"/>
      <c r="E6338" s="1334"/>
      <c r="F6338" s="1334"/>
      <c r="G6338" s="1334"/>
    </row>
    <row r="6339" spans="1:7" s="1281" customFormat="1" x14ac:dyDescent="0.25">
      <c r="A6339" s="167"/>
      <c r="B6339" s="1331"/>
      <c r="C6339" s="1332"/>
      <c r="D6339" s="1333"/>
      <c r="E6339" s="1334"/>
      <c r="F6339" s="1334"/>
      <c r="G6339" s="1334"/>
    </row>
    <row r="6340" spans="1:7" s="1281" customFormat="1" x14ac:dyDescent="0.25">
      <c r="A6340" s="167"/>
      <c r="B6340" s="1331"/>
      <c r="C6340" s="1332"/>
      <c r="D6340" s="1333"/>
      <c r="E6340" s="1334"/>
      <c r="F6340" s="1334"/>
      <c r="G6340" s="1334"/>
    </row>
    <row r="6341" spans="1:7" s="1281" customFormat="1" x14ac:dyDescent="0.25">
      <c r="A6341" s="167"/>
      <c r="B6341" s="1331"/>
      <c r="C6341" s="1332"/>
      <c r="D6341" s="1333"/>
      <c r="E6341" s="1334"/>
      <c r="F6341" s="1334"/>
      <c r="G6341" s="1334"/>
    </row>
    <row r="6342" spans="1:7" s="1281" customFormat="1" x14ac:dyDescent="0.25">
      <c r="A6342" s="167"/>
      <c r="B6342" s="1331"/>
      <c r="C6342" s="1332"/>
      <c r="D6342" s="1333"/>
      <c r="E6342" s="1334"/>
      <c r="F6342" s="1334"/>
      <c r="G6342" s="1334"/>
    </row>
    <row r="6343" spans="1:7" s="1281" customFormat="1" x14ac:dyDescent="0.25">
      <c r="A6343" s="167"/>
      <c r="B6343" s="1331"/>
      <c r="C6343" s="1332"/>
      <c r="D6343" s="1333"/>
      <c r="E6343" s="1334"/>
      <c r="F6343" s="1334"/>
      <c r="G6343" s="1334"/>
    </row>
    <row r="6344" spans="1:7" s="1281" customFormat="1" x14ac:dyDescent="0.25">
      <c r="A6344" s="167"/>
      <c r="B6344" s="1331"/>
      <c r="C6344" s="1332"/>
      <c r="D6344" s="1333"/>
      <c r="E6344" s="1334"/>
      <c r="F6344" s="1334"/>
      <c r="G6344" s="1334"/>
    </row>
    <row r="6345" spans="1:7" s="1281" customFormat="1" x14ac:dyDescent="0.25">
      <c r="A6345" s="167"/>
      <c r="B6345" s="1331"/>
      <c r="C6345" s="1332"/>
      <c r="D6345" s="1333"/>
      <c r="E6345" s="1334"/>
      <c r="F6345" s="1334"/>
      <c r="G6345" s="1334"/>
    </row>
    <row r="6346" spans="1:7" s="1281" customFormat="1" x14ac:dyDescent="0.25">
      <c r="A6346" s="167"/>
      <c r="B6346" s="1331"/>
      <c r="C6346" s="1332"/>
      <c r="D6346" s="1333"/>
      <c r="E6346" s="1334"/>
      <c r="F6346" s="1334"/>
      <c r="G6346" s="1334"/>
    </row>
    <row r="6347" spans="1:7" s="1281" customFormat="1" x14ac:dyDescent="0.25">
      <c r="A6347" s="167"/>
      <c r="B6347" s="1331"/>
      <c r="C6347" s="1332"/>
      <c r="D6347" s="1333"/>
      <c r="E6347" s="1334"/>
      <c r="F6347" s="1334"/>
      <c r="G6347" s="1334"/>
    </row>
    <row r="6348" spans="1:7" s="1281" customFormat="1" x14ac:dyDescent="0.25">
      <c r="A6348" s="167"/>
      <c r="B6348" s="1331"/>
      <c r="C6348" s="1332"/>
      <c r="D6348" s="1333"/>
      <c r="E6348" s="1334"/>
      <c r="F6348" s="1334"/>
      <c r="G6348" s="1334"/>
    </row>
    <row r="6349" spans="1:7" s="1281" customFormat="1" x14ac:dyDescent="0.25">
      <c r="A6349" s="167"/>
      <c r="B6349" s="1331"/>
      <c r="C6349" s="1332"/>
      <c r="D6349" s="1333"/>
      <c r="E6349" s="1334"/>
      <c r="F6349" s="1334"/>
      <c r="G6349" s="1334"/>
    </row>
    <row r="6350" spans="1:7" s="1281" customFormat="1" x14ac:dyDescent="0.25">
      <c r="A6350" s="167"/>
      <c r="B6350" s="1331"/>
      <c r="C6350" s="1332"/>
      <c r="D6350" s="1333"/>
      <c r="E6350" s="1334"/>
      <c r="F6350" s="1334"/>
      <c r="G6350" s="1334"/>
    </row>
    <row r="6351" spans="1:7" s="1281" customFormat="1" x14ac:dyDescent="0.25">
      <c r="A6351" s="167"/>
      <c r="B6351" s="1331"/>
      <c r="C6351" s="1332"/>
      <c r="D6351" s="1333"/>
      <c r="E6351" s="1334"/>
      <c r="F6351" s="1334"/>
      <c r="G6351" s="1334"/>
    </row>
    <row r="6352" spans="1:7" s="1281" customFormat="1" x14ac:dyDescent="0.25">
      <c r="A6352" s="167"/>
      <c r="B6352" s="1331"/>
      <c r="C6352" s="1332"/>
      <c r="D6352" s="1333"/>
      <c r="E6352" s="1334"/>
      <c r="F6352" s="1334"/>
      <c r="G6352" s="1334"/>
    </row>
    <row r="6353" spans="1:7" s="1281" customFormat="1" x14ac:dyDescent="0.25">
      <c r="A6353" s="167"/>
      <c r="B6353" s="1331"/>
      <c r="C6353" s="1332"/>
      <c r="D6353" s="1333"/>
      <c r="E6353" s="1334"/>
      <c r="F6353" s="1334"/>
      <c r="G6353" s="1334"/>
    </row>
    <row r="6354" spans="1:7" s="1281" customFormat="1" x14ac:dyDescent="0.25">
      <c r="A6354" s="167"/>
      <c r="B6354" s="1331"/>
      <c r="C6354" s="1332"/>
      <c r="D6354" s="1333"/>
      <c r="E6354" s="1334"/>
      <c r="F6354" s="1334"/>
      <c r="G6354" s="1334"/>
    </row>
    <row r="6355" spans="1:7" s="1281" customFormat="1" x14ac:dyDescent="0.25">
      <c r="A6355" s="167"/>
      <c r="B6355" s="1331"/>
      <c r="C6355" s="1332"/>
      <c r="D6355" s="1333"/>
      <c r="E6355" s="1334"/>
      <c r="F6355" s="1334"/>
      <c r="G6355" s="1334"/>
    </row>
    <row r="6356" spans="1:7" s="1281" customFormat="1" x14ac:dyDescent="0.25">
      <c r="A6356" s="167"/>
      <c r="B6356" s="1331"/>
      <c r="C6356" s="1332"/>
      <c r="D6356" s="1333"/>
      <c r="E6356" s="1334"/>
      <c r="F6356" s="1334"/>
      <c r="G6356" s="1334"/>
    </row>
    <row r="6357" spans="1:7" s="1281" customFormat="1" x14ac:dyDescent="0.25">
      <c r="A6357" s="167"/>
      <c r="B6357" s="1331"/>
      <c r="C6357" s="1332"/>
      <c r="D6357" s="1333"/>
      <c r="E6357" s="1334"/>
      <c r="F6357" s="1334"/>
      <c r="G6357" s="1334"/>
    </row>
    <row r="6358" spans="1:7" s="1281" customFormat="1" x14ac:dyDescent="0.25">
      <c r="A6358" s="167"/>
      <c r="B6358" s="1331"/>
      <c r="C6358" s="1332"/>
      <c r="D6358" s="1333"/>
      <c r="E6358" s="1334"/>
      <c r="F6358" s="1334"/>
      <c r="G6358" s="1334"/>
    </row>
    <row r="6359" spans="1:7" s="1281" customFormat="1" x14ac:dyDescent="0.25">
      <c r="A6359" s="167"/>
      <c r="B6359" s="1331"/>
      <c r="C6359" s="1332"/>
      <c r="D6359" s="1333"/>
      <c r="E6359" s="1334"/>
      <c r="F6359" s="1334"/>
      <c r="G6359" s="1334"/>
    </row>
    <row r="6360" spans="1:7" s="1281" customFormat="1" x14ac:dyDescent="0.25">
      <c r="A6360" s="167"/>
      <c r="B6360" s="1331"/>
      <c r="C6360" s="1332"/>
      <c r="D6360" s="1333"/>
      <c r="E6360" s="1334"/>
      <c r="F6360" s="1334"/>
      <c r="G6360" s="1334"/>
    </row>
    <row r="6361" spans="1:7" s="1281" customFormat="1" x14ac:dyDescent="0.25">
      <c r="A6361" s="167"/>
      <c r="B6361" s="1331"/>
      <c r="C6361" s="1332"/>
      <c r="D6361" s="1333"/>
      <c r="E6361" s="1334"/>
      <c r="F6361" s="1334"/>
      <c r="G6361" s="1334"/>
    </row>
    <row r="6362" spans="1:7" s="1281" customFormat="1" x14ac:dyDescent="0.25">
      <c r="A6362" s="167"/>
      <c r="B6362" s="1331"/>
      <c r="C6362" s="1332"/>
      <c r="D6362" s="1333"/>
      <c r="E6362" s="1334"/>
      <c r="F6362" s="1334"/>
      <c r="G6362" s="1334"/>
    </row>
    <row r="6363" spans="1:7" s="1281" customFormat="1" x14ac:dyDescent="0.25">
      <c r="A6363" s="167"/>
      <c r="B6363" s="1331"/>
      <c r="C6363" s="1332"/>
      <c r="D6363" s="1333"/>
      <c r="E6363" s="1334"/>
      <c r="F6363" s="1334"/>
      <c r="G6363" s="1334"/>
    </row>
    <row r="6364" spans="1:7" s="1281" customFormat="1" x14ac:dyDescent="0.25">
      <c r="A6364" s="167"/>
      <c r="B6364" s="1331"/>
      <c r="C6364" s="1332"/>
      <c r="D6364" s="1333"/>
      <c r="E6364" s="1334"/>
      <c r="F6364" s="1334"/>
      <c r="G6364" s="1334"/>
    </row>
    <row r="6365" spans="1:7" s="1281" customFormat="1" x14ac:dyDescent="0.25">
      <c r="A6365" s="167"/>
      <c r="B6365" s="1331"/>
      <c r="C6365" s="1332"/>
      <c r="D6365" s="1333"/>
      <c r="E6365" s="1334"/>
      <c r="F6365" s="1334"/>
      <c r="G6365" s="1334"/>
    </row>
    <row r="6366" spans="1:7" s="1281" customFormat="1" x14ac:dyDescent="0.25">
      <c r="A6366" s="167"/>
      <c r="B6366" s="1331"/>
      <c r="C6366" s="1332"/>
      <c r="D6366" s="1333"/>
      <c r="E6366" s="1334"/>
      <c r="F6366" s="1334"/>
      <c r="G6366" s="1334"/>
    </row>
    <row r="6367" spans="1:7" s="1281" customFormat="1" x14ac:dyDescent="0.25">
      <c r="A6367" s="167"/>
      <c r="B6367" s="1331"/>
      <c r="C6367" s="1332"/>
      <c r="D6367" s="1333"/>
      <c r="E6367" s="1334"/>
      <c r="F6367" s="1334"/>
      <c r="G6367" s="1334"/>
    </row>
    <row r="6368" spans="1:7" s="1281" customFormat="1" x14ac:dyDescent="0.25">
      <c r="A6368" s="167"/>
      <c r="B6368" s="1331"/>
      <c r="C6368" s="1332"/>
      <c r="D6368" s="1333"/>
      <c r="E6368" s="1334"/>
      <c r="F6368" s="1334"/>
      <c r="G6368" s="1334"/>
    </row>
    <row r="6369" spans="1:7" s="1281" customFormat="1" x14ac:dyDescent="0.25">
      <c r="A6369" s="167"/>
      <c r="B6369" s="1331"/>
      <c r="C6369" s="1332"/>
      <c r="D6369" s="1333"/>
      <c r="E6369" s="1334"/>
      <c r="F6369" s="1334"/>
      <c r="G6369" s="1334"/>
    </row>
    <row r="6370" spans="1:7" s="1281" customFormat="1" x14ac:dyDescent="0.25">
      <c r="A6370" s="167"/>
      <c r="B6370" s="1331"/>
      <c r="C6370" s="1332"/>
      <c r="D6370" s="1333"/>
      <c r="E6370" s="1334"/>
      <c r="F6370" s="1334"/>
      <c r="G6370" s="1334"/>
    </row>
    <row r="6371" spans="1:7" s="1281" customFormat="1" x14ac:dyDescent="0.25">
      <c r="A6371" s="167"/>
      <c r="B6371" s="1331"/>
      <c r="C6371" s="1332"/>
      <c r="D6371" s="1333"/>
      <c r="E6371" s="1334"/>
      <c r="F6371" s="1334"/>
      <c r="G6371" s="1334"/>
    </row>
    <row r="6372" spans="1:7" s="1281" customFormat="1" x14ac:dyDescent="0.25">
      <c r="A6372" s="167"/>
      <c r="B6372" s="1331"/>
      <c r="C6372" s="1332"/>
      <c r="D6372" s="1333"/>
      <c r="E6372" s="1334"/>
      <c r="F6372" s="1334"/>
      <c r="G6372" s="1334"/>
    </row>
    <row r="6373" spans="1:7" s="1281" customFormat="1" x14ac:dyDescent="0.25">
      <c r="A6373" s="167"/>
      <c r="B6373" s="1331"/>
      <c r="C6373" s="1332"/>
      <c r="D6373" s="1333"/>
      <c r="E6373" s="1334"/>
      <c r="F6373" s="1334"/>
      <c r="G6373" s="1334"/>
    </row>
    <row r="6374" spans="1:7" s="1281" customFormat="1" x14ac:dyDescent="0.25">
      <c r="A6374" s="167"/>
      <c r="B6374" s="1331"/>
      <c r="C6374" s="1332"/>
      <c r="D6374" s="1333"/>
      <c r="E6374" s="1334"/>
      <c r="F6374" s="1334"/>
      <c r="G6374" s="1334"/>
    </row>
    <row r="6375" spans="1:7" s="1281" customFormat="1" x14ac:dyDescent="0.25">
      <c r="A6375" s="167"/>
      <c r="B6375" s="1331"/>
      <c r="C6375" s="1332"/>
      <c r="D6375" s="1333"/>
      <c r="E6375" s="1334"/>
      <c r="F6375" s="1334"/>
      <c r="G6375" s="1334"/>
    </row>
    <row r="6376" spans="1:7" s="1281" customFormat="1" x14ac:dyDescent="0.25">
      <c r="A6376" s="167"/>
      <c r="B6376" s="1331"/>
      <c r="C6376" s="1332"/>
      <c r="D6376" s="1333"/>
      <c r="E6376" s="1334"/>
      <c r="F6376" s="1334"/>
      <c r="G6376" s="1334"/>
    </row>
    <row r="6377" spans="1:7" s="1281" customFormat="1" x14ac:dyDescent="0.25">
      <c r="A6377" s="167"/>
      <c r="B6377" s="1331"/>
      <c r="C6377" s="1332"/>
      <c r="D6377" s="1333"/>
      <c r="E6377" s="1334"/>
      <c r="F6377" s="1334"/>
      <c r="G6377" s="1334"/>
    </row>
    <row r="6378" spans="1:7" s="1281" customFormat="1" x14ac:dyDescent="0.25">
      <c r="A6378" s="167"/>
      <c r="B6378" s="1331"/>
      <c r="C6378" s="1332"/>
      <c r="D6378" s="1333"/>
      <c r="E6378" s="1334"/>
      <c r="F6378" s="1334"/>
      <c r="G6378" s="1334"/>
    </row>
    <row r="6379" spans="1:7" s="1281" customFormat="1" x14ac:dyDescent="0.25">
      <c r="A6379" s="167"/>
      <c r="B6379" s="1331"/>
      <c r="C6379" s="1332"/>
      <c r="D6379" s="1333"/>
      <c r="E6379" s="1334"/>
      <c r="F6379" s="1334"/>
      <c r="G6379" s="1334"/>
    </row>
    <row r="6380" spans="1:7" s="1281" customFormat="1" x14ac:dyDescent="0.25">
      <c r="A6380" s="167"/>
      <c r="B6380" s="1331"/>
      <c r="C6380" s="1332"/>
      <c r="D6380" s="1333"/>
      <c r="E6380" s="1334"/>
      <c r="F6380" s="1334"/>
      <c r="G6380" s="1334"/>
    </row>
    <row r="6381" spans="1:7" s="1281" customFormat="1" x14ac:dyDescent="0.25">
      <c r="A6381" s="167"/>
      <c r="B6381" s="1331"/>
      <c r="C6381" s="1332"/>
      <c r="D6381" s="1333"/>
      <c r="E6381" s="1334"/>
      <c r="F6381" s="1334"/>
      <c r="G6381" s="1334"/>
    </row>
    <row r="6382" spans="1:7" s="1281" customFormat="1" x14ac:dyDescent="0.25">
      <c r="A6382" s="167"/>
      <c r="B6382" s="1331"/>
      <c r="C6382" s="1332"/>
      <c r="D6382" s="1333"/>
      <c r="E6382" s="1334"/>
      <c r="F6382" s="1334"/>
      <c r="G6382" s="1334"/>
    </row>
    <row r="6383" spans="1:7" s="1281" customFormat="1" x14ac:dyDescent="0.25">
      <c r="A6383" s="167"/>
      <c r="B6383" s="1331"/>
      <c r="C6383" s="1332"/>
      <c r="D6383" s="1333"/>
      <c r="E6383" s="1334"/>
      <c r="F6383" s="1334"/>
      <c r="G6383" s="1334"/>
    </row>
    <row r="6384" spans="1:7" s="1281" customFormat="1" x14ac:dyDescent="0.25">
      <c r="A6384" s="167"/>
      <c r="B6384" s="1331"/>
      <c r="C6384" s="1332"/>
      <c r="D6384" s="1333"/>
      <c r="E6384" s="1334"/>
      <c r="F6384" s="1334"/>
      <c r="G6384" s="1334"/>
    </row>
    <row r="6385" spans="1:7" s="1281" customFormat="1" x14ac:dyDescent="0.25">
      <c r="A6385" s="167"/>
      <c r="B6385" s="1331"/>
      <c r="C6385" s="1332"/>
      <c r="D6385" s="1333"/>
      <c r="E6385" s="1334"/>
      <c r="F6385" s="1334"/>
      <c r="G6385" s="1334"/>
    </row>
    <row r="6386" spans="1:7" s="1281" customFormat="1" x14ac:dyDescent="0.25">
      <c r="A6386" s="167"/>
      <c r="B6386" s="1331"/>
      <c r="C6386" s="1332"/>
      <c r="D6386" s="1333"/>
      <c r="E6386" s="1334"/>
      <c r="F6386" s="1334"/>
      <c r="G6386" s="1334"/>
    </row>
    <row r="6387" spans="1:7" s="1281" customFormat="1" x14ac:dyDescent="0.25">
      <c r="A6387" s="167"/>
      <c r="B6387" s="1331"/>
      <c r="C6387" s="1332"/>
      <c r="D6387" s="1333"/>
      <c r="E6387" s="1334"/>
      <c r="F6387" s="1334"/>
      <c r="G6387" s="1334"/>
    </row>
    <row r="6388" spans="1:7" s="1281" customFormat="1" x14ac:dyDescent="0.25">
      <c r="A6388" s="167"/>
      <c r="B6388" s="1331"/>
      <c r="C6388" s="1332"/>
      <c r="D6388" s="1333"/>
      <c r="E6388" s="1334"/>
      <c r="F6388" s="1334"/>
      <c r="G6388" s="1334"/>
    </row>
    <row r="6389" spans="1:7" s="1281" customFormat="1" x14ac:dyDescent="0.25">
      <c r="A6389" s="167"/>
      <c r="B6389" s="1331"/>
      <c r="C6389" s="1332"/>
      <c r="D6389" s="1333"/>
      <c r="E6389" s="1334"/>
      <c r="F6389" s="1334"/>
      <c r="G6389" s="1334"/>
    </row>
    <row r="6390" spans="1:7" s="1281" customFormat="1" x14ac:dyDescent="0.25">
      <c r="A6390" s="167"/>
      <c r="B6390" s="1331"/>
      <c r="C6390" s="1332"/>
      <c r="D6390" s="1333"/>
      <c r="E6390" s="1334"/>
      <c r="F6390" s="1334"/>
      <c r="G6390" s="1334"/>
    </row>
    <row r="6391" spans="1:7" s="1281" customFormat="1" x14ac:dyDescent="0.25">
      <c r="A6391" s="167"/>
      <c r="B6391" s="1331"/>
      <c r="C6391" s="1332"/>
      <c r="D6391" s="1333"/>
      <c r="E6391" s="1334"/>
      <c r="F6391" s="1334"/>
      <c r="G6391" s="1334"/>
    </row>
    <row r="6392" spans="1:7" s="1281" customFormat="1" x14ac:dyDescent="0.25">
      <c r="A6392" s="167"/>
      <c r="B6392" s="1331"/>
      <c r="C6392" s="1332"/>
      <c r="D6392" s="1333"/>
      <c r="E6392" s="1334"/>
      <c r="F6392" s="1334"/>
      <c r="G6392" s="1334"/>
    </row>
    <row r="6393" spans="1:7" s="1281" customFormat="1" x14ac:dyDescent="0.25">
      <c r="A6393" s="167"/>
      <c r="B6393" s="1331"/>
      <c r="C6393" s="1332"/>
      <c r="D6393" s="1333"/>
      <c r="E6393" s="1334"/>
      <c r="F6393" s="1334"/>
      <c r="G6393" s="1334"/>
    </row>
    <row r="6394" spans="1:7" s="1281" customFormat="1" x14ac:dyDescent="0.25">
      <c r="A6394" s="167"/>
      <c r="B6394" s="1331"/>
      <c r="C6394" s="1332"/>
      <c r="D6394" s="1333"/>
      <c r="E6394" s="1334"/>
      <c r="F6394" s="1334"/>
      <c r="G6394" s="1334"/>
    </row>
    <row r="6395" spans="1:7" s="1281" customFormat="1" x14ac:dyDescent="0.25">
      <c r="A6395" s="167"/>
      <c r="B6395" s="1331"/>
      <c r="C6395" s="1332"/>
      <c r="D6395" s="1333"/>
      <c r="E6395" s="1334"/>
      <c r="F6395" s="1334"/>
      <c r="G6395" s="1334"/>
    </row>
    <row r="6396" spans="1:7" s="1281" customFormat="1" x14ac:dyDescent="0.25">
      <c r="A6396" s="167"/>
      <c r="B6396" s="1331"/>
      <c r="C6396" s="1332"/>
      <c r="D6396" s="1333"/>
      <c r="E6396" s="1334"/>
      <c r="F6396" s="1334"/>
      <c r="G6396" s="1334"/>
    </row>
    <row r="6397" spans="1:7" s="1281" customFormat="1" x14ac:dyDescent="0.25">
      <c r="A6397" s="167"/>
      <c r="B6397" s="1331"/>
      <c r="C6397" s="1332"/>
      <c r="D6397" s="1333"/>
      <c r="E6397" s="1334"/>
      <c r="F6397" s="1334"/>
      <c r="G6397" s="1334"/>
    </row>
    <row r="6398" spans="1:7" s="1281" customFormat="1" x14ac:dyDescent="0.25">
      <c r="A6398" s="167"/>
      <c r="B6398" s="1331"/>
      <c r="C6398" s="1332"/>
      <c r="D6398" s="1333"/>
      <c r="E6398" s="1334"/>
      <c r="F6398" s="1334"/>
      <c r="G6398" s="1334"/>
    </row>
    <row r="6399" spans="1:7" s="1281" customFormat="1" x14ac:dyDescent="0.25">
      <c r="A6399" s="167"/>
      <c r="B6399" s="1331"/>
      <c r="C6399" s="1332"/>
      <c r="D6399" s="1333"/>
      <c r="E6399" s="1334"/>
      <c r="F6399" s="1334"/>
      <c r="G6399" s="1334"/>
    </row>
    <row r="6400" spans="1:7" s="1281" customFormat="1" x14ac:dyDescent="0.25">
      <c r="A6400" s="167"/>
      <c r="B6400" s="1331"/>
      <c r="C6400" s="1332"/>
      <c r="D6400" s="1333"/>
      <c r="E6400" s="1334"/>
      <c r="F6400" s="1334"/>
      <c r="G6400" s="1334"/>
    </row>
    <row r="6401" spans="1:7" s="1281" customFormat="1" x14ac:dyDescent="0.25">
      <c r="A6401" s="167"/>
      <c r="B6401" s="1331"/>
      <c r="C6401" s="1332"/>
      <c r="D6401" s="1333"/>
      <c r="E6401" s="1334"/>
      <c r="F6401" s="1334"/>
      <c r="G6401" s="1334"/>
    </row>
    <row r="6402" spans="1:7" s="1281" customFormat="1" x14ac:dyDescent="0.25">
      <c r="A6402" s="167"/>
      <c r="B6402" s="1331"/>
      <c r="C6402" s="1332"/>
      <c r="D6402" s="1333"/>
      <c r="E6402" s="1334"/>
      <c r="F6402" s="1334"/>
      <c r="G6402" s="1334"/>
    </row>
    <row r="6403" spans="1:7" s="1281" customFormat="1" x14ac:dyDescent="0.25">
      <c r="A6403" s="167"/>
      <c r="B6403" s="1331"/>
      <c r="C6403" s="1332"/>
      <c r="D6403" s="1333"/>
      <c r="E6403" s="1334"/>
      <c r="F6403" s="1334"/>
      <c r="G6403" s="1334"/>
    </row>
    <row r="6404" spans="1:7" s="1281" customFormat="1" x14ac:dyDescent="0.25">
      <c r="A6404" s="167"/>
      <c r="B6404" s="1331"/>
      <c r="C6404" s="1332"/>
      <c r="D6404" s="1333"/>
      <c r="E6404" s="1334"/>
      <c r="F6404" s="1334"/>
      <c r="G6404" s="1334"/>
    </row>
    <row r="6405" spans="1:7" s="1281" customFormat="1" x14ac:dyDescent="0.25">
      <c r="A6405" s="167"/>
      <c r="B6405" s="1331"/>
      <c r="C6405" s="1332"/>
      <c r="D6405" s="1333"/>
      <c r="E6405" s="1334"/>
      <c r="F6405" s="1334"/>
      <c r="G6405" s="1334"/>
    </row>
    <row r="6406" spans="1:7" s="1281" customFormat="1" x14ac:dyDescent="0.25">
      <c r="A6406" s="167"/>
      <c r="B6406" s="1331"/>
      <c r="C6406" s="1332"/>
      <c r="D6406" s="1333"/>
      <c r="E6406" s="1334"/>
      <c r="F6406" s="1334"/>
      <c r="G6406" s="1334"/>
    </row>
    <row r="6407" spans="1:7" s="1281" customFormat="1" x14ac:dyDescent="0.25">
      <c r="A6407" s="167"/>
      <c r="B6407" s="1331"/>
      <c r="C6407" s="1332"/>
      <c r="D6407" s="1333"/>
      <c r="E6407" s="1334"/>
      <c r="F6407" s="1334"/>
      <c r="G6407" s="1334"/>
    </row>
    <row r="6408" spans="1:7" s="1281" customFormat="1" x14ac:dyDescent="0.25">
      <c r="A6408" s="167"/>
      <c r="B6408" s="1331"/>
      <c r="C6408" s="1332"/>
      <c r="D6408" s="1333"/>
      <c r="E6408" s="1334"/>
      <c r="F6408" s="1334"/>
      <c r="G6408" s="1334"/>
    </row>
    <row r="6409" spans="1:7" s="1281" customFormat="1" x14ac:dyDescent="0.25">
      <c r="A6409" s="167"/>
      <c r="B6409" s="1331"/>
      <c r="C6409" s="1332"/>
      <c r="D6409" s="1333"/>
      <c r="E6409" s="1334"/>
      <c r="F6409" s="1334"/>
      <c r="G6409" s="1334"/>
    </row>
    <row r="6410" spans="1:7" s="1281" customFormat="1" x14ac:dyDescent="0.25">
      <c r="A6410" s="167"/>
      <c r="B6410" s="1331"/>
      <c r="C6410" s="1332"/>
      <c r="D6410" s="1333"/>
      <c r="E6410" s="1334"/>
      <c r="F6410" s="1334"/>
      <c r="G6410" s="1334"/>
    </row>
    <row r="6411" spans="1:7" s="1281" customFormat="1" x14ac:dyDescent="0.25">
      <c r="A6411" s="167"/>
      <c r="B6411" s="1331"/>
      <c r="C6411" s="1332"/>
      <c r="D6411" s="1333"/>
      <c r="E6411" s="1334"/>
      <c r="F6411" s="1334"/>
      <c r="G6411" s="1334"/>
    </row>
    <row r="6412" spans="1:7" s="1281" customFormat="1" x14ac:dyDescent="0.25">
      <c r="A6412" s="167"/>
      <c r="B6412" s="1331"/>
      <c r="C6412" s="1332"/>
      <c r="D6412" s="1333"/>
      <c r="E6412" s="1334"/>
      <c r="F6412" s="1334"/>
      <c r="G6412" s="1334"/>
    </row>
    <row r="6413" spans="1:7" s="1281" customFormat="1" x14ac:dyDescent="0.25">
      <c r="A6413" s="167"/>
      <c r="B6413" s="1331"/>
      <c r="C6413" s="1332"/>
      <c r="D6413" s="1333"/>
      <c r="E6413" s="1334"/>
      <c r="F6413" s="1334"/>
      <c r="G6413" s="1334"/>
    </row>
    <row r="6414" spans="1:7" s="1281" customFormat="1" x14ac:dyDescent="0.25">
      <c r="A6414" s="167"/>
      <c r="B6414" s="1331"/>
      <c r="C6414" s="1332"/>
      <c r="D6414" s="1333"/>
      <c r="E6414" s="1334"/>
      <c r="F6414" s="1334"/>
      <c r="G6414" s="1334"/>
    </row>
    <row r="6415" spans="1:7" s="1281" customFormat="1" x14ac:dyDescent="0.25">
      <c r="A6415" s="167"/>
      <c r="B6415" s="1331"/>
      <c r="C6415" s="1332"/>
      <c r="D6415" s="1333"/>
      <c r="E6415" s="1334"/>
      <c r="F6415" s="1334"/>
      <c r="G6415" s="1334"/>
    </row>
    <row r="6416" spans="1:7" s="1281" customFormat="1" x14ac:dyDescent="0.25">
      <c r="A6416" s="167"/>
      <c r="B6416" s="1331"/>
      <c r="C6416" s="1332"/>
      <c r="D6416" s="1333"/>
      <c r="E6416" s="1334"/>
      <c r="F6416" s="1334"/>
      <c r="G6416" s="1334"/>
    </row>
    <row r="6417" spans="1:7" s="1281" customFormat="1" x14ac:dyDescent="0.25">
      <c r="A6417" s="167"/>
      <c r="B6417" s="1331"/>
      <c r="C6417" s="1332"/>
      <c r="D6417" s="1333"/>
      <c r="E6417" s="1334"/>
      <c r="F6417" s="1334"/>
      <c r="G6417" s="1334"/>
    </row>
    <row r="6418" spans="1:7" s="1281" customFormat="1" x14ac:dyDescent="0.25">
      <c r="A6418" s="167"/>
      <c r="B6418" s="1331"/>
      <c r="C6418" s="1332"/>
      <c r="D6418" s="1333"/>
      <c r="E6418" s="1334"/>
      <c r="F6418" s="1334"/>
      <c r="G6418" s="1334"/>
    </row>
    <row r="6419" spans="1:7" s="1281" customFormat="1" x14ac:dyDescent="0.25">
      <c r="A6419" s="167"/>
      <c r="B6419" s="1331"/>
      <c r="C6419" s="1332"/>
      <c r="D6419" s="1333"/>
      <c r="E6419" s="1334"/>
      <c r="F6419" s="1334"/>
      <c r="G6419" s="1334"/>
    </row>
    <row r="6420" spans="1:7" s="1281" customFormat="1" x14ac:dyDescent="0.25">
      <c r="A6420" s="167"/>
      <c r="B6420" s="1331"/>
      <c r="C6420" s="1332"/>
      <c r="D6420" s="1333"/>
      <c r="E6420" s="1334"/>
      <c r="F6420" s="1334"/>
      <c r="G6420" s="1334"/>
    </row>
    <row r="6421" spans="1:7" s="1281" customFormat="1" x14ac:dyDescent="0.25">
      <c r="A6421" s="167"/>
      <c r="B6421" s="1331"/>
      <c r="C6421" s="1332"/>
      <c r="D6421" s="1333"/>
      <c r="E6421" s="1334"/>
      <c r="F6421" s="1334"/>
      <c r="G6421" s="1334"/>
    </row>
    <row r="6422" spans="1:7" s="1281" customFormat="1" x14ac:dyDescent="0.25">
      <c r="A6422" s="167"/>
      <c r="B6422" s="1331"/>
      <c r="C6422" s="1332"/>
      <c r="D6422" s="1333"/>
      <c r="E6422" s="1334"/>
      <c r="F6422" s="1334"/>
      <c r="G6422" s="1334"/>
    </row>
    <row r="6423" spans="1:7" s="1281" customFormat="1" x14ac:dyDescent="0.25">
      <c r="A6423" s="167"/>
      <c r="B6423" s="1331"/>
      <c r="C6423" s="1332"/>
      <c r="D6423" s="1333"/>
      <c r="E6423" s="1334"/>
      <c r="F6423" s="1334"/>
      <c r="G6423" s="1334"/>
    </row>
    <row r="6424" spans="1:7" s="1281" customFormat="1" x14ac:dyDescent="0.25">
      <c r="A6424" s="167"/>
      <c r="B6424" s="1331"/>
      <c r="C6424" s="1332"/>
      <c r="D6424" s="1333"/>
      <c r="E6424" s="1334"/>
      <c r="F6424" s="1334"/>
      <c r="G6424" s="1334"/>
    </row>
    <row r="6425" spans="1:7" s="1281" customFormat="1" x14ac:dyDescent="0.25">
      <c r="A6425" s="167"/>
      <c r="B6425" s="1331"/>
      <c r="C6425" s="1332"/>
      <c r="D6425" s="1333"/>
      <c r="E6425" s="1334"/>
      <c r="F6425" s="1334"/>
      <c r="G6425" s="1334"/>
    </row>
    <row r="6426" spans="1:7" s="1281" customFormat="1" x14ac:dyDescent="0.25">
      <c r="A6426" s="167"/>
      <c r="B6426" s="1331"/>
      <c r="C6426" s="1332"/>
      <c r="D6426" s="1333"/>
      <c r="E6426" s="1334"/>
      <c r="F6426" s="1334"/>
      <c r="G6426" s="1334"/>
    </row>
    <row r="6427" spans="1:7" s="1281" customFormat="1" x14ac:dyDescent="0.25">
      <c r="A6427" s="167"/>
      <c r="B6427" s="1331"/>
      <c r="C6427" s="1332"/>
      <c r="D6427" s="1333"/>
      <c r="E6427" s="1334"/>
      <c r="F6427" s="1334"/>
      <c r="G6427" s="1334"/>
    </row>
    <row r="6428" spans="1:7" s="1281" customFormat="1" x14ac:dyDescent="0.25">
      <c r="A6428" s="167"/>
      <c r="B6428" s="1331"/>
      <c r="C6428" s="1332"/>
      <c r="D6428" s="1333"/>
      <c r="E6428" s="1334"/>
      <c r="F6428" s="1334"/>
      <c r="G6428" s="1334"/>
    </row>
    <row r="6429" spans="1:7" s="1281" customFormat="1" x14ac:dyDescent="0.25">
      <c r="A6429" s="167"/>
      <c r="B6429" s="1331"/>
      <c r="C6429" s="1332"/>
      <c r="D6429" s="1333"/>
      <c r="E6429" s="1334"/>
      <c r="F6429" s="1334"/>
      <c r="G6429" s="1334"/>
    </row>
    <row r="6430" spans="1:7" s="1281" customFormat="1" x14ac:dyDescent="0.25">
      <c r="A6430" s="167"/>
      <c r="B6430" s="1331"/>
      <c r="C6430" s="1332"/>
      <c r="D6430" s="1333"/>
      <c r="E6430" s="1334"/>
      <c r="F6430" s="1334"/>
      <c r="G6430" s="1334"/>
    </row>
    <row r="6431" spans="1:7" s="1281" customFormat="1" x14ac:dyDescent="0.25">
      <c r="A6431" s="167"/>
      <c r="B6431" s="1331"/>
      <c r="C6431" s="1332"/>
      <c r="D6431" s="1333"/>
      <c r="E6431" s="1334"/>
      <c r="F6431" s="1334"/>
      <c r="G6431" s="1334"/>
    </row>
    <row r="6432" spans="1:7" s="1281" customFormat="1" x14ac:dyDescent="0.25">
      <c r="A6432" s="167"/>
      <c r="B6432" s="1331"/>
      <c r="C6432" s="1332"/>
      <c r="D6432" s="1333"/>
      <c r="E6432" s="1334"/>
      <c r="F6432" s="1334"/>
      <c r="G6432" s="1334"/>
    </row>
    <row r="6433" spans="1:7" s="1281" customFormat="1" x14ac:dyDescent="0.25">
      <c r="A6433" s="167"/>
      <c r="B6433" s="1331"/>
      <c r="C6433" s="1332"/>
      <c r="D6433" s="1333"/>
      <c r="E6433" s="1334"/>
      <c r="F6433" s="1334"/>
      <c r="G6433" s="1334"/>
    </row>
    <row r="6434" spans="1:7" s="1281" customFormat="1" x14ac:dyDescent="0.25">
      <c r="A6434" s="167"/>
      <c r="B6434" s="1331"/>
      <c r="C6434" s="1332"/>
      <c r="D6434" s="1333"/>
      <c r="E6434" s="1334"/>
      <c r="F6434" s="1334"/>
      <c r="G6434" s="1334"/>
    </row>
    <row r="6435" spans="1:7" s="1281" customFormat="1" x14ac:dyDescent="0.25">
      <c r="A6435" s="167"/>
      <c r="B6435" s="1331"/>
      <c r="C6435" s="1332"/>
      <c r="D6435" s="1333"/>
      <c r="E6435" s="1334"/>
      <c r="F6435" s="1334"/>
      <c r="G6435" s="1334"/>
    </row>
    <row r="6436" spans="1:7" s="1281" customFormat="1" x14ac:dyDescent="0.25">
      <c r="A6436" s="167"/>
      <c r="B6436" s="1331"/>
      <c r="C6436" s="1332"/>
      <c r="D6436" s="1333"/>
      <c r="E6436" s="1334"/>
      <c r="F6436" s="1334"/>
      <c r="G6436" s="1334"/>
    </row>
    <row r="6437" spans="1:7" s="1281" customFormat="1" x14ac:dyDescent="0.25">
      <c r="A6437" s="167"/>
      <c r="B6437" s="1331"/>
      <c r="C6437" s="1332"/>
      <c r="D6437" s="1333"/>
      <c r="E6437" s="1334"/>
      <c r="F6437" s="1334"/>
      <c r="G6437" s="1334"/>
    </row>
    <row r="6438" spans="1:7" s="1281" customFormat="1" x14ac:dyDescent="0.25">
      <c r="A6438" s="167"/>
      <c r="B6438" s="1331"/>
      <c r="C6438" s="1332"/>
      <c r="D6438" s="1333"/>
      <c r="E6438" s="1334"/>
      <c r="F6438" s="1334"/>
      <c r="G6438" s="1334"/>
    </row>
    <row r="6439" spans="1:7" s="1281" customFormat="1" x14ac:dyDescent="0.25">
      <c r="A6439" s="167"/>
      <c r="B6439" s="1331"/>
      <c r="C6439" s="1332"/>
      <c r="D6439" s="1333"/>
      <c r="E6439" s="1334"/>
      <c r="F6439" s="1334"/>
      <c r="G6439" s="1334"/>
    </row>
    <row r="6440" spans="1:7" s="1281" customFormat="1" x14ac:dyDescent="0.25">
      <c r="A6440" s="167"/>
      <c r="B6440" s="1331"/>
      <c r="C6440" s="1332"/>
      <c r="D6440" s="1333"/>
      <c r="E6440" s="1334"/>
      <c r="F6440" s="1334"/>
      <c r="G6440" s="1334"/>
    </row>
    <row r="6441" spans="1:7" s="1281" customFormat="1" x14ac:dyDescent="0.25">
      <c r="A6441" s="167"/>
      <c r="B6441" s="1331"/>
      <c r="C6441" s="1332"/>
      <c r="D6441" s="1333"/>
      <c r="E6441" s="1334"/>
      <c r="F6441" s="1334"/>
      <c r="G6441" s="1334"/>
    </row>
    <row r="6442" spans="1:7" s="1281" customFormat="1" x14ac:dyDescent="0.25">
      <c r="A6442" s="167"/>
      <c r="B6442" s="1331"/>
      <c r="C6442" s="1332"/>
      <c r="D6442" s="1333"/>
      <c r="E6442" s="1334"/>
      <c r="F6442" s="1334"/>
      <c r="G6442" s="1334"/>
    </row>
    <row r="6443" spans="1:7" s="1281" customFormat="1" x14ac:dyDescent="0.25">
      <c r="A6443" s="167"/>
      <c r="B6443" s="1331"/>
      <c r="C6443" s="1332"/>
      <c r="D6443" s="1333"/>
      <c r="E6443" s="1334"/>
      <c r="F6443" s="1334"/>
      <c r="G6443" s="1334"/>
    </row>
    <row r="6444" spans="1:7" s="1281" customFormat="1" x14ac:dyDescent="0.25">
      <c r="A6444" s="167"/>
      <c r="B6444" s="1331"/>
      <c r="C6444" s="1332"/>
      <c r="D6444" s="1333"/>
      <c r="E6444" s="1334"/>
      <c r="F6444" s="1334"/>
      <c r="G6444" s="1334"/>
    </row>
    <row r="6445" spans="1:7" s="1281" customFormat="1" x14ac:dyDescent="0.25">
      <c r="A6445" s="167"/>
      <c r="B6445" s="1331"/>
      <c r="C6445" s="1332"/>
      <c r="D6445" s="1333"/>
      <c r="E6445" s="1334"/>
      <c r="F6445" s="1334"/>
      <c r="G6445" s="1334"/>
    </row>
    <row r="6446" spans="1:7" s="1281" customFormat="1" x14ac:dyDescent="0.25">
      <c r="A6446" s="167"/>
      <c r="B6446" s="1331"/>
      <c r="C6446" s="1332"/>
      <c r="D6446" s="1333"/>
      <c r="E6446" s="1334"/>
      <c r="F6446" s="1334"/>
      <c r="G6446" s="1334"/>
    </row>
    <row r="6447" spans="1:7" s="1281" customFormat="1" x14ac:dyDescent="0.25">
      <c r="A6447" s="167"/>
      <c r="B6447" s="1331"/>
      <c r="C6447" s="1332"/>
      <c r="D6447" s="1333"/>
      <c r="E6447" s="1334"/>
      <c r="F6447" s="1334"/>
      <c r="G6447" s="1334"/>
    </row>
    <row r="6448" spans="1:7" s="1281" customFormat="1" x14ac:dyDescent="0.25">
      <c r="A6448" s="167"/>
      <c r="B6448" s="1331"/>
      <c r="C6448" s="1332"/>
      <c r="D6448" s="1333"/>
      <c r="E6448" s="1334"/>
      <c r="F6448" s="1334"/>
      <c r="G6448" s="1334"/>
    </row>
    <row r="6449" spans="1:7" s="1281" customFormat="1" x14ac:dyDescent="0.25">
      <c r="A6449" s="167"/>
      <c r="B6449" s="1331"/>
      <c r="C6449" s="1332"/>
      <c r="D6449" s="1333"/>
      <c r="E6449" s="1334"/>
      <c r="F6449" s="1334"/>
      <c r="G6449" s="1334"/>
    </row>
    <row r="6450" spans="1:7" s="1281" customFormat="1" x14ac:dyDescent="0.25">
      <c r="A6450" s="167"/>
      <c r="B6450" s="1331"/>
      <c r="C6450" s="1332"/>
      <c r="D6450" s="1333"/>
      <c r="E6450" s="1334"/>
      <c r="F6450" s="1334"/>
      <c r="G6450" s="1334"/>
    </row>
    <row r="6451" spans="1:7" s="1281" customFormat="1" x14ac:dyDescent="0.25">
      <c r="A6451" s="167"/>
      <c r="B6451" s="1331"/>
      <c r="C6451" s="1332"/>
      <c r="D6451" s="1333"/>
      <c r="E6451" s="1334"/>
      <c r="F6451" s="1334"/>
      <c r="G6451" s="1334"/>
    </row>
    <row r="6452" spans="1:7" s="1281" customFormat="1" x14ac:dyDescent="0.25">
      <c r="A6452" s="167"/>
      <c r="B6452" s="1331"/>
      <c r="C6452" s="1332"/>
      <c r="D6452" s="1333"/>
      <c r="E6452" s="1334"/>
      <c r="F6452" s="1334"/>
      <c r="G6452" s="1334"/>
    </row>
    <row r="6453" spans="1:7" s="1281" customFormat="1" x14ac:dyDescent="0.25">
      <c r="A6453" s="167"/>
      <c r="B6453" s="1331"/>
      <c r="C6453" s="1332"/>
      <c r="D6453" s="1333"/>
      <c r="E6453" s="1334"/>
      <c r="F6453" s="1334"/>
      <c r="G6453" s="1334"/>
    </row>
    <row r="6454" spans="1:7" s="1281" customFormat="1" x14ac:dyDescent="0.25">
      <c r="A6454" s="167"/>
      <c r="B6454" s="1331"/>
      <c r="C6454" s="1332"/>
      <c r="D6454" s="1333"/>
      <c r="E6454" s="1334"/>
      <c r="F6454" s="1334"/>
      <c r="G6454" s="1334"/>
    </row>
    <row r="6455" spans="1:7" s="1281" customFormat="1" x14ac:dyDescent="0.25">
      <c r="A6455" s="167"/>
      <c r="B6455" s="1331"/>
      <c r="C6455" s="1332"/>
      <c r="D6455" s="1333"/>
      <c r="E6455" s="1334"/>
      <c r="F6455" s="1334"/>
      <c r="G6455" s="1334"/>
    </row>
    <row r="6456" spans="1:7" s="1281" customFormat="1" x14ac:dyDescent="0.25">
      <c r="A6456" s="167"/>
      <c r="B6456" s="1331"/>
      <c r="C6456" s="1332"/>
      <c r="D6456" s="1333"/>
      <c r="E6456" s="1334"/>
      <c r="F6456" s="1334"/>
      <c r="G6456" s="1334"/>
    </row>
    <row r="6457" spans="1:7" s="1281" customFormat="1" x14ac:dyDescent="0.25">
      <c r="A6457" s="167"/>
      <c r="B6457" s="1331"/>
      <c r="C6457" s="1332"/>
      <c r="D6457" s="1333"/>
      <c r="E6457" s="1334"/>
      <c r="F6457" s="1334"/>
      <c r="G6457" s="1334"/>
    </row>
    <row r="6458" spans="1:7" s="1281" customFormat="1" x14ac:dyDescent="0.25">
      <c r="A6458" s="167"/>
      <c r="B6458" s="1331"/>
      <c r="C6458" s="1332"/>
      <c r="D6458" s="1333"/>
      <c r="E6458" s="1334"/>
      <c r="F6458" s="1334"/>
      <c r="G6458" s="1334"/>
    </row>
    <row r="6459" spans="1:7" s="1281" customFormat="1" x14ac:dyDescent="0.25">
      <c r="A6459" s="167"/>
      <c r="B6459" s="1331"/>
      <c r="C6459" s="1332"/>
      <c r="D6459" s="1333"/>
      <c r="E6459" s="1334"/>
      <c r="F6459" s="1334"/>
      <c r="G6459" s="1334"/>
    </row>
    <row r="6460" spans="1:7" s="1281" customFormat="1" x14ac:dyDescent="0.25">
      <c r="A6460" s="167"/>
      <c r="B6460" s="1331"/>
      <c r="C6460" s="1332"/>
      <c r="D6460" s="1333"/>
      <c r="E6460" s="1334"/>
      <c r="F6460" s="1334"/>
      <c r="G6460" s="1334"/>
    </row>
    <row r="6461" spans="1:7" s="1281" customFormat="1" x14ac:dyDescent="0.25">
      <c r="A6461" s="167"/>
      <c r="B6461" s="1331"/>
      <c r="C6461" s="1332"/>
      <c r="D6461" s="1333"/>
      <c r="E6461" s="1334"/>
      <c r="F6461" s="1334"/>
      <c r="G6461" s="1334"/>
    </row>
    <row r="6462" spans="1:7" s="1281" customFormat="1" x14ac:dyDescent="0.25">
      <c r="A6462" s="167"/>
      <c r="B6462" s="1331"/>
      <c r="C6462" s="1332"/>
      <c r="D6462" s="1333"/>
      <c r="E6462" s="1334"/>
      <c r="F6462" s="1334"/>
      <c r="G6462" s="1334"/>
    </row>
    <row r="6463" spans="1:7" s="1281" customFormat="1" x14ac:dyDescent="0.25">
      <c r="A6463" s="167"/>
      <c r="B6463" s="1331"/>
      <c r="C6463" s="1332"/>
      <c r="D6463" s="1333"/>
      <c r="E6463" s="1334"/>
      <c r="F6463" s="1334"/>
      <c r="G6463" s="1334"/>
    </row>
    <row r="6464" spans="1:7" s="1281" customFormat="1" x14ac:dyDescent="0.25">
      <c r="A6464" s="167"/>
      <c r="B6464" s="1331"/>
      <c r="C6464" s="1332"/>
      <c r="D6464" s="1333"/>
      <c r="E6464" s="1334"/>
      <c r="F6464" s="1334"/>
      <c r="G6464" s="1334"/>
    </row>
    <row r="6465" spans="1:7" s="1281" customFormat="1" x14ac:dyDescent="0.25">
      <c r="A6465" s="167"/>
      <c r="B6465" s="1331"/>
      <c r="C6465" s="1332"/>
      <c r="D6465" s="1333"/>
      <c r="E6465" s="1334"/>
      <c r="F6465" s="1334"/>
      <c r="G6465" s="1334"/>
    </row>
    <row r="6466" spans="1:7" s="1281" customFormat="1" x14ac:dyDescent="0.25">
      <c r="A6466" s="167"/>
      <c r="B6466" s="1331"/>
      <c r="C6466" s="1332"/>
      <c r="D6466" s="1333"/>
      <c r="E6466" s="1334"/>
      <c r="F6466" s="1334"/>
      <c r="G6466" s="1334"/>
    </row>
    <row r="6467" spans="1:7" s="1281" customFormat="1" x14ac:dyDescent="0.25">
      <c r="A6467" s="167"/>
      <c r="B6467" s="1331"/>
      <c r="C6467" s="1332"/>
      <c r="D6467" s="1333"/>
      <c r="E6467" s="1334"/>
      <c r="F6467" s="1334"/>
      <c r="G6467" s="1334"/>
    </row>
    <row r="6468" spans="1:7" s="1281" customFormat="1" x14ac:dyDescent="0.25">
      <c r="A6468" s="167"/>
      <c r="B6468" s="1331"/>
      <c r="C6468" s="1332"/>
      <c r="D6468" s="1333"/>
      <c r="E6468" s="1334"/>
      <c r="F6468" s="1334"/>
      <c r="G6468" s="1334"/>
    </row>
    <row r="6469" spans="1:7" s="1281" customFormat="1" x14ac:dyDescent="0.25">
      <c r="A6469" s="167"/>
      <c r="B6469" s="1331"/>
      <c r="C6469" s="1332"/>
      <c r="D6469" s="1333"/>
      <c r="E6469" s="1334"/>
      <c r="F6469" s="1334"/>
      <c r="G6469" s="1334"/>
    </row>
    <row r="6470" spans="1:7" s="1281" customFormat="1" x14ac:dyDescent="0.25">
      <c r="A6470" s="167"/>
      <c r="B6470" s="1331"/>
      <c r="C6470" s="1332"/>
      <c r="D6470" s="1333"/>
      <c r="E6470" s="1334"/>
      <c r="F6470" s="1334"/>
      <c r="G6470" s="1334"/>
    </row>
    <row r="6471" spans="1:7" s="1281" customFormat="1" x14ac:dyDescent="0.25">
      <c r="A6471" s="167"/>
      <c r="B6471" s="1331"/>
      <c r="C6471" s="1332"/>
      <c r="D6471" s="1333"/>
      <c r="E6471" s="1334"/>
      <c r="F6471" s="1334"/>
      <c r="G6471" s="1334"/>
    </row>
    <row r="6472" spans="1:7" s="1281" customFormat="1" x14ac:dyDescent="0.25">
      <c r="A6472" s="167"/>
      <c r="B6472" s="1331"/>
      <c r="C6472" s="1332"/>
      <c r="D6472" s="1333"/>
      <c r="E6472" s="1334"/>
      <c r="F6472" s="1334"/>
      <c r="G6472" s="1334"/>
    </row>
    <row r="6473" spans="1:7" s="1281" customFormat="1" x14ac:dyDescent="0.25">
      <c r="A6473" s="167"/>
      <c r="B6473" s="1331"/>
      <c r="C6473" s="1332"/>
      <c r="D6473" s="1333"/>
      <c r="E6473" s="1334"/>
      <c r="F6473" s="1334"/>
      <c r="G6473" s="1334"/>
    </row>
    <row r="6474" spans="1:7" s="1281" customFormat="1" x14ac:dyDescent="0.25">
      <c r="A6474" s="167"/>
      <c r="B6474" s="1331"/>
      <c r="C6474" s="1332"/>
      <c r="D6474" s="1333"/>
      <c r="E6474" s="1334"/>
      <c r="F6474" s="1334"/>
      <c r="G6474" s="1334"/>
    </row>
    <row r="6475" spans="1:7" s="1281" customFormat="1" x14ac:dyDescent="0.25">
      <c r="A6475" s="167"/>
      <c r="B6475" s="1331"/>
      <c r="C6475" s="1332"/>
      <c r="D6475" s="1333"/>
      <c r="E6475" s="1334"/>
      <c r="F6475" s="1334"/>
      <c r="G6475" s="1334"/>
    </row>
    <row r="6476" spans="1:7" s="1281" customFormat="1" x14ac:dyDescent="0.25">
      <c r="A6476" s="167"/>
      <c r="B6476" s="1331"/>
      <c r="C6476" s="1332"/>
      <c r="D6476" s="1333"/>
      <c r="E6476" s="1334"/>
      <c r="F6476" s="1334"/>
      <c r="G6476" s="1334"/>
    </row>
    <row r="6477" spans="1:7" s="1281" customFormat="1" x14ac:dyDescent="0.25">
      <c r="A6477" s="167"/>
      <c r="B6477" s="1331"/>
      <c r="C6477" s="1332"/>
      <c r="D6477" s="1333"/>
      <c r="E6477" s="1334"/>
      <c r="F6477" s="1334"/>
      <c r="G6477" s="1334"/>
    </row>
    <row r="6478" spans="1:7" s="1281" customFormat="1" x14ac:dyDescent="0.25">
      <c r="A6478" s="167"/>
      <c r="B6478" s="1331"/>
      <c r="C6478" s="1332"/>
      <c r="D6478" s="1333"/>
      <c r="E6478" s="1334"/>
      <c r="F6478" s="1334"/>
      <c r="G6478" s="1334"/>
    </row>
    <row r="6479" spans="1:7" s="1281" customFormat="1" x14ac:dyDescent="0.25">
      <c r="A6479" s="167"/>
      <c r="B6479" s="1331"/>
      <c r="C6479" s="1332"/>
      <c r="D6479" s="1333"/>
      <c r="E6479" s="1334"/>
      <c r="F6479" s="1334"/>
      <c r="G6479" s="1334"/>
    </row>
    <row r="6480" spans="1:7" s="1281" customFormat="1" x14ac:dyDescent="0.25">
      <c r="A6480" s="167"/>
      <c r="B6480" s="1331"/>
      <c r="C6480" s="1332"/>
      <c r="D6480" s="1333"/>
      <c r="E6480" s="1334"/>
      <c r="F6480" s="1334"/>
      <c r="G6480" s="1334"/>
    </row>
    <row r="6481" spans="1:7" s="1281" customFormat="1" x14ac:dyDescent="0.25">
      <c r="A6481" s="167"/>
      <c r="B6481" s="1331"/>
      <c r="C6481" s="1332"/>
      <c r="D6481" s="1333"/>
      <c r="E6481" s="1334"/>
      <c r="F6481" s="1334"/>
      <c r="G6481" s="1334"/>
    </row>
    <row r="6482" spans="1:7" s="1281" customFormat="1" x14ac:dyDescent="0.25">
      <c r="A6482" s="167"/>
      <c r="B6482" s="1331"/>
      <c r="C6482" s="1332"/>
      <c r="D6482" s="1333"/>
      <c r="E6482" s="1334"/>
      <c r="F6482" s="1334"/>
      <c r="G6482" s="1334"/>
    </row>
    <row r="6483" spans="1:7" s="1281" customFormat="1" x14ac:dyDescent="0.25">
      <c r="A6483" s="167"/>
      <c r="B6483" s="1331"/>
      <c r="C6483" s="1332"/>
      <c r="D6483" s="1333"/>
      <c r="E6483" s="1334"/>
      <c r="F6483" s="1334"/>
      <c r="G6483" s="1334"/>
    </row>
    <row r="6484" spans="1:7" s="1281" customFormat="1" x14ac:dyDescent="0.25">
      <c r="A6484" s="167"/>
      <c r="B6484" s="1331"/>
      <c r="C6484" s="1332"/>
      <c r="D6484" s="1333"/>
      <c r="E6484" s="1334"/>
      <c r="F6484" s="1334"/>
      <c r="G6484" s="1334"/>
    </row>
    <row r="6485" spans="1:7" s="1281" customFormat="1" x14ac:dyDescent="0.25">
      <c r="A6485" s="167"/>
      <c r="B6485" s="1331"/>
      <c r="C6485" s="1332"/>
      <c r="D6485" s="1333"/>
      <c r="E6485" s="1334"/>
      <c r="F6485" s="1334"/>
      <c r="G6485" s="1334"/>
    </row>
    <row r="6486" spans="1:7" s="1281" customFormat="1" x14ac:dyDescent="0.25">
      <c r="A6486" s="167"/>
      <c r="B6486" s="1331"/>
      <c r="C6486" s="1332"/>
      <c r="D6486" s="1333"/>
      <c r="E6486" s="1334"/>
      <c r="F6486" s="1334"/>
      <c r="G6486" s="1334"/>
    </row>
    <row r="6487" spans="1:7" s="1281" customFormat="1" x14ac:dyDescent="0.25">
      <c r="A6487" s="167"/>
      <c r="B6487" s="1331"/>
      <c r="C6487" s="1332"/>
      <c r="D6487" s="1333"/>
      <c r="E6487" s="1334"/>
      <c r="F6487" s="1334"/>
      <c r="G6487" s="1334"/>
    </row>
    <row r="6488" spans="1:7" s="1281" customFormat="1" x14ac:dyDescent="0.25">
      <c r="A6488" s="167"/>
      <c r="B6488" s="1331"/>
      <c r="C6488" s="1332"/>
      <c r="D6488" s="1333"/>
      <c r="E6488" s="1334"/>
      <c r="F6488" s="1334"/>
      <c r="G6488" s="1334"/>
    </row>
    <row r="6489" spans="1:7" s="1281" customFormat="1" x14ac:dyDescent="0.25">
      <c r="A6489" s="167"/>
      <c r="B6489" s="1331"/>
      <c r="C6489" s="1332"/>
      <c r="D6489" s="1333"/>
      <c r="E6489" s="1334"/>
      <c r="F6489" s="1334"/>
      <c r="G6489" s="1334"/>
    </row>
    <row r="6490" spans="1:7" s="1281" customFormat="1" x14ac:dyDescent="0.25">
      <c r="A6490" s="167"/>
      <c r="B6490" s="1331"/>
      <c r="C6490" s="1332"/>
      <c r="D6490" s="1333"/>
      <c r="E6490" s="1334"/>
      <c r="F6490" s="1334"/>
      <c r="G6490" s="1334"/>
    </row>
    <row r="6491" spans="1:7" s="1281" customFormat="1" x14ac:dyDescent="0.25">
      <c r="A6491" s="167"/>
      <c r="B6491" s="1331"/>
      <c r="C6491" s="1332"/>
      <c r="D6491" s="1333"/>
      <c r="E6491" s="1334"/>
      <c r="F6491" s="1334"/>
      <c r="G6491" s="1334"/>
    </row>
    <row r="6492" spans="1:7" s="1281" customFormat="1" x14ac:dyDescent="0.25">
      <c r="A6492" s="167"/>
      <c r="B6492" s="1331"/>
      <c r="C6492" s="1332"/>
      <c r="D6492" s="1333"/>
      <c r="E6492" s="1334"/>
      <c r="F6492" s="1334"/>
      <c r="G6492" s="1334"/>
    </row>
    <row r="6493" spans="1:7" s="1281" customFormat="1" x14ac:dyDescent="0.25">
      <c r="A6493" s="167"/>
      <c r="B6493" s="1331"/>
      <c r="C6493" s="1332"/>
      <c r="D6493" s="1333"/>
      <c r="E6493" s="1334"/>
      <c r="F6493" s="1334"/>
      <c r="G6493" s="1334"/>
    </row>
    <row r="6494" spans="1:7" s="1281" customFormat="1" x14ac:dyDescent="0.25">
      <c r="A6494" s="167"/>
      <c r="B6494" s="1331"/>
      <c r="C6494" s="1332"/>
      <c r="D6494" s="1333"/>
      <c r="E6494" s="1334"/>
      <c r="F6494" s="1334"/>
      <c r="G6494" s="1334"/>
    </row>
    <row r="6495" spans="1:7" s="1281" customFormat="1" x14ac:dyDescent="0.25">
      <c r="A6495" s="167"/>
      <c r="B6495" s="1331"/>
      <c r="C6495" s="1332"/>
      <c r="D6495" s="1333"/>
      <c r="E6495" s="1334"/>
      <c r="F6495" s="1334"/>
      <c r="G6495" s="1334"/>
    </row>
    <row r="6496" spans="1:7" s="1281" customFormat="1" x14ac:dyDescent="0.25">
      <c r="A6496" s="167"/>
      <c r="B6496" s="1331"/>
      <c r="C6496" s="1332"/>
      <c r="D6496" s="1333"/>
      <c r="E6496" s="1334"/>
      <c r="F6496" s="1334"/>
      <c r="G6496" s="1334"/>
    </row>
    <row r="6497" spans="1:7" s="1281" customFormat="1" x14ac:dyDescent="0.25">
      <c r="A6497" s="167"/>
      <c r="B6497" s="1331"/>
      <c r="C6497" s="1332"/>
      <c r="D6497" s="1333"/>
      <c r="E6497" s="1334"/>
      <c r="F6497" s="1334"/>
      <c r="G6497" s="1334"/>
    </row>
    <row r="6498" spans="1:7" s="1281" customFormat="1" x14ac:dyDescent="0.25">
      <c r="A6498" s="167"/>
      <c r="B6498" s="1331"/>
      <c r="C6498" s="1332"/>
      <c r="D6498" s="1333"/>
      <c r="E6498" s="1334"/>
      <c r="F6498" s="1334"/>
      <c r="G6498" s="1334"/>
    </row>
    <row r="6499" spans="1:7" s="1281" customFormat="1" x14ac:dyDescent="0.25">
      <c r="A6499" s="167"/>
      <c r="B6499" s="1331"/>
      <c r="C6499" s="1332"/>
      <c r="D6499" s="1333"/>
      <c r="E6499" s="1334"/>
      <c r="F6499" s="1334"/>
      <c r="G6499" s="1334"/>
    </row>
    <row r="6500" spans="1:7" s="1281" customFormat="1" x14ac:dyDescent="0.25">
      <c r="A6500" s="167"/>
      <c r="B6500" s="1331"/>
      <c r="C6500" s="1332"/>
      <c r="D6500" s="1333"/>
      <c r="E6500" s="1334"/>
      <c r="F6500" s="1334"/>
      <c r="G6500" s="1334"/>
    </row>
    <row r="6501" spans="1:7" s="1281" customFormat="1" x14ac:dyDescent="0.25">
      <c r="A6501" s="167"/>
      <c r="B6501" s="1331"/>
      <c r="C6501" s="1332"/>
      <c r="D6501" s="1333"/>
      <c r="E6501" s="1334"/>
      <c r="F6501" s="1334"/>
      <c r="G6501" s="1334"/>
    </row>
    <row r="6502" spans="1:7" s="1281" customFormat="1" x14ac:dyDescent="0.25">
      <c r="A6502" s="167"/>
      <c r="B6502" s="1331"/>
      <c r="C6502" s="1332"/>
      <c r="D6502" s="1333"/>
      <c r="E6502" s="1334"/>
      <c r="F6502" s="1334"/>
      <c r="G6502" s="1334"/>
    </row>
    <row r="6503" spans="1:7" s="1281" customFormat="1" x14ac:dyDescent="0.25">
      <c r="A6503" s="167"/>
      <c r="B6503" s="1331"/>
      <c r="C6503" s="1332"/>
      <c r="D6503" s="1333"/>
      <c r="E6503" s="1334"/>
      <c r="F6503" s="1334"/>
      <c r="G6503" s="1334"/>
    </row>
    <row r="6504" spans="1:7" s="1281" customFormat="1" x14ac:dyDescent="0.25">
      <c r="A6504" s="167"/>
      <c r="B6504" s="1331"/>
      <c r="C6504" s="1332"/>
      <c r="D6504" s="1333"/>
      <c r="E6504" s="1334"/>
      <c r="F6504" s="1334"/>
      <c r="G6504" s="1334"/>
    </row>
    <row r="6505" spans="1:7" s="1281" customFormat="1" x14ac:dyDescent="0.25">
      <c r="A6505" s="167"/>
      <c r="B6505" s="1331"/>
      <c r="C6505" s="1332"/>
      <c r="D6505" s="1333"/>
      <c r="E6505" s="1334"/>
      <c r="F6505" s="1334"/>
      <c r="G6505" s="1334"/>
    </row>
    <row r="6506" spans="1:7" s="1281" customFormat="1" x14ac:dyDescent="0.25">
      <c r="A6506" s="167"/>
      <c r="B6506" s="1331"/>
      <c r="C6506" s="1332"/>
      <c r="D6506" s="1333"/>
      <c r="E6506" s="1334"/>
      <c r="F6506" s="1334"/>
      <c r="G6506" s="1334"/>
    </row>
    <row r="6507" spans="1:7" s="1281" customFormat="1" x14ac:dyDescent="0.25">
      <c r="A6507" s="167"/>
      <c r="B6507" s="1331"/>
      <c r="C6507" s="1332"/>
      <c r="D6507" s="1333"/>
      <c r="E6507" s="1334"/>
      <c r="F6507" s="1334"/>
      <c r="G6507" s="1334"/>
    </row>
    <row r="6508" spans="1:7" s="1281" customFormat="1" x14ac:dyDescent="0.25">
      <c r="A6508" s="167"/>
      <c r="B6508" s="1331"/>
      <c r="C6508" s="1332"/>
      <c r="D6508" s="1333"/>
      <c r="E6508" s="1334"/>
      <c r="F6508" s="1334"/>
      <c r="G6508" s="1334"/>
    </row>
    <row r="6509" spans="1:7" s="1281" customFormat="1" x14ac:dyDescent="0.25">
      <c r="A6509" s="167"/>
      <c r="B6509" s="1331"/>
      <c r="C6509" s="1332"/>
      <c r="D6509" s="1333"/>
      <c r="E6509" s="1334"/>
      <c r="F6509" s="1334"/>
      <c r="G6509" s="1334"/>
    </row>
    <row r="6510" spans="1:7" s="1281" customFormat="1" x14ac:dyDescent="0.25">
      <c r="A6510" s="167"/>
      <c r="B6510" s="1331"/>
      <c r="C6510" s="1332"/>
      <c r="D6510" s="1333"/>
      <c r="E6510" s="1334"/>
      <c r="F6510" s="1334"/>
      <c r="G6510" s="1334"/>
    </row>
    <row r="6511" spans="1:7" s="1281" customFormat="1" x14ac:dyDescent="0.25">
      <c r="A6511" s="167"/>
      <c r="B6511" s="1331"/>
      <c r="C6511" s="1332"/>
      <c r="D6511" s="1333"/>
      <c r="E6511" s="1334"/>
      <c r="F6511" s="1334"/>
      <c r="G6511" s="1334"/>
    </row>
    <row r="6512" spans="1:7" s="1281" customFormat="1" x14ac:dyDescent="0.25">
      <c r="A6512" s="167"/>
      <c r="B6512" s="1331"/>
      <c r="C6512" s="1332"/>
      <c r="D6512" s="1333"/>
      <c r="E6512" s="1334"/>
      <c r="F6512" s="1334"/>
      <c r="G6512" s="1334"/>
    </row>
    <row r="6513" spans="1:7" s="1281" customFormat="1" x14ac:dyDescent="0.25">
      <c r="A6513" s="167"/>
      <c r="B6513" s="1331"/>
      <c r="C6513" s="1332"/>
      <c r="D6513" s="1333"/>
      <c r="E6513" s="1334"/>
      <c r="F6513" s="1334"/>
      <c r="G6513" s="1334"/>
    </row>
    <row r="6514" spans="1:7" s="1281" customFormat="1" x14ac:dyDescent="0.25">
      <c r="A6514" s="167"/>
      <c r="B6514" s="1331"/>
      <c r="C6514" s="1332"/>
      <c r="D6514" s="1333"/>
      <c r="E6514" s="1334"/>
      <c r="F6514" s="1334"/>
      <c r="G6514" s="1334"/>
    </row>
    <row r="6515" spans="1:7" s="1281" customFormat="1" x14ac:dyDescent="0.25">
      <c r="A6515" s="167"/>
      <c r="B6515" s="1331"/>
      <c r="C6515" s="1332"/>
      <c r="D6515" s="1333"/>
      <c r="E6515" s="1334"/>
      <c r="F6515" s="1334"/>
      <c r="G6515" s="1334"/>
    </row>
    <row r="6516" spans="1:7" s="1281" customFormat="1" x14ac:dyDescent="0.25">
      <c r="A6516" s="167"/>
      <c r="B6516" s="1331"/>
      <c r="C6516" s="1332"/>
      <c r="D6516" s="1333"/>
      <c r="E6516" s="1334"/>
      <c r="F6516" s="1334"/>
      <c r="G6516" s="1334"/>
    </row>
    <row r="6517" spans="1:7" s="1281" customFormat="1" x14ac:dyDescent="0.25">
      <c r="A6517" s="167"/>
      <c r="B6517" s="1331"/>
      <c r="C6517" s="1332"/>
      <c r="D6517" s="1333"/>
      <c r="E6517" s="1334"/>
      <c r="F6517" s="1334"/>
      <c r="G6517" s="1334"/>
    </row>
    <row r="6518" spans="1:7" s="1281" customFormat="1" x14ac:dyDescent="0.25">
      <c r="A6518" s="167"/>
      <c r="B6518" s="1331"/>
      <c r="C6518" s="1332"/>
      <c r="D6518" s="1333"/>
      <c r="E6518" s="1334"/>
      <c r="F6518" s="1334"/>
      <c r="G6518" s="1334"/>
    </row>
    <row r="6519" spans="1:7" s="1281" customFormat="1" x14ac:dyDescent="0.25">
      <c r="A6519" s="167"/>
      <c r="B6519" s="1331"/>
      <c r="C6519" s="1332"/>
      <c r="D6519" s="1333"/>
      <c r="E6519" s="1334"/>
      <c r="F6519" s="1334"/>
      <c r="G6519" s="1334"/>
    </row>
    <row r="6520" spans="1:7" s="1281" customFormat="1" x14ac:dyDescent="0.25">
      <c r="A6520" s="167"/>
      <c r="B6520" s="1331"/>
      <c r="C6520" s="1332"/>
      <c r="D6520" s="1333"/>
      <c r="E6520" s="1334"/>
      <c r="F6520" s="1334"/>
      <c r="G6520" s="1334"/>
    </row>
    <row r="6521" spans="1:7" s="1281" customFormat="1" x14ac:dyDescent="0.25">
      <c r="A6521" s="167"/>
      <c r="B6521" s="1331"/>
      <c r="C6521" s="1332"/>
      <c r="D6521" s="1333"/>
      <c r="E6521" s="1334"/>
      <c r="F6521" s="1334"/>
      <c r="G6521" s="1334"/>
    </row>
    <row r="6522" spans="1:7" s="1281" customFormat="1" x14ac:dyDescent="0.25">
      <c r="A6522" s="167"/>
      <c r="B6522" s="1331"/>
      <c r="C6522" s="1332"/>
      <c r="D6522" s="1333"/>
      <c r="E6522" s="1334"/>
      <c r="F6522" s="1334"/>
      <c r="G6522" s="1334"/>
    </row>
    <row r="6523" spans="1:7" s="1281" customFormat="1" x14ac:dyDescent="0.25">
      <c r="A6523" s="167"/>
      <c r="B6523" s="1331"/>
      <c r="C6523" s="1332"/>
      <c r="D6523" s="1333"/>
      <c r="E6523" s="1334"/>
      <c r="F6523" s="1334"/>
      <c r="G6523" s="1334"/>
    </row>
    <row r="6524" spans="1:7" s="1281" customFormat="1" x14ac:dyDescent="0.25">
      <c r="A6524" s="167"/>
      <c r="B6524" s="1331"/>
      <c r="C6524" s="1332"/>
      <c r="D6524" s="1333"/>
      <c r="E6524" s="1334"/>
      <c r="F6524" s="1334"/>
      <c r="G6524" s="1334"/>
    </row>
    <row r="6525" spans="1:7" s="1281" customFormat="1" x14ac:dyDescent="0.25">
      <c r="A6525" s="167"/>
      <c r="B6525" s="1331"/>
      <c r="C6525" s="1332"/>
      <c r="D6525" s="1333"/>
      <c r="E6525" s="1334"/>
      <c r="F6525" s="1334"/>
      <c r="G6525" s="1334"/>
    </row>
    <row r="6526" spans="1:7" s="1281" customFormat="1" x14ac:dyDescent="0.25">
      <c r="A6526" s="167"/>
      <c r="B6526" s="1331"/>
      <c r="C6526" s="1332"/>
      <c r="D6526" s="1333"/>
      <c r="E6526" s="1334"/>
      <c r="F6526" s="1334"/>
      <c r="G6526" s="1334"/>
    </row>
    <row r="6527" spans="1:7" s="1281" customFormat="1" x14ac:dyDescent="0.25">
      <c r="A6527" s="167"/>
      <c r="B6527" s="1331"/>
      <c r="C6527" s="1332"/>
      <c r="D6527" s="1333"/>
      <c r="E6527" s="1334"/>
      <c r="F6527" s="1334"/>
      <c r="G6527" s="1334"/>
    </row>
    <row r="6528" spans="1:7" s="1281" customFormat="1" x14ac:dyDescent="0.25">
      <c r="A6528" s="167"/>
      <c r="B6528" s="1331"/>
      <c r="C6528" s="1332"/>
      <c r="D6528" s="1333"/>
      <c r="E6528" s="1334"/>
      <c r="F6528" s="1334"/>
      <c r="G6528" s="1334"/>
    </row>
    <row r="6529" spans="1:7" s="1281" customFormat="1" x14ac:dyDescent="0.25">
      <c r="A6529" s="167"/>
      <c r="B6529" s="1331"/>
      <c r="C6529" s="1332"/>
      <c r="D6529" s="1333"/>
      <c r="E6529" s="1334"/>
      <c r="F6529" s="1334"/>
      <c r="G6529" s="1334"/>
    </row>
    <row r="6530" spans="1:7" s="1281" customFormat="1" x14ac:dyDescent="0.25">
      <c r="A6530" s="167"/>
      <c r="B6530" s="1331"/>
      <c r="C6530" s="1332"/>
      <c r="D6530" s="1333"/>
      <c r="E6530" s="1334"/>
      <c r="F6530" s="1334"/>
      <c r="G6530" s="1334"/>
    </row>
    <row r="6531" spans="1:7" s="1281" customFormat="1" x14ac:dyDescent="0.25">
      <c r="A6531" s="167"/>
      <c r="B6531" s="1331"/>
      <c r="C6531" s="1332"/>
      <c r="D6531" s="1333"/>
      <c r="E6531" s="1334"/>
      <c r="F6531" s="1334"/>
      <c r="G6531" s="1334"/>
    </row>
    <row r="6532" spans="1:7" s="1281" customFormat="1" x14ac:dyDescent="0.25">
      <c r="A6532" s="167"/>
      <c r="B6532" s="1331"/>
      <c r="C6532" s="1332"/>
      <c r="D6532" s="1333"/>
      <c r="E6532" s="1334"/>
      <c r="F6532" s="1334"/>
      <c r="G6532" s="1334"/>
    </row>
    <row r="6533" spans="1:7" s="1281" customFormat="1" x14ac:dyDescent="0.25">
      <c r="A6533" s="167"/>
      <c r="B6533" s="1331"/>
      <c r="C6533" s="1332"/>
      <c r="D6533" s="1333"/>
      <c r="E6533" s="1334"/>
      <c r="F6533" s="1334"/>
      <c r="G6533" s="1334"/>
    </row>
    <row r="6534" spans="1:7" s="1281" customFormat="1" x14ac:dyDescent="0.25">
      <c r="A6534" s="167"/>
      <c r="B6534" s="1331"/>
      <c r="C6534" s="1332"/>
      <c r="D6534" s="1333"/>
      <c r="E6534" s="1334"/>
      <c r="F6534" s="1334"/>
      <c r="G6534" s="1334"/>
    </row>
    <row r="6535" spans="1:7" s="1281" customFormat="1" x14ac:dyDescent="0.25">
      <c r="A6535" s="167"/>
      <c r="B6535" s="1331"/>
      <c r="C6535" s="1332"/>
      <c r="D6535" s="1333"/>
      <c r="E6535" s="1334"/>
      <c r="F6535" s="1334"/>
      <c r="G6535" s="1334"/>
    </row>
    <row r="6536" spans="1:7" s="1281" customFormat="1" x14ac:dyDescent="0.25">
      <c r="A6536" s="167"/>
      <c r="B6536" s="1331"/>
      <c r="C6536" s="1332"/>
      <c r="D6536" s="1333"/>
      <c r="E6536" s="1334"/>
      <c r="F6536" s="1334"/>
      <c r="G6536" s="1334"/>
    </row>
    <row r="6537" spans="1:7" s="1281" customFormat="1" x14ac:dyDescent="0.25">
      <c r="A6537" s="167"/>
      <c r="B6537" s="1331"/>
      <c r="C6537" s="1332"/>
      <c r="D6537" s="1333"/>
      <c r="E6537" s="1334"/>
      <c r="F6537" s="1334"/>
      <c r="G6537" s="1334"/>
    </row>
    <row r="6538" spans="1:7" s="1281" customFormat="1" x14ac:dyDescent="0.25">
      <c r="A6538" s="167"/>
      <c r="B6538" s="1331"/>
      <c r="C6538" s="1332"/>
      <c r="D6538" s="1333"/>
      <c r="E6538" s="1334"/>
      <c r="F6538" s="1334"/>
      <c r="G6538" s="1334"/>
    </row>
    <row r="6539" spans="1:7" s="1281" customFormat="1" x14ac:dyDescent="0.25">
      <c r="A6539" s="167"/>
      <c r="B6539" s="1331"/>
      <c r="C6539" s="1332"/>
      <c r="D6539" s="1333"/>
      <c r="E6539" s="1334"/>
      <c r="F6539" s="1334"/>
      <c r="G6539" s="1334"/>
    </row>
    <row r="6540" spans="1:7" s="1281" customFormat="1" x14ac:dyDescent="0.25">
      <c r="A6540" s="167"/>
      <c r="B6540" s="1331"/>
      <c r="C6540" s="1332"/>
      <c r="D6540" s="1333"/>
      <c r="E6540" s="1334"/>
      <c r="F6540" s="1334"/>
      <c r="G6540" s="1334"/>
    </row>
    <row r="6541" spans="1:7" s="1281" customFormat="1" x14ac:dyDescent="0.25">
      <c r="A6541" s="167"/>
      <c r="B6541" s="1331"/>
      <c r="C6541" s="1332"/>
      <c r="D6541" s="1333"/>
      <c r="E6541" s="1334"/>
      <c r="F6541" s="1334"/>
      <c r="G6541" s="1334"/>
    </row>
    <row r="6542" spans="1:7" s="1281" customFormat="1" x14ac:dyDescent="0.25">
      <c r="A6542" s="167"/>
      <c r="B6542" s="1331"/>
      <c r="C6542" s="1332"/>
      <c r="D6542" s="1333"/>
      <c r="E6542" s="1334"/>
      <c r="F6542" s="1334"/>
      <c r="G6542" s="1334"/>
    </row>
    <row r="6543" spans="1:7" s="1281" customFormat="1" x14ac:dyDescent="0.25">
      <c r="A6543" s="167"/>
      <c r="B6543" s="1331"/>
      <c r="C6543" s="1332"/>
      <c r="D6543" s="1333"/>
      <c r="E6543" s="1334"/>
      <c r="F6543" s="1334"/>
      <c r="G6543" s="1334"/>
    </row>
    <row r="6544" spans="1:7" s="1281" customFormat="1" x14ac:dyDescent="0.25">
      <c r="A6544" s="167"/>
      <c r="B6544" s="1331"/>
      <c r="C6544" s="1332"/>
      <c r="D6544" s="1333"/>
      <c r="E6544" s="1334"/>
      <c r="F6544" s="1334"/>
      <c r="G6544" s="1334"/>
    </row>
    <row r="6545" spans="1:7" s="1281" customFormat="1" x14ac:dyDescent="0.25">
      <c r="A6545" s="167"/>
      <c r="B6545" s="1331"/>
      <c r="C6545" s="1332"/>
      <c r="D6545" s="1333"/>
      <c r="E6545" s="1334"/>
      <c r="F6545" s="1334"/>
      <c r="G6545" s="1334"/>
    </row>
    <row r="6546" spans="1:7" s="1281" customFormat="1" x14ac:dyDescent="0.25">
      <c r="A6546" s="167"/>
      <c r="B6546" s="1331"/>
      <c r="C6546" s="1332"/>
      <c r="D6546" s="1333"/>
      <c r="E6546" s="1334"/>
      <c r="F6546" s="1334"/>
      <c r="G6546" s="1334"/>
    </row>
    <row r="6547" spans="1:7" s="1281" customFormat="1" x14ac:dyDescent="0.25">
      <c r="A6547" s="167"/>
      <c r="B6547" s="1331"/>
      <c r="C6547" s="1332"/>
      <c r="D6547" s="1333"/>
      <c r="E6547" s="1334"/>
      <c r="F6547" s="1334"/>
      <c r="G6547" s="1334"/>
    </row>
    <row r="6548" spans="1:7" s="1281" customFormat="1" x14ac:dyDescent="0.25">
      <c r="A6548" s="167"/>
      <c r="B6548" s="1331"/>
      <c r="C6548" s="1332"/>
      <c r="D6548" s="1333"/>
      <c r="E6548" s="1334"/>
      <c r="F6548" s="1334"/>
      <c r="G6548" s="1334"/>
    </row>
    <row r="6549" spans="1:7" s="1281" customFormat="1" x14ac:dyDescent="0.25">
      <c r="A6549" s="167"/>
      <c r="B6549" s="1331"/>
      <c r="C6549" s="1332"/>
      <c r="D6549" s="1333"/>
      <c r="E6549" s="1334"/>
      <c r="F6549" s="1334"/>
      <c r="G6549" s="1334"/>
    </row>
    <row r="6550" spans="1:7" s="1281" customFormat="1" x14ac:dyDescent="0.25">
      <c r="A6550" s="167"/>
      <c r="B6550" s="1331"/>
      <c r="C6550" s="1332"/>
      <c r="D6550" s="1333"/>
      <c r="E6550" s="1334"/>
      <c r="F6550" s="1334"/>
      <c r="G6550" s="1334"/>
    </row>
    <row r="6551" spans="1:7" s="1281" customFormat="1" x14ac:dyDescent="0.25">
      <c r="A6551" s="167"/>
      <c r="B6551" s="1331"/>
      <c r="C6551" s="1332"/>
      <c r="D6551" s="1333"/>
      <c r="E6551" s="1334"/>
      <c r="F6551" s="1334"/>
      <c r="G6551" s="1334"/>
    </row>
    <row r="6552" spans="1:7" s="1281" customFormat="1" x14ac:dyDescent="0.25">
      <c r="A6552" s="167"/>
      <c r="B6552" s="1331"/>
      <c r="C6552" s="1332"/>
      <c r="D6552" s="1333"/>
      <c r="E6552" s="1334"/>
      <c r="F6552" s="1334"/>
      <c r="G6552" s="1334"/>
    </row>
    <row r="6553" spans="1:7" s="1281" customFormat="1" x14ac:dyDescent="0.25">
      <c r="A6553" s="167"/>
      <c r="B6553" s="1331"/>
      <c r="C6553" s="1332"/>
      <c r="D6553" s="1333"/>
      <c r="E6553" s="1334"/>
      <c r="F6553" s="1334"/>
      <c r="G6553" s="1334"/>
    </row>
    <row r="6554" spans="1:7" s="1281" customFormat="1" x14ac:dyDescent="0.25">
      <c r="A6554" s="167"/>
      <c r="B6554" s="1331"/>
      <c r="C6554" s="1332"/>
      <c r="D6554" s="1333"/>
      <c r="E6554" s="1334"/>
      <c r="F6554" s="1334"/>
      <c r="G6554" s="1334"/>
    </row>
    <row r="6555" spans="1:7" s="1281" customFormat="1" x14ac:dyDescent="0.25">
      <c r="A6555" s="167"/>
      <c r="B6555" s="1331"/>
      <c r="C6555" s="1332"/>
      <c r="D6555" s="1333"/>
      <c r="E6555" s="1334"/>
      <c r="F6555" s="1334"/>
      <c r="G6555" s="1334"/>
    </row>
    <row r="6556" spans="1:7" s="1281" customFormat="1" x14ac:dyDescent="0.25">
      <c r="A6556" s="167"/>
      <c r="B6556" s="1331"/>
      <c r="C6556" s="1332"/>
      <c r="D6556" s="1333"/>
      <c r="E6556" s="1334"/>
      <c r="F6556" s="1334"/>
      <c r="G6556" s="1334"/>
    </row>
    <row r="6557" spans="1:7" s="1281" customFormat="1" x14ac:dyDescent="0.25">
      <c r="A6557" s="167"/>
      <c r="B6557" s="1331"/>
      <c r="C6557" s="1332"/>
      <c r="D6557" s="1333"/>
      <c r="E6557" s="1334"/>
      <c r="F6557" s="1334"/>
      <c r="G6557" s="1334"/>
    </row>
    <row r="6558" spans="1:7" s="1281" customFormat="1" x14ac:dyDescent="0.25">
      <c r="A6558" s="167"/>
      <c r="B6558" s="1331"/>
      <c r="C6558" s="1332"/>
      <c r="D6558" s="1333"/>
      <c r="E6558" s="1334"/>
      <c r="F6558" s="1334"/>
      <c r="G6558" s="1334"/>
    </row>
    <row r="6559" spans="1:7" s="1281" customFormat="1" x14ac:dyDescent="0.25">
      <c r="A6559" s="167"/>
      <c r="B6559" s="1331"/>
      <c r="C6559" s="1332"/>
      <c r="D6559" s="1333"/>
      <c r="E6559" s="1334"/>
      <c r="F6559" s="1334"/>
      <c r="G6559" s="1334"/>
    </row>
    <row r="6560" spans="1:7" s="1281" customFormat="1" x14ac:dyDescent="0.25">
      <c r="A6560" s="167"/>
      <c r="B6560" s="1331"/>
      <c r="C6560" s="1332"/>
      <c r="D6560" s="1333"/>
      <c r="E6560" s="1334"/>
      <c r="F6560" s="1334"/>
      <c r="G6560" s="1334"/>
    </row>
    <row r="6561" spans="1:7" s="1281" customFormat="1" x14ac:dyDescent="0.25">
      <c r="A6561" s="167"/>
      <c r="B6561" s="1331"/>
      <c r="C6561" s="1332"/>
      <c r="D6561" s="1333"/>
      <c r="E6561" s="1334"/>
      <c r="F6561" s="1334"/>
      <c r="G6561" s="1334"/>
    </row>
    <row r="6562" spans="1:7" s="1281" customFormat="1" x14ac:dyDescent="0.25">
      <c r="A6562" s="167"/>
      <c r="B6562" s="1331"/>
      <c r="C6562" s="1332"/>
      <c r="D6562" s="1333"/>
      <c r="E6562" s="1334"/>
      <c r="F6562" s="1334"/>
      <c r="G6562" s="1334"/>
    </row>
    <row r="6563" spans="1:7" s="1281" customFormat="1" x14ac:dyDescent="0.25">
      <c r="A6563" s="167"/>
      <c r="B6563" s="1331"/>
      <c r="C6563" s="1332"/>
      <c r="D6563" s="1333"/>
      <c r="E6563" s="1334"/>
      <c r="F6563" s="1334"/>
      <c r="G6563" s="1334"/>
    </row>
    <row r="6564" spans="1:7" s="1281" customFormat="1" x14ac:dyDescent="0.25">
      <c r="A6564" s="167"/>
      <c r="B6564" s="1331"/>
      <c r="C6564" s="1332"/>
      <c r="D6564" s="1333"/>
      <c r="E6564" s="1334"/>
      <c r="F6564" s="1334"/>
      <c r="G6564" s="1334"/>
    </row>
    <row r="6565" spans="1:7" s="1281" customFormat="1" x14ac:dyDescent="0.25">
      <c r="A6565" s="167"/>
      <c r="B6565" s="1331"/>
      <c r="C6565" s="1332"/>
      <c r="D6565" s="1333"/>
      <c r="E6565" s="1334"/>
      <c r="F6565" s="1334"/>
      <c r="G6565" s="1334"/>
    </row>
    <row r="6566" spans="1:7" s="1281" customFormat="1" x14ac:dyDescent="0.25">
      <c r="A6566" s="167"/>
      <c r="B6566" s="1331"/>
      <c r="C6566" s="1332"/>
      <c r="D6566" s="1333"/>
      <c r="E6566" s="1334"/>
      <c r="F6566" s="1334"/>
      <c r="G6566" s="1334"/>
    </row>
    <row r="6567" spans="1:7" s="1281" customFormat="1" x14ac:dyDescent="0.25">
      <c r="A6567" s="167"/>
      <c r="B6567" s="1331"/>
      <c r="C6567" s="1332"/>
      <c r="D6567" s="1333"/>
      <c r="E6567" s="1334"/>
      <c r="F6567" s="1334"/>
      <c r="G6567" s="1334"/>
    </row>
    <row r="6568" spans="1:7" s="1281" customFormat="1" x14ac:dyDescent="0.25">
      <c r="A6568" s="167"/>
      <c r="B6568" s="1331"/>
      <c r="C6568" s="1332"/>
      <c r="D6568" s="1333"/>
      <c r="E6568" s="1334"/>
      <c r="F6568" s="1334"/>
      <c r="G6568" s="1334"/>
    </row>
    <row r="6569" spans="1:7" s="1281" customFormat="1" x14ac:dyDescent="0.25">
      <c r="A6569" s="167"/>
      <c r="B6569" s="1331"/>
      <c r="C6569" s="1332"/>
      <c r="D6569" s="1333"/>
      <c r="E6569" s="1334"/>
      <c r="F6569" s="1334"/>
      <c r="G6569" s="1334"/>
    </row>
    <row r="6570" spans="1:7" s="1281" customFormat="1" x14ac:dyDescent="0.25">
      <c r="A6570" s="167"/>
      <c r="B6570" s="1331"/>
      <c r="C6570" s="1332"/>
      <c r="D6570" s="1333"/>
      <c r="E6570" s="1334"/>
      <c r="F6570" s="1334"/>
      <c r="G6570" s="1334"/>
    </row>
    <row r="6571" spans="1:7" s="1281" customFormat="1" x14ac:dyDescent="0.25">
      <c r="A6571" s="167"/>
      <c r="B6571" s="1331"/>
      <c r="C6571" s="1332"/>
      <c r="D6571" s="1333"/>
      <c r="E6571" s="1334"/>
      <c r="F6571" s="1334"/>
      <c r="G6571" s="1334"/>
    </row>
    <row r="6572" spans="1:7" s="1281" customFormat="1" x14ac:dyDescent="0.25">
      <c r="A6572" s="167"/>
      <c r="B6572" s="1331"/>
      <c r="C6572" s="1332"/>
      <c r="D6572" s="1333"/>
      <c r="E6572" s="1334"/>
      <c r="F6572" s="1334"/>
      <c r="G6572" s="1334"/>
    </row>
    <row r="6573" spans="1:7" s="1281" customFormat="1" x14ac:dyDescent="0.25">
      <c r="A6573" s="167"/>
      <c r="B6573" s="1331"/>
      <c r="C6573" s="1332"/>
      <c r="D6573" s="1333"/>
      <c r="E6573" s="1334"/>
      <c r="F6573" s="1334"/>
      <c r="G6573" s="1334"/>
    </row>
    <row r="6574" spans="1:7" s="1281" customFormat="1" x14ac:dyDescent="0.25">
      <c r="A6574" s="167"/>
      <c r="B6574" s="1331"/>
      <c r="C6574" s="1332"/>
      <c r="D6574" s="1333"/>
      <c r="E6574" s="1334"/>
      <c r="F6574" s="1334"/>
      <c r="G6574" s="1334"/>
    </row>
    <row r="6575" spans="1:7" s="1281" customFormat="1" x14ac:dyDescent="0.25">
      <c r="A6575" s="167"/>
      <c r="B6575" s="1331"/>
      <c r="C6575" s="1332"/>
      <c r="D6575" s="1333"/>
      <c r="E6575" s="1334"/>
      <c r="F6575" s="1334"/>
      <c r="G6575" s="1334"/>
    </row>
    <row r="6576" spans="1:7" s="1281" customFormat="1" x14ac:dyDescent="0.25">
      <c r="A6576" s="167"/>
      <c r="B6576" s="1331"/>
      <c r="C6576" s="1332"/>
      <c r="D6576" s="1333"/>
      <c r="E6576" s="1334"/>
      <c r="F6576" s="1334"/>
      <c r="G6576" s="1334"/>
    </row>
    <row r="6577" spans="1:7" s="1281" customFormat="1" x14ac:dyDescent="0.25">
      <c r="A6577" s="167"/>
      <c r="B6577" s="1331"/>
      <c r="C6577" s="1332"/>
      <c r="D6577" s="1333"/>
      <c r="E6577" s="1334"/>
      <c r="F6577" s="1334"/>
      <c r="G6577" s="1334"/>
    </row>
    <row r="6578" spans="1:7" s="1281" customFormat="1" x14ac:dyDescent="0.25">
      <c r="A6578" s="167"/>
      <c r="B6578" s="1331"/>
      <c r="C6578" s="1332"/>
      <c r="D6578" s="1333"/>
      <c r="E6578" s="1334"/>
      <c r="F6578" s="1334"/>
      <c r="G6578" s="1334"/>
    </row>
    <row r="6579" spans="1:7" s="1281" customFormat="1" x14ac:dyDescent="0.25">
      <c r="A6579" s="167"/>
      <c r="B6579" s="1331"/>
      <c r="C6579" s="1332"/>
      <c r="D6579" s="1333"/>
      <c r="E6579" s="1334"/>
      <c r="F6579" s="1334"/>
      <c r="G6579" s="1334"/>
    </row>
    <row r="6580" spans="1:7" s="1281" customFormat="1" x14ac:dyDescent="0.25">
      <c r="A6580" s="167"/>
      <c r="B6580" s="1331"/>
      <c r="C6580" s="1332"/>
      <c r="D6580" s="1333"/>
      <c r="E6580" s="1334"/>
      <c r="F6580" s="1334"/>
      <c r="G6580" s="1334"/>
    </row>
    <row r="6581" spans="1:7" s="1281" customFormat="1" x14ac:dyDescent="0.25">
      <c r="A6581" s="167"/>
      <c r="B6581" s="1331"/>
      <c r="C6581" s="1332"/>
      <c r="D6581" s="1333"/>
      <c r="E6581" s="1334"/>
      <c r="F6581" s="1334"/>
      <c r="G6581" s="1334"/>
    </row>
    <row r="6582" spans="1:7" s="1281" customFormat="1" x14ac:dyDescent="0.25">
      <c r="A6582" s="167"/>
      <c r="B6582" s="1331"/>
      <c r="C6582" s="1332"/>
      <c r="D6582" s="1333"/>
      <c r="E6582" s="1334"/>
      <c r="F6582" s="1334"/>
      <c r="G6582" s="1334"/>
    </row>
    <row r="6583" spans="1:7" s="1281" customFormat="1" x14ac:dyDescent="0.25">
      <c r="A6583" s="167"/>
      <c r="B6583" s="1331"/>
      <c r="C6583" s="1332"/>
      <c r="D6583" s="1333"/>
      <c r="E6583" s="1334"/>
      <c r="F6583" s="1334"/>
      <c r="G6583" s="1334"/>
    </row>
    <row r="6584" spans="1:7" s="1281" customFormat="1" x14ac:dyDescent="0.25">
      <c r="A6584" s="167"/>
      <c r="B6584" s="1331"/>
      <c r="C6584" s="1332"/>
      <c r="D6584" s="1333"/>
      <c r="E6584" s="1334"/>
      <c r="F6584" s="1334"/>
      <c r="G6584" s="1334"/>
    </row>
    <row r="6585" spans="1:7" s="1281" customFormat="1" x14ac:dyDescent="0.25">
      <c r="A6585" s="167"/>
      <c r="B6585" s="1331"/>
      <c r="C6585" s="1332"/>
      <c r="D6585" s="1333"/>
      <c r="E6585" s="1334"/>
      <c r="F6585" s="1334"/>
      <c r="G6585" s="1334"/>
    </row>
    <row r="6586" spans="1:7" s="1281" customFormat="1" x14ac:dyDescent="0.25">
      <c r="A6586" s="167"/>
      <c r="B6586" s="1331"/>
      <c r="C6586" s="1332"/>
      <c r="D6586" s="1333"/>
      <c r="E6586" s="1334"/>
      <c r="F6586" s="1334"/>
      <c r="G6586" s="1334"/>
    </row>
    <row r="6587" spans="1:7" s="1281" customFormat="1" x14ac:dyDescent="0.25">
      <c r="A6587" s="167"/>
      <c r="B6587" s="1331"/>
      <c r="C6587" s="1332"/>
      <c r="D6587" s="1333"/>
      <c r="E6587" s="1334"/>
      <c r="F6587" s="1334"/>
      <c r="G6587" s="1334"/>
    </row>
    <row r="6588" spans="1:7" s="1281" customFormat="1" x14ac:dyDescent="0.25">
      <c r="A6588" s="167"/>
      <c r="B6588" s="1331"/>
      <c r="C6588" s="1332"/>
      <c r="D6588" s="1333"/>
      <c r="E6588" s="1334"/>
      <c r="F6588" s="1334"/>
      <c r="G6588" s="1334"/>
    </row>
    <row r="6589" spans="1:7" s="1281" customFormat="1" x14ac:dyDescent="0.25">
      <c r="A6589" s="167"/>
      <c r="B6589" s="1331"/>
      <c r="C6589" s="1332"/>
      <c r="D6589" s="1333"/>
      <c r="E6589" s="1334"/>
      <c r="F6589" s="1334"/>
      <c r="G6589" s="1334"/>
    </row>
    <row r="6590" spans="1:7" s="1281" customFormat="1" x14ac:dyDescent="0.25">
      <c r="A6590" s="167"/>
      <c r="B6590" s="1331"/>
      <c r="C6590" s="1332"/>
      <c r="D6590" s="1333"/>
      <c r="E6590" s="1334"/>
      <c r="F6590" s="1334"/>
      <c r="G6590" s="1334"/>
    </row>
    <row r="6591" spans="1:7" s="1281" customFormat="1" x14ac:dyDescent="0.25">
      <c r="A6591" s="167"/>
      <c r="B6591" s="1331"/>
      <c r="C6591" s="1332"/>
      <c r="D6591" s="1333"/>
      <c r="E6591" s="1334"/>
      <c r="F6591" s="1334"/>
      <c r="G6591" s="1334"/>
    </row>
    <row r="6592" spans="1:7" s="1281" customFormat="1" x14ac:dyDescent="0.25">
      <c r="A6592" s="167"/>
      <c r="B6592" s="1331"/>
      <c r="C6592" s="1332"/>
      <c r="D6592" s="1333"/>
      <c r="E6592" s="1334"/>
      <c r="F6592" s="1334"/>
      <c r="G6592" s="1334"/>
    </row>
    <row r="6593" spans="1:7" s="1281" customFormat="1" x14ac:dyDescent="0.25">
      <c r="A6593" s="167"/>
      <c r="B6593" s="1331"/>
      <c r="C6593" s="1332"/>
      <c r="D6593" s="1333"/>
      <c r="E6593" s="1334"/>
      <c r="F6593" s="1334"/>
      <c r="G6593" s="1334"/>
    </row>
    <row r="6594" spans="1:7" s="1281" customFormat="1" x14ac:dyDescent="0.25">
      <c r="A6594" s="167"/>
      <c r="B6594" s="1331"/>
      <c r="C6594" s="1332"/>
      <c r="D6594" s="1333"/>
      <c r="E6594" s="1334"/>
      <c r="F6594" s="1334"/>
      <c r="G6594" s="1334"/>
    </row>
    <row r="6595" spans="1:7" s="1281" customFormat="1" x14ac:dyDescent="0.25">
      <c r="A6595" s="167"/>
      <c r="B6595" s="1331"/>
      <c r="C6595" s="1332"/>
      <c r="D6595" s="1333"/>
      <c r="E6595" s="1334"/>
      <c r="F6595" s="1334"/>
      <c r="G6595" s="1334"/>
    </row>
    <row r="6596" spans="1:7" s="1281" customFormat="1" x14ac:dyDescent="0.25">
      <c r="A6596" s="167"/>
      <c r="B6596" s="1331"/>
      <c r="C6596" s="1332"/>
      <c r="D6596" s="1333"/>
      <c r="E6596" s="1334"/>
      <c r="F6596" s="1334"/>
      <c r="G6596" s="1334"/>
    </row>
    <row r="6597" spans="1:7" s="1281" customFormat="1" x14ac:dyDescent="0.25">
      <c r="A6597" s="167"/>
      <c r="B6597" s="1331"/>
      <c r="C6597" s="1332"/>
      <c r="D6597" s="1333"/>
      <c r="E6597" s="1334"/>
      <c r="F6597" s="1334"/>
      <c r="G6597" s="1334"/>
    </row>
    <row r="6598" spans="1:7" s="1281" customFormat="1" x14ac:dyDescent="0.25">
      <c r="A6598" s="167"/>
      <c r="B6598" s="1331"/>
      <c r="C6598" s="1332"/>
      <c r="D6598" s="1333"/>
      <c r="E6598" s="1334"/>
      <c r="F6598" s="1334"/>
      <c r="G6598" s="1334"/>
    </row>
    <row r="6599" spans="1:7" s="1281" customFormat="1" x14ac:dyDescent="0.25">
      <c r="A6599" s="167"/>
      <c r="B6599" s="1331"/>
      <c r="C6599" s="1332"/>
      <c r="D6599" s="1333"/>
      <c r="E6599" s="1334"/>
      <c r="F6599" s="1334"/>
      <c r="G6599" s="1334"/>
    </row>
    <row r="6600" spans="1:7" s="1281" customFormat="1" x14ac:dyDescent="0.25">
      <c r="A6600" s="167"/>
      <c r="B6600" s="1331"/>
      <c r="C6600" s="1332"/>
      <c r="D6600" s="1333"/>
      <c r="E6600" s="1334"/>
      <c r="F6600" s="1334"/>
      <c r="G6600" s="1334"/>
    </row>
    <row r="6601" spans="1:7" s="1281" customFormat="1" x14ac:dyDescent="0.25">
      <c r="A6601" s="167"/>
      <c r="B6601" s="1331"/>
      <c r="C6601" s="1332"/>
      <c r="D6601" s="1333"/>
      <c r="E6601" s="1334"/>
      <c r="F6601" s="1334"/>
      <c r="G6601" s="1334"/>
    </row>
    <row r="6602" spans="1:7" s="1281" customFormat="1" x14ac:dyDescent="0.25">
      <c r="A6602" s="167"/>
      <c r="B6602" s="1331"/>
      <c r="C6602" s="1332"/>
      <c r="D6602" s="1333"/>
      <c r="E6602" s="1334"/>
      <c r="F6602" s="1334"/>
      <c r="G6602" s="1334"/>
    </row>
    <row r="6603" spans="1:7" s="1281" customFormat="1" x14ac:dyDescent="0.25">
      <c r="A6603" s="167"/>
      <c r="B6603" s="1331"/>
      <c r="C6603" s="1332"/>
      <c r="D6603" s="1333"/>
      <c r="E6603" s="1334"/>
      <c r="F6603" s="1334"/>
      <c r="G6603" s="1334"/>
    </row>
    <row r="6604" spans="1:7" s="1281" customFormat="1" x14ac:dyDescent="0.25">
      <c r="A6604" s="167"/>
      <c r="B6604" s="1331"/>
      <c r="C6604" s="1332"/>
      <c r="D6604" s="1333"/>
      <c r="E6604" s="1334"/>
      <c r="F6604" s="1334"/>
      <c r="G6604" s="1334"/>
    </row>
    <row r="6605" spans="1:7" s="1281" customFormat="1" x14ac:dyDescent="0.25">
      <c r="A6605" s="167"/>
      <c r="B6605" s="1331"/>
      <c r="C6605" s="1332"/>
      <c r="D6605" s="1333"/>
      <c r="E6605" s="1334"/>
      <c r="F6605" s="1334"/>
      <c r="G6605" s="1334"/>
    </row>
    <row r="6606" spans="1:7" s="1281" customFormat="1" x14ac:dyDescent="0.25">
      <c r="A6606" s="167"/>
      <c r="B6606" s="1331"/>
      <c r="C6606" s="1332"/>
      <c r="D6606" s="1333"/>
      <c r="E6606" s="1334"/>
      <c r="F6606" s="1334"/>
      <c r="G6606" s="1334"/>
    </row>
    <row r="6607" spans="1:7" s="1281" customFormat="1" x14ac:dyDescent="0.25">
      <c r="A6607" s="167"/>
      <c r="B6607" s="1331"/>
      <c r="C6607" s="1332"/>
      <c r="D6607" s="1333"/>
      <c r="E6607" s="1334"/>
      <c r="F6607" s="1334"/>
      <c r="G6607" s="1334"/>
    </row>
    <row r="6608" spans="1:7" s="1281" customFormat="1" x14ac:dyDescent="0.25">
      <c r="A6608" s="167"/>
      <c r="B6608" s="1331"/>
      <c r="C6608" s="1332"/>
      <c r="D6608" s="1333"/>
      <c r="E6608" s="1334"/>
      <c r="F6608" s="1334"/>
      <c r="G6608" s="1334"/>
    </row>
    <row r="6609" spans="1:7" s="1281" customFormat="1" x14ac:dyDescent="0.25">
      <c r="A6609" s="167"/>
      <c r="B6609" s="1331"/>
      <c r="C6609" s="1332"/>
      <c r="D6609" s="1333"/>
      <c r="E6609" s="1334"/>
      <c r="F6609" s="1334"/>
      <c r="G6609" s="1334"/>
    </row>
    <row r="6610" spans="1:7" s="1281" customFormat="1" x14ac:dyDescent="0.25">
      <c r="A6610" s="167"/>
      <c r="B6610" s="1331"/>
      <c r="C6610" s="1332"/>
      <c r="D6610" s="1333"/>
      <c r="E6610" s="1334"/>
      <c r="F6610" s="1334"/>
      <c r="G6610" s="1334"/>
    </row>
    <row r="6611" spans="1:7" s="1281" customFormat="1" x14ac:dyDescent="0.25">
      <c r="A6611" s="167"/>
      <c r="B6611" s="1331"/>
      <c r="C6611" s="1332"/>
      <c r="D6611" s="1333"/>
      <c r="E6611" s="1334"/>
      <c r="F6611" s="1334"/>
      <c r="G6611" s="1334"/>
    </row>
    <row r="6612" spans="1:7" s="1281" customFormat="1" x14ac:dyDescent="0.25">
      <c r="A6612" s="167"/>
      <c r="B6612" s="1331"/>
      <c r="C6612" s="1332"/>
      <c r="D6612" s="1333"/>
      <c r="E6612" s="1334"/>
      <c r="F6612" s="1334"/>
      <c r="G6612" s="1334"/>
    </row>
    <row r="6613" spans="1:7" s="1281" customFormat="1" x14ac:dyDescent="0.25">
      <c r="A6613" s="167"/>
      <c r="B6613" s="1331"/>
      <c r="C6613" s="1332"/>
      <c r="D6613" s="1333"/>
      <c r="E6613" s="1334"/>
      <c r="F6613" s="1334"/>
      <c r="G6613" s="1334"/>
    </row>
    <row r="6614" spans="1:7" s="1281" customFormat="1" x14ac:dyDescent="0.25">
      <c r="A6614" s="167"/>
      <c r="B6614" s="1331"/>
      <c r="C6614" s="1332"/>
      <c r="D6614" s="1333"/>
      <c r="E6614" s="1334"/>
      <c r="F6614" s="1334"/>
      <c r="G6614" s="1334"/>
    </row>
    <row r="6615" spans="1:7" s="1281" customFormat="1" x14ac:dyDescent="0.25">
      <c r="A6615" s="167"/>
      <c r="B6615" s="1331"/>
      <c r="C6615" s="1332"/>
      <c r="D6615" s="1333"/>
      <c r="E6615" s="1334"/>
      <c r="F6615" s="1334"/>
      <c r="G6615" s="1334"/>
    </row>
    <row r="6616" spans="1:7" s="1281" customFormat="1" x14ac:dyDescent="0.25">
      <c r="A6616" s="167"/>
      <c r="B6616" s="1331"/>
      <c r="C6616" s="1332"/>
      <c r="D6616" s="1333"/>
      <c r="E6616" s="1334"/>
      <c r="F6616" s="1334"/>
      <c r="G6616" s="1334"/>
    </row>
    <row r="6617" spans="1:7" s="1281" customFormat="1" x14ac:dyDescent="0.25">
      <c r="A6617" s="167"/>
      <c r="B6617" s="1331"/>
      <c r="C6617" s="1332"/>
      <c r="D6617" s="1333"/>
      <c r="E6617" s="1334"/>
      <c r="F6617" s="1334"/>
      <c r="G6617" s="1334"/>
    </row>
    <row r="6618" spans="1:7" s="1281" customFormat="1" x14ac:dyDescent="0.25">
      <c r="A6618" s="167"/>
      <c r="B6618" s="1331"/>
      <c r="C6618" s="1332"/>
      <c r="D6618" s="1333"/>
      <c r="E6618" s="1334"/>
      <c r="F6618" s="1334"/>
      <c r="G6618" s="1334"/>
    </row>
    <row r="6619" spans="1:7" s="1281" customFormat="1" x14ac:dyDescent="0.25">
      <c r="A6619" s="167"/>
      <c r="B6619" s="1331"/>
      <c r="C6619" s="1332"/>
      <c r="D6619" s="1333"/>
      <c r="E6619" s="1334"/>
      <c r="F6619" s="1334"/>
      <c r="G6619" s="1334"/>
    </row>
    <row r="6620" spans="1:7" s="1281" customFormat="1" x14ac:dyDescent="0.25">
      <c r="A6620" s="167"/>
      <c r="B6620" s="1331"/>
      <c r="C6620" s="1332"/>
      <c r="D6620" s="1333"/>
      <c r="E6620" s="1334"/>
      <c r="F6620" s="1334"/>
      <c r="G6620" s="1334"/>
    </row>
    <row r="6621" spans="1:7" s="1281" customFormat="1" x14ac:dyDescent="0.25">
      <c r="A6621" s="167"/>
      <c r="B6621" s="1331"/>
      <c r="C6621" s="1332"/>
      <c r="D6621" s="1333"/>
      <c r="E6621" s="1334"/>
      <c r="F6621" s="1334"/>
      <c r="G6621" s="1334"/>
    </row>
    <row r="6622" spans="1:7" s="1281" customFormat="1" x14ac:dyDescent="0.25">
      <c r="A6622" s="167"/>
      <c r="B6622" s="1331"/>
      <c r="C6622" s="1332"/>
      <c r="D6622" s="1333"/>
      <c r="E6622" s="1334"/>
      <c r="F6622" s="1334"/>
      <c r="G6622" s="1334"/>
    </row>
    <row r="6623" spans="1:7" s="1281" customFormat="1" x14ac:dyDescent="0.25">
      <c r="A6623" s="167"/>
      <c r="B6623" s="1331"/>
      <c r="C6623" s="1332"/>
      <c r="D6623" s="1333"/>
      <c r="E6623" s="1334"/>
      <c r="F6623" s="1334"/>
      <c r="G6623" s="1334"/>
    </row>
    <row r="6624" spans="1:7" s="1281" customFormat="1" x14ac:dyDescent="0.25">
      <c r="A6624" s="167"/>
      <c r="B6624" s="1331"/>
      <c r="C6624" s="1332"/>
      <c r="D6624" s="1333"/>
      <c r="E6624" s="1334"/>
      <c r="F6624" s="1334"/>
      <c r="G6624" s="1334"/>
    </row>
    <row r="6625" spans="1:7" s="1281" customFormat="1" x14ac:dyDescent="0.25">
      <c r="A6625" s="167"/>
      <c r="B6625" s="1331"/>
      <c r="C6625" s="1332"/>
      <c r="D6625" s="1333"/>
      <c r="E6625" s="1334"/>
      <c r="F6625" s="1334"/>
      <c r="G6625" s="1334"/>
    </row>
    <row r="6626" spans="1:7" s="1281" customFormat="1" x14ac:dyDescent="0.25">
      <c r="A6626" s="167"/>
      <c r="B6626" s="1331"/>
      <c r="C6626" s="1332"/>
      <c r="D6626" s="1333"/>
      <c r="E6626" s="1334"/>
      <c r="F6626" s="1334"/>
      <c r="G6626" s="1334"/>
    </row>
    <row r="6627" spans="1:7" s="1281" customFormat="1" x14ac:dyDescent="0.25">
      <c r="A6627" s="167"/>
      <c r="B6627" s="1331"/>
      <c r="C6627" s="1332"/>
      <c r="D6627" s="1333"/>
      <c r="E6627" s="1334"/>
      <c r="F6627" s="1334"/>
      <c r="G6627" s="1334"/>
    </row>
    <row r="6628" spans="1:7" s="1281" customFormat="1" x14ac:dyDescent="0.25">
      <c r="A6628" s="167"/>
      <c r="B6628" s="1331"/>
      <c r="C6628" s="1332"/>
      <c r="D6628" s="1333"/>
      <c r="E6628" s="1334"/>
      <c r="F6628" s="1334"/>
      <c r="G6628" s="1334"/>
    </row>
    <row r="6629" spans="1:7" s="1281" customFormat="1" x14ac:dyDescent="0.25">
      <c r="A6629" s="167"/>
      <c r="B6629" s="1331"/>
      <c r="C6629" s="1332"/>
      <c r="D6629" s="1333"/>
      <c r="E6629" s="1334"/>
      <c r="F6629" s="1334"/>
      <c r="G6629" s="1334"/>
    </row>
    <row r="6630" spans="1:7" s="1281" customFormat="1" x14ac:dyDescent="0.25">
      <c r="A6630" s="167"/>
      <c r="B6630" s="1331"/>
      <c r="C6630" s="1332"/>
      <c r="D6630" s="1333"/>
      <c r="E6630" s="1334"/>
      <c r="F6630" s="1334"/>
      <c r="G6630" s="1334"/>
    </row>
    <row r="6631" spans="1:7" s="1281" customFormat="1" x14ac:dyDescent="0.25">
      <c r="A6631" s="167"/>
      <c r="B6631" s="1331"/>
      <c r="C6631" s="1332"/>
      <c r="D6631" s="1333"/>
      <c r="E6631" s="1334"/>
      <c r="F6631" s="1334"/>
      <c r="G6631" s="1334"/>
    </row>
    <row r="6632" spans="1:7" s="1281" customFormat="1" x14ac:dyDescent="0.25">
      <c r="A6632" s="167"/>
      <c r="B6632" s="1331"/>
      <c r="C6632" s="1332"/>
      <c r="D6632" s="1333"/>
      <c r="E6632" s="1334"/>
      <c r="F6632" s="1334"/>
      <c r="G6632" s="1334"/>
    </row>
    <row r="6633" spans="1:7" s="1281" customFormat="1" x14ac:dyDescent="0.25">
      <c r="A6633" s="167"/>
      <c r="B6633" s="1331"/>
      <c r="C6633" s="1332"/>
      <c r="D6633" s="1333"/>
      <c r="E6633" s="1334"/>
      <c r="F6633" s="1334"/>
      <c r="G6633" s="1334"/>
    </row>
    <row r="6634" spans="1:7" s="1281" customFormat="1" x14ac:dyDescent="0.25">
      <c r="A6634" s="167"/>
      <c r="B6634" s="1331"/>
      <c r="C6634" s="1332"/>
      <c r="D6634" s="1333"/>
      <c r="E6634" s="1334"/>
      <c r="F6634" s="1334"/>
      <c r="G6634" s="1334"/>
    </row>
    <row r="6635" spans="1:7" s="1281" customFormat="1" x14ac:dyDescent="0.25">
      <c r="A6635" s="167"/>
      <c r="B6635" s="1331"/>
      <c r="C6635" s="1332"/>
      <c r="D6635" s="1333"/>
      <c r="E6635" s="1334"/>
      <c r="F6635" s="1334"/>
      <c r="G6635" s="1334"/>
    </row>
    <row r="6636" spans="1:7" s="1281" customFormat="1" x14ac:dyDescent="0.25">
      <c r="A6636" s="167"/>
      <c r="B6636" s="1331"/>
      <c r="C6636" s="1332"/>
      <c r="D6636" s="1333"/>
      <c r="E6636" s="1334"/>
      <c r="F6636" s="1334"/>
      <c r="G6636" s="1334"/>
    </row>
    <row r="6637" spans="1:7" s="1281" customFormat="1" x14ac:dyDescent="0.25">
      <c r="A6637" s="167"/>
      <c r="B6637" s="1331"/>
      <c r="C6637" s="1332"/>
      <c r="D6637" s="1333"/>
      <c r="E6637" s="1334"/>
      <c r="F6637" s="1334"/>
      <c r="G6637" s="1334"/>
    </row>
    <row r="6638" spans="1:7" s="1281" customFormat="1" x14ac:dyDescent="0.25">
      <c r="A6638" s="167"/>
      <c r="B6638" s="1331"/>
      <c r="C6638" s="1332"/>
      <c r="D6638" s="1333"/>
      <c r="E6638" s="1334"/>
      <c r="F6638" s="1334"/>
      <c r="G6638" s="1334"/>
    </row>
    <row r="6639" spans="1:7" s="1281" customFormat="1" x14ac:dyDescent="0.25">
      <c r="A6639" s="167"/>
      <c r="B6639" s="1331"/>
      <c r="C6639" s="1332"/>
      <c r="D6639" s="1333"/>
      <c r="E6639" s="1334"/>
      <c r="F6639" s="1334"/>
      <c r="G6639" s="1334"/>
    </row>
    <row r="6640" spans="1:7" s="1281" customFormat="1" x14ac:dyDescent="0.25">
      <c r="A6640" s="167"/>
      <c r="B6640" s="1331"/>
      <c r="C6640" s="1332"/>
      <c r="D6640" s="1333"/>
      <c r="E6640" s="1334"/>
      <c r="F6640" s="1334"/>
      <c r="G6640" s="1334"/>
    </row>
    <row r="6641" spans="1:7" s="1281" customFormat="1" x14ac:dyDescent="0.25">
      <c r="A6641" s="167"/>
      <c r="B6641" s="1331"/>
      <c r="C6641" s="1332"/>
      <c r="D6641" s="1333"/>
      <c r="E6641" s="1334"/>
      <c r="F6641" s="1334"/>
      <c r="G6641" s="1334"/>
    </row>
    <row r="6642" spans="1:7" s="1281" customFormat="1" x14ac:dyDescent="0.25">
      <c r="A6642" s="167"/>
      <c r="B6642" s="1331"/>
      <c r="C6642" s="1332"/>
      <c r="D6642" s="1333"/>
      <c r="E6642" s="1334"/>
      <c r="F6642" s="1334"/>
      <c r="G6642" s="1334"/>
    </row>
    <row r="6643" spans="1:7" s="1281" customFormat="1" x14ac:dyDescent="0.25">
      <c r="A6643" s="167"/>
      <c r="B6643" s="1331"/>
      <c r="C6643" s="1332"/>
      <c r="D6643" s="1333"/>
      <c r="E6643" s="1334"/>
      <c r="F6643" s="1334"/>
      <c r="G6643" s="1334"/>
    </row>
    <row r="6644" spans="1:7" s="1281" customFormat="1" x14ac:dyDescent="0.25">
      <c r="A6644" s="167"/>
      <c r="B6644" s="1331"/>
      <c r="C6644" s="1332"/>
      <c r="D6644" s="1333"/>
      <c r="E6644" s="1334"/>
      <c r="F6644" s="1334"/>
      <c r="G6644" s="1334"/>
    </row>
    <row r="6645" spans="1:7" s="1281" customFormat="1" x14ac:dyDescent="0.25">
      <c r="A6645" s="167"/>
      <c r="B6645" s="1331"/>
      <c r="C6645" s="1332"/>
      <c r="D6645" s="1333"/>
      <c r="E6645" s="1334"/>
      <c r="F6645" s="1334"/>
      <c r="G6645" s="1334"/>
    </row>
    <row r="6646" spans="1:7" s="1281" customFormat="1" x14ac:dyDescent="0.25">
      <c r="A6646" s="167"/>
      <c r="B6646" s="1331"/>
      <c r="C6646" s="1332"/>
      <c r="D6646" s="1333"/>
      <c r="E6646" s="1334"/>
      <c r="F6646" s="1334"/>
      <c r="G6646" s="1334"/>
    </row>
    <row r="6647" spans="1:7" s="1281" customFormat="1" x14ac:dyDescent="0.25">
      <c r="A6647" s="167"/>
      <c r="B6647" s="1331"/>
      <c r="C6647" s="1332"/>
      <c r="D6647" s="1333"/>
      <c r="E6647" s="1334"/>
      <c r="F6647" s="1334"/>
      <c r="G6647" s="1334"/>
    </row>
    <row r="6648" spans="1:7" s="1281" customFormat="1" x14ac:dyDescent="0.25">
      <c r="A6648" s="167"/>
      <c r="B6648" s="1331"/>
      <c r="C6648" s="1332"/>
      <c r="D6648" s="1333"/>
      <c r="E6648" s="1334"/>
      <c r="F6648" s="1334"/>
      <c r="G6648" s="1334"/>
    </row>
    <row r="6649" spans="1:7" s="1281" customFormat="1" x14ac:dyDescent="0.25">
      <c r="A6649" s="167"/>
      <c r="B6649" s="1331"/>
      <c r="C6649" s="1332"/>
      <c r="D6649" s="1333"/>
      <c r="E6649" s="1334"/>
      <c r="F6649" s="1334"/>
      <c r="G6649" s="1334"/>
    </row>
    <row r="6650" spans="1:7" s="1281" customFormat="1" x14ac:dyDescent="0.25">
      <c r="A6650" s="167"/>
      <c r="B6650" s="1331"/>
      <c r="C6650" s="1332"/>
      <c r="D6650" s="1333"/>
      <c r="E6650" s="1334"/>
      <c r="F6650" s="1334"/>
      <c r="G6650" s="1334"/>
    </row>
    <row r="6651" spans="1:7" s="1281" customFormat="1" x14ac:dyDescent="0.25">
      <c r="A6651" s="167"/>
      <c r="B6651" s="1331"/>
      <c r="C6651" s="1332"/>
      <c r="D6651" s="1333"/>
      <c r="E6651" s="1334"/>
      <c r="F6651" s="1334"/>
      <c r="G6651" s="1334"/>
    </row>
    <row r="6652" spans="1:7" s="1281" customFormat="1" x14ac:dyDescent="0.25">
      <c r="A6652" s="167"/>
      <c r="B6652" s="1331"/>
      <c r="C6652" s="1332"/>
      <c r="D6652" s="1333"/>
      <c r="E6652" s="1334"/>
      <c r="F6652" s="1334"/>
      <c r="G6652" s="1334"/>
    </row>
    <row r="6653" spans="1:7" s="1281" customFormat="1" x14ac:dyDescent="0.25">
      <c r="A6653" s="167"/>
      <c r="B6653" s="1331"/>
      <c r="C6653" s="1332"/>
      <c r="D6653" s="1333"/>
      <c r="E6653" s="1334"/>
      <c r="F6653" s="1334"/>
      <c r="G6653" s="1334"/>
    </row>
    <row r="6654" spans="1:7" s="1281" customFormat="1" x14ac:dyDescent="0.25">
      <c r="A6654" s="167"/>
      <c r="B6654" s="1331"/>
      <c r="C6654" s="1332"/>
      <c r="D6654" s="1333"/>
      <c r="E6654" s="1334"/>
      <c r="F6654" s="1334"/>
      <c r="G6654" s="1334"/>
    </row>
    <row r="6655" spans="1:7" s="1281" customFormat="1" x14ac:dyDescent="0.25">
      <c r="A6655" s="167"/>
      <c r="B6655" s="1331"/>
      <c r="C6655" s="1332"/>
      <c r="D6655" s="1333"/>
      <c r="E6655" s="1334"/>
      <c r="F6655" s="1334"/>
      <c r="G6655" s="1334"/>
    </row>
    <row r="6656" spans="1:7" s="1281" customFormat="1" x14ac:dyDescent="0.25">
      <c r="A6656" s="167"/>
      <c r="B6656" s="1331"/>
      <c r="C6656" s="1332"/>
      <c r="D6656" s="1333"/>
      <c r="E6656" s="1334"/>
      <c r="F6656" s="1334"/>
      <c r="G6656" s="1334"/>
    </row>
    <row r="6657" spans="1:7" s="1281" customFormat="1" x14ac:dyDescent="0.25">
      <c r="A6657" s="167"/>
      <c r="B6657" s="1331"/>
      <c r="C6657" s="1332"/>
      <c r="D6657" s="1333"/>
      <c r="E6657" s="1334"/>
      <c r="F6657" s="1334"/>
      <c r="G6657" s="1334"/>
    </row>
    <row r="6658" spans="1:7" s="1281" customFormat="1" x14ac:dyDescent="0.25">
      <c r="A6658" s="167"/>
      <c r="B6658" s="1331"/>
      <c r="C6658" s="1332"/>
      <c r="D6658" s="1333"/>
      <c r="E6658" s="1334"/>
      <c r="F6658" s="1334"/>
      <c r="G6658" s="1334"/>
    </row>
    <row r="6659" spans="1:7" s="1281" customFormat="1" x14ac:dyDescent="0.25">
      <c r="A6659" s="167"/>
      <c r="B6659" s="1331"/>
      <c r="C6659" s="1332"/>
      <c r="D6659" s="1333"/>
      <c r="E6659" s="1334"/>
      <c r="F6659" s="1334"/>
      <c r="G6659" s="1334"/>
    </row>
    <row r="6660" spans="1:7" s="1281" customFormat="1" x14ac:dyDescent="0.25">
      <c r="A6660" s="167"/>
      <c r="B6660" s="1331"/>
      <c r="C6660" s="1332"/>
      <c r="D6660" s="1333"/>
      <c r="E6660" s="1334"/>
      <c r="F6660" s="1334"/>
      <c r="G6660" s="1334"/>
    </row>
    <row r="6661" spans="1:7" s="1281" customFormat="1" x14ac:dyDescent="0.25">
      <c r="A6661" s="167"/>
      <c r="B6661" s="1331"/>
      <c r="C6661" s="1332"/>
      <c r="D6661" s="1333"/>
      <c r="E6661" s="1334"/>
      <c r="F6661" s="1334"/>
      <c r="G6661" s="1334"/>
    </row>
    <row r="6662" spans="1:7" s="1281" customFormat="1" x14ac:dyDescent="0.25">
      <c r="A6662" s="167"/>
      <c r="B6662" s="1331"/>
      <c r="C6662" s="1332"/>
      <c r="D6662" s="1333"/>
      <c r="E6662" s="1334"/>
      <c r="F6662" s="1334"/>
      <c r="G6662" s="1334"/>
    </row>
    <row r="6663" spans="1:7" s="1281" customFormat="1" x14ac:dyDescent="0.25">
      <c r="A6663" s="167"/>
      <c r="B6663" s="1331"/>
      <c r="C6663" s="1332"/>
      <c r="D6663" s="1333"/>
      <c r="E6663" s="1334"/>
      <c r="F6663" s="1334"/>
      <c r="G6663" s="1334"/>
    </row>
    <row r="6664" spans="1:7" s="1281" customFormat="1" x14ac:dyDescent="0.25">
      <c r="A6664" s="167"/>
      <c r="B6664" s="1331"/>
      <c r="C6664" s="1332"/>
      <c r="D6664" s="1333"/>
      <c r="E6664" s="1334"/>
      <c r="F6664" s="1334"/>
      <c r="G6664" s="1334"/>
    </row>
    <row r="6665" spans="1:7" s="1281" customFormat="1" x14ac:dyDescent="0.25">
      <c r="A6665" s="167"/>
      <c r="B6665" s="1331"/>
      <c r="C6665" s="1332"/>
      <c r="D6665" s="1333"/>
      <c r="E6665" s="1334"/>
      <c r="F6665" s="1334"/>
      <c r="G6665" s="1334"/>
    </row>
    <row r="6666" spans="1:7" s="1281" customFormat="1" x14ac:dyDescent="0.25">
      <c r="A6666" s="167"/>
      <c r="B6666" s="1331"/>
      <c r="C6666" s="1332"/>
      <c r="D6666" s="1333"/>
      <c r="E6666" s="1334"/>
      <c r="F6666" s="1334"/>
      <c r="G6666" s="1334"/>
    </row>
    <row r="6667" spans="1:7" s="1281" customFormat="1" x14ac:dyDescent="0.25">
      <c r="A6667" s="167"/>
      <c r="B6667" s="1331"/>
      <c r="C6667" s="1332"/>
      <c r="D6667" s="1333"/>
      <c r="E6667" s="1334"/>
      <c r="F6667" s="1334"/>
      <c r="G6667" s="1334"/>
    </row>
    <row r="6668" spans="1:7" s="1281" customFormat="1" x14ac:dyDescent="0.25">
      <c r="A6668" s="167"/>
      <c r="B6668" s="1331"/>
      <c r="C6668" s="1332"/>
      <c r="D6668" s="1333"/>
      <c r="E6668" s="1334"/>
      <c r="F6668" s="1334"/>
      <c r="G6668" s="1334"/>
    </row>
    <row r="6669" spans="1:7" s="1281" customFormat="1" x14ac:dyDescent="0.25">
      <c r="A6669" s="167"/>
      <c r="B6669" s="1331"/>
      <c r="C6669" s="1332"/>
      <c r="D6669" s="1333"/>
      <c r="E6669" s="1334"/>
      <c r="F6669" s="1334"/>
      <c r="G6669" s="1334"/>
    </row>
    <row r="6670" spans="1:7" s="1281" customFormat="1" x14ac:dyDescent="0.25">
      <c r="A6670" s="167"/>
      <c r="B6670" s="1331"/>
      <c r="C6670" s="1332"/>
      <c r="D6670" s="1333"/>
      <c r="E6670" s="1334"/>
      <c r="F6670" s="1334"/>
      <c r="G6670" s="1334"/>
    </row>
    <row r="6671" spans="1:7" s="1281" customFormat="1" x14ac:dyDescent="0.25">
      <c r="A6671" s="167"/>
      <c r="B6671" s="1331"/>
      <c r="C6671" s="1332"/>
      <c r="D6671" s="1333"/>
      <c r="E6671" s="1334"/>
      <c r="F6671" s="1334"/>
      <c r="G6671" s="1334"/>
    </row>
    <row r="6672" spans="1:7" s="1281" customFormat="1" x14ac:dyDescent="0.25">
      <c r="A6672" s="167"/>
      <c r="B6672" s="1331"/>
      <c r="C6672" s="1332"/>
      <c r="D6672" s="1333"/>
      <c r="E6672" s="1334"/>
      <c r="F6672" s="1334"/>
      <c r="G6672" s="1334"/>
    </row>
    <row r="6673" spans="1:7" s="1281" customFormat="1" x14ac:dyDescent="0.25">
      <c r="A6673" s="167"/>
      <c r="B6673" s="1331"/>
      <c r="C6673" s="1332"/>
      <c r="D6673" s="1333"/>
      <c r="E6673" s="1334"/>
      <c r="F6673" s="1334"/>
      <c r="G6673" s="1334"/>
    </row>
    <row r="6674" spans="1:7" s="1281" customFormat="1" x14ac:dyDescent="0.25">
      <c r="A6674" s="167"/>
      <c r="B6674" s="1331"/>
      <c r="C6674" s="1332"/>
      <c r="D6674" s="1333"/>
      <c r="E6674" s="1334"/>
      <c r="F6674" s="1334"/>
      <c r="G6674" s="1334"/>
    </row>
    <row r="6675" spans="1:7" s="1281" customFormat="1" x14ac:dyDescent="0.25">
      <c r="A6675" s="167"/>
      <c r="B6675" s="1331"/>
      <c r="C6675" s="1332"/>
      <c r="D6675" s="1333"/>
      <c r="E6675" s="1334"/>
      <c r="F6675" s="1334"/>
      <c r="G6675" s="1334"/>
    </row>
    <row r="6676" spans="1:7" s="1281" customFormat="1" x14ac:dyDescent="0.25">
      <c r="A6676" s="167"/>
      <c r="B6676" s="1331"/>
      <c r="C6676" s="1332"/>
      <c r="D6676" s="1333"/>
      <c r="E6676" s="1334"/>
      <c r="F6676" s="1334"/>
      <c r="G6676" s="1334"/>
    </row>
    <row r="6677" spans="1:7" s="1281" customFormat="1" x14ac:dyDescent="0.25">
      <c r="A6677" s="167"/>
      <c r="B6677" s="1331"/>
      <c r="C6677" s="1332"/>
      <c r="D6677" s="1333"/>
      <c r="E6677" s="1334"/>
      <c r="F6677" s="1334"/>
      <c r="G6677" s="1334"/>
    </row>
    <row r="6678" spans="1:7" s="1281" customFormat="1" x14ac:dyDescent="0.25">
      <c r="A6678" s="167"/>
      <c r="B6678" s="1331"/>
      <c r="C6678" s="1332"/>
      <c r="D6678" s="1333"/>
      <c r="E6678" s="1334"/>
      <c r="F6678" s="1334"/>
      <c r="G6678" s="1334"/>
    </row>
    <row r="6679" spans="1:7" s="1281" customFormat="1" x14ac:dyDescent="0.25">
      <c r="A6679" s="167"/>
      <c r="B6679" s="1331"/>
      <c r="C6679" s="1332"/>
      <c r="D6679" s="1333"/>
      <c r="E6679" s="1334"/>
      <c r="F6679" s="1334"/>
      <c r="G6679" s="1334"/>
    </row>
    <row r="6680" spans="1:7" s="1281" customFormat="1" x14ac:dyDescent="0.25">
      <c r="A6680" s="167"/>
      <c r="B6680" s="1331"/>
      <c r="C6680" s="1332"/>
      <c r="D6680" s="1333"/>
      <c r="E6680" s="1334"/>
      <c r="F6680" s="1334"/>
      <c r="G6680" s="1334"/>
    </row>
    <row r="6681" spans="1:7" s="1281" customFormat="1" x14ac:dyDescent="0.25">
      <c r="A6681" s="167"/>
      <c r="B6681" s="1331"/>
      <c r="C6681" s="1332"/>
      <c r="D6681" s="1333"/>
      <c r="E6681" s="1334"/>
      <c r="F6681" s="1334"/>
      <c r="G6681" s="1334"/>
    </row>
    <row r="6682" spans="1:7" s="1281" customFormat="1" x14ac:dyDescent="0.25">
      <c r="A6682" s="167"/>
      <c r="B6682" s="1331"/>
      <c r="C6682" s="1332"/>
      <c r="D6682" s="1333"/>
      <c r="E6682" s="1334"/>
      <c r="F6682" s="1334"/>
      <c r="G6682" s="1334"/>
    </row>
    <row r="6683" spans="1:7" s="1281" customFormat="1" x14ac:dyDescent="0.25">
      <c r="A6683" s="167"/>
      <c r="B6683" s="1331"/>
      <c r="C6683" s="1332"/>
      <c r="D6683" s="1333"/>
      <c r="E6683" s="1334"/>
      <c r="F6683" s="1334"/>
      <c r="G6683" s="1334"/>
    </row>
    <row r="6684" spans="1:7" s="1281" customFormat="1" x14ac:dyDescent="0.25">
      <c r="A6684" s="167"/>
      <c r="B6684" s="1331"/>
      <c r="C6684" s="1332"/>
      <c r="D6684" s="1333"/>
      <c r="E6684" s="1334"/>
      <c r="F6684" s="1334"/>
      <c r="G6684" s="1334"/>
    </row>
    <row r="6685" spans="1:7" s="1281" customFormat="1" x14ac:dyDescent="0.25">
      <c r="A6685" s="167"/>
      <c r="B6685" s="1331"/>
      <c r="C6685" s="1332"/>
      <c r="D6685" s="1333"/>
      <c r="E6685" s="1334"/>
      <c r="F6685" s="1334"/>
      <c r="G6685" s="1334"/>
    </row>
    <row r="6686" spans="1:7" s="1281" customFormat="1" x14ac:dyDescent="0.25">
      <c r="A6686" s="167"/>
      <c r="B6686" s="1331"/>
      <c r="C6686" s="1332"/>
      <c r="D6686" s="1333"/>
      <c r="E6686" s="1334"/>
      <c r="F6686" s="1334"/>
      <c r="G6686" s="1334"/>
    </row>
    <row r="6687" spans="1:7" s="1281" customFormat="1" x14ac:dyDescent="0.25">
      <c r="A6687" s="167"/>
      <c r="B6687" s="1331"/>
      <c r="C6687" s="1332"/>
      <c r="D6687" s="1333"/>
      <c r="E6687" s="1334"/>
      <c r="F6687" s="1334"/>
      <c r="G6687" s="1334"/>
    </row>
    <row r="6688" spans="1:7" s="1281" customFormat="1" x14ac:dyDescent="0.25">
      <c r="A6688" s="167"/>
      <c r="B6688" s="1331"/>
      <c r="C6688" s="1332"/>
      <c r="D6688" s="1333"/>
      <c r="E6688" s="1334"/>
      <c r="F6688" s="1334"/>
      <c r="G6688" s="1334"/>
    </row>
    <row r="6689" spans="1:7" s="1281" customFormat="1" x14ac:dyDescent="0.25">
      <c r="A6689" s="167"/>
      <c r="B6689" s="1331"/>
      <c r="C6689" s="1332"/>
      <c r="D6689" s="1333"/>
      <c r="E6689" s="1334"/>
      <c r="F6689" s="1334"/>
      <c r="G6689" s="1334"/>
    </row>
    <row r="6690" spans="1:7" s="1281" customFormat="1" x14ac:dyDescent="0.25">
      <c r="A6690" s="167"/>
      <c r="B6690" s="1331"/>
      <c r="C6690" s="1332"/>
      <c r="D6690" s="1333"/>
      <c r="E6690" s="1334"/>
      <c r="F6690" s="1334"/>
      <c r="G6690" s="1334"/>
    </row>
    <row r="6691" spans="1:7" s="1281" customFormat="1" x14ac:dyDescent="0.25">
      <c r="A6691" s="167"/>
      <c r="B6691" s="1331"/>
      <c r="C6691" s="1332"/>
      <c r="D6691" s="1333"/>
      <c r="E6691" s="1334"/>
      <c r="F6691" s="1334"/>
      <c r="G6691" s="1334"/>
    </row>
    <row r="6692" spans="1:7" s="1281" customFormat="1" x14ac:dyDescent="0.25">
      <c r="A6692" s="167"/>
      <c r="B6692" s="1331"/>
      <c r="C6692" s="1332"/>
      <c r="D6692" s="1333"/>
      <c r="E6692" s="1334"/>
      <c r="F6692" s="1334"/>
      <c r="G6692" s="1334"/>
    </row>
    <row r="6693" spans="1:7" s="1281" customFormat="1" x14ac:dyDescent="0.25">
      <c r="A6693" s="167"/>
      <c r="B6693" s="1331"/>
      <c r="C6693" s="1332"/>
      <c r="D6693" s="1333"/>
      <c r="E6693" s="1334"/>
      <c r="F6693" s="1334"/>
      <c r="G6693" s="1334"/>
    </row>
    <row r="6694" spans="1:7" s="1281" customFormat="1" x14ac:dyDescent="0.25">
      <c r="A6694" s="167"/>
      <c r="B6694" s="1331"/>
      <c r="C6694" s="1332"/>
      <c r="D6694" s="1333"/>
      <c r="E6694" s="1334"/>
      <c r="F6694" s="1334"/>
      <c r="G6694" s="1334"/>
    </row>
    <row r="6695" spans="1:7" s="1281" customFormat="1" x14ac:dyDescent="0.25">
      <c r="A6695" s="167"/>
      <c r="B6695" s="1331"/>
      <c r="C6695" s="1332"/>
      <c r="D6695" s="1333"/>
      <c r="E6695" s="1334"/>
      <c r="F6695" s="1334"/>
      <c r="G6695" s="1334"/>
    </row>
    <row r="6696" spans="1:7" s="1281" customFormat="1" x14ac:dyDescent="0.25">
      <c r="A6696" s="167"/>
      <c r="B6696" s="1331"/>
      <c r="C6696" s="1332"/>
      <c r="D6696" s="1333"/>
      <c r="E6696" s="1334"/>
      <c r="F6696" s="1334"/>
      <c r="G6696" s="1334"/>
    </row>
    <row r="6697" spans="1:7" s="1281" customFormat="1" x14ac:dyDescent="0.25">
      <c r="A6697" s="167"/>
      <c r="B6697" s="1331"/>
      <c r="C6697" s="1332"/>
      <c r="D6697" s="1333"/>
      <c r="E6697" s="1334"/>
      <c r="F6697" s="1334"/>
      <c r="G6697" s="1334"/>
    </row>
    <row r="6698" spans="1:7" s="1281" customFormat="1" x14ac:dyDescent="0.25">
      <c r="A6698" s="167"/>
      <c r="B6698" s="1331"/>
      <c r="C6698" s="1332"/>
      <c r="D6698" s="1333"/>
      <c r="E6698" s="1334"/>
      <c r="F6698" s="1334"/>
      <c r="G6698" s="1334"/>
    </row>
    <row r="6699" spans="1:7" s="1281" customFormat="1" x14ac:dyDescent="0.25">
      <c r="A6699" s="167"/>
      <c r="B6699" s="1331"/>
      <c r="C6699" s="1332"/>
      <c r="D6699" s="1333"/>
      <c r="E6699" s="1334"/>
      <c r="F6699" s="1334"/>
      <c r="G6699" s="1334"/>
    </row>
    <row r="6700" spans="1:7" s="1281" customFormat="1" x14ac:dyDescent="0.25">
      <c r="A6700" s="167"/>
      <c r="B6700" s="1331"/>
      <c r="C6700" s="1332"/>
      <c r="D6700" s="1333"/>
      <c r="E6700" s="1334"/>
      <c r="F6700" s="1334"/>
      <c r="G6700" s="1334"/>
    </row>
    <row r="6701" spans="1:7" s="1281" customFormat="1" x14ac:dyDescent="0.25">
      <c r="A6701" s="167"/>
      <c r="B6701" s="1331"/>
      <c r="C6701" s="1332"/>
      <c r="D6701" s="1333"/>
      <c r="E6701" s="1334"/>
      <c r="F6701" s="1334"/>
      <c r="G6701" s="1334"/>
    </row>
    <row r="6702" spans="1:7" s="1281" customFormat="1" x14ac:dyDescent="0.25">
      <c r="A6702" s="167"/>
      <c r="B6702" s="1331"/>
      <c r="C6702" s="1332"/>
      <c r="D6702" s="1333"/>
      <c r="E6702" s="1334"/>
      <c r="F6702" s="1334"/>
      <c r="G6702" s="1334"/>
    </row>
    <row r="6703" spans="1:7" s="1281" customFormat="1" x14ac:dyDescent="0.25">
      <c r="A6703" s="167"/>
      <c r="B6703" s="1331"/>
      <c r="C6703" s="1332"/>
      <c r="D6703" s="1333"/>
      <c r="E6703" s="1334"/>
      <c r="F6703" s="1334"/>
      <c r="G6703" s="1334"/>
    </row>
    <row r="6704" spans="1:7" s="1281" customFormat="1" x14ac:dyDescent="0.25">
      <c r="A6704" s="167"/>
      <c r="B6704" s="1331"/>
      <c r="C6704" s="1332"/>
      <c r="D6704" s="1333"/>
      <c r="E6704" s="1334"/>
      <c r="F6704" s="1334"/>
      <c r="G6704" s="1334"/>
    </row>
    <row r="6705" spans="1:7" s="1281" customFormat="1" x14ac:dyDescent="0.25">
      <c r="A6705" s="167"/>
      <c r="B6705" s="1331"/>
      <c r="C6705" s="1332"/>
      <c r="D6705" s="1333"/>
      <c r="E6705" s="1334"/>
      <c r="F6705" s="1334"/>
      <c r="G6705" s="1334"/>
    </row>
    <row r="6706" spans="1:7" s="1281" customFormat="1" x14ac:dyDescent="0.25">
      <c r="A6706" s="167"/>
      <c r="B6706" s="1331"/>
      <c r="C6706" s="1332"/>
      <c r="D6706" s="1333"/>
      <c r="E6706" s="1334"/>
      <c r="F6706" s="1334"/>
      <c r="G6706" s="1334"/>
    </row>
    <row r="6707" spans="1:7" s="1281" customFormat="1" x14ac:dyDescent="0.25">
      <c r="A6707" s="167"/>
      <c r="B6707" s="1331"/>
      <c r="C6707" s="1332"/>
      <c r="D6707" s="1333"/>
      <c r="E6707" s="1334"/>
      <c r="F6707" s="1334"/>
      <c r="G6707" s="1334"/>
    </row>
    <row r="6708" spans="1:7" s="1281" customFormat="1" x14ac:dyDescent="0.25">
      <c r="A6708" s="167"/>
      <c r="B6708" s="1331"/>
      <c r="C6708" s="1332"/>
      <c r="D6708" s="1333"/>
      <c r="E6708" s="1334"/>
      <c r="F6708" s="1334"/>
      <c r="G6708" s="1334"/>
    </row>
    <row r="6709" spans="1:7" s="1281" customFormat="1" x14ac:dyDescent="0.25">
      <c r="A6709" s="167"/>
      <c r="B6709" s="1331"/>
      <c r="C6709" s="1332"/>
      <c r="D6709" s="1333"/>
      <c r="E6709" s="1334"/>
      <c r="F6709" s="1334"/>
      <c r="G6709" s="1334"/>
    </row>
    <row r="6710" spans="1:7" s="1281" customFormat="1" x14ac:dyDescent="0.25">
      <c r="A6710" s="167"/>
      <c r="B6710" s="1331"/>
      <c r="C6710" s="1332"/>
      <c r="D6710" s="1333"/>
      <c r="E6710" s="1334"/>
      <c r="F6710" s="1334"/>
      <c r="G6710" s="1334"/>
    </row>
    <row r="6711" spans="1:7" s="1281" customFormat="1" x14ac:dyDescent="0.25">
      <c r="A6711" s="167"/>
      <c r="B6711" s="1331"/>
      <c r="C6711" s="1332"/>
      <c r="D6711" s="1333"/>
      <c r="E6711" s="1334"/>
      <c r="F6711" s="1334"/>
      <c r="G6711" s="1334"/>
    </row>
    <row r="6712" spans="1:7" s="1281" customFormat="1" x14ac:dyDescent="0.25">
      <c r="A6712" s="167"/>
      <c r="B6712" s="1331"/>
      <c r="C6712" s="1332"/>
      <c r="D6712" s="1333"/>
      <c r="E6712" s="1334"/>
      <c r="F6712" s="1334"/>
      <c r="G6712" s="1334"/>
    </row>
    <row r="6713" spans="1:7" s="1281" customFormat="1" x14ac:dyDescent="0.25">
      <c r="A6713" s="167"/>
      <c r="B6713" s="1331"/>
      <c r="C6713" s="1332"/>
      <c r="D6713" s="1333"/>
      <c r="E6713" s="1334"/>
      <c r="F6713" s="1334"/>
      <c r="G6713" s="1334"/>
    </row>
    <row r="6714" spans="1:7" s="1281" customFormat="1" x14ac:dyDescent="0.25">
      <c r="A6714" s="167"/>
      <c r="B6714" s="1331"/>
      <c r="C6714" s="1332"/>
      <c r="D6714" s="1333"/>
      <c r="E6714" s="1334"/>
      <c r="F6714" s="1334"/>
      <c r="G6714" s="1334"/>
    </row>
    <row r="6715" spans="1:7" s="1281" customFormat="1" x14ac:dyDescent="0.25">
      <c r="A6715" s="167"/>
      <c r="B6715" s="1331"/>
      <c r="C6715" s="1332"/>
      <c r="D6715" s="1333"/>
      <c r="E6715" s="1334"/>
      <c r="F6715" s="1334"/>
      <c r="G6715" s="1334"/>
    </row>
    <row r="6716" spans="1:7" s="1281" customFormat="1" x14ac:dyDescent="0.25">
      <c r="A6716" s="167"/>
      <c r="B6716" s="1331"/>
      <c r="C6716" s="1332"/>
      <c r="D6716" s="1333"/>
      <c r="E6716" s="1334"/>
      <c r="F6716" s="1334"/>
      <c r="G6716" s="1334"/>
    </row>
    <row r="6717" spans="1:7" s="1281" customFormat="1" x14ac:dyDescent="0.25">
      <c r="A6717" s="167"/>
      <c r="B6717" s="1331"/>
      <c r="C6717" s="1332"/>
      <c r="D6717" s="1333"/>
      <c r="E6717" s="1334"/>
      <c r="F6717" s="1334"/>
      <c r="G6717" s="1334"/>
    </row>
    <row r="6718" spans="1:7" s="1281" customFormat="1" x14ac:dyDescent="0.25">
      <c r="A6718" s="167"/>
      <c r="B6718" s="1331"/>
      <c r="C6718" s="1332"/>
      <c r="D6718" s="1333"/>
      <c r="E6718" s="1334"/>
      <c r="F6718" s="1334"/>
      <c r="G6718" s="1334"/>
    </row>
    <row r="6719" spans="1:7" s="1281" customFormat="1" x14ac:dyDescent="0.25">
      <c r="A6719" s="167"/>
      <c r="B6719" s="1331"/>
      <c r="C6719" s="1332"/>
      <c r="D6719" s="1333"/>
      <c r="E6719" s="1334"/>
      <c r="F6719" s="1334"/>
      <c r="G6719" s="1334"/>
    </row>
    <row r="6720" spans="1:7" s="1281" customFormat="1" x14ac:dyDescent="0.25">
      <c r="A6720" s="167"/>
      <c r="B6720" s="1331"/>
      <c r="C6720" s="1332"/>
      <c r="D6720" s="1333"/>
      <c r="E6720" s="1334"/>
      <c r="F6720" s="1334"/>
      <c r="G6720" s="1334"/>
    </row>
    <row r="6721" spans="1:7" s="1281" customFormat="1" x14ac:dyDescent="0.25">
      <c r="A6721" s="167"/>
      <c r="B6721" s="1331"/>
      <c r="C6721" s="1332"/>
      <c r="D6721" s="1333"/>
      <c r="E6721" s="1334"/>
      <c r="F6721" s="1334"/>
      <c r="G6721" s="1334"/>
    </row>
    <row r="6722" spans="1:7" s="1281" customFormat="1" x14ac:dyDescent="0.25">
      <c r="A6722" s="167"/>
      <c r="B6722" s="1331"/>
      <c r="C6722" s="1332"/>
      <c r="D6722" s="1333"/>
      <c r="E6722" s="1334"/>
      <c r="F6722" s="1334"/>
      <c r="G6722" s="1334"/>
    </row>
    <row r="6723" spans="1:7" s="1281" customFormat="1" x14ac:dyDescent="0.25">
      <c r="A6723" s="167"/>
      <c r="B6723" s="1331"/>
      <c r="C6723" s="1332"/>
      <c r="D6723" s="1333"/>
      <c r="E6723" s="1334"/>
      <c r="F6723" s="1334"/>
      <c r="G6723" s="1334"/>
    </row>
    <row r="6724" spans="1:7" s="1281" customFormat="1" x14ac:dyDescent="0.25">
      <c r="A6724" s="167"/>
      <c r="B6724" s="1331"/>
      <c r="C6724" s="1332"/>
      <c r="D6724" s="1333"/>
      <c r="E6724" s="1334"/>
      <c r="F6724" s="1334"/>
      <c r="G6724" s="1334"/>
    </row>
    <row r="6725" spans="1:7" s="1281" customFormat="1" x14ac:dyDescent="0.25">
      <c r="A6725" s="167"/>
      <c r="B6725" s="1331"/>
      <c r="C6725" s="1332"/>
      <c r="D6725" s="1333"/>
      <c r="E6725" s="1334"/>
      <c r="F6725" s="1334"/>
      <c r="G6725" s="1334"/>
    </row>
    <row r="6726" spans="1:7" s="1281" customFormat="1" x14ac:dyDescent="0.25">
      <c r="A6726" s="167"/>
      <c r="B6726" s="1331"/>
      <c r="C6726" s="1332"/>
      <c r="D6726" s="1333"/>
      <c r="E6726" s="1334"/>
      <c r="F6726" s="1334"/>
      <c r="G6726" s="1334"/>
    </row>
    <row r="6727" spans="1:7" s="1281" customFormat="1" x14ac:dyDescent="0.25">
      <c r="A6727" s="167"/>
      <c r="B6727" s="1331"/>
      <c r="C6727" s="1332"/>
      <c r="D6727" s="1333"/>
      <c r="E6727" s="1334"/>
      <c r="F6727" s="1334"/>
      <c r="G6727" s="1334"/>
    </row>
    <row r="6728" spans="1:7" s="1281" customFormat="1" x14ac:dyDescent="0.25">
      <c r="A6728" s="167"/>
      <c r="B6728" s="1331"/>
      <c r="C6728" s="1332"/>
      <c r="D6728" s="1333"/>
      <c r="E6728" s="1334"/>
      <c r="F6728" s="1334"/>
      <c r="G6728" s="1334"/>
    </row>
    <row r="6729" spans="1:7" s="1281" customFormat="1" x14ac:dyDescent="0.25">
      <c r="A6729" s="167"/>
      <c r="B6729" s="1331"/>
      <c r="C6729" s="1332"/>
      <c r="D6729" s="1333"/>
      <c r="E6729" s="1334"/>
      <c r="F6729" s="1334"/>
      <c r="G6729" s="1334"/>
    </row>
    <row r="6730" spans="1:7" s="1281" customFormat="1" x14ac:dyDescent="0.25">
      <c r="A6730" s="167"/>
      <c r="B6730" s="1331"/>
      <c r="C6730" s="1332"/>
      <c r="D6730" s="1333"/>
      <c r="E6730" s="1334"/>
      <c r="F6730" s="1334"/>
      <c r="G6730" s="1334"/>
    </row>
    <row r="6731" spans="1:7" s="1281" customFormat="1" x14ac:dyDescent="0.25">
      <c r="A6731" s="167"/>
      <c r="B6731" s="1331"/>
      <c r="C6731" s="1332"/>
      <c r="D6731" s="1333"/>
      <c r="E6731" s="1334"/>
      <c r="F6731" s="1334"/>
      <c r="G6731" s="1334"/>
    </row>
    <row r="6732" spans="1:7" s="1281" customFormat="1" x14ac:dyDescent="0.25">
      <c r="A6732" s="167"/>
      <c r="B6732" s="1331"/>
      <c r="C6732" s="1332"/>
      <c r="D6732" s="1333"/>
      <c r="E6732" s="1334"/>
      <c r="F6732" s="1334"/>
      <c r="G6732" s="1334"/>
    </row>
    <row r="6733" spans="1:7" s="1281" customFormat="1" x14ac:dyDescent="0.25">
      <c r="A6733" s="167"/>
      <c r="B6733" s="1331"/>
      <c r="C6733" s="1332"/>
      <c r="D6733" s="1333"/>
      <c r="E6733" s="1334"/>
      <c r="F6733" s="1334"/>
      <c r="G6733" s="1334"/>
    </row>
    <row r="6734" spans="1:7" s="1281" customFormat="1" x14ac:dyDescent="0.25">
      <c r="A6734" s="167"/>
      <c r="B6734" s="1331"/>
      <c r="C6734" s="1332"/>
      <c r="D6734" s="1333"/>
      <c r="E6734" s="1334"/>
      <c r="F6734" s="1334"/>
      <c r="G6734" s="1334"/>
    </row>
    <row r="6735" spans="1:7" s="1281" customFormat="1" x14ac:dyDescent="0.25">
      <c r="A6735" s="167"/>
      <c r="B6735" s="1331"/>
      <c r="C6735" s="1332"/>
      <c r="D6735" s="1333"/>
      <c r="E6735" s="1334"/>
      <c r="F6735" s="1334"/>
      <c r="G6735" s="1334"/>
    </row>
    <row r="6736" spans="1:7" s="1281" customFormat="1" x14ac:dyDescent="0.25">
      <c r="A6736" s="167"/>
      <c r="B6736" s="1331"/>
      <c r="C6736" s="1332"/>
      <c r="D6736" s="1333"/>
      <c r="E6736" s="1334"/>
      <c r="F6736" s="1334"/>
      <c r="G6736" s="1334"/>
    </row>
    <row r="6737" spans="1:7" s="1281" customFormat="1" x14ac:dyDescent="0.25">
      <c r="A6737" s="167"/>
      <c r="B6737" s="1331"/>
      <c r="C6737" s="1332"/>
      <c r="D6737" s="1333"/>
      <c r="E6737" s="1334"/>
      <c r="F6737" s="1334"/>
      <c r="G6737" s="1334"/>
    </row>
    <row r="6738" spans="1:7" s="1281" customFormat="1" x14ac:dyDescent="0.25">
      <c r="A6738" s="167"/>
      <c r="B6738" s="1331"/>
      <c r="C6738" s="1332"/>
      <c r="D6738" s="1333"/>
      <c r="E6738" s="1334"/>
      <c r="F6738" s="1334"/>
      <c r="G6738" s="1334"/>
    </row>
    <row r="6739" spans="1:7" s="1281" customFormat="1" x14ac:dyDescent="0.25">
      <c r="A6739" s="167"/>
      <c r="B6739" s="1331"/>
      <c r="C6739" s="1332"/>
      <c r="D6739" s="1333"/>
      <c r="E6739" s="1334"/>
      <c r="F6739" s="1334"/>
      <c r="G6739" s="1334"/>
    </row>
    <row r="6740" spans="1:7" s="1281" customFormat="1" x14ac:dyDescent="0.25">
      <c r="A6740" s="167"/>
      <c r="B6740" s="1331"/>
      <c r="C6740" s="1332"/>
      <c r="D6740" s="1333"/>
      <c r="E6740" s="1334"/>
      <c r="F6740" s="1334"/>
      <c r="G6740" s="1334"/>
    </row>
    <row r="6741" spans="1:7" s="1281" customFormat="1" x14ac:dyDescent="0.25">
      <c r="A6741" s="167"/>
      <c r="B6741" s="1331"/>
      <c r="C6741" s="1332"/>
      <c r="D6741" s="1333"/>
      <c r="E6741" s="1334"/>
      <c r="F6741" s="1334"/>
      <c r="G6741" s="1334"/>
    </row>
    <row r="6742" spans="1:7" s="1281" customFormat="1" x14ac:dyDescent="0.25">
      <c r="A6742" s="167"/>
      <c r="B6742" s="1331"/>
      <c r="C6742" s="1332"/>
      <c r="D6742" s="1333"/>
      <c r="E6742" s="1334"/>
      <c r="F6742" s="1334"/>
      <c r="G6742" s="1334"/>
    </row>
    <row r="6743" spans="1:7" s="1281" customFormat="1" x14ac:dyDescent="0.25">
      <c r="A6743" s="167"/>
      <c r="B6743" s="1331"/>
      <c r="C6743" s="1332"/>
      <c r="D6743" s="1333"/>
      <c r="E6743" s="1334"/>
      <c r="F6743" s="1334"/>
      <c r="G6743" s="1334"/>
    </row>
    <row r="6744" spans="1:7" s="1281" customFormat="1" x14ac:dyDescent="0.25">
      <c r="A6744" s="167"/>
      <c r="B6744" s="1331"/>
      <c r="C6744" s="1332"/>
      <c r="D6744" s="1333"/>
      <c r="E6744" s="1334"/>
      <c r="F6744" s="1334"/>
      <c r="G6744" s="1334"/>
    </row>
    <row r="6745" spans="1:7" s="1281" customFormat="1" x14ac:dyDescent="0.25">
      <c r="A6745" s="167"/>
      <c r="B6745" s="1331"/>
      <c r="C6745" s="1332"/>
      <c r="D6745" s="1333"/>
      <c r="E6745" s="1334"/>
      <c r="F6745" s="1334"/>
      <c r="G6745" s="1334"/>
    </row>
    <row r="6746" spans="1:7" s="1281" customFormat="1" x14ac:dyDescent="0.25">
      <c r="A6746" s="167"/>
      <c r="B6746" s="1331"/>
      <c r="C6746" s="1332"/>
      <c r="D6746" s="1333"/>
      <c r="E6746" s="1334"/>
      <c r="F6746" s="1334"/>
      <c r="G6746" s="1334"/>
    </row>
    <row r="6747" spans="1:7" s="1281" customFormat="1" x14ac:dyDescent="0.25">
      <c r="A6747" s="167"/>
      <c r="B6747" s="1331"/>
      <c r="C6747" s="1332"/>
      <c r="D6747" s="1333"/>
      <c r="E6747" s="1334"/>
      <c r="F6747" s="1334"/>
      <c r="G6747" s="1334"/>
    </row>
    <row r="6748" spans="1:7" s="1281" customFormat="1" x14ac:dyDescent="0.25">
      <c r="A6748" s="167"/>
      <c r="B6748" s="1331"/>
      <c r="C6748" s="1332"/>
      <c r="D6748" s="1333"/>
      <c r="E6748" s="1334"/>
      <c r="F6748" s="1334"/>
      <c r="G6748" s="1334"/>
    </row>
    <row r="6749" spans="1:7" s="1281" customFormat="1" x14ac:dyDescent="0.25">
      <c r="A6749" s="167"/>
      <c r="B6749" s="1331"/>
      <c r="C6749" s="1332"/>
      <c r="D6749" s="1333"/>
      <c r="E6749" s="1334"/>
      <c r="F6749" s="1334"/>
      <c r="G6749" s="1334"/>
    </row>
    <row r="6750" spans="1:7" s="1281" customFormat="1" x14ac:dyDescent="0.25">
      <c r="A6750" s="167"/>
      <c r="B6750" s="1331"/>
      <c r="C6750" s="1332"/>
      <c r="D6750" s="1333"/>
      <c r="E6750" s="1334"/>
      <c r="F6750" s="1334"/>
      <c r="G6750" s="1334"/>
    </row>
    <row r="6751" spans="1:7" s="1281" customFormat="1" x14ac:dyDescent="0.25">
      <c r="A6751" s="167"/>
      <c r="B6751" s="1331"/>
      <c r="C6751" s="1332"/>
      <c r="D6751" s="1333"/>
      <c r="E6751" s="1334"/>
      <c r="F6751" s="1334"/>
      <c r="G6751" s="1334"/>
    </row>
    <row r="6752" spans="1:7" s="1281" customFormat="1" x14ac:dyDescent="0.25">
      <c r="A6752" s="167"/>
      <c r="B6752" s="1331"/>
      <c r="C6752" s="1332"/>
      <c r="D6752" s="1333"/>
      <c r="E6752" s="1334"/>
      <c r="F6752" s="1334"/>
      <c r="G6752" s="1334"/>
    </row>
    <row r="6753" spans="1:7" s="1281" customFormat="1" x14ac:dyDescent="0.25">
      <c r="A6753" s="167"/>
      <c r="B6753" s="1331"/>
      <c r="C6753" s="1332"/>
      <c r="D6753" s="1333"/>
      <c r="E6753" s="1334"/>
      <c r="F6753" s="1334"/>
      <c r="G6753" s="1334"/>
    </row>
    <row r="6754" spans="1:7" s="1281" customFormat="1" x14ac:dyDescent="0.25">
      <c r="A6754" s="167"/>
      <c r="B6754" s="1331"/>
      <c r="C6754" s="1332"/>
      <c r="D6754" s="1333"/>
      <c r="E6754" s="1334"/>
      <c r="F6754" s="1334"/>
      <c r="G6754" s="1334"/>
    </row>
    <row r="6755" spans="1:7" s="1281" customFormat="1" x14ac:dyDescent="0.25">
      <c r="A6755" s="167"/>
      <c r="B6755" s="1331"/>
      <c r="C6755" s="1332"/>
      <c r="D6755" s="1333"/>
      <c r="E6755" s="1334"/>
      <c r="F6755" s="1334"/>
      <c r="G6755" s="1334"/>
    </row>
    <row r="6756" spans="1:7" s="1281" customFormat="1" x14ac:dyDescent="0.25">
      <c r="A6756" s="167"/>
      <c r="B6756" s="1331"/>
      <c r="C6756" s="1332"/>
      <c r="D6756" s="1333"/>
      <c r="E6756" s="1334"/>
      <c r="F6756" s="1334"/>
      <c r="G6756" s="1334"/>
    </row>
    <row r="6757" spans="1:7" s="1281" customFormat="1" x14ac:dyDescent="0.25">
      <c r="A6757" s="167"/>
      <c r="B6757" s="1331"/>
      <c r="C6757" s="1332"/>
      <c r="D6757" s="1333"/>
      <c r="E6757" s="1334"/>
      <c r="F6757" s="1334"/>
      <c r="G6757" s="1334"/>
    </row>
    <row r="6758" spans="1:7" s="1281" customFormat="1" x14ac:dyDescent="0.25">
      <c r="A6758" s="167"/>
      <c r="B6758" s="1331"/>
      <c r="C6758" s="1332"/>
      <c r="D6758" s="1333"/>
      <c r="E6758" s="1334"/>
      <c r="F6758" s="1334"/>
      <c r="G6758" s="1334"/>
    </row>
    <row r="6759" spans="1:7" s="1281" customFormat="1" x14ac:dyDescent="0.25">
      <c r="A6759" s="167"/>
      <c r="B6759" s="1331"/>
      <c r="C6759" s="1332"/>
      <c r="D6759" s="1333"/>
      <c r="E6759" s="1334"/>
      <c r="F6759" s="1334"/>
      <c r="G6759" s="1334"/>
    </row>
    <row r="6760" spans="1:7" s="1281" customFormat="1" x14ac:dyDescent="0.25">
      <c r="A6760" s="167"/>
      <c r="B6760" s="1331"/>
      <c r="C6760" s="1332"/>
      <c r="D6760" s="1333"/>
      <c r="E6760" s="1334"/>
      <c r="F6760" s="1334"/>
      <c r="G6760" s="1334"/>
    </row>
    <row r="6761" spans="1:7" s="1281" customFormat="1" x14ac:dyDescent="0.25">
      <c r="A6761" s="167"/>
      <c r="B6761" s="1331"/>
      <c r="C6761" s="1332"/>
      <c r="D6761" s="1333"/>
      <c r="E6761" s="1334"/>
      <c r="F6761" s="1334"/>
      <c r="G6761" s="1334"/>
    </row>
    <row r="6762" spans="1:7" s="1281" customFormat="1" x14ac:dyDescent="0.25">
      <c r="A6762" s="167"/>
      <c r="B6762" s="1331"/>
      <c r="C6762" s="1332"/>
      <c r="D6762" s="1333"/>
      <c r="E6762" s="1334"/>
      <c r="F6762" s="1334"/>
      <c r="G6762" s="1334"/>
    </row>
    <row r="6763" spans="1:7" s="1281" customFormat="1" x14ac:dyDescent="0.25">
      <c r="A6763" s="167"/>
      <c r="B6763" s="1331"/>
      <c r="C6763" s="1332"/>
      <c r="D6763" s="1333"/>
      <c r="E6763" s="1334"/>
      <c r="F6763" s="1334"/>
      <c r="G6763" s="1334"/>
    </row>
    <row r="6764" spans="1:7" s="1281" customFormat="1" x14ac:dyDescent="0.25">
      <c r="A6764" s="167"/>
      <c r="B6764" s="1331"/>
      <c r="C6764" s="1332"/>
      <c r="D6764" s="1333"/>
      <c r="E6764" s="1334"/>
      <c r="F6764" s="1334"/>
      <c r="G6764" s="1334"/>
    </row>
    <row r="6765" spans="1:7" s="1281" customFormat="1" x14ac:dyDescent="0.25">
      <c r="A6765" s="167"/>
      <c r="B6765" s="1331"/>
      <c r="C6765" s="1332"/>
      <c r="D6765" s="1333"/>
      <c r="E6765" s="1334"/>
      <c r="F6765" s="1334"/>
      <c r="G6765" s="1334"/>
    </row>
    <row r="6766" spans="1:7" s="1281" customFormat="1" x14ac:dyDescent="0.25">
      <c r="A6766" s="167"/>
      <c r="B6766" s="1331"/>
      <c r="C6766" s="1332"/>
      <c r="D6766" s="1333"/>
      <c r="E6766" s="1334"/>
      <c r="F6766" s="1334"/>
      <c r="G6766" s="1334"/>
    </row>
    <row r="6767" spans="1:7" s="1281" customFormat="1" x14ac:dyDescent="0.25">
      <c r="A6767" s="167"/>
      <c r="B6767" s="1331"/>
      <c r="C6767" s="1332"/>
      <c r="D6767" s="1333"/>
      <c r="E6767" s="1334"/>
      <c r="F6767" s="1334"/>
      <c r="G6767" s="1334"/>
    </row>
    <row r="6768" spans="1:7" s="1281" customFormat="1" x14ac:dyDescent="0.25">
      <c r="A6768" s="167"/>
      <c r="B6768" s="1331"/>
      <c r="C6768" s="1332"/>
      <c r="D6768" s="1333"/>
      <c r="E6768" s="1334"/>
      <c r="F6768" s="1334"/>
      <c r="G6768" s="1334"/>
    </row>
    <row r="6769" spans="1:7" s="1281" customFormat="1" x14ac:dyDescent="0.25">
      <c r="A6769" s="167"/>
      <c r="B6769" s="1331"/>
      <c r="C6769" s="1332"/>
      <c r="D6769" s="1333"/>
      <c r="E6769" s="1334"/>
      <c r="F6769" s="1334"/>
      <c r="G6769" s="1334"/>
    </row>
    <row r="6770" spans="1:7" s="1281" customFormat="1" x14ac:dyDescent="0.25">
      <c r="A6770" s="167"/>
      <c r="B6770" s="1331"/>
      <c r="C6770" s="1332"/>
      <c r="D6770" s="1333"/>
      <c r="E6770" s="1334"/>
      <c r="F6770" s="1334"/>
      <c r="G6770" s="1334"/>
    </row>
    <row r="6771" spans="1:7" s="1281" customFormat="1" x14ac:dyDescent="0.25">
      <c r="A6771" s="167"/>
      <c r="B6771" s="1331"/>
      <c r="C6771" s="1332"/>
      <c r="D6771" s="1333"/>
      <c r="E6771" s="1334"/>
      <c r="F6771" s="1334"/>
      <c r="G6771" s="1334"/>
    </row>
    <row r="6772" spans="1:7" s="1281" customFormat="1" x14ac:dyDescent="0.25">
      <c r="A6772" s="167"/>
      <c r="B6772" s="1331"/>
      <c r="C6772" s="1332"/>
      <c r="D6772" s="1333"/>
      <c r="E6772" s="1334"/>
      <c r="F6772" s="1334"/>
      <c r="G6772" s="1334"/>
    </row>
    <row r="6773" spans="1:7" s="1281" customFormat="1" x14ac:dyDescent="0.25">
      <c r="A6773" s="167"/>
      <c r="B6773" s="1331"/>
      <c r="C6773" s="1332"/>
      <c r="D6773" s="1333"/>
      <c r="E6773" s="1334"/>
      <c r="F6773" s="1334"/>
      <c r="G6773" s="1334"/>
    </row>
    <row r="6774" spans="1:7" s="1281" customFormat="1" x14ac:dyDescent="0.25">
      <c r="A6774" s="167"/>
      <c r="B6774" s="1331"/>
      <c r="C6774" s="1332"/>
      <c r="D6774" s="1333"/>
      <c r="E6774" s="1334"/>
      <c r="F6774" s="1334"/>
      <c r="G6774" s="1334"/>
    </row>
    <row r="6775" spans="1:7" s="1281" customFormat="1" x14ac:dyDescent="0.25">
      <c r="A6775" s="167"/>
      <c r="B6775" s="1331"/>
      <c r="C6775" s="1332"/>
      <c r="D6775" s="1333"/>
      <c r="E6775" s="1334"/>
      <c r="F6775" s="1334"/>
      <c r="G6775" s="1334"/>
    </row>
    <row r="6776" spans="1:7" s="1281" customFormat="1" x14ac:dyDescent="0.25">
      <c r="A6776" s="167"/>
      <c r="B6776" s="1331"/>
      <c r="C6776" s="1332"/>
      <c r="D6776" s="1333"/>
      <c r="E6776" s="1334"/>
      <c r="F6776" s="1334"/>
      <c r="G6776" s="1334"/>
    </row>
    <row r="6777" spans="1:7" s="1281" customFormat="1" x14ac:dyDescent="0.25">
      <c r="A6777" s="167"/>
      <c r="B6777" s="1331"/>
      <c r="C6777" s="1332"/>
      <c r="D6777" s="1333"/>
      <c r="E6777" s="1334"/>
      <c r="F6777" s="1334"/>
      <c r="G6777" s="1334"/>
    </row>
    <row r="6778" spans="1:7" s="1281" customFormat="1" x14ac:dyDescent="0.25">
      <c r="A6778" s="167"/>
      <c r="B6778" s="1331"/>
      <c r="C6778" s="1332"/>
      <c r="D6778" s="1333"/>
      <c r="E6778" s="1334"/>
      <c r="F6778" s="1334"/>
      <c r="G6778" s="1334"/>
    </row>
    <row r="6779" spans="1:7" s="1281" customFormat="1" x14ac:dyDescent="0.25">
      <c r="A6779" s="167"/>
      <c r="B6779" s="1331"/>
      <c r="C6779" s="1332"/>
      <c r="D6779" s="1333"/>
      <c r="E6779" s="1334"/>
      <c r="F6779" s="1334"/>
      <c r="G6779" s="1334"/>
    </row>
    <row r="6780" spans="1:7" s="1281" customFormat="1" x14ac:dyDescent="0.25">
      <c r="A6780" s="167"/>
      <c r="B6780" s="1331"/>
      <c r="C6780" s="1332"/>
      <c r="D6780" s="1333"/>
      <c r="E6780" s="1334"/>
      <c r="F6780" s="1334"/>
      <c r="G6780" s="1334"/>
    </row>
    <row r="6781" spans="1:7" s="1281" customFormat="1" x14ac:dyDescent="0.25">
      <c r="A6781" s="167"/>
      <c r="B6781" s="1331"/>
      <c r="C6781" s="1332"/>
      <c r="D6781" s="1333"/>
      <c r="E6781" s="1334"/>
      <c r="F6781" s="1334"/>
      <c r="G6781" s="1334"/>
    </row>
    <row r="6782" spans="1:7" s="1281" customFormat="1" x14ac:dyDescent="0.25">
      <c r="A6782" s="167"/>
      <c r="B6782" s="1331"/>
      <c r="C6782" s="1332"/>
      <c r="D6782" s="1333"/>
      <c r="E6782" s="1334"/>
      <c r="F6782" s="1334"/>
      <c r="G6782" s="1334"/>
    </row>
    <row r="6783" spans="1:7" s="1281" customFormat="1" x14ac:dyDescent="0.25">
      <c r="A6783" s="167"/>
      <c r="B6783" s="1331"/>
      <c r="C6783" s="1332"/>
      <c r="D6783" s="1333"/>
      <c r="E6783" s="1334"/>
      <c r="F6783" s="1334"/>
      <c r="G6783" s="1334"/>
    </row>
    <row r="6784" spans="1:7" s="1281" customFormat="1" x14ac:dyDescent="0.25">
      <c r="A6784" s="167"/>
      <c r="B6784" s="1331"/>
      <c r="C6784" s="1332"/>
      <c r="D6784" s="1333"/>
      <c r="E6784" s="1334"/>
      <c r="F6784" s="1334"/>
      <c r="G6784" s="1334"/>
    </row>
    <row r="6785" spans="1:7" s="1281" customFormat="1" x14ac:dyDescent="0.25">
      <c r="A6785" s="167"/>
      <c r="B6785" s="1331"/>
      <c r="C6785" s="1332"/>
      <c r="D6785" s="1333"/>
      <c r="E6785" s="1334"/>
      <c r="F6785" s="1334"/>
      <c r="G6785" s="1334"/>
    </row>
    <row r="6786" spans="1:7" s="1281" customFormat="1" x14ac:dyDescent="0.25">
      <c r="A6786" s="167"/>
      <c r="B6786" s="1331"/>
      <c r="C6786" s="1332"/>
      <c r="D6786" s="1333"/>
      <c r="E6786" s="1334"/>
      <c r="F6786" s="1334"/>
      <c r="G6786" s="1334"/>
    </row>
    <row r="6787" spans="1:7" s="1281" customFormat="1" x14ac:dyDescent="0.25">
      <c r="A6787" s="167"/>
      <c r="B6787" s="1331"/>
      <c r="C6787" s="1332"/>
      <c r="D6787" s="1333"/>
      <c r="E6787" s="1334"/>
      <c r="F6787" s="1334"/>
      <c r="G6787" s="1334"/>
    </row>
    <row r="6788" spans="1:7" s="1281" customFormat="1" x14ac:dyDescent="0.25">
      <c r="A6788" s="167"/>
      <c r="B6788" s="1331"/>
      <c r="C6788" s="1332"/>
      <c r="D6788" s="1333"/>
      <c r="E6788" s="1334"/>
      <c r="F6788" s="1334"/>
      <c r="G6788" s="1334"/>
    </row>
    <row r="6789" spans="1:7" s="1281" customFormat="1" x14ac:dyDescent="0.25">
      <c r="A6789" s="167"/>
      <c r="B6789" s="1331"/>
      <c r="C6789" s="1332"/>
      <c r="D6789" s="1333"/>
      <c r="E6789" s="1334"/>
      <c r="F6789" s="1334"/>
      <c r="G6789" s="1334"/>
    </row>
    <row r="6790" spans="1:7" s="1281" customFormat="1" x14ac:dyDescent="0.25">
      <c r="A6790" s="167"/>
      <c r="B6790" s="1331"/>
      <c r="C6790" s="1332"/>
      <c r="D6790" s="1333"/>
      <c r="E6790" s="1334"/>
      <c r="F6790" s="1334"/>
      <c r="G6790" s="1334"/>
    </row>
    <row r="6791" spans="1:7" s="1281" customFormat="1" x14ac:dyDescent="0.25">
      <c r="A6791" s="167"/>
      <c r="B6791" s="1331"/>
      <c r="C6791" s="1332"/>
      <c r="D6791" s="1333"/>
      <c r="E6791" s="1334"/>
      <c r="F6791" s="1334"/>
      <c r="G6791" s="1334"/>
    </row>
    <row r="6792" spans="1:7" s="1281" customFormat="1" x14ac:dyDescent="0.25">
      <c r="A6792" s="167"/>
      <c r="B6792" s="1331"/>
      <c r="C6792" s="1332"/>
      <c r="D6792" s="1333"/>
      <c r="E6792" s="1334"/>
      <c r="F6792" s="1334"/>
      <c r="G6792" s="1334"/>
    </row>
    <row r="6793" spans="1:7" s="1281" customFormat="1" x14ac:dyDescent="0.25">
      <c r="A6793" s="167"/>
      <c r="B6793" s="1331"/>
      <c r="C6793" s="1332"/>
      <c r="D6793" s="1333"/>
      <c r="E6793" s="1334"/>
      <c r="F6793" s="1334"/>
      <c r="G6793" s="1334"/>
    </row>
    <row r="6794" spans="1:7" s="1281" customFormat="1" x14ac:dyDescent="0.25">
      <c r="A6794" s="167"/>
      <c r="B6794" s="1331"/>
      <c r="C6794" s="1332"/>
      <c r="D6794" s="1333"/>
      <c r="E6794" s="1334"/>
      <c r="F6794" s="1334"/>
      <c r="G6794" s="1334"/>
    </row>
    <row r="6795" spans="1:7" s="1281" customFormat="1" x14ac:dyDescent="0.25">
      <c r="A6795" s="167"/>
      <c r="B6795" s="1331"/>
      <c r="C6795" s="1332"/>
      <c r="D6795" s="1333"/>
      <c r="E6795" s="1334"/>
      <c r="F6795" s="1334"/>
      <c r="G6795" s="1334"/>
    </row>
    <row r="6796" spans="1:7" s="1281" customFormat="1" x14ac:dyDescent="0.25">
      <c r="A6796" s="167"/>
      <c r="B6796" s="1331"/>
      <c r="C6796" s="1332"/>
      <c r="D6796" s="1333"/>
      <c r="E6796" s="1334"/>
      <c r="F6796" s="1334"/>
      <c r="G6796" s="1334"/>
    </row>
    <row r="6797" spans="1:7" s="1281" customFormat="1" x14ac:dyDescent="0.25">
      <c r="A6797" s="167"/>
      <c r="B6797" s="1331"/>
      <c r="C6797" s="1332"/>
      <c r="D6797" s="1333"/>
      <c r="E6797" s="1334"/>
      <c r="F6797" s="1334"/>
      <c r="G6797" s="1334"/>
    </row>
    <row r="6798" spans="1:7" s="1281" customFormat="1" x14ac:dyDescent="0.25">
      <c r="A6798" s="167"/>
      <c r="B6798" s="1331"/>
      <c r="C6798" s="1332"/>
      <c r="D6798" s="1333"/>
      <c r="E6798" s="1334"/>
      <c r="F6798" s="1334"/>
      <c r="G6798" s="1334"/>
    </row>
    <row r="6799" spans="1:7" s="1281" customFormat="1" x14ac:dyDescent="0.25">
      <c r="A6799" s="167"/>
      <c r="B6799" s="1331"/>
      <c r="C6799" s="1332"/>
      <c r="D6799" s="1333"/>
      <c r="E6799" s="1334"/>
      <c r="F6799" s="1334"/>
      <c r="G6799" s="1334"/>
    </row>
    <row r="6800" spans="1:7" s="1281" customFormat="1" x14ac:dyDescent="0.25">
      <c r="A6800" s="167"/>
      <c r="B6800" s="1331"/>
      <c r="C6800" s="1332"/>
      <c r="D6800" s="1333"/>
      <c r="E6800" s="1334"/>
      <c r="F6800" s="1334"/>
      <c r="G6800" s="1334"/>
    </row>
    <row r="6801" spans="1:7" s="1281" customFormat="1" x14ac:dyDescent="0.25">
      <c r="A6801" s="167"/>
      <c r="B6801" s="1331"/>
      <c r="C6801" s="1332"/>
      <c r="D6801" s="1333"/>
      <c r="E6801" s="1334"/>
      <c r="F6801" s="1334"/>
      <c r="G6801" s="1334"/>
    </row>
    <row r="6802" spans="1:7" s="1281" customFormat="1" x14ac:dyDescent="0.25">
      <c r="A6802" s="167"/>
      <c r="B6802" s="1331"/>
      <c r="C6802" s="1332"/>
      <c r="D6802" s="1333"/>
      <c r="E6802" s="1334"/>
      <c r="F6802" s="1334"/>
      <c r="G6802" s="1334"/>
    </row>
    <row r="6803" spans="1:7" s="1281" customFormat="1" x14ac:dyDescent="0.25">
      <c r="A6803" s="167"/>
      <c r="B6803" s="1331"/>
      <c r="C6803" s="1332"/>
      <c r="D6803" s="1333"/>
      <c r="E6803" s="1334"/>
      <c r="F6803" s="1334"/>
      <c r="G6803" s="1334"/>
    </row>
    <row r="6804" spans="1:7" s="1281" customFormat="1" x14ac:dyDescent="0.25">
      <c r="A6804" s="167"/>
      <c r="B6804" s="1331"/>
      <c r="C6804" s="1332"/>
      <c r="D6804" s="1333"/>
      <c r="E6804" s="1334"/>
      <c r="F6804" s="1334"/>
      <c r="G6804" s="1334"/>
    </row>
    <row r="6805" spans="1:7" s="1281" customFormat="1" x14ac:dyDescent="0.25">
      <c r="A6805" s="167"/>
      <c r="B6805" s="1331"/>
      <c r="C6805" s="1332"/>
      <c r="D6805" s="1333"/>
      <c r="E6805" s="1334"/>
      <c r="F6805" s="1334"/>
      <c r="G6805" s="1334"/>
    </row>
    <row r="6806" spans="1:7" s="1281" customFormat="1" x14ac:dyDescent="0.25">
      <c r="A6806" s="167"/>
      <c r="B6806" s="1331"/>
      <c r="C6806" s="1332"/>
      <c r="D6806" s="1333"/>
      <c r="E6806" s="1334"/>
      <c r="F6806" s="1334"/>
      <c r="G6806" s="1334"/>
    </row>
    <row r="6807" spans="1:7" s="1281" customFormat="1" x14ac:dyDescent="0.25">
      <c r="A6807" s="167"/>
      <c r="B6807" s="1331"/>
      <c r="C6807" s="1332"/>
      <c r="D6807" s="1333"/>
      <c r="E6807" s="1334"/>
      <c r="F6807" s="1334"/>
      <c r="G6807" s="1334"/>
    </row>
    <row r="6808" spans="1:7" s="1281" customFormat="1" x14ac:dyDescent="0.25">
      <c r="A6808" s="167"/>
      <c r="B6808" s="1331"/>
      <c r="C6808" s="1332"/>
      <c r="D6808" s="1333"/>
      <c r="E6808" s="1334"/>
      <c r="F6808" s="1334"/>
      <c r="G6808" s="1334"/>
    </row>
    <row r="6809" spans="1:7" s="1281" customFormat="1" x14ac:dyDescent="0.25">
      <c r="A6809" s="167"/>
      <c r="B6809" s="1331"/>
      <c r="C6809" s="1332"/>
      <c r="D6809" s="1333"/>
      <c r="E6809" s="1334"/>
      <c r="F6809" s="1334"/>
      <c r="G6809" s="1334"/>
    </row>
    <row r="6810" spans="1:7" s="1281" customFormat="1" x14ac:dyDescent="0.25">
      <c r="A6810" s="167"/>
      <c r="B6810" s="1331"/>
      <c r="C6810" s="1332"/>
      <c r="D6810" s="1333"/>
      <c r="E6810" s="1334"/>
      <c r="F6810" s="1334"/>
      <c r="G6810" s="1334"/>
    </row>
    <row r="6811" spans="1:7" s="1281" customFormat="1" x14ac:dyDescent="0.25">
      <c r="A6811" s="167"/>
      <c r="B6811" s="1331"/>
      <c r="C6811" s="1332"/>
      <c r="D6811" s="1333"/>
      <c r="E6811" s="1334"/>
      <c r="F6811" s="1334"/>
      <c r="G6811" s="1334"/>
    </row>
    <row r="6812" spans="1:7" s="1281" customFormat="1" x14ac:dyDescent="0.25">
      <c r="A6812" s="167"/>
      <c r="B6812" s="1331"/>
      <c r="C6812" s="1332"/>
      <c r="D6812" s="1333"/>
      <c r="E6812" s="1334"/>
      <c r="F6812" s="1334"/>
      <c r="G6812" s="1334"/>
    </row>
    <row r="6813" spans="1:7" s="1281" customFormat="1" x14ac:dyDescent="0.25">
      <c r="A6813" s="167"/>
      <c r="B6813" s="1331"/>
      <c r="C6813" s="1332"/>
      <c r="D6813" s="1333"/>
      <c r="E6813" s="1334"/>
      <c r="F6813" s="1334"/>
      <c r="G6813" s="1334"/>
    </row>
    <row r="6814" spans="1:7" s="1281" customFormat="1" x14ac:dyDescent="0.25">
      <c r="A6814" s="167"/>
      <c r="B6814" s="1331"/>
      <c r="C6814" s="1332"/>
      <c r="D6814" s="1333"/>
      <c r="E6814" s="1334"/>
      <c r="F6814" s="1334"/>
      <c r="G6814" s="1334"/>
    </row>
    <row r="6815" spans="1:7" s="1281" customFormat="1" x14ac:dyDescent="0.25">
      <c r="A6815" s="167"/>
      <c r="B6815" s="1331"/>
      <c r="C6815" s="1332"/>
      <c r="D6815" s="1333"/>
      <c r="E6815" s="1334"/>
      <c r="F6815" s="1334"/>
      <c r="G6815" s="1334"/>
    </row>
    <row r="6816" spans="1:7" s="1281" customFormat="1" x14ac:dyDescent="0.25">
      <c r="A6816" s="167"/>
      <c r="B6816" s="1331"/>
      <c r="C6816" s="1332"/>
      <c r="D6816" s="1333"/>
      <c r="E6816" s="1334"/>
      <c r="F6816" s="1334"/>
      <c r="G6816" s="1334"/>
    </row>
    <row r="6817" spans="1:7" s="1281" customFormat="1" x14ac:dyDescent="0.25">
      <c r="A6817" s="167"/>
      <c r="B6817" s="1331"/>
      <c r="C6817" s="1332"/>
      <c r="D6817" s="1333"/>
      <c r="E6817" s="1334"/>
      <c r="F6817" s="1334"/>
      <c r="G6817" s="1334"/>
    </row>
    <row r="6818" spans="1:7" s="1281" customFormat="1" x14ac:dyDescent="0.25">
      <c r="A6818" s="167"/>
      <c r="B6818" s="1331"/>
      <c r="C6818" s="1332"/>
      <c r="D6818" s="1333"/>
      <c r="E6818" s="1334"/>
      <c r="F6818" s="1334"/>
      <c r="G6818" s="1334"/>
    </row>
    <row r="6819" spans="1:7" s="1281" customFormat="1" x14ac:dyDescent="0.25">
      <c r="A6819" s="167"/>
      <c r="B6819" s="1331"/>
      <c r="C6819" s="1332"/>
      <c r="D6819" s="1333"/>
      <c r="E6819" s="1334"/>
      <c r="F6819" s="1334"/>
      <c r="G6819" s="1334"/>
    </row>
    <row r="6820" spans="1:7" s="1281" customFormat="1" x14ac:dyDescent="0.25">
      <c r="A6820" s="167"/>
      <c r="B6820" s="1331"/>
      <c r="C6820" s="1332"/>
      <c r="D6820" s="1333"/>
      <c r="E6820" s="1334"/>
      <c r="F6820" s="1334"/>
      <c r="G6820" s="1334"/>
    </row>
    <row r="6821" spans="1:7" s="1281" customFormat="1" x14ac:dyDescent="0.25">
      <c r="A6821" s="167"/>
      <c r="B6821" s="1331"/>
      <c r="C6821" s="1332"/>
      <c r="D6821" s="1333"/>
      <c r="E6821" s="1334"/>
      <c r="F6821" s="1334"/>
      <c r="G6821" s="1334"/>
    </row>
    <row r="6822" spans="1:7" s="1281" customFormat="1" x14ac:dyDescent="0.25">
      <c r="A6822" s="167"/>
      <c r="B6822" s="1331"/>
      <c r="C6822" s="1332"/>
      <c r="D6822" s="1333"/>
      <c r="E6822" s="1334"/>
      <c r="F6822" s="1334"/>
      <c r="G6822" s="1334"/>
    </row>
    <row r="6823" spans="1:7" s="1281" customFormat="1" x14ac:dyDescent="0.25">
      <c r="A6823" s="167"/>
      <c r="B6823" s="1331"/>
      <c r="C6823" s="1332"/>
      <c r="D6823" s="1333"/>
      <c r="E6823" s="1334"/>
      <c r="F6823" s="1334"/>
      <c r="G6823" s="1334"/>
    </row>
    <row r="6824" spans="1:7" s="1281" customFormat="1" x14ac:dyDescent="0.25">
      <c r="A6824" s="167"/>
      <c r="B6824" s="1331"/>
      <c r="C6824" s="1332"/>
      <c r="D6824" s="1333"/>
      <c r="E6824" s="1334"/>
      <c r="F6824" s="1334"/>
      <c r="G6824" s="1334"/>
    </row>
    <row r="6825" spans="1:7" s="1281" customFormat="1" x14ac:dyDescent="0.25">
      <c r="A6825" s="167"/>
      <c r="B6825" s="1331"/>
      <c r="C6825" s="1332"/>
      <c r="D6825" s="1333"/>
      <c r="E6825" s="1334"/>
      <c r="F6825" s="1334"/>
      <c r="G6825" s="1334"/>
    </row>
    <row r="6826" spans="1:7" s="1281" customFormat="1" x14ac:dyDescent="0.25">
      <c r="A6826" s="167"/>
      <c r="B6826" s="1331"/>
      <c r="C6826" s="1332"/>
      <c r="D6826" s="1333"/>
      <c r="E6826" s="1334"/>
      <c r="F6826" s="1334"/>
      <c r="G6826" s="1334"/>
    </row>
    <row r="6827" spans="1:7" s="1281" customFormat="1" x14ac:dyDescent="0.25">
      <c r="A6827" s="167"/>
      <c r="B6827" s="1331"/>
      <c r="C6827" s="1332"/>
      <c r="D6827" s="1333"/>
      <c r="E6827" s="1334"/>
      <c r="F6827" s="1334"/>
      <c r="G6827" s="1334"/>
    </row>
    <row r="6828" spans="1:7" s="1281" customFormat="1" x14ac:dyDescent="0.25">
      <c r="A6828" s="167"/>
      <c r="B6828" s="1331"/>
      <c r="C6828" s="1332"/>
      <c r="D6828" s="1333"/>
      <c r="E6828" s="1334"/>
      <c r="F6828" s="1334"/>
      <c r="G6828" s="1334"/>
    </row>
    <row r="6829" spans="1:7" s="1281" customFormat="1" x14ac:dyDescent="0.25">
      <c r="A6829" s="167"/>
      <c r="B6829" s="1331"/>
      <c r="C6829" s="1332"/>
      <c r="D6829" s="1333"/>
      <c r="E6829" s="1334"/>
      <c r="F6829" s="1334"/>
      <c r="G6829" s="1334"/>
    </row>
    <row r="6830" spans="1:7" s="1281" customFormat="1" x14ac:dyDescent="0.25">
      <c r="A6830" s="167"/>
      <c r="B6830" s="1331"/>
      <c r="C6830" s="1332"/>
      <c r="D6830" s="1333"/>
      <c r="E6830" s="1334"/>
      <c r="F6830" s="1334"/>
      <c r="G6830" s="1334"/>
    </row>
    <row r="6831" spans="1:7" s="1281" customFormat="1" x14ac:dyDescent="0.25">
      <c r="A6831" s="167"/>
      <c r="B6831" s="1331"/>
      <c r="C6831" s="1332"/>
      <c r="D6831" s="1333"/>
      <c r="E6831" s="1334"/>
      <c r="F6831" s="1334"/>
      <c r="G6831" s="1334"/>
    </row>
    <row r="6832" spans="1:7" s="1281" customFormat="1" x14ac:dyDescent="0.25">
      <c r="A6832" s="167"/>
      <c r="B6832" s="1331"/>
      <c r="C6832" s="1332"/>
      <c r="D6832" s="1333"/>
      <c r="E6832" s="1334"/>
      <c r="F6832" s="1334"/>
      <c r="G6832" s="1334"/>
    </row>
    <row r="6833" spans="1:7" s="1281" customFormat="1" x14ac:dyDescent="0.25">
      <c r="A6833" s="167"/>
      <c r="B6833" s="1331"/>
      <c r="C6833" s="1332"/>
      <c r="D6833" s="1333"/>
      <c r="E6833" s="1334"/>
      <c r="F6833" s="1334"/>
      <c r="G6833" s="1334"/>
    </row>
    <row r="6834" spans="1:7" s="1281" customFormat="1" x14ac:dyDescent="0.25">
      <c r="A6834" s="167"/>
      <c r="B6834" s="1331"/>
      <c r="C6834" s="1332"/>
      <c r="D6834" s="1333"/>
      <c r="E6834" s="1334"/>
      <c r="F6834" s="1334"/>
      <c r="G6834" s="1334"/>
    </row>
    <row r="6835" spans="1:7" s="1281" customFormat="1" x14ac:dyDescent="0.25">
      <c r="A6835" s="167"/>
      <c r="B6835" s="1331"/>
      <c r="C6835" s="1332"/>
      <c r="D6835" s="1333"/>
      <c r="E6835" s="1334"/>
      <c r="F6835" s="1334"/>
      <c r="G6835" s="1334"/>
    </row>
    <row r="6836" spans="1:7" s="1281" customFormat="1" x14ac:dyDescent="0.25">
      <c r="A6836" s="167"/>
      <c r="B6836" s="1331"/>
      <c r="C6836" s="1332"/>
      <c r="D6836" s="1333"/>
      <c r="E6836" s="1334"/>
      <c r="F6836" s="1334"/>
      <c r="G6836" s="1334"/>
    </row>
    <row r="6837" spans="1:7" s="1281" customFormat="1" x14ac:dyDescent="0.25">
      <c r="A6837" s="167"/>
      <c r="B6837" s="1331"/>
      <c r="C6837" s="1332"/>
      <c r="D6837" s="1333"/>
      <c r="E6837" s="1334"/>
      <c r="F6837" s="1334"/>
      <c r="G6837" s="1334"/>
    </row>
    <row r="6838" spans="1:7" s="1281" customFormat="1" x14ac:dyDescent="0.25">
      <c r="A6838" s="167"/>
      <c r="B6838" s="1331"/>
      <c r="C6838" s="1332"/>
      <c r="D6838" s="1333"/>
      <c r="E6838" s="1334"/>
      <c r="F6838" s="1334"/>
      <c r="G6838" s="1334"/>
    </row>
    <row r="6839" spans="1:7" s="1281" customFormat="1" x14ac:dyDescent="0.25">
      <c r="A6839" s="167"/>
      <c r="B6839" s="1331"/>
      <c r="C6839" s="1332"/>
      <c r="D6839" s="1333"/>
      <c r="E6839" s="1334"/>
      <c r="F6839" s="1334"/>
      <c r="G6839" s="1334"/>
    </row>
    <row r="6840" spans="1:7" s="1281" customFormat="1" x14ac:dyDescent="0.25">
      <c r="A6840" s="167"/>
      <c r="B6840" s="1331"/>
      <c r="C6840" s="1332"/>
      <c r="D6840" s="1333"/>
      <c r="E6840" s="1334"/>
      <c r="F6840" s="1334"/>
      <c r="G6840" s="1334"/>
    </row>
    <row r="6841" spans="1:7" s="1281" customFormat="1" x14ac:dyDescent="0.25">
      <c r="A6841" s="167"/>
      <c r="B6841" s="1331"/>
      <c r="C6841" s="1332"/>
      <c r="D6841" s="1333"/>
      <c r="E6841" s="1334"/>
      <c r="F6841" s="1334"/>
      <c r="G6841" s="1334"/>
    </row>
    <row r="6842" spans="1:7" s="1281" customFormat="1" x14ac:dyDescent="0.25">
      <c r="A6842" s="167"/>
      <c r="B6842" s="1331"/>
      <c r="C6842" s="1332"/>
      <c r="D6842" s="1333"/>
      <c r="E6842" s="1334"/>
      <c r="F6842" s="1334"/>
      <c r="G6842" s="1334"/>
    </row>
    <row r="6843" spans="1:7" s="1281" customFormat="1" x14ac:dyDescent="0.25">
      <c r="A6843" s="167"/>
      <c r="B6843" s="1331"/>
      <c r="C6843" s="1332"/>
      <c r="D6843" s="1333"/>
      <c r="E6843" s="1334"/>
      <c r="F6843" s="1334"/>
      <c r="G6843" s="1334"/>
    </row>
    <row r="6844" spans="1:7" s="1281" customFormat="1" x14ac:dyDescent="0.25">
      <c r="A6844" s="167"/>
      <c r="B6844" s="1331"/>
      <c r="C6844" s="1332"/>
      <c r="D6844" s="1333"/>
      <c r="E6844" s="1334"/>
      <c r="F6844" s="1334"/>
      <c r="G6844" s="1334"/>
    </row>
    <row r="6845" spans="1:7" s="1281" customFormat="1" x14ac:dyDescent="0.25">
      <c r="A6845" s="167"/>
      <c r="B6845" s="1331"/>
      <c r="C6845" s="1332"/>
      <c r="D6845" s="1333"/>
      <c r="E6845" s="1334"/>
      <c r="F6845" s="1334"/>
      <c r="G6845" s="1334"/>
    </row>
    <row r="6846" spans="1:7" s="1281" customFormat="1" x14ac:dyDescent="0.25">
      <c r="A6846" s="167"/>
      <c r="B6846" s="1331"/>
      <c r="C6846" s="1332"/>
      <c r="D6846" s="1333"/>
      <c r="E6846" s="1334"/>
      <c r="F6846" s="1334"/>
      <c r="G6846" s="1334"/>
    </row>
    <row r="6847" spans="1:7" s="1281" customFormat="1" x14ac:dyDescent="0.25">
      <c r="A6847" s="167"/>
      <c r="B6847" s="1331"/>
      <c r="C6847" s="1332"/>
      <c r="D6847" s="1333"/>
      <c r="E6847" s="1334"/>
      <c r="F6847" s="1334"/>
      <c r="G6847" s="1334"/>
    </row>
    <row r="6848" spans="1:7" s="1281" customFormat="1" x14ac:dyDescent="0.25">
      <c r="A6848" s="167"/>
      <c r="B6848" s="1331"/>
      <c r="C6848" s="1332"/>
      <c r="D6848" s="1333"/>
      <c r="E6848" s="1334"/>
      <c r="F6848" s="1334"/>
      <c r="G6848" s="1334"/>
    </row>
    <row r="6849" spans="1:7" s="1281" customFormat="1" x14ac:dyDescent="0.25">
      <c r="A6849" s="167"/>
      <c r="B6849" s="1331"/>
      <c r="C6849" s="1332"/>
      <c r="D6849" s="1333"/>
      <c r="E6849" s="1334"/>
      <c r="F6849" s="1334"/>
      <c r="G6849" s="1334"/>
    </row>
    <row r="6850" spans="1:7" s="1281" customFormat="1" x14ac:dyDescent="0.25">
      <c r="A6850" s="167"/>
      <c r="B6850" s="1331"/>
      <c r="C6850" s="1332"/>
      <c r="D6850" s="1333"/>
      <c r="E6850" s="1334"/>
      <c r="F6850" s="1334"/>
      <c r="G6850" s="1334"/>
    </row>
    <row r="6851" spans="1:7" s="1281" customFormat="1" x14ac:dyDescent="0.25">
      <c r="A6851" s="167"/>
      <c r="B6851" s="1331"/>
      <c r="C6851" s="1332"/>
      <c r="D6851" s="1333"/>
      <c r="E6851" s="1334"/>
      <c r="F6851" s="1334"/>
      <c r="G6851" s="1334"/>
    </row>
    <row r="6852" spans="1:7" s="1281" customFormat="1" x14ac:dyDescent="0.25">
      <c r="A6852" s="167"/>
      <c r="B6852" s="1331"/>
      <c r="C6852" s="1332"/>
      <c r="D6852" s="1333"/>
      <c r="E6852" s="1334"/>
      <c r="F6852" s="1334"/>
      <c r="G6852" s="1334"/>
    </row>
    <row r="6853" spans="1:7" s="1281" customFormat="1" x14ac:dyDescent="0.25">
      <c r="A6853" s="167"/>
      <c r="B6853" s="1331"/>
      <c r="C6853" s="1332"/>
      <c r="D6853" s="1333"/>
      <c r="E6853" s="1334"/>
      <c r="F6853" s="1334"/>
      <c r="G6853" s="1334"/>
    </row>
    <row r="6854" spans="1:7" s="1281" customFormat="1" x14ac:dyDescent="0.25">
      <c r="A6854" s="167"/>
      <c r="B6854" s="1331"/>
      <c r="C6854" s="1332"/>
      <c r="D6854" s="1333"/>
      <c r="E6854" s="1334"/>
      <c r="F6854" s="1334"/>
      <c r="G6854" s="1334"/>
    </row>
    <row r="6855" spans="1:7" s="1281" customFormat="1" x14ac:dyDescent="0.25">
      <c r="A6855" s="167"/>
      <c r="B6855" s="1331"/>
      <c r="C6855" s="1332"/>
      <c r="D6855" s="1333"/>
      <c r="E6855" s="1334"/>
      <c r="F6855" s="1334"/>
      <c r="G6855" s="1334"/>
    </row>
    <row r="6856" spans="1:7" s="1281" customFormat="1" x14ac:dyDescent="0.25">
      <c r="A6856" s="167"/>
      <c r="B6856" s="1331"/>
      <c r="C6856" s="1332"/>
      <c r="D6856" s="1333"/>
      <c r="E6856" s="1334"/>
      <c r="F6856" s="1334"/>
      <c r="G6856" s="1334"/>
    </row>
    <row r="6857" spans="1:7" s="1281" customFormat="1" x14ac:dyDescent="0.25">
      <c r="A6857" s="167"/>
      <c r="B6857" s="1331"/>
      <c r="C6857" s="1332"/>
      <c r="D6857" s="1333"/>
      <c r="E6857" s="1334"/>
      <c r="F6857" s="1334"/>
      <c r="G6857" s="1334"/>
    </row>
    <row r="6858" spans="1:7" s="1281" customFormat="1" x14ac:dyDescent="0.25">
      <c r="A6858" s="167"/>
      <c r="B6858" s="1331"/>
      <c r="C6858" s="1332"/>
      <c r="D6858" s="1333"/>
      <c r="E6858" s="1334"/>
      <c r="F6858" s="1334"/>
      <c r="G6858" s="1334"/>
    </row>
    <row r="6859" spans="1:7" s="1281" customFormat="1" x14ac:dyDescent="0.25">
      <c r="A6859" s="167"/>
      <c r="B6859" s="1331"/>
      <c r="C6859" s="1332"/>
      <c r="D6859" s="1333"/>
      <c r="E6859" s="1334"/>
      <c r="F6859" s="1334"/>
      <c r="G6859" s="1334"/>
    </row>
    <row r="6860" spans="1:7" s="1281" customFormat="1" x14ac:dyDescent="0.25">
      <c r="A6860" s="167"/>
      <c r="B6860" s="1331"/>
      <c r="C6860" s="1332"/>
      <c r="D6860" s="1333"/>
      <c r="E6860" s="1334"/>
      <c r="F6860" s="1334"/>
      <c r="G6860" s="1334"/>
    </row>
    <row r="6861" spans="1:7" s="1281" customFormat="1" x14ac:dyDescent="0.25">
      <c r="A6861" s="167"/>
      <c r="B6861" s="1331"/>
      <c r="C6861" s="1332"/>
      <c r="D6861" s="1333"/>
      <c r="E6861" s="1334"/>
      <c r="F6861" s="1334"/>
      <c r="G6861" s="1334"/>
    </row>
    <row r="6862" spans="1:7" s="1281" customFormat="1" x14ac:dyDescent="0.25">
      <c r="A6862" s="167"/>
      <c r="B6862" s="1331"/>
      <c r="C6862" s="1332"/>
      <c r="D6862" s="1333"/>
      <c r="E6862" s="1334"/>
      <c r="F6862" s="1334"/>
      <c r="G6862" s="1334"/>
    </row>
    <row r="6863" spans="1:7" s="1281" customFormat="1" x14ac:dyDescent="0.25">
      <c r="A6863" s="167"/>
      <c r="B6863" s="1331"/>
      <c r="C6863" s="1332"/>
      <c r="D6863" s="1333"/>
      <c r="E6863" s="1334"/>
      <c r="F6863" s="1334"/>
      <c r="G6863" s="1334"/>
    </row>
    <row r="6864" spans="1:7" s="1281" customFormat="1" x14ac:dyDescent="0.25">
      <c r="A6864" s="167"/>
      <c r="B6864" s="1331"/>
      <c r="C6864" s="1332"/>
      <c r="D6864" s="1333"/>
      <c r="E6864" s="1334"/>
      <c r="F6864" s="1334"/>
      <c r="G6864" s="1334"/>
    </row>
    <row r="6865" spans="1:7" s="1281" customFormat="1" x14ac:dyDescent="0.25">
      <c r="A6865" s="167"/>
      <c r="B6865" s="1331"/>
      <c r="C6865" s="1332"/>
      <c r="D6865" s="1333"/>
      <c r="E6865" s="1334"/>
      <c r="F6865" s="1334"/>
      <c r="G6865" s="1334"/>
    </row>
    <row r="6866" spans="1:7" s="1281" customFormat="1" x14ac:dyDescent="0.25">
      <c r="A6866" s="167"/>
      <c r="B6866" s="1331"/>
      <c r="C6866" s="1332"/>
      <c r="D6866" s="1333"/>
      <c r="E6866" s="1334"/>
      <c r="F6866" s="1334"/>
      <c r="G6866" s="1334"/>
    </row>
    <row r="6867" spans="1:7" s="1281" customFormat="1" x14ac:dyDescent="0.25">
      <c r="A6867" s="167"/>
      <c r="B6867" s="1331"/>
      <c r="C6867" s="1332"/>
      <c r="D6867" s="1333"/>
      <c r="E6867" s="1334"/>
      <c r="F6867" s="1334"/>
      <c r="G6867" s="1334"/>
    </row>
    <row r="6868" spans="1:7" s="1281" customFormat="1" x14ac:dyDescent="0.25">
      <c r="A6868" s="167"/>
      <c r="B6868" s="1331"/>
      <c r="C6868" s="1332"/>
      <c r="D6868" s="1333"/>
      <c r="E6868" s="1334"/>
      <c r="F6868" s="1334"/>
      <c r="G6868" s="1334"/>
    </row>
    <row r="6869" spans="1:7" s="1281" customFormat="1" x14ac:dyDescent="0.25">
      <c r="A6869" s="167"/>
      <c r="B6869" s="1331"/>
      <c r="C6869" s="1332"/>
      <c r="D6869" s="1333"/>
      <c r="E6869" s="1334"/>
      <c r="F6869" s="1334"/>
      <c r="G6869" s="1334"/>
    </row>
    <row r="6870" spans="1:7" s="1281" customFormat="1" x14ac:dyDescent="0.25">
      <c r="A6870" s="167"/>
      <c r="B6870" s="1331"/>
      <c r="C6870" s="1332"/>
      <c r="D6870" s="1333"/>
      <c r="E6870" s="1334"/>
      <c r="F6870" s="1334"/>
      <c r="G6870" s="1334"/>
    </row>
    <row r="6871" spans="1:7" s="1281" customFormat="1" x14ac:dyDescent="0.25">
      <c r="A6871" s="167"/>
      <c r="B6871" s="1331"/>
      <c r="C6871" s="1332"/>
      <c r="D6871" s="1333"/>
      <c r="E6871" s="1334"/>
      <c r="F6871" s="1334"/>
      <c r="G6871" s="1334"/>
    </row>
    <row r="6872" spans="1:7" s="1281" customFormat="1" x14ac:dyDescent="0.25">
      <c r="A6872" s="167"/>
      <c r="B6872" s="1331"/>
      <c r="C6872" s="1332"/>
      <c r="D6872" s="1333"/>
      <c r="E6872" s="1334"/>
      <c r="F6872" s="1334"/>
      <c r="G6872" s="1334"/>
    </row>
    <row r="6873" spans="1:7" s="1281" customFormat="1" x14ac:dyDescent="0.25">
      <c r="A6873" s="167"/>
      <c r="B6873" s="1331"/>
      <c r="C6873" s="1332"/>
      <c r="D6873" s="1333"/>
      <c r="E6873" s="1334"/>
      <c r="F6873" s="1334"/>
      <c r="G6873" s="1334"/>
    </row>
    <row r="6874" spans="1:7" s="1281" customFormat="1" x14ac:dyDescent="0.25">
      <c r="A6874" s="167"/>
      <c r="B6874" s="1331"/>
      <c r="C6874" s="1332"/>
      <c r="D6874" s="1333"/>
      <c r="E6874" s="1334"/>
      <c r="F6874" s="1334"/>
      <c r="G6874" s="1334"/>
    </row>
    <row r="6875" spans="1:7" s="1281" customFormat="1" x14ac:dyDescent="0.25">
      <c r="A6875" s="167"/>
      <c r="B6875" s="1331"/>
      <c r="C6875" s="1332"/>
      <c r="D6875" s="1333"/>
      <c r="E6875" s="1334"/>
      <c r="F6875" s="1334"/>
      <c r="G6875" s="1334"/>
    </row>
    <row r="6876" spans="1:7" s="1281" customFormat="1" x14ac:dyDescent="0.25">
      <c r="A6876" s="167"/>
      <c r="B6876" s="1331"/>
      <c r="C6876" s="1332"/>
      <c r="D6876" s="1333"/>
      <c r="E6876" s="1334"/>
      <c r="F6876" s="1334"/>
      <c r="G6876" s="1334"/>
    </row>
    <row r="6877" spans="1:7" s="1281" customFormat="1" x14ac:dyDescent="0.25">
      <c r="A6877" s="167"/>
      <c r="B6877" s="1331"/>
      <c r="C6877" s="1332"/>
      <c r="D6877" s="1333"/>
      <c r="E6877" s="1334"/>
      <c r="F6877" s="1334"/>
      <c r="G6877" s="1334"/>
    </row>
    <row r="6878" spans="1:7" s="1281" customFormat="1" x14ac:dyDescent="0.25">
      <c r="A6878" s="167"/>
      <c r="B6878" s="1331"/>
      <c r="C6878" s="1332"/>
      <c r="D6878" s="1333"/>
      <c r="E6878" s="1334"/>
      <c r="F6878" s="1334"/>
      <c r="G6878" s="1334"/>
    </row>
    <row r="6879" spans="1:7" s="1281" customFormat="1" x14ac:dyDescent="0.25">
      <c r="A6879" s="167"/>
      <c r="B6879" s="1331"/>
      <c r="C6879" s="1332"/>
      <c r="D6879" s="1333"/>
      <c r="E6879" s="1334"/>
      <c r="F6879" s="1334"/>
      <c r="G6879" s="1334"/>
    </row>
    <row r="6880" spans="1:7" s="1281" customFormat="1" x14ac:dyDescent="0.25">
      <c r="A6880" s="167"/>
      <c r="B6880" s="1331"/>
      <c r="C6880" s="1332"/>
      <c r="D6880" s="1333"/>
      <c r="E6880" s="1334"/>
      <c r="F6880" s="1334"/>
      <c r="G6880" s="1334"/>
    </row>
    <row r="6881" spans="1:7" s="1281" customFormat="1" x14ac:dyDescent="0.25">
      <c r="A6881" s="167"/>
      <c r="B6881" s="1331"/>
      <c r="C6881" s="1332"/>
      <c r="D6881" s="1333"/>
      <c r="E6881" s="1334"/>
      <c r="F6881" s="1334"/>
      <c r="G6881" s="1334"/>
    </row>
    <row r="6882" spans="1:7" s="1281" customFormat="1" x14ac:dyDescent="0.25">
      <c r="A6882" s="167"/>
      <c r="B6882" s="1331"/>
      <c r="C6882" s="1332"/>
      <c r="D6882" s="1333"/>
      <c r="E6882" s="1334"/>
      <c r="F6882" s="1334"/>
      <c r="G6882" s="1334"/>
    </row>
    <row r="6883" spans="1:7" s="1281" customFormat="1" x14ac:dyDescent="0.25">
      <c r="A6883" s="167"/>
      <c r="B6883" s="1331"/>
      <c r="C6883" s="1332"/>
      <c r="D6883" s="1333"/>
      <c r="E6883" s="1334"/>
      <c r="F6883" s="1334"/>
      <c r="G6883" s="1334"/>
    </row>
    <row r="6884" spans="1:7" s="1281" customFormat="1" x14ac:dyDescent="0.25">
      <c r="A6884" s="167"/>
      <c r="B6884" s="1331"/>
      <c r="C6884" s="1332"/>
      <c r="D6884" s="1333"/>
      <c r="E6884" s="1334"/>
      <c r="F6884" s="1334"/>
      <c r="G6884" s="1334"/>
    </row>
    <row r="6885" spans="1:7" s="1281" customFormat="1" x14ac:dyDescent="0.25">
      <c r="A6885" s="167"/>
      <c r="B6885" s="1331"/>
      <c r="C6885" s="1332"/>
      <c r="D6885" s="1333"/>
      <c r="E6885" s="1334"/>
      <c r="F6885" s="1334"/>
      <c r="G6885" s="1334"/>
    </row>
    <row r="6886" spans="1:7" s="1281" customFormat="1" x14ac:dyDescent="0.25">
      <c r="A6886" s="167"/>
      <c r="B6886" s="1331"/>
      <c r="C6886" s="1332"/>
      <c r="D6886" s="1333"/>
      <c r="E6886" s="1334"/>
      <c r="F6886" s="1334"/>
      <c r="G6886" s="1334"/>
    </row>
    <row r="6887" spans="1:7" s="1281" customFormat="1" x14ac:dyDescent="0.25">
      <c r="A6887" s="167"/>
      <c r="B6887" s="1331"/>
      <c r="C6887" s="1332"/>
      <c r="D6887" s="1333"/>
      <c r="E6887" s="1334"/>
      <c r="F6887" s="1334"/>
      <c r="G6887" s="1334"/>
    </row>
    <row r="6888" spans="1:7" s="1281" customFormat="1" x14ac:dyDescent="0.25">
      <c r="A6888" s="167"/>
      <c r="B6888" s="1331"/>
      <c r="C6888" s="1332"/>
      <c r="D6888" s="1333"/>
      <c r="E6888" s="1334"/>
      <c r="F6888" s="1334"/>
      <c r="G6888" s="1334"/>
    </row>
    <row r="6889" spans="1:7" s="1281" customFormat="1" x14ac:dyDescent="0.25">
      <c r="A6889" s="167"/>
      <c r="B6889" s="1331"/>
      <c r="C6889" s="1332"/>
      <c r="D6889" s="1333"/>
      <c r="E6889" s="1334"/>
      <c r="F6889" s="1334"/>
      <c r="G6889" s="1334"/>
    </row>
    <row r="6890" spans="1:7" s="1281" customFormat="1" x14ac:dyDescent="0.25">
      <c r="A6890" s="167"/>
      <c r="B6890" s="1331"/>
      <c r="C6890" s="1332"/>
      <c r="D6890" s="1333"/>
      <c r="E6890" s="1334"/>
      <c r="F6890" s="1334"/>
      <c r="G6890" s="1334"/>
    </row>
    <row r="6891" spans="1:7" s="1281" customFormat="1" x14ac:dyDescent="0.25">
      <c r="A6891" s="167"/>
      <c r="B6891" s="1331"/>
      <c r="C6891" s="1332"/>
      <c r="D6891" s="1333"/>
      <c r="E6891" s="1334"/>
      <c r="F6891" s="1334"/>
      <c r="G6891" s="1334"/>
    </row>
    <row r="6892" spans="1:7" s="1281" customFormat="1" x14ac:dyDescent="0.25">
      <c r="A6892" s="167"/>
      <c r="B6892" s="1331"/>
      <c r="C6892" s="1332"/>
      <c r="D6892" s="1333"/>
      <c r="E6892" s="1334"/>
      <c r="F6892" s="1334"/>
      <c r="G6892" s="1334"/>
    </row>
    <row r="6893" spans="1:7" s="1281" customFormat="1" x14ac:dyDescent="0.25">
      <c r="A6893" s="167"/>
      <c r="B6893" s="1331"/>
      <c r="C6893" s="1332"/>
      <c r="D6893" s="1333"/>
      <c r="E6893" s="1334"/>
      <c r="F6893" s="1334"/>
      <c r="G6893" s="1334"/>
    </row>
    <row r="6894" spans="1:7" s="1281" customFormat="1" x14ac:dyDescent="0.25">
      <c r="A6894" s="167"/>
      <c r="B6894" s="1331"/>
      <c r="C6894" s="1332"/>
      <c r="D6894" s="1333"/>
      <c r="E6894" s="1334"/>
      <c r="F6894" s="1334"/>
      <c r="G6894" s="1334"/>
    </row>
    <row r="6895" spans="1:7" s="1281" customFormat="1" x14ac:dyDescent="0.25">
      <c r="A6895" s="167"/>
      <c r="B6895" s="1331"/>
      <c r="C6895" s="1332"/>
      <c r="D6895" s="1333"/>
      <c r="E6895" s="1334"/>
      <c r="F6895" s="1334"/>
      <c r="G6895" s="1334"/>
    </row>
    <row r="6896" spans="1:7" s="1281" customFormat="1" x14ac:dyDescent="0.25">
      <c r="A6896" s="167"/>
      <c r="B6896" s="1331"/>
      <c r="C6896" s="1332"/>
      <c r="D6896" s="1333"/>
      <c r="E6896" s="1334"/>
      <c r="F6896" s="1334"/>
      <c r="G6896" s="1334"/>
    </row>
    <row r="6897" spans="1:7" s="1281" customFormat="1" x14ac:dyDescent="0.25">
      <c r="A6897" s="167"/>
      <c r="B6897" s="1331"/>
      <c r="C6897" s="1332"/>
      <c r="D6897" s="1333"/>
      <c r="E6897" s="1334"/>
      <c r="F6897" s="1334"/>
      <c r="G6897" s="1334"/>
    </row>
    <row r="6898" spans="1:7" s="1281" customFormat="1" x14ac:dyDescent="0.25">
      <c r="A6898" s="167"/>
      <c r="B6898" s="1331"/>
      <c r="C6898" s="1332"/>
      <c r="D6898" s="1333"/>
      <c r="E6898" s="1334"/>
      <c r="F6898" s="1334"/>
      <c r="G6898" s="1334"/>
    </row>
    <row r="6899" spans="1:7" s="1281" customFormat="1" x14ac:dyDescent="0.25">
      <c r="A6899" s="167"/>
      <c r="B6899" s="1331"/>
      <c r="C6899" s="1332"/>
      <c r="D6899" s="1333"/>
      <c r="E6899" s="1334"/>
      <c r="F6899" s="1334"/>
      <c r="G6899" s="1334"/>
    </row>
    <row r="6900" spans="1:7" s="1281" customFormat="1" x14ac:dyDescent="0.25">
      <c r="A6900" s="167"/>
      <c r="B6900" s="1331"/>
      <c r="C6900" s="1332"/>
      <c r="D6900" s="1333"/>
      <c r="E6900" s="1334"/>
      <c r="F6900" s="1334"/>
      <c r="G6900" s="1334"/>
    </row>
    <row r="6901" spans="1:7" s="1281" customFormat="1" x14ac:dyDescent="0.25">
      <c r="A6901" s="167"/>
      <c r="B6901" s="1331"/>
      <c r="C6901" s="1332"/>
      <c r="D6901" s="1333"/>
      <c r="E6901" s="1334"/>
      <c r="F6901" s="1334"/>
      <c r="G6901" s="1334"/>
    </row>
    <row r="6902" spans="1:7" s="1281" customFormat="1" x14ac:dyDescent="0.25">
      <c r="A6902" s="167"/>
      <c r="B6902" s="1331"/>
      <c r="C6902" s="1332"/>
      <c r="D6902" s="1333"/>
      <c r="E6902" s="1334"/>
      <c r="F6902" s="1334"/>
      <c r="G6902" s="1334"/>
    </row>
    <row r="6903" spans="1:7" s="1281" customFormat="1" x14ac:dyDescent="0.25">
      <c r="A6903" s="167"/>
      <c r="B6903" s="1331"/>
      <c r="C6903" s="1332"/>
      <c r="D6903" s="1333"/>
      <c r="E6903" s="1334"/>
      <c r="F6903" s="1334"/>
      <c r="G6903" s="1334"/>
    </row>
    <row r="6904" spans="1:7" s="1281" customFormat="1" x14ac:dyDescent="0.25">
      <c r="A6904" s="167"/>
      <c r="B6904" s="1331"/>
      <c r="C6904" s="1332"/>
      <c r="D6904" s="1333"/>
      <c r="E6904" s="1334"/>
      <c r="F6904" s="1334"/>
      <c r="G6904" s="1334"/>
    </row>
    <row r="6905" spans="1:7" s="1281" customFormat="1" x14ac:dyDescent="0.25">
      <c r="A6905" s="167"/>
      <c r="B6905" s="1331"/>
      <c r="C6905" s="1332"/>
      <c r="D6905" s="1333"/>
      <c r="E6905" s="1334"/>
      <c r="F6905" s="1334"/>
      <c r="G6905" s="1334"/>
    </row>
    <row r="6906" spans="1:7" s="1281" customFormat="1" x14ac:dyDescent="0.25">
      <c r="A6906" s="167"/>
      <c r="B6906" s="1331"/>
      <c r="C6906" s="1332"/>
      <c r="D6906" s="1333"/>
      <c r="E6906" s="1334"/>
      <c r="F6906" s="1334"/>
      <c r="G6906" s="1334"/>
    </row>
    <row r="6907" spans="1:7" s="1281" customFormat="1" x14ac:dyDescent="0.25">
      <c r="A6907" s="167"/>
      <c r="B6907" s="1331"/>
      <c r="C6907" s="1332"/>
      <c r="D6907" s="1333"/>
      <c r="E6907" s="1334"/>
      <c r="F6907" s="1334"/>
      <c r="G6907" s="1334"/>
    </row>
    <row r="6908" spans="1:7" s="1281" customFormat="1" x14ac:dyDescent="0.25">
      <c r="A6908" s="167"/>
      <c r="B6908" s="1331"/>
      <c r="C6908" s="1332"/>
      <c r="D6908" s="1333"/>
      <c r="E6908" s="1334"/>
      <c r="F6908" s="1334"/>
      <c r="G6908" s="1334"/>
    </row>
    <row r="6909" spans="1:7" s="1281" customFormat="1" x14ac:dyDescent="0.25">
      <c r="A6909" s="167"/>
      <c r="B6909" s="1331"/>
      <c r="C6909" s="1332"/>
      <c r="D6909" s="1333"/>
      <c r="E6909" s="1334"/>
      <c r="F6909" s="1334"/>
      <c r="G6909" s="1334"/>
    </row>
    <row r="6910" spans="1:7" s="1281" customFormat="1" x14ac:dyDescent="0.25">
      <c r="A6910" s="167"/>
      <c r="B6910" s="1331"/>
      <c r="C6910" s="1332"/>
      <c r="D6910" s="1333"/>
      <c r="E6910" s="1334"/>
      <c r="F6910" s="1334"/>
      <c r="G6910" s="1334"/>
    </row>
    <row r="6911" spans="1:7" s="1281" customFormat="1" x14ac:dyDescent="0.25">
      <c r="A6911" s="167"/>
      <c r="B6911" s="1331"/>
      <c r="C6911" s="1332"/>
      <c r="D6911" s="1333"/>
      <c r="E6911" s="1334"/>
      <c r="F6911" s="1334"/>
      <c r="G6911" s="1334"/>
    </row>
    <row r="6912" spans="1:7" s="1281" customFormat="1" x14ac:dyDescent="0.25">
      <c r="A6912" s="167"/>
      <c r="B6912" s="1331"/>
      <c r="C6912" s="1332"/>
      <c r="D6912" s="1333"/>
      <c r="E6912" s="1334"/>
      <c r="F6912" s="1334"/>
      <c r="G6912" s="1334"/>
    </row>
    <row r="6913" spans="1:7" s="1281" customFormat="1" x14ac:dyDescent="0.25">
      <c r="A6913" s="167"/>
      <c r="B6913" s="1331"/>
      <c r="C6913" s="1332"/>
      <c r="D6913" s="1333"/>
      <c r="E6913" s="1334"/>
      <c r="F6913" s="1334"/>
      <c r="G6913" s="1334"/>
    </row>
    <row r="6914" spans="1:7" s="1281" customFormat="1" x14ac:dyDescent="0.25">
      <c r="A6914" s="167"/>
      <c r="B6914" s="1331"/>
      <c r="C6914" s="1332"/>
      <c r="D6914" s="1333"/>
      <c r="E6914" s="1334"/>
      <c r="F6914" s="1334"/>
      <c r="G6914" s="1334"/>
    </row>
    <row r="6915" spans="1:7" s="1281" customFormat="1" x14ac:dyDescent="0.25">
      <c r="A6915" s="167"/>
      <c r="B6915" s="1331"/>
      <c r="C6915" s="1332"/>
      <c r="D6915" s="1333"/>
      <c r="E6915" s="1334"/>
      <c r="F6915" s="1334"/>
      <c r="G6915" s="1334"/>
    </row>
    <row r="6916" spans="1:7" s="1281" customFormat="1" x14ac:dyDescent="0.25">
      <c r="A6916" s="167"/>
      <c r="B6916" s="1331"/>
      <c r="C6916" s="1332"/>
      <c r="D6916" s="1333"/>
      <c r="E6916" s="1334"/>
      <c r="F6916" s="1334"/>
      <c r="G6916" s="1334"/>
    </row>
    <row r="6917" spans="1:7" s="1281" customFormat="1" x14ac:dyDescent="0.25">
      <c r="A6917" s="167"/>
      <c r="B6917" s="1331"/>
      <c r="C6917" s="1332"/>
      <c r="D6917" s="1333"/>
      <c r="E6917" s="1334"/>
      <c r="F6917" s="1334"/>
      <c r="G6917" s="1334"/>
    </row>
    <row r="6918" spans="1:7" s="1281" customFormat="1" x14ac:dyDescent="0.25">
      <c r="A6918" s="167"/>
      <c r="B6918" s="1331"/>
      <c r="C6918" s="1332"/>
      <c r="D6918" s="1333"/>
      <c r="E6918" s="1334"/>
      <c r="F6918" s="1334"/>
      <c r="G6918" s="1334"/>
    </row>
    <row r="6919" spans="1:7" s="1281" customFormat="1" x14ac:dyDescent="0.25">
      <c r="A6919" s="167"/>
      <c r="B6919" s="1331"/>
      <c r="C6919" s="1332"/>
      <c r="D6919" s="1333"/>
      <c r="E6919" s="1334"/>
      <c r="F6919" s="1334"/>
      <c r="G6919" s="1334"/>
    </row>
    <row r="6920" spans="1:7" s="1281" customFormat="1" x14ac:dyDescent="0.25">
      <c r="A6920" s="167"/>
      <c r="B6920" s="1331"/>
      <c r="C6920" s="1332"/>
      <c r="D6920" s="1333"/>
      <c r="E6920" s="1334"/>
      <c r="F6920" s="1334"/>
      <c r="G6920" s="1334"/>
    </row>
    <row r="6921" spans="1:7" s="1281" customFormat="1" x14ac:dyDescent="0.25">
      <c r="A6921" s="167"/>
      <c r="B6921" s="1331"/>
      <c r="C6921" s="1332"/>
      <c r="D6921" s="1333"/>
      <c r="E6921" s="1334"/>
      <c r="F6921" s="1334"/>
      <c r="G6921" s="1334"/>
    </row>
    <row r="6922" spans="1:7" s="1281" customFormat="1" x14ac:dyDescent="0.25">
      <c r="A6922" s="167"/>
      <c r="B6922" s="1331"/>
      <c r="C6922" s="1332"/>
      <c r="D6922" s="1333"/>
      <c r="E6922" s="1334"/>
      <c r="F6922" s="1334"/>
      <c r="G6922" s="1334"/>
    </row>
    <row r="6923" spans="1:7" s="1281" customFormat="1" x14ac:dyDescent="0.25">
      <c r="A6923" s="167"/>
      <c r="B6923" s="1331"/>
      <c r="C6923" s="1332"/>
      <c r="D6923" s="1333"/>
      <c r="E6923" s="1334"/>
      <c r="F6923" s="1334"/>
      <c r="G6923" s="1334"/>
    </row>
    <row r="6924" spans="1:7" s="1281" customFormat="1" x14ac:dyDescent="0.25">
      <c r="A6924" s="167"/>
      <c r="B6924" s="1331"/>
      <c r="C6924" s="1332"/>
      <c r="D6924" s="1333"/>
      <c r="E6924" s="1334"/>
      <c r="F6924" s="1334"/>
      <c r="G6924" s="1334"/>
    </row>
    <row r="6925" spans="1:7" s="1281" customFormat="1" x14ac:dyDescent="0.25">
      <c r="A6925" s="167"/>
      <c r="B6925" s="1331"/>
      <c r="C6925" s="1332"/>
      <c r="D6925" s="1333"/>
      <c r="E6925" s="1334"/>
      <c r="F6925" s="1334"/>
      <c r="G6925" s="1334"/>
    </row>
    <row r="6926" spans="1:7" s="1281" customFormat="1" x14ac:dyDescent="0.25">
      <c r="A6926" s="167"/>
      <c r="B6926" s="1331"/>
      <c r="C6926" s="1332"/>
      <c r="D6926" s="1333"/>
      <c r="E6926" s="1334"/>
      <c r="F6926" s="1334"/>
      <c r="G6926" s="1334"/>
    </row>
    <row r="6927" spans="1:7" s="1281" customFormat="1" x14ac:dyDescent="0.25">
      <c r="A6927" s="167"/>
      <c r="B6927" s="1331"/>
      <c r="C6927" s="1332"/>
      <c r="D6927" s="1333"/>
      <c r="E6927" s="1334"/>
      <c r="F6927" s="1334"/>
      <c r="G6927" s="1334"/>
    </row>
    <row r="6928" spans="1:7" s="1281" customFormat="1" x14ac:dyDescent="0.25">
      <c r="A6928" s="167"/>
      <c r="B6928" s="1331"/>
      <c r="C6928" s="1332"/>
      <c r="D6928" s="1333"/>
      <c r="E6928" s="1334"/>
      <c r="F6928" s="1334"/>
      <c r="G6928" s="1334"/>
    </row>
    <row r="6929" spans="1:7" s="1281" customFormat="1" x14ac:dyDescent="0.25">
      <c r="A6929" s="167"/>
      <c r="B6929" s="1331"/>
      <c r="C6929" s="1332"/>
      <c r="D6929" s="1333"/>
      <c r="E6929" s="1334"/>
      <c r="F6929" s="1334"/>
      <c r="G6929" s="1334"/>
    </row>
    <row r="6930" spans="1:7" s="1281" customFormat="1" x14ac:dyDescent="0.25">
      <c r="A6930" s="167"/>
      <c r="B6930" s="1331"/>
      <c r="C6930" s="1332"/>
      <c r="D6930" s="1333"/>
      <c r="E6930" s="1334"/>
      <c r="F6930" s="1334"/>
      <c r="G6930" s="1334"/>
    </row>
    <row r="6931" spans="1:7" s="1281" customFormat="1" x14ac:dyDescent="0.25">
      <c r="A6931" s="167"/>
      <c r="B6931" s="1331"/>
      <c r="C6931" s="1332"/>
      <c r="D6931" s="1333"/>
      <c r="E6931" s="1334"/>
      <c r="F6931" s="1334"/>
      <c r="G6931" s="1334"/>
    </row>
    <row r="6932" spans="1:7" s="1281" customFormat="1" x14ac:dyDescent="0.25">
      <c r="A6932" s="167"/>
      <c r="B6932" s="1331"/>
      <c r="C6932" s="1332"/>
      <c r="D6932" s="1333"/>
      <c r="E6932" s="1334"/>
      <c r="F6932" s="1334"/>
      <c r="G6932" s="1334"/>
    </row>
    <row r="6933" spans="1:7" s="1281" customFormat="1" x14ac:dyDescent="0.25">
      <c r="A6933" s="167"/>
      <c r="B6933" s="1331"/>
      <c r="C6933" s="1332"/>
      <c r="D6933" s="1333"/>
      <c r="E6933" s="1334"/>
      <c r="F6933" s="1334"/>
      <c r="G6933" s="1334"/>
    </row>
    <row r="6934" spans="1:7" s="1281" customFormat="1" x14ac:dyDescent="0.25">
      <c r="A6934" s="167"/>
      <c r="B6934" s="1331"/>
      <c r="C6934" s="1332"/>
      <c r="D6934" s="1333"/>
      <c r="E6934" s="1334"/>
      <c r="F6934" s="1334"/>
      <c r="G6934" s="1334"/>
    </row>
    <row r="6935" spans="1:7" s="1281" customFormat="1" x14ac:dyDescent="0.25">
      <c r="A6935" s="167"/>
      <c r="B6935" s="1331"/>
      <c r="C6935" s="1332"/>
      <c r="D6935" s="1333"/>
      <c r="E6935" s="1334"/>
      <c r="F6935" s="1334"/>
      <c r="G6935" s="1334"/>
    </row>
    <row r="6936" spans="1:7" s="1281" customFormat="1" x14ac:dyDescent="0.25">
      <c r="A6936" s="167"/>
      <c r="B6936" s="1331"/>
      <c r="C6936" s="1332"/>
      <c r="D6936" s="1333"/>
      <c r="E6936" s="1334"/>
      <c r="F6936" s="1334"/>
      <c r="G6936" s="1334"/>
    </row>
    <row r="6937" spans="1:7" s="1281" customFormat="1" x14ac:dyDescent="0.25">
      <c r="A6937" s="167"/>
      <c r="B6937" s="1331"/>
      <c r="C6937" s="1332"/>
      <c r="D6937" s="1333"/>
      <c r="E6937" s="1334"/>
      <c r="F6937" s="1334"/>
      <c r="G6937" s="1334"/>
    </row>
    <row r="6938" spans="1:7" s="1281" customFormat="1" x14ac:dyDescent="0.25">
      <c r="A6938" s="167"/>
      <c r="B6938" s="1331"/>
      <c r="C6938" s="1332"/>
      <c r="D6938" s="1333"/>
      <c r="E6938" s="1334"/>
      <c r="F6938" s="1334"/>
      <c r="G6938" s="1334"/>
    </row>
    <row r="6939" spans="1:7" s="1281" customFormat="1" x14ac:dyDescent="0.25">
      <c r="A6939" s="167"/>
      <c r="B6939" s="1331"/>
      <c r="C6939" s="1332"/>
      <c r="D6939" s="1333"/>
      <c r="E6939" s="1334"/>
      <c r="F6939" s="1334"/>
      <c r="G6939" s="1334"/>
    </row>
    <row r="6940" spans="1:7" s="1281" customFormat="1" x14ac:dyDescent="0.25">
      <c r="A6940" s="167"/>
      <c r="B6940" s="1331"/>
      <c r="C6940" s="1332"/>
      <c r="D6940" s="1333"/>
      <c r="E6940" s="1334"/>
      <c r="F6940" s="1334"/>
      <c r="G6940" s="1334"/>
    </row>
    <row r="6941" spans="1:7" s="1281" customFormat="1" x14ac:dyDescent="0.25">
      <c r="A6941" s="167"/>
      <c r="B6941" s="1331"/>
      <c r="C6941" s="1332"/>
      <c r="D6941" s="1333"/>
      <c r="E6941" s="1334"/>
      <c r="F6941" s="1334"/>
      <c r="G6941" s="1334"/>
    </row>
    <row r="6942" spans="1:7" s="1281" customFormat="1" x14ac:dyDescent="0.25">
      <c r="A6942" s="167"/>
      <c r="B6942" s="1331"/>
      <c r="C6942" s="1332"/>
      <c r="D6942" s="1333"/>
      <c r="E6942" s="1334"/>
      <c r="F6942" s="1334"/>
      <c r="G6942" s="1334"/>
    </row>
    <row r="6943" spans="1:7" s="1281" customFormat="1" x14ac:dyDescent="0.25">
      <c r="A6943" s="167"/>
      <c r="B6943" s="1331"/>
      <c r="C6943" s="1332"/>
      <c r="D6943" s="1333"/>
      <c r="E6943" s="1334"/>
      <c r="F6943" s="1334"/>
      <c r="G6943" s="1334"/>
    </row>
    <row r="6944" spans="1:7" s="1281" customFormat="1" x14ac:dyDescent="0.25">
      <c r="A6944" s="167"/>
      <c r="B6944" s="1331"/>
      <c r="C6944" s="1332"/>
      <c r="D6944" s="1333"/>
      <c r="E6944" s="1334"/>
      <c r="F6944" s="1334"/>
      <c r="G6944" s="1334"/>
    </row>
    <row r="6945" spans="1:7" s="1281" customFormat="1" x14ac:dyDescent="0.25">
      <c r="A6945" s="167"/>
      <c r="B6945" s="1331"/>
      <c r="C6945" s="1332"/>
      <c r="D6945" s="1333"/>
      <c r="E6945" s="1334"/>
      <c r="F6945" s="1334"/>
      <c r="G6945" s="1334"/>
    </row>
    <row r="6946" spans="1:7" s="1281" customFormat="1" x14ac:dyDescent="0.25">
      <c r="A6946" s="167"/>
      <c r="B6946" s="1331"/>
      <c r="C6946" s="1332"/>
      <c r="D6946" s="1333"/>
      <c r="E6946" s="1334"/>
      <c r="F6946" s="1334"/>
      <c r="G6946" s="1334"/>
    </row>
    <row r="6947" spans="1:7" s="1281" customFormat="1" x14ac:dyDescent="0.25">
      <c r="A6947" s="167"/>
      <c r="B6947" s="1331"/>
      <c r="C6947" s="1332"/>
      <c r="D6947" s="1333"/>
      <c r="E6947" s="1334"/>
      <c r="F6947" s="1334"/>
      <c r="G6947" s="1334"/>
    </row>
    <row r="6948" spans="1:7" s="1281" customFormat="1" x14ac:dyDescent="0.25">
      <c r="A6948" s="167"/>
      <c r="B6948" s="1331"/>
      <c r="C6948" s="1332"/>
      <c r="D6948" s="1333"/>
      <c r="E6948" s="1334"/>
      <c r="F6948" s="1334"/>
      <c r="G6948" s="1334"/>
    </row>
    <row r="6949" spans="1:7" s="1281" customFormat="1" x14ac:dyDescent="0.25">
      <c r="A6949" s="167"/>
      <c r="B6949" s="1331"/>
      <c r="C6949" s="1332"/>
      <c r="D6949" s="1333"/>
      <c r="E6949" s="1334"/>
      <c r="F6949" s="1334"/>
      <c r="G6949" s="1334"/>
    </row>
    <row r="6950" spans="1:7" s="1281" customFormat="1" x14ac:dyDescent="0.25">
      <c r="A6950" s="167"/>
      <c r="B6950" s="1331"/>
      <c r="C6950" s="1332"/>
      <c r="D6950" s="1333"/>
      <c r="E6950" s="1334"/>
      <c r="F6950" s="1334"/>
      <c r="G6950" s="1334"/>
    </row>
    <row r="6951" spans="1:7" s="1281" customFormat="1" x14ac:dyDescent="0.25">
      <c r="A6951" s="167"/>
      <c r="B6951" s="1331"/>
      <c r="C6951" s="1332"/>
      <c r="D6951" s="1333"/>
      <c r="E6951" s="1334"/>
      <c r="F6951" s="1334"/>
      <c r="G6951" s="1334"/>
    </row>
    <row r="6952" spans="1:7" s="1281" customFormat="1" x14ac:dyDescent="0.25">
      <c r="A6952" s="167"/>
      <c r="B6952" s="1331"/>
      <c r="C6952" s="1332"/>
      <c r="D6952" s="1333"/>
      <c r="E6952" s="1334"/>
      <c r="F6952" s="1334"/>
      <c r="G6952" s="1334"/>
    </row>
    <row r="6953" spans="1:7" s="1281" customFormat="1" x14ac:dyDescent="0.25">
      <c r="A6953" s="167"/>
      <c r="B6953" s="1331"/>
      <c r="C6953" s="1332"/>
      <c r="D6953" s="1333"/>
      <c r="E6953" s="1334"/>
      <c r="F6953" s="1334"/>
      <c r="G6953" s="1334"/>
    </row>
    <row r="6954" spans="1:7" s="1281" customFormat="1" x14ac:dyDescent="0.25">
      <c r="A6954" s="167"/>
      <c r="B6954" s="1331"/>
      <c r="C6954" s="1332"/>
      <c r="D6954" s="1333"/>
      <c r="E6954" s="1334"/>
      <c r="F6954" s="1334"/>
      <c r="G6954" s="1334"/>
    </row>
    <row r="6955" spans="1:7" s="1281" customFormat="1" x14ac:dyDescent="0.25">
      <c r="A6955" s="167"/>
      <c r="B6955" s="1331"/>
      <c r="C6955" s="1332"/>
      <c r="D6955" s="1333"/>
      <c r="E6955" s="1334"/>
      <c r="F6955" s="1334"/>
      <c r="G6955" s="1334"/>
    </row>
    <row r="6956" spans="1:7" s="1281" customFormat="1" x14ac:dyDescent="0.25">
      <c r="A6956" s="167"/>
      <c r="B6956" s="1331"/>
      <c r="C6956" s="1332"/>
      <c r="D6956" s="1333"/>
      <c r="E6956" s="1334"/>
      <c r="F6956" s="1334"/>
      <c r="G6956" s="1334"/>
    </row>
    <row r="6957" spans="1:7" s="1281" customFormat="1" x14ac:dyDescent="0.25">
      <c r="A6957" s="167"/>
      <c r="B6957" s="1331"/>
      <c r="C6957" s="1332"/>
      <c r="D6957" s="1333"/>
      <c r="E6957" s="1334"/>
      <c r="F6957" s="1334"/>
      <c r="G6957" s="1334"/>
    </row>
    <row r="6958" spans="1:7" s="1281" customFormat="1" x14ac:dyDescent="0.25">
      <c r="A6958" s="167"/>
      <c r="B6958" s="1331"/>
      <c r="C6958" s="1332"/>
      <c r="D6958" s="1333"/>
      <c r="E6958" s="1334"/>
      <c r="F6958" s="1334"/>
      <c r="G6958" s="1334"/>
    </row>
    <row r="6959" spans="1:7" s="1281" customFormat="1" x14ac:dyDescent="0.25">
      <c r="A6959" s="167"/>
      <c r="B6959" s="1331"/>
      <c r="C6959" s="1332"/>
      <c r="D6959" s="1333"/>
      <c r="E6959" s="1334"/>
      <c r="F6959" s="1334"/>
      <c r="G6959" s="1334"/>
    </row>
    <row r="6960" spans="1:7" s="1281" customFormat="1" x14ac:dyDescent="0.25">
      <c r="A6960" s="167"/>
      <c r="B6960" s="1331"/>
      <c r="C6960" s="1332"/>
      <c r="D6960" s="1333"/>
      <c r="E6960" s="1334"/>
      <c r="F6960" s="1334"/>
      <c r="G6960" s="1334"/>
    </row>
    <row r="6961" spans="1:7" s="1281" customFormat="1" x14ac:dyDescent="0.25">
      <c r="A6961" s="167"/>
      <c r="B6961" s="1331"/>
      <c r="C6961" s="1332"/>
      <c r="D6961" s="1333"/>
      <c r="E6961" s="1334"/>
      <c r="F6961" s="1334"/>
      <c r="G6961" s="1334"/>
    </row>
    <row r="6962" spans="1:7" s="1281" customFormat="1" x14ac:dyDescent="0.25">
      <c r="A6962" s="167"/>
      <c r="B6962" s="1331"/>
      <c r="C6962" s="1332"/>
      <c r="D6962" s="1333"/>
      <c r="E6962" s="1334"/>
      <c r="F6962" s="1334"/>
      <c r="G6962" s="1334"/>
    </row>
    <row r="6963" spans="1:7" s="1281" customFormat="1" x14ac:dyDescent="0.25">
      <c r="A6963" s="167"/>
      <c r="B6963" s="1331"/>
      <c r="C6963" s="1332"/>
      <c r="D6963" s="1333"/>
      <c r="E6963" s="1334"/>
      <c r="F6963" s="1334"/>
      <c r="G6963" s="1334"/>
    </row>
    <row r="6964" spans="1:7" s="1281" customFormat="1" x14ac:dyDescent="0.25">
      <c r="A6964" s="167"/>
      <c r="B6964" s="1331"/>
      <c r="C6964" s="1332"/>
      <c r="D6964" s="1333"/>
      <c r="E6964" s="1334"/>
      <c r="F6964" s="1334"/>
      <c r="G6964" s="1334"/>
    </row>
    <row r="6965" spans="1:7" s="1281" customFormat="1" x14ac:dyDescent="0.25">
      <c r="A6965" s="167"/>
      <c r="B6965" s="1331"/>
      <c r="C6965" s="1332"/>
      <c r="D6965" s="1333"/>
      <c r="E6965" s="1334"/>
      <c r="F6965" s="1334"/>
      <c r="G6965" s="1334"/>
    </row>
    <row r="6966" spans="1:7" s="1281" customFormat="1" x14ac:dyDescent="0.25">
      <c r="A6966" s="167"/>
      <c r="B6966" s="1331"/>
      <c r="C6966" s="1332"/>
      <c r="D6966" s="1333"/>
      <c r="E6966" s="1334"/>
      <c r="F6966" s="1334"/>
      <c r="G6966" s="1334"/>
    </row>
    <row r="6967" spans="1:7" s="1281" customFormat="1" x14ac:dyDescent="0.25">
      <c r="A6967" s="167"/>
      <c r="B6967" s="1331"/>
      <c r="C6967" s="1332"/>
      <c r="D6967" s="1333"/>
      <c r="E6967" s="1334"/>
      <c r="F6967" s="1334"/>
      <c r="G6967" s="1334"/>
    </row>
    <row r="6968" spans="1:7" s="1281" customFormat="1" x14ac:dyDescent="0.25">
      <c r="A6968" s="167"/>
      <c r="B6968" s="1331"/>
      <c r="C6968" s="1332"/>
      <c r="D6968" s="1333"/>
      <c r="E6968" s="1334"/>
      <c r="F6968" s="1334"/>
      <c r="G6968" s="1334"/>
    </row>
    <row r="6969" spans="1:7" s="1281" customFormat="1" x14ac:dyDescent="0.25">
      <c r="A6969" s="167"/>
      <c r="B6969" s="1331"/>
      <c r="C6969" s="1332"/>
      <c r="D6969" s="1333"/>
      <c r="E6969" s="1334"/>
      <c r="F6969" s="1334"/>
      <c r="G6969" s="1334"/>
    </row>
    <row r="6970" spans="1:7" s="1281" customFormat="1" x14ac:dyDescent="0.25">
      <c r="A6970" s="167"/>
      <c r="B6970" s="1331"/>
      <c r="C6970" s="1332"/>
      <c r="D6970" s="1333"/>
      <c r="E6970" s="1334"/>
      <c r="F6970" s="1334"/>
      <c r="G6970" s="1334"/>
    </row>
    <row r="6971" spans="1:7" s="1281" customFormat="1" x14ac:dyDescent="0.25">
      <c r="A6971" s="167"/>
      <c r="B6971" s="1331"/>
      <c r="C6971" s="1332"/>
      <c r="D6971" s="1333"/>
      <c r="E6971" s="1334"/>
      <c r="F6971" s="1334"/>
      <c r="G6971" s="1334"/>
    </row>
    <row r="6972" spans="1:7" s="1281" customFormat="1" x14ac:dyDescent="0.25">
      <c r="A6972" s="167"/>
      <c r="B6972" s="1331"/>
      <c r="C6972" s="1332"/>
      <c r="D6972" s="1333"/>
      <c r="E6972" s="1334"/>
      <c r="F6972" s="1334"/>
      <c r="G6972" s="1334"/>
    </row>
    <row r="6973" spans="1:7" s="1281" customFormat="1" x14ac:dyDescent="0.25">
      <c r="A6973" s="167"/>
      <c r="B6973" s="1331"/>
      <c r="C6973" s="1332"/>
      <c r="D6973" s="1333"/>
      <c r="E6973" s="1334"/>
      <c r="F6973" s="1334"/>
      <c r="G6973" s="1334"/>
    </row>
    <row r="6974" spans="1:7" s="1281" customFormat="1" x14ac:dyDescent="0.25">
      <c r="A6974" s="167"/>
      <c r="B6974" s="1331"/>
      <c r="C6974" s="1332"/>
      <c r="D6974" s="1333"/>
      <c r="E6974" s="1334"/>
      <c r="F6974" s="1334"/>
      <c r="G6974" s="1334"/>
    </row>
    <row r="6975" spans="1:7" s="1281" customFormat="1" x14ac:dyDescent="0.25">
      <c r="A6975" s="167"/>
      <c r="B6975" s="1331"/>
      <c r="C6975" s="1332"/>
      <c r="D6975" s="1333"/>
      <c r="E6975" s="1334"/>
      <c r="F6975" s="1334"/>
      <c r="G6975" s="1334"/>
    </row>
    <row r="6976" spans="1:7" s="1281" customFormat="1" x14ac:dyDescent="0.25">
      <c r="A6976" s="167"/>
      <c r="B6976" s="1331"/>
      <c r="C6976" s="1332"/>
      <c r="D6976" s="1333"/>
      <c r="E6976" s="1334"/>
      <c r="F6976" s="1334"/>
      <c r="G6976" s="1334"/>
    </row>
    <row r="6977" spans="1:7" s="1281" customFormat="1" x14ac:dyDescent="0.25">
      <c r="A6977" s="167"/>
      <c r="B6977" s="1331"/>
      <c r="C6977" s="1332"/>
      <c r="D6977" s="1333"/>
      <c r="E6977" s="1334"/>
      <c r="F6977" s="1334"/>
      <c r="G6977" s="1334"/>
    </row>
    <row r="6978" spans="1:7" s="1281" customFormat="1" x14ac:dyDescent="0.25">
      <c r="A6978" s="167"/>
      <c r="B6978" s="1331"/>
      <c r="C6978" s="1332"/>
      <c r="D6978" s="1333"/>
      <c r="E6978" s="1334"/>
      <c r="F6978" s="1334"/>
      <c r="G6978" s="1334"/>
    </row>
    <row r="6979" spans="1:7" s="1281" customFormat="1" x14ac:dyDescent="0.25">
      <c r="A6979" s="167"/>
      <c r="B6979" s="1331"/>
      <c r="C6979" s="1332"/>
      <c r="D6979" s="1333"/>
      <c r="E6979" s="1334"/>
      <c r="F6979" s="1334"/>
      <c r="G6979" s="1334"/>
    </row>
    <row r="6980" spans="1:7" s="1281" customFormat="1" x14ac:dyDescent="0.25">
      <c r="A6980" s="167"/>
      <c r="B6980" s="1331"/>
      <c r="C6980" s="1332"/>
      <c r="D6980" s="1333"/>
      <c r="E6980" s="1334"/>
      <c r="F6980" s="1334"/>
      <c r="G6980" s="1334"/>
    </row>
    <row r="6981" spans="1:7" s="1281" customFormat="1" x14ac:dyDescent="0.25">
      <c r="A6981" s="167"/>
      <c r="B6981" s="1331"/>
      <c r="C6981" s="1332"/>
      <c r="D6981" s="1333"/>
      <c r="E6981" s="1334"/>
      <c r="F6981" s="1334"/>
      <c r="G6981" s="1334"/>
    </row>
    <row r="6982" spans="1:7" s="1281" customFormat="1" x14ac:dyDescent="0.25">
      <c r="A6982" s="167"/>
      <c r="B6982" s="1331"/>
      <c r="C6982" s="1332"/>
      <c r="D6982" s="1333"/>
      <c r="E6982" s="1334"/>
      <c r="F6982" s="1334"/>
      <c r="G6982" s="1334"/>
    </row>
    <row r="6983" spans="1:7" s="1281" customFormat="1" x14ac:dyDescent="0.25">
      <c r="A6983" s="167"/>
      <c r="B6983" s="1331"/>
      <c r="C6983" s="1332"/>
      <c r="D6983" s="1333"/>
      <c r="E6983" s="1334"/>
      <c r="F6983" s="1334"/>
      <c r="G6983" s="1334"/>
    </row>
    <row r="6984" spans="1:7" s="1281" customFormat="1" x14ac:dyDescent="0.25">
      <c r="A6984" s="167"/>
      <c r="B6984" s="1331"/>
      <c r="C6984" s="1332"/>
      <c r="D6984" s="1333"/>
      <c r="E6984" s="1334"/>
      <c r="F6984" s="1334"/>
      <c r="G6984" s="1334"/>
    </row>
    <row r="6985" spans="1:7" s="1281" customFormat="1" x14ac:dyDescent="0.25">
      <c r="A6985" s="167"/>
      <c r="B6985" s="1331"/>
      <c r="C6985" s="1332"/>
      <c r="D6985" s="1333"/>
      <c r="E6985" s="1334"/>
      <c r="F6985" s="1334"/>
      <c r="G6985" s="1334"/>
    </row>
    <row r="6986" spans="1:7" s="1281" customFormat="1" x14ac:dyDescent="0.25">
      <c r="A6986" s="167"/>
      <c r="B6986" s="1331"/>
      <c r="C6986" s="1332"/>
      <c r="D6986" s="1333"/>
      <c r="E6986" s="1334"/>
      <c r="F6986" s="1334"/>
      <c r="G6986" s="1334"/>
    </row>
    <row r="6987" spans="1:7" s="1281" customFormat="1" x14ac:dyDescent="0.25">
      <c r="A6987" s="167"/>
      <c r="B6987" s="1331"/>
      <c r="C6987" s="1332"/>
      <c r="D6987" s="1333"/>
      <c r="E6987" s="1334"/>
      <c r="F6987" s="1334"/>
      <c r="G6987" s="1334"/>
    </row>
    <row r="6988" spans="1:7" s="1281" customFormat="1" x14ac:dyDescent="0.25">
      <c r="A6988" s="167"/>
      <c r="B6988" s="1331"/>
      <c r="C6988" s="1332"/>
      <c r="D6988" s="1333"/>
      <c r="E6988" s="1334"/>
      <c r="F6988" s="1334"/>
      <c r="G6988" s="1334"/>
    </row>
    <row r="6989" spans="1:7" s="1281" customFormat="1" x14ac:dyDescent="0.25">
      <c r="A6989" s="167"/>
      <c r="B6989" s="1331"/>
      <c r="C6989" s="1332"/>
      <c r="D6989" s="1333"/>
      <c r="E6989" s="1334"/>
      <c r="F6989" s="1334"/>
      <c r="G6989" s="1334"/>
    </row>
    <row r="6990" spans="1:7" s="1281" customFormat="1" x14ac:dyDescent="0.25">
      <c r="A6990" s="167"/>
      <c r="B6990" s="1331"/>
      <c r="C6990" s="1332"/>
      <c r="D6990" s="1333"/>
      <c r="E6990" s="1334"/>
      <c r="F6990" s="1334"/>
      <c r="G6990" s="1334"/>
    </row>
    <row r="6991" spans="1:7" s="1281" customFormat="1" x14ac:dyDescent="0.25">
      <c r="A6991" s="167"/>
      <c r="B6991" s="1331"/>
      <c r="C6991" s="1332"/>
      <c r="D6991" s="1333"/>
      <c r="E6991" s="1334"/>
      <c r="F6991" s="1334"/>
      <c r="G6991" s="1334"/>
    </row>
    <row r="6992" spans="1:7" s="1281" customFormat="1" x14ac:dyDescent="0.25">
      <c r="A6992" s="167"/>
      <c r="B6992" s="1331"/>
      <c r="C6992" s="1332"/>
      <c r="D6992" s="1333"/>
      <c r="E6992" s="1334"/>
      <c r="F6992" s="1334"/>
      <c r="G6992" s="1334"/>
    </row>
    <row r="6993" spans="1:7" s="1281" customFormat="1" x14ac:dyDescent="0.25">
      <c r="A6993" s="167"/>
      <c r="B6993" s="1331"/>
      <c r="C6993" s="1332"/>
      <c r="D6993" s="1333"/>
      <c r="E6993" s="1334"/>
      <c r="F6993" s="1334"/>
      <c r="G6993" s="1334"/>
    </row>
    <row r="6994" spans="1:7" s="1281" customFormat="1" x14ac:dyDescent="0.25">
      <c r="A6994" s="167"/>
      <c r="B6994" s="1331"/>
      <c r="C6994" s="1332"/>
      <c r="D6994" s="1333"/>
      <c r="E6994" s="1334"/>
      <c r="F6994" s="1334"/>
      <c r="G6994" s="1334"/>
    </row>
    <row r="6995" spans="1:7" s="1281" customFormat="1" x14ac:dyDescent="0.25">
      <c r="A6995" s="167"/>
      <c r="B6995" s="1331"/>
      <c r="C6995" s="1332"/>
      <c r="D6995" s="1333"/>
      <c r="E6995" s="1334"/>
      <c r="F6995" s="1334"/>
      <c r="G6995" s="1334"/>
    </row>
    <row r="6996" spans="1:7" s="1281" customFormat="1" x14ac:dyDescent="0.25">
      <c r="A6996" s="167"/>
      <c r="B6996" s="1331"/>
      <c r="C6996" s="1332"/>
      <c r="D6996" s="1333"/>
      <c r="E6996" s="1334"/>
      <c r="F6996" s="1334"/>
      <c r="G6996" s="1334"/>
    </row>
    <row r="6997" spans="1:7" s="1281" customFormat="1" x14ac:dyDescent="0.25">
      <c r="A6997" s="167"/>
      <c r="B6997" s="1331"/>
      <c r="C6997" s="1332"/>
      <c r="D6997" s="1333"/>
      <c r="E6997" s="1334"/>
      <c r="F6997" s="1334"/>
      <c r="G6997" s="1334"/>
    </row>
    <row r="6998" spans="1:7" s="1281" customFormat="1" x14ac:dyDescent="0.25">
      <c r="A6998" s="167"/>
      <c r="B6998" s="1331"/>
      <c r="C6998" s="1332"/>
      <c r="D6998" s="1333"/>
      <c r="E6998" s="1334"/>
      <c r="F6998" s="1334"/>
      <c r="G6998" s="1334"/>
    </row>
    <row r="6999" spans="1:7" s="1281" customFormat="1" x14ac:dyDescent="0.25">
      <c r="A6999" s="167"/>
      <c r="B6999" s="1331"/>
      <c r="C6999" s="1332"/>
      <c r="D6999" s="1333"/>
      <c r="E6999" s="1334"/>
      <c r="F6999" s="1334"/>
      <c r="G6999" s="1334"/>
    </row>
    <row r="7000" spans="1:7" s="1281" customFormat="1" x14ac:dyDescent="0.25">
      <c r="A7000" s="167"/>
      <c r="B7000" s="1331"/>
      <c r="C7000" s="1332"/>
      <c r="D7000" s="1333"/>
      <c r="E7000" s="1334"/>
      <c r="F7000" s="1334"/>
      <c r="G7000" s="1334"/>
    </row>
    <row r="7001" spans="1:7" s="1281" customFormat="1" x14ac:dyDescent="0.25">
      <c r="A7001" s="167"/>
      <c r="B7001" s="1331"/>
      <c r="C7001" s="1332"/>
      <c r="D7001" s="1333"/>
      <c r="E7001" s="1334"/>
      <c r="F7001" s="1334"/>
      <c r="G7001" s="1334"/>
    </row>
    <row r="7002" spans="1:7" s="1281" customFormat="1" x14ac:dyDescent="0.25">
      <c r="A7002" s="167"/>
      <c r="B7002" s="1331"/>
      <c r="C7002" s="1332"/>
      <c r="D7002" s="1333"/>
      <c r="E7002" s="1334"/>
      <c r="F7002" s="1334"/>
      <c r="G7002" s="1334"/>
    </row>
    <row r="7003" spans="1:7" s="1281" customFormat="1" x14ac:dyDescent="0.25">
      <c r="A7003" s="167"/>
      <c r="B7003" s="1331"/>
      <c r="C7003" s="1332"/>
      <c r="D7003" s="1333"/>
      <c r="E7003" s="1334"/>
      <c r="F7003" s="1334"/>
      <c r="G7003" s="1334"/>
    </row>
    <row r="7004" spans="1:7" s="1281" customFormat="1" x14ac:dyDescent="0.25">
      <c r="A7004" s="167"/>
      <c r="B7004" s="1331"/>
      <c r="C7004" s="1332"/>
      <c r="D7004" s="1333"/>
      <c r="E7004" s="1334"/>
      <c r="F7004" s="1334"/>
      <c r="G7004" s="1334"/>
    </row>
    <row r="7005" spans="1:7" s="1281" customFormat="1" x14ac:dyDescent="0.25">
      <c r="A7005" s="167"/>
      <c r="B7005" s="1331"/>
      <c r="C7005" s="1332"/>
      <c r="D7005" s="1333"/>
      <c r="E7005" s="1334"/>
      <c r="F7005" s="1334"/>
      <c r="G7005" s="1334"/>
    </row>
    <row r="7006" spans="1:7" s="1281" customFormat="1" x14ac:dyDescent="0.25">
      <c r="A7006" s="167"/>
      <c r="B7006" s="1331"/>
      <c r="C7006" s="1332"/>
      <c r="D7006" s="1333"/>
      <c r="E7006" s="1334"/>
      <c r="F7006" s="1334"/>
      <c r="G7006" s="1334"/>
    </row>
    <row r="7007" spans="1:7" s="1281" customFormat="1" x14ac:dyDescent="0.25">
      <c r="A7007" s="167"/>
      <c r="B7007" s="1331"/>
      <c r="C7007" s="1332"/>
      <c r="D7007" s="1333"/>
      <c r="E7007" s="1334"/>
      <c r="F7007" s="1334"/>
      <c r="G7007" s="1334"/>
    </row>
    <row r="7008" spans="1:7" s="1281" customFormat="1" x14ac:dyDescent="0.25">
      <c r="A7008" s="167"/>
      <c r="B7008" s="1331"/>
      <c r="C7008" s="1332"/>
      <c r="D7008" s="1333"/>
      <c r="E7008" s="1334"/>
      <c r="F7008" s="1334"/>
      <c r="G7008" s="1334"/>
    </row>
    <row r="7009" spans="1:7" s="1281" customFormat="1" x14ac:dyDescent="0.25">
      <c r="A7009" s="167"/>
      <c r="B7009" s="1331"/>
      <c r="C7009" s="1332"/>
      <c r="D7009" s="1333"/>
      <c r="E7009" s="1334"/>
      <c r="F7009" s="1334"/>
      <c r="G7009" s="1334"/>
    </row>
    <row r="7010" spans="1:7" s="1281" customFormat="1" x14ac:dyDescent="0.25">
      <c r="A7010" s="167"/>
      <c r="B7010" s="1331"/>
      <c r="C7010" s="1332"/>
      <c r="D7010" s="1333"/>
      <c r="E7010" s="1334"/>
      <c r="F7010" s="1334"/>
      <c r="G7010" s="1334"/>
    </row>
    <row r="7011" spans="1:7" s="1281" customFormat="1" x14ac:dyDescent="0.25">
      <c r="A7011" s="167"/>
      <c r="B7011" s="1331"/>
      <c r="C7011" s="1332"/>
      <c r="D7011" s="1333"/>
      <c r="E7011" s="1334"/>
      <c r="F7011" s="1334"/>
      <c r="G7011" s="1334"/>
    </row>
    <row r="7012" spans="1:7" s="1281" customFormat="1" x14ac:dyDescent="0.25">
      <c r="A7012" s="167"/>
      <c r="B7012" s="1331"/>
      <c r="C7012" s="1332"/>
      <c r="D7012" s="1333"/>
      <c r="E7012" s="1334"/>
      <c r="F7012" s="1334"/>
      <c r="G7012" s="1334"/>
    </row>
    <row r="7013" spans="1:7" s="1281" customFormat="1" x14ac:dyDescent="0.25">
      <c r="A7013" s="167"/>
      <c r="B7013" s="1331"/>
      <c r="C7013" s="1332"/>
      <c r="D7013" s="1333"/>
      <c r="E7013" s="1334"/>
      <c r="F7013" s="1334"/>
      <c r="G7013" s="1334"/>
    </row>
    <row r="7014" spans="1:7" s="1281" customFormat="1" x14ac:dyDescent="0.25">
      <c r="A7014" s="167"/>
      <c r="B7014" s="1331"/>
      <c r="C7014" s="1332"/>
      <c r="D7014" s="1333"/>
      <c r="E7014" s="1334"/>
      <c r="F7014" s="1334"/>
      <c r="G7014" s="1334"/>
    </row>
    <row r="7015" spans="1:7" s="1281" customFormat="1" x14ac:dyDescent="0.25">
      <c r="A7015" s="167"/>
      <c r="B7015" s="1331"/>
      <c r="C7015" s="1332"/>
      <c r="D7015" s="1333"/>
      <c r="E7015" s="1334"/>
      <c r="F7015" s="1334"/>
      <c r="G7015" s="1334"/>
    </row>
    <row r="7016" spans="1:7" s="1281" customFormat="1" x14ac:dyDescent="0.25">
      <c r="A7016" s="167"/>
      <c r="B7016" s="1331"/>
      <c r="C7016" s="1332"/>
      <c r="D7016" s="1333"/>
      <c r="E7016" s="1334"/>
      <c r="F7016" s="1334"/>
      <c r="G7016" s="1334"/>
    </row>
    <row r="7017" spans="1:7" s="1281" customFormat="1" x14ac:dyDescent="0.25">
      <c r="A7017" s="167"/>
      <c r="B7017" s="1331"/>
      <c r="C7017" s="1332"/>
      <c r="D7017" s="1333"/>
      <c r="E7017" s="1334"/>
      <c r="F7017" s="1334"/>
      <c r="G7017" s="1334"/>
    </row>
    <row r="7018" spans="1:7" s="1281" customFormat="1" x14ac:dyDescent="0.25">
      <c r="A7018" s="167"/>
      <c r="B7018" s="1331"/>
      <c r="C7018" s="1332"/>
      <c r="D7018" s="1333"/>
      <c r="E7018" s="1334"/>
      <c r="F7018" s="1334"/>
      <c r="G7018" s="1334"/>
    </row>
    <row r="7019" spans="1:7" s="1281" customFormat="1" x14ac:dyDescent="0.25">
      <c r="A7019" s="167"/>
      <c r="B7019" s="1331"/>
      <c r="C7019" s="1332"/>
      <c r="D7019" s="1333"/>
      <c r="E7019" s="1334"/>
      <c r="F7019" s="1334"/>
      <c r="G7019" s="1334"/>
    </row>
    <row r="7020" spans="1:7" s="1281" customFormat="1" x14ac:dyDescent="0.25">
      <c r="A7020" s="167"/>
      <c r="B7020" s="1331"/>
      <c r="C7020" s="1332"/>
      <c r="D7020" s="1333"/>
      <c r="E7020" s="1334"/>
      <c r="F7020" s="1334"/>
      <c r="G7020" s="1334"/>
    </row>
    <row r="7021" spans="1:7" s="1281" customFormat="1" x14ac:dyDescent="0.25">
      <c r="A7021" s="167"/>
      <c r="B7021" s="1331"/>
      <c r="C7021" s="1332"/>
      <c r="D7021" s="1333"/>
      <c r="E7021" s="1334"/>
      <c r="F7021" s="1334"/>
      <c r="G7021" s="1334"/>
    </row>
    <row r="7022" spans="1:7" s="1281" customFormat="1" x14ac:dyDescent="0.25">
      <c r="A7022" s="167"/>
      <c r="B7022" s="1331"/>
      <c r="C7022" s="1332"/>
      <c r="D7022" s="1333"/>
      <c r="E7022" s="1334"/>
      <c r="F7022" s="1334"/>
      <c r="G7022" s="1334"/>
    </row>
    <row r="7023" spans="1:7" s="1281" customFormat="1" x14ac:dyDescent="0.25">
      <c r="A7023" s="167"/>
      <c r="B7023" s="1331"/>
      <c r="C7023" s="1332"/>
      <c r="D7023" s="1333"/>
      <c r="E7023" s="1334"/>
      <c r="F7023" s="1334"/>
      <c r="G7023" s="1334"/>
    </row>
    <row r="7024" spans="1:7" s="1281" customFormat="1" x14ac:dyDescent="0.25">
      <c r="A7024" s="167"/>
      <c r="B7024" s="1331"/>
      <c r="C7024" s="1332"/>
      <c r="D7024" s="1333"/>
      <c r="E7024" s="1334"/>
      <c r="F7024" s="1334"/>
      <c r="G7024" s="1334"/>
    </row>
    <row r="7025" spans="1:7" s="1281" customFormat="1" x14ac:dyDescent="0.25">
      <c r="A7025" s="167"/>
      <c r="B7025" s="1331"/>
      <c r="C7025" s="1332"/>
      <c r="D7025" s="1333"/>
      <c r="E7025" s="1334"/>
      <c r="F7025" s="1334"/>
      <c r="G7025" s="1334"/>
    </row>
    <row r="7026" spans="1:7" s="1281" customFormat="1" x14ac:dyDescent="0.25">
      <c r="A7026" s="167"/>
      <c r="B7026" s="1331"/>
      <c r="C7026" s="1332"/>
      <c r="D7026" s="1333"/>
      <c r="E7026" s="1334"/>
      <c r="F7026" s="1334"/>
      <c r="G7026" s="1334"/>
    </row>
    <row r="7027" spans="1:7" s="1281" customFormat="1" x14ac:dyDescent="0.25">
      <c r="A7027" s="167"/>
      <c r="B7027" s="1331"/>
      <c r="C7027" s="1332"/>
      <c r="D7027" s="1333"/>
      <c r="E7027" s="1334"/>
      <c r="F7027" s="1334"/>
      <c r="G7027" s="1334"/>
    </row>
    <row r="7028" spans="1:7" s="1281" customFormat="1" x14ac:dyDescent="0.25">
      <c r="A7028" s="167"/>
      <c r="B7028" s="1331"/>
      <c r="C7028" s="1332"/>
      <c r="D7028" s="1333"/>
      <c r="E7028" s="1334"/>
      <c r="F7028" s="1334"/>
      <c r="G7028" s="1334"/>
    </row>
    <row r="7029" spans="1:7" s="1281" customFormat="1" x14ac:dyDescent="0.25">
      <c r="A7029" s="167"/>
      <c r="B7029" s="1331"/>
      <c r="C7029" s="1332"/>
      <c r="D7029" s="1333"/>
      <c r="E7029" s="1334"/>
      <c r="F7029" s="1334"/>
      <c r="G7029" s="1334"/>
    </row>
    <row r="7030" spans="1:7" s="1281" customFormat="1" x14ac:dyDescent="0.25">
      <c r="A7030" s="167"/>
      <c r="B7030" s="1331"/>
      <c r="C7030" s="1332"/>
      <c r="D7030" s="1333"/>
      <c r="E7030" s="1334"/>
      <c r="F7030" s="1334"/>
      <c r="G7030" s="1334"/>
    </row>
    <row r="7031" spans="1:7" s="1281" customFormat="1" x14ac:dyDescent="0.25">
      <c r="A7031" s="167"/>
      <c r="B7031" s="1331"/>
      <c r="C7031" s="1332"/>
      <c r="D7031" s="1333"/>
      <c r="E7031" s="1334"/>
      <c r="F7031" s="1334"/>
      <c r="G7031" s="1334"/>
    </row>
    <row r="7032" spans="1:7" s="1281" customFormat="1" x14ac:dyDescent="0.25">
      <c r="A7032" s="167"/>
      <c r="B7032" s="1331"/>
      <c r="C7032" s="1332"/>
      <c r="D7032" s="1333"/>
      <c r="E7032" s="1334"/>
      <c r="F7032" s="1334"/>
      <c r="G7032" s="1334"/>
    </row>
    <row r="7033" spans="1:7" s="1281" customFormat="1" x14ac:dyDescent="0.25">
      <c r="A7033" s="167"/>
      <c r="B7033" s="1331"/>
      <c r="C7033" s="1332"/>
      <c r="D7033" s="1333"/>
      <c r="E7033" s="1334"/>
      <c r="F7033" s="1334"/>
      <c r="G7033" s="1334"/>
    </row>
    <row r="7034" spans="1:7" s="1281" customFormat="1" x14ac:dyDescent="0.25">
      <c r="A7034" s="167"/>
      <c r="B7034" s="1331"/>
      <c r="C7034" s="1332"/>
      <c r="D7034" s="1333"/>
      <c r="E7034" s="1334"/>
      <c r="F7034" s="1334"/>
      <c r="G7034" s="1334"/>
    </row>
    <row r="7035" spans="1:7" s="1281" customFormat="1" x14ac:dyDescent="0.25">
      <c r="A7035" s="167"/>
      <c r="B7035" s="1331"/>
      <c r="C7035" s="1332"/>
      <c r="D7035" s="1333"/>
      <c r="E7035" s="1334"/>
      <c r="F7035" s="1334"/>
      <c r="G7035" s="1334"/>
    </row>
    <row r="7036" spans="1:7" s="1281" customFormat="1" x14ac:dyDescent="0.25">
      <c r="A7036" s="167"/>
      <c r="B7036" s="1331"/>
      <c r="C7036" s="1332"/>
      <c r="D7036" s="1333"/>
      <c r="E7036" s="1334"/>
      <c r="F7036" s="1334"/>
      <c r="G7036" s="1334"/>
    </row>
    <row r="7037" spans="1:7" s="1281" customFormat="1" x14ac:dyDescent="0.25">
      <c r="A7037" s="167"/>
      <c r="B7037" s="1331"/>
      <c r="C7037" s="1332"/>
      <c r="D7037" s="1333"/>
      <c r="E7037" s="1334"/>
      <c r="F7037" s="1334"/>
      <c r="G7037" s="1334"/>
    </row>
    <row r="7038" spans="1:7" s="1281" customFormat="1" x14ac:dyDescent="0.25">
      <c r="A7038" s="167"/>
      <c r="B7038" s="1331"/>
      <c r="C7038" s="1332"/>
      <c r="D7038" s="1333"/>
      <c r="E7038" s="1334"/>
      <c r="F7038" s="1334"/>
      <c r="G7038" s="1334"/>
    </row>
    <row r="7039" spans="1:7" s="1281" customFormat="1" x14ac:dyDescent="0.25">
      <c r="A7039" s="167"/>
      <c r="B7039" s="1331"/>
      <c r="C7039" s="1332"/>
      <c r="D7039" s="1333"/>
      <c r="E7039" s="1334"/>
      <c r="F7039" s="1334"/>
      <c r="G7039" s="1334"/>
    </row>
    <row r="7040" spans="1:7" s="1281" customFormat="1" x14ac:dyDescent="0.25">
      <c r="A7040" s="167"/>
      <c r="B7040" s="1331"/>
      <c r="C7040" s="1332"/>
      <c r="D7040" s="1333"/>
      <c r="E7040" s="1334"/>
      <c r="F7040" s="1334"/>
      <c r="G7040" s="1334"/>
    </row>
    <row r="7041" spans="1:7" s="1281" customFormat="1" x14ac:dyDescent="0.25">
      <c r="A7041" s="167"/>
      <c r="B7041" s="1331"/>
      <c r="C7041" s="1332"/>
      <c r="D7041" s="1333"/>
      <c r="E7041" s="1334"/>
      <c r="F7041" s="1334"/>
      <c r="G7041" s="1334"/>
    </row>
    <row r="7042" spans="1:7" s="1281" customFormat="1" x14ac:dyDescent="0.25">
      <c r="A7042" s="167"/>
      <c r="B7042" s="1331"/>
      <c r="C7042" s="1332"/>
      <c r="D7042" s="1333"/>
      <c r="E7042" s="1334"/>
      <c r="F7042" s="1334"/>
      <c r="G7042" s="1334"/>
    </row>
    <row r="7043" spans="1:7" s="1281" customFormat="1" x14ac:dyDescent="0.25">
      <c r="A7043" s="167"/>
      <c r="B7043" s="1331"/>
      <c r="C7043" s="1332"/>
      <c r="D7043" s="1333"/>
      <c r="E7043" s="1334"/>
      <c r="F7043" s="1334"/>
      <c r="G7043" s="1334"/>
    </row>
    <row r="7044" spans="1:7" s="1281" customFormat="1" x14ac:dyDescent="0.25">
      <c r="A7044" s="167"/>
      <c r="B7044" s="1331"/>
      <c r="C7044" s="1332"/>
      <c r="D7044" s="1333"/>
      <c r="E7044" s="1334"/>
      <c r="F7044" s="1334"/>
      <c r="G7044" s="1334"/>
    </row>
    <row r="7045" spans="1:7" s="1281" customFormat="1" x14ac:dyDescent="0.25">
      <c r="A7045" s="167"/>
      <c r="B7045" s="1331"/>
      <c r="C7045" s="1332"/>
      <c r="D7045" s="1333"/>
      <c r="E7045" s="1334"/>
      <c r="F7045" s="1334"/>
      <c r="G7045" s="1334"/>
    </row>
    <row r="7046" spans="1:7" s="1281" customFormat="1" x14ac:dyDescent="0.25">
      <c r="A7046" s="167"/>
      <c r="B7046" s="1331"/>
      <c r="C7046" s="1332"/>
      <c r="D7046" s="1333"/>
      <c r="E7046" s="1334"/>
      <c r="F7046" s="1334"/>
      <c r="G7046" s="1334"/>
    </row>
    <row r="7047" spans="1:7" s="1281" customFormat="1" x14ac:dyDescent="0.25">
      <c r="A7047" s="167"/>
      <c r="B7047" s="1331"/>
      <c r="C7047" s="1332"/>
      <c r="D7047" s="1333"/>
      <c r="E7047" s="1334"/>
      <c r="F7047" s="1334"/>
      <c r="G7047" s="1334"/>
    </row>
    <row r="7048" spans="1:7" s="1281" customFormat="1" x14ac:dyDescent="0.25">
      <c r="A7048" s="167"/>
      <c r="B7048" s="1331"/>
      <c r="C7048" s="1332"/>
      <c r="D7048" s="1333"/>
      <c r="E7048" s="1334"/>
      <c r="F7048" s="1334"/>
      <c r="G7048" s="1334"/>
    </row>
    <row r="7049" spans="1:7" s="1281" customFormat="1" x14ac:dyDescent="0.25">
      <c r="A7049" s="167"/>
      <c r="B7049" s="1331"/>
      <c r="C7049" s="1332"/>
      <c r="D7049" s="1333"/>
      <c r="E7049" s="1334"/>
      <c r="F7049" s="1334"/>
      <c r="G7049" s="1334"/>
    </row>
    <row r="7050" spans="1:7" s="1281" customFormat="1" x14ac:dyDescent="0.25">
      <c r="A7050" s="167"/>
      <c r="B7050" s="1331"/>
      <c r="C7050" s="1332"/>
      <c r="D7050" s="1333"/>
      <c r="E7050" s="1334"/>
      <c r="F7050" s="1334"/>
      <c r="G7050" s="1334"/>
    </row>
    <row r="7051" spans="1:7" s="1281" customFormat="1" x14ac:dyDescent="0.25">
      <c r="A7051" s="167"/>
      <c r="B7051" s="1331"/>
      <c r="C7051" s="1332"/>
      <c r="D7051" s="1333"/>
      <c r="E7051" s="1334"/>
      <c r="F7051" s="1334"/>
      <c r="G7051" s="1334"/>
    </row>
    <row r="7052" spans="1:7" s="1281" customFormat="1" x14ac:dyDescent="0.25">
      <c r="A7052" s="167"/>
      <c r="B7052" s="1331"/>
      <c r="C7052" s="1332"/>
      <c r="D7052" s="1333"/>
      <c r="E7052" s="1334"/>
      <c r="F7052" s="1334"/>
      <c r="G7052" s="1334"/>
    </row>
    <row r="7053" spans="1:7" s="1281" customFormat="1" x14ac:dyDescent="0.25">
      <c r="A7053" s="167"/>
      <c r="B7053" s="1331"/>
      <c r="C7053" s="1332"/>
      <c r="D7053" s="1333"/>
      <c r="E7053" s="1334"/>
      <c r="F7053" s="1334"/>
      <c r="G7053" s="1334"/>
    </row>
    <row r="7054" spans="1:7" s="1281" customFormat="1" x14ac:dyDescent="0.25">
      <c r="A7054" s="167"/>
      <c r="B7054" s="1331"/>
      <c r="C7054" s="1332"/>
      <c r="D7054" s="1333"/>
      <c r="E7054" s="1334"/>
      <c r="F7054" s="1334"/>
      <c r="G7054" s="1334"/>
    </row>
    <row r="7055" spans="1:7" s="1281" customFormat="1" x14ac:dyDescent="0.25">
      <c r="A7055" s="167"/>
      <c r="B7055" s="1331"/>
      <c r="C7055" s="1332"/>
      <c r="D7055" s="1333"/>
      <c r="E7055" s="1334"/>
      <c r="F7055" s="1334"/>
      <c r="G7055" s="1334"/>
    </row>
    <row r="7056" spans="1:7" s="1281" customFormat="1" x14ac:dyDescent="0.25">
      <c r="A7056" s="167"/>
      <c r="B7056" s="1331"/>
      <c r="C7056" s="1332"/>
      <c r="D7056" s="1333"/>
      <c r="E7056" s="1334"/>
      <c r="F7056" s="1334"/>
      <c r="G7056" s="1334"/>
    </row>
    <row r="7057" spans="1:7" s="1281" customFormat="1" x14ac:dyDescent="0.25">
      <c r="A7057" s="167"/>
      <c r="B7057" s="1331"/>
      <c r="C7057" s="1332"/>
      <c r="D7057" s="1333"/>
      <c r="E7057" s="1334"/>
      <c r="F7057" s="1334"/>
      <c r="G7057" s="1334"/>
    </row>
    <row r="7058" spans="1:7" s="1281" customFormat="1" x14ac:dyDescent="0.25">
      <c r="A7058" s="167"/>
      <c r="B7058" s="1331"/>
      <c r="C7058" s="1332"/>
      <c r="D7058" s="1333"/>
      <c r="E7058" s="1334"/>
      <c r="F7058" s="1334"/>
      <c r="G7058" s="1334"/>
    </row>
    <row r="7059" spans="1:7" s="1281" customFormat="1" x14ac:dyDescent="0.25">
      <c r="A7059" s="167"/>
      <c r="B7059" s="1331"/>
      <c r="C7059" s="1332"/>
      <c r="D7059" s="1333"/>
      <c r="E7059" s="1334"/>
      <c r="F7059" s="1334"/>
      <c r="G7059" s="1334"/>
    </row>
    <row r="7060" spans="1:7" s="1281" customFormat="1" x14ac:dyDescent="0.25">
      <c r="A7060" s="167"/>
      <c r="B7060" s="1331"/>
      <c r="C7060" s="1332"/>
      <c r="D7060" s="1333"/>
      <c r="E7060" s="1334"/>
      <c r="F7060" s="1334"/>
      <c r="G7060" s="1334"/>
    </row>
    <row r="7061" spans="1:7" s="1281" customFormat="1" x14ac:dyDescent="0.25">
      <c r="A7061" s="167"/>
      <c r="B7061" s="1331"/>
      <c r="C7061" s="1332"/>
      <c r="D7061" s="1333"/>
      <c r="E7061" s="1334"/>
      <c r="F7061" s="1334"/>
      <c r="G7061" s="1334"/>
    </row>
    <row r="7062" spans="1:7" s="1281" customFormat="1" x14ac:dyDescent="0.25">
      <c r="A7062" s="167"/>
      <c r="B7062" s="1331"/>
      <c r="C7062" s="1332"/>
      <c r="D7062" s="1333"/>
      <c r="E7062" s="1334"/>
      <c r="F7062" s="1334"/>
      <c r="G7062" s="1334"/>
    </row>
    <row r="7063" spans="1:7" s="1281" customFormat="1" x14ac:dyDescent="0.25">
      <c r="A7063" s="167"/>
      <c r="B7063" s="1331"/>
      <c r="C7063" s="1332"/>
      <c r="D7063" s="1333"/>
      <c r="E7063" s="1334"/>
      <c r="F7063" s="1334"/>
      <c r="G7063" s="1334"/>
    </row>
    <row r="7064" spans="1:7" s="1281" customFormat="1" x14ac:dyDescent="0.25">
      <c r="A7064" s="167"/>
      <c r="B7064" s="1331"/>
      <c r="C7064" s="1332"/>
      <c r="D7064" s="1333"/>
      <c r="E7064" s="1334"/>
      <c r="F7064" s="1334"/>
      <c r="G7064" s="1334"/>
    </row>
    <row r="7065" spans="1:7" s="1281" customFormat="1" x14ac:dyDescent="0.25">
      <c r="A7065" s="167"/>
      <c r="B7065" s="1331"/>
      <c r="C7065" s="1332"/>
      <c r="D7065" s="1333"/>
      <c r="E7065" s="1334"/>
      <c r="F7065" s="1334"/>
      <c r="G7065" s="1334"/>
    </row>
    <row r="7066" spans="1:7" s="1281" customFormat="1" x14ac:dyDescent="0.25">
      <c r="A7066" s="167"/>
      <c r="B7066" s="1331"/>
      <c r="C7066" s="1332"/>
      <c r="D7066" s="1333"/>
      <c r="E7066" s="1334"/>
      <c r="F7066" s="1334"/>
      <c r="G7066" s="1334"/>
    </row>
    <row r="7067" spans="1:7" s="1281" customFormat="1" x14ac:dyDescent="0.25">
      <c r="A7067" s="167"/>
      <c r="B7067" s="1331"/>
      <c r="C7067" s="1332"/>
      <c r="D7067" s="1333"/>
      <c r="E7067" s="1334"/>
      <c r="F7067" s="1334"/>
      <c r="G7067" s="1334"/>
    </row>
    <row r="7068" spans="1:7" s="1281" customFormat="1" x14ac:dyDescent="0.25">
      <c r="A7068" s="167"/>
      <c r="B7068" s="1331"/>
      <c r="C7068" s="1332"/>
      <c r="D7068" s="1333"/>
      <c r="E7068" s="1334"/>
      <c r="F7068" s="1334"/>
      <c r="G7068" s="1334"/>
    </row>
    <row r="7069" spans="1:7" s="1281" customFormat="1" x14ac:dyDescent="0.25">
      <c r="A7069" s="167"/>
      <c r="B7069" s="1331"/>
      <c r="C7069" s="1332"/>
      <c r="D7069" s="1333"/>
      <c r="E7069" s="1334"/>
      <c r="F7069" s="1334"/>
      <c r="G7069" s="1334"/>
    </row>
    <row r="7070" spans="1:7" s="1281" customFormat="1" x14ac:dyDescent="0.25">
      <c r="A7070" s="167"/>
      <c r="B7070" s="1331"/>
      <c r="C7070" s="1332"/>
      <c r="D7070" s="1333"/>
      <c r="E7070" s="1334"/>
      <c r="F7070" s="1334"/>
      <c r="G7070" s="1334"/>
    </row>
    <row r="7071" spans="1:7" s="1281" customFormat="1" x14ac:dyDescent="0.25">
      <c r="A7071" s="167"/>
      <c r="B7071" s="1331"/>
      <c r="C7071" s="1332"/>
      <c r="D7071" s="1333"/>
      <c r="E7071" s="1334"/>
      <c r="F7071" s="1334"/>
      <c r="G7071" s="1334"/>
    </row>
    <row r="7072" spans="1:7" s="1281" customFormat="1" x14ac:dyDescent="0.25">
      <c r="A7072" s="167"/>
      <c r="B7072" s="1331"/>
      <c r="C7072" s="1332"/>
      <c r="D7072" s="1333"/>
      <c r="E7072" s="1334"/>
      <c r="F7072" s="1334"/>
      <c r="G7072" s="1334"/>
    </row>
    <row r="7073" spans="1:7" s="1281" customFormat="1" x14ac:dyDescent="0.25">
      <c r="A7073" s="167"/>
      <c r="B7073" s="1331"/>
      <c r="C7073" s="1332"/>
      <c r="D7073" s="1333"/>
      <c r="E7073" s="1334"/>
      <c r="F7073" s="1334"/>
      <c r="G7073" s="1334"/>
    </row>
    <row r="7074" spans="1:7" s="1281" customFormat="1" x14ac:dyDescent="0.25">
      <c r="A7074" s="167"/>
      <c r="B7074" s="1331"/>
      <c r="C7074" s="1332"/>
      <c r="D7074" s="1333"/>
      <c r="E7074" s="1334"/>
      <c r="F7074" s="1334"/>
      <c r="G7074" s="1334"/>
    </row>
    <row r="7075" spans="1:7" s="1281" customFormat="1" x14ac:dyDescent="0.25">
      <c r="A7075" s="167"/>
      <c r="B7075" s="1331"/>
      <c r="C7075" s="1332"/>
      <c r="D7075" s="1333"/>
      <c r="E7075" s="1334"/>
      <c r="F7075" s="1334"/>
      <c r="G7075" s="1334"/>
    </row>
    <row r="7076" spans="1:7" s="1281" customFormat="1" x14ac:dyDescent="0.25">
      <c r="A7076" s="167"/>
      <c r="B7076" s="1331"/>
      <c r="C7076" s="1332"/>
      <c r="D7076" s="1333"/>
      <c r="E7076" s="1334"/>
      <c r="F7076" s="1334"/>
      <c r="G7076" s="1334"/>
    </row>
    <row r="7077" spans="1:7" s="1281" customFormat="1" x14ac:dyDescent="0.25">
      <c r="A7077" s="167"/>
      <c r="B7077" s="1331"/>
      <c r="C7077" s="1332"/>
      <c r="D7077" s="1333"/>
      <c r="E7077" s="1334"/>
      <c r="F7077" s="1334"/>
      <c r="G7077" s="1334"/>
    </row>
    <row r="7078" spans="1:7" s="1281" customFormat="1" x14ac:dyDescent="0.25">
      <c r="A7078" s="167"/>
      <c r="B7078" s="1331"/>
      <c r="C7078" s="1332"/>
      <c r="D7078" s="1333"/>
      <c r="E7078" s="1334"/>
      <c r="F7078" s="1334"/>
      <c r="G7078" s="1334"/>
    </row>
    <row r="7079" spans="1:7" s="1281" customFormat="1" x14ac:dyDescent="0.25">
      <c r="A7079" s="167"/>
      <c r="B7079" s="1331"/>
      <c r="C7079" s="1332"/>
      <c r="D7079" s="1333"/>
      <c r="E7079" s="1334"/>
      <c r="F7079" s="1334"/>
      <c r="G7079" s="1334"/>
    </row>
    <row r="7080" spans="1:7" s="1281" customFormat="1" x14ac:dyDescent="0.25">
      <c r="A7080" s="167"/>
      <c r="B7080" s="1331"/>
      <c r="C7080" s="1332"/>
      <c r="D7080" s="1333"/>
      <c r="E7080" s="1334"/>
      <c r="F7080" s="1334"/>
      <c r="G7080" s="1334"/>
    </row>
    <row r="7081" spans="1:7" s="1281" customFormat="1" x14ac:dyDescent="0.25">
      <c r="A7081" s="167"/>
      <c r="B7081" s="1331"/>
      <c r="C7081" s="1332"/>
      <c r="D7081" s="1333"/>
      <c r="E7081" s="1334"/>
      <c r="F7081" s="1334"/>
      <c r="G7081" s="1334"/>
    </row>
    <row r="7082" spans="1:7" s="1281" customFormat="1" x14ac:dyDescent="0.25">
      <c r="A7082" s="167"/>
      <c r="B7082" s="1331"/>
      <c r="C7082" s="1332"/>
      <c r="D7082" s="1333"/>
      <c r="E7082" s="1334"/>
      <c r="F7082" s="1334"/>
      <c r="G7082" s="1334"/>
    </row>
    <row r="7083" spans="1:7" s="1281" customFormat="1" x14ac:dyDescent="0.25">
      <c r="A7083" s="167"/>
      <c r="B7083" s="1331"/>
      <c r="C7083" s="1332"/>
      <c r="D7083" s="1333"/>
      <c r="E7083" s="1334"/>
      <c r="F7083" s="1334"/>
      <c r="G7083" s="1334"/>
    </row>
    <row r="7084" spans="1:7" s="1281" customFormat="1" x14ac:dyDescent="0.25">
      <c r="A7084" s="167"/>
      <c r="B7084" s="1331"/>
      <c r="C7084" s="1332"/>
      <c r="D7084" s="1333"/>
      <c r="E7084" s="1334"/>
      <c r="F7084" s="1334"/>
      <c r="G7084" s="1334"/>
    </row>
    <row r="7085" spans="1:7" s="1281" customFormat="1" x14ac:dyDescent="0.25">
      <c r="A7085" s="167"/>
      <c r="B7085" s="1331"/>
      <c r="C7085" s="1332"/>
      <c r="D7085" s="1333"/>
      <c r="E7085" s="1334"/>
      <c r="F7085" s="1334"/>
      <c r="G7085" s="1334"/>
    </row>
    <row r="7086" spans="1:7" s="1281" customFormat="1" x14ac:dyDescent="0.25">
      <c r="A7086" s="167"/>
      <c r="B7086" s="1331"/>
      <c r="C7086" s="1332"/>
      <c r="D7086" s="1333"/>
      <c r="E7086" s="1334"/>
      <c r="F7086" s="1334"/>
      <c r="G7086" s="1334"/>
    </row>
    <row r="7087" spans="1:7" s="1281" customFormat="1" x14ac:dyDescent="0.25">
      <c r="A7087" s="167"/>
      <c r="B7087" s="1331"/>
      <c r="C7087" s="1332"/>
      <c r="D7087" s="1333"/>
      <c r="E7087" s="1334"/>
      <c r="F7087" s="1334"/>
      <c r="G7087" s="1334"/>
    </row>
    <row r="7088" spans="1:7" s="1281" customFormat="1" x14ac:dyDescent="0.25">
      <c r="A7088" s="167"/>
      <c r="B7088" s="1331"/>
      <c r="C7088" s="1332"/>
      <c r="D7088" s="1333"/>
      <c r="E7088" s="1334"/>
      <c r="F7088" s="1334"/>
      <c r="G7088" s="1334"/>
    </row>
    <row r="7089" spans="1:7" s="1281" customFormat="1" x14ac:dyDescent="0.25">
      <c r="A7089" s="167"/>
      <c r="B7089" s="1331"/>
      <c r="C7089" s="1332"/>
      <c r="D7089" s="1333"/>
      <c r="E7089" s="1334"/>
      <c r="F7089" s="1334"/>
      <c r="G7089" s="1334"/>
    </row>
    <row r="7090" spans="1:7" s="1281" customFormat="1" x14ac:dyDescent="0.25">
      <c r="A7090" s="167"/>
      <c r="B7090" s="1331"/>
      <c r="C7090" s="1332"/>
      <c r="D7090" s="1333"/>
      <c r="E7090" s="1334"/>
      <c r="F7090" s="1334"/>
      <c r="G7090" s="1334"/>
    </row>
    <row r="7091" spans="1:7" s="1281" customFormat="1" x14ac:dyDescent="0.25">
      <c r="A7091" s="167"/>
      <c r="B7091" s="1331"/>
      <c r="C7091" s="1332"/>
      <c r="D7091" s="1333"/>
      <c r="E7091" s="1334"/>
      <c r="F7091" s="1334"/>
      <c r="G7091" s="1334"/>
    </row>
    <row r="7092" spans="1:7" s="1281" customFormat="1" x14ac:dyDescent="0.25">
      <c r="A7092" s="167"/>
      <c r="B7092" s="1331"/>
      <c r="C7092" s="1332"/>
      <c r="D7092" s="1333"/>
      <c r="E7092" s="1334"/>
      <c r="F7092" s="1334"/>
      <c r="G7092" s="1334"/>
    </row>
    <row r="7093" spans="1:7" s="1281" customFormat="1" x14ac:dyDescent="0.25">
      <c r="A7093" s="167"/>
      <c r="B7093" s="1331"/>
      <c r="C7093" s="1332"/>
      <c r="D7093" s="1333"/>
      <c r="E7093" s="1334"/>
      <c r="F7093" s="1334"/>
      <c r="G7093" s="1334"/>
    </row>
    <row r="7094" spans="1:7" s="1281" customFormat="1" x14ac:dyDescent="0.25">
      <c r="A7094" s="167"/>
      <c r="B7094" s="1331"/>
      <c r="C7094" s="1332"/>
      <c r="D7094" s="1333"/>
      <c r="E7094" s="1334"/>
      <c r="F7094" s="1334"/>
      <c r="G7094" s="1334"/>
    </row>
    <row r="7095" spans="1:7" s="1281" customFormat="1" x14ac:dyDescent="0.25">
      <c r="A7095" s="167"/>
      <c r="B7095" s="1331"/>
      <c r="C7095" s="1332"/>
      <c r="D7095" s="1333"/>
      <c r="E7095" s="1334"/>
      <c r="F7095" s="1334"/>
      <c r="G7095" s="1334"/>
    </row>
    <row r="7096" spans="1:7" s="1281" customFormat="1" x14ac:dyDescent="0.25">
      <c r="A7096" s="167"/>
      <c r="B7096" s="1331"/>
      <c r="C7096" s="1332"/>
      <c r="D7096" s="1333"/>
      <c r="E7096" s="1334"/>
      <c r="F7096" s="1334"/>
      <c r="G7096" s="1334"/>
    </row>
    <row r="7097" spans="1:7" s="1281" customFormat="1" x14ac:dyDescent="0.25">
      <c r="A7097" s="167"/>
      <c r="B7097" s="1331"/>
      <c r="C7097" s="1332"/>
      <c r="D7097" s="1333"/>
      <c r="E7097" s="1334"/>
      <c r="F7097" s="1334"/>
      <c r="G7097" s="1334"/>
    </row>
    <row r="7098" spans="1:7" s="1281" customFormat="1" x14ac:dyDescent="0.25">
      <c r="A7098" s="167"/>
      <c r="B7098" s="1331"/>
      <c r="C7098" s="1332"/>
      <c r="D7098" s="1333"/>
      <c r="E7098" s="1334"/>
      <c r="F7098" s="1334"/>
      <c r="G7098" s="1334"/>
    </row>
    <row r="7099" spans="1:7" s="1281" customFormat="1" x14ac:dyDescent="0.25">
      <c r="A7099" s="167"/>
      <c r="B7099" s="1331"/>
      <c r="C7099" s="1332"/>
      <c r="D7099" s="1333"/>
      <c r="E7099" s="1334"/>
      <c r="F7099" s="1334"/>
      <c r="G7099" s="1334"/>
    </row>
    <row r="7100" spans="1:7" s="1281" customFormat="1" x14ac:dyDescent="0.25">
      <c r="A7100" s="167"/>
      <c r="B7100" s="1331"/>
      <c r="C7100" s="1332"/>
      <c r="D7100" s="1333"/>
      <c r="E7100" s="1334"/>
      <c r="F7100" s="1334"/>
      <c r="G7100" s="1334"/>
    </row>
    <row r="7101" spans="1:7" s="1281" customFormat="1" x14ac:dyDescent="0.25">
      <c r="A7101" s="167"/>
      <c r="B7101" s="1331"/>
      <c r="C7101" s="1332"/>
      <c r="D7101" s="1333"/>
      <c r="E7101" s="1334"/>
      <c r="F7101" s="1334"/>
      <c r="G7101" s="1334"/>
    </row>
    <row r="7102" spans="1:7" s="1281" customFormat="1" x14ac:dyDescent="0.25">
      <c r="A7102" s="167"/>
      <c r="B7102" s="1331"/>
      <c r="C7102" s="1332"/>
      <c r="D7102" s="1333"/>
      <c r="E7102" s="1334"/>
      <c r="F7102" s="1334"/>
      <c r="G7102" s="1334"/>
    </row>
    <row r="7103" spans="1:7" s="1281" customFormat="1" x14ac:dyDescent="0.25">
      <c r="A7103" s="167"/>
      <c r="B7103" s="1331"/>
      <c r="C7103" s="1332"/>
      <c r="D7103" s="1333"/>
      <c r="E7103" s="1334"/>
      <c r="F7103" s="1334"/>
      <c r="G7103" s="1334"/>
    </row>
    <row r="7104" spans="1:7" s="1281" customFormat="1" x14ac:dyDescent="0.25">
      <c r="A7104" s="167"/>
      <c r="B7104" s="1331"/>
      <c r="C7104" s="1332"/>
      <c r="D7104" s="1333"/>
      <c r="E7104" s="1334"/>
      <c r="F7104" s="1334"/>
      <c r="G7104" s="1334"/>
    </row>
    <row r="7105" spans="1:7" s="1281" customFormat="1" x14ac:dyDescent="0.25">
      <c r="A7105" s="167"/>
      <c r="B7105" s="1331"/>
      <c r="C7105" s="1332"/>
      <c r="D7105" s="1333"/>
      <c r="E7105" s="1334"/>
      <c r="F7105" s="1334"/>
      <c r="G7105" s="1334"/>
    </row>
    <row r="7106" spans="1:7" s="1281" customFormat="1" x14ac:dyDescent="0.25">
      <c r="A7106" s="167"/>
      <c r="B7106" s="1331"/>
      <c r="C7106" s="1332"/>
      <c r="D7106" s="1333"/>
      <c r="E7106" s="1334"/>
      <c r="F7106" s="1334"/>
      <c r="G7106" s="1334"/>
    </row>
    <row r="7107" spans="1:7" s="1281" customFormat="1" x14ac:dyDescent="0.25">
      <c r="A7107" s="167"/>
      <c r="B7107" s="1331"/>
      <c r="C7107" s="1332"/>
      <c r="D7107" s="1333"/>
      <c r="E7107" s="1334"/>
      <c r="F7107" s="1334"/>
      <c r="G7107" s="1334"/>
    </row>
    <row r="7108" spans="1:7" s="1281" customFormat="1" x14ac:dyDescent="0.25">
      <c r="A7108" s="167"/>
      <c r="B7108" s="1331"/>
      <c r="C7108" s="1332"/>
      <c r="D7108" s="1333"/>
      <c r="E7108" s="1334"/>
      <c r="F7108" s="1334"/>
      <c r="G7108" s="1334"/>
    </row>
    <row r="7109" spans="1:7" s="1281" customFormat="1" x14ac:dyDescent="0.25">
      <c r="A7109" s="167"/>
      <c r="B7109" s="1331"/>
      <c r="C7109" s="1332"/>
      <c r="D7109" s="1333"/>
      <c r="E7109" s="1334"/>
      <c r="F7109" s="1334"/>
      <c r="G7109" s="1334"/>
    </row>
    <row r="7110" spans="1:7" s="1281" customFormat="1" x14ac:dyDescent="0.25">
      <c r="A7110" s="167"/>
      <c r="B7110" s="1331"/>
      <c r="C7110" s="1332"/>
      <c r="D7110" s="1333"/>
      <c r="E7110" s="1334"/>
      <c r="F7110" s="1334"/>
      <c r="G7110" s="1334"/>
    </row>
    <row r="7111" spans="1:7" s="1281" customFormat="1" x14ac:dyDescent="0.25">
      <c r="A7111" s="167"/>
      <c r="B7111" s="1331"/>
      <c r="C7111" s="1332"/>
      <c r="D7111" s="1333"/>
      <c r="E7111" s="1334"/>
      <c r="F7111" s="1334"/>
      <c r="G7111" s="1334"/>
    </row>
    <row r="7112" spans="1:7" s="1281" customFormat="1" x14ac:dyDescent="0.25">
      <c r="A7112" s="167"/>
      <c r="B7112" s="1331"/>
      <c r="C7112" s="1332"/>
      <c r="D7112" s="1333"/>
      <c r="E7112" s="1334"/>
      <c r="F7112" s="1334"/>
      <c r="G7112" s="1334"/>
    </row>
    <row r="7113" spans="1:7" s="1281" customFormat="1" x14ac:dyDescent="0.25">
      <c r="A7113" s="167"/>
      <c r="B7113" s="1331"/>
      <c r="C7113" s="1332"/>
      <c r="D7113" s="1333"/>
      <c r="E7113" s="1334"/>
      <c r="F7113" s="1334"/>
      <c r="G7113" s="1334"/>
    </row>
    <row r="7114" spans="1:7" s="1281" customFormat="1" x14ac:dyDescent="0.25">
      <c r="A7114" s="167"/>
      <c r="B7114" s="1331"/>
      <c r="C7114" s="1332"/>
      <c r="D7114" s="1333"/>
      <c r="E7114" s="1334"/>
      <c r="F7114" s="1334"/>
      <c r="G7114" s="1334"/>
    </row>
    <row r="7115" spans="1:7" s="1281" customFormat="1" x14ac:dyDescent="0.25">
      <c r="A7115" s="167"/>
      <c r="B7115" s="1331"/>
      <c r="C7115" s="1332"/>
      <c r="D7115" s="1333"/>
      <c r="E7115" s="1334"/>
      <c r="F7115" s="1334"/>
      <c r="G7115" s="1334"/>
    </row>
    <row r="7116" spans="1:7" s="1281" customFormat="1" x14ac:dyDescent="0.25">
      <c r="A7116" s="167"/>
      <c r="B7116" s="1331"/>
      <c r="C7116" s="1332"/>
      <c r="D7116" s="1333"/>
      <c r="E7116" s="1334"/>
      <c r="F7116" s="1334"/>
      <c r="G7116" s="1334"/>
    </row>
    <row r="7117" spans="1:7" s="1281" customFormat="1" x14ac:dyDescent="0.25">
      <c r="A7117" s="167"/>
      <c r="B7117" s="1331"/>
      <c r="C7117" s="1332"/>
      <c r="D7117" s="1333"/>
      <c r="E7117" s="1334"/>
      <c r="F7117" s="1334"/>
      <c r="G7117" s="1334"/>
    </row>
    <row r="7118" spans="1:7" s="1281" customFormat="1" x14ac:dyDescent="0.25">
      <c r="A7118" s="167"/>
      <c r="B7118" s="1331"/>
      <c r="C7118" s="1332"/>
      <c r="D7118" s="1333"/>
      <c r="E7118" s="1334"/>
      <c r="F7118" s="1334"/>
      <c r="G7118" s="1334"/>
    </row>
    <row r="7119" spans="1:7" s="1281" customFormat="1" x14ac:dyDescent="0.25">
      <c r="A7119" s="167"/>
      <c r="B7119" s="1331"/>
      <c r="C7119" s="1332"/>
      <c r="D7119" s="1333"/>
      <c r="E7119" s="1334"/>
      <c r="F7119" s="1334"/>
      <c r="G7119" s="1334"/>
    </row>
    <row r="7120" spans="1:7" s="1281" customFormat="1" x14ac:dyDescent="0.25">
      <c r="A7120" s="167"/>
      <c r="B7120" s="1331"/>
      <c r="C7120" s="1332"/>
      <c r="D7120" s="1333"/>
      <c r="E7120" s="1334"/>
      <c r="F7120" s="1334"/>
      <c r="G7120" s="1334"/>
    </row>
    <row r="7121" spans="1:7" s="1281" customFormat="1" x14ac:dyDescent="0.25">
      <c r="A7121" s="167"/>
      <c r="B7121" s="1331"/>
      <c r="C7121" s="1332"/>
      <c r="D7121" s="1333"/>
      <c r="E7121" s="1334"/>
      <c r="F7121" s="1334"/>
      <c r="G7121" s="1334"/>
    </row>
    <row r="7122" spans="1:7" s="1281" customFormat="1" x14ac:dyDescent="0.25">
      <c r="A7122" s="167"/>
      <c r="B7122" s="1331"/>
      <c r="C7122" s="1332"/>
      <c r="D7122" s="1333"/>
      <c r="E7122" s="1334"/>
      <c r="F7122" s="1334"/>
      <c r="G7122" s="1334"/>
    </row>
    <row r="7123" spans="1:7" s="1281" customFormat="1" x14ac:dyDescent="0.25">
      <c r="A7123" s="167"/>
      <c r="B7123" s="1331"/>
      <c r="C7123" s="1332"/>
      <c r="D7123" s="1333"/>
      <c r="E7123" s="1334"/>
      <c r="F7123" s="1334"/>
      <c r="G7123" s="1334"/>
    </row>
    <row r="7124" spans="1:7" s="1281" customFormat="1" x14ac:dyDescent="0.25">
      <c r="A7124" s="167"/>
      <c r="B7124" s="1331"/>
      <c r="C7124" s="1332"/>
      <c r="D7124" s="1333"/>
      <c r="E7124" s="1334"/>
      <c r="F7124" s="1334"/>
      <c r="G7124" s="1334"/>
    </row>
    <row r="7125" spans="1:7" s="1281" customFormat="1" x14ac:dyDescent="0.25">
      <c r="A7125" s="167"/>
      <c r="B7125" s="1331"/>
      <c r="C7125" s="1332"/>
      <c r="D7125" s="1333"/>
      <c r="E7125" s="1334"/>
      <c r="F7125" s="1334"/>
      <c r="G7125" s="1334"/>
    </row>
    <row r="7126" spans="1:7" s="1281" customFormat="1" x14ac:dyDescent="0.25">
      <c r="A7126" s="167"/>
      <c r="B7126" s="1331"/>
      <c r="C7126" s="1332"/>
      <c r="D7126" s="1333"/>
      <c r="E7126" s="1334"/>
      <c r="F7126" s="1334"/>
      <c r="G7126" s="1334"/>
    </row>
    <row r="7127" spans="1:7" s="1281" customFormat="1" x14ac:dyDescent="0.25">
      <c r="A7127" s="167"/>
      <c r="B7127" s="1331"/>
      <c r="C7127" s="1332"/>
      <c r="D7127" s="1333"/>
      <c r="E7127" s="1334"/>
      <c r="F7127" s="1334"/>
      <c r="G7127" s="1334"/>
    </row>
    <row r="7128" spans="1:7" s="1281" customFormat="1" x14ac:dyDescent="0.25">
      <c r="A7128" s="167"/>
      <c r="B7128" s="1331"/>
      <c r="C7128" s="1332"/>
      <c r="D7128" s="1333"/>
      <c r="E7128" s="1334"/>
      <c r="F7128" s="1334"/>
      <c r="G7128" s="1334"/>
    </row>
    <row r="7129" spans="1:7" s="1281" customFormat="1" x14ac:dyDescent="0.25">
      <c r="A7129" s="167"/>
      <c r="B7129" s="1331"/>
      <c r="C7129" s="1332"/>
      <c r="D7129" s="1333"/>
      <c r="E7129" s="1334"/>
      <c r="F7129" s="1334"/>
      <c r="G7129" s="1334"/>
    </row>
    <row r="7130" spans="1:7" s="1281" customFormat="1" x14ac:dyDescent="0.25">
      <c r="A7130" s="167"/>
      <c r="B7130" s="1331"/>
      <c r="C7130" s="1332"/>
      <c r="D7130" s="1333"/>
      <c r="E7130" s="1334"/>
      <c r="F7130" s="1334"/>
      <c r="G7130" s="1334"/>
    </row>
    <row r="7131" spans="1:7" s="1281" customFormat="1" x14ac:dyDescent="0.25">
      <c r="A7131" s="167"/>
      <c r="B7131" s="1331"/>
      <c r="C7131" s="1332"/>
      <c r="D7131" s="1333"/>
      <c r="E7131" s="1334"/>
      <c r="F7131" s="1334"/>
      <c r="G7131" s="1334"/>
    </row>
    <row r="7132" spans="1:7" s="1281" customFormat="1" x14ac:dyDescent="0.25">
      <c r="A7132" s="167"/>
      <c r="B7132" s="1331"/>
      <c r="C7132" s="1332"/>
      <c r="D7132" s="1333"/>
      <c r="E7132" s="1334"/>
      <c r="F7132" s="1334"/>
      <c r="G7132" s="1334"/>
    </row>
    <row r="7133" spans="1:7" s="1281" customFormat="1" x14ac:dyDescent="0.25">
      <c r="A7133" s="167"/>
      <c r="B7133" s="1331"/>
      <c r="C7133" s="1332"/>
      <c r="D7133" s="1333"/>
      <c r="E7133" s="1334"/>
      <c r="F7133" s="1334"/>
      <c r="G7133" s="1334"/>
    </row>
    <row r="7134" spans="1:7" s="1281" customFormat="1" x14ac:dyDescent="0.25">
      <c r="A7134" s="167"/>
      <c r="B7134" s="1331"/>
      <c r="C7134" s="1332"/>
      <c r="D7134" s="1333"/>
      <c r="E7134" s="1334"/>
      <c r="F7134" s="1334"/>
      <c r="G7134" s="1334"/>
    </row>
    <row r="7135" spans="1:7" s="1281" customFormat="1" x14ac:dyDescent="0.25">
      <c r="A7135" s="167"/>
      <c r="B7135" s="1331"/>
      <c r="C7135" s="1332"/>
      <c r="D7135" s="1333"/>
      <c r="E7135" s="1334"/>
      <c r="F7135" s="1334"/>
      <c r="G7135" s="1334"/>
    </row>
    <row r="7136" spans="1:7" s="1281" customFormat="1" x14ac:dyDescent="0.25">
      <c r="A7136" s="167"/>
      <c r="B7136" s="1331"/>
      <c r="C7136" s="1332"/>
      <c r="D7136" s="1333"/>
      <c r="E7136" s="1334"/>
      <c r="F7136" s="1334"/>
      <c r="G7136" s="1334"/>
    </row>
    <row r="7137" spans="1:7" s="1281" customFormat="1" x14ac:dyDescent="0.25">
      <c r="A7137" s="167"/>
      <c r="B7137" s="1331"/>
      <c r="C7137" s="1332"/>
      <c r="D7137" s="1333"/>
      <c r="E7137" s="1334"/>
      <c r="F7137" s="1334"/>
      <c r="G7137" s="1334"/>
    </row>
    <row r="7138" spans="1:7" s="1281" customFormat="1" x14ac:dyDescent="0.25">
      <c r="A7138" s="167"/>
      <c r="B7138" s="1331"/>
      <c r="C7138" s="1332"/>
      <c r="D7138" s="1333"/>
      <c r="E7138" s="1334"/>
      <c r="F7138" s="1334"/>
      <c r="G7138" s="1334"/>
    </row>
    <row r="7139" spans="1:7" s="1281" customFormat="1" x14ac:dyDescent="0.25">
      <c r="A7139" s="167"/>
      <c r="B7139" s="1331"/>
      <c r="C7139" s="1332"/>
      <c r="D7139" s="1333"/>
      <c r="E7139" s="1334"/>
      <c r="F7139" s="1334"/>
      <c r="G7139" s="1334"/>
    </row>
    <row r="7140" spans="1:7" s="1281" customFormat="1" x14ac:dyDescent="0.25">
      <c r="A7140" s="167"/>
      <c r="B7140" s="1331"/>
      <c r="C7140" s="1332"/>
      <c r="D7140" s="1333"/>
      <c r="E7140" s="1334"/>
      <c r="F7140" s="1334"/>
      <c r="G7140" s="1334"/>
    </row>
    <row r="7141" spans="1:7" s="1281" customFormat="1" x14ac:dyDescent="0.25">
      <c r="A7141" s="167"/>
      <c r="B7141" s="1331"/>
      <c r="C7141" s="1332"/>
      <c r="D7141" s="1333"/>
      <c r="E7141" s="1334"/>
      <c r="F7141" s="1334"/>
      <c r="G7141" s="1334"/>
    </row>
    <row r="7142" spans="1:7" s="1281" customFormat="1" x14ac:dyDescent="0.25">
      <c r="A7142" s="167"/>
      <c r="B7142" s="1331"/>
      <c r="C7142" s="1332"/>
      <c r="D7142" s="1333"/>
      <c r="E7142" s="1334"/>
      <c r="F7142" s="1334"/>
      <c r="G7142" s="1334"/>
    </row>
    <row r="7143" spans="1:7" s="1281" customFormat="1" x14ac:dyDescent="0.25">
      <c r="A7143" s="167"/>
      <c r="B7143" s="1331"/>
      <c r="C7143" s="1332"/>
      <c r="D7143" s="1333"/>
      <c r="E7143" s="1334"/>
      <c r="F7143" s="1334"/>
      <c r="G7143" s="1334"/>
    </row>
    <row r="7144" spans="1:7" s="1281" customFormat="1" x14ac:dyDescent="0.25">
      <c r="A7144" s="167"/>
      <c r="B7144" s="1331"/>
      <c r="C7144" s="1332"/>
      <c r="D7144" s="1333"/>
      <c r="E7144" s="1334"/>
      <c r="F7144" s="1334"/>
      <c r="G7144" s="1334"/>
    </row>
    <row r="7145" spans="1:7" s="1281" customFormat="1" x14ac:dyDescent="0.25">
      <c r="A7145" s="167"/>
      <c r="B7145" s="1331"/>
      <c r="C7145" s="1332"/>
      <c r="D7145" s="1333"/>
      <c r="E7145" s="1334"/>
      <c r="F7145" s="1334"/>
      <c r="G7145" s="1334"/>
    </row>
    <row r="7146" spans="1:7" s="1281" customFormat="1" x14ac:dyDescent="0.25">
      <c r="A7146" s="167"/>
      <c r="B7146" s="1331"/>
      <c r="C7146" s="1332"/>
      <c r="D7146" s="1333"/>
      <c r="E7146" s="1334"/>
      <c r="F7146" s="1334"/>
      <c r="G7146" s="1334"/>
    </row>
    <row r="7147" spans="1:7" s="1281" customFormat="1" x14ac:dyDescent="0.25">
      <c r="A7147" s="167"/>
      <c r="B7147" s="1331"/>
      <c r="C7147" s="1332"/>
      <c r="D7147" s="1333"/>
      <c r="E7147" s="1334"/>
      <c r="F7147" s="1334"/>
      <c r="G7147" s="1334"/>
    </row>
    <row r="7148" spans="1:7" s="1281" customFormat="1" x14ac:dyDescent="0.25">
      <c r="A7148" s="167"/>
      <c r="B7148" s="1331"/>
      <c r="C7148" s="1332"/>
      <c r="D7148" s="1333"/>
      <c r="E7148" s="1334"/>
      <c r="F7148" s="1334"/>
      <c r="G7148" s="1334"/>
    </row>
    <row r="7149" spans="1:7" s="1281" customFormat="1" x14ac:dyDescent="0.25">
      <c r="A7149" s="167"/>
      <c r="B7149" s="1331"/>
      <c r="C7149" s="1332"/>
      <c r="D7149" s="1333"/>
      <c r="E7149" s="1334"/>
      <c r="F7149" s="1334"/>
      <c r="G7149" s="1334"/>
    </row>
    <row r="7150" spans="1:7" s="1281" customFormat="1" x14ac:dyDescent="0.25">
      <c r="A7150" s="167"/>
      <c r="B7150" s="1331"/>
      <c r="C7150" s="1332"/>
      <c r="D7150" s="1333"/>
      <c r="E7150" s="1334"/>
      <c r="F7150" s="1334"/>
      <c r="G7150" s="1334"/>
    </row>
    <row r="7151" spans="1:7" s="1281" customFormat="1" x14ac:dyDescent="0.25">
      <c r="A7151" s="167"/>
      <c r="B7151" s="1331"/>
      <c r="C7151" s="1332"/>
      <c r="D7151" s="1333"/>
      <c r="E7151" s="1334"/>
      <c r="F7151" s="1334"/>
      <c r="G7151" s="1334"/>
    </row>
    <row r="7152" spans="1:7" s="1281" customFormat="1" x14ac:dyDescent="0.25">
      <c r="A7152" s="167"/>
      <c r="B7152" s="1331"/>
      <c r="C7152" s="1332"/>
      <c r="D7152" s="1333"/>
      <c r="E7152" s="1334"/>
      <c r="F7152" s="1334"/>
      <c r="G7152" s="1334"/>
    </row>
    <row r="7153" spans="1:7" s="1281" customFormat="1" x14ac:dyDescent="0.25">
      <c r="A7153" s="167"/>
      <c r="B7153" s="1331"/>
      <c r="C7153" s="1332"/>
      <c r="D7153" s="1333"/>
      <c r="E7153" s="1334"/>
      <c r="F7153" s="1334"/>
      <c r="G7153" s="1334"/>
    </row>
    <row r="7154" spans="1:7" s="1281" customFormat="1" x14ac:dyDescent="0.25">
      <c r="A7154" s="167"/>
      <c r="B7154" s="1331"/>
      <c r="C7154" s="1332"/>
      <c r="D7154" s="1333"/>
      <c r="E7154" s="1334"/>
      <c r="F7154" s="1334"/>
      <c r="G7154" s="1334"/>
    </row>
    <row r="7155" spans="1:7" s="1281" customFormat="1" x14ac:dyDescent="0.25">
      <c r="A7155" s="167"/>
      <c r="B7155" s="1331"/>
      <c r="C7155" s="1332"/>
      <c r="D7155" s="1333"/>
      <c r="E7155" s="1334"/>
      <c r="F7155" s="1334"/>
      <c r="G7155" s="1334"/>
    </row>
    <row r="7156" spans="1:7" s="1281" customFormat="1" x14ac:dyDescent="0.25">
      <c r="A7156" s="167"/>
      <c r="B7156" s="1331"/>
      <c r="C7156" s="1332"/>
      <c r="D7156" s="1333"/>
      <c r="E7156" s="1334"/>
      <c r="F7156" s="1334"/>
      <c r="G7156" s="1334"/>
    </row>
    <row r="7157" spans="1:7" s="1281" customFormat="1" x14ac:dyDescent="0.25">
      <c r="A7157" s="167"/>
      <c r="B7157" s="1331"/>
      <c r="C7157" s="1332"/>
      <c r="D7157" s="1333"/>
      <c r="E7157" s="1334"/>
      <c r="F7157" s="1334"/>
      <c r="G7157" s="1334"/>
    </row>
    <row r="7158" spans="1:7" s="1281" customFormat="1" x14ac:dyDescent="0.25">
      <c r="A7158" s="167"/>
      <c r="B7158" s="1331"/>
      <c r="C7158" s="1332"/>
      <c r="D7158" s="1333"/>
      <c r="E7158" s="1334"/>
      <c r="F7158" s="1334"/>
      <c r="G7158" s="1334"/>
    </row>
    <row r="7159" spans="1:7" s="1281" customFormat="1" x14ac:dyDescent="0.25">
      <c r="A7159" s="167"/>
      <c r="B7159" s="1331"/>
      <c r="C7159" s="1332"/>
      <c r="D7159" s="1333"/>
      <c r="E7159" s="1334"/>
      <c r="F7159" s="1334"/>
      <c r="G7159" s="1334"/>
    </row>
    <row r="7160" spans="1:7" s="1281" customFormat="1" x14ac:dyDescent="0.25">
      <c r="A7160" s="167"/>
      <c r="B7160" s="1331"/>
      <c r="C7160" s="1332"/>
      <c r="D7160" s="1333"/>
      <c r="E7160" s="1334"/>
      <c r="F7160" s="1334"/>
      <c r="G7160" s="1334"/>
    </row>
    <row r="7161" spans="1:7" s="1281" customFormat="1" x14ac:dyDescent="0.25">
      <c r="A7161" s="167"/>
      <c r="B7161" s="1331"/>
      <c r="C7161" s="1332"/>
      <c r="D7161" s="1333"/>
      <c r="E7161" s="1334"/>
      <c r="F7161" s="1334"/>
      <c r="G7161" s="1334"/>
    </row>
    <row r="7162" spans="1:7" s="1281" customFormat="1" x14ac:dyDescent="0.25">
      <c r="A7162" s="167"/>
      <c r="B7162" s="1331"/>
      <c r="C7162" s="1332"/>
      <c r="D7162" s="1333"/>
      <c r="E7162" s="1334"/>
      <c r="F7162" s="1334"/>
      <c r="G7162" s="1334"/>
    </row>
    <row r="7163" spans="1:7" s="1281" customFormat="1" x14ac:dyDescent="0.25">
      <c r="A7163" s="167"/>
      <c r="B7163" s="1331"/>
      <c r="C7163" s="1332"/>
      <c r="D7163" s="1333"/>
      <c r="E7163" s="1334"/>
      <c r="F7163" s="1334"/>
      <c r="G7163" s="1334"/>
    </row>
    <row r="7164" spans="1:7" s="1281" customFormat="1" x14ac:dyDescent="0.25">
      <c r="A7164" s="167"/>
      <c r="B7164" s="1331"/>
      <c r="C7164" s="1332"/>
      <c r="D7164" s="1333"/>
      <c r="E7164" s="1334"/>
      <c r="F7164" s="1334"/>
      <c r="G7164" s="1334"/>
    </row>
    <row r="7165" spans="1:7" s="1281" customFormat="1" x14ac:dyDescent="0.25">
      <c r="A7165" s="167"/>
      <c r="B7165" s="1331"/>
      <c r="C7165" s="1332"/>
      <c r="D7165" s="1333"/>
      <c r="E7165" s="1334"/>
      <c r="F7165" s="1334"/>
      <c r="G7165" s="1334"/>
    </row>
    <row r="7166" spans="1:7" s="1281" customFormat="1" x14ac:dyDescent="0.25">
      <c r="A7166" s="167"/>
      <c r="B7166" s="1331"/>
      <c r="C7166" s="1332"/>
      <c r="D7166" s="1333"/>
      <c r="E7166" s="1334"/>
      <c r="F7166" s="1334"/>
      <c r="G7166" s="1334"/>
    </row>
    <row r="7167" spans="1:7" s="1281" customFormat="1" x14ac:dyDescent="0.25">
      <c r="A7167" s="167"/>
      <c r="B7167" s="1331"/>
      <c r="C7167" s="1332"/>
      <c r="D7167" s="1333"/>
      <c r="E7167" s="1334"/>
      <c r="F7167" s="1334"/>
      <c r="G7167" s="1334"/>
    </row>
    <row r="7168" spans="1:7" s="1281" customFormat="1" x14ac:dyDescent="0.25">
      <c r="A7168" s="167"/>
      <c r="B7168" s="1331"/>
      <c r="C7168" s="1332"/>
      <c r="D7168" s="1333"/>
      <c r="E7168" s="1334"/>
      <c r="F7168" s="1334"/>
      <c r="G7168" s="1334"/>
    </row>
    <row r="7169" spans="1:7" s="1281" customFormat="1" x14ac:dyDescent="0.25">
      <c r="A7169" s="167"/>
      <c r="B7169" s="1331"/>
      <c r="C7169" s="1332"/>
      <c r="D7169" s="1333"/>
      <c r="E7169" s="1334"/>
      <c r="F7169" s="1334"/>
      <c r="G7169" s="1334"/>
    </row>
    <row r="7170" spans="1:7" s="1281" customFormat="1" x14ac:dyDescent="0.25">
      <c r="A7170" s="167"/>
      <c r="B7170" s="1331"/>
      <c r="C7170" s="1332"/>
      <c r="D7170" s="1333"/>
      <c r="E7170" s="1334"/>
      <c r="F7170" s="1334"/>
      <c r="G7170" s="1334"/>
    </row>
    <row r="7171" spans="1:7" s="1281" customFormat="1" x14ac:dyDescent="0.25">
      <c r="A7171" s="167"/>
      <c r="B7171" s="1331"/>
      <c r="C7171" s="1332"/>
      <c r="D7171" s="1333"/>
      <c r="E7171" s="1334"/>
      <c r="F7171" s="1334"/>
      <c r="G7171" s="1334"/>
    </row>
    <row r="7172" spans="1:7" s="1281" customFormat="1" x14ac:dyDescent="0.25">
      <c r="A7172" s="167"/>
      <c r="B7172" s="1331"/>
      <c r="C7172" s="1332"/>
      <c r="D7172" s="1333"/>
      <c r="E7172" s="1334"/>
      <c r="F7172" s="1334"/>
      <c r="G7172" s="1334"/>
    </row>
    <row r="7173" spans="1:7" s="1281" customFormat="1" x14ac:dyDescent="0.25">
      <c r="A7173" s="167"/>
      <c r="B7173" s="1331"/>
      <c r="C7173" s="1332"/>
      <c r="D7173" s="1333"/>
      <c r="E7173" s="1334"/>
      <c r="F7173" s="1334"/>
      <c r="G7173" s="1334"/>
    </row>
    <row r="7174" spans="1:7" s="1281" customFormat="1" x14ac:dyDescent="0.25">
      <c r="A7174" s="167"/>
      <c r="B7174" s="1331"/>
      <c r="C7174" s="1332"/>
      <c r="D7174" s="1333"/>
      <c r="E7174" s="1334"/>
      <c r="F7174" s="1334"/>
      <c r="G7174" s="1334"/>
    </row>
    <row r="7175" spans="1:7" s="1281" customFormat="1" x14ac:dyDescent="0.25">
      <c r="A7175" s="167"/>
      <c r="B7175" s="1331"/>
      <c r="C7175" s="1332"/>
      <c r="D7175" s="1333"/>
      <c r="E7175" s="1334"/>
      <c r="F7175" s="1334"/>
      <c r="G7175" s="1334"/>
    </row>
    <row r="7176" spans="1:7" s="1281" customFormat="1" x14ac:dyDescent="0.25">
      <c r="A7176" s="167"/>
      <c r="B7176" s="1331"/>
      <c r="C7176" s="1332"/>
      <c r="D7176" s="1333"/>
      <c r="E7176" s="1334"/>
      <c r="F7176" s="1334"/>
      <c r="G7176" s="1334"/>
    </row>
    <row r="7177" spans="1:7" s="1281" customFormat="1" x14ac:dyDescent="0.25">
      <c r="A7177" s="167"/>
      <c r="B7177" s="1331"/>
      <c r="C7177" s="1332"/>
      <c r="D7177" s="1333"/>
      <c r="E7177" s="1334"/>
      <c r="F7177" s="1334"/>
      <c r="G7177" s="1334"/>
    </row>
    <row r="7178" spans="1:7" s="1281" customFormat="1" x14ac:dyDescent="0.25">
      <c r="A7178" s="167"/>
      <c r="B7178" s="1331"/>
      <c r="C7178" s="1332"/>
      <c r="D7178" s="1333"/>
      <c r="E7178" s="1334"/>
      <c r="F7178" s="1334"/>
      <c r="G7178" s="1334"/>
    </row>
    <row r="7179" spans="1:7" s="1281" customFormat="1" x14ac:dyDescent="0.25">
      <c r="A7179" s="167"/>
      <c r="B7179" s="1331"/>
      <c r="C7179" s="1332"/>
      <c r="D7179" s="1333"/>
      <c r="E7179" s="1334"/>
      <c r="F7179" s="1334"/>
      <c r="G7179" s="1334"/>
    </row>
    <row r="7180" spans="1:7" s="1281" customFormat="1" x14ac:dyDescent="0.25">
      <c r="A7180" s="167"/>
      <c r="B7180" s="1331"/>
      <c r="C7180" s="1332"/>
      <c r="D7180" s="1333"/>
      <c r="E7180" s="1334"/>
      <c r="F7180" s="1334"/>
      <c r="G7180" s="1334"/>
    </row>
    <row r="7181" spans="1:7" s="1281" customFormat="1" x14ac:dyDescent="0.25">
      <c r="A7181" s="167"/>
      <c r="B7181" s="1331"/>
      <c r="C7181" s="1332"/>
      <c r="D7181" s="1333"/>
      <c r="E7181" s="1334"/>
      <c r="F7181" s="1334"/>
      <c r="G7181" s="1334"/>
    </row>
    <row r="7182" spans="1:7" s="1281" customFormat="1" x14ac:dyDescent="0.25">
      <c r="A7182" s="167"/>
      <c r="B7182" s="1331"/>
      <c r="C7182" s="1332"/>
      <c r="D7182" s="1333"/>
      <c r="E7182" s="1334"/>
      <c r="F7182" s="1334"/>
      <c r="G7182" s="1334"/>
    </row>
    <row r="7183" spans="1:7" s="1281" customFormat="1" x14ac:dyDescent="0.25">
      <c r="A7183" s="167"/>
      <c r="B7183" s="1331"/>
      <c r="C7183" s="1332"/>
      <c r="D7183" s="1333"/>
      <c r="E7183" s="1334"/>
      <c r="F7183" s="1334"/>
      <c r="G7183" s="1334"/>
    </row>
    <row r="7184" spans="1:7" s="1281" customFormat="1" x14ac:dyDescent="0.25">
      <c r="A7184" s="167"/>
      <c r="B7184" s="1331"/>
      <c r="C7184" s="1332"/>
      <c r="D7184" s="1333"/>
      <c r="E7184" s="1334"/>
      <c r="F7184" s="1334"/>
      <c r="G7184" s="1334"/>
    </row>
    <row r="7185" spans="1:7" s="1281" customFormat="1" x14ac:dyDescent="0.25">
      <c r="A7185" s="167"/>
      <c r="B7185" s="1331"/>
      <c r="C7185" s="1332"/>
      <c r="D7185" s="1333"/>
      <c r="E7185" s="1334"/>
      <c r="F7185" s="1334"/>
      <c r="G7185" s="1334"/>
    </row>
    <row r="7186" spans="1:7" s="1281" customFormat="1" x14ac:dyDescent="0.25">
      <c r="A7186" s="167"/>
      <c r="B7186" s="1331"/>
      <c r="C7186" s="1332"/>
      <c r="D7186" s="1333"/>
      <c r="E7186" s="1334"/>
      <c r="F7186" s="1334"/>
      <c r="G7186" s="1334"/>
    </row>
    <row r="7187" spans="1:7" s="1281" customFormat="1" x14ac:dyDescent="0.25">
      <c r="A7187" s="167"/>
      <c r="B7187" s="1331"/>
      <c r="C7187" s="1332"/>
      <c r="D7187" s="1333"/>
      <c r="E7187" s="1334"/>
      <c r="F7187" s="1334"/>
      <c r="G7187" s="1334"/>
    </row>
    <row r="7188" spans="1:7" s="1281" customFormat="1" x14ac:dyDescent="0.25">
      <c r="A7188" s="167"/>
      <c r="B7188" s="1331"/>
      <c r="C7188" s="1332"/>
      <c r="D7188" s="1333"/>
      <c r="E7188" s="1334"/>
      <c r="F7188" s="1334"/>
      <c r="G7188" s="1334"/>
    </row>
    <row r="7189" spans="1:7" s="1281" customFormat="1" x14ac:dyDescent="0.25">
      <c r="A7189" s="167"/>
      <c r="B7189" s="1331"/>
      <c r="C7189" s="1332"/>
      <c r="D7189" s="1333"/>
      <c r="E7189" s="1334"/>
      <c r="F7189" s="1334"/>
      <c r="G7189" s="1334"/>
    </row>
    <row r="7190" spans="1:7" s="1281" customFormat="1" x14ac:dyDescent="0.25">
      <c r="A7190" s="167"/>
      <c r="B7190" s="1331"/>
      <c r="C7190" s="1332"/>
      <c r="D7190" s="1333"/>
      <c r="E7190" s="1334"/>
      <c r="F7190" s="1334"/>
      <c r="G7190" s="1334"/>
    </row>
    <row r="7191" spans="1:7" s="1281" customFormat="1" x14ac:dyDescent="0.25">
      <c r="A7191" s="167"/>
      <c r="B7191" s="1331"/>
      <c r="C7191" s="1332"/>
      <c r="D7191" s="1333"/>
      <c r="E7191" s="1334"/>
      <c r="F7191" s="1334"/>
      <c r="G7191" s="1334"/>
    </row>
    <row r="7192" spans="1:7" s="1281" customFormat="1" x14ac:dyDescent="0.25">
      <c r="A7192" s="167"/>
      <c r="B7192" s="1331"/>
      <c r="C7192" s="1332"/>
      <c r="D7192" s="1333"/>
      <c r="E7192" s="1334"/>
      <c r="F7192" s="1334"/>
      <c r="G7192" s="1334"/>
    </row>
    <row r="7193" spans="1:7" s="1281" customFormat="1" x14ac:dyDescent="0.25">
      <c r="A7193" s="167"/>
      <c r="B7193" s="1331"/>
      <c r="C7193" s="1332"/>
      <c r="D7193" s="1333"/>
      <c r="E7193" s="1334"/>
      <c r="F7193" s="1334"/>
      <c r="G7193" s="1334"/>
    </row>
    <row r="7194" spans="1:7" s="1281" customFormat="1" x14ac:dyDescent="0.25">
      <c r="A7194" s="167"/>
      <c r="B7194" s="1331"/>
      <c r="C7194" s="1332"/>
      <c r="D7194" s="1333"/>
      <c r="E7194" s="1334"/>
      <c r="F7194" s="1334"/>
      <c r="G7194" s="1334"/>
    </row>
    <row r="7195" spans="1:7" s="1281" customFormat="1" x14ac:dyDescent="0.25">
      <c r="A7195" s="167"/>
      <c r="B7195" s="1331"/>
      <c r="C7195" s="1332"/>
      <c r="D7195" s="1333"/>
      <c r="E7195" s="1334"/>
      <c r="F7195" s="1334"/>
      <c r="G7195" s="1334"/>
    </row>
    <row r="7196" spans="1:7" s="1281" customFormat="1" x14ac:dyDescent="0.25">
      <c r="A7196" s="167"/>
      <c r="B7196" s="1331"/>
      <c r="C7196" s="1332"/>
      <c r="D7196" s="1333"/>
      <c r="E7196" s="1334"/>
      <c r="F7196" s="1334"/>
      <c r="G7196" s="1334"/>
    </row>
    <row r="7197" spans="1:7" s="1281" customFormat="1" x14ac:dyDescent="0.25">
      <c r="A7197" s="167"/>
      <c r="B7197" s="1331"/>
      <c r="C7197" s="1332"/>
      <c r="D7197" s="1333"/>
      <c r="E7197" s="1334"/>
      <c r="F7197" s="1334"/>
      <c r="G7197" s="1334"/>
    </row>
    <row r="7198" spans="1:7" s="1281" customFormat="1" x14ac:dyDescent="0.25">
      <c r="A7198" s="167"/>
      <c r="B7198" s="1331"/>
      <c r="C7198" s="1332"/>
      <c r="D7198" s="1333"/>
      <c r="E7198" s="1334"/>
      <c r="F7198" s="1334"/>
      <c r="G7198" s="1334"/>
    </row>
    <row r="7199" spans="1:7" s="1281" customFormat="1" x14ac:dyDescent="0.25">
      <c r="A7199" s="167"/>
      <c r="B7199" s="1331"/>
      <c r="C7199" s="1332"/>
      <c r="D7199" s="1333"/>
      <c r="E7199" s="1334"/>
      <c r="F7199" s="1334"/>
      <c r="G7199" s="1334"/>
    </row>
    <row r="7200" spans="1:7" s="1281" customFormat="1" x14ac:dyDescent="0.25">
      <c r="A7200" s="167"/>
      <c r="B7200" s="1331"/>
      <c r="C7200" s="1332"/>
      <c r="D7200" s="1333"/>
      <c r="E7200" s="1334"/>
      <c r="F7200" s="1334"/>
      <c r="G7200" s="1334"/>
    </row>
    <row r="7201" spans="1:7" s="1281" customFormat="1" x14ac:dyDescent="0.25">
      <c r="A7201" s="167"/>
      <c r="B7201" s="1331"/>
      <c r="C7201" s="1332"/>
      <c r="D7201" s="1333"/>
      <c r="E7201" s="1334"/>
      <c r="F7201" s="1334"/>
      <c r="G7201" s="1334"/>
    </row>
    <row r="7202" spans="1:7" s="1281" customFormat="1" x14ac:dyDescent="0.25">
      <c r="A7202" s="167"/>
      <c r="B7202" s="1331"/>
      <c r="C7202" s="1332"/>
      <c r="D7202" s="1333"/>
      <c r="E7202" s="1334"/>
      <c r="F7202" s="1334"/>
      <c r="G7202" s="1334"/>
    </row>
    <row r="7203" spans="1:7" s="1281" customFormat="1" x14ac:dyDescent="0.25">
      <c r="A7203" s="167"/>
      <c r="B7203" s="1331"/>
      <c r="C7203" s="1332"/>
      <c r="D7203" s="1333"/>
      <c r="E7203" s="1334"/>
      <c r="F7203" s="1334"/>
      <c r="G7203" s="1334"/>
    </row>
    <row r="7204" spans="1:7" s="1281" customFormat="1" x14ac:dyDescent="0.25">
      <c r="A7204" s="167"/>
      <c r="B7204" s="1331"/>
      <c r="C7204" s="1332"/>
      <c r="D7204" s="1333"/>
      <c r="E7204" s="1334"/>
      <c r="F7204" s="1334"/>
      <c r="G7204" s="1334"/>
    </row>
    <row r="7205" spans="1:7" s="1281" customFormat="1" x14ac:dyDescent="0.25">
      <c r="A7205" s="167"/>
      <c r="B7205" s="1331"/>
      <c r="C7205" s="1332"/>
      <c r="D7205" s="1333"/>
      <c r="E7205" s="1334"/>
      <c r="F7205" s="1334"/>
      <c r="G7205" s="1334"/>
    </row>
    <row r="7206" spans="1:7" s="1281" customFormat="1" x14ac:dyDescent="0.25">
      <c r="A7206" s="167"/>
      <c r="B7206" s="1331"/>
      <c r="C7206" s="1332"/>
      <c r="D7206" s="1333"/>
      <c r="E7206" s="1334"/>
      <c r="F7206" s="1334"/>
      <c r="G7206" s="1334"/>
    </row>
    <row r="7207" spans="1:7" s="1281" customFormat="1" x14ac:dyDescent="0.25">
      <c r="A7207" s="167"/>
      <c r="B7207" s="1331"/>
      <c r="C7207" s="1332"/>
      <c r="D7207" s="1333"/>
      <c r="E7207" s="1334"/>
      <c r="F7207" s="1334"/>
      <c r="G7207" s="1334"/>
    </row>
    <row r="7208" spans="1:7" s="1281" customFormat="1" x14ac:dyDescent="0.25">
      <c r="A7208" s="167"/>
      <c r="B7208" s="1331"/>
      <c r="C7208" s="1332"/>
      <c r="D7208" s="1333"/>
      <c r="E7208" s="1334"/>
      <c r="F7208" s="1334"/>
      <c r="G7208" s="1334"/>
    </row>
    <row r="7209" spans="1:7" s="1281" customFormat="1" x14ac:dyDescent="0.25">
      <c r="A7209" s="167"/>
      <c r="B7209" s="1331"/>
      <c r="C7209" s="1332"/>
      <c r="D7209" s="1333"/>
      <c r="E7209" s="1334"/>
      <c r="F7209" s="1334"/>
      <c r="G7209" s="1334"/>
    </row>
    <row r="7210" spans="1:7" s="1281" customFormat="1" x14ac:dyDescent="0.25">
      <c r="A7210" s="167"/>
      <c r="B7210" s="1331"/>
      <c r="C7210" s="1332"/>
      <c r="D7210" s="1333"/>
      <c r="E7210" s="1334"/>
      <c r="F7210" s="1334"/>
      <c r="G7210" s="1334"/>
    </row>
    <row r="7211" spans="1:7" s="1281" customFormat="1" x14ac:dyDescent="0.25">
      <c r="A7211" s="167"/>
      <c r="B7211" s="1331"/>
      <c r="C7211" s="1332"/>
      <c r="D7211" s="1333"/>
      <c r="E7211" s="1334"/>
      <c r="F7211" s="1334"/>
      <c r="G7211" s="1334"/>
    </row>
    <row r="7212" spans="1:7" s="1281" customFormat="1" x14ac:dyDescent="0.25">
      <c r="A7212" s="167"/>
      <c r="B7212" s="1331"/>
      <c r="C7212" s="1332"/>
      <c r="D7212" s="1333"/>
      <c r="E7212" s="1334"/>
      <c r="F7212" s="1334"/>
      <c r="G7212" s="1334"/>
    </row>
    <row r="7213" spans="1:7" s="1281" customFormat="1" x14ac:dyDescent="0.25">
      <c r="A7213" s="167"/>
      <c r="B7213" s="1331"/>
      <c r="C7213" s="1332"/>
      <c r="D7213" s="1333"/>
      <c r="E7213" s="1334"/>
      <c r="F7213" s="1334"/>
      <c r="G7213" s="1334"/>
    </row>
    <row r="7214" spans="1:7" s="1281" customFormat="1" x14ac:dyDescent="0.25">
      <c r="A7214" s="167"/>
      <c r="B7214" s="1331"/>
      <c r="C7214" s="1332"/>
      <c r="D7214" s="1333"/>
      <c r="E7214" s="1334"/>
      <c r="F7214" s="1334"/>
      <c r="G7214" s="1334"/>
    </row>
    <row r="7215" spans="1:7" s="1281" customFormat="1" x14ac:dyDescent="0.25">
      <c r="A7215" s="167"/>
      <c r="B7215" s="1331"/>
      <c r="C7215" s="1332"/>
      <c r="D7215" s="1333"/>
      <c r="E7215" s="1334"/>
      <c r="F7215" s="1334"/>
      <c r="G7215" s="1334"/>
    </row>
    <row r="7216" spans="1:7" s="1281" customFormat="1" x14ac:dyDescent="0.25">
      <c r="A7216" s="167"/>
      <c r="B7216" s="1331"/>
      <c r="C7216" s="1332"/>
      <c r="D7216" s="1333"/>
      <c r="E7216" s="1334"/>
      <c r="F7216" s="1334"/>
      <c r="G7216" s="1334"/>
    </row>
    <row r="7217" spans="1:7" s="1281" customFormat="1" x14ac:dyDescent="0.25">
      <c r="A7217" s="167"/>
      <c r="B7217" s="1331"/>
      <c r="C7217" s="1332"/>
      <c r="D7217" s="1333"/>
      <c r="E7217" s="1334"/>
      <c r="F7217" s="1334"/>
      <c r="G7217" s="1334"/>
    </row>
    <row r="7218" spans="1:7" s="1281" customFormat="1" x14ac:dyDescent="0.25">
      <c r="A7218" s="167"/>
      <c r="B7218" s="1331"/>
      <c r="C7218" s="1332"/>
      <c r="D7218" s="1333"/>
      <c r="E7218" s="1334"/>
      <c r="F7218" s="1334"/>
      <c r="G7218" s="1334"/>
    </row>
    <row r="7219" spans="1:7" s="1281" customFormat="1" x14ac:dyDescent="0.25">
      <c r="A7219" s="167"/>
      <c r="B7219" s="1331"/>
      <c r="C7219" s="1332"/>
      <c r="D7219" s="1333"/>
      <c r="E7219" s="1334"/>
      <c r="F7219" s="1334"/>
      <c r="G7219" s="1334"/>
    </row>
    <row r="7220" spans="1:7" s="1281" customFormat="1" x14ac:dyDescent="0.25">
      <c r="A7220" s="167"/>
      <c r="B7220" s="1331"/>
      <c r="C7220" s="1332"/>
      <c r="D7220" s="1333"/>
      <c r="E7220" s="1334"/>
      <c r="F7220" s="1334"/>
      <c r="G7220" s="1334"/>
    </row>
    <row r="7221" spans="1:7" s="1281" customFormat="1" x14ac:dyDescent="0.25">
      <c r="A7221" s="167"/>
      <c r="B7221" s="1331"/>
      <c r="C7221" s="1332"/>
      <c r="D7221" s="1333"/>
      <c r="E7221" s="1334"/>
      <c r="F7221" s="1334"/>
      <c r="G7221" s="1334"/>
    </row>
    <row r="7222" spans="1:7" s="1281" customFormat="1" x14ac:dyDescent="0.25">
      <c r="A7222" s="167"/>
      <c r="B7222" s="1331"/>
      <c r="C7222" s="1332"/>
      <c r="D7222" s="1333"/>
      <c r="E7222" s="1334"/>
      <c r="F7222" s="1334"/>
      <c r="G7222" s="1334"/>
    </row>
    <row r="7223" spans="1:7" s="1281" customFormat="1" x14ac:dyDescent="0.25">
      <c r="A7223" s="167"/>
      <c r="B7223" s="1331"/>
      <c r="C7223" s="1332"/>
      <c r="D7223" s="1333"/>
      <c r="E7223" s="1334"/>
      <c r="F7223" s="1334"/>
      <c r="G7223" s="1334"/>
    </row>
    <row r="7224" spans="1:7" s="1281" customFormat="1" x14ac:dyDescent="0.25">
      <c r="A7224" s="167"/>
      <c r="B7224" s="1331"/>
      <c r="C7224" s="1332"/>
      <c r="D7224" s="1333"/>
      <c r="E7224" s="1334"/>
      <c r="F7224" s="1334"/>
      <c r="G7224" s="1334"/>
    </row>
    <row r="7225" spans="1:7" s="1281" customFormat="1" x14ac:dyDescent="0.25">
      <c r="A7225" s="167"/>
      <c r="B7225" s="1331"/>
      <c r="C7225" s="1332"/>
      <c r="D7225" s="1333"/>
      <c r="E7225" s="1334"/>
      <c r="F7225" s="1334"/>
      <c r="G7225" s="1334"/>
    </row>
    <row r="7226" spans="1:7" s="1281" customFormat="1" x14ac:dyDescent="0.25">
      <c r="A7226" s="167"/>
      <c r="B7226" s="1331"/>
      <c r="C7226" s="1332"/>
      <c r="D7226" s="1333"/>
      <c r="E7226" s="1334"/>
      <c r="F7226" s="1334"/>
      <c r="G7226" s="1334"/>
    </row>
    <row r="7227" spans="1:7" s="1281" customFormat="1" x14ac:dyDescent="0.25">
      <c r="A7227" s="167"/>
      <c r="B7227" s="1331"/>
      <c r="C7227" s="1332"/>
      <c r="D7227" s="1333"/>
      <c r="E7227" s="1334"/>
      <c r="F7227" s="1334"/>
      <c r="G7227" s="1334"/>
    </row>
    <row r="7228" spans="1:7" s="1281" customFormat="1" x14ac:dyDescent="0.25">
      <c r="A7228" s="167"/>
      <c r="B7228" s="1331"/>
      <c r="C7228" s="1332"/>
      <c r="D7228" s="1333"/>
      <c r="E7228" s="1334"/>
      <c r="F7228" s="1334"/>
      <c r="G7228" s="1334"/>
    </row>
    <row r="7229" spans="1:7" s="1281" customFormat="1" x14ac:dyDescent="0.25">
      <c r="A7229" s="167"/>
      <c r="B7229" s="1331"/>
      <c r="C7229" s="1332"/>
      <c r="D7229" s="1333"/>
      <c r="E7229" s="1334"/>
      <c r="F7229" s="1334"/>
      <c r="G7229" s="1334"/>
    </row>
    <row r="7230" spans="1:7" s="1281" customFormat="1" x14ac:dyDescent="0.25">
      <c r="A7230" s="167"/>
      <c r="B7230" s="1331"/>
      <c r="C7230" s="1332"/>
      <c r="D7230" s="1333"/>
      <c r="E7230" s="1334"/>
      <c r="F7230" s="1334"/>
      <c r="G7230" s="1334"/>
    </row>
    <row r="7231" spans="1:7" s="1281" customFormat="1" x14ac:dyDescent="0.25">
      <c r="A7231" s="167"/>
      <c r="B7231" s="1331"/>
      <c r="C7231" s="1332"/>
      <c r="D7231" s="1333"/>
      <c r="E7231" s="1334"/>
      <c r="F7231" s="1334"/>
      <c r="G7231" s="1334"/>
    </row>
    <row r="7232" spans="1:7" s="1281" customFormat="1" x14ac:dyDescent="0.25">
      <c r="A7232" s="167"/>
      <c r="B7232" s="1331"/>
      <c r="C7232" s="1332"/>
      <c r="D7232" s="1333"/>
      <c r="E7232" s="1334"/>
      <c r="F7232" s="1334"/>
      <c r="G7232" s="1334"/>
    </row>
    <row r="7233" spans="1:7" s="1281" customFormat="1" x14ac:dyDescent="0.25">
      <c r="A7233" s="167"/>
      <c r="B7233" s="1331"/>
      <c r="C7233" s="1332"/>
      <c r="D7233" s="1333"/>
      <c r="E7233" s="1334"/>
      <c r="F7233" s="1334"/>
      <c r="G7233" s="1334"/>
    </row>
    <row r="7234" spans="1:7" s="1281" customFormat="1" x14ac:dyDescent="0.25">
      <c r="A7234" s="167"/>
      <c r="B7234" s="1331"/>
      <c r="C7234" s="1332"/>
      <c r="D7234" s="1333"/>
      <c r="E7234" s="1334"/>
      <c r="F7234" s="1334"/>
      <c r="G7234" s="1334"/>
    </row>
    <row r="7235" spans="1:7" s="1281" customFormat="1" x14ac:dyDescent="0.25">
      <c r="A7235" s="167"/>
      <c r="B7235" s="1331"/>
      <c r="C7235" s="1332"/>
      <c r="D7235" s="1333"/>
      <c r="E7235" s="1334"/>
      <c r="F7235" s="1334"/>
      <c r="G7235" s="1334"/>
    </row>
    <row r="7236" spans="1:7" s="1281" customFormat="1" x14ac:dyDescent="0.25">
      <c r="A7236" s="167"/>
      <c r="B7236" s="1331"/>
      <c r="C7236" s="1332"/>
      <c r="D7236" s="1333"/>
      <c r="E7236" s="1334"/>
      <c r="F7236" s="1334"/>
      <c r="G7236" s="1334"/>
    </row>
    <row r="7237" spans="1:7" s="1281" customFormat="1" x14ac:dyDescent="0.25">
      <c r="A7237" s="167"/>
      <c r="B7237" s="1331"/>
      <c r="C7237" s="1332"/>
      <c r="D7237" s="1333"/>
      <c r="E7237" s="1334"/>
      <c r="F7237" s="1334"/>
      <c r="G7237" s="1334"/>
    </row>
    <row r="7238" spans="1:7" s="1281" customFormat="1" x14ac:dyDescent="0.25">
      <c r="A7238" s="167"/>
      <c r="B7238" s="1331"/>
      <c r="C7238" s="1332"/>
      <c r="D7238" s="1333"/>
      <c r="E7238" s="1334"/>
      <c r="F7238" s="1334"/>
      <c r="G7238" s="1334"/>
    </row>
    <row r="7239" spans="1:7" s="1281" customFormat="1" x14ac:dyDescent="0.25">
      <c r="A7239" s="167"/>
      <c r="B7239" s="1331"/>
      <c r="C7239" s="1332"/>
      <c r="D7239" s="1333"/>
      <c r="E7239" s="1334"/>
      <c r="F7239" s="1334"/>
      <c r="G7239" s="1334"/>
    </row>
    <row r="7240" spans="1:7" s="1281" customFormat="1" x14ac:dyDescent="0.25">
      <c r="A7240" s="167"/>
      <c r="B7240" s="1331"/>
      <c r="C7240" s="1332"/>
      <c r="D7240" s="1333"/>
      <c r="E7240" s="1334"/>
      <c r="F7240" s="1334"/>
      <c r="G7240" s="1334"/>
    </row>
    <row r="7241" spans="1:7" s="1281" customFormat="1" x14ac:dyDescent="0.25">
      <c r="A7241" s="167"/>
      <c r="B7241" s="1331"/>
      <c r="C7241" s="1332"/>
      <c r="D7241" s="1333"/>
      <c r="E7241" s="1334"/>
      <c r="F7241" s="1334"/>
      <c r="G7241" s="1334"/>
    </row>
    <row r="7242" spans="1:7" s="1281" customFormat="1" x14ac:dyDescent="0.25">
      <c r="A7242" s="167"/>
      <c r="B7242" s="1331"/>
      <c r="C7242" s="1332"/>
      <c r="D7242" s="1333"/>
      <c r="E7242" s="1334"/>
      <c r="F7242" s="1334"/>
      <c r="G7242" s="1334"/>
    </row>
    <row r="7243" spans="1:7" s="1281" customFormat="1" x14ac:dyDescent="0.25">
      <c r="A7243" s="167"/>
      <c r="B7243" s="1331"/>
      <c r="C7243" s="1332"/>
      <c r="D7243" s="1333"/>
      <c r="E7243" s="1334"/>
      <c r="F7243" s="1334"/>
      <c r="G7243" s="1334"/>
    </row>
    <row r="7244" spans="1:7" s="1281" customFormat="1" x14ac:dyDescent="0.25">
      <c r="A7244" s="167"/>
      <c r="B7244" s="1331"/>
      <c r="C7244" s="1332"/>
      <c r="D7244" s="1333"/>
      <c r="E7244" s="1334"/>
      <c r="F7244" s="1334"/>
      <c r="G7244" s="1334"/>
    </row>
    <row r="7245" spans="1:7" s="1281" customFormat="1" x14ac:dyDescent="0.25">
      <c r="A7245" s="167"/>
      <c r="B7245" s="1331"/>
      <c r="C7245" s="1332"/>
      <c r="D7245" s="1333"/>
      <c r="E7245" s="1334"/>
      <c r="F7245" s="1334"/>
      <c r="G7245" s="1334"/>
    </row>
    <row r="7246" spans="1:7" s="1281" customFormat="1" x14ac:dyDescent="0.25">
      <c r="A7246" s="167"/>
      <c r="B7246" s="1331"/>
      <c r="C7246" s="1332"/>
      <c r="D7246" s="1333"/>
      <c r="E7246" s="1334"/>
      <c r="F7246" s="1334"/>
      <c r="G7246" s="1334"/>
    </row>
    <row r="7247" spans="1:7" s="1281" customFormat="1" x14ac:dyDescent="0.25">
      <c r="A7247" s="167"/>
      <c r="B7247" s="1331"/>
      <c r="C7247" s="1332"/>
      <c r="D7247" s="1333"/>
      <c r="E7247" s="1334"/>
      <c r="F7247" s="1334"/>
      <c r="G7247" s="1334"/>
    </row>
    <row r="7248" spans="1:7" s="1281" customFormat="1" x14ac:dyDescent="0.25">
      <c r="A7248" s="167"/>
      <c r="B7248" s="1331"/>
      <c r="C7248" s="1332"/>
      <c r="D7248" s="1333"/>
      <c r="E7248" s="1334"/>
      <c r="F7248" s="1334"/>
      <c r="G7248" s="1334"/>
    </row>
    <row r="7249" spans="1:7" s="1281" customFormat="1" x14ac:dyDescent="0.25">
      <c r="A7249" s="167"/>
      <c r="B7249" s="1331"/>
      <c r="C7249" s="1332"/>
      <c r="D7249" s="1333"/>
      <c r="E7249" s="1334"/>
      <c r="F7249" s="1334"/>
      <c r="G7249" s="1334"/>
    </row>
    <row r="7250" spans="1:7" s="1281" customFormat="1" x14ac:dyDescent="0.25">
      <c r="A7250" s="167"/>
      <c r="B7250" s="1331"/>
      <c r="C7250" s="1332"/>
      <c r="D7250" s="1333"/>
      <c r="E7250" s="1334"/>
      <c r="F7250" s="1334"/>
      <c r="G7250" s="1334"/>
    </row>
    <row r="7251" spans="1:7" s="1281" customFormat="1" x14ac:dyDescent="0.25">
      <c r="A7251" s="167"/>
      <c r="B7251" s="1331"/>
      <c r="C7251" s="1332"/>
      <c r="D7251" s="1333"/>
      <c r="E7251" s="1334"/>
      <c r="F7251" s="1334"/>
      <c r="G7251" s="1334"/>
    </row>
    <row r="7252" spans="1:7" s="1281" customFormat="1" x14ac:dyDescent="0.25">
      <c r="A7252" s="167"/>
      <c r="B7252" s="1331"/>
      <c r="C7252" s="1332"/>
      <c r="D7252" s="1333"/>
      <c r="E7252" s="1334"/>
      <c r="F7252" s="1334"/>
      <c r="G7252" s="1334"/>
    </row>
    <row r="7253" spans="1:7" s="1281" customFormat="1" x14ac:dyDescent="0.25">
      <c r="A7253" s="167"/>
      <c r="B7253" s="1331"/>
      <c r="C7253" s="1332"/>
      <c r="D7253" s="1333"/>
      <c r="E7253" s="1334"/>
      <c r="F7253" s="1334"/>
      <c r="G7253" s="1334"/>
    </row>
    <row r="7254" spans="1:7" s="1281" customFormat="1" x14ac:dyDescent="0.25">
      <c r="A7254" s="167"/>
      <c r="B7254" s="1331"/>
      <c r="C7254" s="1332"/>
      <c r="D7254" s="1333"/>
      <c r="E7254" s="1334"/>
      <c r="F7254" s="1334"/>
      <c r="G7254" s="1334"/>
    </row>
    <row r="7255" spans="1:7" s="1281" customFormat="1" x14ac:dyDescent="0.25">
      <c r="A7255" s="167"/>
      <c r="B7255" s="1331"/>
      <c r="C7255" s="1332"/>
      <c r="D7255" s="1333"/>
      <c r="E7255" s="1334"/>
      <c r="F7255" s="1334"/>
      <c r="G7255" s="1334"/>
    </row>
    <row r="7256" spans="1:7" s="1281" customFormat="1" x14ac:dyDescent="0.25">
      <c r="A7256" s="167"/>
      <c r="B7256" s="1331"/>
      <c r="C7256" s="1332"/>
      <c r="D7256" s="1333"/>
      <c r="E7256" s="1334"/>
      <c r="F7256" s="1334"/>
      <c r="G7256" s="1334"/>
    </row>
    <row r="7257" spans="1:7" s="1281" customFormat="1" x14ac:dyDescent="0.25">
      <c r="A7257" s="167"/>
      <c r="B7257" s="1331"/>
      <c r="C7257" s="1332"/>
      <c r="D7257" s="1333"/>
      <c r="E7257" s="1334"/>
      <c r="F7257" s="1334"/>
      <c r="G7257" s="1334"/>
    </row>
    <row r="7258" spans="1:7" s="1281" customFormat="1" x14ac:dyDescent="0.25">
      <c r="A7258" s="167"/>
      <c r="B7258" s="1331"/>
      <c r="C7258" s="1332"/>
      <c r="D7258" s="1333"/>
      <c r="E7258" s="1334"/>
      <c r="F7258" s="1334"/>
      <c r="G7258" s="1334"/>
    </row>
    <row r="7259" spans="1:7" s="1281" customFormat="1" x14ac:dyDescent="0.25">
      <c r="A7259" s="167"/>
      <c r="B7259" s="1331"/>
      <c r="C7259" s="1332"/>
      <c r="D7259" s="1333"/>
      <c r="E7259" s="1334"/>
      <c r="F7259" s="1334"/>
      <c r="G7259" s="1334"/>
    </row>
    <row r="7260" spans="1:7" s="1281" customFormat="1" x14ac:dyDescent="0.25">
      <c r="A7260" s="167"/>
      <c r="B7260" s="1331"/>
      <c r="C7260" s="1332"/>
      <c r="D7260" s="1333"/>
      <c r="E7260" s="1334"/>
      <c r="F7260" s="1334"/>
      <c r="G7260" s="1334"/>
    </row>
    <row r="7261" spans="1:7" s="1281" customFormat="1" x14ac:dyDescent="0.25">
      <c r="A7261" s="167"/>
      <c r="B7261" s="1331"/>
      <c r="C7261" s="1332"/>
      <c r="D7261" s="1333"/>
      <c r="E7261" s="1334"/>
      <c r="F7261" s="1334"/>
      <c r="G7261" s="1334"/>
    </row>
    <row r="7262" spans="1:7" s="1281" customFormat="1" x14ac:dyDescent="0.25">
      <c r="A7262" s="167"/>
      <c r="B7262" s="1331"/>
      <c r="C7262" s="1332"/>
      <c r="D7262" s="1333"/>
      <c r="E7262" s="1334"/>
      <c r="F7262" s="1334"/>
      <c r="G7262" s="1334"/>
    </row>
    <row r="7263" spans="1:7" s="1281" customFormat="1" x14ac:dyDescent="0.25">
      <c r="A7263" s="167"/>
      <c r="B7263" s="1331"/>
      <c r="C7263" s="1332"/>
      <c r="D7263" s="1333"/>
      <c r="E7263" s="1334"/>
      <c r="F7263" s="1334"/>
      <c r="G7263" s="1334"/>
    </row>
    <row r="7264" spans="1:7" s="1281" customFormat="1" x14ac:dyDescent="0.25">
      <c r="A7264" s="167"/>
      <c r="B7264" s="1331"/>
      <c r="C7264" s="1332"/>
      <c r="D7264" s="1333"/>
      <c r="E7264" s="1334"/>
      <c r="F7264" s="1334"/>
      <c r="G7264" s="1334"/>
    </row>
    <row r="7265" spans="1:7" s="1281" customFormat="1" x14ac:dyDescent="0.25">
      <c r="A7265" s="167"/>
      <c r="B7265" s="1331"/>
      <c r="C7265" s="1332"/>
      <c r="D7265" s="1333"/>
      <c r="E7265" s="1334"/>
      <c r="F7265" s="1334"/>
      <c r="G7265" s="1334"/>
    </row>
    <row r="7266" spans="1:7" s="1281" customFormat="1" x14ac:dyDescent="0.25">
      <c r="A7266" s="167"/>
      <c r="B7266" s="1331"/>
      <c r="C7266" s="1332"/>
      <c r="D7266" s="1333"/>
      <c r="E7266" s="1334"/>
      <c r="F7266" s="1334"/>
      <c r="G7266" s="1334"/>
    </row>
    <row r="7267" spans="1:7" s="1281" customFormat="1" x14ac:dyDescent="0.25">
      <c r="A7267" s="167"/>
      <c r="B7267" s="1331"/>
      <c r="C7267" s="1332"/>
      <c r="D7267" s="1333"/>
      <c r="E7267" s="1334"/>
      <c r="F7267" s="1334"/>
      <c r="G7267" s="1334"/>
    </row>
    <row r="7268" spans="1:7" s="1281" customFormat="1" x14ac:dyDescent="0.25">
      <c r="A7268" s="167"/>
      <c r="B7268" s="1331"/>
      <c r="C7268" s="1332"/>
      <c r="D7268" s="1333"/>
      <c r="E7268" s="1334"/>
      <c r="F7268" s="1334"/>
      <c r="G7268" s="1334"/>
    </row>
    <row r="7269" spans="1:7" s="1281" customFormat="1" x14ac:dyDescent="0.25">
      <c r="A7269" s="167"/>
      <c r="B7269" s="1331"/>
      <c r="C7269" s="1332"/>
      <c r="D7269" s="1333"/>
      <c r="E7269" s="1334"/>
      <c r="F7269" s="1334"/>
      <c r="G7269" s="1334"/>
    </row>
    <row r="7270" spans="1:7" s="1281" customFormat="1" x14ac:dyDescent="0.25">
      <c r="A7270" s="167"/>
      <c r="B7270" s="1331"/>
      <c r="C7270" s="1332"/>
      <c r="D7270" s="1333"/>
      <c r="E7270" s="1334"/>
      <c r="F7270" s="1334"/>
      <c r="G7270" s="1334"/>
    </row>
    <row r="7271" spans="1:7" s="1281" customFormat="1" x14ac:dyDescent="0.25">
      <c r="A7271" s="167"/>
      <c r="B7271" s="1331"/>
      <c r="C7271" s="1332"/>
      <c r="D7271" s="1333"/>
      <c r="E7271" s="1334"/>
      <c r="F7271" s="1334"/>
      <c r="G7271" s="1334"/>
    </row>
    <row r="7272" spans="1:7" s="1281" customFormat="1" x14ac:dyDescent="0.25">
      <c r="A7272" s="167"/>
      <c r="B7272" s="1331"/>
      <c r="C7272" s="1332"/>
      <c r="D7272" s="1333"/>
      <c r="E7272" s="1334"/>
      <c r="F7272" s="1334"/>
      <c r="G7272" s="1334"/>
    </row>
    <row r="7273" spans="1:7" s="1281" customFormat="1" x14ac:dyDescent="0.25">
      <c r="A7273" s="167"/>
      <c r="B7273" s="1331"/>
      <c r="C7273" s="1332"/>
      <c r="D7273" s="1333"/>
      <c r="E7273" s="1334"/>
      <c r="F7273" s="1334"/>
      <c r="G7273" s="1334"/>
    </row>
    <row r="7274" spans="1:7" s="1281" customFormat="1" x14ac:dyDescent="0.25">
      <c r="A7274" s="167"/>
      <c r="B7274" s="1331"/>
      <c r="C7274" s="1332"/>
      <c r="D7274" s="1333"/>
      <c r="E7274" s="1334"/>
      <c r="F7274" s="1334"/>
      <c r="G7274" s="1334"/>
    </row>
    <row r="7275" spans="1:7" s="1281" customFormat="1" x14ac:dyDescent="0.25">
      <c r="A7275" s="167"/>
      <c r="B7275" s="1331"/>
      <c r="C7275" s="1332"/>
      <c r="D7275" s="1333"/>
      <c r="E7275" s="1334"/>
      <c r="F7275" s="1334"/>
      <c r="G7275" s="1334"/>
    </row>
    <row r="7276" spans="1:7" s="1281" customFormat="1" x14ac:dyDescent="0.25">
      <c r="A7276" s="167"/>
      <c r="B7276" s="1331"/>
      <c r="C7276" s="1332"/>
      <c r="D7276" s="1333"/>
      <c r="E7276" s="1334"/>
      <c r="F7276" s="1334"/>
      <c r="G7276" s="1334"/>
    </row>
    <row r="7277" spans="1:7" s="1281" customFormat="1" x14ac:dyDescent="0.25">
      <c r="A7277" s="167"/>
      <c r="B7277" s="1331"/>
      <c r="C7277" s="1332"/>
      <c r="D7277" s="1333"/>
      <c r="E7277" s="1334"/>
      <c r="F7277" s="1334"/>
      <c r="G7277" s="1334"/>
    </row>
    <row r="7278" spans="1:7" s="1281" customFormat="1" x14ac:dyDescent="0.25">
      <c r="A7278" s="167"/>
      <c r="B7278" s="1331"/>
      <c r="C7278" s="1332"/>
      <c r="D7278" s="1333"/>
      <c r="E7278" s="1334"/>
      <c r="F7278" s="1334"/>
      <c r="G7278" s="1334"/>
    </row>
    <row r="7279" spans="1:7" s="1281" customFormat="1" x14ac:dyDescent="0.25">
      <c r="A7279" s="167"/>
      <c r="B7279" s="1331"/>
      <c r="C7279" s="1332"/>
      <c r="D7279" s="1333"/>
      <c r="E7279" s="1334"/>
      <c r="F7279" s="1334"/>
      <c r="G7279" s="1334"/>
    </row>
    <row r="7280" spans="1:7" s="1281" customFormat="1" x14ac:dyDescent="0.25">
      <c r="A7280" s="167"/>
      <c r="B7280" s="1331"/>
      <c r="C7280" s="1332"/>
      <c r="D7280" s="1333"/>
      <c r="E7280" s="1334"/>
      <c r="F7280" s="1334"/>
      <c r="G7280" s="1334"/>
    </row>
    <row r="7281" spans="1:7" s="1281" customFormat="1" x14ac:dyDescent="0.25">
      <c r="A7281" s="167"/>
      <c r="B7281" s="1331"/>
      <c r="C7281" s="1332"/>
      <c r="D7281" s="1333"/>
      <c r="E7281" s="1334"/>
      <c r="F7281" s="1334"/>
      <c r="G7281" s="1334"/>
    </row>
    <row r="7282" spans="1:7" s="1281" customFormat="1" x14ac:dyDescent="0.25">
      <c r="A7282" s="167"/>
      <c r="B7282" s="1331"/>
      <c r="C7282" s="1332"/>
      <c r="D7282" s="1333"/>
      <c r="E7282" s="1334"/>
      <c r="F7282" s="1334"/>
      <c r="G7282" s="1334"/>
    </row>
    <row r="7283" spans="1:7" s="1281" customFormat="1" x14ac:dyDescent="0.25">
      <c r="A7283" s="167"/>
      <c r="B7283" s="1331"/>
      <c r="C7283" s="1332"/>
      <c r="D7283" s="1333"/>
      <c r="E7283" s="1334"/>
      <c r="F7283" s="1334"/>
      <c r="G7283" s="1334"/>
    </row>
    <row r="7284" spans="1:7" s="1281" customFormat="1" x14ac:dyDescent="0.25">
      <c r="A7284" s="167"/>
      <c r="B7284" s="1331"/>
      <c r="C7284" s="1332"/>
      <c r="D7284" s="1333"/>
      <c r="E7284" s="1334"/>
      <c r="F7284" s="1334"/>
      <c r="G7284" s="1334"/>
    </row>
    <row r="7285" spans="1:7" s="1281" customFormat="1" x14ac:dyDescent="0.25">
      <c r="A7285" s="167"/>
      <c r="B7285" s="1331"/>
      <c r="C7285" s="1332"/>
      <c r="D7285" s="1333"/>
      <c r="E7285" s="1334"/>
      <c r="F7285" s="1334"/>
      <c r="G7285" s="1334"/>
    </row>
    <row r="7286" spans="1:7" s="1281" customFormat="1" x14ac:dyDescent="0.25">
      <c r="A7286" s="167"/>
      <c r="B7286" s="1331"/>
      <c r="C7286" s="1332"/>
      <c r="D7286" s="1333"/>
      <c r="E7286" s="1334"/>
      <c r="F7286" s="1334"/>
      <c r="G7286" s="1334"/>
    </row>
    <row r="7287" spans="1:7" s="1281" customFormat="1" x14ac:dyDescent="0.25">
      <c r="A7287" s="167"/>
      <c r="B7287" s="1331"/>
      <c r="C7287" s="1332"/>
      <c r="D7287" s="1333"/>
      <c r="E7287" s="1334"/>
      <c r="F7287" s="1334"/>
      <c r="G7287" s="1334"/>
    </row>
    <row r="7288" spans="1:7" s="1281" customFormat="1" x14ac:dyDescent="0.25">
      <c r="A7288" s="167"/>
      <c r="B7288" s="1331"/>
      <c r="C7288" s="1332"/>
      <c r="D7288" s="1333"/>
      <c r="E7288" s="1334"/>
      <c r="F7288" s="1334"/>
      <c r="G7288" s="1334"/>
    </row>
    <row r="7289" spans="1:7" s="1281" customFormat="1" x14ac:dyDescent="0.25">
      <c r="A7289" s="167"/>
      <c r="B7289" s="1331"/>
      <c r="C7289" s="1332"/>
      <c r="D7289" s="1333"/>
      <c r="E7289" s="1334"/>
      <c r="F7289" s="1334"/>
      <c r="G7289" s="1334"/>
    </row>
    <row r="7290" spans="1:7" s="1281" customFormat="1" x14ac:dyDescent="0.25">
      <c r="A7290" s="167"/>
      <c r="B7290" s="1331"/>
      <c r="C7290" s="1332"/>
      <c r="D7290" s="1333"/>
      <c r="E7290" s="1334"/>
      <c r="F7290" s="1334"/>
      <c r="G7290" s="1334"/>
    </row>
    <row r="7291" spans="1:7" s="1281" customFormat="1" x14ac:dyDescent="0.25">
      <c r="A7291" s="167"/>
      <c r="B7291" s="1331"/>
      <c r="C7291" s="1332"/>
      <c r="D7291" s="1333"/>
      <c r="E7291" s="1334"/>
      <c r="F7291" s="1334"/>
      <c r="G7291" s="1334"/>
    </row>
    <row r="7292" spans="1:7" s="1281" customFormat="1" x14ac:dyDescent="0.25">
      <c r="A7292" s="167"/>
      <c r="B7292" s="1331"/>
      <c r="C7292" s="1332"/>
      <c r="D7292" s="1333"/>
      <c r="E7292" s="1334"/>
      <c r="F7292" s="1334"/>
      <c r="G7292" s="1334"/>
    </row>
    <row r="7293" spans="1:7" s="1281" customFormat="1" x14ac:dyDescent="0.25">
      <c r="A7293" s="167"/>
      <c r="B7293" s="1331"/>
      <c r="C7293" s="1332"/>
      <c r="D7293" s="1333"/>
      <c r="E7293" s="1334"/>
      <c r="F7293" s="1334"/>
      <c r="G7293" s="1334"/>
    </row>
    <row r="7294" spans="1:7" s="1281" customFormat="1" x14ac:dyDescent="0.25">
      <c r="A7294" s="167"/>
      <c r="B7294" s="1331"/>
      <c r="C7294" s="1332"/>
      <c r="D7294" s="1333"/>
      <c r="E7294" s="1334"/>
      <c r="F7294" s="1334"/>
      <c r="G7294" s="1334"/>
    </row>
    <row r="7295" spans="1:7" s="1281" customFormat="1" x14ac:dyDescent="0.25">
      <c r="A7295" s="167"/>
      <c r="B7295" s="1331"/>
      <c r="C7295" s="1332"/>
      <c r="D7295" s="1333"/>
      <c r="E7295" s="1334"/>
      <c r="F7295" s="1334"/>
      <c r="G7295" s="1334"/>
    </row>
    <row r="7296" spans="1:7" s="1281" customFormat="1" x14ac:dyDescent="0.25">
      <c r="A7296" s="167"/>
      <c r="B7296" s="1331"/>
      <c r="C7296" s="1332"/>
      <c r="D7296" s="1333"/>
      <c r="E7296" s="1334"/>
      <c r="F7296" s="1334"/>
      <c r="G7296" s="1334"/>
    </row>
    <row r="7297" spans="1:7" s="1281" customFormat="1" x14ac:dyDescent="0.25">
      <c r="A7297" s="167"/>
      <c r="B7297" s="1331"/>
      <c r="C7297" s="1332"/>
      <c r="D7297" s="1333"/>
      <c r="E7297" s="1334"/>
      <c r="F7297" s="1334"/>
      <c r="G7297" s="1334"/>
    </row>
    <row r="7298" spans="1:7" s="1281" customFormat="1" x14ac:dyDescent="0.25">
      <c r="A7298" s="167"/>
      <c r="B7298" s="1331"/>
      <c r="C7298" s="1332"/>
      <c r="D7298" s="1333"/>
      <c r="E7298" s="1334"/>
      <c r="F7298" s="1334"/>
      <c r="G7298" s="1334"/>
    </row>
    <row r="7299" spans="1:7" s="1281" customFormat="1" x14ac:dyDescent="0.25">
      <c r="A7299" s="167"/>
      <c r="B7299" s="1331"/>
      <c r="C7299" s="1332"/>
      <c r="D7299" s="1333"/>
      <c r="E7299" s="1334"/>
      <c r="F7299" s="1334"/>
      <c r="G7299" s="1334"/>
    </row>
    <row r="7300" spans="1:7" s="1281" customFormat="1" x14ac:dyDescent="0.25">
      <c r="A7300" s="167"/>
      <c r="B7300" s="1331"/>
      <c r="C7300" s="1332"/>
      <c r="D7300" s="1333"/>
      <c r="E7300" s="1334"/>
      <c r="F7300" s="1334"/>
      <c r="G7300" s="1334"/>
    </row>
    <row r="7301" spans="1:7" s="1281" customFormat="1" x14ac:dyDescent="0.25">
      <c r="A7301" s="167"/>
      <c r="B7301" s="1331"/>
      <c r="C7301" s="1332"/>
      <c r="D7301" s="1333"/>
      <c r="E7301" s="1334"/>
      <c r="F7301" s="1334"/>
      <c r="G7301" s="1334"/>
    </row>
    <row r="7302" spans="1:7" s="1281" customFormat="1" x14ac:dyDescent="0.25">
      <c r="A7302" s="167"/>
      <c r="B7302" s="1331"/>
      <c r="C7302" s="1332"/>
      <c r="D7302" s="1333"/>
      <c r="E7302" s="1334"/>
      <c r="F7302" s="1334"/>
      <c r="G7302" s="1334"/>
    </row>
    <row r="7303" spans="1:7" s="1281" customFormat="1" x14ac:dyDescent="0.25">
      <c r="A7303" s="167"/>
      <c r="B7303" s="1331"/>
      <c r="C7303" s="1332"/>
      <c r="D7303" s="1333"/>
      <c r="E7303" s="1334"/>
      <c r="F7303" s="1334"/>
      <c r="G7303" s="1334"/>
    </row>
    <row r="7304" spans="1:7" s="1281" customFormat="1" x14ac:dyDescent="0.25">
      <c r="A7304" s="167"/>
      <c r="B7304" s="1331"/>
      <c r="C7304" s="1332"/>
      <c r="D7304" s="1333"/>
      <c r="E7304" s="1334"/>
      <c r="F7304" s="1334"/>
      <c r="G7304" s="1334"/>
    </row>
    <row r="7305" spans="1:7" s="1281" customFormat="1" x14ac:dyDescent="0.25">
      <c r="A7305" s="167"/>
      <c r="B7305" s="1331"/>
      <c r="C7305" s="1332"/>
      <c r="D7305" s="1333"/>
      <c r="E7305" s="1334"/>
      <c r="F7305" s="1334"/>
      <c r="G7305" s="1334"/>
    </row>
    <row r="7306" spans="1:7" s="1281" customFormat="1" x14ac:dyDescent="0.25">
      <c r="A7306" s="167"/>
      <c r="B7306" s="1331"/>
      <c r="C7306" s="1332"/>
      <c r="D7306" s="1333"/>
      <c r="E7306" s="1334"/>
      <c r="F7306" s="1334"/>
      <c r="G7306" s="1334"/>
    </row>
    <row r="7307" spans="1:7" s="1281" customFormat="1" x14ac:dyDescent="0.25">
      <c r="A7307" s="167"/>
      <c r="B7307" s="1331"/>
      <c r="C7307" s="1332"/>
      <c r="D7307" s="1333"/>
      <c r="E7307" s="1334"/>
      <c r="F7307" s="1334"/>
      <c r="G7307" s="1334"/>
    </row>
    <row r="7308" spans="1:7" s="1281" customFormat="1" x14ac:dyDescent="0.25">
      <c r="A7308" s="167"/>
      <c r="B7308" s="1331"/>
      <c r="C7308" s="1332"/>
      <c r="D7308" s="1333"/>
      <c r="E7308" s="1334"/>
      <c r="F7308" s="1334"/>
      <c r="G7308" s="1334"/>
    </row>
    <row r="7309" spans="1:7" s="1281" customFormat="1" x14ac:dyDescent="0.25">
      <c r="A7309" s="167"/>
      <c r="B7309" s="1331"/>
      <c r="C7309" s="1332"/>
      <c r="D7309" s="1333"/>
      <c r="E7309" s="1334"/>
      <c r="F7309" s="1334"/>
      <c r="G7309" s="1334"/>
    </row>
    <row r="7310" spans="1:7" s="1281" customFormat="1" x14ac:dyDescent="0.25">
      <c r="A7310" s="167"/>
      <c r="B7310" s="1331"/>
      <c r="C7310" s="1332"/>
      <c r="D7310" s="1333"/>
      <c r="E7310" s="1334"/>
      <c r="F7310" s="1334"/>
      <c r="G7310" s="1334"/>
    </row>
    <row r="7311" spans="1:7" s="1281" customFormat="1" x14ac:dyDescent="0.25">
      <c r="A7311" s="167"/>
      <c r="B7311" s="1331"/>
      <c r="C7311" s="1332"/>
      <c r="D7311" s="1333"/>
      <c r="E7311" s="1334"/>
      <c r="F7311" s="1334"/>
      <c r="G7311" s="1334"/>
    </row>
    <row r="7312" spans="1:7" s="1281" customFormat="1" x14ac:dyDescent="0.25">
      <c r="A7312" s="167"/>
      <c r="B7312" s="1331"/>
      <c r="C7312" s="1332"/>
      <c r="D7312" s="1333"/>
      <c r="E7312" s="1334"/>
      <c r="F7312" s="1334"/>
      <c r="G7312" s="1334"/>
    </row>
    <row r="7313" spans="1:7" s="1281" customFormat="1" x14ac:dyDescent="0.25">
      <c r="A7313" s="167"/>
      <c r="B7313" s="1331"/>
      <c r="C7313" s="1332"/>
      <c r="D7313" s="1333"/>
      <c r="E7313" s="1334"/>
      <c r="F7313" s="1334"/>
      <c r="G7313" s="1334"/>
    </row>
    <row r="7314" spans="1:7" s="1281" customFormat="1" x14ac:dyDescent="0.25">
      <c r="A7314" s="167"/>
      <c r="B7314" s="1331"/>
      <c r="C7314" s="1332"/>
      <c r="D7314" s="1333"/>
      <c r="E7314" s="1334"/>
      <c r="F7314" s="1334"/>
      <c r="G7314" s="1334"/>
    </row>
    <row r="7315" spans="1:7" s="1281" customFormat="1" x14ac:dyDescent="0.25">
      <c r="A7315" s="167"/>
      <c r="B7315" s="1331"/>
      <c r="C7315" s="1332"/>
      <c r="D7315" s="1333"/>
      <c r="E7315" s="1334"/>
      <c r="F7315" s="1334"/>
      <c r="G7315" s="1334"/>
    </row>
    <row r="7316" spans="1:7" s="1281" customFormat="1" x14ac:dyDescent="0.25">
      <c r="A7316" s="167"/>
      <c r="B7316" s="1331"/>
      <c r="C7316" s="1332"/>
      <c r="D7316" s="1333"/>
      <c r="E7316" s="1334"/>
      <c r="F7316" s="1334"/>
      <c r="G7316" s="1334"/>
    </row>
    <row r="7317" spans="1:7" s="1281" customFormat="1" x14ac:dyDescent="0.25">
      <c r="A7317" s="167"/>
      <c r="B7317" s="1331"/>
      <c r="C7317" s="1332"/>
      <c r="D7317" s="1333"/>
      <c r="E7317" s="1334"/>
      <c r="F7317" s="1334"/>
      <c r="G7317" s="1334"/>
    </row>
    <row r="7318" spans="1:7" s="1281" customFormat="1" x14ac:dyDescent="0.25">
      <c r="A7318" s="167"/>
      <c r="B7318" s="1331"/>
      <c r="C7318" s="1332"/>
      <c r="D7318" s="1333"/>
      <c r="E7318" s="1334"/>
      <c r="F7318" s="1334"/>
      <c r="G7318" s="1334"/>
    </row>
    <row r="7319" spans="1:7" s="1281" customFormat="1" x14ac:dyDescent="0.25">
      <c r="A7319" s="167"/>
      <c r="B7319" s="1331"/>
      <c r="C7319" s="1332"/>
      <c r="D7319" s="1333"/>
      <c r="E7319" s="1334"/>
      <c r="F7319" s="1334"/>
      <c r="G7319" s="1334"/>
    </row>
    <row r="7320" spans="1:7" s="1281" customFormat="1" x14ac:dyDescent="0.25">
      <c r="A7320" s="167"/>
      <c r="B7320" s="1331"/>
      <c r="C7320" s="1332"/>
      <c r="D7320" s="1333"/>
      <c r="E7320" s="1334"/>
      <c r="F7320" s="1334"/>
      <c r="G7320" s="1334"/>
    </row>
    <row r="7321" spans="1:7" s="1281" customFormat="1" x14ac:dyDescent="0.25">
      <c r="A7321" s="167"/>
      <c r="B7321" s="1331"/>
      <c r="C7321" s="1332"/>
      <c r="D7321" s="1333"/>
      <c r="E7321" s="1334"/>
      <c r="F7321" s="1334"/>
      <c r="G7321" s="1334"/>
    </row>
    <row r="7322" spans="1:7" s="1281" customFormat="1" x14ac:dyDescent="0.25">
      <c r="A7322" s="167"/>
      <c r="B7322" s="1331"/>
      <c r="C7322" s="1332"/>
      <c r="D7322" s="1333"/>
      <c r="E7322" s="1334"/>
      <c r="F7322" s="1334"/>
      <c r="G7322" s="1334"/>
    </row>
    <row r="7323" spans="1:7" s="1281" customFormat="1" x14ac:dyDescent="0.25">
      <c r="A7323" s="167"/>
      <c r="B7323" s="1331"/>
      <c r="C7323" s="1332"/>
      <c r="D7323" s="1333"/>
      <c r="E7323" s="1334"/>
      <c r="F7323" s="1334"/>
      <c r="G7323" s="1334"/>
    </row>
    <row r="7324" spans="1:7" s="1281" customFormat="1" x14ac:dyDescent="0.25">
      <c r="A7324" s="167"/>
      <c r="B7324" s="1331"/>
      <c r="C7324" s="1332"/>
      <c r="D7324" s="1333"/>
      <c r="E7324" s="1334"/>
      <c r="F7324" s="1334"/>
      <c r="G7324" s="1334"/>
    </row>
    <row r="7325" spans="1:7" s="1281" customFormat="1" x14ac:dyDescent="0.25">
      <c r="A7325" s="167"/>
      <c r="B7325" s="1331"/>
      <c r="C7325" s="1332"/>
      <c r="D7325" s="1333"/>
      <c r="E7325" s="1334"/>
      <c r="F7325" s="1334"/>
      <c r="G7325" s="1334"/>
    </row>
    <row r="7326" spans="1:7" s="1281" customFormat="1" x14ac:dyDescent="0.25">
      <c r="A7326" s="167"/>
      <c r="B7326" s="1331"/>
      <c r="C7326" s="1332"/>
      <c r="D7326" s="1333"/>
      <c r="E7326" s="1334"/>
      <c r="F7326" s="1334"/>
      <c r="G7326" s="1334"/>
    </row>
    <row r="7327" spans="1:7" s="1281" customFormat="1" x14ac:dyDescent="0.25">
      <c r="A7327" s="167"/>
      <c r="B7327" s="1331"/>
      <c r="C7327" s="1332"/>
      <c r="D7327" s="1333"/>
      <c r="E7327" s="1334"/>
      <c r="F7327" s="1334"/>
      <c r="G7327" s="1334"/>
    </row>
    <row r="7328" spans="1:7" s="1281" customFormat="1" x14ac:dyDescent="0.25">
      <c r="A7328" s="167"/>
      <c r="B7328" s="1331"/>
      <c r="C7328" s="1332"/>
      <c r="D7328" s="1333"/>
      <c r="E7328" s="1334"/>
      <c r="F7328" s="1334"/>
      <c r="G7328" s="1334"/>
    </row>
    <row r="7329" spans="1:7" s="1281" customFormat="1" x14ac:dyDescent="0.25">
      <c r="A7329" s="167"/>
      <c r="B7329" s="1331"/>
      <c r="C7329" s="1332"/>
      <c r="D7329" s="1333"/>
      <c r="E7329" s="1334"/>
      <c r="F7329" s="1334"/>
      <c r="G7329" s="1334"/>
    </row>
    <row r="7330" spans="1:7" s="1281" customFormat="1" x14ac:dyDescent="0.25">
      <c r="A7330" s="167"/>
      <c r="B7330" s="1331"/>
      <c r="C7330" s="1332"/>
      <c r="D7330" s="1333"/>
      <c r="E7330" s="1334"/>
      <c r="F7330" s="1334"/>
      <c r="G7330" s="1334"/>
    </row>
    <row r="7331" spans="1:7" s="1281" customFormat="1" x14ac:dyDescent="0.25">
      <c r="A7331" s="167"/>
      <c r="B7331" s="1331"/>
      <c r="C7331" s="1332"/>
      <c r="D7331" s="1333"/>
      <c r="E7331" s="1334"/>
      <c r="F7331" s="1334"/>
      <c r="G7331" s="1334"/>
    </row>
    <row r="7332" spans="1:7" s="1281" customFormat="1" x14ac:dyDescent="0.25">
      <c r="A7332" s="167"/>
      <c r="B7332" s="1331"/>
      <c r="C7332" s="1332"/>
      <c r="D7332" s="1333"/>
      <c r="E7332" s="1334"/>
      <c r="F7332" s="1334"/>
      <c r="G7332" s="1334"/>
    </row>
    <row r="7333" spans="1:7" s="1281" customFormat="1" x14ac:dyDescent="0.25">
      <c r="A7333" s="167"/>
      <c r="B7333" s="1331"/>
      <c r="C7333" s="1332"/>
      <c r="D7333" s="1333"/>
      <c r="E7333" s="1334"/>
      <c r="F7333" s="1334"/>
      <c r="G7333" s="1334"/>
    </row>
    <row r="7334" spans="1:7" s="1281" customFormat="1" x14ac:dyDescent="0.25">
      <c r="A7334" s="167"/>
      <c r="B7334" s="1331"/>
      <c r="C7334" s="1332"/>
      <c r="D7334" s="1333"/>
      <c r="E7334" s="1334"/>
      <c r="F7334" s="1334"/>
      <c r="G7334" s="1334"/>
    </row>
    <row r="7335" spans="1:7" s="1281" customFormat="1" x14ac:dyDescent="0.25">
      <c r="A7335" s="167"/>
      <c r="B7335" s="1331"/>
      <c r="C7335" s="1332"/>
      <c r="D7335" s="1333"/>
      <c r="E7335" s="1334"/>
      <c r="F7335" s="1334"/>
      <c r="G7335" s="1334"/>
    </row>
    <row r="7336" spans="1:7" s="1281" customFormat="1" x14ac:dyDescent="0.25">
      <c r="A7336" s="167"/>
      <c r="B7336" s="1331"/>
      <c r="C7336" s="1332"/>
      <c r="D7336" s="1333"/>
      <c r="E7336" s="1334"/>
      <c r="F7336" s="1334"/>
      <c r="G7336" s="1334"/>
    </row>
    <row r="7337" spans="1:7" s="1281" customFormat="1" x14ac:dyDescent="0.25">
      <c r="A7337" s="167"/>
      <c r="B7337" s="1331"/>
      <c r="C7337" s="1332"/>
      <c r="D7337" s="1333"/>
      <c r="E7337" s="1334"/>
      <c r="F7337" s="1334"/>
      <c r="G7337" s="1334"/>
    </row>
    <row r="7338" spans="1:7" s="1281" customFormat="1" x14ac:dyDescent="0.25">
      <c r="A7338" s="167"/>
      <c r="B7338" s="1331"/>
      <c r="C7338" s="1332"/>
      <c r="D7338" s="1333"/>
      <c r="E7338" s="1334"/>
      <c r="F7338" s="1334"/>
      <c r="G7338" s="1334"/>
    </row>
    <row r="7339" spans="1:7" s="1281" customFormat="1" x14ac:dyDescent="0.25">
      <c r="A7339" s="167"/>
      <c r="B7339" s="1331"/>
      <c r="C7339" s="1332"/>
      <c r="D7339" s="1333"/>
      <c r="E7339" s="1334"/>
      <c r="F7339" s="1334"/>
      <c r="G7339" s="1334"/>
    </row>
    <row r="7340" spans="1:7" s="1281" customFormat="1" x14ac:dyDescent="0.25">
      <c r="A7340" s="167"/>
      <c r="B7340" s="1331"/>
      <c r="C7340" s="1332"/>
      <c r="D7340" s="1333"/>
      <c r="E7340" s="1334"/>
      <c r="F7340" s="1334"/>
      <c r="G7340" s="1334"/>
    </row>
    <row r="7341" spans="1:7" s="1281" customFormat="1" x14ac:dyDescent="0.25">
      <c r="A7341" s="167"/>
      <c r="B7341" s="1331"/>
      <c r="C7341" s="1332"/>
      <c r="D7341" s="1333"/>
      <c r="E7341" s="1334"/>
      <c r="F7341" s="1334"/>
      <c r="G7341" s="1334"/>
    </row>
    <row r="7342" spans="1:7" s="1281" customFormat="1" x14ac:dyDescent="0.25">
      <c r="A7342" s="167"/>
      <c r="B7342" s="1331"/>
      <c r="C7342" s="1332"/>
      <c r="D7342" s="1333"/>
      <c r="E7342" s="1334"/>
      <c r="F7342" s="1334"/>
      <c r="G7342" s="1334"/>
    </row>
    <row r="7343" spans="1:7" s="1281" customFormat="1" x14ac:dyDescent="0.25">
      <c r="A7343" s="167"/>
      <c r="B7343" s="1331"/>
      <c r="C7343" s="1332"/>
      <c r="D7343" s="1333"/>
      <c r="E7343" s="1334"/>
      <c r="F7343" s="1334"/>
      <c r="G7343" s="1334"/>
    </row>
    <row r="7344" spans="1:7" s="1281" customFormat="1" x14ac:dyDescent="0.25">
      <c r="A7344" s="167"/>
      <c r="B7344" s="1331"/>
      <c r="C7344" s="1332"/>
      <c r="D7344" s="1333"/>
      <c r="E7344" s="1334"/>
      <c r="F7344" s="1334"/>
      <c r="G7344" s="1334"/>
    </row>
    <row r="7345" spans="1:7" s="1281" customFormat="1" x14ac:dyDescent="0.25">
      <c r="A7345" s="167"/>
      <c r="B7345" s="1331"/>
      <c r="C7345" s="1332"/>
      <c r="D7345" s="1333"/>
      <c r="E7345" s="1334"/>
      <c r="F7345" s="1334"/>
      <c r="G7345" s="1334"/>
    </row>
    <row r="7346" spans="1:7" s="1281" customFormat="1" x14ac:dyDescent="0.25">
      <c r="A7346" s="167"/>
      <c r="B7346" s="1331"/>
      <c r="C7346" s="1332"/>
      <c r="D7346" s="1333"/>
      <c r="E7346" s="1334"/>
      <c r="F7346" s="1334"/>
      <c r="G7346" s="1334"/>
    </row>
    <row r="7347" spans="1:7" s="1281" customFormat="1" x14ac:dyDescent="0.25">
      <c r="A7347" s="167"/>
      <c r="B7347" s="1331"/>
      <c r="C7347" s="1332"/>
      <c r="D7347" s="1333"/>
      <c r="E7347" s="1334"/>
      <c r="F7347" s="1334"/>
      <c r="G7347" s="1334"/>
    </row>
    <row r="7348" spans="1:7" s="1281" customFormat="1" x14ac:dyDescent="0.25">
      <c r="A7348" s="167"/>
      <c r="B7348" s="1331"/>
      <c r="C7348" s="1332"/>
      <c r="D7348" s="1333"/>
      <c r="E7348" s="1334"/>
      <c r="F7348" s="1334"/>
      <c r="G7348" s="1334"/>
    </row>
    <row r="7349" spans="1:7" s="1281" customFormat="1" x14ac:dyDescent="0.25">
      <c r="A7349" s="167"/>
      <c r="B7349" s="1331"/>
      <c r="C7349" s="1332"/>
      <c r="D7349" s="1333"/>
      <c r="E7349" s="1334"/>
      <c r="F7349" s="1334"/>
      <c r="G7349" s="1334"/>
    </row>
    <row r="7350" spans="1:7" s="1281" customFormat="1" x14ac:dyDescent="0.25">
      <c r="A7350" s="167"/>
      <c r="B7350" s="1331"/>
      <c r="C7350" s="1332"/>
      <c r="D7350" s="1333"/>
      <c r="E7350" s="1334"/>
      <c r="F7350" s="1334"/>
      <c r="G7350" s="1334"/>
    </row>
    <row r="7351" spans="1:7" s="1281" customFormat="1" x14ac:dyDescent="0.25">
      <c r="A7351" s="167"/>
      <c r="B7351" s="1331"/>
      <c r="C7351" s="1332"/>
      <c r="D7351" s="1333"/>
      <c r="E7351" s="1334"/>
      <c r="F7351" s="1334"/>
      <c r="G7351" s="1334"/>
    </row>
    <row r="7352" spans="1:7" s="1281" customFormat="1" x14ac:dyDescent="0.25">
      <c r="A7352" s="167"/>
      <c r="B7352" s="1331"/>
      <c r="C7352" s="1332"/>
      <c r="D7352" s="1333"/>
      <c r="E7352" s="1334"/>
      <c r="F7352" s="1334"/>
      <c r="G7352" s="1334"/>
    </row>
    <row r="7353" spans="1:7" s="1281" customFormat="1" x14ac:dyDescent="0.25">
      <c r="A7353" s="167"/>
      <c r="B7353" s="1331"/>
      <c r="C7353" s="1332"/>
      <c r="D7353" s="1333"/>
      <c r="E7353" s="1334"/>
      <c r="F7353" s="1334"/>
      <c r="G7353" s="1334"/>
    </row>
    <row r="7354" spans="1:7" s="1281" customFormat="1" x14ac:dyDescent="0.25">
      <c r="A7354" s="167"/>
      <c r="B7354" s="1331"/>
      <c r="C7354" s="1332"/>
      <c r="D7354" s="1333"/>
      <c r="E7354" s="1334"/>
      <c r="F7354" s="1334"/>
      <c r="G7354" s="1334"/>
    </row>
    <row r="7355" spans="1:7" s="1281" customFormat="1" x14ac:dyDescent="0.25">
      <c r="A7355" s="167"/>
      <c r="B7355" s="1331"/>
      <c r="C7355" s="1332"/>
      <c r="D7355" s="1333"/>
      <c r="E7355" s="1334"/>
      <c r="F7355" s="1334"/>
      <c r="G7355" s="1334"/>
    </row>
    <row r="7356" spans="1:7" s="1281" customFormat="1" x14ac:dyDescent="0.25">
      <c r="A7356" s="167"/>
      <c r="B7356" s="1331"/>
      <c r="C7356" s="1332"/>
      <c r="D7356" s="1333"/>
      <c r="E7356" s="1334"/>
      <c r="F7356" s="1334"/>
      <c r="G7356" s="1334"/>
    </row>
    <row r="7357" spans="1:7" s="1281" customFormat="1" x14ac:dyDescent="0.25">
      <c r="A7357" s="167"/>
      <c r="B7357" s="1331"/>
      <c r="C7357" s="1332"/>
      <c r="D7357" s="1333"/>
      <c r="E7357" s="1334"/>
      <c r="F7357" s="1334"/>
      <c r="G7357" s="1334"/>
    </row>
    <row r="7358" spans="1:7" s="1281" customFormat="1" x14ac:dyDescent="0.25">
      <c r="A7358" s="167"/>
      <c r="B7358" s="1331"/>
      <c r="C7358" s="1332"/>
      <c r="D7358" s="1333"/>
      <c r="E7358" s="1334"/>
      <c r="F7358" s="1334"/>
      <c r="G7358" s="1334"/>
    </row>
    <row r="7359" spans="1:7" s="1281" customFormat="1" x14ac:dyDescent="0.25">
      <c r="A7359" s="167"/>
      <c r="B7359" s="1331"/>
      <c r="C7359" s="1332"/>
      <c r="D7359" s="1333"/>
      <c r="E7359" s="1334"/>
      <c r="F7359" s="1334"/>
      <c r="G7359" s="1334"/>
    </row>
    <row r="7360" spans="1:7" s="1281" customFormat="1" x14ac:dyDescent="0.25">
      <c r="A7360" s="167"/>
      <c r="B7360" s="1331"/>
      <c r="C7360" s="1332"/>
      <c r="D7360" s="1333"/>
      <c r="E7360" s="1334"/>
      <c r="F7360" s="1334"/>
      <c r="G7360" s="1334"/>
    </row>
    <row r="7361" spans="1:7" s="1281" customFormat="1" x14ac:dyDescent="0.25">
      <c r="A7361" s="167"/>
      <c r="B7361" s="1331"/>
      <c r="C7361" s="1332"/>
      <c r="D7361" s="1333"/>
      <c r="E7361" s="1334"/>
      <c r="F7361" s="1334"/>
      <c r="G7361" s="1334"/>
    </row>
    <row r="7362" spans="1:7" s="1281" customFormat="1" x14ac:dyDescent="0.25">
      <c r="A7362" s="167"/>
      <c r="B7362" s="1331"/>
      <c r="C7362" s="1332"/>
      <c r="D7362" s="1333"/>
      <c r="E7362" s="1334"/>
      <c r="F7362" s="1334"/>
      <c r="G7362" s="1334"/>
    </row>
    <row r="7363" spans="1:7" s="1281" customFormat="1" x14ac:dyDescent="0.25">
      <c r="A7363" s="167"/>
      <c r="B7363" s="1331"/>
      <c r="C7363" s="1332"/>
      <c r="D7363" s="1333"/>
      <c r="E7363" s="1334"/>
      <c r="F7363" s="1334"/>
      <c r="G7363" s="1334"/>
    </row>
    <row r="7364" spans="1:7" s="1281" customFormat="1" x14ac:dyDescent="0.25">
      <c r="A7364" s="167"/>
      <c r="B7364" s="1331"/>
      <c r="C7364" s="1332"/>
      <c r="D7364" s="1333"/>
      <c r="E7364" s="1334"/>
      <c r="F7364" s="1334"/>
      <c r="G7364" s="1334"/>
    </row>
    <row r="7365" spans="1:7" s="1281" customFormat="1" x14ac:dyDescent="0.25">
      <c r="A7365" s="167"/>
      <c r="B7365" s="1331"/>
      <c r="C7365" s="1332"/>
      <c r="D7365" s="1333"/>
      <c r="E7365" s="1334"/>
      <c r="F7365" s="1334"/>
      <c r="G7365" s="1334"/>
    </row>
    <row r="7366" spans="1:7" s="1281" customFormat="1" x14ac:dyDescent="0.25">
      <c r="A7366" s="167"/>
      <c r="B7366" s="1331"/>
      <c r="C7366" s="1332"/>
      <c r="D7366" s="1333"/>
      <c r="E7366" s="1334"/>
      <c r="F7366" s="1334"/>
      <c r="G7366" s="1334"/>
    </row>
    <row r="7367" spans="1:7" s="1281" customFormat="1" x14ac:dyDescent="0.25">
      <c r="A7367" s="167"/>
      <c r="B7367" s="1331"/>
      <c r="C7367" s="1332"/>
      <c r="D7367" s="1333"/>
      <c r="E7367" s="1334"/>
      <c r="F7367" s="1334"/>
      <c r="G7367" s="1334"/>
    </row>
    <row r="7368" spans="1:7" s="1281" customFormat="1" x14ac:dyDescent="0.25">
      <c r="A7368" s="167"/>
      <c r="B7368" s="1331"/>
      <c r="C7368" s="1332"/>
      <c r="D7368" s="1333"/>
      <c r="E7368" s="1334"/>
      <c r="F7368" s="1334"/>
      <c r="G7368" s="1334"/>
    </row>
    <row r="7369" spans="1:7" s="1281" customFormat="1" x14ac:dyDescent="0.25">
      <c r="A7369" s="167"/>
      <c r="B7369" s="1331"/>
      <c r="C7369" s="1332"/>
      <c r="D7369" s="1333"/>
      <c r="E7369" s="1334"/>
      <c r="F7369" s="1334"/>
      <c r="G7369" s="1334"/>
    </row>
    <row r="7370" spans="1:7" s="1281" customFormat="1" x14ac:dyDescent="0.25">
      <c r="A7370" s="167"/>
      <c r="B7370" s="1331"/>
      <c r="C7370" s="1332"/>
      <c r="D7370" s="1333"/>
      <c r="E7370" s="1334"/>
      <c r="F7370" s="1334"/>
      <c r="G7370" s="1334"/>
    </row>
    <row r="7371" spans="1:7" s="1281" customFormat="1" x14ac:dyDescent="0.25">
      <c r="A7371" s="167"/>
      <c r="B7371" s="1331"/>
      <c r="C7371" s="1332"/>
      <c r="D7371" s="1333"/>
      <c r="E7371" s="1334"/>
      <c r="F7371" s="1334"/>
      <c r="G7371" s="1334"/>
    </row>
    <row r="7372" spans="1:7" s="1281" customFormat="1" x14ac:dyDescent="0.25">
      <c r="A7372" s="167"/>
      <c r="B7372" s="1331"/>
      <c r="C7372" s="1332"/>
      <c r="D7372" s="1333"/>
      <c r="E7372" s="1334"/>
      <c r="F7372" s="1334"/>
      <c r="G7372" s="1334"/>
    </row>
    <row r="7373" spans="1:7" s="1281" customFormat="1" x14ac:dyDescent="0.25">
      <c r="A7373" s="167"/>
      <c r="B7373" s="1331"/>
      <c r="C7373" s="1332"/>
      <c r="D7373" s="1333"/>
      <c r="E7373" s="1334"/>
      <c r="F7373" s="1334"/>
      <c r="G7373" s="1334"/>
    </row>
    <row r="7374" spans="1:7" s="1281" customFormat="1" x14ac:dyDescent="0.25">
      <c r="A7374" s="167"/>
      <c r="B7374" s="1331"/>
      <c r="C7374" s="1332"/>
      <c r="D7374" s="1333"/>
      <c r="E7374" s="1334"/>
      <c r="F7374" s="1334"/>
      <c r="G7374" s="1334"/>
    </row>
    <row r="7375" spans="1:7" s="1281" customFormat="1" x14ac:dyDescent="0.25">
      <c r="A7375" s="167"/>
      <c r="B7375" s="1331"/>
      <c r="C7375" s="1332"/>
      <c r="D7375" s="1333"/>
      <c r="E7375" s="1334"/>
      <c r="F7375" s="1334"/>
      <c r="G7375" s="1334"/>
    </row>
    <row r="7376" spans="1:7" s="1281" customFormat="1" x14ac:dyDescent="0.25">
      <c r="A7376" s="167"/>
      <c r="B7376" s="1331"/>
      <c r="C7376" s="1332"/>
      <c r="D7376" s="1333"/>
      <c r="E7376" s="1334"/>
      <c r="F7376" s="1334"/>
      <c r="G7376" s="1334"/>
    </row>
    <row r="7377" spans="1:7" s="1281" customFormat="1" x14ac:dyDescent="0.25">
      <c r="A7377" s="167"/>
      <c r="B7377" s="1331"/>
      <c r="C7377" s="1332"/>
      <c r="D7377" s="1333"/>
      <c r="E7377" s="1334"/>
      <c r="F7377" s="1334"/>
      <c r="G7377" s="1334"/>
    </row>
    <row r="7378" spans="1:7" s="1281" customFormat="1" x14ac:dyDescent="0.25">
      <c r="A7378" s="167"/>
      <c r="B7378" s="1331"/>
      <c r="C7378" s="1332"/>
      <c r="D7378" s="1333"/>
      <c r="E7378" s="1334"/>
      <c r="F7378" s="1334"/>
      <c r="G7378" s="1334"/>
    </row>
    <row r="7379" spans="1:7" s="1281" customFormat="1" x14ac:dyDescent="0.25">
      <c r="A7379" s="167"/>
      <c r="B7379" s="1331"/>
      <c r="C7379" s="1332"/>
      <c r="D7379" s="1333"/>
      <c r="E7379" s="1334"/>
      <c r="F7379" s="1334"/>
      <c r="G7379" s="1334"/>
    </row>
    <row r="7380" spans="1:7" s="1281" customFormat="1" x14ac:dyDescent="0.25">
      <c r="A7380" s="167"/>
      <c r="B7380" s="1331"/>
      <c r="C7380" s="1332"/>
      <c r="D7380" s="1333"/>
      <c r="E7380" s="1334"/>
      <c r="F7380" s="1334"/>
      <c r="G7380" s="1334"/>
    </row>
    <row r="7381" spans="1:7" s="1281" customFormat="1" x14ac:dyDescent="0.25">
      <c r="A7381" s="167"/>
      <c r="B7381" s="1331"/>
      <c r="C7381" s="1332"/>
      <c r="D7381" s="1333"/>
      <c r="E7381" s="1334"/>
      <c r="F7381" s="1334"/>
      <c r="G7381" s="1334"/>
    </row>
    <row r="7382" spans="1:7" s="1281" customFormat="1" x14ac:dyDescent="0.25">
      <c r="A7382" s="167"/>
      <c r="B7382" s="1331"/>
      <c r="C7382" s="1332"/>
      <c r="D7382" s="1333"/>
      <c r="E7382" s="1334"/>
      <c r="F7382" s="1334"/>
      <c r="G7382" s="1334"/>
    </row>
    <row r="7383" spans="1:7" s="1281" customFormat="1" x14ac:dyDescent="0.25">
      <c r="A7383" s="167"/>
      <c r="B7383" s="1331"/>
      <c r="C7383" s="1332"/>
      <c r="D7383" s="1333"/>
      <c r="E7383" s="1334"/>
      <c r="F7383" s="1334"/>
      <c r="G7383" s="1334"/>
    </row>
    <row r="7384" spans="1:7" s="1281" customFormat="1" x14ac:dyDescent="0.25">
      <c r="A7384" s="167"/>
      <c r="B7384" s="1331"/>
      <c r="C7384" s="1332"/>
      <c r="D7384" s="1333"/>
      <c r="E7384" s="1334"/>
      <c r="F7384" s="1334"/>
      <c r="G7384" s="1334"/>
    </row>
    <row r="7385" spans="1:7" s="1281" customFormat="1" x14ac:dyDescent="0.25">
      <c r="A7385" s="167"/>
      <c r="B7385" s="1331"/>
      <c r="C7385" s="1332"/>
      <c r="D7385" s="1333"/>
      <c r="E7385" s="1334"/>
      <c r="F7385" s="1334"/>
      <c r="G7385" s="1334"/>
    </row>
    <row r="7386" spans="1:7" s="1281" customFormat="1" x14ac:dyDescent="0.25">
      <c r="A7386" s="167"/>
      <c r="B7386" s="1331"/>
      <c r="C7386" s="1332"/>
      <c r="D7386" s="1333"/>
      <c r="E7386" s="1334"/>
      <c r="F7386" s="1334"/>
      <c r="G7386" s="1334"/>
    </row>
    <row r="7387" spans="1:7" s="1281" customFormat="1" x14ac:dyDescent="0.25">
      <c r="A7387" s="167"/>
      <c r="B7387" s="1331"/>
      <c r="C7387" s="1332"/>
      <c r="D7387" s="1333"/>
      <c r="E7387" s="1334"/>
      <c r="F7387" s="1334"/>
      <c r="G7387" s="1334"/>
    </row>
    <row r="7388" spans="1:7" s="1281" customFormat="1" x14ac:dyDescent="0.25">
      <c r="A7388" s="167"/>
      <c r="B7388" s="1331"/>
      <c r="C7388" s="1332"/>
      <c r="D7388" s="1333"/>
      <c r="E7388" s="1334"/>
      <c r="F7388" s="1334"/>
      <c r="G7388" s="1334"/>
    </row>
    <row r="7389" spans="1:7" s="1281" customFormat="1" x14ac:dyDescent="0.25">
      <c r="A7389" s="167"/>
      <c r="B7389" s="1331"/>
      <c r="C7389" s="1332"/>
      <c r="D7389" s="1333"/>
      <c r="E7389" s="1334"/>
      <c r="F7389" s="1334"/>
      <c r="G7389" s="1334"/>
    </row>
    <row r="7390" spans="1:7" s="1281" customFormat="1" x14ac:dyDescent="0.25">
      <c r="A7390" s="167"/>
      <c r="B7390" s="1331"/>
      <c r="C7390" s="1332"/>
      <c r="D7390" s="1333"/>
      <c r="E7390" s="1334"/>
      <c r="F7390" s="1334"/>
      <c r="G7390" s="1334"/>
    </row>
    <row r="7391" spans="1:7" s="1281" customFormat="1" x14ac:dyDescent="0.25">
      <c r="A7391" s="167"/>
      <c r="B7391" s="1331"/>
      <c r="C7391" s="1332"/>
      <c r="D7391" s="1333"/>
      <c r="E7391" s="1334"/>
      <c r="F7391" s="1334"/>
      <c r="G7391" s="1334"/>
    </row>
    <row r="7392" spans="1:7" s="1281" customFormat="1" x14ac:dyDescent="0.25">
      <c r="A7392" s="167"/>
      <c r="B7392" s="1331"/>
      <c r="C7392" s="1332"/>
      <c r="D7392" s="1333"/>
      <c r="E7392" s="1334"/>
      <c r="F7392" s="1334"/>
      <c r="G7392" s="1334"/>
    </row>
    <row r="7393" spans="1:7" s="1281" customFormat="1" x14ac:dyDescent="0.25">
      <c r="A7393" s="167"/>
      <c r="B7393" s="1331"/>
      <c r="C7393" s="1332"/>
      <c r="D7393" s="1333"/>
      <c r="E7393" s="1334"/>
      <c r="F7393" s="1334"/>
      <c r="G7393" s="1334"/>
    </row>
    <row r="7394" spans="1:7" s="1281" customFormat="1" x14ac:dyDescent="0.25">
      <c r="A7394" s="167"/>
      <c r="B7394" s="1331"/>
      <c r="C7394" s="1332"/>
      <c r="D7394" s="1333"/>
      <c r="E7394" s="1334"/>
      <c r="F7394" s="1334"/>
      <c r="G7394" s="1334"/>
    </row>
    <row r="7395" spans="1:7" s="1281" customFormat="1" x14ac:dyDescent="0.25">
      <c r="A7395" s="167"/>
      <c r="B7395" s="1331"/>
      <c r="C7395" s="1332"/>
      <c r="D7395" s="1333"/>
      <c r="E7395" s="1334"/>
      <c r="F7395" s="1334"/>
      <c r="G7395" s="1334"/>
    </row>
    <row r="7396" spans="1:7" s="1281" customFormat="1" x14ac:dyDescent="0.25">
      <c r="A7396" s="167"/>
      <c r="B7396" s="1331"/>
      <c r="C7396" s="1332"/>
      <c r="D7396" s="1333"/>
      <c r="E7396" s="1334"/>
      <c r="F7396" s="1334"/>
      <c r="G7396" s="1334"/>
    </row>
    <row r="7397" spans="1:7" s="1281" customFormat="1" x14ac:dyDescent="0.25">
      <c r="A7397" s="167"/>
      <c r="B7397" s="1331"/>
      <c r="C7397" s="1332"/>
      <c r="D7397" s="1333"/>
      <c r="E7397" s="1334"/>
      <c r="F7397" s="1334"/>
      <c r="G7397" s="1334"/>
    </row>
    <row r="7398" spans="1:7" s="1281" customFormat="1" x14ac:dyDescent="0.25">
      <c r="A7398" s="167"/>
      <c r="B7398" s="1331"/>
      <c r="C7398" s="1332"/>
      <c r="D7398" s="1333"/>
      <c r="E7398" s="1334"/>
      <c r="F7398" s="1334"/>
      <c r="G7398" s="1334"/>
    </row>
    <row r="7399" spans="1:7" s="1281" customFormat="1" x14ac:dyDescent="0.25">
      <c r="A7399" s="167"/>
      <c r="B7399" s="1331"/>
      <c r="C7399" s="1332"/>
      <c r="D7399" s="1333"/>
      <c r="E7399" s="1334"/>
      <c r="F7399" s="1334"/>
      <c r="G7399" s="1334"/>
    </row>
    <row r="7400" spans="1:7" s="1281" customFormat="1" x14ac:dyDescent="0.25">
      <c r="A7400" s="167"/>
      <c r="B7400" s="1331"/>
      <c r="C7400" s="1332"/>
      <c r="D7400" s="1333"/>
      <c r="E7400" s="1334"/>
      <c r="F7400" s="1334"/>
      <c r="G7400" s="1334"/>
    </row>
    <row r="7401" spans="1:7" s="1281" customFormat="1" x14ac:dyDescent="0.25">
      <c r="A7401" s="167"/>
      <c r="B7401" s="1331"/>
      <c r="C7401" s="1332"/>
      <c r="D7401" s="1333"/>
      <c r="E7401" s="1334"/>
      <c r="F7401" s="1334"/>
      <c r="G7401" s="1334"/>
    </row>
    <row r="7402" spans="1:7" s="1281" customFormat="1" x14ac:dyDescent="0.25">
      <c r="A7402" s="167"/>
      <c r="B7402" s="1331"/>
      <c r="C7402" s="1332"/>
      <c r="D7402" s="1333"/>
      <c r="E7402" s="1334"/>
      <c r="F7402" s="1334"/>
      <c r="G7402" s="1334"/>
    </row>
    <row r="7403" spans="1:7" s="1281" customFormat="1" x14ac:dyDescent="0.25">
      <c r="A7403" s="167"/>
      <c r="B7403" s="1331"/>
      <c r="C7403" s="1332"/>
      <c r="D7403" s="1333"/>
      <c r="E7403" s="1334"/>
      <c r="F7403" s="1334"/>
      <c r="G7403" s="1334"/>
    </row>
    <row r="7404" spans="1:7" s="1281" customFormat="1" x14ac:dyDescent="0.25">
      <c r="A7404" s="167"/>
      <c r="B7404" s="1331"/>
      <c r="C7404" s="1332"/>
      <c r="D7404" s="1333"/>
      <c r="E7404" s="1334"/>
      <c r="F7404" s="1334"/>
      <c r="G7404" s="1334"/>
    </row>
    <row r="7405" spans="1:7" s="1281" customFormat="1" x14ac:dyDescent="0.25">
      <c r="A7405" s="167"/>
      <c r="B7405" s="1331"/>
      <c r="C7405" s="1332"/>
      <c r="D7405" s="1333"/>
      <c r="E7405" s="1334"/>
      <c r="F7405" s="1334"/>
      <c r="G7405" s="1334"/>
    </row>
    <row r="7406" spans="1:7" s="1281" customFormat="1" x14ac:dyDescent="0.25">
      <c r="A7406" s="167"/>
      <c r="B7406" s="1331"/>
      <c r="C7406" s="1332"/>
      <c r="D7406" s="1333"/>
      <c r="E7406" s="1334"/>
      <c r="F7406" s="1334"/>
      <c r="G7406" s="1334"/>
    </row>
    <row r="7407" spans="1:7" s="1281" customFormat="1" x14ac:dyDescent="0.25">
      <c r="A7407" s="167"/>
      <c r="B7407" s="1331"/>
      <c r="C7407" s="1332"/>
      <c r="D7407" s="1333"/>
      <c r="E7407" s="1334"/>
      <c r="F7407" s="1334"/>
      <c r="G7407" s="1334"/>
    </row>
    <row r="7408" spans="1:7" s="1281" customFormat="1" x14ac:dyDescent="0.25">
      <c r="A7408" s="167"/>
      <c r="B7408" s="1331"/>
      <c r="C7408" s="1332"/>
      <c r="D7408" s="1333"/>
      <c r="E7408" s="1334"/>
      <c r="F7408" s="1334"/>
      <c r="G7408" s="1334"/>
    </row>
    <row r="7409" spans="1:7" s="1281" customFormat="1" x14ac:dyDescent="0.25">
      <c r="A7409" s="167"/>
      <c r="B7409" s="1331"/>
      <c r="C7409" s="1332"/>
      <c r="D7409" s="1333"/>
      <c r="E7409" s="1334"/>
      <c r="F7409" s="1334"/>
      <c r="G7409" s="1334"/>
    </row>
    <row r="7410" spans="1:7" s="1281" customFormat="1" x14ac:dyDescent="0.25">
      <c r="A7410" s="167"/>
      <c r="B7410" s="1331"/>
      <c r="C7410" s="1332"/>
      <c r="D7410" s="1333"/>
      <c r="E7410" s="1334"/>
      <c r="F7410" s="1334"/>
      <c r="G7410" s="1334"/>
    </row>
    <row r="7411" spans="1:7" s="1281" customFormat="1" x14ac:dyDescent="0.25">
      <c r="A7411" s="167"/>
      <c r="B7411" s="1331"/>
      <c r="C7411" s="1332"/>
      <c r="D7411" s="1333"/>
      <c r="E7411" s="1334"/>
      <c r="F7411" s="1334"/>
      <c r="G7411" s="1334"/>
    </row>
    <row r="7412" spans="1:7" s="1281" customFormat="1" x14ac:dyDescent="0.25">
      <c r="A7412" s="167"/>
      <c r="B7412" s="1331"/>
      <c r="C7412" s="1332"/>
      <c r="D7412" s="1333"/>
      <c r="E7412" s="1334"/>
      <c r="F7412" s="1334"/>
      <c r="G7412" s="1334"/>
    </row>
    <row r="7413" spans="1:7" s="1281" customFormat="1" x14ac:dyDescent="0.25">
      <c r="A7413" s="167"/>
      <c r="B7413" s="1331"/>
      <c r="C7413" s="1332"/>
      <c r="D7413" s="1333"/>
      <c r="E7413" s="1334"/>
      <c r="F7413" s="1334"/>
      <c r="G7413" s="1334"/>
    </row>
    <row r="7414" spans="1:7" s="1281" customFormat="1" x14ac:dyDescent="0.25">
      <c r="A7414" s="167"/>
      <c r="B7414" s="1331"/>
      <c r="C7414" s="1332"/>
      <c r="D7414" s="1333"/>
      <c r="E7414" s="1334"/>
      <c r="F7414" s="1334"/>
      <c r="G7414" s="1334"/>
    </row>
    <row r="7415" spans="1:7" s="1281" customFormat="1" x14ac:dyDescent="0.25">
      <c r="A7415" s="167"/>
      <c r="B7415" s="1331"/>
      <c r="C7415" s="1332"/>
      <c r="D7415" s="1333"/>
      <c r="E7415" s="1334"/>
      <c r="F7415" s="1334"/>
      <c r="G7415" s="1334"/>
    </row>
    <row r="7416" spans="1:7" s="1281" customFormat="1" x14ac:dyDescent="0.25">
      <c r="A7416" s="167"/>
      <c r="B7416" s="1331"/>
      <c r="C7416" s="1332"/>
      <c r="D7416" s="1333"/>
      <c r="E7416" s="1334"/>
      <c r="F7416" s="1334"/>
      <c r="G7416" s="1334"/>
    </row>
    <row r="7417" spans="1:7" s="1281" customFormat="1" x14ac:dyDescent="0.25">
      <c r="A7417" s="167"/>
      <c r="B7417" s="1331"/>
      <c r="C7417" s="1332"/>
      <c r="D7417" s="1333"/>
      <c r="E7417" s="1334"/>
      <c r="F7417" s="1334"/>
      <c r="G7417" s="1334"/>
    </row>
    <row r="7418" spans="1:7" s="1281" customFormat="1" x14ac:dyDescent="0.25">
      <c r="A7418" s="167"/>
      <c r="B7418" s="1331"/>
      <c r="C7418" s="1332"/>
      <c r="D7418" s="1333"/>
      <c r="E7418" s="1334"/>
      <c r="F7418" s="1334"/>
      <c r="G7418" s="1334"/>
    </row>
    <row r="7419" spans="1:7" s="1281" customFormat="1" x14ac:dyDescent="0.25">
      <c r="A7419" s="167"/>
      <c r="B7419" s="1331"/>
      <c r="C7419" s="1332"/>
      <c r="D7419" s="1333"/>
      <c r="E7419" s="1334"/>
      <c r="F7419" s="1334"/>
      <c r="G7419" s="1334"/>
    </row>
    <row r="7420" spans="1:7" s="1281" customFormat="1" x14ac:dyDescent="0.25">
      <c r="A7420" s="167"/>
      <c r="B7420" s="1331"/>
      <c r="C7420" s="1332"/>
      <c r="D7420" s="1333"/>
      <c r="E7420" s="1334"/>
      <c r="F7420" s="1334"/>
      <c r="G7420" s="1334"/>
    </row>
    <row r="7421" spans="1:7" s="1281" customFormat="1" x14ac:dyDescent="0.25">
      <c r="A7421" s="167"/>
      <c r="B7421" s="1331"/>
      <c r="C7421" s="1332"/>
      <c r="D7421" s="1333"/>
      <c r="E7421" s="1334"/>
      <c r="F7421" s="1334"/>
      <c r="G7421" s="1334"/>
    </row>
    <row r="7422" spans="1:7" s="1281" customFormat="1" x14ac:dyDescent="0.25">
      <c r="A7422" s="167"/>
      <c r="B7422" s="1331"/>
      <c r="C7422" s="1332"/>
      <c r="D7422" s="1333"/>
      <c r="E7422" s="1334"/>
      <c r="F7422" s="1334"/>
      <c r="G7422" s="1334"/>
    </row>
    <row r="7423" spans="1:7" s="1281" customFormat="1" x14ac:dyDescent="0.25">
      <c r="A7423" s="167"/>
      <c r="B7423" s="1331"/>
      <c r="C7423" s="1332"/>
      <c r="D7423" s="1333"/>
      <c r="E7423" s="1334"/>
      <c r="F7423" s="1334"/>
      <c r="G7423" s="1334"/>
    </row>
    <row r="7424" spans="1:7" s="1281" customFormat="1" x14ac:dyDescent="0.25">
      <c r="A7424" s="167"/>
      <c r="B7424" s="1331"/>
      <c r="C7424" s="1332"/>
      <c r="D7424" s="1333"/>
      <c r="E7424" s="1334"/>
      <c r="F7424" s="1334"/>
      <c r="G7424" s="1334"/>
    </row>
    <row r="7425" spans="1:7" s="1281" customFormat="1" x14ac:dyDescent="0.25">
      <c r="A7425" s="167"/>
      <c r="B7425" s="1331"/>
      <c r="C7425" s="1332"/>
      <c r="D7425" s="1333"/>
      <c r="E7425" s="1334"/>
      <c r="F7425" s="1334"/>
      <c r="G7425" s="1334"/>
    </row>
    <row r="7426" spans="1:7" s="1281" customFormat="1" x14ac:dyDescent="0.25">
      <c r="A7426" s="167"/>
      <c r="B7426" s="1331"/>
      <c r="C7426" s="1332"/>
      <c r="D7426" s="1333"/>
      <c r="E7426" s="1334"/>
      <c r="F7426" s="1334"/>
      <c r="G7426" s="1334"/>
    </row>
    <row r="7427" spans="1:7" s="1281" customFormat="1" x14ac:dyDescent="0.25">
      <c r="A7427" s="167"/>
      <c r="B7427" s="1331"/>
      <c r="C7427" s="1332"/>
      <c r="D7427" s="1333"/>
      <c r="E7427" s="1334"/>
      <c r="F7427" s="1334"/>
      <c r="G7427" s="1334"/>
    </row>
    <row r="7428" spans="1:7" s="1281" customFormat="1" x14ac:dyDescent="0.25">
      <c r="A7428" s="167"/>
      <c r="B7428" s="1331"/>
      <c r="C7428" s="1332"/>
      <c r="D7428" s="1333"/>
      <c r="E7428" s="1334"/>
      <c r="F7428" s="1334"/>
      <c r="G7428" s="1334"/>
    </row>
    <row r="7429" spans="1:7" s="1281" customFormat="1" x14ac:dyDescent="0.25">
      <c r="A7429" s="167"/>
      <c r="B7429" s="1331"/>
      <c r="C7429" s="1332"/>
      <c r="D7429" s="1333"/>
      <c r="E7429" s="1334"/>
      <c r="F7429" s="1334"/>
      <c r="G7429" s="1334"/>
    </row>
    <row r="7430" spans="1:7" s="1281" customFormat="1" x14ac:dyDescent="0.25">
      <c r="A7430" s="167"/>
      <c r="B7430" s="1331"/>
      <c r="C7430" s="1332"/>
      <c r="D7430" s="1333"/>
      <c r="E7430" s="1334"/>
      <c r="F7430" s="1334"/>
      <c r="G7430" s="1334"/>
    </row>
    <row r="7431" spans="1:7" s="1281" customFormat="1" x14ac:dyDescent="0.25">
      <c r="A7431" s="167"/>
      <c r="B7431" s="1331"/>
      <c r="C7431" s="1332"/>
      <c r="D7431" s="1333"/>
      <c r="E7431" s="1334"/>
      <c r="F7431" s="1334"/>
      <c r="G7431" s="1334"/>
    </row>
    <row r="7432" spans="1:7" s="1281" customFormat="1" x14ac:dyDescent="0.25">
      <c r="A7432" s="167"/>
      <c r="B7432" s="1331"/>
      <c r="C7432" s="1332"/>
      <c r="D7432" s="1333"/>
      <c r="E7432" s="1334"/>
      <c r="F7432" s="1334"/>
      <c r="G7432" s="1334"/>
    </row>
    <row r="7433" spans="1:7" s="1281" customFormat="1" x14ac:dyDescent="0.25">
      <c r="A7433" s="167"/>
      <c r="B7433" s="1331"/>
      <c r="C7433" s="1332"/>
      <c r="D7433" s="1333"/>
      <c r="E7433" s="1334"/>
      <c r="F7433" s="1334"/>
      <c r="G7433" s="1334"/>
    </row>
    <row r="7434" spans="1:7" s="1281" customFormat="1" x14ac:dyDescent="0.25">
      <c r="A7434" s="167"/>
      <c r="B7434" s="1331"/>
      <c r="C7434" s="1332"/>
      <c r="D7434" s="1333"/>
      <c r="E7434" s="1334"/>
      <c r="F7434" s="1334"/>
      <c r="G7434" s="1334"/>
    </row>
    <row r="7435" spans="1:7" s="1281" customFormat="1" x14ac:dyDescent="0.25">
      <c r="A7435" s="167"/>
      <c r="B7435" s="1331"/>
      <c r="C7435" s="1332"/>
      <c r="D7435" s="1333"/>
      <c r="E7435" s="1334"/>
      <c r="F7435" s="1334"/>
      <c r="G7435" s="1334"/>
    </row>
    <row r="7436" spans="1:7" s="1281" customFormat="1" x14ac:dyDescent="0.25">
      <c r="A7436" s="167"/>
      <c r="B7436" s="1331"/>
      <c r="C7436" s="1332"/>
      <c r="D7436" s="1333"/>
      <c r="E7436" s="1334"/>
      <c r="F7436" s="1334"/>
      <c r="G7436" s="1334"/>
    </row>
    <row r="7437" spans="1:7" s="1281" customFormat="1" x14ac:dyDescent="0.25">
      <c r="A7437" s="167"/>
      <c r="B7437" s="1331"/>
      <c r="C7437" s="1332"/>
      <c r="D7437" s="1333"/>
      <c r="E7437" s="1334"/>
      <c r="F7437" s="1334"/>
      <c r="G7437" s="1334"/>
    </row>
    <row r="7438" spans="1:7" s="1281" customFormat="1" x14ac:dyDescent="0.25">
      <c r="A7438" s="167"/>
      <c r="B7438" s="1331"/>
      <c r="C7438" s="1332"/>
      <c r="D7438" s="1333"/>
      <c r="E7438" s="1334"/>
      <c r="F7438" s="1334"/>
      <c r="G7438" s="1334"/>
    </row>
    <row r="7439" spans="1:7" s="1281" customFormat="1" x14ac:dyDescent="0.25">
      <c r="A7439" s="167"/>
      <c r="B7439" s="1331"/>
      <c r="C7439" s="1332"/>
      <c r="D7439" s="1333"/>
      <c r="E7439" s="1334"/>
      <c r="F7439" s="1334"/>
      <c r="G7439" s="1334"/>
    </row>
    <row r="7440" spans="1:7" s="1281" customFormat="1" x14ac:dyDescent="0.25">
      <c r="A7440" s="167"/>
      <c r="B7440" s="1331"/>
      <c r="C7440" s="1332"/>
      <c r="D7440" s="1333"/>
      <c r="E7440" s="1334"/>
      <c r="F7440" s="1334"/>
      <c r="G7440" s="1334"/>
    </row>
    <row r="7441" spans="1:7" s="1281" customFormat="1" x14ac:dyDescent="0.25">
      <c r="A7441" s="167"/>
      <c r="B7441" s="1331"/>
      <c r="C7441" s="1332"/>
      <c r="D7441" s="1333"/>
      <c r="E7441" s="1334"/>
      <c r="F7441" s="1334"/>
      <c r="G7441" s="1334"/>
    </row>
    <row r="7442" spans="1:7" s="1281" customFormat="1" x14ac:dyDescent="0.25">
      <c r="A7442" s="167"/>
      <c r="B7442" s="1331"/>
      <c r="C7442" s="1332"/>
      <c r="D7442" s="1333"/>
      <c r="E7442" s="1334"/>
      <c r="F7442" s="1334"/>
      <c r="G7442" s="1334"/>
    </row>
    <row r="7443" spans="1:7" s="1281" customFormat="1" x14ac:dyDescent="0.25">
      <c r="A7443" s="167"/>
      <c r="B7443" s="1331"/>
      <c r="C7443" s="1332"/>
      <c r="D7443" s="1333"/>
      <c r="E7443" s="1334"/>
      <c r="F7443" s="1334"/>
      <c r="G7443" s="1334"/>
    </row>
    <row r="7444" spans="1:7" s="1281" customFormat="1" x14ac:dyDescent="0.25">
      <c r="A7444" s="167"/>
      <c r="B7444" s="1331"/>
      <c r="C7444" s="1332"/>
      <c r="D7444" s="1333"/>
      <c r="E7444" s="1334"/>
      <c r="F7444" s="1334"/>
      <c r="G7444" s="1334"/>
    </row>
    <row r="7445" spans="1:7" s="1281" customFormat="1" x14ac:dyDescent="0.25">
      <c r="A7445" s="167"/>
      <c r="B7445" s="1331"/>
      <c r="C7445" s="1332"/>
      <c r="D7445" s="1333"/>
      <c r="E7445" s="1334"/>
      <c r="F7445" s="1334"/>
      <c r="G7445" s="1334"/>
    </row>
    <row r="7446" spans="1:7" s="1281" customFormat="1" x14ac:dyDescent="0.25">
      <c r="A7446" s="167"/>
      <c r="B7446" s="1331"/>
      <c r="C7446" s="1332"/>
      <c r="D7446" s="1333"/>
      <c r="E7446" s="1334"/>
      <c r="F7446" s="1334"/>
      <c r="G7446" s="1334"/>
    </row>
    <row r="7447" spans="1:7" s="1281" customFormat="1" x14ac:dyDescent="0.25">
      <c r="A7447" s="167"/>
      <c r="B7447" s="1331"/>
      <c r="C7447" s="1332"/>
      <c r="D7447" s="1333"/>
      <c r="E7447" s="1334"/>
      <c r="F7447" s="1334"/>
      <c r="G7447" s="1334"/>
    </row>
    <row r="7448" spans="1:7" s="1281" customFormat="1" x14ac:dyDescent="0.25">
      <c r="A7448" s="167"/>
      <c r="B7448" s="1331"/>
      <c r="C7448" s="1332"/>
      <c r="D7448" s="1333"/>
      <c r="E7448" s="1334"/>
      <c r="F7448" s="1334"/>
      <c r="G7448" s="1334"/>
    </row>
    <row r="7449" spans="1:7" s="1281" customFormat="1" x14ac:dyDescent="0.25">
      <c r="A7449" s="167"/>
      <c r="B7449" s="1331"/>
      <c r="C7449" s="1332"/>
      <c r="D7449" s="1333"/>
      <c r="E7449" s="1334"/>
      <c r="F7449" s="1334"/>
      <c r="G7449" s="1334"/>
    </row>
    <row r="7450" spans="1:7" s="1281" customFormat="1" x14ac:dyDescent="0.25">
      <c r="A7450" s="167"/>
      <c r="B7450" s="1331"/>
      <c r="C7450" s="1332"/>
      <c r="D7450" s="1333"/>
      <c r="E7450" s="1334"/>
      <c r="F7450" s="1334"/>
      <c r="G7450" s="1334"/>
    </row>
    <row r="7451" spans="1:7" s="1281" customFormat="1" x14ac:dyDescent="0.25">
      <c r="A7451" s="167"/>
      <c r="B7451" s="1331"/>
      <c r="C7451" s="1332"/>
      <c r="D7451" s="1333"/>
      <c r="E7451" s="1334"/>
      <c r="F7451" s="1334"/>
      <c r="G7451" s="1334"/>
    </row>
    <row r="7452" spans="1:7" s="1281" customFormat="1" x14ac:dyDescent="0.25">
      <c r="A7452" s="167"/>
      <c r="B7452" s="1331"/>
      <c r="C7452" s="1332"/>
      <c r="D7452" s="1333"/>
      <c r="E7452" s="1334"/>
      <c r="F7452" s="1334"/>
      <c r="G7452" s="1334"/>
    </row>
    <row r="7453" spans="1:7" s="1281" customFormat="1" x14ac:dyDescent="0.25">
      <c r="A7453" s="167"/>
      <c r="B7453" s="1331"/>
      <c r="C7453" s="1332"/>
      <c r="D7453" s="1333"/>
      <c r="E7453" s="1334"/>
      <c r="F7453" s="1334"/>
      <c r="G7453" s="1334"/>
    </row>
    <row r="7454" spans="1:7" s="1281" customFormat="1" x14ac:dyDescent="0.25">
      <c r="A7454" s="167"/>
      <c r="B7454" s="1331"/>
      <c r="C7454" s="1332"/>
      <c r="D7454" s="1333"/>
      <c r="E7454" s="1334"/>
      <c r="F7454" s="1334"/>
      <c r="G7454" s="1334"/>
    </row>
    <row r="7455" spans="1:7" s="1281" customFormat="1" x14ac:dyDescent="0.25">
      <c r="A7455" s="167"/>
      <c r="B7455" s="1331"/>
      <c r="C7455" s="1332"/>
      <c r="D7455" s="1333"/>
      <c r="E7455" s="1334"/>
      <c r="F7455" s="1334"/>
      <c r="G7455" s="1334"/>
    </row>
    <row r="7456" spans="1:7" s="1281" customFormat="1" x14ac:dyDescent="0.25">
      <c r="A7456" s="167"/>
      <c r="B7456" s="1331"/>
      <c r="C7456" s="1332"/>
      <c r="D7456" s="1333"/>
      <c r="E7456" s="1334"/>
      <c r="F7456" s="1334"/>
      <c r="G7456" s="1334"/>
    </row>
    <row r="7457" spans="1:7" s="1281" customFormat="1" x14ac:dyDescent="0.25">
      <c r="A7457" s="167"/>
      <c r="B7457" s="1331"/>
      <c r="C7457" s="1332"/>
      <c r="D7457" s="1333"/>
      <c r="E7457" s="1334"/>
      <c r="F7457" s="1334"/>
      <c r="G7457" s="1334"/>
    </row>
    <row r="7458" spans="1:7" s="1281" customFormat="1" x14ac:dyDescent="0.25">
      <c r="A7458" s="167"/>
      <c r="B7458" s="1331"/>
      <c r="C7458" s="1332"/>
      <c r="D7458" s="1333"/>
      <c r="E7458" s="1334"/>
      <c r="F7458" s="1334"/>
      <c r="G7458" s="1334"/>
    </row>
    <row r="7459" spans="1:7" s="1281" customFormat="1" x14ac:dyDescent="0.25">
      <c r="A7459" s="167"/>
      <c r="B7459" s="1331"/>
      <c r="C7459" s="1332"/>
      <c r="D7459" s="1333"/>
      <c r="E7459" s="1334"/>
      <c r="F7459" s="1334"/>
      <c r="G7459" s="1334"/>
    </row>
    <row r="7460" spans="1:7" s="1281" customFormat="1" x14ac:dyDescent="0.25">
      <c r="A7460" s="167"/>
      <c r="B7460" s="1331"/>
      <c r="C7460" s="1332"/>
      <c r="D7460" s="1333"/>
      <c r="E7460" s="1334"/>
      <c r="F7460" s="1334"/>
      <c r="G7460" s="1334"/>
    </row>
    <row r="7461" spans="1:7" s="1281" customFormat="1" x14ac:dyDescent="0.25">
      <c r="A7461" s="167"/>
      <c r="B7461" s="1331"/>
      <c r="C7461" s="1332"/>
      <c r="D7461" s="1333"/>
      <c r="E7461" s="1334"/>
      <c r="F7461" s="1334"/>
      <c r="G7461" s="1334"/>
    </row>
    <row r="7462" spans="1:7" s="1281" customFormat="1" x14ac:dyDescent="0.25">
      <c r="A7462" s="167"/>
      <c r="B7462" s="1331"/>
      <c r="C7462" s="1332"/>
      <c r="D7462" s="1333"/>
      <c r="E7462" s="1334"/>
      <c r="F7462" s="1334"/>
      <c r="G7462" s="1334"/>
    </row>
    <row r="7463" spans="1:7" s="1281" customFormat="1" x14ac:dyDescent="0.25">
      <c r="A7463" s="167"/>
      <c r="B7463" s="1331"/>
      <c r="C7463" s="1332"/>
      <c r="D7463" s="1333"/>
      <c r="E7463" s="1334"/>
      <c r="F7463" s="1334"/>
      <c r="G7463" s="1334"/>
    </row>
    <row r="7464" spans="1:7" s="1281" customFormat="1" x14ac:dyDescent="0.25">
      <c r="A7464" s="167"/>
      <c r="B7464" s="1331"/>
      <c r="C7464" s="1332"/>
      <c r="D7464" s="1333"/>
      <c r="E7464" s="1334"/>
      <c r="F7464" s="1334"/>
      <c r="G7464" s="1334"/>
    </row>
    <row r="7465" spans="1:7" s="1281" customFormat="1" x14ac:dyDescent="0.25">
      <c r="A7465" s="167"/>
      <c r="B7465" s="1331"/>
      <c r="C7465" s="1332"/>
      <c r="D7465" s="1333"/>
      <c r="E7465" s="1334"/>
      <c r="F7465" s="1334"/>
      <c r="G7465" s="1334"/>
    </row>
    <row r="7466" spans="1:7" s="1281" customFormat="1" x14ac:dyDescent="0.25">
      <c r="A7466" s="167"/>
      <c r="B7466" s="1331"/>
      <c r="C7466" s="1332"/>
      <c r="D7466" s="1333"/>
      <c r="E7466" s="1334"/>
      <c r="F7466" s="1334"/>
      <c r="G7466" s="1334"/>
    </row>
    <row r="7467" spans="1:7" s="1281" customFormat="1" x14ac:dyDescent="0.25">
      <c r="A7467" s="167"/>
      <c r="B7467" s="1331"/>
      <c r="C7467" s="1332"/>
      <c r="D7467" s="1333"/>
      <c r="E7467" s="1334"/>
      <c r="F7467" s="1334"/>
      <c r="G7467" s="1334"/>
    </row>
    <row r="7468" spans="1:7" s="1281" customFormat="1" x14ac:dyDescent="0.25">
      <c r="A7468" s="167"/>
      <c r="B7468" s="1331"/>
      <c r="C7468" s="1332"/>
      <c r="D7468" s="1333"/>
      <c r="E7468" s="1334"/>
      <c r="F7468" s="1334"/>
      <c r="G7468" s="1334"/>
    </row>
    <row r="7469" spans="1:7" s="1281" customFormat="1" x14ac:dyDescent="0.25">
      <c r="A7469" s="167"/>
      <c r="B7469" s="1331"/>
      <c r="C7469" s="1332"/>
      <c r="D7469" s="1333"/>
      <c r="E7469" s="1334"/>
      <c r="F7469" s="1334"/>
      <c r="G7469" s="1334"/>
    </row>
    <row r="7470" spans="1:7" s="1281" customFormat="1" x14ac:dyDescent="0.25">
      <c r="A7470" s="167"/>
      <c r="B7470" s="1331"/>
      <c r="C7470" s="1332"/>
      <c r="D7470" s="1333"/>
      <c r="E7470" s="1334"/>
      <c r="F7470" s="1334"/>
      <c r="G7470" s="1334"/>
    </row>
    <row r="7471" spans="1:7" s="1281" customFormat="1" x14ac:dyDescent="0.25">
      <c r="A7471" s="167"/>
      <c r="B7471" s="1331"/>
      <c r="C7471" s="1332"/>
      <c r="D7471" s="1333"/>
      <c r="E7471" s="1334"/>
      <c r="F7471" s="1334"/>
      <c r="G7471" s="1334"/>
    </row>
    <row r="7472" spans="1:7" s="1281" customFormat="1" x14ac:dyDescent="0.25">
      <c r="A7472" s="167"/>
      <c r="B7472" s="1331"/>
      <c r="C7472" s="1332"/>
      <c r="D7472" s="1333"/>
      <c r="E7472" s="1334"/>
      <c r="F7472" s="1334"/>
      <c r="G7472" s="1334"/>
    </row>
    <row r="7473" spans="1:7" s="1281" customFormat="1" x14ac:dyDescent="0.25">
      <c r="A7473" s="167"/>
      <c r="B7473" s="1331"/>
      <c r="C7473" s="1332"/>
      <c r="D7473" s="1333"/>
      <c r="E7473" s="1334"/>
      <c r="F7473" s="1334"/>
      <c r="G7473" s="1334"/>
    </row>
    <row r="7474" spans="1:7" s="1281" customFormat="1" x14ac:dyDescent="0.25">
      <c r="A7474" s="167"/>
      <c r="B7474" s="1331"/>
      <c r="C7474" s="1332"/>
      <c r="D7474" s="1333"/>
      <c r="E7474" s="1334"/>
      <c r="F7474" s="1334"/>
      <c r="G7474" s="1334"/>
    </row>
    <row r="7475" spans="1:7" s="1281" customFormat="1" x14ac:dyDescent="0.25">
      <c r="A7475" s="167"/>
      <c r="B7475" s="1331"/>
      <c r="C7475" s="1332"/>
      <c r="D7475" s="1333"/>
      <c r="E7475" s="1334"/>
      <c r="F7475" s="1334"/>
      <c r="G7475" s="1334"/>
    </row>
    <row r="7476" spans="1:7" s="1281" customFormat="1" x14ac:dyDescent="0.25">
      <c r="A7476" s="167"/>
      <c r="B7476" s="1331"/>
      <c r="C7476" s="1332"/>
      <c r="D7476" s="1333"/>
      <c r="E7476" s="1334"/>
      <c r="F7476" s="1334"/>
      <c r="G7476" s="1334"/>
    </row>
    <row r="7477" spans="1:7" s="1281" customFormat="1" x14ac:dyDescent="0.25">
      <c r="A7477" s="167"/>
      <c r="B7477" s="1331"/>
      <c r="C7477" s="1332"/>
      <c r="D7477" s="1333"/>
      <c r="E7477" s="1334"/>
      <c r="F7477" s="1334"/>
      <c r="G7477" s="1334"/>
    </row>
    <row r="7478" spans="1:7" s="1281" customFormat="1" x14ac:dyDescent="0.25">
      <c r="A7478" s="167"/>
      <c r="B7478" s="1331"/>
      <c r="C7478" s="1332"/>
      <c r="D7478" s="1333"/>
      <c r="E7478" s="1334"/>
      <c r="F7478" s="1334"/>
      <c r="G7478" s="1334"/>
    </row>
    <row r="7479" spans="1:7" s="1281" customFormat="1" x14ac:dyDescent="0.25">
      <c r="A7479" s="167"/>
      <c r="B7479" s="1331"/>
      <c r="C7479" s="1332"/>
      <c r="D7479" s="1333"/>
      <c r="E7479" s="1334"/>
      <c r="F7479" s="1334"/>
      <c r="G7479" s="1334"/>
    </row>
    <row r="7480" spans="1:7" s="1281" customFormat="1" x14ac:dyDescent="0.25">
      <c r="A7480" s="167"/>
      <c r="B7480" s="1331"/>
      <c r="C7480" s="1332"/>
      <c r="D7480" s="1333"/>
      <c r="E7480" s="1334"/>
      <c r="F7480" s="1334"/>
      <c r="G7480" s="1334"/>
    </row>
    <row r="7481" spans="1:7" s="1281" customFormat="1" x14ac:dyDescent="0.25">
      <c r="A7481" s="167"/>
      <c r="B7481" s="1331"/>
      <c r="C7481" s="1332"/>
      <c r="D7481" s="1333"/>
      <c r="E7481" s="1334"/>
      <c r="F7481" s="1334"/>
      <c r="G7481" s="1334"/>
    </row>
    <row r="7482" spans="1:7" s="1281" customFormat="1" x14ac:dyDescent="0.25">
      <c r="A7482" s="167"/>
      <c r="B7482" s="1331"/>
      <c r="C7482" s="1332"/>
      <c r="D7482" s="1333"/>
      <c r="E7482" s="1334"/>
      <c r="F7482" s="1334"/>
      <c r="G7482" s="1334"/>
    </row>
    <row r="7483" spans="1:7" s="1281" customFormat="1" x14ac:dyDescent="0.25">
      <c r="A7483" s="167"/>
      <c r="B7483" s="1331"/>
      <c r="C7483" s="1332"/>
      <c r="D7483" s="1333"/>
      <c r="E7483" s="1334"/>
      <c r="F7483" s="1334"/>
      <c r="G7483" s="1334"/>
    </row>
    <row r="7484" spans="1:7" s="1281" customFormat="1" x14ac:dyDescent="0.25">
      <c r="A7484" s="167"/>
      <c r="B7484" s="1331"/>
      <c r="C7484" s="1332"/>
      <c r="D7484" s="1333"/>
      <c r="E7484" s="1334"/>
      <c r="F7484" s="1334"/>
      <c r="G7484" s="1334"/>
    </row>
    <row r="7485" spans="1:7" s="1281" customFormat="1" x14ac:dyDescent="0.25">
      <c r="A7485" s="167"/>
      <c r="B7485" s="1331"/>
      <c r="C7485" s="1332"/>
      <c r="D7485" s="1333"/>
      <c r="E7485" s="1334"/>
      <c r="F7485" s="1334"/>
      <c r="G7485" s="1334"/>
    </row>
    <row r="7486" spans="1:7" s="1281" customFormat="1" x14ac:dyDescent="0.25">
      <c r="A7486" s="167"/>
      <c r="B7486" s="1331"/>
      <c r="C7486" s="1332"/>
      <c r="D7486" s="1333"/>
      <c r="E7486" s="1334"/>
      <c r="F7486" s="1334"/>
      <c r="G7486" s="1334"/>
    </row>
    <row r="7487" spans="1:7" s="1281" customFormat="1" x14ac:dyDescent="0.25">
      <c r="A7487" s="167"/>
      <c r="B7487" s="1331"/>
      <c r="C7487" s="1332"/>
      <c r="D7487" s="1333"/>
      <c r="E7487" s="1334"/>
      <c r="F7487" s="1334"/>
      <c r="G7487" s="1334"/>
    </row>
    <row r="7488" spans="1:7" s="1281" customFormat="1" x14ac:dyDescent="0.25">
      <c r="A7488" s="167"/>
      <c r="B7488" s="1331"/>
      <c r="C7488" s="1332"/>
      <c r="D7488" s="1333"/>
      <c r="E7488" s="1334"/>
      <c r="F7488" s="1334"/>
      <c r="G7488" s="1334"/>
    </row>
    <row r="7489" spans="1:7" s="1281" customFormat="1" x14ac:dyDescent="0.25">
      <c r="A7489" s="167"/>
      <c r="B7489" s="1331"/>
      <c r="C7489" s="1332"/>
      <c r="D7489" s="1333"/>
      <c r="E7489" s="1334"/>
      <c r="F7489" s="1334"/>
      <c r="G7489" s="1334"/>
    </row>
    <row r="7490" spans="1:7" s="1281" customFormat="1" x14ac:dyDescent="0.25">
      <c r="A7490" s="167"/>
      <c r="B7490" s="1331"/>
      <c r="C7490" s="1332"/>
      <c r="D7490" s="1333"/>
      <c r="E7490" s="1334"/>
      <c r="F7490" s="1334"/>
      <c r="G7490" s="1334"/>
    </row>
    <row r="7491" spans="1:7" s="1281" customFormat="1" x14ac:dyDescent="0.25">
      <c r="A7491" s="167"/>
      <c r="B7491" s="1331"/>
      <c r="C7491" s="1332"/>
      <c r="D7491" s="1333"/>
      <c r="E7491" s="1334"/>
      <c r="F7491" s="1334"/>
      <c r="G7491" s="1334"/>
    </row>
    <row r="7492" spans="1:7" s="1281" customFormat="1" x14ac:dyDescent="0.25">
      <c r="A7492" s="167"/>
      <c r="B7492" s="1331"/>
      <c r="C7492" s="1332"/>
      <c r="D7492" s="1333"/>
      <c r="E7492" s="1334"/>
      <c r="F7492" s="1334"/>
      <c r="G7492" s="1334"/>
    </row>
    <row r="7493" spans="1:7" s="1281" customFormat="1" x14ac:dyDescent="0.25">
      <c r="A7493" s="167"/>
      <c r="B7493" s="1331"/>
      <c r="C7493" s="1332"/>
      <c r="D7493" s="1333"/>
      <c r="E7493" s="1334"/>
      <c r="F7493" s="1334"/>
      <c r="G7493" s="1334"/>
    </row>
    <row r="7494" spans="1:7" s="1281" customFormat="1" x14ac:dyDescent="0.25">
      <c r="A7494" s="167"/>
      <c r="B7494" s="1331"/>
      <c r="C7494" s="1332"/>
      <c r="D7494" s="1333"/>
      <c r="E7494" s="1334"/>
      <c r="F7494" s="1334"/>
      <c r="G7494" s="1334"/>
    </row>
    <row r="7495" spans="1:7" s="1281" customFormat="1" x14ac:dyDescent="0.25">
      <c r="A7495" s="167"/>
      <c r="B7495" s="1331"/>
      <c r="C7495" s="1332"/>
      <c r="D7495" s="1333"/>
      <c r="E7495" s="1334"/>
      <c r="F7495" s="1334"/>
      <c r="G7495" s="1334"/>
    </row>
    <row r="7496" spans="1:7" s="1281" customFormat="1" x14ac:dyDescent="0.25">
      <c r="A7496" s="167"/>
      <c r="B7496" s="1331"/>
      <c r="C7496" s="1332"/>
      <c r="D7496" s="1333"/>
      <c r="E7496" s="1334"/>
      <c r="F7496" s="1334"/>
      <c r="G7496" s="1334"/>
    </row>
    <row r="7497" spans="1:7" s="1281" customFormat="1" x14ac:dyDescent="0.25">
      <c r="A7497" s="167"/>
      <c r="B7497" s="1331"/>
      <c r="C7497" s="1332"/>
      <c r="D7497" s="1333"/>
      <c r="E7497" s="1334"/>
      <c r="F7497" s="1334"/>
      <c r="G7497" s="1334"/>
    </row>
    <row r="7498" spans="1:7" s="1281" customFormat="1" x14ac:dyDescent="0.25">
      <c r="A7498" s="167"/>
      <c r="B7498" s="1331"/>
      <c r="C7498" s="1332"/>
      <c r="D7498" s="1333"/>
      <c r="E7498" s="1334"/>
      <c r="F7498" s="1334"/>
      <c r="G7498" s="1334"/>
    </row>
    <row r="7499" spans="1:7" s="1281" customFormat="1" x14ac:dyDescent="0.25">
      <c r="A7499" s="167"/>
      <c r="B7499" s="1331"/>
      <c r="C7499" s="1332"/>
      <c r="D7499" s="1333"/>
      <c r="E7499" s="1334"/>
      <c r="F7499" s="1334"/>
      <c r="G7499" s="1334"/>
    </row>
    <row r="7500" spans="1:7" s="1281" customFormat="1" x14ac:dyDescent="0.25">
      <c r="A7500" s="167"/>
      <c r="B7500" s="1331"/>
      <c r="C7500" s="1332"/>
      <c r="D7500" s="1333"/>
      <c r="E7500" s="1334"/>
      <c r="F7500" s="1334"/>
      <c r="G7500" s="1334"/>
    </row>
    <row r="7501" spans="1:7" s="1281" customFormat="1" x14ac:dyDescent="0.25">
      <c r="A7501" s="167"/>
      <c r="B7501" s="1331"/>
      <c r="C7501" s="1332"/>
      <c r="D7501" s="1333"/>
      <c r="E7501" s="1334"/>
      <c r="F7501" s="1334"/>
      <c r="G7501" s="1334"/>
    </row>
    <row r="7502" spans="1:7" s="1281" customFormat="1" x14ac:dyDescent="0.25">
      <c r="A7502" s="167"/>
      <c r="B7502" s="1331"/>
      <c r="C7502" s="1332"/>
      <c r="D7502" s="1333"/>
      <c r="E7502" s="1334"/>
      <c r="F7502" s="1334"/>
      <c r="G7502" s="1334"/>
    </row>
    <row r="7503" spans="1:7" s="1281" customFormat="1" x14ac:dyDescent="0.25">
      <c r="A7503" s="167"/>
      <c r="B7503" s="1331"/>
      <c r="C7503" s="1332"/>
      <c r="D7503" s="1333"/>
      <c r="E7503" s="1334"/>
      <c r="F7503" s="1334"/>
      <c r="G7503" s="1334"/>
    </row>
    <row r="7504" spans="1:7" s="1281" customFormat="1" x14ac:dyDescent="0.25">
      <c r="A7504" s="167"/>
      <c r="B7504" s="1331"/>
      <c r="C7504" s="1332"/>
      <c r="D7504" s="1333"/>
      <c r="E7504" s="1334"/>
      <c r="F7504" s="1334"/>
      <c r="G7504" s="1334"/>
    </row>
    <row r="7505" spans="1:7" s="1281" customFormat="1" x14ac:dyDescent="0.25">
      <c r="A7505" s="167"/>
      <c r="B7505" s="1331"/>
      <c r="C7505" s="1332"/>
      <c r="D7505" s="1333"/>
      <c r="E7505" s="1334"/>
      <c r="F7505" s="1334"/>
      <c r="G7505" s="1334"/>
    </row>
    <row r="7506" spans="1:7" s="1281" customFormat="1" x14ac:dyDescent="0.25">
      <c r="A7506" s="167"/>
      <c r="B7506" s="1331"/>
      <c r="C7506" s="1332"/>
      <c r="D7506" s="1333"/>
      <c r="E7506" s="1334"/>
      <c r="F7506" s="1334"/>
      <c r="G7506" s="1334"/>
    </row>
    <row r="7507" spans="1:7" s="1281" customFormat="1" x14ac:dyDescent="0.25">
      <c r="A7507" s="167"/>
      <c r="B7507" s="1331"/>
      <c r="C7507" s="1332"/>
      <c r="D7507" s="1333"/>
      <c r="E7507" s="1334"/>
      <c r="F7507" s="1334"/>
      <c r="G7507" s="1334"/>
    </row>
    <row r="7508" spans="1:7" s="1281" customFormat="1" x14ac:dyDescent="0.25">
      <c r="A7508" s="167"/>
      <c r="B7508" s="1331"/>
      <c r="C7508" s="1332"/>
      <c r="D7508" s="1333"/>
      <c r="E7508" s="1334"/>
      <c r="F7508" s="1334"/>
      <c r="G7508" s="1334"/>
    </row>
    <row r="7509" spans="1:7" s="1281" customFormat="1" x14ac:dyDescent="0.25">
      <c r="A7509" s="167"/>
      <c r="B7509" s="1331"/>
      <c r="C7509" s="1332"/>
      <c r="D7509" s="1333"/>
      <c r="E7509" s="1334"/>
      <c r="F7509" s="1334"/>
      <c r="G7509" s="1334"/>
    </row>
    <row r="7510" spans="1:7" s="1281" customFormat="1" x14ac:dyDescent="0.25">
      <c r="A7510" s="167"/>
      <c r="B7510" s="1331"/>
      <c r="C7510" s="1332"/>
      <c r="D7510" s="1333"/>
      <c r="E7510" s="1334"/>
      <c r="F7510" s="1334"/>
      <c r="G7510" s="1334"/>
    </row>
    <row r="7511" spans="1:7" s="1281" customFormat="1" x14ac:dyDescent="0.25">
      <c r="A7511" s="167"/>
      <c r="B7511" s="1331"/>
      <c r="C7511" s="1332"/>
      <c r="D7511" s="1333"/>
      <c r="E7511" s="1334"/>
      <c r="F7511" s="1334"/>
      <c r="G7511" s="1334"/>
    </row>
    <row r="7512" spans="1:7" s="1281" customFormat="1" x14ac:dyDescent="0.25">
      <c r="A7512" s="167"/>
      <c r="B7512" s="1331"/>
      <c r="C7512" s="1332"/>
      <c r="D7512" s="1333"/>
      <c r="E7512" s="1334"/>
      <c r="F7512" s="1334"/>
      <c r="G7512" s="1334"/>
    </row>
    <row r="7513" spans="1:7" s="1281" customFormat="1" x14ac:dyDescent="0.25">
      <c r="A7513" s="167"/>
      <c r="B7513" s="1331"/>
      <c r="C7513" s="1332"/>
      <c r="D7513" s="1333"/>
      <c r="E7513" s="1334"/>
      <c r="F7513" s="1334"/>
      <c r="G7513" s="1334"/>
    </row>
    <row r="7514" spans="1:7" s="1281" customFormat="1" x14ac:dyDescent="0.25">
      <c r="A7514" s="167"/>
      <c r="B7514" s="1331"/>
      <c r="C7514" s="1332"/>
      <c r="D7514" s="1333"/>
      <c r="E7514" s="1334"/>
      <c r="F7514" s="1334"/>
      <c r="G7514" s="1334"/>
    </row>
    <row r="7515" spans="1:7" s="1281" customFormat="1" x14ac:dyDescent="0.25">
      <c r="A7515" s="167"/>
      <c r="B7515" s="1331"/>
      <c r="C7515" s="1332"/>
      <c r="D7515" s="1333"/>
      <c r="E7515" s="1334"/>
      <c r="F7515" s="1334"/>
      <c r="G7515" s="1334"/>
    </row>
    <row r="7516" spans="1:7" s="1281" customFormat="1" x14ac:dyDescent="0.25">
      <c r="A7516" s="167"/>
      <c r="B7516" s="1331"/>
      <c r="C7516" s="1332"/>
      <c r="D7516" s="1333"/>
      <c r="E7516" s="1334"/>
      <c r="F7516" s="1334"/>
      <c r="G7516" s="1334"/>
    </row>
    <row r="7517" spans="1:7" s="1281" customFormat="1" x14ac:dyDescent="0.25">
      <c r="A7517" s="167"/>
      <c r="B7517" s="1331"/>
      <c r="C7517" s="1332"/>
      <c r="D7517" s="1333"/>
      <c r="E7517" s="1334"/>
      <c r="F7517" s="1334"/>
      <c r="G7517" s="1334"/>
    </row>
    <row r="7518" spans="1:7" s="1281" customFormat="1" x14ac:dyDescent="0.25">
      <c r="A7518" s="167"/>
      <c r="B7518" s="1331"/>
      <c r="C7518" s="1332"/>
      <c r="D7518" s="1333"/>
      <c r="E7518" s="1334"/>
      <c r="F7518" s="1334"/>
      <c r="G7518" s="1334"/>
    </row>
    <row r="7519" spans="1:7" s="1281" customFormat="1" x14ac:dyDescent="0.25">
      <c r="A7519" s="167"/>
      <c r="B7519" s="1331"/>
      <c r="C7519" s="1332"/>
      <c r="D7519" s="1333"/>
      <c r="E7519" s="1334"/>
      <c r="F7519" s="1334"/>
      <c r="G7519" s="1334"/>
    </row>
    <row r="7520" spans="1:7" s="1281" customFormat="1" x14ac:dyDescent="0.25">
      <c r="A7520" s="167"/>
      <c r="B7520" s="1331"/>
      <c r="C7520" s="1332"/>
      <c r="D7520" s="1333"/>
      <c r="E7520" s="1334"/>
      <c r="F7520" s="1334"/>
      <c r="G7520" s="1334"/>
    </row>
    <row r="7521" spans="1:7" s="1281" customFormat="1" x14ac:dyDescent="0.25">
      <c r="A7521" s="167"/>
      <c r="B7521" s="1331"/>
      <c r="C7521" s="1332"/>
      <c r="D7521" s="1333"/>
      <c r="E7521" s="1334"/>
      <c r="F7521" s="1334"/>
      <c r="G7521" s="1334"/>
    </row>
    <row r="7522" spans="1:7" s="1281" customFormat="1" x14ac:dyDescent="0.25">
      <c r="A7522" s="167"/>
      <c r="B7522" s="1331"/>
      <c r="C7522" s="1332"/>
      <c r="D7522" s="1333"/>
      <c r="E7522" s="1334"/>
      <c r="F7522" s="1334"/>
      <c r="G7522" s="1334"/>
    </row>
    <row r="7523" spans="1:7" s="1281" customFormat="1" x14ac:dyDescent="0.25">
      <c r="A7523" s="167"/>
      <c r="B7523" s="1331"/>
      <c r="C7523" s="1332"/>
      <c r="D7523" s="1333"/>
      <c r="E7523" s="1334"/>
      <c r="F7523" s="1334"/>
      <c r="G7523" s="1334"/>
    </row>
    <row r="7524" spans="1:7" s="1281" customFormat="1" x14ac:dyDescent="0.25">
      <c r="A7524" s="167"/>
      <c r="B7524" s="1331"/>
      <c r="C7524" s="1332"/>
      <c r="D7524" s="1333"/>
      <c r="E7524" s="1334"/>
      <c r="F7524" s="1334"/>
      <c r="G7524" s="1334"/>
    </row>
    <row r="7525" spans="1:7" s="1281" customFormat="1" x14ac:dyDescent="0.25">
      <c r="A7525" s="167"/>
      <c r="B7525" s="1331"/>
      <c r="C7525" s="1332"/>
      <c r="D7525" s="1333"/>
      <c r="E7525" s="1334"/>
      <c r="F7525" s="1334"/>
      <c r="G7525" s="1334"/>
    </row>
    <row r="7526" spans="1:7" s="1281" customFormat="1" x14ac:dyDescent="0.25">
      <c r="A7526" s="167"/>
      <c r="B7526" s="1331"/>
      <c r="C7526" s="1332"/>
      <c r="D7526" s="1333"/>
      <c r="E7526" s="1334"/>
      <c r="F7526" s="1334"/>
      <c r="G7526" s="1334"/>
    </row>
    <row r="7527" spans="1:7" s="1281" customFormat="1" x14ac:dyDescent="0.25">
      <c r="A7527" s="167"/>
      <c r="B7527" s="1331"/>
      <c r="C7527" s="1332"/>
      <c r="D7527" s="1333"/>
      <c r="E7527" s="1334"/>
      <c r="F7527" s="1334"/>
      <c r="G7527" s="1334"/>
    </row>
    <row r="7528" spans="1:7" s="1281" customFormat="1" x14ac:dyDescent="0.25">
      <c r="A7528" s="167"/>
      <c r="B7528" s="1331"/>
      <c r="C7528" s="1332"/>
      <c r="D7528" s="1333"/>
      <c r="E7528" s="1334"/>
      <c r="F7528" s="1334"/>
      <c r="G7528" s="1334"/>
    </row>
    <row r="7529" spans="1:7" s="1281" customFormat="1" x14ac:dyDescent="0.25">
      <c r="A7529" s="167"/>
      <c r="B7529" s="1331"/>
      <c r="C7529" s="1332"/>
      <c r="D7529" s="1333"/>
      <c r="E7529" s="1334"/>
      <c r="F7529" s="1334"/>
      <c r="G7529" s="1334"/>
    </row>
    <row r="7530" spans="1:7" s="1281" customFormat="1" x14ac:dyDescent="0.25">
      <c r="A7530" s="167"/>
      <c r="B7530" s="1331"/>
      <c r="C7530" s="1332"/>
      <c r="D7530" s="1333"/>
      <c r="E7530" s="1334"/>
      <c r="F7530" s="1334"/>
      <c r="G7530" s="1334"/>
    </row>
    <row r="7531" spans="1:7" s="1281" customFormat="1" x14ac:dyDescent="0.25">
      <c r="A7531" s="167"/>
      <c r="B7531" s="1331"/>
      <c r="C7531" s="1332"/>
      <c r="D7531" s="1333"/>
      <c r="E7531" s="1334"/>
      <c r="F7531" s="1334"/>
      <c r="G7531" s="1334"/>
    </row>
    <row r="7532" spans="1:7" s="1281" customFormat="1" x14ac:dyDescent="0.25">
      <c r="A7532" s="167"/>
      <c r="B7532" s="1331"/>
      <c r="C7532" s="1332"/>
      <c r="D7532" s="1333"/>
      <c r="E7532" s="1334"/>
      <c r="F7532" s="1334"/>
      <c r="G7532" s="1334"/>
    </row>
    <row r="7533" spans="1:7" s="1281" customFormat="1" x14ac:dyDescent="0.25">
      <c r="A7533" s="167"/>
      <c r="B7533" s="1331"/>
      <c r="C7533" s="1332"/>
      <c r="D7533" s="1333"/>
      <c r="E7533" s="1334"/>
      <c r="F7533" s="1334"/>
      <c r="G7533" s="1334"/>
    </row>
    <row r="7534" spans="1:7" s="1281" customFormat="1" x14ac:dyDescent="0.25">
      <c r="A7534" s="167"/>
      <c r="B7534" s="1331"/>
      <c r="C7534" s="1332"/>
      <c r="D7534" s="1333"/>
      <c r="E7534" s="1334"/>
      <c r="F7534" s="1334"/>
      <c r="G7534" s="1334"/>
    </row>
    <row r="7535" spans="1:7" s="1281" customFormat="1" x14ac:dyDescent="0.25">
      <c r="A7535" s="167"/>
      <c r="B7535" s="1331"/>
      <c r="C7535" s="1332"/>
      <c r="D7535" s="1333"/>
      <c r="E7535" s="1334"/>
      <c r="F7535" s="1334"/>
      <c r="G7535" s="1334"/>
    </row>
    <row r="7536" spans="1:7" s="1281" customFormat="1" x14ac:dyDescent="0.25">
      <c r="A7536" s="167"/>
      <c r="B7536" s="1331"/>
      <c r="C7536" s="1332"/>
      <c r="D7536" s="1333"/>
      <c r="E7536" s="1334"/>
      <c r="F7536" s="1334"/>
      <c r="G7536" s="1334"/>
    </row>
    <row r="7537" spans="1:7" s="1281" customFormat="1" x14ac:dyDescent="0.25">
      <c r="A7537" s="167"/>
      <c r="B7537" s="1331"/>
      <c r="C7537" s="1332"/>
      <c r="D7537" s="1333"/>
      <c r="E7537" s="1334"/>
      <c r="F7537" s="1334"/>
      <c r="G7537" s="1334"/>
    </row>
    <row r="7538" spans="1:7" s="1281" customFormat="1" x14ac:dyDescent="0.25">
      <c r="A7538" s="167"/>
      <c r="B7538" s="1331"/>
      <c r="C7538" s="1332"/>
      <c r="D7538" s="1333"/>
      <c r="E7538" s="1334"/>
      <c r="F7538" s="1334"/>
      <c r="G7538" s="1334"/>
    </row>
    <row r="7539" spans="1:7" s="1281" customFormat="1" x14ac:dyDescent="0.25">
      <c r="A7539" s="167"/>
      <c r="B7539" s="1331"/>
      <c r="C7539" s="1332"/>
      <c r="D7539" s="1333"/>
      <c r="E7539" s="1334"/>
      <c r="F7539" s="1334"/>
      <c r="G7539" s="1334"/>
    </row>
    <row r="7540" spans="1:7" s="1281" customFormat="1" x14ac:dyDescent="0.25">
      <c r="A7540" s="167"/>
      <c r="B7540" s="1331"/>
      <c r="C7540" s="1332"/>
      <c r="D7540" s="1333"/>
      <c r="E7540" s="1334"/>
      <c r="F7540" s="1334"/>
      <c r="G7540" s="1334"/>
    </row>
    <row r="7541" spans="1:7" s="1281" customFormat="1" x14ac:dyDescent="0.25">
      <c r="A7541" s="167"/>
      <c r="B7541" s="1331"/>
      <c r="C7541" s="1332"/>
      <c r="D7541" s="1333"/>
      <c r="E7541" s="1334"/>
      <c r="F7541" s="1334"/>
      <c r="G7541" s="1334"/>
    </row>
    <row r="7542" spans="1:7" s="1281" customFormat="1" x14ac:dyDescent="0.25">
      <c r="A7542" s="167"/>
      <c r="B7542" s="1331"/>
      <c r="C7542" s="1332"/>
      <c r="D7542" s="1333"/>
      <c r="E7542" s="1334"/>
      <c r="F7542" s="1334"/>
      <c r="G7542" s="1334"/>
    </row>
    <row r="7543" spans="1:7" s="1281" customFormat="1" x14ac:dyDescent="0.25">
      <c r="A7543" s="167"/>
      <c r="B7543" s="1331"/>
      <c r="C7543" s="1332"/>
      <c r="D7543" s="1333"/>
      <c r="E7543" s="1334"/>
      <c r="F7543" s="1334"/>
      <c r="G7543" s="1334"/>
    </row>
    <row r="7544" spans="1:7" s="1281" customFormat="1" x14ac:dyDescent="0.25">
      <c r="A7544" s="167"/>
      <c r="B7544" s="1331"/>
      <c r="C7544" s="1332"/>
      <c r="D7544" s="1333"/>
      <c r="E7544" s="1334"/>
      <c r="F7544" s="1334"/>
      <c r="G7544" s="1334"/>
    </row>
    <row r="7545" spans="1:7" s="1281" customFormat="1" x14ac:dyDescent="0.25">
      <c r="A7545" s="167"/>
      <c r="B7545" s="1331"/>
      <c r="C7545" s="1332"/>
      <c r="D7545" s="1333"/>
      <c r="E7545" s="1334"/>
      <c r="F7545" s="1334"/>
      <c r="G7545" s="1334"/>
    </row>
    <row r="7546" spans="1:7" s="1281" customFormat="1" x14ac:dyDescent="0.25">
      <c r="A7546" s="167"/>
      <c r="B7546" s="1331"/>
      <c r="C7546" s="1332"/>
      <c r="D7546" s="1333"/>
      <c r="E7546" s="1334"/>
      <c r="F7546" s="1334"/>
      <c r="G7546" s="1334"/>
    </row>
    <row r="7547" spans="1:7" s="1281" customFormat="1" x14ac:dyDescent="0.25">
      <c r="A7547" s="167"/>
      <c r="B7547" s="1331"/>
      <c r="C7547" s="1332"/>
      <c r="D7547" s="1333"/>
      <c r="E7547" s="1334"/>
      <c r="F7547" s="1334"/>
      <c r="G7547" s="1334"/>
    </row>
    <row r="7548" spans="1:7" s="1281" customFormat="1" x14ac:dyDescent="0.25">
      <c r="A7548" s="167"/>
      <c r="B7548" s="1331"/>
      <c r="C7548" s="1332"/>
      <c r="D7548" s="1333"/>
      <c r="E7548" s="1334"/>
      <c r="F7548" s="1334"/>
      <c r="G7548" s="1334"/>
    </row>
    <row r="7549" spans="1:7" s="1281" customFormat="1" x14ac:dyDescent="0.25">
      <c r="A7549" s="167"/>
      <c r="B7549" s="1331"/>
      <c r="C7549" s="1332"/>
      <c r="D7549" s="1333"/>
      <c r="E7549" s="1334"/>
      <c r="F7549" s="1334"/>
      <c r="G7549" s="1334"/>
    </row>
    <row r="7550" spans="1:7" s="1281" customFormat="1" x14ac:dyDescent="0.25">
      <c r="A7550" s="167"/>
      <c r="B7550" s="1331"/>
      <c r="C7550" s="1332"/>
      <c r="D7550" s="1333"/>
      <c r="E7550" s="1334"/>
      <c r="F7550" s="1334"/>
      <c r="G7550" s="1334"/>
    </row>
    <row r="7551" spans="1:7" s="1281" customFormat="1" x14ac:dyDescent="0.25">
      <c r="A7551" s="167"/>
      <c r="B7551" s="1331"/>
      <c r="C7551" s="1332"/>
      <c r="D7551" s="1333"/>
      <c r="E7551" s="1334"/>
      <c r="F7551" s="1334"/>
      <c r="G7551" s="1334"/>
    </row>
    <row r="7552" spans="1:7" s="1281" customFormat="1" x14ac:dyDescent="0.25">
      <c r="A7552" s="167"/>
      <c r="B7552" s="1331"/>
      <c r="C7552" s="1332"/>
      <c r="D7552" s="1333"/>
      <c r="E7552" s="1334"/>
      <c r="F7552" s="1334"/>
      <c r="G7552" s="1334"/>
    </row>
    <row r="7553" spans="1:7" s="1281" customFormat="1" x14ac:dyDescent="0.25">
      <c r="A7553" s="167"/>
      <c r="B7553" s="1331"/>
      <c r="C7553" s="1332"/>
      <c r="D7553" s="1333"/>
      <c r="E7553" s="1334"/>
      <c r="F7553" s="1334"/>
      <c r="G7553" s="1334"/>
    </row>
    <row r="7554" spans="1:7" s="1281" customFormat="1" x14ac:dyDescent="0.25">
      <c r="A7554" s="167"/>
      <c r="B7554" s="1331"/>
      <c r="C7554" s="1332"/>
      <c r="D7554" s="1333"/>
      <c r="E7554" s="1334"/>
      <c r="F7554" s="1334"/>
      <c r="G7554" s="1334"/>
    </row>
    <row r="7555" spans="1:7" s="1281" customFormat="1" x14ac:dyDescent="0.25">
      <c r="A7555" s="167"/>
      <c r="B7555" s="1331"/>
      <c r="C7555" s="1332"/>
      <c r="D7555" s="1333"/>
      <c r="E7555" s="1334"/>
      <c r="F7555" s="1334"/>
      <c r="G7555" s="1334"/>
    </row>
    <row r="7556" spans="1:7" s="1281" customFormat="1" x14ac:dyDescent="0.25">
      <c r="A7556" s="167"/>
      <c r="B7556" s="1331"/>
      <c r="C7556" s="1332"/>
      <c r="D7556" s="1333"/>
      <c r="E7556" s="1334"/>
      <c r="F7556" s="1334"/>
      <c r="G7556" s="1334"/>
    </row>
    <row r="7557" spans="1:7" s="1281" customFormat="1" x14ac:dyDescent="0.25">
      <c r="A7557" s="167"/>
      <c r="B7557" s="1331"/>
      <c r="C7557" s="1332"/>
      <c r="D7557" s="1333"/>
      <c r="E7557" s="1334"/>
      <c r="F7557" s="1334"/>
      <c r="G7557" s="1334"/>
    </row>
    <row r="7558" spans="1:7" s="1281" customFormat="1" x14ac:dyDescent="0.25">
      <c r="A7558" s="167"/>
      <c r="B7558" s="1331"/>
      <c r="C7558" s="1332"/>
      <c r="D7558" s="1333"/>
      <c r="E7558" s="1334"/>
      <c r="F7558" s="1334"/>
      <c r="G7558" s="1334"/>
    </row>
    <row r="7559" spans="1:7" s="1281" customFormat="1" x14ac:dyDescent="0.25">
      <c r="A7559" s="167"/>
      <c r="B7559" s="1331"/>
      <c r="C7559" s="1332"/>
      <c r="D7559" s="1333"/>
      <c r="E7559" s="1334"/>
      <c r="F7559" s="1334"/>
      <c r="G7559" s="1334"/>
    </row>
    <row r="7560" spans="1:7" s="1281" customFormat="1" x14ac:dyDescent="0.25">
      <c r="A7560" s="167"/>
      <c r="B7560" s="1331"/>
      <c r="C7560" s="1332"/>
      <c r="D7560" s="1333"/>
      <c r="E7560" s="1334"/>
      <c r="F7560" s="1334"/>
      <c r="G7560" s="1334"/>
    </row>
    <row r="7561" spans="1:7" s="1281" customFormat="1" x14ac:dyDescent="0.25">
      <c r="A7561" s="167"/>
      <c r="B7561" s="1331"/>
      <c r="C7561" s="1332"/>
      <c r="D7561" s="1333"/>
      <c r="E7561" s="1334"/>
      <c r="F7561" s="1334"/>
      <c r="G7561" s="1334"/>
    </row>
    <row r="7562" spans="1:7" s="1281" customFormat="1" x14ac:dyDescent="0.25">
      <c r="A7562" s="167"/>
      <c r="B7562" s="1331"/>
      <c r="C7562" s="1332"/>
      <c r="D7562" s="1333"/>
      <c r="E7562" s="1334"/>
      <c r="F7562" s="1334"/>
      <c r="G7562" s="1334"/>
    </row>
    <row r="7563" spans="1:7" s="1281" customFormat="1" x14ac:dyDescent="0.25">
      <c r="A7563" s="167"/>
      <c r="B7563" s="1331"/>
      <c r="C7563" s="1332"/>
      <c r="D7563" s="1333"/>
      <c r="E7563" s="1334"/>
      <c r="F7563" s="1334"/>
      <c r="G7563" s="1334"/>
    </row>
    <row r="7564" spans="1:7" s="1281" customFormat="1" x14ac:dyDescent="0.25">
      <c r="A7564" s="167"/>
      <c r="B7564" s="1331"/>
      <c r="C7564" s="1332"/>
      <c r="D7564" s="1333"/>
      <c r="E7564" s="1334"/>
      <c r="F7564" s="1334"/>
      <c r="G7564" s="1334"/>
    </row>
    <row r="7565" spans="1:7" s="1281" customFormat="1" x14ac:dyDescent="0.25">
      <c r="A7565" s="167"/>
      <c r="B7565" s="1331"/>
      <c r="C7565" s="1332"/>
      <c r="D7565" s="1333"/>
      <c r="E7565" s="1334"/>
      <c r="F7565" s="1334"/>
      <c r="G7565" s="1334"/>
    </row>
    <row r="7566" spans="1:7" s="1281" customFormat="1" x14ac:dyDescent="0.25">
      <c r="A7566" s="167"/>
      <c r="B7566" s="1331"/>
      <c r="C7566" s="1332"/>
      <c r="D7566" s="1333"/>
      <c r="E7566" s="1334"/>
      <c r="F7566" s="1334"/>
      <c r="G7566" s="1334"/>
    </row>
    <row r="7567" spans="1:7" s="1281" customFormat="1" x14ac:dyDescent="0.25">
      <c r="A7567" s="167"/>
      <c r="B7567" s="1331"/>
      <c r="C7567" s="1332"/>
      <c r="D7567" s="1333"/>
      <c r="E7567" s="1334"/>
      <c r="F7567" s="1334"/>
      <c r="G7567" s="1334"/>
    </row>
    <row r="7568" spans="1:7" s="1281" customFormat="1" x14ac:dyDescent="0.25">
      <c r="A7568" s="167"/>
      <c r="B7568" s="1331"/>
      <c r="C7568" s="1332"/>
      <c r="D7568" s="1333"/>
      <c r="E7568" s="1334"/>
      <c r="F7568" s="1334"/>
      <c r="G7568" s="1334"/>
    </row>
    <row r="7569" spans="1:7" s="1281" customFormat="1" x14ac:dyDescent="0.25">
      <c r="A7569" s="167"/>
      <c r="B7569" s="1331"/>
      <c r="C7569" s="1332"/>
      <c r="D7569" s="1333"/>
      <c r="E7569" s="1334"/>
      <c r="F7569" s="1334"/>
      <c r="G7569" s="1334"/>
    </row>
    <row r="7570" spans="1:7" s="1281" customFormat="1" x14ac:dyDescent="0.25">
      <c r="A7570" s="167"/>
      <c r="B7570" s="1331"/>
      <c r="C7570" s="1332"/>
      <c r="D7570" s="1333"/>
      <c r="E7570" s="1334"/>
      <c r="F7570" s="1334"/>
      <c r="G7570" s="1334"/>
    </row>
    <row r="7571" spans="1:7" s="1281" customFormat="1" x14ac:dyDescent="0.25">
      <c r="A7571" s="167"/>
      <c r="B7571" s="1331"/>
      <c r="C7571" s="1332"/>
      <c r="D7571" s="1333"/>
      <c r="E7571" s="1334"/>
      <c r="F7571" s="1334"/>
      <c r="G7571" s="1334"/>
    </row>
    <row r="7572" spans="1:7" s="1281" customFormat="1" x14ac:dyDescent="0.25">
      <c r="A7572" s="167"/>
      <c r="B7572" s="1331"/>
      <c r="C7572" s="1332"/>
      <c r="D7572" s="1333"/>
      <c r="E7572" s="1334"/>
      <c r="F7572" s="1334"/>
      <c r="G7572" s="1334"/>
    </row>
    <row r="7573" spans="1:7" s="1281" customFormat="1" x14ac:dyDescent="0.25">
      <c r="A7573" s="167"/>
      <c r="B7573" s="1331"/>
      <c r="C7573" s="1332"/>
      <c r="D7573" s="1333"/>
      <c r="E7573" s="1334"/>
      <c r="F7573" s="1334"/>
      <c r="G7573" s="1334"/>
    </row>
    <row r="7574" spans="1:7" s="1281" customFormat="1" x14ac:dyDescent="0.25">
      <c r="A7574" s="167"/>
      <c r="B7574" s="1331"/>
      <c r="C7574" s="1332"/>
      <c r="D7574" s="1333"/>
      <c r="E7574" s="1334"/>
      <c r="F7574" s="1334"/>
      <c r="G7574" s="1334"/>
    </row>
    <row r="7575" spans="1:7" s="1281" customFormat="1" x14ac:dyDescent="0.25">
      <c r="A7575" s="167"/>
      <c r="B7575" s="1331"/>
      <c r="C7575" s="1332"/>
      <c r="D7575" s="1333"/>
      <c r="E7575" s="1334"/>
      <c r="F7575" s="1334"/>
      <c r="G7575" s="1334"/>
    </row>
    <row r="7576" spans="1:7" s="1281" customFormat="1" x14ac:dyDescent="0.25">
      <c r="A7576" s="167"/>
      <c r="B7576" s="1331"/>
      <c r="C7576" s="1332"/>
      <c r="D7576" s="1333"/>
      <c r="E7576" s="1334"/>
      <c r="F7576" s="1334"/>
      <c r="G7576" s="1334"/>
    </row>
    <row r="7577" spans="1:7" s="1281" customFormat="1" x14ac:dyDescent="0.25">
      <c r="A7577" s="167"/>
      <c r="B7577" s="1331"/>
      <c r="C7577" s="1332"/>
      <c r="D7577" s="1333"/>
      <c r="E7577" s="1334"/>
      <c r="F7577" s="1334"/>
      <c r="G7577" s="1334"/>
    </row>
    <row r="7578" spans="1:7" s="1281" customFormat="1" x14ac:dyDescent="0.25">
      <c r="A7578" s="167"/>
      <c r="B7578" s="1331"/>
      <c r="C7578" s="1332"/>
      <c r="D7578" s="1333"/>
      <c r="E7578" s="1334"/>
      <c r="F7578" s="1334"/>
      <c r="G7578" s="1334"/>
    </row>
    <row r="7579" spans="1:7" s="1281" customFormat="1" x14ac:dyDescent="0.25">
      <c r="A7579" s="167"/>
      <c r="B7579" s="1331"/>
      <c r="C7579" s="1332"/>
      <c r="D7579" s="1333"/>
      <c r="E7579" s="1334"/>
      <c r="F7579" s="1334"/>
      <c r="G7579" s="1334"/>
    </row>
    <row r="7580" spans="1:7" s="1281" customFormat="1" x14ac:dyDescent="0.25">
      <c r="A7580" s="167"/>
      <c r="B7580" s="1331"/>
      <c r="C7580" s="1332"/>
      <c r="D7580" s="1333"/>
      <c r="E7580" s="1334"/>
      <c r="F7580" s="1334"/>
      <c r="G7580" s="1334"/>
    </row>
    <row r="7581" spans="1:7" s="1281" customFormat="1" x14ac:dyDescent="0.25">
      <c r="A7581" s="167"/>
      <c r="B7581" s="1331"/>
      <c r="C7581" s="1332"/>
      <c r="D7581" s="1333"/>
      <c r="E7581" s="1334"/>
      <c r="F7581" s="1334"/>
      <c r="G7581" s="1334"/>
    </row>
    <row r="7582" spans="1:7" s="1281" customFormat="1" x14ac:dyDescent="0.25">
      <c r="A7582" s="167"/>
      <c r="B7582" s="1331"/>
      <c r="C7582" s="1332"/>
      <c r="D7582" s="1333"/>
      <c r="E7582" s="1334"/>
      <c r="F7582" s="1334"/>
      <c r="G7582" s="1334"/>
    </row>
    <row r="7583" spans="1:7" s="1281" customFormat="1" x14ac:dyDescent="0.25">
      <c r="A7583" s="167"/>
      <c r="B7583" s="1331"/>
      <c r="C7583" s="1332"/>
      <c r="D7583" s="1333"/>
      <c r="E7583" s="1334"/>
      <c r="F7583" s="1334"/>
      <c r="G7583" s="1334"/>
    </row>
    <row r="7584" spans="1:7" s="1281" customFormat="1" x14ac:dyDescent="0.25">
      <c r="A7584" s="167"/>
      <c r="B7584" s="1331"/>
      <c r="C7584" s="1332"/>
      <c r="D7584" s="1333"/>
      <c r="E7584" s="1334"/>
      <c r="F7584" s="1334"/>
      <c r="G7584" s="1334"/>
    </row>
    <row r="7585" spans="1:7" s="1281" customFormat="1" x14ac:dyDescent="0.25">
      <c r="A7585" s="167"/>
      <c r="B7585" s="1331"/>
      <c r="C7585" s="1332"/>
      <c r="D7585" s="1333"/>
      <c r="E7585" s="1334"/>
      <c r="F7585" s="1334"/>
      <c r="G7585" s="1334"/>
    </row>
    <row r="7586" spans="1:7" s="1281" customFormat="1" x14ac:dyDescent="0.25">
      <c r="A7586" s="167"/>
      <c r="B7586" s="1331"/>
      <c r="C7586" s="1332"/>
      <c r="D7586" s="1333"/>
      <c r="E7586" s="1334"/>
      <c r="F7586" s="1334"/>
      <c r="G7586" s="1334"/>
    </row>
    <row r="7587" spans="1:7" s="1281" customFormat="1" x14ac:dyDescent="0.25">
      <c r="A7587" s="167"/>
      <c r="B7587" s="1331"/>
      <c r="C7587" s="1332"/>
      <c r="D7587" s="1333"/>
      <c r="E7587" s="1334"/>
      <c r="F7587" s="1334"/>
      <c r="G7587" s="1334"/>
    </row>
    <row r="7588" spans="1:7" s="1281" customFormat="1" x14ac:dyDescent="0.25">
      <c r="A7588" s="167"/>
      <c r="B7588" s="1331"/>
      <c r="C7588" s="1332"/>
      <c r="D7588" s="1333"/>
      <c r="E7588" s="1334"/>
      <c r="F7588" s="1334"/>
      <c r="G7588" s="1334"/>
    </row>
    <row r="7589" spans="1:7" s="1281" customFormat="1" x14ac:dyDescent="0.25">
      <c r="A7589" s="167"/>
      <c r="B7589" s="1331"/>
      <c r="C7589" s="1332"/>
      <c r="D7589" s="1333"/>
      <c r="E7589" s="1334"/>
      <c r="F7589" s="1334"/>
      <c r="G7589" s="1334"/>
    </row>
    <row r="7590" spans="1:7" s="1281" customFormat="1" x14ac:dyDescent="0.25">
      <c r="A7590" s="167"/>
      <c r="B7590" s="1331"/>
      <c r="C7590" s="1332"/>
      <c r="D7590" s="1333"/>
      <c r="E7590" s="1334"/>
      <c r="F7590" s="1334"/>
      <c r="G7590" s="1334"/>
    </row>
    <row r="7591" spans="1:7" s="1281" customFormat="1" x14ac:dyDescent="0.25">
      <c r="A7591" s="167"/>
      <c r="B7591" s="1331"/>
      <c r="C7591" s="1332"/>
      <c r="D7591" s="1333"/>
      <c r="E7591" s="1334"/>
      <c r="F7591" s="1334"/>
      <c r="G7591" s="1334"/>
    </row>
    <row r="7592" spans="1:7" s="1281" customFormat="1" x14ac:dyDescent="0.25">
      <c r="A7592" s="167"/>
      <c r="B7592" s="1331"/>
      <c r="C7592" s="1332"/>
      <c r="D7592" s="1333"/>
      <c r="E7592" s="1334"/>
      <c r="F7592" s="1334"/>
      <c r="G7592" s="1334"/>
    </row>
    <row r="7593" spans="1:7" s="1281" customFormat="1" x14ac:dyDescent="0.25">
      <c r="A7593" s="167"/>
      <c r="B7593" s="1331"/>
      <c r="C7593" s="1332"/>
      <c r="D7593" s="1333"/>
      <c r="E7593" s="1334"/>
      <c r="F7593" s="1334"/>
      <c r="G7593" s="1334"/>
    </row>
    <row r="7594" spans="1:7" s="1281" customFormat="1" x14ac:dyDescent="0.25">
      <c r="A7594" s="167"/>
      <c r="B7594" s="1331"/>
      <c r="C7594" s="1332"/>
      <c r="D7594" s="1333"/>
      <c r="E7594" s="1334"/>
      <c r="F7594" s="1334"/>
      <c r="G7594" s="1334"/>
    </row>
    <row r="7595" spans="1:7" s="1281" customFormat="1" x14ac:dyDescent="0.25">
      <c r="A7595" s="167"/>
      <c r="B7595" s="1331"/>
      <c r="C7595" s="1332"/>
      <c r="D7595" s="1333"/>
      <c r="E7595" s="1334"/>
      <c r="F7595" s="1334"/>
      <c r="G7595" s="1334"/>
    </row>
    <row r="7596" spans="1:7" s="1281" customFormat="1" x14ac:dyDescent="0.25">
      <c r="A7596" s="167"/>
      <c r="B7596" s="1331"/>
      <c r="C7596" s="1332"/>
      <c r="D7596" s="1333"/>
      <c r="E7596" s="1334"/>
      <c r="F7596" s="1334"/>
      <c r="G7596" s="1334"/>
    </row>
    <row r="7597" spans="1:7" s="1281" customFormat="1" x14ac:dyDescent="0.25">
      <c r="A7597" s="167"/>
      <c r="B7597" s="1331"/>
      <c r="C7597" s="1332"/>
      <c r="D7597" s="1333"/>
      <c r="E7597" s="1334"/>
      <c r="F7597" s="1334"/>
      <c r="G7597" s="1334"/>
    </row>
    <row r="7598" spans="1:7" s="1281" customFormat="1" x14ac:dyDescent="0.25">
      <c r="A7598" s="167"/>
      <c r="B7598" s="1331"/>
      <c r="C7598" s="1332"/>
      <c r="D7598" s="1333"/>
      <c r="E7598" s="1334"/>
      <c r="F7598" s="1334"/>
      <c r="G7598" s="1334"/>
    </row>
    <row r="7599" spans="1:7" s="1281" customFormat="1" x14ac:dyDescent="0.25">
      <c r="A7599" s="167"/>
      <c r="B7599" s="1331"/>
      <c r="C7599" s="1332"/>
      <c r="D7599" s="1333"/>
      <c r="E7599" s="1334"/>
      <c r="F7599" s="1334"/>
      <c r="G7599" s="1334"/>
    </row>
    <row r="7600" spans="1:7" s="1281" customFormat="1" x14ac:dyDescent="0.25">
      <c r="A7600" s="167"/>
      <c r="B7600" s="1331"/>
      <c r="C7600" s="1332"/>
      <c r="D7600" s="1333"/>
      <c r="E7600" s="1334"/>
      <c r="F7600" s="1334"/>
      <c r="G7600" s="1334"/>
    </row>
    <row r="7601" spans="1:7" s="1281" customFormat="1" x14ac:dyDescent="0.25">
      <c r="A7601" s="167"/>
      <c r="B7601" s="1331"/>
      <c r="C7601" s="1332"/>
      <c r="D7601" s="1333"/>
      <c r="E7601" s="1334"/>
      <c r="F7601" s="1334"/>
      <c r="G7601" s="1334"/>
    </row>
    <row r="7602" spans="1:7" s="1281" customFormat="1" x14ac:dyDescent="0.25">
      <c r="A7602" s="167"/>
      <c r="B7602" s="1331"/>
      <c r="C7602" s="1332"/>
      <c r="D7602" s="1333"/>
      <c r="E7602" s="1334"/>
      <c r="F7602" s="1334"/>
      <c r="G7602" s="1334"/>
    </row>
    <row r="7603" spans="1:7" s="1281" customFormat="1" x14ac:dyDescent="0.25">
      <c r="A7603" s="167"/>
      <c r="B7603" s="1331"/>
      <c r="C7603" s="1332"/>
      <c r="D7603" s="1333"/>
      <c r="E7603" s="1334"/>
      <c r="F7603" s="1334"/>
      <c r="G7603" s="1334"/>
    </row>
    <row r="7604" spans="1:7" s="1281" customFormat="1" x14ac:dyDescent="0.25">
      <c r="A7604" s="167"/>
      <c r="B7604" s="1331"/>
      <c r="C7604" s="1332"/>
      <c r="D7604" s="1333"/>
      <c r="E7604" s="1334"/>
      <c r="F7604" s="1334"/>
      <c r="G7604" s="1334"/>
    </row>
    <row r="7605" spans="1:7" s="1281" customFormat="1" x14ac:dyDescent="0.25">
      <c r="A7605" s="167"/>
      <c r="B7605" s="1331"/>
      <c r="C7605" s="1332"/>
      <c r="D7605" s="1333"/>
      <c r="E7605" s="1334"/>
      <c r="F7605" s="1334"/>
      <c r="G7605" s="1334"/>
    </row>
    <row r="7606" spans="1:7" s="1281" customFormat="1" x14ac:dyDescent="0.25">
      <c r="A7606" s="167"/>
      <c r="B7606" s="1331"/>
      <c r="C7606" s="1332"/>
      <c r="D7606" s="1333"/>
      <c r="E7606" s="1334"/>
      <c r="F7606" s="1334"/>
      <c r="G7606" s="1334"/>
    </row>
    <row r="7607" spans="1:7" s="1281" customFormat="1" x14ac:dyDescent="0.25">
      <c r="A7607" s="167"/>
      <c r="B7607" s="1331"/>
      <c r="C7607" s="1332"/>
      <c r="D7607" s="1333"/>
      <c r="E7607" s="1334"/>
      <c r="F7607" s="1334"/>
      <c r="G7607" s="1334"/>
    </row>
    <row r="7608" spans="1:7" s="1281" customFormat="1" x14ac:dyDescent="0.25">
      <c r="A7608" s="167"/>
      <c r="B7608" s="1331"/>
      <c r="C7608" s="1332"/>
      <c r="D7608" s="1333"/>
      <c r="E7608" s="1334"/>
      <c r="F7608" s="1334"/>
      <c r="G7608" s="1334"/>
    </row>
    <row r="7609" spans="1:7" s="1281" customFormat="1" x14ac:dyDescent="0.25">
      <c r="A7609" s="167"/>
      <c r="B7609" s="1331"/>
      <c r="C7609" s="1332"/>
      <c r="D7609" s="1333"/>
      <c r="E7609" s="1334"/>
      <c r="F7609" s="1334"/>
      <c r="G7609" s="1334"/>
    </row>
    <row r="7610" spans="1:7" s="1281" customFormat="1" x14ac:dyDescent="0.25">
      <c r="A7610" s="167"/>
      <c r="B7610" s="1331"/>
      <c r="C7610" s="1332"/>
      <c r="D7610" s="1333"/>
      <c r="E7610" s="1334"/>
      <c r="F7610" s="1334"/>
      <c r="G7610" s="1334"/>
    </row>
    <row r="7611" spans="1:7" s="1281" customFormat="1" x14ac:dyDescent="0.25">
      <c r="A7611" s="167"/>
      <c r="B7611" s="1331"/>
      <c r="C7611" s="1332"/>
      <c r="D7611" s="1333"/>
      <c r="E7611" s="1334"/>
      <c r="F7611" s="1334"/>
      <c r="G7611" s="1334"/>
    </row>
    <row r="7612" spans="1:7" s="1281" customFormat="1" x14ac:dyDescent="0.25">
      <c r="A7612" s="167"/>
      <c r="B7612" s="1331"/>
      <c r="C7612" s="1332"/>
      <c r="D7612" s="1333"/>
      <c r="E7612" s="1334"/>
      <c r="F7612" s="1334"/>
      <c r="G7612" s="1334"/>
    </row>
    <row r="7613" spans="1:7" s="1281" customFormat="1" x14ac:dyDescent="0.25">
      <c r="A7613" s="167"/>
      <c r="B7613" s="1331"/>
      <c r="C7613" s="1332"/>
      <c r="D7613" s="1333"/>
      <c r="E7613" s="1334"/>
      <c r="F7613" s="1334"/>
      <c r="G7613" s="1334"/>
    </row>
    <row r="7614" spans="1:7" s="1281" customFormat="1" x14ac:dyDescent="0.25">
      <c r="A7614" s="167"/>
      <c r="B7614" s="1331"/>
      <c r="C7614" s="1332"/>
      <c r="D7614" s="1333"/>
      <c r="E7614" s="1334"/>
      <c r="F7614" s="1334"/>
      <c r="G7614" s="1334"/>
    </row>
    <row r="7615" spans="1:7" s="1281" customFormat="1" x14ac:dyDescent="0.25">
      <c r="A7615" s="167"/>
      <c r="B7615" s="1331"/>
      <c r="C7615" s="1332"/>
      <c r="D7615" s="1333"/>
      <c r="E7615" s="1334"/>
      <c r="F7615" s="1334"/>
      <c r="G7615" s="1334"/>
    </row>
    <row r="7616" spans="1:7" s="1281" customFormat="1" x14ac:dyDescent="0.25">
      <c r="A7616" s="167"/>
      <c r="B7616" s="1331"/>
      <c r="C7616" s="1332"/>
      <c r="D7616" s="1333"/>
      <c r="E7616" s="1334"/>
      <c r="F7616" s="1334"/>
      <c r="G7616" s="1334"/>
    </row>
    <row r="7617" spans="1:7" s="1281" customFormat="1" x14ac:dyDescent="0.25">
      <c r="A7617" s="167"/>
      <c r="B7617" s="1331"/>
      <c r="C7617" s="1332"/>
      <c r="D7617" s="1333"/>
      <c r="E7617" s="1334"/>
      <c r="F7617" s="1334"/>
      <c r="G7617" s="1334"/>
    </row>
    <row r="7618" spans="1:7" s="1281" customFormat="1" x14ac:dyDescent="0.25">
      <c r="A7618" s="167"/>
      <c r="B7618" s="1331"/>
      <c r="C7618" s="1332"/>
      <c r="D7618" s="1333"/>
      <c r="E7618" s="1334"/>
      <c r="F7618" s="1334"/>
      <c r="G7618" s="1334"/>
    </row>
    <row r="7619" spans="1:7" s="1281" customFormat="1" x14ac:dyDescent="0.25">
      <c r="A7619" s="167"/>
      <c r="B7619" s="1331"/>
      <c r="C7619" s="1332"/>
      <c r="D7619" s="1333"/>
      <c r="E7619" s="1334"/>
      <c r="F7619" s="1334"/>
      <c r="G7619" s="1334"/>
    </row>
    <row r="7620" spans="1:7" s="1281" customFormat="1" x14ac:dyDescent="0.25">
      <c r="A7620" s="167"/>
      <c r="B7620" s="1331"/>
      <c r="C7620" s="1332"/>
      <c r="D7620" s="1333"/>
      <c r="E7620" s="1334"/>
      <c r="F7620" s="1334"/>
      <c r="G7620" s="1334"/>
    </row>
    <row r="7621" spans="1:7" s="1281" customFormat="1" x14ac:dyDescent="0.25">
      <c r="A7621" s="167"/>
      <c r="B7621" s="1331"/>
      <c r="C7621" s="1332"/>
      <c r="D7621" s="1333"/>
      <c r="E7621" s="1334"/>
      <c r="F7621" s="1334"/>
      <c r="G7621" s="1334"/>
    </row>
    <row r="7622" spans="1:7" s="1281" customFormat="1" x14ac:dyDescent="0.25">
      <c r="A7622" s="167"/>
      <c r="B7622" s="1331"/>
      <c r="C7622" s="1332"/>
      <c r="D7622" s="1333"/>
      <c r="E7622" s="1334"/>
      <c r="F7622" s="1334"/>
      <c r="G7622" s="1334"/>
    </row>
    <row r="7623" spans="1:7" s="1281" customFormat="1" x14ac:dyDescent="0.25">
      <c r="A7623" s="167"/>
      <c r="B7623" s="1331"/>
      <c r="C7623" s="1332"/>
      <c r="D7623" s="1333"/>
      <c r="E7623" s="1334"/>
      <c r="F7623" s="1334"/>
      <c r="G7623" s="1334"/>
    </row>
    <row r="7624" spans="1:7" s="1281" customFormat="1" x14ac:dyDescent="0.25">
      <c r="A7624" s="167"/>
      <c r="B7624" s="1331"/>
      <c r="C7624" s="1332"/>
      <c r="D7624" s="1333"/>
      <c r="E7624" s="1334"/>
      <c r="F7624" s="1334"/>
      <c r="G7624" s="1334"/>
    </row>
    <row r="7625" spans="1:7" s="1281" customFormat="1" x14ac:dyDescent="0.25">
      <c r="A7625" s="167"/>
      <c r="B7625" s="1331"/>
      <c r="C7625" s="1332"/>
      <c r="D7625" s="1333"/>
      <c r="E7625" s="1334"/>
      <c r="F7625" s="1334"/>
      <c r="G7625" s="1334"/>
    </row>
    <row r="7626" spans="1:7" s="1281" customFormat="1" x14ac:dyDescent="0.25">
      <c r="A7626" s="167"/>
      <c r="B7626" s="1331"/>
      <c r="C7626" s="1332"/>
      <c r="D7626" s="1333"/>
      <c r="E7626" s="1334"/>
      <c r="F7626" s="1334"/>
      <c r="G7626" s="1334"/>
    </row>
    <row r="7627" spans="1:7" s="1281" customFormat="1" x14ac:dyDescent="0.25">
      <c r="A7627" s="167"/>
      <c r="B7627" s="1331"/>
      <c r="C7627" s="1332"/>
      <c r="D7627" s="1333"/>
      <c r="E7627" s="1334"/>
      <c r="F7627" s="1334"/>
      <c r="G7627" s="1334"/>
    </row>
    <row r="7628" spans="1:7" s="1281" customFormat="1" x14ac:dyDescent="0.25">
      <c r="A7628" s="167"/>
      <c r="B7628" s="1331"/>
      <c r="C7628" s="1332"/>
      <c r="D7628" s="1333"/>
      <c r="E7628" s="1334"/>
      <c r="F7628" s="1334"/>
      <c r="G7628" s="1334"/>
    </row>
    <row r="7629" spans="1:7" s="1281" customFormat="1" x14ac:dyDescent="0.25">
      <c r="A7629" s="167"/>
      <c r="B7629" s="1331"/>
      <c r="C7629" s="1332"/>
      <c r="D7629" s="1333"/>
      <c r="E7629" s="1334"/>
      <c r="F7629" s="1334"/>
      <c r="G7629" s="1334"/>
    </row>
    <row r="7630" spans="1:7" s="1281" customFormat="1" x14ac:dyDescent="0.25">
      <c r="A7630" s="167"/>
      <c r="B7630" s="1331"/>
      <c r="C7630" s="1332"/>
      <c r="D7630" s="1333"/>
      <c r="E7630" s="1334"/>
      <c r="F7630" s="1334"/>
      <c r="G7630" s="1334"/>
    </row>
    <row r="7631" spans="1:7" s="1281" customFormat="1" x14ac:dyDescent="0.25">
      <c r="A7631" s="167"/>
      <c r="B7631" s="1331"/>
      <c r="C7631" s="1332"/>
      <c r="D7631" s="1333"/>
      <c r="E7631" s="1334"/>
      <c r="F7631" s="1334"/>
      <c r="G7631" s="1334"/>
    </row>
    <row r="7632" spans="1:7" s="1281" customFormat="1" x14ac:dyDescent="0.25">
      <c r="A7632" s="167"/>
      <c r="B7632" s="1331"/>
      <c r="C7632" s="1332"/>
      <c r="D7632" s="1333"/>
      <c r="E7632" s="1334"/>
      <c r="F7632" s="1334"/>
      <c r="G7632" s="1334"/>
    </row>
    <row r="7633" spans="1:7" s="1281" customFormat="1" x14ac:dyDescent="0.25">
      <c r="A7633" s="167"/>
      <c r="B7633" s="1331"/>
      <c r="C7633" s="1332"/>
      <c r="D7633" s="1333"/>
      <c r="E7633" s="1334"/>
      <c r="F7633" s="1334"/>
      <c r="G7633" s="1334"/>
    </row>
    <row r="7634" spans="1:7" s="1281" customFormat="1" x14ac:dyDescent="0.25">
      <c r="A7634" s="167"/>
      <c r="B7634" s="1331"/>
      <c r="C7634" s="1332"/>
      <c r="D7634" s="1333"/>
      <c r="E7634" s="1334"/>
      <c r="F7634" s="1334"/>
      <c r="G7634" s="1334"/>
    </row>
    <row r="7635" spans="1:7" s="1281" customFormat="1" x14ac:dyDescent="0.25">
      <c r="A7635" s="167"/>
      <c r="B7635" s="1331"/>
      <c r="C7635" s="1332"/>
      <c r="D7635" s="1333"/>
      <c r="E7635" s="1334"/>
      <c r="F7635" s="1334"/>
      <c r="G7635" s="1334"/>
    </row>
    <row r="7636" spans="1:7" s="1281" customFormat="1" x14ac:dyDescent="0.25">
      <c r="A7636" s="167"/>
      <c r="B7636" s="1331"/>
      <c r="C7636" s="1332"/>
      <c r="D7636" s="1333"/>
      <c r="E7636" s="1334"/>
      <c r="F7636" s="1334"/>
      <c r="G7636" s="1334"/>
    </row>
    <row r="7637" spans="1:7" s="1281" customFormat="1" x14ac:dyDescent="0.25">
      <c r="A7637" s="167"/>
      <c r="B7637" s="1331"/>
      <c r="C7637" s="1332"/>
      <c r="D7637" s="1333"/>
      <c r="E7637" s="1334"/>
      <c r="F7637" s="1334"/>
      <c r="G7637" s="1334"/>
    </row>
    <row r="7638" spans="1:7" s="1281" customFormat="1" x14ac:dyDescent="0.25">
      <c r="A7638" s="167"/>
      <c r="B7638" s="1331"/>
      <c r="C7638" s="1332"/>
      <c r="D7638" s="1333"/>
      <c r="E7638" s="1334"/>
      <c r="F7638" s="1334"/>
      <c r="G7638" s="1334"/>
    </row>
    <row r="7639" spans="1:7" s="1281" customFormat="1" x14ac:dyDescent="0.25">
      <c r="A7639" s="167"/>
      <c r="B7639" s="1331"/>
      <c r="C7639" s="1332"/>
      <c r="D7639" s="1333"/>
      <c r="E7639" s="1334"/>
      <c r="F7639" s="1334"/>
      <c r="G7639" s="1334"/>
    </row>
    <row r="7640" spans="1:7" s="1281" customFormat="1" x14ac:dyDescent="0.25">
      <c r="A7640" s="167"/>
      <c r="B7640" s="1331"/>
      <c r="C7640" s="1332"/>
      <c r="D7640" s="1333"/>
      <c r="E7640" s="1334"/>
      <c r="F7640" s="1334"/>
      <c r="G7640" s="1334"/>
    </row>
    <row r="7641" spans="1:7" s="1281" customFormat="1" x14ac:dyDescent="0.25">
      <c r="A7641" s="167"/>
      <c r="B7641" s="1331"/>
      <c r="C7641" s="1332"/>
      <c r="D7641" s="1333"/>
      <c r="E7641" s="1334"/>
      <c r="F7641" s="1334"/>
      <c r="G7641" s="1334"/>
    </row>
    <row r="7642" spans="1:7" s="1281" customFormat="1" x14ac:dyDescent="0.25">
      <c r="A7642" s="167"/>
      <c r="B7642" s="1331"/>
      <c r="C7642" s="1332"/>
      <c r="D7642" s="1333"/>
      <c r="E7642" s="1334"/>
      <c r="F7642" s="1334"/>
      <c r="G7642" s="1334"/>
    </row>
    <row r="7643" spans="1:7" s="1281" customFormat="1" x14ac:dyDescent="0.25">
      <c r="A7643" s="167"/>
      <c r="B7643" s="1331"/>
      <c r="C7643" s="1332"/>
      <c r="D7643" s="1333"/>
      <c r="E7643" s="1334"/>
      <c r="F7643" s="1334"/>
      <c r="G7643" s="1334"/>
    </row>
    <row r="7644" spans="1:7" s="1281" customFormat="1" x14ac:dyDescent="0.25">
      <c r="A7644" s="167"/>
      <c r="B7644" s="1331"/>
      <c r="C7644" s="1332"/>
      <c r="D7644" s="1333"/>
      <c r="E7644" s="1334"/>
      <c r="F7644" s="1334"/>
      <c r="G7644" s="1334"/>
    </row>
    <row r="7645" spans="1:7" s="1281" customFormat="1" x14ac:dyDescent="0.25">
      <c r="A7645" s="167"/>
      <c r="B7645" s="1331"/>
      <c r="C7645" s="1332"/>
      <c r="D7645" s="1333"/>
      <c r="E7645" s="1334"/>
      <c r="F7645" s="1334"/>
      <c r="G7645" s="1334"/>
    </row>
    <row r="7646" spans="1:7" s="1281" customFormat="1" x14ac:dyDescent="0.25">
      <c r="A7646" s="167"/>
      <c r="B7646" s="1331"/>
      <c r="C7646" s="1332"/>
      <c r="D7646" s="1333"/>
      <c r="E7646" s="1334"/>
      <c r="F7646" s="1334"/>
      <c r="G7646" s="1334"/>
    </row>
    <row r="7647" spans="1:7" s="1281" customFormat="1" x14ac:dyDescent="0.25">
      <c r="A7647" s="167"/>
      <c r="B7647" s="1331"/>
      <c r="C7647" s="1332"/>
      <c r="D7647" s="1333"/>
      <c r="E7647" s="1334"/>
      <c r="F7647" s="1334"/>
      <c r="G7647" s="1334"/>
    </row>
    <row r="7648" spans="1:7" s="1281" customFormat="1" x14ac:dyDescent="0.25">
      <c r="A7648" s="167"/>
      <c r="B7648" s="1331"/>
      <c r="C7648" s="1332"/>
      <c r="D7648" s="1333"/>
      <c r="E7648" s="1334"/>
      <c r="F7648" s="1334"/>
      <c r="G7648" s="1334"/>
    </row>
    <row r="7649" spans="1:7" s="1281" customFormat="1" x14ac:dyDescent="0.25">
      <c r="A7649" s="167"/>
      <c r="B7649" s="1331"/>
      <c r="C7649" s="1332"/>
      <c r="D7649" s="1333"/>
      <c r="E7649" s="1334"/>
      <c r="F7649" s="1334"/>
      <c r="G7649" s="1334"/>
    </row>
    <row r="7650" spans="1:7" s="1281" customFormat="1" x14ac:dyDescent="0.25">
      <c r="A7650" s="167"/>
      <c r="B7650" s="1331"/>
      <c r="C7650" s="1332"/>
      <c r="D7650" s="1333"/>
      <c r="E7650" s="1334"/>
      <c r="F7650" s="1334"/>
      <c r="G7650" s="1334"/>
    </row>
    <row r="7651" spans="1:7" s="1281" customFormat="1" x14ac:dyDescent="0.25">
      <c r="A7651" s="167"/>
      <c r="B7651" s="1331"/>
      <c r="C7651" s="1332"/>
      <c r="D7651" s="1333"/>
      <c r="E7651" s="1334"/>
      <c r="F7651" s="1334"/>
      <c r="G7651" s="1334"/>
    </row>
    <row r="7652" spans="1:7" s="1281" customFormat="1" x14ac:dyDescent="0.25">
      <c r="A7652" s="167"/>
      <c r="B7652" s="1331"/>
      <c r="C7652" s="1332"/>
      <c r="D7652" s="1333"/>
      <c r="E7652" s="1334"/>
      <c r="F7652" s="1334"/>
      <c r="G7652" s="1334"/>
    </row>
    <row r="7653" spans="1:7" s="1281" customFormat="1" x14ac:dyDescent="0.25">
      <c r="A7653" s="167"/>
      <c r="B7653" s="1331"/>
      <c r="C7653" s="1332"/>
      <c r="D7653" s="1333"/>
      <c r="E7653" s="1334"/>
      <c r="F7653" s="1334"/>
      <c r="G7653" s="1334"/>
    </row>
    <row r="7654" spans="1:7" s="1281" customFormat="1" x14ac:dyDescent="0.25">
      <c r="A7654" s="167"/>
      <c r="B7654" s="1331"/>
      <c r="C7654" s="1332"/>
      <c r="D7654" s="1333"/>
      <c r="E7654" s="1334"/>
      <c r="F7654" s="1334"/>
      <c r="G7654" s="1334"/>
    </row>
    <row r="7655" spans="1:7" s="1281" customFormat="1" x14ac:dyDescent="0.25">
      <c r="A7655" s="167"/>
      <c r="B7655" s="1331"/>
      <c r="C7655" s="1332"/>
      <c r="D7655" s="1333"/>
      <c r="E7655" s="1334"/>
      <c r="F7655" s="1334"/>
      <c r="G7655" s="1334"/>
    </row>
    <row r="7656" spans="1:7" s="1281" customFormat="1" x14ac:dyDescent="0.25">
      <c r="A7656" s="167"/>
      <c r="B7656" s="1331"/>
      <c r="C7656" s="1332"/>
      <c r="D7656" s="1333"/>
      <c r="E7656" s="1334"/>
      <c r="F7656" s="1334"/>
      <c r="G7656" s="1334"/>
    </row>
    <row r="7657" spans="1:7" s="1281" customFormat="1" x14ac:dyDescent="0.25">
      <c r="A7657" s="167"/>
      <c r="B7657" s="1331"/>
      <c r="C7657" s="1332"/>
      <c r="D7657" s="1333"/>
      <c r="E7657" s="1334"/>
      <c r="F7657" s="1334"/>
      <c r="G7657" s="1334"/>
    </row>
    <row r="7658" spans="1:7" s="1281" customFormat="1" x14ac:dyDescent="0.25">
      <c r="A7658" s="167"/>
      <c r="B7658" s="1331"/>
      <c r="C7658" s="1332"/>
      <c r="D7658" s="1333"/>
      <c r="E7658" s="1334"/>
      <c r="F7658" s="1334"/>
      <c r="G7658" s="1334"/>
    </row>
    <row r="7659" spans="1:7" s="1281" customFormat="1" x14ac:dyDescent="0.25">
      <c r="A7659" s="167"/>
      <c r="B7659" s="1331"/>
      <c r="C7659" s="1332"/>
      <c r="D7659" s="1333"/>
      <c r="E7659" s="1334"/>
      <c r="F7659" s="1334"/>
      <c r="G7659" s="1334"/>
    </row>
    <row r="7660" spans="1:7" s="1281" customFormat="1" x14ac:dyDescent="0.25">
      <c r="A7660" s="167"/>
      <c r="B7660" s="1331"/>
      <c r="C7660" s="1332"/>
      <c r="D7660" s="1333"/>
      <c r="E7660" s="1334"/>
      <c r="F7660" s="1334"/>
      <c r="G7660" s="1334"/>
    </row>
    <row r="7661" spans="1:7" s="1281" customFormat="1" x14ac:dyDescent="0.25">
      <c r="A7661" s="167"/>
      <c r="B7661" s="1331"/>
      <c r="C7661" s="1332"/>
      <c r="D7661" s="1333"/>
      <c r="E7661" s="1334"/>
      <c r="F7661" s="1334"/>
      <c r="G7661" s="1334"/>
    </row>
    <row r="7662" spans="1:7" s="1281" customFormat="1" x14ac:dyDescent="0.25">
      <c r="A7662" s="167"/>
      <c r="B7662" s="1331"/>
      <c r="C7662" s="1332"/>
      <c r="D7662" s="1333"/>
      <c r="E7662" s="1334"/>
      <c r="F7662" s="1334"/>
      <c r="G7662" s="1334"/>
    </row>
    <row r="7663" spans="1:7" s="1281" customFormat="1" x14ac:dyDescent="0.25">
      <c r="A7663" s="167"/>
      <c r="B7663" s="1331"/>
      <c r="C7663" s="1332"/>
      <c r="D7663" s="1333"/>
      <c r="E7663" s="1334"/>
      <c r="F7663" s="1334"/>
      <c r="G7663" s="1334"/>
    </row>
    <row r="7664" spans="1:7" s="1281" customFormat="1" x14ac:dyDescent="0.25">
      <c r="A7664" s="167"/>
      <c r="B7664" s="1331"/>
      <c r="C7664" s="1332"/>
      <c r="D7664" s="1333"/>
      <c r="E7664" s="1334"/>
      <c r="F7664" s="1334"/>
      <c r="G7664" s="1334"/>
    </row>
    <row r="7665" spans="1:7" s="1281" customFormat="1" x14ac:dyDescent="0.25">
      <c r="A7665" s="167"/>
      <c r="B7665" s="1331"/>
      <c r="C7665" s="1332"/>
      <c r="D7665" s="1333"/>
      <c r="E7665" s="1334"/>
      <c r="F7665" s="1334"/>
      <c r="G7665" s="1334"/>
    </row>
    <row r="7666" spans="1:7" s="1281" customFormat="1" x14ac:dyDescent="0.25">
      <c r="A7666" s="167"/>
      <c r="B7666" s="1331"/>
      <c r="C7666" s="1332"/>
      <c r="D7666" s="1333"/>
      <c r="E7666" s="1334"/>
      <c r="F7666" s="1334"/>
      <c r="G7666" s="1334"/>
    </row>
    <row r="7667" spans="1:7" s="1281" customFormat="1" x14ac:dyDescent="0.25">
      <c r="A7667" s="167"/>
      <c r="B7667" s="1331"/>
      <c r="C7667" s="1332"/>
      <c r="D7667" s="1333"/>
      <c r="E7667" s="1334"/>
      <c r="F7667" s="1334"/>
      <c r="G7667" s="1334"/>
    </row>
    <row r="7668" spans="1:7" s="1281" customFormat="1" x14ac:dyDescent="0.25">
      <c r="A7668" s="167"/>
      <c r="B7668" s="1331"/>
      <c r="C7668" s="1332"/>
      <c r="D7668" s="1333"/>
      <c r="E7668" s="1334"/>
      <c r="F7668" s="1334"/>
      <c r="G7668" s="1334"/>
    </row>
    <row r="7669" spans="1:7" s="1281" customFormat="1" x14ac:dyDescent="0.25">
      <c r="A7669" s="167"/>
      <c r="B7669" s="1331"/>
      <c r="C7669" s="1332"/>
      <c r="D7669" s="1333"/>
      <c r="E7669" s="1334"/>
      <c r="F7669" s="1334"/>
      <c r="G7669" s="1334"/>
    </row>
    <row r="7670" spans="1:7" s="1281" customFormat="1" x14ac:dyDescent="0.25">
      <c r="A7670" s="167"/>
      <c r="B7670" s="1331"/>
      <c r="C7670" s="1332"/>
      <c r="D7670" s="1333"/>
      <c r="E7670" s="1334"/>
      <c r="F7670" s="1334"/>
      <c r="G7670" s="1334"/>
    </row>
    <row r="7671" spans="1:7" s="1281" customFormat="1" x14ac:dyDescent="0.25">
      <c r="A7671" s="167"/>
      <c r="B7671" s="1331"/>
      <c r="C7671" s="1332"/>
      <c r="D7671" s="1333"/>
      <c r="E7671" s="1334"/>
      <c r="F7671" s="1334"/>
      <c r="G7671" s="1334"/>
    </row>
    <row r="7672" spans="1:7" s="1281" customFormat="1" x14ac:dyDescent="0.25">
      <c r="A7672" s="167"/>
      <c r="B7672" s="1331"/>
      <c r="C7672" s="1332"/>
      <c r="D7672" s="1333"/>
      <c r="E7672" s="1334"/>
      <c r="F7672" s="1334"/>
      <c r="G7672" s="1334"/>
    </row>
    <row r="7673" spans="1:7" s="1281" customFormat="1" x14ac:dyDescent="0.25">
      <c r="A7673" s="167"/>
      <c r="B7673" s="1331"/>
      <c r="C7673" s="1332"/>
      <c r="D7673" s="1333"/>
      <c r="E7673" s="1334"/>
      <c r="F7673" s="1334"/>
      <c r="G7673" s="1334"/>
    </row>
    <row r="7674" spans="1:7" s="1281" customFormat="1" x14ac:dyDescent="0.25">
      <c r="A7674" s="167"/>
      <c r="B7674" s="1331"/>
      <c r="C7674" s="1332"/>
      <c r="D7674" s="1333"/>
      <c r="E7674" s="1334"/>
      <c r="F7674" s="1334"/>
      <c r="G7674" s="1334"/>
    </row>
    <row r="7675" spans="1:7" s="1281" customFormat="1" x14ac:dyDescent="0.25">
      <c r="A7675" s="167"/>
      <c r="B7675" s="1331"/>
      <c r="C7675" s="1332"/>
      <c r="D7675" s="1333"/>
      <c r="E7675" s="1334"/>
      <c r="F7675" s="1334"/>
      <c r="G7675" s="1334"/>
    </row>
    <row r="7676" spans="1:7" s="1281" customFormat="1" x14ac:dyDescent="0.25">
      <c r="A7676" s="167"/>
      <c r="B7676" s="1331"/>
      <c r="C7676" s="1332"/>
      <c r="D7676" s="1333"/>
      <c r="E7676" s="1334"/>
      <c r="F7676" s="1334"/>
      <c r="G7676" s="1334"/>
    </row>
    <row r="7677" spans="1:7" s="1281" customFormat="1" x14ac:dyDescent="0.25">
      <c r="A7677" s="167"/>
      <c r="B7677" s="1331"/>
      <c r="C7677" s="1332"/>
      <c r="D7677" s="1333"/>
      <c r="E7677" s="1334"/>
      <c r="F7677" s="1334"/>
      <c r="G7677" s="1334"/>
    </row>
    <row r="7678" spans="1:7" s="1281" customFormat="1" x14ac:dyDescent="0.25">
      <c r="A7678" s="167"/>
      <c r="B7678" s="1331"/>
      <c r="C7678" s="1332"/>
      <c r="D7678" s="1333"/>
      <c r="E7678" s="1334"/>
      <c r="F7678" s="1334"/>
      <c r="G7678" s="1334"/>
    </row>
    <row r="7679" spans="1:7" s="1281" customFormat="1" x14ac:dyDescent="0.25">
      <c r="A7679" s="167"/>
      <c r="B7679" s="1331"/>
      <c r="C7679" s="1332"/>
      <c r="D7679" s="1333"/>
      <c r="E7679" s="1334"/>
      <c r="F7679" s="1334"/>
      <c r="G7679" s="1334"/>
    </row>
    <row r="7680" spans="1:7" s="1281" customFormat="1" x14ac:dyDescent="0.25">
      <c r="A7680" s="167"/>
      <c r="B7680" s="1331"/>
      <c r="C7680" s="1332"/>
      <c r="D7680" s="1333"/>
      <c r="E7680" s="1334"/>
      <c r="F7680" s="1334"/>
      <c r="G7680" s="1334"/>
    </row>
    <row r="7681" spans="1:7" s="1281" customFormat="1" x14ac:dyDescent="0.25">
      <c r="A7681" s="167"/>
      <c r="B7681" s="1331"/>
      <c r="C7681" s="1332"/>
      <c r="D7681" s="1333"/>
      <c r="E7681" s="1334"/>
      <c r="F7681" s="1334"/>
      <c r="G7681" s="1334"/>
    </row>
    <row r="7682" spans="1:7" s="1281" customFormat="1" x14ac:dyDescent="0.25">
      <c r="A7682" s="167"/>
      <c r="B7682" s="1331"/>
      <c r="C7682" s="1332"/>
      <c r="D7682" s="1333"/>
      <c r="E7682" s="1334"/>
      <c r="F7682" s="1334"/>
      <c r="G7682" s="1334"/>
    </row>
    <row r="7683" spans="1:7" s="1281" customFormat="1" x14ac:dyDescent="0.25">
      <c r="A7683" s="167"/>
      <c r="B7683" s="1331"/>
      <c r="C7683" s="1332"/>
      <c r="D7683" s="1333"/>
      <c r="E7683" s="1334"/>
      <c r="F7683" s="1334"/>
      <c r="G7683" s="1334"/>
    </row>
    <row r="7684" spans="1:7" s="1281" customFormat="1" x14ac:dyDescent="0.25">
      <c r="A7684" s="167"/>
      <c r="B7684" s="1331"/>
      <c r="C7684" s="1332"/>
      <c r="D7684" s="1333"/>
      <c r="E7684" s="1334"/>
      <c r="F7684" s="1334"/>
      <c r="G7684" s="1334"/>
    </row>
    <row r="7685" spans="1:7" s="1281" customFormat="1" x14ac:dyDescent="0.25">
      <c r="A7685" s="167"/>
      <c r="B7685" s="1331"/>
      <c r="C7685" s="1332"/>
      <c r="D7685" s="1333"/>
      <c r="E7685" s="1334"/>
      <c r="F7685" s="1334"/>
      <c r="G7685" s="1334"/>
    </row>
    <row r="7686" spans="1:7" s="1281" customFormat="1" x14ac:dyDescent="0.25">
      <c r="A7686" s="167"/>
      <c r="B7686" s="1331"/>
      <c r="C7686" s="1332"/>
      <c r="D7686" s="1333"/>
      <c r="E7686" s="1334"/>
      <c r="F7686" s="1334"/>
      <c r="G7686" s="1334"/>
    </row>
    <row r="7687" spans="1:7" s="1281" customFormat="1" x14ac:dyDescent="0.25">
      <c r="A7687" s="167"/>
      <c r="B7687" s="1331"/>
      <c r="C7687" s="1332"/>
      <c r="D7687" s="1333"/>
      <c r="E7687" s="1334"/>
      <c r="F7687" s="1334"/>
      <c r="G7687" s="1334"/>
    </row>
    <row r="7688" spans="1:7" s="1281" customFormat="1" x14ac:dyDescent="0.25">
      <c r="A7688" s="167"/>
      <c r="B7688" s="1331"/>
      <c r="C7688" s="1332"/>
      <c r="D7688" s="1333"/>
      <c r="E7688" s="1334"/>
      <c r="F7688" s="1334"/>
      <c r="G7688" s="1334"/>
    </row>
    <row r="7689" spans="1:7" s="1281" customFormat="1" x14ac:dyDescent="0.25">
      <c r="A7689" s="167"/>
      <c r="B7689" s="1331"/>
      <c r="C7689" s="1332"/>
      <c r="D7689" s="1333"/>
      <c r="E7689" s="1334"/>
      <c r="F7689" s="1334"/>
      <c r="G7689" s="1334"/>
    </row>
    <row r="7690" spans="1:7" s="1281" customFormat="1" x14ac:dyDescent="0.25">
      <c r="A7690" s="167"/>
      <c r="B7690" s="1331"/>
      <c r="C7690" s="1332"/>
      <c r="D7690" s="1333"/>
      <c r="E7690" s="1334"/>
      <c r="F7690" s="1334"/>
      <c r="G7690" s="1334"/>
    </row>
    <row r="7691" spans="1:7" s="1281" customFormat="1" x14ac:dyDescent="0.25">
      <c r="A7691" s="167"/>
      <c r="B7691" s="1331"/>
      <c r="C7691" s="1332"/>
      <c r="D7691" s="1333"/>
      <c r="E7691" s="1334"/>
      <c r="F7691" s="1334"/>
      <c r="G7691" s="1334"/>
    </row>
    <row r="7692" spans="1:7" s="1281" customFormat="1" x14ac:dyDescent="0.25">
      <c r="A7692" s="167"/>
      <c r="B7692" s="1331"/>
      <c r="C7692" s="1332"/>
      <c r="D7692" s="1333"/>
      <c r="E7692" s="1334"/>
      <c r="F7692" s="1334"/>
      <c r="G7692" s="1334"/>
    </row>
    <row r="7693" spans="1:7" s="1281" customFormat="1" x14ac:dyDescent="0.25">
      <c r="A7693" s="167"/>
      <c r="B7693" s="1331"/>
      <c r="C7693" s="1332"/>
      <c r="D7693" s="1333"/>
      <c r="E7693" s="1334"/>
      <c r="F7693" s="1334"/>
      <c r="G7693" s="1334"/>
    </row>
    <row r="7694" spans="1:7" s="1281" customFormat="1" x14ac:dyDescent="0.25">
      <c r="A7694" s="167"/>
      <c r="B7694" s="1331"/>
      <c r="C7694" s="1332"/>
      <c r="D7694" s="1333"/>
      <c r="E7694" s="1334"/>
      <c r="F7694" s="1334"/>
      <c r="G7694" s="1334"/>
    </row>
    <row r="7695" spans="1:7" s="1281" customFormat="1" x14ac:dyDescent="0.25">
      <c r="A7695" s="167"/>
      <c r="B7695" s="1331"/>
      <c r="C7695" s="1332"/>
      <c r="D7695" s="1333"/>
      <c r="E7695" s="1334"/>
      <c r="F7695" s="1334"/>
      <c r="G7695" s="1334"/>
    </row>
    <row r="7696" spans="1:7" s="1281" customFormat="1" x14ac:dyDescent="0.25">
      <c r="A7696" s="167"/>
      <c r="B7696" s="1331"/>
      <c r="C7696" s="1332"/>
      <c r="D7696" s="1333"/>
      <c r="E7696" s="1334"/>
      <c r="F7696" s="1334"/>
      <c r="G7696" s="1334"/>
    </row>
    <row r="7697" spans="1:7" s="1281" customFormat="1" x14ac:dyDescent="0.25">
      <c r="A7697" s="167"/>
      <c r="B7697" s="1331"/>
      <c r="C7697" s="1332"/>
      <c r="D7697" s="1333"/>
      <c r="E7697" s="1334"/>
      <c r="F7697" s="1334"/>
      <c r="G7697" s="1334"/>
    </row>
    <row r="7698" spans="1:7" s="1281" customFormat="1" x14ac:dyDescent="0.25">
      <c r="A7698" s="167"/>
      <c r="B7698" s="1331"/>
      <c r="C7698" s="1332"/>
      <c r="D7698" s="1333"/>
      <c r="E7698" s="1334"/>
      <c r="F7698" s="1334"/>
      <c r="G7698" s="1334"/>
    </row>
    <row r="7699" spans="1:7" s="1281" customFormat="1" x14ac:dyDescent="0.25">
      <c r="A7699" s="167"/>
      <c r="B7699" s="1331"/>
      <c r="C7699" s="1332"/>
      <c r="D7699" s="1333"/>
      <c r="E7699" s="1334"/>
      <c r="F7699" s="1334"/>
      <c r="G7699" s="1334"/>
    </row>
    <row r="7700" spans="1:7" s="1281" customFormat="1" x14ac:dyDescent="0.25">
      <c r="A7700" s="167"/>
      <c r="B7700" s="1331"/>
      <c r="C7700" s="1332"/>
      <c r="D7700" s="1333"/>
      <c r="E7700" s="1334"/>
      <c r="F7700" s="1334"/>
      <c r="G7700" s="1334"/>
    </row>
    <row r="7701" spans="1:7" s="1281" customFormat="1" x14ac:dyDescent="0.25">
      <c r="A7701" s="167"/>
      <c r="B7701" s="1331"/>
      <c r="C7701" s="1332"/>
      <c r="D7701" s="1333"/>
      <c r="E7701" s="1334"/>
      <c r="F7701" s="1334"/>
      <c r="G7701" s="1334"/>
    </row>
    <row r="7702" spans="1:7" s="1281" customFormat="1" x14ac:dyDescent="0.25">
      <c r="A7702" s="167"/>
      <c r="B7702" s="1331"/>
      <c r="C7702" s="1332"/>
      <c r="D7702" s="1333"/>
      <c r="E7702" s="1334"/>
      <c r="F7702" s="1334"/>
      <c r="G7702" s="1334"/>
    </row>
    <row r="7703" spans="1:7" s="1281" customFormat="1" x14ac:dyDescent="0.25">
      <c r="A7703" s="167"/>
      <c r="B7703" s="1331"/>
      <c r="C7703" s="1332"/>
      <c r="D7703" s="1333"/>
      <c r="E7703" s="1334"/>
      <c r="F7703" s="1334"/>
      <c r="G7703" s="1334"/>
    </row>
    <row r="7704" spans="1:7" s="1281" customFormat="1" x14ac:dyDescent="0.25">
      <c r="A7704" s="167"/>
      <c r="B7704" s="1331"/>
      <c r="C7704" s="1332"/>
      <c r="D7704" s="1333"/>
      <c r="E7704" s="1334"/>
      <c r="F7704" s="1334"/>
      <c r="G7704" s="1334"/>
    </row>
    <row r="7705" spans="1:7" s="1281" customFormat="1" x14ac:dyDescent="0.25">
      <c r="A7705" s="167"/>
      <c r="B7705" s="1331"/>
      <c r="C7705" s="1332"/>
      <c r="D7705" s="1333"/>
      <c r="E7705" s="1334"/>
      <c r="F7705" s="1334"/>
      <c r="G7705" s="1334"/>
    </row>
    <row r="7706" spans="1:7" s="1281" customFormat="1" x14ac:dyDescent="0.25">
      <c r="A7706" s="167"/>
      <c r="B7706" s="1331"/>
      <c r="C7706" s="1332"/>
      <c r="D7706" s="1333"/>
      <c r="E7706" s="1334"/>
      <c r="F7706" s="1334"/>
      <c r="G7706" s="1334"/>
    </row>
    <row r="7707" spans="1:7" s="1281" customFormat="1" x14ac:dyDescent="0.25">
      <c r="A7707" s="167"/>
      <c r="B7707" s="1331"/>
      <c r="C7707" s="1332"/>
      <c r="D7707" s="1333"/>
      <c r="E7707" s="1334"/>
      <c r="F7707" s="1334"/>
      <c r="G7707" s="1334"/>
    </row>
    <row r="7708" spans="1:7" s="1281" customFormat="1" x14ac:dyDescent="0.25">
      <c r="A7708" s="167"/>
      <c r="B7708" s="1331"/>
      <c r="C7708" s="1332"/>
      <c r="D7708" s="1333"/>
      <c r="E7708" s="1334"/>
      <c r="F7708" s="1334"/>
      <c r="G7708" s="1334"/>
    </row>
    <row r="7709" spans="1:7" s="1281" customFormat="1" x14ac:dyDescent="0.25">
      <c r="A7709" s="167"/>
      <c r="B7709" s="1331"/>
      <c r="C7709" s="1332"/>
      <c r="D7709" s="1333"/>
      <c r="E7709" s="1334"/>
      <c r="F7709" s="1334"/>
      <c r="G7709" s="1334"/>
    </row>
    <row r="7710" spans="1:7" s="1281" customFormat="1" x14ac:dyDescent="0.25">
      <c r="A7710" s="167"/>
      <c r="B7710" s="1331"/>
      <c r="C7710" s="1332"/>
      <c r="D7710" s="1333"/>
      <c r="E7710" s="1334"/>
      <c r="F7710" s="1334"/>
      <c r="G7710" s="1334"/>
    </row>
    <row r="7711" spans="1:7" s="1281" customFormat="1" x14ac:dyDescent="0.25">
      <c r="A7711" s="167"/>
      <c r="B7711" s="1331"/>
      <c r="C7711" s="1332"/>
      <c r="D7711" s="1333"/>
      <c r="E7711" s="1334"/>
      <c r="F7711" s="1334"/>
      <c r="G7711" s="1334"/>
    </row>
    <row r="7712" spans="1:7" s="1281" customFormat="1" x14ac:dyDescent="0.25">
      <c r="A7712" s="167"/>
      <c r="B7712" s="1331"/>
      <c r="C7712" s="1332"/>
      <c r="D7712" s="1333"/>
      <c r="E7712" s="1334"/>
      <c r="F7712" s="1334"/>
      <c r="G7712" s="1334"/>
    </row>
    <row r="7713" spans="1:7" s="1281" customFormat="1" x14ac:dyDescent="0.25">
      <c r="A7713" s="167"/>
      <c r="B7713" s="1331"/>
      <c r="C7713" s="1332"/>
      <c r="D7713" s="1333"/>
      <c r="E7713" s="1334"/>
      <c r="F7713" s="1334"/>
      <c r="G7713" s="1334"/>
    </row>
    <row r="7714" spans="1:7" s="1281" customFormat="1" x14ac:dyDescent="0.25">
      <c r="A7714" s="167"/>
      <c r="B7714" s="1331"/>
      <c r="C7714" s="1332"/>
      <c r="D7714" s="1333"/>
      <c r="E7714" s="1334"/>
      <c r="F7714" s="1334"/>
      <c r="G7714" s="1334"/>
    </row>
    <row r="7715" spans="1:7" s="1281" customFormat="1" x14ac:dyDescent="0.25">
      <c r="A7715" s="167"/>
      <c r="B7715" s="1331"/>
      <c r="C7715" s="1332"/>
      <c r="D7715" s="1333"/>
      <c r="E7715" s="1334"/>
      <c r="F7715" s="1334"/>
      <c r="G7715" s="1334"/>
    </row>
    <row r="7716" spans="1:7" s="1281" customFormat="1" x14ac:dyDescent="0.25">
      <c r="A7716" s="167"/>
      <c r="B7716" s="1331"/>
      <c r="C7716" s="1332"/>
      <c r="D7716" s="1333"/>
      <c r="E7716" s="1334"/>
      <c r="F7716" s="1334"/>
      <c r="G7716" s="1334"/>
    </row>
    <row r="7717" spans="1:7" s="1281" customFormat="1" x14ac:dyDescent="0.25">
      <c r="A7717" s="167"/>
      <c r="B7717" s="1331"/>
      <c r="C7717" s="1332"/>
      <c r="D7717" s="1333"/>
      <c r="E7717" s="1334"/>
      <c r="F7717" s="1334"/>
      <c r="G7717" s="1334"/>
    </row>
    <row r="7718" spans="1:7" s="1281" customFormat="1" x14ac:dyDescent="0.25">
      <c r="A7718" s="167"/>
      <c r="B7718" s="1331"/>
      <c r="C7718" s="1332"/>
      <c r="D7718" s="1333"/>
      <c r="E7718" s="1334"/>
      <c r="F7718" s="1334"/>
      <c r="G7718" s="1334"/>
    </row>
    <row r="7719" spans="1:7" s="1281" customFormat="1" x14ac:dyDescent="0.25">
      <c r="A7719" s="167"/>
      <c r="B7719" s="1331"/>
      <c r="C7719" s="1332"/>
      <c r="D7719" s="1333"/>
      <c r="E7719" s="1334"/>
      <c r="F7719" s="1334"/>
      <c r="G7719" s="1334"/>
    </row>
    <row r="7720" spans="1:7" s="1281" customFormat="1" x14ac:dyDescent="0.25">
      <c r="A7720" s="167"/>
      <c r="B7720" s="1331"/>
      <c r="C7720" s="1332"/>
      <c r="D7720" s="1333"/>
      <c r="E7720" s="1334"/>
      <c r="F7720" s="1334"/>
      <c r="G7720" s="1334"/>
    </row>
    <row r="7721" spans="1:7" s="1281" customFormat="1" x14ac:dyDescent="0.25">
      <c r="A7721" s="167"/>
      <c r="B7721" s="1331"/>
      <c r="C7721" s="1332"/>
      <c r="D7721" s="1333"/>
      <c r="E7721" s="1334"/>
      <c r="F7721" s="1334"/>
      <c r="G7721" s="1334"/>
    </row>
    <row r="7722" spans="1:7" s="1281" customFormat="1" x14ac:dyDescent="0.25">
      <c r="A7722" s="167"/>
      <c r="B7722" s="1331"/>
      <c r="C7722" s="1332"/>
      <c r="D7722" s="1333"/>
      <c r="E7722" s="1334"/>
      <c r="F7722" s="1334"/>
      <c r="G7722" s="1334"/>
    </row>
    <row r="7723" spans="1:7" s="1281" customFormat="1" x14ac:dyDescent="0.25">
      <c r="A7723" s="167"/>
      <c r="B7723" s="1331"/>
      <c r="C7723" s="1332"/>
      <c r="D7723" s="1333"/>
      <c r="E7723" s="1334"/>
      <c r="F7723" s="1334"/>
      <c r="G7723" s="1334"/>
    </row>
    <row r="7724" spans="1:7" s="1281" customFormat="1" x14ac:dyDescent="0.25">
      <c r="A7724" s="167"/>
      <c r="B7724" s="1331"/>
      <c r="C7724" s="1332"/>
      <c r="D7724" s="1333"/>
      <c r="E7724" s="1334"/>
      <c r="F7724" s="1334"/>
      <c r="G7724" s="1334"/>
    </row>
    <row r="7725" spans="1:7" s="1281" customFormat="1" x14ac:dyDescent="0.25">
      <c r="A7725" s="167"/>
      <c r="B7725" s="1331"/>
      <c r="C7725" s="1332"/>
      <c r="D7725" s="1333"/>
      <c r="E7725" s="1334"/>
      <c r="F7725" s="1334"/>
      <c r="G7725" s="1334"/>
    </row>
    <row r="7726" spans="1:7" s="1281" customFormat="1" x14ac:dyDescent="0.25">
      <c r="A7726" s="167"/>
      <c r="B7726" s="1331"/>
      <c r="C7726" s="1332"/>
      <c r="D7726" s="1333"/>
      <c r="E7726" s="1334"/>
      <c r="F7726" s="1334"/>
      <c r="G7726" s="1334"/>
    </row>
    <row r="7727" spans="1:7" s="1281" customFormat="1" x14ac:dyDescent="0.25">
      <c r="A7727" s="167"/>
      <c r="B7727" s="1331"/>
      <c r="C7727" s="1332"/>
      <c r="D7727" s="1333"/>
      <c r="E7727" s="1334"/>
      <c r="F7727" s="1334"/>
      <c r="G7727" s="1334"/>
    </row>
    <row r="7728" spans="1:7" s="1281" customFormat="1" x14ac:dyDescent="0.25">
      <c r="A7728" s="167"/>
      <c r="B7728" s="1331"/>
      <c r="C7728" s="1332"/>
      <c r="D7728" s="1333"/>
      <c r="E7728" s="1334"/>
      <c r="F7728" s="1334"/>
      <c r="G7728" s="1334"/>
    </row>
    <row r="7729" spans="1:7" s="1281" customFormat="1" x14ac:dyDescent="0.25">
      <c r="A7729" s="167"/>
      <c r="B7729" s="1331"/>
      <c r="C7729" s="1332"/>
      <c r="D7729" s="1333"/>
      <c r="E7729" s="1334"/>
      <c r="F7729" s="1334"/>
      <c r="G7729" s="1334"/>
    </row>
    <row r="7730" spans="1:7" s="1281" customFormat="1" x14ac:dyDescent="0.25">
      <c r="A7730" s="167"/>
      <c r="B7730" s="1331"/>
      <c r="C7730" s="1332"/>
      <c r="D7730" s="1333"/>
      <c r="E7730" s="1334"/>
      <c r="F7730" s="1334"/>
      <c r="G7730" s="1334"/>
    </row>
    <row r="7731" spans="1:7" s="1281" customFormat="1" x14ac:dyDescent="0.25">
      <c r="A7731" s="167"/>
      <c r="B7731" s="1331"/>
      <c r="C7731" s="1332"/>
      <c r="D7731" s="1333"/>
      <c r="E7731" s="1334"/>
      <c r="F7731" s="1334"/>
      <c r="G7731" s="1334"/>
    </row>
    <row r="7732" spans="1:7" s="1281" customFormat="1" x14ac:dyDescent="0.25">
      <c r="A7732" s="167"/>
      <c r="B7732" s="1331"/>
      <c r="C7732" s="1332"/>
      <c r="D7732" s="1333"/>
      <c r="E7732" s="1334"/>
      <c r="F7732" s="1334"/>
      <c r="G7732" s="1334"/>
    </row>
    <row r="7733" spans="1:7" s="1281" customFormat="1" x14ac:dyDescent="0.25">
      <c r="A7733" s="167"/>
      <c r="B7733" s="1331"/>
      <c r="C7733" s="1332"/>
      <c r="D7733" s="1333"/>
      <c r="E7733" s="1334"/>
      <c r="F7733" s="1334"/>
      <c r="G7733" s="1334"/>
    </row>
    <row r="7734" spans="1:7" s="1281" customFormat="1" x14ac:dyDescent="0.25">
      <c r="A7734" s="167"/>
      <c r="B7734" s="1331"/>
      <c r="C7734" s="1332"/>
      <c r="D7734" s="1333"/>
      <c r="E7734" s="1334"/>
      <c r="F7734" s="1334"/>
      <c r="G7734" s="1334"/>
    </row>
    <row r="7735" spans="1:7" s="1281" customFormat="1" x14ac:dyDescent="0.25">
      <c r="A7735" s="167"/>
      <c r="B7735" s="1331"/>
      <c r="C7735" s="1332"/>
      <c r="D7735" s="1333"/>
      <c r="E7735" s="1334"/>
      <c r="F7735" s="1334"/>
      <c r="G7735" s="1334"/>
    </row>
    <row r="7736" spans="1:7" s="1281" customFormat="1" x14ac:dyDescent="0.25">
      <c r="A7736" s="167"/>
      <c r="B7736" s="1331"/>
      <c r="C7736" s="1332"/>
      <c r="D7736" s="1333"/>
      <c r="E7736" s="1334"/>
      <c r="F7736" s="1334"/>
      <c r="G7736" s="1334"/>
    </row>
    <row r="7737" spans="1:7" s="1281" customFormat="1" x14ac:dyDescent="0.25">
      <c r="A7737" s="167"/>
      <c r="B7737" s="1331"/>
      <c r="C7737" s="1332"/>
      <c r="D7737" s="1333"/>
      <c r="E7737" s="1334"/>
      <c r="F7737" s="1334"/>
      <c r="G7737" s="1334"/>
    </row>
    <row r="7738" spans="1:7" s="1281" customFormat="1" x14ac:dyDescent="0.25">
      <c r="A7738" s="167"/>
      <c r="B7738" s="1331"/>
      <c r="C7738" s="1332"/>
      <c r="D7738" s="1333"/>
      <c r="E7738" s="1334"/>
      <c r="F7738" s="1334"/>
      <c r="G7738" s="1334"/>
    </row>
    <row r="7739" spans="1:7" s="1281" customFormat="1" x14ac:dyDescent="0.25">
      <c r="A7739" s="167"/>
      <c r="B7739" s="1331"/>
      <c r="C7739" s="1332"/>
      <c r="D7739" s="1333"/>
      <c r="E7739" s="1334"/>
      <c r="F7739" s="1334"/>
      <c r="G7739" s="1334"/>
    </row>
    <row r="7740" spans="1:7" s="1281" customFormat="1" x14ac:dyDescent="0.25">
      <c r="A7740" s="167"/>
      <c r="B7740" s="1331"/>
      <c r="C7740" s="1332"/>
      <c r="D7740" s="1333"/>
      <c r="E7740" s="1334"/>
      <c r="F7740" s="1334"/>
      <c r="G7740" s="1334"/>
    </row>
    <row r="7741" spans="1:7" s="1281" customFormat="1" x14ac:dyDescent="0.25">
      <c r="A7741" s="167"/>
      <c r="B7741" s="1331"/>
      <c r="C7741" s="1332"/>
      <c r="D7741" s="1333"/>
      <c r="E7741" s="1334"/>
      <c r="F7741" s="1334"/>
      <c r="G7741" s="1334"/>
    </row>
    <row r="7742" spans="1:7" s="1281" customFormat="1" x14ac:dyDescent="0.25">
      <c r="A7742" s="167"/>
      <c r="B7742" s="1331"/>
      <c r="C7742" s="1332"/>
      <c r="D7742" s="1333"/>
      <c r="E7742" s="1334"/>
      <c r="F7742" s="1334"/>
      <c r="G7742" s="1334"/>
    </row>
    <row r="7743" spans="1:7" s="1281" customFormat="1" x14ac:dyDescent="0.25">
      <c r="A7743" s="167"/>
      <c r="B7743" s="1331"/>
      <c r="C7743" s="1332"/>
      <c r="D7743" s="1333"/>
      <c r="E7743" s="1334"/>
      <c r="F7743" s="1334"/>
      <c r="G7743" s="1334"/>
    </row>
    <row r="7744" spans="1:7" s="1281" customFormat="1" x14ac:dyDescent="0.25">
      <c r="A7744" s="167"/>
      <c r="B7744" s="1331"/>
      <c r="C7744" s="1332"/>
      <c r="D7744" s="1333"/>
      <c r="E7744" s="1334"/>
      <c r="F7744" s="1334"/>
      <c r="G7744" s="1334"/>
    </row>
    <row r="7745" spans="1:7" s="1281" customFormat="1" x14ac:dyDescent="0.25">
      <c r="A7745" s="167"/>
      <c r="B7745" s="1331"/>
      <c r="C7745" s="1332"/>
      <c r="D7745" s="1333"/>
      <c r="E7745" s="1334"/>
      <c r="F7745" s="1334"/>
      <c r="G7745" s="1334"/>
    </row>
    <row r="7746" spans="1:7" s="1281" customFormat="1" x14ac:dyDescent="0.25">
      <c r="A7746" s="167"/>
      <c r="B7746" s="1331"/>
      <c r="C7746" s="1332"/>
      <c r="D7746" s="1333"/>
      <c r="E7746" s="1334"/>
      <c r="F7746" s="1334"/>
      <c r="G7746" s="1334"/>
    </row>
    <row r="7747" spans="1:7" s="1281" customFormat="1" x14ac:dyDescent="0.25">
      <c r="A7747" s="167"/>
      <c r="B7747" s="1331"/>
      <c r="C7747" s="1332"/>
      <c r="D7747" s="1333"/>
      <c r="E7747" s="1334"/>
      <c r="F7747" s="1334"/>
      <c r="G7747" s="1334"/>
    </row>
    <row r="7748" spans="1:7" s="1281" customFormat="1" x14ac:dyDescent="0.25">
      <c r="A7748" s="167"/>
      <c r="B7748" s="1331"/>
      <c r="C7748" s="1332"/>
      <c r="D7748" s="1333"/>
      <c r="E7748" s="1334"/>
      <c r="F7748" s="1334"/>
      <c r="G7748" s="1334"/>
    </row>
    <row r="7749" spans="1:7" s="1281" customFormat="1" x14ac:dyDescent="0.25">
      <c r="A7749" s="167"/>
      <c r="B7749" s="1331"/>
      <c r="C7749" s="1332"/>
      <c r="D7749" s="1333"/>
      <c r="E7749" s="1334"/>
      <c r="F7749" s="1334"/>
      <c r="G7749" s="1334"/>
    </row>
    <row r="7750" spans="1:7" s="1281" customFormat="1" x14ac:dyDescent="0.25">
      <c r="A7750" s="167"/>
      <c r="B7750" s="1331"/>
      <c r="C7750" s="1332"/>
      <c r="D7750" s="1333"/>
      <c r="E7750" s="1334"/>
      <c r="F7750" s="1334"/>
      <c r="G7750" s="1334"/>
    </row>
    <row r="7751" spans="1:7" s="1281" customFormat="1" x14ac:dyDescent="0.25">
      <c r="A7751" s="167"/>
      <c r="B7751" s="1331"/>
      <c r="C7751" s="1332"/>
      <c r="D7751" s="1333"/>
      <c r="E7751" s="1334"/>
      <c r="F7751" s="1334"/>
      <c r="G7751" s="1334"/>
    </row>
    <row r="7752" spans="1:7" s="1281" customFormat="1" x14ac:dyDescent="0.25">
      <c r="A7752" s="167"/>
      <c r="B7752" s="1331"/>
      <c r="C7752" s="1332"/>
      <c r="D7752" s="1333"/>
      <c r="E7752" s="1334"/>
      <c r="F7752" s="1334"/>
      <c r="G7752" s="1334"/>
    </row>
    <row r="7753" spans="1:7" s="1281" customFormat="1" x14ac:dyDescent="0.25">
      <c r="A7753" s="167"/>
      <c r="B7753" s="1331"/>
      <c r="C7753" s="1332"/>
      <c r="D7753" s="1333"/>
      <c r="E7753" s="1334"/>
      <c r="F7753" s="1334"/>
      <c r="G7753" s="1334"/>
    </row>
    <row r="7754" spans="1:7" s="1281" customFormat="1" x14ac:dyDescent="0.25">
      <c r="A7754" s="167"/>
      <c r="B7754" s="1331"/>
      <c r="C7754" s="1332"/>
      <c r="D7754" s="1333"/>
      <c r="E7754" s="1334"/>
      <c r="F7754" s="1334"/>
      <c r="G7754" s="1334"/>
    </row>
    <row r="7755" spans="1:7" s="1281" customFormat="1" x14ac:dyDescent="0.25">
      <c r="A7755" s="167"/>
      <c r="B7755" s="1331"/>
      <c r="C7755" s="1332"/>
      <c r="D7755" s="1333"/>
      <c r="E7755" s="1334"/>
      <c r="F7755" s="1334"/>
      <c r="G7755" s="1334"/>
    </row>
    <row r="7756" spans="1:7" s="1281" customFormat="1" x14ac:dyDescent="0.25">
      <c r="A7756" s="167"/>
      <c r="B7756" s="1331"/>
      <c r="C7756" s="1332"/>
      <c r="D7756" s="1333"/>
      <c r="E7756" s="1334"/>
      <c r="F7756" s="1334"/>
      <c r="G7756" s="1334"/>
    </row>
    <row r="7757" spans="1:7" s="1281" customFormat="1" x14ac:dyDescent="0.25">
      <c r="A7757" s="167"/>
      <c r="B7757" s="1331"/>
      <c r="C7757" s="1332"/>
      <c r="D7757" s="1333"/>
      <c r="E7757" s="1334"/>
      <c r="F7757" s="1334"/>
      <c r="G7757" s="1334"/>
    </row>
    <row r="7758" spans="1:7" s="1281" customFormat="1" x14ac:dyDescent="0.25">
      <c r="A7758" s="167"/>
      <c r="B7758" s="1331"/>
      <c r="C7758" s="1332"/>
      <c r="D7758" s="1333"/>
      <c r="E7758" s="1334"/>
      <c r="F7758" s="1334"/>
      <c r="G7758" s="1334"/>
    </row>
    <row r="7759" spans="1:7" s="1281" customFormat="1" x14ac:dyDescent="0.25">
      <c r="A7759" s="167"/>
      <c r="B7759" s="1331"/>
      <c r="C7759" s="1332"/>
      <c r="D7759" s="1333"/>
      <c r="E7759" s="1334"/>
      <c r="F7759" s="1334"/>
      <c r="G7759" s="1334"/>
    </row>
    <row r="7760" spans="1:7" s="1281" customFormat="1" x14ac:dyDescent="0.25">
      <c r="A7760" s="167"/>
      <c r="B7760" s="1331"/>
      <c r="C7760" s="1332"/>
      <c r="D7760" s="1333"/>
      <c r="E7760" s="1334"/>
      <c r="F7760" s="1334"/>
      <c r="G7760" s="1334"/>
    </row>
    <row r="7761" spans="1:7" s="1281" customFormat="1" x14ac:dyDescent="0.25">
      <c r="A7761" s="167"/>
      <c r="B7761" s="1331"/>
      <c r="C7761" s="1332"/>
      <c r="D7761" s="1333"/>
      <c r="E7761" s="1334"/>
      <c r="F7761" s="1334"/>
      <c r="G7761" s="1334"/>
    </row>
    <row r="7762" spans="1:7" s="1281" customFormat="1" x14ac:dyDescent="0.25">
      <c r="A7762" s="167"/>
      <c r="B7762" s="1331"/>
      <c r="C7762" s="1332"/>
      <c r="D7762" s="1333"/>
      <c r="E7762" s="1334"/>
      <c r="F7762" s="1334"/>
      <c r="G7762" s="1334"/>
    </row>
    <row r="7763" spans="1:7" s="1281" customFormat="1" x14ac:dyDescent="0.25">
      <c r="A7763" s="167"/>
      <c r="B7763" s="1331"/>
      <c r="C7763" s="1332"/>
      <c r="D7763" s="1333"/>
      <c r="E7763" s="1334"/>
      <c r="F7763" s="1334"/>
      <c r="G7763" s="1334"/>
    </row>
    <row r="7764" spans="1:7" s="1281" customFormat="1" x14ac:dyDescent="0.25">
      <c r="A7764" s="167"/>
      <c r="B7764" s="1331"/>
      <c r="C7764" s="1332"/>
      <c r="D7764" s="1333"/>
      <c r="E7764" s="1334"/>
      <c r="F7764" s="1334"/>
      <c r="G7764" s="1334"/>
    </row>
    <row r="7765" spans="1:7" s="1281" customFormat="1" x14ac:dyDescent="0.25">
      <c r="A7765" s="167"/>
      <c r="B7765" s="1331"/>
      <c r="C7765" s="1332"/>
      <c r="D7765" s="1333"/>
      <c r="E7765" s="1334"/>
      <c r="F7765" s="1334"/>
      <c r="G7765" s="1334"/>
    </row>
    <row r="7766" spans="1:7" s="1281" customFormat="1" x14ac:dyDescent="0.25">
      <c r="A7766" s="167"/>
      <c r="B7766" s="1331"/>
      <c r="C7766" s="1332"/>
      <c r="D7766" s="1333"/>
      <c r="E7766" s="1334"/>
      <c r="F7766" s="1334"/>
      <c r="G7766" s="1334"/>
    </row>
    <row r="7767" spans="1:7" s="1281" customFormat="1" x14ac:dyDescent="0.25">
      <c r="A7767" s="167"/>
      <c r="B7767" s="1331"/>
      <c r="C7767" s="1332"/>
      <c r="D7767" s="1333"/>
      <c r="E7767" s="1334"/>
      <c r="F7767" s="1334"/>
      <c r="G7767" s="1334"/>
    </row>
    <row r="7768" spans="1:7" s="1281" customFormat="1" x14ac:dyDescent="0.25">
      <c r="A7768" s="167"/>
      <c r="B7768" s="1331"/>
      <c r="C7768" s="1332"/>
      <c r="D7768" s="1333"/>
      <c r="E7768" s="1334"/>
      <c r="F7768" s="1334"/>
      <c r="G7768" s="1334"/>
    </row>
    <row r="7769" spans="1:7" s="1281" customFormat="1" x14ac:dyDescent="0.25">
      <c r="A7769" s="167"/>
      <c r="B7769" s="1331"/>
      <c r="C7769" s="1332"/>
      <c r="D7769" s="1333"/>
      <c r="E7769" s="1334"/>
      <c r="F7769" s="1334"/>
      <c r="G7769" s="1334"/>
    </row>
    <row r="7770" spans="1:7" s="1281" customFormat="1" x14ac:dyDescent="0.25">
      <c r="A7770" s="167"/>
      <c r="B7770" s="1331"/>
      <c r="C7770" s="1332"/>
      <c r="D7770" s="1333"/>
      <c r="E7770" s="1334"/>
      <c r="F7770" s="1334"/>
      <c r="G7770" s="1334"/>
    </row>
    <row r="7771" spans="1:7" s="1281" customFormat="1" x14ac:dyDescent="0.25">
      <c r="A7771" s="167"/>
      <c r="B7771" s="1331"/>
      <c r="C7771" s="1332"/>
      <c r="D7771" s="1333"/>
      <c r="E7771" s="1334"/>
      <c r="F7771" s="1334"/>
      <c r="G7771" s="1334"/>
    </row>
    <row r="7772" spans="1:7" s="1281" customFormat="1" x14ac:dyDescent="0.25">
      <c r="A7772" s="167"/>
      <c r="B7772" s="1331"/>
      <c r="C7772" s="1332"/>
      <c r="D7772" s="1333"/>
      <c r="E7772" s="1334"/>
      <c r="F7772" s="1334"/>
      <c r="G7772" s="1334"/>
    </row>
    <row r="7773" spans="1:7" s="1281" customFormat="1" x14ac:dyDescent="0.25">
      <c r="A7773" s="167"/>
      <c r="B7773" s="1331"/>
      <c r="C7773" s="1332"/>
      <c r="D7773" s="1333"/>
      <c r="E7773" s="1334"/>
      <c r="F7773" s="1334"/>
      <c r="G7773" s="1334"/>
    </row>
    <row r="7774" spans="1:7" s="1281" customFormat="1" x14ac:dyDescent="0.25">
      <c r="A7774" s="167"/>
      <c r="B7774" s="1331"/>
      <c r="C7774" s="1332"/>
      <c r="D7774" s="1333"/>
      <c r="E7774" s="1334"/>
      <c r="F7774" s="1334"/>
      <c r="G7774" s="1334"/>
    </row>
    <row r="7775" spans="1:7" s="1281" customFormat="1" x14ac:dyDescent="0.25">
      <c r="A7775" s="167"/>
      <c r="B7775" s="1331"/>
      <c r="C7775" s="1332"/>
      <c r="D7775" s="1333"/>
      <c r="E7775" s="1334"/>
      <c r="F7775" s="1334"/>
      <c r="G7775" s="1334"/>
    </row>
    <row r="7776" spans="1:7" s="1281" customFormat="1" x14ac:dyDescent="0.25">
      <c r="A7776" s="167"/>
      <c r="B7776" s="1331"/>
      <c r="C7776" s="1332"/>
      <c r="D7776" s="1333"/>
      <c r="E7776" s="1334"/>
      <c r="F7776" s="1334"/>
      <c r="G7776" s="1334"/>
    </row>
    <row r="7777" spans="1:7" s="1281" customFormat="1" x14ac:dyDescent="0.25">
      <c r="A7777" s="167"/>
      <c r="B7777" s="1331"/>
      <c r="C7777" s="1332"/>
      <c r="D7777" s="1333"/>
      <c r="E7777" s="1334"/>
      <c r="F7777" s="1334"/>
      <c r="G7777" s="1334"/>
    </row>
    <row r="7778" spans="1:7" s="1281" customFormat="1" x14ac:dyDescent="0.25">
      <c r="A7778" s="167"/>
      <c r="B7778" s="1331"/>
      <c r="C7778" s="1332"/>
      <c r="D7778" s="1333"/>
      <c r="E7778" s="1334"/>
      <c r="F7778" s="1334"/>
      <c r="G7778" s="1334"/>
    </row>
    <row r="7779" spans="1:7" s="1281" customFormat="1" x14ac:dyDescent="0.25">
      <c r="A7779" s="167"/>
      <c r="B7779" s="1331"/>
      <c r="C7779" s="1332"/>
      <c r="D7779" s="1333"/>
      <c r="E7779" s="1334"/>
      <c r="F7779" s="1334"/>
      <c r="G7779" s="1334"/>
    </row>
    <row r="7780" spans="1:7" s="1281" customFormat="1" x14ac:dyDescent="0.25">
      <c r="A7780" s="167"/>
      <c r="B7780" s="1331"/>
      <c r="C7780" s="1332"/>
      <c r="D7780" s="1333"/>
      <c r="E7780" s="1334"/>
      <c r="F7780" s="1334"/>
      <c r="G7780" s="1334"/>
    </row>
    <row r="7781" spans="1:7" s="1281" customFormat="1" x14ac:dyDescent="0.25">
      <c r="A7781" s="167"/>
      <c r="B7781" s="1331"/>
      <c r="C7781" s="1332"/>
      <c r="D7781" s="1333"/>
      <c r="E7781" s="1334"/>
      <c r="F7781" s="1334"/>
      <c r="G7781" s="1334"/>
    </row>
    <row r="7782" spans="1:7" s="1281" customFormat="1" x14ac:dyDescent="0.25">
      <c r="A7782" s="167"/>
      <c r="B7782" s="1331"/>
      <c r="C7782" s="1332"/>
      <c r="D7782" s="1333"/>
      <c r="E7782" s="1334"/>
      <c r="F7782" s="1334"/>
      <c r="G7782" s="1334"/>
    </row>
    <row r="7783" spans="1:7" s="1281" customFormat="1" x14ac:dyDescent="0.25">
      <c r="A7783" s="167"/>
      <c r="B7783" s="1331"/>
      <c r="C7783" s="1332"/>
      <c r="D7783" s="1333"/>
      <c r="E7783" s="1334"/>
      <c r="F7783" s="1334"/>
      <c r="G7783" s="1334"/>
    </row>
    <row r="7784" spans="1:7" s="1281" customFormat="1" x14ac:dyDescent="0.25">
      <c r="A7784" s="167"/>
      <c r="B7784" s="1331"/>
      <c r="C7784" s="1332"/>
      <c r="D7784" s="1333"/>
      <c r="E7784" s="1334"/>
      <c r="F7784" s="1334"/>
      <c r="G7784" s="1334"/>
    </row>
    <row r="7785" spans="1:7" s="1281" customFormat="1" x14ac:dyDescent="0.25">
      <c r="A7785" s="167"/>
      <c r="B7785" s="1331"/>
      <c r="C7785" s="1332"/>
      <c r="D7785" s="1333"/>
      <c r="E7785" s="1334"/>
      <c r="F7785" s="1334"/>
      <c r="G7785" s="1334"/>
    </row>
    <row r="7786" spans="1:7" s="1281" customFormat="1" x14ac:dyDescent="0.25">
      <c r="A7786" s="167"/>
      <c r="B7786" s="1331"/>
      <c r="C7786" s="1332"/>
      <c r="D7786" s="1333"/>
      <c r="E7786" s="1334"/>
      <c r="F7786" s="1334"/>
      <c r="G7786" s="1334"/>
    </row>
    <row r="7787" spans="1:7" s="1281" customFormat="1" x14ac:dyDescent="0.25">
      <c r="A7787" s="167"/>
      <c r="B7787" s="1331"/>
      <c r="C7787" s="1332"/>
      <c r="D7787" s="1333"/>
      <c r="E7787" s="1334"/>
      <c r="F7787" s="1334"/>
      <c r="G7787" s="1334"/>
    </row>
    <row r="7788" spans="1:7" s="1281" customFormat="1" x14ac:dyDescent="0.25">
      <c r="A7788" s="167"/>
      <c r="B7788" s="1331"/>
      <c r="C7788" s="1332"/>
      <c r="D7788" s="1333"/>
      <c r="E7788" s="1334"/>
      <c r="F7788" s="1334"/>
      <c r="G7788" s="1334"/>
    </row>
    <row r="7789" spans="1:7" s="1281" customFormat="1" x14ac:dyDescent="0.25">
      <c r="A7789" s="167"/>
      <c r="B7789" s="1331"/>
      <c r="C7789" s="1332"/>
      <c r="D7789" s="1333"/>
      <c r="E7789" s="1334"/>
      <c r="F7789" s="1334"/>
      <c r="G7789" s="1334"/>
    </row>
    <row r="7790" spans="1:7" s="1281" customFormat="1" x14ac:dyDescent="0.25">
      <c r="A7790" s="167"/>
      <c r="B7790" s="1331"/>
      <c r="C7790" s="1332"/>
      <c r="D7790" s="1333"/>
      <c r="E7790" s="1334"/>
      <c r="F7790" s="1334"/>
      <c r="G7790" s="1334"/>
    </row>
    <row r="7791" spans="1:7" s="1281" customFormat="1" x14ac:dyDescent="0.25">
      <c r="A7791" s="167"/>
      <c r="B7791" s="1331"/>
      <c r="C7791" s="1332"/>
      <c r="D7791" s="1333"/>
      <c r="E7791" s="1334"/>
      <c r="F7791" s="1334"/>
      <c r="G7791" s="1334"/>
    </row>
    <row r="7792" spans="1:7" s="1281" customFormat="1" x14ac:dyDescent="0.25">
      <c r="A7792" s="167"/>
      <c r="B7792" s="1331"/>
      <c r="C7792" s="1332"/>
      <c r="D7792" s="1333"/>
      <c r="E7792" s="1334"/>
      <c r="F7792" s="1334"/>
      <c r="G7792" s="1334"/>
    </row>
    <row r="7793" spans="1:7" s="1281" customFormat="1" x14ac:dyDescent="0.25">
      <c r="A7793" s="167"/>
      <c r="B7793" s="1331"/>
      <c r="C7793" s="1332"/>
      <c r="D7793" s="1333"/>
      <c r="E7793" s="1334"/>
      <c r="F7793" s="1334"/>
      <c r="G7793" s="1334"/>
    </row>
    <row r="7794" spans="1:7" s="1281" customFormat="1" x14ac:dyDescent="0.25">
      <c r="A7794" s="167"/>
      <c r="B7794" s="1331"/>
      <c r="C7794" s="1332"/>
      <c r="D7794" s="1333"/>
      <c r="E7794" s="1334"/>
      <c r="F7794" s="1334"/>
      <c r="G7794" s="1334"/>
    </row>
    <row r="7795" spans="1:7" s="1281" customFormat="1" x14ac:dyDescent="0.25">
      <c r="A7795" s="167"/>
      <c r="B7795" s="1331"/>
      <c r="C7795" s="1332"/>
      <c r="D7795" s="1333"/>
      <c r="E7795" s="1334"/>
      <c r="F7795" s="1334"/>
      <c r="G7795" s="1334"/>
    </row>
    <row r="7796" spans="1:7" s="1281" customFormat="1" x14ac:dyDescent="0.25">
      <c r="A7796" s="167"/>
      <c r="B7796" s="1331"/>
      <c r="C7796" s="1332"/>
      <c r="D7796" s="1333"/>
      <c r="E7796" s="1334"/>
      <c r="F7796" s="1334"/>
      <c r="G7796" s="1334"/>
    </row>
    <row r="7797" spans="1:7" s="1281" customFormat="1" x14ac:dyDescent="0.25">
      <c r="A7797" s="167"/>
      <c r="B7797" s="1331"/>
      <c r="C7797" s="1332"/>
      <c r="D7797" s="1333"/>
      <c r="E7797" s="1334"/>
      <c r="F7797" s="1334"/>
      <c r="G7797" s="1334"/>
    </row>
    <row r="7798" spans="1:7" s="1281" customFormat="1" x14ac:dyDescent="0.25">
      <c r="A7798" s="167"/>
      <c r="B7798" s="1331"/>
      <c r="C7798" s="1332"/>
      <c r="D7798" s="1333"/>
      <c r="E7798" s="1334"/>
      <c r="F7798" s="1334"/>
      <c r="G7798" s="1334"/>
    </row>
    <row r="7799" spans="1:7" s="1281" customFormat="1" x14ac:dyDescent="0.25">
      <c r="A7799" s="167"/>
      <c r="B7799" s="1331"/>
      <c r="C7799" s="1332"/>
      <c r="D7799" s="1333"/>
      <c r="E7799" s="1334"/>
      <c r="F7799" s="1334"/>
      <c r="G7799" s="1334"/>
    </row>
    <row r="7800" spans="1:7" s="1281" customFormat="1" x14ac:dyDescent="0.25">
      <c r="A7800" s="167"/>
      <c r="B7800" s="1331"/>
      <c r="C7800" s="1332"/>
      <c r="D7800" s="1333"/>
      <c r="E7800" s="1334"/>
      <c r="F7800" s="1334"/>
      <c r="G7800" s="1334"/>
    </row>
    <row r="7801" spans="1:7" s="1281" customFormat="1" x14ac:dyDescent="0.25">
      <c r="A7801" s="167"/>
      <c r="B7801" s="1331"/>
      <c r="C7801" s="1332"/>
      <c r="D7801" s="1333"/>
      <c r="E7801" s="1334"/>
      <c r="F7801" s="1334"/>
      <c r="G7801" s="1334"/>
    </row>
    <row r="7802" spans="1:7" s="1281" customFormat="1" x14ac:dyDescent="0.25">
      <c r="A7802" s="167"/>
      <c r="B7802" s="1331"/>
      <c r="C7802" s="1332"/>
      <c r="D7802" s="1333"/>
      <c r="E7802" s="1334"/>
      <c r="F7802" s="1334"/>
      <c r="G7802" s="1334"/>
    </row>
    <row r="7803" spans="1:7" s="1281" customFormat="1" x14ac:dyDescent="0.25">
      <c r="A7803" s="167"/>
      <c r="B7803" s="1331"/>
      <c r="C7803" s="1332"/>
      <c r="D7803" s="1333"/>
      <c r="E7803" s="1334"/>
      <c r="F7803" s="1334"/>
      <c r="G7803" s="1334"/>
    </row>
    <row r="7804" spans="1:7" s="1281" customFormat="1" x14ac:dyDescent="0.25">
      <c r="A7804" s="167"/>
      <c r="B7804" s="1331"/>
      <c r="C7804" s="1332"/>
      <c r="D7804" s="1333"/>
      <c r="E7804" s="1334"/>
      <c r="F7804" s="1334"/>
      <c r="G7804" s="1334"/>
    </row>
    <row r="7805" spans="1:7" s="1281" customFormat="1" x14ac:dyDescent="0.25">
      <c r="A7805" s="167"/>
      <c r="B7805" s="1331"/>
      <c r="C7805" s="1332"/>
      <c r="D7805" s="1333"/>
      <c r="E7805" s="1334"/>
      <c r="F7805" s="1334"/>
      <c r="G7805" s="1334"/>
    </row>
    <row r="7806" spans="1:7" s="1281" customFormat="1" x14ac:dyDescent="0.25">
      <c r="A7806" s="167"/>
      <c r="B7806" s="1331"/>
      <c r="C7806" s="1332"/>
      <c r="D7806" s="1333"/>
      <c r="E7806" s="1334"/>
      <c r="F7806" s="1334"/>
      <c r="G7806" s="1334"/>
    </row>
    <row r="7807" spans="1:7" s="1281" customFormat="1" x14ac:dyDescent="0.25">
      <c r="A7807" s="167"/>
      <c r="B7807" s="1331"/>
      <c r="C7807" s="1332"/>
      <c r="D7807" s="1333"/>
      <c r="E7807" s="1334"/>
      <c r="F7807" s="1334"/>
      <c r="G7807" s="1334"/>
    </row>
    <row r="7808" spans="1:7" s="1281" customFormat="1" x14ac:dyDescent="0.25">
      <c r="A7808" s="167"/>
      <c r="B7808" s="1331"/>
      <c r="C7808" s="1332"/>
      <c r="D7808" s="1333"/>
      <c r="E7808" s="1334"/>
      <c r="F7808" s="1334"/>
      <c r="G7808" s="1334"/>
    </row>
    <row r="7809" spans="1:7" s="1281" customFormat="1" x14ac:dyDescent="0.25">
      <c r="A7809" s="167"/>
      <c r="B7809" s="1331"/>
      <c r="C7809" s="1332"/>
      <c r="D7809" s="1333"/>
      <c r="E7809" s="1334"/>
      <c r="F7809" s="1334"/>
      <c r="G7809" s="1334"/>
    </row>
    <row r="7810" spans="1:7" s="1281" customFormat="1" x14ac:dyDescent="0.25">
      <c r="A7810" s="167"/>
      <c r="B7810" s="1331"/>
      <c r="C7810" s="1332"/>
      <c r="D7810" s="1333"/>
      <c r="E7810" s="1334"/>
      <c r="F7810" s="1334"/>
      <c r="G7810" s="1334"/>
    </row>
    <row r="7811" spans="1:7" s="1281" customFormat="1" x14ac:dyDescent="0.25">
      <c r="A7811" s="167"/>
      <c r="B7811" s="1331"/>
      <c r="C7811" s="1332"/>
      <c r="D7811" s="1333"/>
      <c r="E7811" s="1334"/>
      <c r="F7811" s="1334"/>
      <c r="G7811" s="1334"/>
    </row>
    <row r="7812" spans="1:7" s="1281" customFormat="1" x14ac:dyDescent="0.25">
      <c r="A7812" s="167"/>
      <c r="B7812" s="1331"/>
      <c r="C7812" s="1332"/>
      <c r="D7812" s="1333"/>
      <c r="E7812" s="1334"/>
      <c r="F7812" s="1334"/>
      <c r="G7812" s="1334"/>
    </row>
    <row r="7813" spans="1:7" s="1281" customFormat="1" x14ac:dyDescent="0.25">
      <c r="A7813" s="167"/>
      <c r="B7813" s="1331"/>
      <c r="C7813" s="1332"/>
      <c r="D7813" s="1333"/>
      <c r="E7813" s="1334"/>
      <c r="F7813" s="1334"/>
      <c r="G7813" s="1334"/>
    </row>
    <row r="7814" spans="1:7" s="1281" customFormat="1" x14ac:dyDescent="0.25">
      <c r="A7814" s="167"/>
      <c r="B7814" s="1331"/>
      <c r="C7814" s="1332"/>
      <c r="D7814" s="1333"/>
      <c r="E7814" s="1334"/>
      <c r="F7814" s="1334"/>
      <c r="G7814" s="1334"/>
    </row>
    <row r="7815" spans="1:7" s="1281" customFormat="1" x14ac:dyDescent="0.25">
      <c r="A7815" s="167"/>
      <c r="B7815" s="1331"/>
      <c r="C7815" s="1332"/>
      <c r="D7815" s="1333"/>
      <c r="E7815" s="1334"/>
      <c r="F7815" s="1334"/>
      <c r="G7815" s="1334"/>
    </row>
    <row r="7816" spans="1:7" s="1281" customFormat="1" x14ac:dyDescent="0.25">
      <c r="A7816" s="167"/>
      <c r="B7816" s="1331"/>
      <c r="C7816" s="1332"/>
      <c r="D7816" s="1333"/>
      <c r="E7816" s="1334"/>
      <c r="F7816" s="1334"/>
      <c r="G7816" s="1334"/>
    </row>
    <row r="7817" spans="1:7" s="1281" customFormat="1" x14ac:dyDescent="0.25">
      <c r="A7817" s="167"/>
      <c r="B7817" s="1331"/>
      <c r="C7817" s="1332"/>
      <c r="D7817" s="1333"/>
      <c r="E7817" s="1334"/>
      <c r="F7817" s="1334"/>
      <c r="G7817" s="1334"/>
    </row>
    <row r="7818" spans="1:7" s="1281" customFormat="1" x14ac:dyDescent="0.25">
      <c r="A7818" s="167"/>
      <c r="B7818" s="1331"/>
      <c r="C7818" s="1332"/>
      <c r="D7818" s="1333"/>
      <c r="E7818" s="1334"/>
      <c r="F7818" s="1334"/>
      <c r="G7818" s="1334"/>
    </row>
    <row r="7819" spans="1:7" s="1281" customFormat="1" x14ac:dyDescent="0.25">
      <c r="A7819" s="167"/>
      <c r="B7819" s="1331"/>
      <c r="C7819" s="1332"/>
      <c r="D7819" s="1333"/>
      <c r="E7819" s="1334"/>
      <c r="F7819" s="1334"/>
      <c r="G7819" s="1334"/>
    </row>
    <row r="7820" spans="1:7" s="1281" customFormat="1" x14ac:dyDescent="0.25">
      <c r="A7820" s="167"/>
      <c r="B7820" s="1331"/>
      <c r="C7820" s="1332"/>
      <c r="D7820" s="1333"/>
      <c r="E7820" s="1334"/>
      <c r="F7820" s="1334"/>
      <c r="G7820" s="1334"/>
    </row>
    <row r="7821" spans="1:7" s="1281" customFormat="1" x14ac:dyDescent="0.25">
      <c r="A7821" s="167"/>
      <c r="B7821" s="1331"/>
      <c r="C7821" s="1332"/>
      <c r="D7821" s="1333"/>
      <c r="E7821" s="1334"/>
      <c r="F7821" s="1334"/>
      <c r="G7821" s="1334"/>
    </row>
    <row r="7822" spans="1:7" s="1281" customFormat="1" x14ac:dyDescent="0.25">
      <c r="A7822" s="167"/>
      <c r="B7822" s="1331"/>
      <c r="C7822" s="1332"/>
      <c r="D7822" s="1333"/>
      <c r="E7822" s="1334"/>
      <c r="F7822" s="1334"/>
      <c r="G7822" s="1334"/>
    </row>
    <row r="7823" spans="1:7" s="1281" customFormat="1" x14ac:dyDescent="0.25">
      <c r="A7823" s="167"/>
      <c r="B7823" s="1331"/>
      <c r="C7823" s="1332"/>
      <c r="D7823" s="1333"/>
      <c r="E7823" s="1334"/>
      <c r="F7823" s="1334"/>
      <c r="G7823" s="1334"/>
    </row>
    <row r="7824" spans="1:7" s="1281" customFormat="1" x14ac:dyDescent="0.25">
      <c r="A7824" s="167"/>
      <c r="B7824" s="1331"/>
      <c r="C7824" s="1332"/>
      <c r="D7824" s="1333"/>
      <c r="E7824" s="1334"/>
      <c r="F7824" s="1334"/>
      <c r="G7824" s="1334"/>
    </row>
    <row r="7825" spans="1:7" s="1281" customFormat="1" x14ac:dyDescent="0.25">
      <c r="A7825" s="167"/>
      <c r="B7825" s="1331"/>
      <c r="C7825" s="1332"/>
      <c r="D7825" s="1333"/>
      <c r="E7825" s="1334"/>
      <c r="F7825" s="1334"/>
      <c r="G7825" s="1334"/>
    </row>
    <row r="7826" spans="1:7" s="1281" customFormat="1" x14ac:dyDescent="0.25">
      <c r="A7826" s="167"/>
      <c r="B7826" s="1331"/>
      <c r="C7826" s="1332"/>
      <c r="D7826" s="1333"/>
      <c r="E7826" s="1334"/>
      <c r="F7826" s="1334"/>
      <c r="G7826" s="1334"/>
    </row>
    <row r="7827" spans="1:7" s="1281" customFormat="1" x14ac:dyDescent="0.25">
      <c r="A7827" s="167"/>
      <c r="B7827" s="1331"/>
      <c r="C7827" s="1332"/>
      <c r="D7827" s="1333"/>
      <c r="E7827" s="1334"/>
      <c r="F7827" s="1334"/>
      <c r="G7827" s="1334"/>
    </row>
    <row r="7828" spans="1:7" s="1281" customFormat="1" x14ac:dyDescent="0.25">
      <c r="A7828" s="167"/>
      <c r="B7828" s="1331"/>
      <c r="C7828" s="1332"/>
      <c r="D7828" s="1333"/>
      <c r="E7828" s="1334"/>
      <c r="F7828" s="1334"/>
      <c r="G7828" s="1334"/>
    </row>
    <row r="7829" spans="1:7" s="1281" customFormat="1" x14ac:dyDescent="0.25">
      <c r="A7829" s="167"/>
      <c r="B7829" s="1331"/>
      <c r="C7829" s="1332"/>
      <c r="D7829" s="1333"/>
      <c r="E7829" s="1334"/>
      <c r="F7829" s="1334"/>
      <c r="G7829" s="1334"/>
    </row>
    <row r="7830" spans="1:7" s="1281" customFormat="1" x14ac:dyDescent="0.25">
      <c r="A7830" s="167"/>
      <c r="B7830" s="1331"/>
      <c r="C7830" s="1332"/>
      <c r="D7830" s="1333"/>
      <c r="E7830" s="1334"/>
      <c r="F7830" s="1334"/>
      <c r="G7830" s="1334"/>
    </row>
    <row r="7831" spans="1:7" s="1281" customFormat="1" x14ac:dyDescent="0.25">
      <c r="A7831" s="167"/>
      <c r="B7831" s="1331"/>
      <c r="C7831" s="1332"/>
      <c r="D7831" s="1333"/>
      <c r="E7831" s="1334"/>
      <c r="F7831" s="1334"/>
      <c r="G7831" s="1334"/>
    </row>
    <row r="7832" spans="1:7" s="1281" customFormat="1" x14ac:dyDescent="0.25">
      <c r="A7832" s="167"/>
      <c r="B7832" s="1331"/>
      <c r="C7832" s="1332"/>
      <c r="D7832" s="1333"/>
      <c r="E7832" s="1334"/>
      <c r="F7832" s="1334"/>
      <c r="G7832" s="1334"/>
    </row>
    <row r="7833" spans="1:7" s="1281" customFormat="1" x14ac:dyDescent="0.25">
      <c r="A7833" s="167"/>
      <c r="B7833" s="1331"/>
      <c r="C7833" s="1332"/>
      <c r="D7833" s="1333"/>
      <c r="E7833" s="1334"/>
      <c r="F7833" s="1334"/>
      <c r="G7833" s="1334"/>
    </row>
    <row r="7834" spans="1:7" s="1281" customFormat="1" x14ac:dyDescent="0.25">
      <c r="A7834" s="167"/>
      <c r="B7834" s="1331"/>
      <c r="C7834" s="1332"/>
      <c r="D7834" s="1333"/>
      <c r="E7834" s="1334"/>
      <c r="F7834" s="1334"/>
      <c r="G7834" s="1334"/>
    </row>
    <row r="7835" spans="1:7" s="1281" customFormat="1" x14ac:dyDescent="0.25">
      <c r="A7835" s="167"/>
      <c r="B7835" s="1331"/>
      <c r="C7835" s="1332"/>
      <c r="D7835" s="1333"/>
      <c r="E7835" s="1334"/>
      <c r="F7835" s="1334"/>
      <c r="G7835" s="1334"/>
    </row>
    <row r="7836" spans="1:7" s="1281" customFormat="1" x14ac:dyDescent="0.25">
      <c r="A7836" s="167"/>
      <c r="B7836" s="1331"/>
      <c r="C7836" s="1332"/>
      <c r="D7836" s="1333"/>
      <c r="E7836" s="1334"/>
      <c r="F7836" s="1334"/>
      <c r="G7836" s="1334"/>
    </row>
    <row r="7837" spans="1:7" s="1281" customFormat="1" x14ac:dyDescent="0.25">
      <c r="A7837" s="167"/>
      <c r="B7837" s="1331"/>
      <c r="C7837" s="1332"/>
      <c r="D7837" s="1333"/>
      <c r="E7837" s="1334"/>
      <c r="F7837" s="1334"/>
      <c r="G7837" s="1334"/>
    </row>
    <row r="7838" spans="1:7" s="1281" customFormat="1" x14ac:dyDescent="0.25">
      <c r="A7838" s="167"/>
      <c r="B7838" s="1331"/>
      <c r="C7838" s="1332"/>
      <c r="D7838" s="1333"/>
      <c r="E7838" s="1334"/>
      <c r="F7838" s="1334"/>
      <c r="G7838" s="1334"/>
    </row>
    <row r="7839" spans="1:7" s="1281" customFormat="1" x14ac:dyDescent="0.25">
      <c r="A7839" s="167"/>
      <c r="B7839" s="1331"/>
      <c r="C7839" s="1332"/>
      <c r="D7839" s="1333"/>
      <c r="E7839" s="1334"/>
      <c r="F7839" s="1334"/>
      <c r="G7839" s="1334"/>
    </row>
    <row r="7840" spans="1:7" s="1281" customFormat="1" x14ac:dyDescent="0.25">
      <c r="A7840" s="167"/>
      <c r="B7840" s="1331"/>
      <c r="C7840" s="1332"/>
      <c r="D7840" s="1333"/>
      <c r="E7840" s="1334"/>
      <c r="F7840" s="1334"/>
      <c r="G7840" s="1334"/>
    </row>
    <row r="7841" spans="1:7" s="1281" customFormat="1" x14ac:dyDescent="0.25">
      <c r="A7841" s="167"/>
      <c r="B7841" s="1331"/>
      <c r="C7841" s="1332"/>
      <c r="D7841" s="1333"/>
      <c r="E7841" s="1334"/>
      <c r="F7841" s="1334"/>
      <c r="G7841" s="1334"/>
    </row>
    <row r="7842" spans="1:7" s="1281" customFormat="1" x14ac:dyDescent="0.25">
      <c r="A7842" s="167"/>
      <c r="B7842" s="1331"/>
      <c r="C7842" s="1332"/>
      <c r="D7842" s="1333"/>
      <c r="E7842" s="1334"/>
      <c r="F7842" s="1334"/>
      <c r="G7842" s="1334"/>
    </row>
    <row r="7843" spans="1:7" s="1281" customFormat="1" x14ac:dyDescent="0.25">
      <c r="A7843" s="167"/>
      <c r="B7843" s="1331"/>
      <c r="C7843" s="1332"/>
      <c r="D7843" s="1333"/>
      <c r="E7843" s="1334"/>
      <c r="F7843" s="1334"/>
      <c r="G7843" s="1334"/>
    </row>
    <row r="7844" spans="1:7" s="1281" customFormat="1" x14ac:dyDescent="0.25">
      <c r="A7844" s="167"/>
      <c r="B7844" s="1331"/>
      <c r="C7844" s="1332"/>
      <c r="D7844" s="1333"/>
      <c r="E7844" s="1334"/>
      <c r="F7844" s="1334"/>
      <c r="G7844" s="1334"/>
    </row>
    <row r="7845" spans="1:7" s="1281" customFormat="1" x14ac:dyDescent="0.25">
      <c r="A7845" s="167"/>
      <c r="B7845" s="1331"/>
      <c r="C7845" s="1332"/>
      <c r="D7845" s="1333"/>
      <c r="E7845" s="1334"/>
      <c r="F7845" s="1334"/>
      <c r="G7845" s="1334"/>
    </row>
    <row r="7846" spans="1:7" s="1281" customFormat="1" x14ac:dyDescent="0.25">
      <c r="A7846" s="167"/>
      <c r="B7846" s="1331"/>
      <c r="C7846" s="1332"/>
      <c r="D7846" s="1333"/>
      <c r="E7846" s="1334"/>
      <c r="F7846" s="1334"/>
      <c r="G7846" s="1334"/>
    </row>
    <row r="7847" spans="1:7" s="1281" customFormat="1" x14ac:dyDescent="0.25">
      <c r="A7847" s="167"/>
      <c r="B7847" s="1331"/>
      <c r="C7847" s="1332"/>
      <c r="D7847" s="1333"/>
      <c r="E7847" s="1334"/>
      <c r="F7847" s="1334"/>
      <c r="G7847" s="1334"/>
    </row>
    <row r="7848" spans="1:7" s="1281" customFormat="1" x14ac:dyDescent="0.25">
      <c r="A7848" s="167"/>
      <c r="B7848" s="1331"/>
      <c r="C7848" s="1332"/>
      <c r="D7848" s="1333"/>
      <c r="E7848" s="1334"/>
      <c r="F7848" s="1334"/>
      <c r="G7848" s="1334"/>
    </row>
    <row r="7849" spans="1:7" s="1281" customFormat="1" x14ac:dyDescent="0.25">
      <c r="A7849" s="167"/>
      <c r="B7849" s="1331"/>
      <c r="C7849" s="1332"/>
      <c r="D7849" s="1333"/>
      <c r="E7849" s="1334"/>
      <c r="F7849" s="1334"/>
      <c r="G7849" s="1334"/>
    </row>
    <row r="7850" spans="1:7" s="1281" customFormat="1" x14ac:dyDescent="0.25">
      <c r="A7850" s="167"/>
      <c r="B7850" s="1331"/>
      <c r="C7850" s="1332"/>
      <c r="D7850" s="1333"/>
      <c r="E7850" s="1334"/>
      <c r="F7850" s="1334"/>
      <c r="G7850" s="1334"/>
    </row>
    <row r="7851" spans="1:7" s="1281" customFormat="1" x14ac:dyDescent="0.25">
      <c r="A7851" s="167"/>
      <c r="B7851" s="1331"/>
      <c r="C7851" s="1332"/>
      <c r="D7851" s="1333"/>
      <c r="E7851" s="1334"/>
      <c r="F7851" s="1334"/>
      <c r="G7851" s="1334"/>
    </row>
    <row r="7852" spans="1:7" s="1281" customFormat="1" x14ac:dyDescent="0.25">
      <c r="A7852" s="167"/>
      <c r="B7852" s="1331"/>
      <c r="C7852" s="1332"/>
      <c r="D7852" s="1333"/>
      <c r="E7852" s="1334"/>
      <c r="F7852" s="1334"/>
      <c r="G7852" s="1334"/>
    </row>
    <row r="7853" spans="1:7" s="1281" customFormat="1" x14ac:dyDescent="0.25">
      <c r="A7853" s="167"/>
      <c r="B7853" s="1331"/>
      <c r="C7853" s="1332"/>
      <c r="D7853" s="1333"/>
      <c r="E7853" s="1334"/>
      <c r="F7853" s="1334"/>
      <c r="G7853" s="1334"/>
    </row>
    <row r="7854" spans="1:7" s="1281" customFormat="1" x14ac:dyDescent="0.25">
      <c r="A7854" s="167"/>
      <c r="B7854" s="1331"/>
      <c r="C7854" s="1332"/>
      <c r="D7854" s="1333"/>
      <c r="E7854" s="1334"/>
      <c r="F7854" s="1334"/>
      <c r="G7854" s="1334"/>
    </row>
    <row r="7855" spans="1:7" s="1281" customFormat="1" x14ac:dyDescent="0.25">
      <c r="A7855" s="167"/>
      <c r="B7855" s="1331"/>
      <c r="C7855" s="1332"/>
      <c r="D7855" s="1333"/>
      <c r="E7855" s="1334"/>
      <c r="F7855" s="1334"/>
      <c r="G7855" s="1334"/>
    </row>
    <row r="7856" spans="1:7" s="1281" customFormat="1" x14ac:dyDescent="0.25">
      <c r="A7856" s="167"/>
      <c r="B7856" s="1331"/>
      <c r="C7856" s="1332"/>
      <c r="D7856" s="1333"/>
      <c r="E7856" s="1334"/>
      <c r="F7856" s="1334"/>
      <c r="G7856" s="1334"/>
    </row>
    <row r="7857" spans="1:7" s="1281" customFormat="1" x14ac:dyDescent="0.25">
      <c r="A7857" s="167"/>
      <c r="B7857" s="1331"/>
      <c r="C7857" s="1332"/>
      <c r="D7857" s="1333"/>
      <c r="E7857" s="1334"/>
      <c r="F7857" s="1334"/>
      <c r="G7857" s="1334"/>
    </row>
    <row r="7858" spans="1:7" s="1281" customFormat="1" x14ac:dyDescent="0.25">
      <c r="A7858" s="167"/>
      <c r="B7858" s="1331"/>
      <c r="C7858" s="1332"/>
      <c r="D7858" s="1333"/>
      <c r="E7858" s="1334"/>
      <c r="F7858" s="1334"/>
      <c r="G7858" s="1334"/>
    </row>
    <row r="7859" spans="1:7" s="1281" customFormat="1" x14ac:dyDescent="0.25">
      <c r="A7859" s="167"/>
      <c r="B7859" s="1331"/>
      <c r="C7859" s="1332"/>
      <c r="D7859" s="1333"/>
      <c r="E7859" s="1334"/>
      <c r="F7859" s="1334"/>
      <c r="G7859" s="1334"/>
    </row>
    <row r="7860" spans="1:7" s="1281" customFormat="1" x14ac:dyDescent="0.25">
      <c r="A7860" s="167"/>
      <c r="B7860" s="1331"/>
      <c r="C7860" s="1332"/>
      <c r="D7860" s="1333"/>
      <c r="E7860" s="1334"/>
      <c r="F7860" s="1334"/>
      <c r="G7860" s="1334"/>
    </row>
    <row r="7861" spans="1:7" s="1281" customFormat="1" x14ac:dyDescent="0.25">
      <c r="A7861" s="167"/>
      <c r="B7861" s="1331"/>
      <c r="C7861" s="1332"/>
      <c r="D7861" s="1333"/>
      <c r="E7861" s="1334"/>
      <c r="F7861" s="1334"/>
      <c r="G7861" s="1334"/>
    </row>
    <row r="7862" spans="1:7" s="1281" customFormat="1" x14ac:dyDescent="0.25">
      <c r="A7862" s="167"/>
      <c r="B7862" s="1331"/>
      <c r="C7862" s="1332"/>
      <c r="D7862" s="1333"/>
      <c r="E7862" s="1334"/>
      <c r="F7862" s="1334"/>
      <c r="G7862" s="1334"/>
    </row>
    <row r="7863" spans="1:7" s="1281" customFormat="1" x14ac:dyDescent="0.25">
      <c r="A7863" s="167"/>
      <c r="B7863" s="1331"/>
      <c r="C7863" s="1332"/>
      <c r="D7863" s="1333"/>
      <c r="E7863" s="1334"/>
      <c r="F7863" s="1334"/>
      <c r="G7863" s="1334"/>
    </row>
    <row r="7864" spans="1:7" s="1281" customFormat="1" x14ac:dyDescent="0.25">
      <c r="A7864" s="167"/>
      <c r="B7864" s="1331"/>
      <c r="C7864" s="1332"/>
      <c r="D7864" s="1333"/>
      <c r="E7864" s="1334"/>
      <c r="F7864" s="1334"/>
      <c r="G7864" s="1334"/>
    </row>
    <row r="7865" spans="1:7" s="1281" customFormat="1" x14ac:dyDescent="0.25">
      <c r="A7865" s="167"/>
      <c r="B7865" s="1331"/>
      <c r="C7865" s="1332"/>
      <c r="D7865" s="1333"/>
      <c r="E7865" s="1334"/>
      <c r="F7865" s="1334"/>
      <c r="G7865" s="1334"/>
    </row>
    <row r="7866" spans="1:7" s="1281" customFormat="1" x14ac:dyDescent="0.25">
      <c r="A7866" s="167"/>
      <c r="B7866" s="1331"/>
      <c r="C7866" s="1332"/>
      <c r="D7866" s="1333"/>
      <c r="E7866" s="1334"/>
      <c r="F7866" s="1334"/>
      <c r="G7866" s="1334"/>
    </row>
    <row r="7867" spans="1:7" s="1281" customFormat="1" x14ac:dyDescent="0.25">
      <c r="A7867" s="167"/>
      <c r="B7867" s="1331"/>
      <c r="C7867" s="1332"/>
      <c r="D7867" s="1333"/>
      <c r="E7867" s="1334"/>
      <c r="F7867" s="1334"/>
      <c r="G7867" s="1334"/>
    </row>
    <row r="7868" spans="1:7" s="1281" customFormat="1" x14ac:dyDescent="0.25">
      <c r="A7868" s="167"/>
      <c r="B7868" s="1331"/>
      <c r="C7868" s="1332"/>
      <c r="D7868" s="1333"/>
      <c r="E7868" s="1334"/>
      <c r="F7868" s="1334"/>
      <c r="G7868" s="1334"/>
    </row>
    <row r="7869" spans="1:7" s="1281" customFormat="1" x14ac:dyDescent="0.25">
      <c r="A7869" s="167"/>
      <c r="B7869" s="1331"/>
      <c r="C7869" s="1332"/>
      <c r="D7869" s="1333"/>
      <c r="E7869" s="1334"/>
      <c r="F7869" s="1334"/>
      <c r="G7869" s="1334"/>
    </row>
    <row r="7870" spans="1:7" s="1281" customFormat="1" x14ac:dyDescent="0.25">
      <c r="A7870" s="167"/>
      <c r="B7870" s="1331"/>
      <c r="C7870" s="1332"/>
      <c r="D7870" s="1333"/>
      <c r="E7870" s="1334"/>
      <c r="F7870" s="1334"/>
      <c r="G7870" s="1334"/>
    </row>
    <row r="7871" spans="1:7" s="1281" customFormat="1" x14ac:dyDescent="0.25">
      <c r="A7871" s="167"/>
      <c r="B7871" s="1331"/>
      <c r="C7871" s="1332"/>
      <c r="D7871" s="1333"/>
      <c r="E7871" s="1334"/>
      <c r="F7871" s="1334"/>
      <c r="G7871" s="1334"/>
    </row>
    <row r="7872" spans="1:7" s="1281" customFormat="1" x14ac:dyDescent="0.25">
      <c r="A7872" s="167"/>
      <c r="B7872" s="1331"/>
      <c r="C7872" s="1332"/>
      <c r="D7872" s="1333"/>
      <c r="E7872" s="1334"/>
      <c r="F7872" s="1334"/>
      <c r="G7872" s="1334"/>
    </row>
    <row r="7873" spans="1:7" s="1281" customFormat="1" x14ac:dyDescent="0.25">
      <c r="A7873" s="167"/>
      <c r="B7873" s="1331"/>
      <c r="C7873" s="1332"/>
      <c r="D7873" s="1333"/>
      <c r="E7873" s="1334"/>
      <c r="F7873" s="1334"/>
      <c r="G7873" s="1334"/>
    </row>
    <row r="7874" spans="1:7" s="1281" customFormat="1" x14ac:dyDescent="0.25">
      <c r="A7874" s="167"/>
      <c r="B7874" s="1331"/>
      <c r="C7874" s="1332"/>
      <c r="D7874" s="1333"/>
      <c r="E7874" s="1334"/>
      <c r="F7874" s="1334"/>
      <c r="G7874" s="1334"/>
    </row>
    <row r="7875" spans="1:7" s="1281" customFormat="1" x14ac:dyDescent="0.25">
      <c r="A7875" s="167"/>
      <c r="B7875" s="1331"/>
      <c r="C7875" s="1332"/>
      <c r="D7875" s="1333"/>
      <c r="E7875" s="1334"/>
      <c r="F7875" s="1334"/>
      <c r="G7875" s="1334"/>
    </row>
    <row r="7876" spans="1:7" s="1281" customFormat="1" x14ac:dyDescent="0.25">
      <c r="A7876" s="167"/>
      <c r="B7876" s="1331"/>
      <c r="C7876" s="1332"/>
      <c r="D7876" s="1333"/>
      <c r="E7876" s="1334"/>
      <c r="F7876" s="1334"/>
      <c r="G7876" s="1334"/>
    </row>
    <row r="7877" spans="1:7" s="1281" customFormat="1" x14ac:dyDescent="0.25">
      <c r="A7877" s="167"/>
      <c r="B7877" s="1331"/>
      <c r="C7877" s="1332"/>
      <c r="D7877" s="1333"/>
      <c r="E7877" s="1334"/>
      <c r="F7877" s="1334"/>
      <c r="G7877" s="1334"/>
    </row>
    <row r="7878" spans="1:7" s="1281" customFormat="1" x14ac:dyDescent="0.25">
      <c r="A7878" s="167"/>
      <c r="B7878" s="1331"/>
      <c r="C7878" s="1332"/>
      <c r="D7878" s="1333"/>
      <c r="E7878" s="1334"/>
      <c r="F7878" s="1334"/>
      <c r="G7878" s="1334"/>
    </row>
    <row r="7879" spans="1:7" s="1281" customFormat="1" x14ac:dyDescent="0.25">
      <c r="A7879" s="167"/>
      <c r="B7879" s="1331"/>
      <c r="C7879" s="1332"/>
      <c r="D7879" s="1333"/>
      <c r="E7879" s="1334"/>
      <c r="F7879" s="1334"/>
      <c r="G7879" s="1334"/>
    </row>
    <row r="7880" spans="1:7" s="1281" customFormat="1" x14ac:dyDescent="0.25">
      <c r="A7880" s="167"/>
      <c r="B7880" s="1331"/>
      <c r="C7880" s="1332"/>
      <c r="D7880" s="1333"/>
      <c r="E7880" s="1334"/>
      <c r="F7880" s="1334"/>
      <c r="G7880" s="1334"/>
    </row>
    <row r="7881" spans="1:7" s="1281" customFormat="1" x14ac:dyDescent="0.25">
      <c r="A7881" s="167"/>
      <c r="B7881" s="1331"/>
      <c r="C7881" s="1332"/>
      <c r="D7881" s="1333"/>
      <c r="E7881" s="1334"/>
      <c r="F7881" s="1334"/>
      <c r="G7881" s="1334"/>
    </row>
    <row r="7882" spans="1:7" s="1281" customFormat="1" x14ac:dyDescent="0.25">
      <c r="A7882" s="167"/>
      <c r="B7882" s="1331"/>
      <c r="C7882" s="1332"/>
      <c r="D7882" s="1333"/>
      <c r="E7882" s="1334"/>
      <c r="F7882" s="1334"/>
      <c r="G7882" s="1334"/>
    </row>
    <row r="7883" spans="1:7" s="1281" customFormat="1" x14ac:dyDescent="0.25">
      <c r="A7883" s="167"/>
      <c r="B7883" s="1331"/>
      <c r="C7883" s="1332"/>
      <c r="D7883" s="1333"/>
      <c r="E7883" s="1334"/>
      <c r="F7883" s="1334"/>
      <c r="G7883" s="1334"/>
    </row>
    <row r="7884" spans="1:7" s="1281" customFormat="1" x14ac:dyDescent="0.25">
      <c r="A7884" s="167"/>
      <c r="B7884" s="1331"/>
      <c r="C7884" s="1332"/>
      <c r="D7884" s="1333"/>
      <c r="E7884" s="1334"/>
      <c r="F7884" s="1334"/>
      <c r="G7884" s="1334"/>
    </row>
    <row r="7885" spans="1:7" s="1281" customFormat="1" x14ac:dyDescent="0.25">
      <c r="A7885" s="167"/>
      <c r="B7885" s="1331"/>
      <c r="C7885" s="1332"/>
      <c r="D7885" s="1333"/>
      <c r="E7885" s="1334"/>
      <c r="F7885" s="1334"/>
      <c r="G7885" s="1334"/>
    </row>
    <row r="7886" spans="1:7" s="1281" customFormat="1" x14ac:dyDescent="0.25">
      <c r="A7886" s="167"/>
      <c r="B7886" s="1331"/>
      <c r="C7886" s="1332"/>
      <c r="D7886" s="1333"/>
      <c r="E7886" s="1334"/>
      <c r="F7886" s="1334"/>
      <c r="G7886" s="1334"/>
    </row>
    <row r="7887" spans="1:7" s="1281" customFormat="1" x14ac:dyDescent="0.25">
      <c r="A7887" s="167"/>
      <c r="B7887" s="1331"/>
      <c r="C7887" s="1332"/>
      <c r="D7887" s="1333"/>
      <c r="E7887" s="1334"/>
      <c r="F7887" s="1334"/>
      <c r="G7887" s="1334"/>
    </row>
    <row r="7888" spans="1:7" s="1281" customFormat="1" x14ac:dyDescent="0.25">
      <c r="A7888" s="167"/>
      <c r="B7888" s="1331"/>
      <c r="C7888" s="1332"/>
      <c r="D7888" s="1333"/>
      <c r="E7888" s="1334"/>
      <c r="F7888" s="1334"/>
      <c r="G7888" s="1334"/>
    </row>
    <row r="7889" spans="1:7" s="1281" customFormat="1" x14ac:dyDescent="0.25">
      <c r="A7889" s="167"/>
      <c r="B7889" s="1331"/>
      <c r="C7889" s="1332"/>
      <c r="D7889" s="1333"/>
      <c r="E7889" s="1334"/>
      <c r="F7889" s="1334"/>
      <c r="G7889" s="1334"/>
    </row>
    <row r="7890" spans="1:7" s="1281" customFormat="1" x14ac:dyDescent="0.25">
      <c r="A7890" s="167"/>
      <c r="B7890" s="1331"/>
      <c r="C7890" s="1332"/>
      <c r="D7890" s="1333"/>
      <c r="E7890" s="1334"/>
      <c r="F7890" s="1334"/>
      <c r="G7890" s="1334"/>
    </row>
    <row r="7891" spans="1:7" s="1281" customFormat="1" x14ac:dyDescent="0.25">
      <c r="A7891" s="167"/>
      <c r="B7891" s="1331"/>
      <c r="C7891" s="1332"/>
      <c r="D7891" s="1333"/>
      <c r="E7891" s="1334"/>
      <c r="F7891" s="1334"/>
      <c r="G7891" s="1334"/>
    </row>
    <row r="7892" spans="1:7" s="1281" customFormat="1" x14ac:dyDescent="0.25">
      <c r="A7892" s="167"/>
      <c r="B7892" s="1331"/>
      <c r="C7892" s="1332"/>
      <c r="D7892" s="1333"/>
      <c r="E7892" s="1334"/>
      <c r="F7892" s="1334"/>
      <c r="G7892" s="1334"/>
    </row>
    <row r="7893" spans="1:7" s="1281" customFormat="1" x14ac:dyDescent="0.25">
      <c r="A7893" s="167"/>
      <c r="B7893" s="1331"/>
      <c r="C7893" s="1332"/>
      <c r="D7893" s="1333"/>
      <c r="E7893" s="1334"/>
      <c r="F7893" s="1334"/>
      <c r="G7893" s="1334"/>
    </row>
    <row r="7894" spans="1:7" s="1281" customFormat="1" x14ac:dyDescent="0.25">
      <c r="A7894" s="167"/>
      <c r="B7894" s="1331"/>
      <c r="C7894" s="1332"/>
      <c r="D7894" s="1333"/>
      <c r="E7894" s="1334"/>
      <c r="F7894" s="1334"/>
      <c r="G7894" s="1334"/>
    </row>
    <row r="7895" spans="1:7" s="1281" customFormat="1" x14ac:dyDescent="0.25">
      <c r="A7895" s="167"/>
      <c r="B7895" s="1331"/>
      <c r="C7895" s="1332"/>
      <c r="D7895" s="1333"/>
      <c r="E7895" s="1334"/>
      <c r="F7895" s="1334"/>
      <c r="G7895" s="1334"/>
    </row>
    <row r="7896" spans="1:7" s="1281" customFormat="1" x14ac:dyDescent="0.25">
      <c r="A7896" s="167"/>
      <c r="B7896" s="1331"/>
      <c r="C7896" s="1332"/>
      <c r="D7896" s="1333"/>
      <c r="E7896" s="1334"/>
      <c r="F7896" s="1334"/>
      <c r="G7896" s="1334"/>
    </row>
    <row r="7897" spans="1:7" s="1281" customFormat="1" x14ac:dyDescent="0.25">
      <c r="A7897" s="167"/>
      <c r="B7897" s="1331"/>
      <c r="C7897" s="1332"/>
      <c r="D7897" s="1333"/>
      <c r="E7897" s="1334"/>
      <c r="F7897" s="1334"/>
      <c r="G7897" s="1334"/>
    </row>
    <row r="7898" spans="1:7" s="1281" customFormat="1" x14ac:dyDescent="0.25">
      <c r="A7898" s="167"/>
      <c r="B7898" s="1331"/>
      <c r="C7898" s="1332"/>
      <c r="D7898" s="1333"/>
      <c r="E7898" s="1334"/>
      <c r="F7898" s="1334"/>
      <c r="G7898" s="1334"/>
    </row>
    <row r="7899" spans="1:7" s="1281" customFormat="1" x14ac:dyDescent="0.25">
      <c r="A7899" s="167"/>
      <c r="B7899" s="1331"/>
      <c r="C7899" s="1332"/>
      <c r="D7899" s="1333"/>
      <c r="E7899" s="1334"/>
      <c r="F7899" s="1334"/>
      <c r="G7899" s="1334"/>
    </row>
    <row r="7900" spans="1:7" s="1281" customFormat="1" x14ac:dyDescent="0.25">
      <c r="A7900" s="167"/>
      <c r="B7900" s="1331"/>
      <c r="C7900" s="1332"/>
      <c r="D7900" s="1333"/>
      <c r="E7900" s="1334"/>
      <c r="F7900" s="1334"/>
      <c r="G7900" s="1334"/>
    </row>
    <row r="7901" spans="1:7" s="1281" customFormat="1" x14ac:dyDescent="0.25">
      <c r="A7901" s="167"/>
      <c r="B7901" s="1331"/>
      <c r="C7901" s="1332"/>
      <c r="D7901" s="1333"/>
      <c r="E7901" s="1334"/>
      <c r="F7901" s="1334"/>
      <c r="G7901" s="1334"/>
    </row>
    <row r="7902" spans="1:7" s="1281" customFormat="1" x14ac:dyDescent="0.25">
      <c r="A7902" s="167"/>
      <c r="B7902" s="1331"/>
      <c r="C7902" s="1332"/>
      <c r="D7902" s="1333"/>
      <c r="E7902" s="1334"/>
      <c r="F7902" s="1334"/>
      <c r="G7902" s="1334"/>
    </row>
    <row r="7903" spans="1:7" s="1281" customFormat="1" x14ac:dyDescent="0.25">
      <c r="A7903" s="167"/>
      <c r="B7903" s="1331"/>
      <c r="C7903" s="1332"/>
      <c r="D7903" s="1333"/>
      <c r="E7903" s="1334"/>
      <c r="F7903" s="1334"/>
      <c r="G7903" s="1334"/>
    </row>
    <row r="7904" spans="1:7" s="1281" customFormat="1" x14ac:dyDescent="0.25">
      <c r="A7904" s="167"/>
      <c r="B7904" s="1331"/>
      <c r="C7904" s="1332"/>
      <c r="D7904" s="1333"/>
      <c r="E7904" s="1334"/>
      <c r="F7904" s="1334"/>
      <c r="G7904" s="1334"/>
    </row>
    <row r="7905" spans="1:7" s="1281" customFormat="1" x14ac:dyDescent="0.25">
      <c r="A7905" s="167"/>
      <c r="B7905" s="1331"/>
      <c r="C7905" s="1332"/>
      <c r="D7905" s="1333"/>
      <c r="E7905" s="1334"/>
      <c r="F7905" s="1334"/>
      <c r="G7905" s="1334"/>
    </row>
    <row r="7906" spans="1:7" s="1281" customFormat="1" x14ac:dyDescent="0.25">
      <c r="A7906" s="167"/>
      <c r="B7906" s="1331"/>
      <c r="C7906" s="1332"/>
      <c r="D7906" s="1333"/>
      <c r="E7906" s="1334"/>
      <c r="F7906" s="1334"/>
      <c r="G7906" s="1334"/>
    </row>
    <row r="7907" spans="1:7" s="1281" customFormat="1" x14ac:dyDescent="0.25">
      <c r="A7907" s="167"/>
      <c r="B7907" s="1331"/>
      <c r="C7907" s="1332"/>
      <c r="D7907" s="1333"/>
      <c r="E7907" s="1334"/>
      <c r="F7907" s="1334"/>
      <c r="G7907" s="1334"/>
    </row>
    <row r="7908" spans="1:7" s="1281" customFormat="1" x14ac:dyDescent="0.25">
      <c r="A7908" s="167"/>
      <c r="B7908" s="1331"/>
      <c r="C7908" s="1332"/>
      <c r="D7908" s="1333"/>
      <c r="E7908" s="1334"/>
      <c r="F7908" s="1334"/>
      <c r="G7908" s="1334"/>
    </row>
    <row r="7909" spans="1:7" s="1281" customFormat="1" x14ac:dyDescent="0.25">
      <c r="A7909" s="167"/>
      <c r="B7909" s="1331"/>
      <c r="C7909" s="1332"/>
      <c r="D7909" s="1333"/>
      <c r="E7909" s="1334"/>
      <c r="F7909" s="1334"/>
      <c r="G7909" s="1334"/>
    </row>
    <row r="7910" spans="1:7" s="1281" customFormat="1" x14ac:dyDescent="0.25">
      <c r="A7910" s="167"/>
      <c r="B7910" s="1331"/>
      <c r="C7910" s="1332"/>
      <c r="D7910" s="1333"/>
      <c r="E7910" s="1334"/>
      <c r="F7910" s="1334"/>
      <c r="G7910" s="1334"/>
    </row>
    <row r="7911" spans="1:7" s="1281" customFormat="1" x14ac:dyDescent="0.25">
      <c r="A7911" s="167"/>
      <c r="B7911" s="1331"/>
      <c r="C7911" s="1332"/>
      <c r="D7911" s="1333"/>
      <c r="E7911" s="1334"/>
      <c r="F7911" s="1334"/>
      <c r="G7911" s="1334"/>
    </row>
    <row r="7912" spans="1:7" s="1281" customFormat="1" x14ac:dyDescent="0.25">
      <c r="A7912" s="167"/>
      <c r="B7912" s="1331"/>
      <c r="C7912" s="1332"/>
      <c r="D7912" s="1333"/>
      <c r="E7912" s="1334"/>
      <c r="F7912" s="1334"/>
      <c r="G7912" s="1334"/>
    </row>
    <row r="7913" spans="1:7" s="1281" customFormat="1" x14ac:dyDescent="0.25">
      <c r="A7913" s="167"/>
      <c r="B7913" s="1331"/>
      <c r="C7913" s="1332"/>
      <c r="D7913" s="1333"/>
      <c r="E7913" s="1334"/>
      <c r="F7913" s="1334"/>
      <c r="G7913" s="1334"/>
    </row>
    <row r="7914" spans="1:7" s="1281" customFormat="1" x14ac:dyDescent="0.25">
      <c r="A7914" s="167"/>
      <c r="B7914" s="1331"/>
      <c r="C7914" s="1332"/>
      <c r="D7914" s="1333"/>
      <c r="E7914" s="1334"/>
      <c r="F7914" s="1334"/>
      <c r="G7914" s="1334"/>
    </row>
    <row r="7915" spans="1:7" s="1281" customFormat="1" x14ac:dyDescent="0.25">
      <c r="A7915" s="167"/>
      <c r="B7915" s="1331"/>
      <c r="C7915" s="1332"/>
      <c r="D7915" s="1333"/>
      <c r="E7915" s="1334"/>
      <c r="F7915" s="1334"/>
      <c r="G7915" s="1334"/>
    </row>
    <row r="7916" spans="1:7" s="1281" customFormat="1" x14ac:dyDescent="0.25">
      <c r="A7916" s="167"/>
      <c r="B7916" s="1331"/>
      <c r="C7916" s="1332"/>
      <c r="D7916" s="1333"/>
      <c r="E7916" s="1334"/>
      <c r="F7916" s="1334"/>
      <c r="G7916" s="1334"/>
    </row>
    <row r="7917" spans="1:7" s="1281" customFormat="1" x14ac:dyDescent="0.25">
      <c r="A7917" s="167"/>
      <c r="B7917" s="1331"/>
      <c r="C7917" s="1332"/>
      <c r="D7917" s="1333"/>
      <c r="E7917" s="1334"/>
      <c r="F7917" s="1334"/>
      <c r="G7917" s="1334"/>
    </row>
    <row r="7918" spans="1:7" s="1281" customFormat="1" x14ac:dyDescent="0.25">
      <c r="A7918" s="167"/>
      <c r="B7918" s="1331"/>
      <c r="C7918" s="1332"/>
      <c r="D7918" s="1333"/>
      <c r="E7918" s="1334"/>
      <c r="F7918" s="1334"/>
      <c r="G7918" s="1334"/>
    </row>
    <row r="7919" spans="1:7" s="1281" customFormat="1" x14ac:dyDescent="0.25">
      <c r="A7919" s="167"/>
      <c r="B7919" s="1331"/>
      <c r="C7919" s="1332"/>
      <c r="D7919" s="1333"/>
      <c r="E7919" s="1334"/>
      <c r="F7919" s="1334"/>
      <c r="G7919" s="1334"/>
    </row>
    <row r="7920" spans="1:7" s="1281" customFormat="1" x14ac:dyDescent="0.25">
      <c r="A7920" s="167"/>
      <c r="B7920" s="1331"/>
      <c r="C7920" s="1332"/>
      <c r="D7920" s="1333"/>
      <c r="E7920" s="1334"/>
      <c r="F7920" s="1334"/>
      <c r="G7920" s="1334"/>
    </row>
    <row r="7921" spans="1:7" s="1281" customFormat="1" x14ac:dyDescent="0.25">
      <c r="A7921" s="167"/>
      <c r="B7921" s="1331"/>
      <c r="C7921" s="1332"/>
      <c r="D7921" s="1333"/>
      <c r="E7921" s="1334"/>
      <c r="F7921" s="1334"/>
      <c r="G7921" s="1334"/>
    </row>
    <row r="7922" spans="1:7" s="1281" customFormat="1" x14ac:dyDescent="0.25">
      <c r="A7922" s="167"/>
      <c r="B7922" s="1331"/>
      <c r="C7922" s="1332"/>
      <c r="D7922" s="1333"/>
      <c r="E7922" s="1334"/>
      <c r="F7922" s="1334"/>
      <c r="G7922" s="1334"/>
    </row>
    <row r="7923" spans="1:7" s="1281" customFormat="1" x14ac:dyDescent="0.25">
      <c r="A7923" s="167"/>
      <c r="B7923" s="1331"/>
      <c r="C7923" s="1332"/>
      <c r="D7923" s="1333"/>
      <c r="E7923" s="1334"/>
      <c r="F7923" s="1334"/>
      <c r="G7923" s="1334"/>
    </row>
    <row r="7924" spans="1:7" s="1281" customFormat="1" x14ac:dyDescent="0.25">
      <c r="A7924" s="167"/>
      <c r="B7924" s="1331"/>
      <c r="C7924" s="1332"/>
      <c r="D7924" s="1333"/>
      <c r="E7924" s="1334"/>
      <c r="F7924" s="1334"/>
      <c r="G7924" s="1334"/>
    </row>
    <row r="7925" spans="1:7" s="1281" customFormat="1" x14ac:dyDescent="0.25">
      <c r="A7925" s="167"/>
      <c r="B7925" s="1331"/>
      <c r="C7925" s="1332"/>
      <c r="D7925" s="1333"/>
      <c r="E7925" s="1334"/>
      <c r="F7925" s="1334"/>
      <c r="G7925" s="1334"/>
    </row>
    <row r="7926" spans="1:7" s="1281" customFormat="1" x14ac:dyDescent="0.25">
      <c r="A7926" s="167"/>
      <c r="B7926" s="1331"/>
      <c r="C7926" s="1332"/>
      <c r="D7926" s="1333"/>
      <c r="E7926" s="1334"/>
      <c r="F7926" s="1334"/>
      <c r="G7926" s="1334"/>
    </row>
    <row r="7927" spans="1:7" s="1281" customFormat="1" x14ac:dyDescent="0.25">
      <c r="A7927" s="167"/>
      <c r="B7927" s="1331"/>
      <c r="C7927" s="1332"/>
      <c r="D7927" s="1333"/>
      <c r="E7927" s="1334"/>
      <c r="F7927" s="1334"/>
      <c r="G7927" s="1334"/>
    </row>
    <row r="7928" spans="1:7" s="1281" customFormat="1" x14ac:dyDescent="0.25">
      <c r="A7928" s="167"/>
      <c r="B7928" s="1331"/>
      <c r="C7928" s="1332"/>
      <c r="D7928" s="1333"/>
      <c r="E7928" s="1334"/>
      <c r="F7928" s="1334"/>
      <c r="G7928" s="1334"/>
    </row>
    <row r="7929" spans="1:7" s="1281" customFormat="1" x14ac:dyDescent="0.25">
      <c r="A7929" s="167"/>
      <c r="B7929" s="1331"/>
      <c r="C7929" s="1332"/>
      <c r="D7929" s="1333"/>
      <c r="E7929" s="1334"/>
      <c r="F7929" s="1334"/>
      <c r="G7929" s="1334"/>
    </row>
    <row r="7930" spans="1:7" s="1281" customFormat="1" x14ac:dyDescent="0.25">
      <c r="A7930" s="167"/>
      <c r="B7930" s="1331"/>
      <c r="C7930" s="1332"/>
      <c r="D7930" s="1333"/>
      <c r="E7930" s="1334"/>
      <c r="F7930" s="1334"/>
      <c r="G7930" s="1334"/>
    </row>
    <row r="7931" spans="1:7" s="1281" customFormat="1" x14ac:dyDescent="0.25">
      <c r="A7931" s="167"/>
      <c r="B7931" s="1331"/>
      <c r="C7931" s="1332"/>
      <c r="D7931" s="1333"/>
      <c r="E7931" s="1334"/>
      <c r="F7931" s="1334"/>
      <c r="G7931" s="1334"/>
    </row>
    <row r="7932" spans="1:7" s="1281" customFormat="1" x14ac:dyDescent="0.25">
      <c r="A7932" s="167"/>
      <c r="B7932" s="1331"/>
      <c r="C7932" s="1332"/>
      <c r="D7932" s="1333"/>
      <c r="E7932" s="1334"/>
      <c r="F7932" s="1334"/>
      <c r="G7932" s="1334"/>
    </row>
    <row r="7933" spans="1:7" s="1281" customFormat="1" x14ac:dyDescent="0.25">
      <c r="A7933" s="167"/>
      <c r="B7933" s="1331"/>
      <c r="C7933" s="1332"/>
      <c r="D7933" s="1333"/>
      <c r="E7933" s="1334"/>
      <c r="F7933" s="1334"/>
      <c r="G7933" s="1334"/>
    </row>
    <row r="7934" spans="1:7" s="1281" customFormat="1" x14ac:dyDescent="0.25">
      <c r="A7934" s="167"/>
      <c r="B7934" s="1331"/>
      <c r="C7934" s="1332"/>
      <c r="D7934" s="1333"/>
      <c r="E7934" s="1334"/>
      <c r="F7934" s="1334"/>
      <c r="G7934" s="1334"/>
    </row>
    <row r="7935" spans="1:7" s="1281" customFormat="1" x14ac:dyDescent="0.25">
      <c r="A7935" s="167"/>
      <c r="B7935" s="1331"/>
      <c r="C7935" s="1332"/>
      <c r="D7935" s="1333"/>
      <c r="E7935" s="1334"/>
      <c r="F7935" s="1334"/>
      <c r="G7935" s="1334"/>
    </row>
    <row r="7936" spans="1:7" s="1281" customFormat="1" x14ac:dyDescent="0.25">
      <c r="A7936" s="167"/>
      <c r="B7936" s="1331"/>
      <c r="C7936" s="1332"/>
      <c r="D7936" s="1333"/>
      <c r="E7936" s="1334"/>
      <c r="F7936" s="1334"/>
      <c r="G7936" s="1334"/>
    </row>
    <row r="7937" spans="1:7" s="1281" customFormat="1" x14ac:dyDescent="0.25">
      <c r="A7937" s="167"/>
      <c r="B7937" s="1331"/>
      <c r="C7937" s="1332"/>
      <c r="D7937" s="1333"/>
      <c r="E7937" s="1334"/>
      <c r="F7937" s="1334"/>
      <c r="G7937" s="1334"/>
    </row>
    <row r="7938" spans="1:7" s="1281" customFormat="1" x14ac:dyDescent="0.25">
      <c r="A7938" s="167"/>
      <c r="B7938" s="1331"/>
      <c r="C7938" s="1332"/>
      <c r="D7938" s="1333"/>
      <c r="E7938" s="1334"/>
      <c r="F7938" s="1334"/>
      <c r="G7938" s="1334"/>
    </row>
    <row r="7939" spans="1:7" s="1281" customFormat="1" x14ac:dyDescent="0.25">
      <c r="A7939" s="167"/>
      <c r="B7939" s="1331"/>
      <c r="C7939" s="1332"/>
      <c r="D7939" s="1333"/>
      <c r="E7939" s="1334"/>
      <c r="F7939" s="1334"/>
      <c r="G7939" s="1334"/>
    </row>
    <row r="7940" spans="1:7" s="1281" customFormat="1" x14ac:dyDescent="0.25">
      <c r="A7940" s="167"/>
      <c r="B7940" s="1331"/>
      <c r="C7940" s="1332"/>
      <c r="D7940" s="1333"/>
      <c r="E7940" s="1334"/>
      <c r="F7940" s="1334"/>
      <c r="G7940" s="1334"/>
    </row>
    <row r="7941" spans="1:7" s="1281" customFormat="1" x14ac:dyDescent="0.25">
      <c r="A7941" s="167"/>
      <c r="B7941" s="1331"/>
      <c r="C7941" s="1332"/>
      <c r="D7941" s="1333"/>
      <c r="E7941" s="1334"/>
      <c r="F7941" s="1334"/>
      <c r="G7941" s="1334"/>
    </row>
    <row r="7942" spans="1:7" s="1281" customFormat="1" x14ac:dyDescent="0.25">
      <c r="A7942" s="167"/>
      <c r="B7942" s="1331"/>
      <c r="C7942" s="1332"/>
      <c r="D7942" s="1333"/>
      <c r="E7942" s="1334"/>
      <c r="F7942" s="1334"/>
      <c r="G7942" s="1334"/>
    </row>
    <row r="7943" spans="1:7" s="1281" customFormat="1" x14ac:dyDescent="0.25">
      <c r="A7943" s="167"/>
      <c r="B7943" s="1331"/>
      <c r="C7943" s="1332"/>
      <c r="D7943" s="1333"/>
      <c r="E7943" s="1334"/>
      <c r="F7943" s="1334"/>
      <c r="G7943" s="1334"/>
    </row>
    <row r="7944" spans="1:7" s="1281" customFormat="1" x14ac:dyDescent="0.25">
      <c r="A7944" s="167"/>
      <c r="B7944" s="1331"/>
      <c r="C7944" s="1332"/>
      <c r="D7944" s="1333"/>
      <c r="E7944" s="1334"/>
      <c r="F7944" s="1334"/>
      <c r="G7944" s="1334"/>
    </row>
    <row r="7945" spans="1:7" s="1281" customFormat="1" x14ac:dyDescent="0.25">
      <c r="A7945" s="167"/>
      <c r="B7945" s="1331"/>
      <c r="C7945" s="1332"/>
      <c r="D7945" s="1333"/>
      <c r="E7945" s="1334"/>
      <c r="F7945" s="1334"/>
      <c r="G7945" s="1334"/>
    </row>
    <row r="7946" spans="1:7" s="1281" customFormat="1" x14ac:dyDescent="0.25">
      <c r="A7946" s="167"/>
      <c r="B7946" s="1331"/>
      <c r="C7946" s="1332"/>
      <c r="D7946" s="1333"/>
      <c r="E7946" s="1334"/>
      <c r="F7946" s="1334"/>
      <c r="G7946" s="1334"/>
    </row>
    <row r="7947" spans="1:7" s="1281" customFormat="1" x14ac:dyDescent="0.25">
      <c r="A7947" s="167"/>
      <c r="B7947" s="1331"/>
      <c r="C7947" s="1332"/>
      <c r="D7947" s="1333"/>
      <c r="E7947" s="1334"/>
      <c r="F7947" s="1334"/>
      <c r="G7947" s="1334"/>
    </row>
    <row r="7948" spans="1:7" s="1281" customFormat="1" x14ac:dyDescent="0.25">
      <c r="A7948" s="167"/>
      <c r="B7948" s="1331"/>
      <c r="C7948" s="1332"/>
      <c r="D7948" s="1333"/>
      <c r="E7948" s="1334"/>
      <c r="F7948" s="1334"/>
      <c r="G7948" s="1334"/>
    </row>
    <row r="7949" spans="1:7" s="1281" customFormat="1" x14ac:dyDescent="0.25">
      <c r="A7949" s="167"/>
      <c r="B7949" s="1331"/>
      <c r="C7949" s="1332"/>
      <c r="D7949" s="1333"/>
      <c r="E7949" s="1334"/>
      <c r="F7949" s="1334"/>
      <c r="G7949" s="1334"/>
    </row>
    <row r="7950" spans="1:7" s="1281" customFormat="1" x14ac:dyDescent="0.25">
      <c r="A7950" s="167"/>
      <c r="B7950" s="1331"/>
      <c r="C7950" s="1332"/>
      <c r="D7950" s="1333"/>
      <c r="E7950" s="1334"/>
      <c r="F7950" s="1334"/>
      <c r="G7950" s="1334"/>
    </row>
    <row r="7951" spans="1:7" s="1281" customFormat="1" x14ac:dyDescent="0.25">
      <c r="A7951" s="167"/>
      <c r="B7951" s="1331"/>
      <c r="C7951" s="1332"/>
      <c r="D7951" s="1333"/>
      <c r="E7951" s="1334"/>
      <c r="F7951" s="1334"/>
      <c r="G7951" s="1334"/>
    </row>
    <row r="7952" spans="1:7" s="1281" customFormat="1" x14ac:dyDescent="0.25">
      <c r="A7952" s="167"/>
      <c r="B7952" s="1331"/>
      <c r="C7952" s="1332"/>
      <c r="D7952" s="1333"/>
      <c r="E7952" s="1334"/>
      <c r="F7952" s="1334"/>
      <c r="G7952" s="1334"/>
    </row>
    <row r="7953" spans="1:7" s="1281" customFormat="1" x14ac:dyDescent="0.25">
      <c r="A7953" s="167"/>
      <c r="B7953" s="1331"/>
      <c r="C7953" s="1332"/>
      <c r="D7953" s="1333"/>
      <c r="E7953" s="1334"/>
      <c r="F7953" s="1334"/>
      <c r="G7953" s="1334"/>
    </row>
    <row r="7954" spans="1:7" s="1281" customFormat="1" x14ac:dyDescent="0.25">
      <c r="A7954" s="167"/>
      <c r="B7954" s="1331"/>
      <c r="C7954" s="1332"/>
      <c r="D7954" s="1333"/>
      <c r="E7954" s="1334"/>
      <c r="F7954" s="1334"/>
      <c r="G7954" s="1334"/>
    </row>
    <row r="7955" spans="1:7" s="1281" customFormat="1" x14ac:dyDescent="0.25">
      <c r="A7955" s="167"/>
      <c r="B7955" s="1331"/>
      <c r="C7955" s="1332"/>
      <c r="D7955" s="1333"/>
      <c r="E7955" s="1334"/>
      <c r="F7955" s="1334"/>
      <c r="G7955" s="1334"/>
    </row>
    <row r="7956" spans="1:7" s="1281" customFormat="1" x14ac:dyDescent="0.25">
      <c r="A7956" s="167"/>
      <c r="B7956" s="1331"/>
      <c r="C7956" s="1332"/>
      <c r="D7956" s="1333"/>
      <c r="E7956" s="1334"/>
      <c r="F7956" s="1334"/>
      <c r="G7956" s="1334"/>
    </row>
    <row r="7957" spans="1:7" s="1281" customFormat="1" x14ac:dyDescent="0.25">
      <c r="A7957" s="167"/>
      <c r="B7957" s="1331"/>
      <c r="C7957" s="1332"/>
      <c r="D7957" s="1333"/>
      <c r="E7957" s="1334"/>
      <c r="F7957" s="1334"/>
      <c r="G7957" s="1334"/>
    </row>
    <row r="7958" spans="1:7" s="1281" customFormat="1" x14ac:dyDescent="0.25">
      <c r="A7958" s="167"/>
      <c r="B7958" s="1331"/>
      <c r="C7958" s="1332"/>
      <c r="D7958" s="1333"/>
      <c r="E7958" s="1334"/>
      <c r="F7958" s="1334"/>
      <c r="G7958" s="1334"/>
    </row>
    <row r="7959" spans="1:7" s="1281" customFormat="1" x14ac:dyDescent="0.25">
      <c r="A7959" s="167"/>
      <c r="B7959" s="1331"/>
      <c r="C7959" s="1332"/>
      <c r="D7959" s="1333"/>
      <c r="E7959" s="1334"/>
      <c r="F7959" s="1334"/>
      <c r="G7959" s="1334"/>
    </row>
    <row r="7960" spans="1:7" s="1281" customFormat="1" x14ac:dyDescent="0.25">
      <c r="A7960" s="167"/>
      <c r="B7960" s="1331"/>
      <c r="C7960" s="1332"/>
      <c r="D7960" s="1333"/>
      <c r="E7960" s="1334"/>
      <c r="F7960" s="1334"/>
      <c r="G7960" s="1334"/>
    </row>
    <row r="7961" spans="1:7" s="1281" customFormat="1" x14ac:dyDescent="0.25">
      <c r="A7961" s="167"/>
      <c r="B7961" s="1331"/>
      <c r="C7961" s="1332"/>
      <c r="D7961" s="1333"/>
      <c r="E7961" s="1334"/>
      <c r="F7961" s="1334"/>
      <c r="G7961" s="1334"/>
    </row>
    <row r="7962" spans="1:7" s="1281" customFormat="1" x14ac:dyDescent="0.25">
      <c r="A7962" s="167"/>
      <c r="B7962" s="1331"/>
      <c r="C7962" s="1332"/>
      <c r="D7962" s="1333"/>
      <c r="E7962" s="1334"/>
      <c r="F7962" s="1334"/>
      <c r="G7962" s="1334"/>
    </row>
    <row r="7963" spans="1:7" s="1281" customFormat="1" x14ac:dyDescent="0.25">
      <c r="A7963" s="167"/>
      <c r="B7963" s="1331"/>
      <c r="C7963" s="1332"/>
      <c r="D7963" s="1333"/>
      <c r="E7963" s="1334"/>
      <c r="F7963" s="1334"/>
      <c r="G7963" s="1334"/>
    </row>
    <row r="7964" spans="1:7" s="1281" customFormat="1" x14ac:dyDescent="0.25">
      <c r="A7964" s="167"/>
      <c r="B7964" s="1331"/>
      <c r="C7964" s="1332"/>
      <c r="D7964" s="1333"/>
      <c r="E7964" s="1334"/>
      <c r="F7964" s="1334"/>
      <c r="G7964" s="1334"/>
    </row>
    <row r="7965" spans="1:7" s="1281" customFormat="1" x14ac:dyDescent="0.25">
      <c r="A7965" s="167"/>
      <c r="B7965" s="1331"/>
      <c r="C7965" s="1332"/>
      <c r="D7965" s="1333"/>
      <c r="E7965" s="1334"/>
      <c r="F7965" s="1334"/>
      <c r="G7965" s="1334"/>
    </row>
    <row r="7966" spans="1:7" s="1281" customFormat="1" x14ac:dyDescent="0.25">
      <c r="A7966" s="167"/>
      <c r="B7966" s="1331"/>
      <c r="C7966" s="1332"/>
      <c r="D7966" s="1333"/>
      <c r="E7966" s="1334"/>
      <c r="F7966" s="1334"/>
      <c r="G7966" s="1334"/>
    </row>
    <row r="7967" spans="1:7" s="1281" customFormat="1" x14ac:dyDescent="0.25">
      <c r="A7967" s="167"/>
      <c r="B7967" s="1331"/>
      <c r="C7967" s="1332"/>
      <c r="D7967" s="1333"/>
      <c r="E7967" s="1334"/>
      <c r="F7967" s="1334"/>
      <c r="G7967" s="1334"/>
    </row>
    <row r="7968" spans="1:7" s="1281" customFormat="1" x14ac:dyDescent="0.25">
      <c r="A7968" s="167"/>
      <c r="B7968" s="1331"/>
      <c r="C7968" s="1332"/>
      <c r="D7968" s="1333"/>
      <c r="E7968" s="1334"/>
      <c r="F7968" s="1334"/>
      <c r="G7968" s="1334"/>
    </row>
    <row r="7969" spans="1:7" s="1281" customFormat="1" x14ac:dyDescent="0.25">
      <c r="A7969" s="167"/>
      <c r="B7969" s="1331"/>
      <c r="C7969" s="1332"/>
      <c r="D7969" s="1333"/>
      <c r="E7969" s="1334"/>
      <c r="F7969" s="1334"/>
      <c r="G7969" s="1334"/>
    </row>
    <row r="7970" spans="1:7" s="1281" customFormat="1" x14ac:dyDescent="0.25">
      <c r="A7970" s="167"/>
      <c r="B7970" s="1331"/>
      <c r="C7970" s="1332"/>
      <c r="D7970" s="1333"/>
      <c r="E7970" s="1334"/>
      <c r="F7970" s="1334"/>
      <c r="G7970" s="1334"/>
    </row>
    <row r="7971" spans="1:7" s="1281" customFormat="1" x14ac:dyDescent="0.25">
      <c r="A7971" s="167"/>
      <c r="B7971" s="1331"/>
      <c r="C7971" s="1332"/>
      <c r="D7971" s="1333"/>
      <c r="E7971" s="1334"/>
      <c r="F7971" s="1334"/>
      <c r="G7971" s="1334"/>
    </row>
    <row r="7972" spans="1:7" s="1281" customFormat="1" x14ac:dyDescent="0.25">
      <c r="A7972" s="167"/>
      <c r="B7972" s="1331"/>
      <c r="C7972" s="1332"/>
      <c r="D7972" s="1333"/>
      <c r="E7972" s="1334"/>
      <c r="F7972" s="1334"/>
      <c r="G7972" s="1334"/>
    </row>
    <row r="7973" spans="1:7" s="1281" customFormat="1" x14ac:dyDescent="0.25">
      <c r="A7973" s="167"/>
      <c r="B7973" s="1331"/>
      <c r="C7973" s="1332"/>
      <c r="D7973" s="1333"/>
      <c r="E7973" s="1334"/>
      <c r="F7973" s="1334"/>
      <c r="G7973" s="1334"/>
    </row>
    <row r="7974" spans="1:7" s="1281" customFormat="1" x14ac:dyDescent="0.25">
      <c r="A7974" s="167"/>
      <c r="B7974" s="1331"/>
      <c r="C7974" s="1332"/>
      <c r="D7974" s="1333"/>
      <c r="E7974" s="1334"/>
      <c r="F7974" s="1334"/>
      <c r="G7974" s="1334"/>
    </row>
    <row r="7975" spans="1:7" s="1281" customFormat="1" x14ac:dyDescent="0.25">
      <c r="A7975" s="167"/>
      <c r="B7975" s="1331"/>
      <c r="C7975" s="1332"/>
      <c r="D7975" s="1333"/>
      <c r="E7975" s="1334"/>
      <c r="F7975" s="1334"/>
      <c r="G7975" s="1334"/>
    </row>
    <row r="7976" spans="1:7" s="1281" customFormat="1" x14ac:dyDescent="0.25">
      <c r="A7976" s="167"/>
      <c r="B7976" s="1331"/>
      <c r="C7976" s="1332"/>
      <c r="D7976" s="1333"/>
      <c r="E7976" s="1334"/>
      <c r="F7976" s="1334"/>
      <c r="G7976" s="1334"/>
    </row>
    <row r="7977" spans="1:7" s="1281" customFormat="1" x14ac:dyDescent="0.25">
      <c r="A7977" s="167"/>
      <c r="B7977" s="1331"/>
      <c r="C7977" s="1332"/>
      <c r="D7977" s="1333"/>
      <c r="E7977" s="1334"/>
      <c r="F7977" s="1334"/>
      <c r="G7977" s="1334"/>
    </row>
    <row r="7978" spans="1:7" s="1281" customFormat="1" x14ac:dyDescent="0.25">
      <c r="A7978" s="167"/>
      <c r="B7978" s="1331"/>
      <c r="C7978" s="1332"/>
      <c r="D7978" s="1333"/>
      <c r="E7978" s="1334"/>
      <c r="F7978" s="1334"/>
      <c r="G7978" s="1334"/>
    </row>
    <row r="7979" spans="1:7" s="1281" customFormat="1" x14ac:dyDescent="0.25">
      <c r="A7979" s="167"/>
      <c r="B7979" s="1331"/>
      <c r="C7979" s="1332"/>
      <c r="D7979" s="1333"/>
      <c r="E7979" s="1334"/>
      <c r="F7979" s="1334"/>
      <c r="G7979" s="1334"/>
    </row>
    <row r="7980" spans="1:7" s="1281" customFormat="1" x14ac:dyDescent="0.25">
      <c r="A7980" s="167"/>
      <c r="B7980" s="1331"/>
      <c r="C7980" s="1332"/>
      <c r="D7980" s="1333"/>
      <c r="E7980" s="1334"/>
      <c r="F7980" s="1334"/>
      <c r="G7980" s="1334"/>
    </row>
    <row r="7981" spans="1:7" s="1281" customFormat="1" x14ac:dyDescent="0.25">
      <c r="A7981" s="167"/>
      <c r="B7981" s="1331"/>
      <c r="C7981" s="1332"/>
      <c r="D7981" s="1333"/>
      <c r="E7981" s="1334"/>
      <c r="F7981" s="1334"/>
      <c r="G7981" s="1334"/>
    </row>
    <row r="7982" spans="1:7" s="1281" customFormat="1" x14ac:dyDescent="0.25">
      <c r="A7982" s="167"/>
      <c r="B7982" s="1331"/>
      <c r="C7982" s="1332"/>
      <c r="D7982" s="1333"/>
      <c r="E7982" s="1334"/>
      <c r="F7982" s="1334"/>
      <c r="G7982" s="1334"/>
    </row>
    <row r="7983" spans="1:7" s="1281" customFormat="1" x14ac:dyDescent="0.25">
      <c r="A7983" s="167"/>
      <c r="B7983" s="1331"/>
      <c r="C7983" s="1332"/>
      <c r="D7983" s="1333"/>
      <c r="E7983" s="1334"/>
      <c r="F7983" s="1334"/>
      <c r="G7983" s="1334"/>
    </row>
    <row r="7984" spans="1:7" s="1281" customFormat="1" x14ac:dyDescent="0.25">
      <c r="A7984" s="167"/>
      <c r="B7984" s="1331"/>
      <c r="C7984" s="1332"/>
      <c r="D7984" s="1333"/>
      <c r="E7984" s="1334"/>
      <c r="F7984" s="1334"/>
      <c r="G7984" s="1334"/>
    </row>
    <row r="7985" spans="1:7" s="1281" customFormat="1" x14ac:dyDescent="0.25">
      <c r="A7985" s="167"/>
      <c r="B7985" s="1331"/>
      <c r="C7985" s="1332"/>
      <c r="D7985" s="1333"/>
      <c r="E7985" s="1334"/>
      <c r="F7985" s="1334"/>
      <c r="G7985" s="1334"/>
    </row>
    <row r="7986" spans="1:7" s="1281" customFormat="1" x14ac:dyDescent="0.25">
      <c r="A7986" s="167"/>
      <c r="B7986" s="1331"/>
      <c r="C7986" s="1332"/>
      <c r="D7986" s="1333"/>
      <c r="E7986" s="1334"/>
      <c r="F7986" s="1334"/>
      <c r="G7986" s="1334"/>
    </row>
    <row r="7987" spans="1:7" s="1281" customFormat="1" x14ac:dyDescent="0.25">
      <c r="A7987" s="167"/>
      <c r="B7987" s="1331"/>
      <c r="C7987" s="1332"/>
      <c r="D7987" s="1333"/>
      <c r="E7987" s="1334"/>
      <c r="F7987" s="1334"/>
      <c r="G7987" s="1334"/>
    </row>
    <row r="7988" spans="1:7" s="1281" customFormat="1" x14ac:dyDescent="0.25">
      <c r="A7988" s="167"/>
      <c r="B7988" s="1331"/>
      <c r="C7988" s="1332"/>
      <c r="D7988" s="1333"/>
      <c r="E7988" s="1334"/>
      <c r="F7988" s="1334"/>
      <c r="G7988" s="1334"/>
    </row>
    <row r="7989" spans="1:7" s="1281" customFormat="1" x14ac:dyDescent="0.25">
      <c r="A7989" s="167"/>
      <c r="B7989" s="1331"/>
      <c r="C7989" s="1332"/>
      <c r="D7989" s="1333"/>
      <c r="E7989" s="1334"/>
      <c r="F7989" s="1334"/>
      <c r="G7989" s="1334"/>
    </row>
    <row r="7990" spans="1:7" s="1281" customFormat="1" x14ac:dyDescent="0.25">
      <c r="A7990" s="167"/>
      <c r="B7990" s="1331"/>
      <c r="C7990" s="1332"/>
      <c r="D7990" s="1333"/>
      <c r="E7990" s="1334"/>
      <c r="F7990" s="1334"/>
      <c r="G7990" s="1334"/>
    </row>
    <row r="7991" spans="1:7" s="1281" customFormat="1" x14ac:dyDescent="0.25">
      <c r="A7991" s="167"/>
      <c r="B7991" s="1331"/>
      <c r="C7991" s="1332"/>
      <c r="D7991" s="1333"/>
      <c r="E7991" s="1334"/>
      <c r="F7991" s="1334"/>
      <c r="G7991" s="1334"/>
    </row>
    <row r="7992" spans="1:7" s="1281" customFormat="1" x14ac:dyDescent="0.25">
      <c r="A7992" s="167"/>
      <c r="B7992" s="1331"/>
      <c r="C7992" s="1332"/>
      <c r="D7992" s="1333"/>
      <c r="E7992" s="1334"/>
      <c r="F7992" s="1334"/>
      <c r="G7992" s="1334"/>
    </row>
    <row r="7993" spans="1:7" s="1281" customFormat="1" x14ac:dyDescent="0.25">
      <c r="A7993" s="167"/>
      <c r="B7993" s="1331"/>
      <c r="C7993" s="1332"/>
      <c r="D7993" s="1333"/>
      <c r="E7993" s="1334"/>
      <c r="F7993" s="1334"/>
      <c r="G7993" s="1334"/>
    </row>
    <row r="7994" spans="1:7" s="1281" customFormat="1" x14ac:dyDescent="0.25">
      <c r="A7994" s="167"/>
      <c r="B7994" s="1331"/>
      <c r="C7994" s="1332"/>
      <c r="D7994" s="1333"/>
      <c r="E7994" s="1334"/>
      <c r="F7994" s="1334"/>
      <c r="G7994" s="1334"/>
    </row>
    <row r="7995" spans="1:7" s="1281" customFormat="1" x14ac:dyDescent="0.25">
      <c r="A7995" s="167"/>
      <c r="B7995" s="1331"/>
      <c r="C7995" s="1332"/>
      <c r="D7995" s="1333"/>
      <c r="E7995" s="1334"/>
      <c r="F7995" s="1334"/>
      <c r="G7995" s="1334"/>
    </row>
    <row r="7996" spans="1:7" s="1281" customFormat="1" x14ac:dyDescent="0.25">
      <c r="A7996" s="167"/>
      <c r="B7996" s="1331"/>
      <c r="C7996" s="1332"/>
      <c r="D7996" s="1333"/>
      <c r="E7996" s="1334"/>
      <c r="F7996" s="1334"/>
      <c r="G7996" s="1334"/>
    </row>
    <row r="7997" spans="1:7" s="1281" customFormat="1" x14ac:dyDescent="0.25">
      <c r="A7997" s="167"/>
      <c r="B7997" s="1331"/>
      <c r="C7997" s="1332"/>
      <c r="D7997" s="1333"/>
      <c r="E7997" s="1334"/>
      <c r="F7997" s="1334"/>
      <c r="G7997" s="1334"/>
    </row>
    <row r="7998" spans="1:7" s="1281" customFormat="1" x14ac:dyDescent="0.25">
      <c r="A7998" s="167"/>
      <c r="B7998" s="1331"/>
      <c r="C7998" s="1332"/>
      <c r="D7998" s="1333"/>
      <c r="E7998" s="1334"/>
      <c r="F7998" s="1334"/>
      <c r="G7998" s="1334"/>
    </row>
    <row r="7999" spans="1:7" s="1281" customFormat="1" x14ac:dyDescent="0.25">
      <c r="A7999" s="167"/>
      <c r="B7999" s="1331"/>
      <c r="C7999" s="1332"/>
      <c r="D7999" s="1333"/>
      <c r="E7999" s="1334"/>
      <c r="F7999" s="1334"/>
      <c r="G7999" s="1334"/>
    </row>
    <row r="8000" spans="1:7" s="1281" customFormat="1" x14ac:dyDescent="0.25">
      <c r="A8000" s="167"/>
      <c r="B8000" s="1331"/>
      <c r="C8000" s="1332"/>
      <c r="D8000" s="1333"/>
      <c r="E8000" s="1334"/>
      <c r="F8000" s="1334"/>
      <c r="G8000" s="1334"/>
    </row>
    <row r="8001" spans="1:7" s="1281" customFormat="1" x14ac:dyDescent="0.25">
      <c r="A8001" s="167"/>
      <c r="B8001" s="1331"/>
      <c r="C8001" s="1332"/>
      <c r="D8001" s="1333"/>
      <c r="E8001" s="1334"/>
      <c r="F8001" s="1334"/>
      <c r="G8001" s="1334"/>
    </row>
    <row r="8002" spans="1:7" s="1281" customFormat="1" x14ac:dyDescent="0.25">
      <c r="A8002" s="167"/>
      <c r="B8002" s="1331"/>
      <c r="C8002" s="1332"/>
      <c r="D8002" s="1333"/>
      <c r="E8002" s="1334"/>
      <c r="F8002" s="1334"/>
      <c r="G8002" s="1334"/>
    </row>
    <row r="8003" spans="1:7" s="1281" customFormat="1" x14ac:dyDescent="0.25">
      <c r="A8003" s="167"/>
      <c r="B8003" s="1331"/>
      <c r="C8003" s="1332"/>
      <c r="D8003" s="1333"/>
      <c r="E8003" s="1334"/>
      <c r="F8003" s="1334"/>
      <c r="G8003" s="1334"/>
    </row>
    <row r="8004" spans="1:7" s="1281" customFormat="1" x14ac:dyDescent="0.25">
      <c r="A8004" s="167"/>
      <c r="B8004" s="1331"/>
      <c r="C8004" s="1332"/>
      <c r="D8004" s="1333"/>
      <c r="E8004" s="1334"/>
      <c r="F8004" s="1334"/>
      <c r="G8004" s="1334"/>
    </row>
    <row r="8005" spans="1:7" s="1281" customFormat="1" x14ac:dyDescent="0.25">
      <c r="A8005" s="167"/>
      <c r="B8005" s="1331"/>
      <c r="C8005" s="1332"/>
      <c r="D8005" s="1333"/>
      <c r="E8005" s="1334"/>
      <c r="F8005" s="1334"/>
      <c r="G8005" s="1334"/>
    </row>
    <row r="8006" spans="1:7" s="1281" customFormat="1" x14ac:dyDescent="0.25">
      <c r="A8006" s="167"/>
      <c r="B8006" s="1331"/>
      <c r="C8006" s="1332"/>
      <c r="D8006" s="1333"/>
      <c r="E8006" s="1334"/>
      <c r="F8006" s="1334"/>
      <c r="G8006" s="1334"/>
    </row>
    <row r="8007" spans="1:7" s="1281" customFormat="1" x14ac:dyDescent="0.25">
      <c r="A8007" s="167"/>
      <c r="B8007" s="1331"/>
      <c r="C8007" s="1332"/>
      <c r="D8007" s="1333"/>
      <c r="E8007" s="1334"/>
      <c r="F8007" s="1334"/>
      <c r="G8007" s="1334"/>
    </row>
    <row r="8008" spans="1:7" s="1281" customFormat="1" x14ac:dyDescent="0.25">
      <c r="A8008" s="167"/>
      <c r="B8008" s="1331"/>
      <c r="C8008" s="1332"/>
      <c r="D8008" s="1333"/>
      <c r="E8008" s="1334"/>
      <c r="F8008" s="1334"/>
      <c r="G8008" s="1334"/>
    </row>
    <row r="8009" spans="1:7" s="1281" customFormat="1" x14ac:dyDescent="0.25">
      <c r="A8009" s="167"/>
      <c r="B8009" s="1331"/>
      <c r="C8009" s="1332"/>
      <c r="D8009" s="1333"/>
      <c r="E8009" s="1334"/>
      <c r="F8009" s="1334"/>
      <c r="G8009" s="1334"/>
    </row>
    <row r="8010" spans="1:7" s="1281" customFormat="1" x14ac:dyDescent="0.25">
      <c r="A8010" s="167"/>
      <c r="B8010" s="1331"/>
      <c r="C8010" s="1332"/>
      <c r="D8010" s="1333"/>
      <c r="E8010" s="1334"/>
      <c r="F8010" s="1334"/>
      <c r="G8010" s="1334"/>
    </row>
    <row r="8011" spans="1:7" s="1281" customFormat="1" x14ac:dyDescent="0.25">
      <c r="A8011" s="167"/>
      <c r="B8011" s="1331"/>
      <c r="C8011" s="1332"/>
      <c r="D8011" s="1333"/>
      <c r="E8011" s="1334"/>
      <c r="F8011" s="1334"/>
      <c r="G8011" s="1334"/>
    </row>
    <row r="8012" spans="1:7" s="1281" customFormat="1" x14ac:dyDescent="0.25">
      <c r="A8012" s="167"/>
      <c r="B8012" s="1331"/>
      <c r="C8012" s="1332"/>
      <c r="D8012" s="1333"/>
      <c r="E8012" s="1334"/>
      <c r="F8012" s="1334"/>
      <c r="G8012" s="1334"/>
    </row>
    <row r="8013" spans="1:7" s="1281" customFormat="1" x14ac:dyDescent="0.25">
      <c r="A8013" s="167"/>
      <c r="B8013" s="1331"/>
      <c r="C8013" s="1332"/>
      <c r="D8013" s="1333"/>
      <c r="E8013" s="1334"/>
      <c r="F8013" s="1334"/>
      <c r="G8013" s="1334"/>
    </row>
    <row r="8014" spans="1:7" s="1281" customFormat="1" x14ac:dyDescent="0.25">
      <c r="A8014" s="167"/>
      <c r="B8014" s="1331"/>
      <c r="C8014" s="1332"/>
      <c r="D8014" s="1333"/>
      <c r="E8014" s="1334"/>
      <c r="F8014" s="1334"/>
      <c r="G8014" s="1334"/>
    </row>
    <row r="8015" spans="1:7" s="1281" customFormat="1" x14ac:dyDescent="0.25">
      <c r="A8015" s="167"/>
      <c r="B8015" s="1331"/>
      <c r="C8015" s="1332"/>
      <c r="D8015" s="1333"/>
      <c r="E8015" s="1334"/>
      <c r="F8015" s="1334"/>
      <c r="G8015" s="1334"/>
    </row>
    <row r="8016" spans="1:7" s="1281" customFormat="1" x14ac:dyDescent="0.25">
      <c r="A8016" s="167"/>
      <c r="B8016" s="1331"/>
      <c r="C8016" s="1332"/>
      <c r="D8016" s="1333"/>
      <c r="E8016" s="1334"/>
      <c r="F8016" s="1334"/>
      <c r="G8016" s="1334"/>
    </row>
    <row r="8017" spans="1:7" s="1281" customFormat="1" x14ac:dyDescent="0.25">
      <c r="A8017" s="167"/>
      <c r="B8017" s="1331"/>
      <c r="C8017" s="1332"/>
      <c r="D8017" s="1333"/>
      <c r="E8017" s="1334"/>
      <c r="F8017" s="1334"/>
      <c r="G8017" s="1334"/>
    </row>
    <row r="8018" spans="1:7" s="1281" customFormat="1" x14ac:dyDescent="0.25">
      <c r="A8018" s="167"/>
      <c r="B8018" s="1331"/>
      <c r="C8018" s="1332"/>
      <c r="D8018" s="1333"/>
      <c r="E8018" s="1334"/>
      <c r="F8018" s="1334"/>
      <c r="G8018" s="1334"/>
    </row>
    <row r="8019" spans="1:7" s="1281" customFormat="1" x14ac:dyDescent="0.25">
      <c r="A8019" s="167"/>
      <c r="B8019" s="1331"/>
      <c r="C8019" s="1332"/>
      <c r="D8019" s="1333"/>
      <c r="E8019" s="1334"/>
      <c r="F8019" s="1334"/>
      <c r="G8019" s="1334"/>
    </row>
    <row r="8020" spans="1:7" s="1281" customFormat="1" x14ac:dyDescent="0.25">
      <c r="A8020" s="167"/>
      <c r="B8020" s="1331"/>
      <c r="C8020" s="1332"/>
      <c r="D8020" s="1333"/>
      <c r="E8020" s="1334"/>
      <c r="F8020" s="1334"/>
      <c r="G8020" s="1334"/>
    </row>
    <row r="8021" spans="1:7" s="1281" customFormat="1" x14ac:dyDescent="0.25">
      <c r="A8021" s="167"/>
      <c r="B8021" s="1331"/>
      <c r="C8021" s="1332"/>
      <c r="D8021" s="1333"/>
      <c r="E8021" s="1334"/>
      <c r="F8021" s="1334"/>
      <c r="G8021" s="1334"/>
    </row>
    <row r="8022" spans="1:7" s="1281" customFormat="1" x14ac:dyDescent="0.25">
      <c r="A8022" s="167"/>
      <c r="B8022" s="1331"/>
      <c r="C8022" s="1332"/>
      <c r="D8022" s="1333"/>
      <c r="E8022" s="1334"/>
      <c r="F8022" s="1334"/>
      <c r="G8022" s="1334"/>
    </row>
    <row r="8023" spans="1:7" s="1281" customFormat="1" x14ac:dyDescent="0.25">
      <c r="A8023" s="167"/>
      <c r="B8023" s="1331"/>
      <c r="C8023" s="1332"/>
      <c r="D8023" s="1333"/>
      <c r="E8023" s="1334"/>
      <c r="F8023" s="1334"/>
      <c r="G8023" s="1334"/>
    </row>
    <row r="8024" spans="1:7" s="1281" customFormat="1" x14ac:dyDescent="0.25">
      <c r="A8024" s="167"/>
      <c r="B8024" s="1331"/>
      <c r="C8024" s="1332"/>
      <c r="D8024" s="1333"/>
      <c r="E8024" s="1334"/>
      <c r="F8024" s="1334"/>
      <c r="G8024" s="1334"/>
    </row>
    <row r="8025" spans="1:7" s="1281" customFormat="1" x14ac:dyDescent="0.25">
      <c r="A8025" s="167"/>
      <c r="B8025" s="1331"/>
      <c r="C8025" s="1332"/>
      <c r="D8025" s="1333"/>
      <c r="E8025" s="1334"/>
      <c r="F8025" s="1334"/>
      <c r="G8025" s="1334"/>
    </row>
    <row r="8026" spans="1:7" s="1281" customFormat="1" x14ac:dyDescent="0.25">
      <c r="A8026" s="167"/>
      <c r="B8026" s="1331"/>
      <c r="C8026" s="1332"/>
      <c r="D8026" s="1333"/>
      <c r="E8026" s="1334"/>
      <c r="F8026" s="1334"/>
      <c r="G8026" s="1334"/>
    </row>
    <row r="8027" spans="1:7" s="1281" customFormat="1" x14ac:dyDescent="0.25">
      <c r="A8027" s="167"/>
      <c r="B8027" s="1331"/>
      <c r="C8027" s="1332"/>
      <c r="D8027" s="1333"/>
      <c r="E8027" s="1334"/>
      <c r="F8027" s="1334"/>
      <c r="G8027" s="1334"/>
    </row>
    <row r="8028" spans="1:7" s="1281" customFormat="1" x14ac:dyDescent="0.25">
      <c r="A8028" s="167"/>
      <c r="B8028" s="1331"/>
      <c r="C8028" s="1332"/>
      <c r="D8028" s="1333"/>
      <c r="E8028" s="1334"/>
      <c r="F8028" s="1334"/>
      <c r="G8028" s="1334"/>
    </row>
    <row r="8029" spans="1:7" s="1281" customFormat="1" x14ac:dyDescent="0.25">
      <c r="A8029" s="167"/>
      <c r="B8029" s="1331"/>
      <c r="C8029" s="1332"/>
      <c r="D8029" s="1333"/>
      <c r="E8029" s="1334"/>
      <c r="F8029" s="1334"/>
      <c r="G8029" s="1334"/>
    </row>
    <row r="8030" spans="1:7" s="1281" customFormat="1" x14ac:dyDescent="0.25">
      <c r="A8030" s="167"/>
      <c r="B8030" s="1331"/>
      <c r="C8030" s="1332"/>
      <c r="D8030" s="1333"/>
      <c r="E8030" s="1334"/>
      <c r="F8030" s="1334"/>
      <c r="G8030" s="1334"/>
    </row>
    <row r="8031" spans="1:7" s="1281" customFormat="1" x14ac:dyDescent="0.25">
      <c r="A8031" s="167"/>
      <c r="B8031" s="1331"/>
      <c r="C8031" s="1332"/>
      <c r="D8031" s="1333"/>
      <c r="E8031" s="1334"/>
      <c r="F8031" s="1334"/>
      <c r="G8031" s="1334"/>
    </row>
    <row r="8032" spans="1:7" s="1281" customFormat="1" x14ac:dyDescent="0.25">
      <c r="A8032" s="167"/>
      <c r="B8032" s="1331"/>
      <c r="C8032" s="1332"/>
      <c r="D8032" s="1333"/>
      <c r="E8032" s="1334"/>
      <c r="F8032" s="1334"/>
      <c r="G8032" s="1334"/>
    </row>
    <row r="8033" spans="1:7" s="1281" customFormat="1" x14ac:dyDescent="0.25">
      <c r="A8033" s="167"/>
      <c r="B8033" s="1331"/>
      <c r="C8033" s="1332"/>
      <c r="D8033" s="1333"/>
      <c r="E8033" s="1334"/>
      <c r="F8033" s="1334"/>
      <c r="G8033" s="1334"/>
    </row>
    <row r="8034" spans="1:7" s="1281" customFormat="1" x14ac:dyDescent="0.25">
      <c r="A8034" s="167"/>
      <c r="B8034" s="1331"/>
      <c r="C8034" s="1332"/>
      <c r="D8034" s="1333"/>
      <c r="E8034" s="1334"/>
      <c r="F8034" s="1334"/>
      <c r="G8034" s="1334"/>
    </row>
    <row r="8035" spans="1:7" s="1281" customFormat="1" x14ac:dyDescent="0.25">
      <c r="A8035" s="167"/>
      <c r="B8035" s="1331"/>
      <c r="C8035" s="1332"/>
      <c r="D8035" s="1333"/>
      <c r="E8035" s="1334"/>
      <c r="F8035" s="1334"/>
      <c r="G8035" s="1334"/>
    </row>
    <row r="8036" spans="1:7" s="1281" customFormat="1" x14ac:dyDescent="0.25">
      <c r="A8036" s="167"/>
      <c r="B8036" s="1331"/>
      <c r="C8036" s="1332"/>
      <c r="D8036" s="1333"/>
      <c r="E8036" s="1334"/>
      <c r="F8036" s="1334"/>
      <c r="G8036" s="1334"/>
    </row>
    <row r="8037" spans="1:7" s="1281" customFormat="1" x14ac:dyDescent="0.25">
      <c r="A8037" s="167"/>
      <c r="B8037" s="1331"/>
      <c r="C8037" s="1332"/>
      <c r="D8037" s="1333"/>
      <c r="E8037" s="1334"/>
      <c r="F8037" s="1334"/>
      <c r="G8037" s="1334"/>
    </row>
    <row r="8038" spans="1:7" s="1281" customFormat="1" x14ac:dyDescent="0.25">
      <c r="A8038" s="167"/>
      <c r="B8038" s="1331"/>
      <c r="C8038" s="1332"/>
      <c r="D8038" s="1333"/>
      <c r="E8038" s="1334"/>
      <c r="F8038" s="1334"/>
      <c r="G8038" s="1334"/>
    </row>
    <row r="8039" spans="1:7" s="1281" customFormat="1" x14ac:dyDescent="0.25">
      <c r="A8039" s="167"/>
      <c r="B8039" s="1331"/>
      <c r="C8039" s="1332"/>
      <c r="D8039" s="1333"/>
      <c r="E8039" s="1334"/>
      <c r="F8039" s="1334"/>
      <c r="G8039" s="1334"/>
    </row>
    <row r="8040" spans="1:7" s="1281" customFormat="1" x14ac:dyDescent="0.25">
      <c r="A8040" s="167"/>
      <c r="B8040" s="1331"/>
      <c r="C8040" s="1332"/>
      <c r="D8040" s="1333"/>
      <c r="E8040" s="1334"/>
      <c r="F8040" s="1334"/>
      <c r="G8040" s="1334"/>
    </row>
    <row r="8041" spans="1:7" s="1281" customFormat="1" x14ac:dyDescent="0.25">
      <c r="A8041" s="167"/>
      <c r="B8041" s="1331"/>
      <c r="C8041" s="1332"/>
      <c r="D8041" s="1333"/>
      <c r="E8041" s="1334"/>
      <c r="F8041" s="1334"/>
      <c r="G8041" s="1334"/>
    </row>
    <row r="8042" spans="1:7" s="1281" customFormat="1" x14ac:dyDescent="0.25">
      <c r="A8042" s="167"/>
      <c r="B8042" s="1331"/>
      <c r="C8042" s="1332"/>
      <c r="D8042" s="1333"/>
      <c r="E8042" s="1334"/>
      <c r="F8042" s="1334"/>
      <c r="G8042" s="1334"/>
    </row>
    <row r="8043" spans="1:7" s="1281" customFormat="1" x14ac:dyDescent="0.25">
      <c r="A8043" s="167"/>
      <c r="B8043" s="1331"/>
      <c r="C8043" s="1332"/>
      <c r="D8043" s="1333"/>
      <c r="E8043" s="1334"/>
      <c r="F8043" s="1334"/>
      <c r="G8043" s="1334"/>
    </row>
    <row r="8044" spans="1:7" s="1281" customFormat="1" x14ac:dyDescent="0.25">
      <c r="A8044" s="167"/>
      <c r="B8044" s="1331"/>
      <c r="C8044" s="1332"/>
      <c r="D8044" s="1333"/>
      <c r="E8044" s="1334"/>
      <c r="F8044" s="1334"/>
      <c r="G8044" s="1334"/>
    </row>
    <row r="8045" spans="1:7" s="1281" customFormat="1" x14ac:dyDescent="0.25">
      <c r="A8045" s="167"/>
      <c r="B8045" s="1331"/>
      <c r="C8045" s="1332"/>
      <c r="D8045" s="1333"/>
      <c r="E8045" s="1334"/>
      <c r="F8045" s="1334"/>
      <c r="G8045" s="1334"/>
    </row>
    <row r="8046" spans="1:7" s="1281" customFormat="1" x14ac:dyDescent="0.25">
      <c r="A8046" s="167"/>
      <c r="B8046" s="1331"/>
      <c r="C8046" s="1332"/>
      <c r="D8046" s="1333"/>
      <c r="E8046" s="1334"/>
      <c r="F8046" s="1334"/>
      <c r="G8046" s="1334"/>
    </row>
    <row r="8047" spans="1:7" s="1281" customFormat="1" x14ac:dyDescent="0.25">
      <c r="A8047" s="167"/>
      <c r="B8047" s="1331"/>
      <c r="C8047" s="1332"/>
      <c r="D8047" s="1333"/>
      <c r="E8047" s="1334"/>
      <c r="F8047" s="1334"/>
      <c r="G8047" s="1334"/>
    </row>
    <row r="8048" spans="1:7" s="1281" customFormat="1" x14ac:dyDescent="0.25">
      <c r="A8048" s="167"/>
      <c r="B8048" s="1331"/>
      <c r="C8048" s="1332"/>
      <c r="D8048" s="1333"/>
      <c r="E8048" s="1334"/>
      <c r="F8048" s="1334"/>
      <c r="G8048" s="1334"/>
    </row>
    <row r="8049" spans="1:7" s="1281" customFormat="1" x14ac:dyDescent="0.25">
      <c r="A8049" s="167"/>
      <c r="B8049" s="1331"/>
      <c r="C8049" s="1332"/>
      <c r="D8049" s="1333"/>
      <c r="E8049" s="1334"/>
      <c r="F8049" s="1334"/>
      <c r="G8049" s="1334"/>
    </row>
    <row r="8050" spans="1:7" s="1281" customFormat="1" x14ac:dyDescent="0.25">
      <c r="A8050" s="167"/>
      <c r="B8050" s="1331"/>
      <c r="C8050" s="1332"/>
      <c r="D8050" s="1333"/>
      <c r="E8050" s="1334"/>
      <c r="F8050" s="1334"/>
      <c r="G8050" s="1334"/>
    </row>
    <row r="8051" spans="1:7" s="1281" customFormat="1" x14ac:dyDescent="0.25">
      <c r="A8051" s="167"/>
      <c r="B8051" s="1331"/>
      <c r="C8051" s="1332"/>
      <c r="D8051" s="1333"/>
      <c r="E8051" s="1334"/>
      <c r="F8051" s="1334"/>
      <c r="G8051" s="1334"/>
    </row>
    <row r="8052" spans="1:7" s="1281" customFormat="1" x14ac:dyDescent="0.25">
      <c r="A8052" s="167"/>
      <c r="B8052" s="1331"/>
      <c r="C8052" s="1332"/>
      <c r="D8052" s="1333"/>
      <c r="E8052" s="1334"/>
      <c r="F8052" s="1334"/>
      <c r="G8052" s="1334"/>
    </row>
    <row r="8053" spans="1:7" s="1281" customFormat="1" x14ac:dyDescent="0.25">
      <c r="A8053" s="167"/>
      <c r="B8053" s="1331"/>
      <c r="C8053" s="1332"/>
      <c r="D8053" s="1333"/>
      <c r="E8053" s="1334"/>
      <c r="F8053" s="1334"/>
      <c r="G8053" s="1334"/>
    </row>
    <row r="8054" spans="1:7" s="1281" customFormat="1" x14ac:dyDescent="0.25">
      <c r="A8054" s="167"/>
      <c r="B8054" s="1331"/>
      <c r="C8054" s="1332"/>
      <c r="D8054" s="1333"/>
      <c r="E8054" s="1334"/>
      <c r="F8054" s="1334"/>
      <c r="G8054" s="1334"/>
    </row>
    <row r="8055" spans="1:7" s="1281" customFormat="1" x14ac:dyDescent="0.25">
      <c r="A8055" s="167"/>
      <c r="B8055" s="1331"/>
      <c r="C8055" s="1332"/>
      <c r="D8055" s="1333"/>
      <c r="E8055" s="1334"/>
      <c r="F8055" s="1334"/>
      <c r="G8055" s="1334"/>
    </row>
    <row r="8056" spans="1:7" s="1281" customFormat="1" x14ac:dyDescent="0.25">
      <c r="A8056" s="167"/>
      <c r="B8056" s="1331"/>
      <c r="C8056" s="1332"/>
      <c r="D8056" s="1333"/>
      <c r="E8056" s="1334"/>
      <c r="F8056" s="1334"/>
      <c r="G8056" s="1334"/>
    </row>
    <row r="8057" spans="1:7" s="1281" customFormat="1" x14ac:dyDescent="0.25">
      <c r="A8057" s="167"/>
      <c r="B8057" s="1331"/>
      <c r="C8057" s="1332"/>
      <c r="D8057" s="1333"/>
      <c r="E8057" s="1334"/>
      <c r="F8057" s="1334"/>
      <c r="G8057" s="1334"/>
    </row>
    <row r="8058" spans="1:7" s="1281" customFormat="1" x14ac:dyDescent="0.25">
      <c r="A8058" s="167"/>
      <c r="B8058" s="1331"/>
      <c r="C8058" s="1332"/>
      <c r="D8058" s="1333"/>
      <c r="E8058" s="1334"/>
      <c r="F8058" s="1334"/>
      <c r="G8058" s="1334"/>
    </row>
    <row r="8059" spans="1:7" s="1281" customFormat="1" x14ac:dyDescent="0.25">
      <c r="A8059" s="167"/>
      <c r="B8059" s="1331"/>
      <c r="C8059" s="1332"/>
      <c r="D8059" s="1333"/>
      <c r="E8059" s="1334"/>
      <c r="F8059" s="1334"/>
      <c r="G8059" s="1334"/>
    </row>
    <row r="8060" spans="1:7" s="1281" customFormat="1" x14ac:dyDescent="0.25">
      <c r="A8060" s="167"/>
      <c r="B8060" s="1331"/>
      <c r="C8060" s="1332"/>
      <c r="D8060" s="1333"/>
      <c r="E8060" s="1334"/>
      <c r="F8060" s="1334"/>
      <c r="G8060" s="1334"/>
    </row>
    <row r="8061" spans="1:7" s="1281" customFormat="1" x14ac:dyDescent="0.25">
      <c r="A8061" s="167"/>
      <c r="B8061" s="1331"/>
      <c r="C8061" s="1332"/>
      <c r="D8061" s="1333"/>
      <c r="E8061" s="1334"/>
      <c r="F8061" s="1334"/>
      <c r="G8061" s="1334"/>
    </row>
    <row r="8062" spans="1:7" s="1281" customFormat="1" x14ac:dyDescent="0.25">
      <c r="A8062" s="167"/>
      <c r="B8062" s="1331"/>
      <c r="C8062" s="1332"/>
      <c r="D8062" s="1333"/>
      <c r="E8062" s="1334"/>
      <c r="F8062" s="1334"/>
      <c r="G8062" s="1334"/>
    </row>
    <row r="8063" spans="1:7" s="1281" customFormat="1" x14ac:dyDescent="0.25">
      <c r="A8063" s="167"/>
      <c r="B8063" s="1331"/>
      <c r="C8063" s="1332"/>
      <c r="D8063" s="1333"/>
      <c r="E8063" s="1334"/>
      <c r="F8063" s="1334"/>
      <c r="G8063" s="1334"/>
    </row>
    <row r="8064" spans="1:7" s="1281" customFormat="1" x14ac:dyDescent="0.25">
      <c r="A8064" s="167"/>
      <c r="B8064" s="1331"/>
      <c r="C8064" s="1332"/>
      <c r="D8064" s="1333"/>
      <c r="E8064" s="1334"/>
      <c r="F8064" s="1334"/>
      <c r="G8064" s="1334"/>
    </row>
    <row r="8065" spans="1:7" s="1281" customFormat="1" x14ac:dyDescent="0.25">
      <c r="A8065" s="167"/>
      <c r="B8065" s="1331"/>
      <c r="C8065" s="1332"/>
      <c r="D8065" s="1333"/>
      <c r="E8065" s="1334"/>
      <c r="F8065" s="1334"/>
      <c r="G8065" s="1334"/>
    </row>
    <row r="8066" spans="1:7" s="1281" customFormat="1" x14ac:dyDescent="0.25">
      <c r="A8066" s="167"/>
      <c r="B8066" s="1331"/>
      <c r="C8066" s="1332"/>
      <c r="D8066" s="1333"/>
      <c r="E8066" s="1334"/>
      <c r="F8066" s="1334"/>
      <c r="G8066" s="1334"/>
    </row>
    <row r="8067" spans="1:7" s="1281" customFormat="1" x14ac:dyDescent="0.25">
      <c r="A8067" s="167"/>
      <c r="B8067" s="1331"/>
      <c r="C8067" s="1332"/>
      <c r="D8067" s="1333"/>
      <c r="E8067" s="1334"/>
      <c r="F8067" s="1334"/>
      <c r="G8067" s="1334"/>
    </row>
    <row r="8068" spans="1:7" s="1281" customFormat="1" x14ac:dyDescent="0.25">
      <c r="A8068" s="167"/>
      <c r="B8068" s="1331"/>
      <c r="C8068" s="1332"/>
      <c r="D8068" s="1333"/>
      <c r="E8068" s="1334"/>
      <c r="F8068" s="1334"/>
      <c r="G8068" s="1334"/>
    </row>
    <row r="8069" spans="1:7" s="1281" customFormat="1" x14ac:dyDescent="0.25">
      <c r="A8069" s="167"/>
      <c r="B8069" s="1331"/>
      <c r="C8069" s="1332"/>
      <c r="D8069" s="1333"/>
      <c r="E8069" s="1334"/>
      <c r="F8069" s="1334"/>
      <c r="G8069" s="1334"/>
    </row>
    <row r="8070" spans="1:7" s="1281" customFormat="1" x14ac:dyDescent="0.25">
      <c r="A8070" s="167"/>
      <c r="B8070" s="1331"/>
      <c r="C8070" s="1332"/>
      <c r="D8070" s="1333"/>
      <c r="E8070" s="1334"/>
      <c r="F8070" s="1334"/>
      <c r="G8070" s="1334"/>
    </row>
    <row r="8071" spans="1:7" s="1281" customFormat="1" x14ac:dyDescent="0.25">
      <c r="A8071" s="167"/>
      <c r="B8071" s="1331"/>
      <c r="C8071" s="1332"/>
      <c r="D8071" s="1333"/>
      <c r="E8071" s="1334"/>
      <c r="F8071" s="1334"/>
      <c r="G8071" s="1334"/>
    </row>
    <row r="8072" spans="1:7" s="1281" customFormat="1" x14ac:dyDescent="0.25">
      <c r="A8072" s="167"/>
      <c r="B8072" s="1331"/>
      <c r="C8072" s="1332"/>
      <c r="D8072" s="1333"/>
      <c r="E8072" s="1334"/>
      <c r="F8072" s="1334"/>
      <c r="G8072" s="1334"/>
    </row>
    <row r="8073" spans="1:7" s="1281" customFormat="1" x14ac:dyDescent="0.25">
      <c r="A8073" s="167"/>
      <c r="B8073" s="1331"/>
      <c r="C8073" s="1332"/>
      <c r="D8073" s="1333"/>
      <c r="E8073" s="1334"/>
      <c r="F8073" s="1334"/>
      <c r="G8073" s="1334"/>
    </row>
    <row r="8074" spans="1:7" s="1281" customFormat="1" x14ac:dyDescent="0.25">
      <c r="A8074" s="167"/>
      <c r="B8074" s="1331"/>
      <c r="C8074" s="1332"/>
      <c r="D8074" s="1333"/>
      <c r="E8074" s="1334"/>
      <c r="F8074" s="1334"/>
      <c r="G8074" s="1334"/>
    </row>
    <row r="8075" spans="1:7" s="1281" customFormat="1" x14ac:dyDescent="0.25">
      <c r="A8075" s="167"/>
      <c r="B8075" s="1331"/>
      <c r="C8075" s="1332"/>
      <c r="D8075" s="1333"/>
      <c r="E8075" s="1334"/>
      <c r="F8075" s="1334"/>
      <c r="G8075" s="1334"/>
    </row>
    <row r="8076" spans="1:7" s="1281" customFormat="1" x14ac:dyDescent="0.25">
      <c r="A8076" s="167"/>
      <c r="B8076" s="1331"/>
      <c r="C8076" s="1332"/>
      <c r="D8076" s="1333"/>
      <c r="E8076" s="1334"/>
      <c r="F8076" s="1334"/>
      <c r="G8076" s="1334"/>
    </row>
    <row r="8077" spans="1:7" s="1281" customFormat="1" x14ac:dyDescent="0.25">
      <c r="A8077" s="167"/>
      <c r="B8077" s="1331"/>
      <c r="C8077" s="1332"/>
      <c r="D8077" s="1333"/>
      <c r="E8077" s="1334"/>
      <c r="F8077" s="1334"/>
      <c r="G8077" s="1334"/>
    </row>
    <row r="8078" spans="1:7" s="1281" customFormat="1" x14ac:dyDescent="0.25">
      <c r="A8078" s="167"/>
      <c r="B8078" s="1331"/>
      <c r="C8078" s="1332"/>
      <c r="D8078" s="1333"/>
      <c r="E8078" s="1334"/>
      <c r="F8078" s="1334"/>
      <c r="G8078" s="1334"/>
    </row>
    <row r="8079" spans="1:7" s="1281" customFormat="1" x14ac:dyDescent="0.25">
      <c r="A8079" s="167"/>
      <c r="B8079" s="1331"/>
      <c r="C8079" s="1332"/>
      <c r="D8079" s="1333"/>
      <c r="E8079" s="1334"/>
      <c r="F8079" s="1334"/>
      <c r="G8079" s="1334"/>
    </row>
    <row r="8080" spans="1:7" s="1281" customFormat="1" x14ac:dyDescent="0.25">
      <c r="A8080" s="167"/>
      <c r="B8080" s="1331"/>
      <c r="C8080" s="1332"/>
      <c r="D8080" s="1333"/>
      <c r="E8080" s="1334"/>
      <c r="F8080" s="1334"/>
      <c r="G8080" s="1334"/>
    </row>
    <row r="8081" spans="1:7" s="1281" customFormat="1" x14ac:dyDescent="0.25">
      <c r="A8081" s="167"/>
      <c r="B8081" s="1331"/>
      <c r="C8081" s="1332"/>
      <c r="D8081" s="1333"/>
      <c r="E8081" s="1334"/>
      <c r="F8081" s="1334"/>
      <c r="G8081" s="1334"/>
    </row>
    <row r="8082" spans="1:7" s="1281" customFormat="1" x14ac:dyDescent="0.25">
      <c r="A8082" s="167"/>
      <c r="B8082" s="1331"/>
      <c r="C8082" s="1332"/>
      <c r="D8082" s="1333"/>
      <c r="E8082" s="1334"/>
      <c r="F8082" s="1334"/>
      <c r="G8082" s="1334"/>
    </row>
    <row r="8083" spans="1:7" s="1281" customFormat="1" x14ac:dyDescent="0.25">
      <c r="A8083" s="167"/>
      <c r="B8083" s="1331"/>
      <c r="C8083" s="1332"/>
      <c r="D8083" s="1333"/>
      <c r="E8083" s="1334"/>
      <c r="F8083" s="1334"/>
      <c r="G8083" s="1334"/>
    </row>
    <row r="8084" spans="1:7" s="1281" customFormat="1" x14ac:dyDescent="0.25">
      <c r="A8084" s="167"/>
      <c r="B8084" s="1331"/>
      <c r="C8084" s="1332"/>
      <c r="D8084" s="1333"/>
      <c r="E8084" s="1334"/>
      <c r="F8084" s="1334"/>
      <c r="G8084" s="1334"/>
    </row>
    <row r="8085" spans="1:7" s="1281" customFormat="1" x14ac:dyDescent="0.25">
      <c r="A8085" s="167"/>
      <c r="B8085" s="1331"/>
      <c r="C8085" s="1332"/>
      <c r="D8085" s="1333"/>
      <c r="E8085" s="1334"/>
      <c r="F8085" s="1334"/>
      <c r="G8085" s="1334"/>
    </row>
    <row r="8086" spans="1:7" s="1281" customFormat="1" x14ac:dyDescent="0.25">
      <c r="A8086" s="167"/>
      <c r="B8086" s="1331"/>
      <c r="C8086" s="1332"/>
      <c r="D8086" s="1333"/>
      <c r="E8086" s="1334"/>
      <c r="F8086" s="1334"/>
      <c r="G8086" s="1334"/>
    </row>
    <row r="8087" spans="1:7" s="1281" customFormat="1" x14ac:dyDescent="0.25">
      <c r="A8087" s="167"/>
      <c r="B8087" s="1331"/>
      <c r="C8087" s="1332"/>
      <c r="D8087" s="1333"/>
      <c r="E8087" s="1334"/>
      <c r="F8087" s="1334"/>
      <c r="G8087" s="1334"/>
    </row>
    <row r="8088" spans="1:7" s="1281" customFormat="1" x14ac:dyDescent="0.25">
      <c r="A8088" s="167"/>
      <c r="B8088" s="1331"/>
      <c r="C8088" s="1332"/>
      <c r="D8088" s="1333"/>
      <c r="E8088" s="1334"/>
      <c r="F8088" s="1334"/>
      <c r="G8088" s="1334"/>
    </row>
    <row r="8089" spans="1:7" s="1281" customFormat="1" x14ac:dyDescent="0.25">
      <c r="A8089" s="167"/>
      <c r="B8089" s="1331"/>
      <c r="C8089" s="1332"/>
      <c r="D8089" s="1333"/>
      <c r="E8089" s="1334"/>
      <c r="F8089" s="1334"/>
      <c r="G8089" s="1334"/>
    </row>
    <row r="8090" spans="1:7" s="1281" customFormat="1" x14ac:dyDescent="0.25">
      <c r="A8090" s="167"/>
      <c r="B8090" s="1331"/>
      <c r="C8090" s="1332"/>
      <c r="D8090" s="1333"/>
      <c r="E8090" s="1334"/>
      <c r="F8090" s="1334"/>
      <c r="G8090" s="1334"/>
    </row>
    <row r="8091" spans="1:7" s="1281" customFormat="1" x14ac:dyDescent="0.25">
      <c r="A8091" s="167"/>
      <c r="B8091" s="1331"/>
      <c r="C8091" s="1332"/>
      <c r="D8091" s="1333"/>
      <c r="E8091" s="1334"/>
      <c r="F8091" s="1334"/>
      <c r="G8091" s="1334"/>
    </row>
    <row r="8092" spans="1:7" s="1281" customFormat="1" x14ac:dyDescent="0.25">
      <c r="A8092" s="167"/>
      <c r="B8092" s="1331"/>
      <c r="C8092" s="1332"/>
      <c r="D8092" s="1333"/>
      <c r="E8092" s="1334"/>
      <c r="F8092" s="1334"/>
      <c r="G8092" s="1334"/>
    </row>
    <row r="8093" spans="1:7" s="1281" customFormat="1" x14ac:dyDescent="0.25">
      <c r="A8093" s="167"/>
      <c r="B8093" s="1331"/>
      <c r="C8093" s="1332"/>
      <c r="D8093" s="1333"/>
      <c r="E8093" s="1334"/>
      <c r="F8093" s="1334"/>
      <c r="G8093" s="1334"/>
    </row>
    <row r="8094" spans="1:7" s="1281" customFormat="1" x14ac:dyDescent="0.25">
      <c r="A8094" s="167"/>
      <c r="B8094" s="1331"/>
      <c r="C8094" s="1332"/>
      <c r="D8094" s="1333"/>
      <c r="E8094" s="1334"/>
      <c r="F8094" s="1334"/>
      <c r="G8094" s="1334"/>
    </row>
    <row r="8095" spans="1:7" s="1281" customFormat="1" x14ac:dyDescent="0.25">
      <c r="A8095" s="167"/>
      <c r="B8095" s="1331"/>
      <c r="C8095" s="1332"/>
      <c r="D8095" s="1333"/>
      <c r="E8095" s="1334"/>
      <c r="F8095" s="1334"/>
      <c r="G8095" s="1334"/>
    </row>
    <row r="8096" spans="1:7" s="1281" customFormat="1" x14ac:dyDescent="0.25">
      <c r="A8096" s="167"/>
      <c r="B8096" s="1331"/>
      <c r="C8096" s="1332"/>
      <c r="D8096" s="1333"/>
      <c r="E8096" s="1334"/>
      <c r="F8096" s="1334"/>
      <c r="G8096" s="1334"/>
    </row>
    <row r="8097" spans="1:7" s="1281" customFormat="1" x14ac:dyDescent="0.25">
      <c r="A8097" s="167"/>
      <c r="B8097" s="1331"/>
      <c r="C8097" s="1332"/>
      <c r="D8097" s="1333"/>
      <c r="E8097" s="1334"/>
      <c r="F8097" s="1334"/>
      <c r="G8097" s="1334"/>
    </row>
    <row r="8098" spans="1:7" s="1281" customFormat="1" x14ac:dyDescent="0.25">
      <c r="A8098" s="167"/>
      <c r="B8098" s="1331"/>
      <c r="C8098" s="1332"/>
      <c r="D8098" s="1333"/>
      <c r="E8098" s="1334"/>
      <c r="F8098" s="1334"/>
      <c r="G8098" s="1334"/>
    </row>
    <row r="8099" spans="1:7" s="1281" customFormat="1" x14ac:dyDescent="0.25">
      <c r="A8099" s="167"/>
      <c r="B8099" s="1331"/>
      <c r="C8099" s="1332"/>
      <c r="D8099" s="1333"/>
      <c r="E8099" s="1334"/>
      <c r="F8099" s="1334"/>
      <c r="G8099" s="1334"/>
    </row>
    <row r="8100" spans="1:7" s="1281" customFormat="1" x14ac:dyDescent="0.25">
      <c r="A8100" s="167"/>
      <c r="B8100" s="1331"/>
      <c r="C8100" s="1332"/>
      <c r="D8100" s="1333"/>
      <c r="E8100" s="1334"/>
      <c r="F8100" s="1334"/>
      <c r="G8100" s="1334"/>
    </row>
    <row r="8101" spans="1:7" s="1281" customFormat="1" x14ac:dyDescent="0.25">
      <c r="A8101" s="167"/>
      <c r="B8101" s="1331"/>
      <c r="C8101" s="1332"/>
      <c r="D8101" s="1333"/>
      <c r="E8101" s="1334"/>
      <c r="F8101" s="1334"/>
      <c r="G8101" s="1334"/>
    </row>
    <row r="8102" spans="1:7" s="1281" customFormat="1" x14ac:dyDescent="0.25">
      <c r="A8102" s="167"/>
      <c r="B8102" s="1331"/>
      <c r="C8102" s="1332"/>
      <c r="D8102" s="1333"/>
      <c r="E8102" s="1334"/>
      <c r="F8102" s="1334"/>
      <c r="G8102" s="1334"/>
    </row>
    <row r="8103" spans="1:7" s="1281" customFormat="1" x14ac:dyDescent="0.25">
      <c r="A8103" s="167"/>
      <c r="B8103" s="1331"/>
      <c r="C8103" s="1332"/>
      <c r="D8103" s="1333"/>
      <c r="E8103" s="1334"/>
      <c r="F8103" s="1334"/>
      <c r="G8103" s="1334"/>
    </row>
    <row r="8104" spans="1:7" s="1281" customFormat="1" x14ac:dyDescent="0.25">
      <c r="A8104" s="167"/>
      <c r="B8104" s="1331"/>
      <c r="C8104" s="1332"/>
      <c r="D8104" s="1333"/>
      <c r="E8104" s="1334"/>
      <c r="F8104" s="1334"/>
      <c r="G8104" s="1334"/>
    </row>
    <row r="8105" spans="1:7" s="1281" customFormat="1" x14ac:dyDescent="0.25">
      <c r="A8105" s="167"/>
      <c r="B8105" s="1331"/>
      <c r="C8105" s="1332"/>
      <c r="D8105" s="1333"/>
      <c r="E8105" s="1334"/>
      <c r="F8105" s="1334"/>
      <c r="G8105" s="1334"/>
    </row>
    <row r="8106" spans="1:7" s="1281" customFormat="1" x14ac:dyDescent="0.25">
      <c r="A8106" s="167"/>
      <c r="B8106" s="1331"/>
      <c r="C8106" s="1332"/>
      <c r="D8106" s="1333"/>
      <c r="E8106" s="1334"/>
      <c r="F8106" s="1334"/>
      <c r="G8106" s="1334"/>
    </row>
    <row r="8107" spans="1:7" s="1281" customFormat="1" x14ac:dyDescent="0.25">
      <c r="A8107" s="167"/>
      <c r="B8107" s="1331"/>
      <c r="C8107" s="1332"/>
      <c r="D8107" s="1333"/>
      <c r="E8107" s="1334"/>
      <c r="F8107" s="1334"/>
      <c r="G8107" s="1334"/>
    </row>
    <row r="8108" spans="1:7" s="1281" customFormat="1" x14ac:dyDescent="0.25">
      <c r="A8108" s="167"/>
      <c r="B8108" s="1331"/>
      <c r="C8108" s="1332"/>
      <c r="D8108" s="1333"/>
      <c r="E8108" s="1334"/>
      <c r="F8108" s="1334"/>
      <c r="G8108" s="1334"/>
    </row>
    <row r="8109" spans="1:7" s="1281" customFormat="1" x14ac:dyDescent="0.25">
      <c r="A8109" s="167"/>
      <c r="B8109" s="1331"/>
      <c r="C8109" s="1332"/>
      <c r="D8109" s="1333"/>
      <c r="E8109" s="1334"/>
      <c r="F8109" s="1334"/>
      <c r="G8109" s="1334"/>
    </row>
    <row r="8110" spans="1:7" s="1281" customFormat="1" x14ac:dyDescent="0.25">
      <c r="A8110" s="167"/>
      <c r="B8110" s="1331"/>
      <c r="C8110" s="1332"/>
      <c r="D8110" s="1333"/>
      <c r="E8110" s="1334"/>
      <c r="F8110" s="1334"/>
      <c r="G8110" s="1334"/>
    </row>
    <row r="8111" spans="1:7" s="1281" customFormat="1" x14ac:dyDescent="0.25">
      <c r="A8111" s="167"/>
      <c r="B8111" s="1331"/>
      <c r="C8111" s="1332"/>
      <c r="D8111" s="1333"/>
      <c r="E8111" s="1334"/>
      <c r="F8111" s="1334"/>
      <c r="G8111" s="1334"/>
    </row>
    <row r="8112" spans="1:7" s="1281" customFormat="1" x14ac:dyDescent="0.25">
      <c r="A8112" s="167"/>
      <c r="B8112" s="1331"/>
      <c r="C8112" s="1332"/>
      <c r="D8112" s="1333"/>
      <c r="E8112" s="1334"/>
      <c r="F8112" s="1334"/>
      <c r="G8112" s="1334"/>
    </row>
    <row r="8113" spans="1:7" s="1281" customFormat="1" x14ac:dyDescent="0.25">
      <c r="A8113" s="167"/>
      <c r="B8113" s="1331"/>
      <c r="C8113" s="1332"/>
      <c r="D8113" s="1333"/>
      <c r="E8113" s="1334"/>
      <c r="F8113" s="1334"/>
      <c r="G8113" s="1334"/>
    </row>
    <row r="8114" spans="1:7" s="1281" customFormat="1" x14ac:dyDescent="0.25">
      <c r="A8114" s="167"/>
      <c r="B8114" s="1331"/>
      <c r="C8114" s="1332"/>
      <c r="D8114" s="1333"/>
      <c r="E8114" s="1334"/>
      <c r="F8114" s="1334"/>
      <c r="G8114" s="1334"/>
    </row>
    <row r="8115" spans="1:7" s="1281" customFormat="1" x14ac:dyDescent="0.25">
      <c r="A8115" s="167"/>
      <c r="B8115" s="1331"/>
      <c r="C8115" s="1332"/>
      <c r="D8115" s="1333"/>
      <c r="E8115" s="1334"/>
      <c r="F8115" s="1334"/>
      <c r="G8115" s="1334"/>
    </row>
    <row r="8116" spans="1:7" s="1281" customFormat="1" x14ac:dyDescent="0.25">
      <c r="A8116" s="167"/>
      <c r="B8116" s="1331"/>
      <c r="C8116" s="1332"/>
      <c r="D8116" s="1333"/>
      <c r="E8116" s="1334"/>
      <c r="F8116" s="1334"/>
      <c r="G8116" s="1334"/>
    </row>
    <row r="8117" spans="1:7" s="1281" customFormat="1" x14ac:dyDescent="0.25">
      <c r="A8117" s="167"/>
      <c r="B8117" s="1331"/>
      <c r="C8117" s="1332"/>
      <c r="D8117" s="1333"/>
      <c r="E8117" s="1334"/>
      <c r="F8117" s="1334"/>
      <c r="G8117" s="1334"/>
    </row>
    <row r="8118" spans="1:7" s="1281" customFormat="1" x14ac:dyDescent="0.25">
      <c r="A8118" s="167"/>
      <c r="B8118" s="1331"/>
      <c r="C8118" s="1332"/>
      <c r="D8118" s="1333"/>
      <c r="E8118" s="1334"/>
      <c r="F8118" s="1334"/>
      <c r="G8118" s="1334"/>
    </row>
    <row r="8119" spans="1:7" s="1281" customFormat="1" x14ac:dyDescent="0.25">
      <c r="A8119" s="167"/>
      <c r="B8119" s="1331"/>
      <c r="C8119" s="1332"/>
      <c r="D8119" s="1333"/>
      <c r="E8119" s="1334"/>
      <c r="F8119" s="1334"/>
      <c r="G8119" s="1334"/>
    </row>
    <row r="8120" spans="1:7" s="1281" customFormat="1" x14ac:dyDescent="0.25">
      <c r="A8120" s="167"/>
      <c r="B8120" s="1331"/>
      <c r="C8120" s="1332"/>
      <c r="D8120" s="1333"/>
      <c r="E8120" s="1334"/>
      <c r="F8120" s="1334"/>
      <c r="G8120" s="1334"/>
    </row>
    <row r="8121" spans="1:7" s="1281" customFormat="1" x14ac:dyDescent="0.25">
      <c r="A8121" s="167"/>
      <c r="B8121" s="1331"/>
      <c r="C8121" s="1332"/>
      <c r="D8121" s="1333"/>
      <c r="E8121" s="1334"/>
      <c r="F8121" s="1334"/>
      <c r="G8121" s="1334"/>
    </row>
    <row r="8122" spans="1:7" s="1281" customFormat="1" x14ac:dyDescent="0.25">
      <c r="A8122" s="167"/>
      <c r="B8122" s="1331"/>
      <c r="C8122" s="1332"/>
      <c r="D8122" s="1333"/>
      <c r="E8122" s="1334"/>
      <c r="F8122" s="1334"/>
      <c r="G8122" s="1334"/>
    </row>
    <row r="8123" spans="1:7" s="1281" customFormat="1" x14ac:dyDescent="0.25">
      <c r="A8123" s="167"/>
      <c r="B8123" s="1331"/>
      <c r="C8123" s="1332"/>
      <c r="D8123" s="1333"/>
      <c r="E8123" s="1334"/>
      <c r="F8123" s="1334"/>
      <c r="G8123" s="1334"/>
    </row>
    <row r="8124" spans="1:7" s="1281" customFormat="1" x14ac:dyDescent="0.25">
      <c r="A8124" s="167"/>
      <c r="B8124" s="1331"/>
      <c r="C8124" s="1332"/>
      <c r="D8124" s="1333"/>
      <c r="E8124" s="1334"/>
      <c r="F8124" s="1334"/>
      <c r="G8124" s="1334"/>
    </row>
    <row r="8125" spans="1:7" s="1281" customFormat="1" x14ac:dyDescent="0.25">
      <c r="A8125" s="167"/>
      <c r="B8125" s="1331"/>
      <c r="C8125" s="1332"/>
      <c r="D8125" s="1333"/>
      <c r="E8125" s="1334"/>
      <c r="F8125" s="1334"/>
      <c r="G8125" s="1334"/>
    </row>
    <row r="8126" spans="1:7" s="1281" customFormat="1" x14ac:dyDescent="0.25">
      <c r="A8126" s="167"/>
      <c r="B8126" s="1331"/>
      <c r="C8126" s="1332"/>
      <c r="D8126" s="1333"/>
      <c r="E8126" s="1334"/>
      <c r="F8126" s="1334"/>
      <c r="G8126" s="1334"/>
    </row>
    <row r="8127" spans="1:7" s="1281" customFormat="1" x14ac:dyDescent="0.25">
      <c r="A8127" s="167"/>
      <c r="B8127" s="1331"/>
      <c r="C8127" s="1332"/>
      <c r="D8127" s="1333"/>
      <c r="E8127" s="1334"/>
      <c r="F8127" s="1334"/>
      <c r="G8127" s="1334"/>
    </row>
    <row r="8128" spans="1:7" s="1281" customFormat="1" x14ac:dyDescent="0.25">
      <c r="A8128" s="167"/>
      <c r="B8128" s="1331"/>
      <c r="C8128" s="1332"/>
      <c r="D8128" s="1333"/>
      <c r="E8128" s="1334"/>
      <c r="F8128" s="1334"/>
      <c r="G8128" s="1334"/>
    </row>
    <row r="8129" spans="1:7" s="1281" customFormat="1" x14ac:dyDescent="0.25">
      <c r="A8129" s="167"/>
      <c r="B8129" s="1331"/>
      <c r="C8129" s="1332"/>
      <c r="D8129" s="1333"/>
      <c r="E8129" s="1334"/>
      <c r="F8129" s="1334"/>
      <c r="G8129" s="1334"/>
    </row>
    <row r="8130" spans="1:7" s="1281" customFormat="1" x14ac:dyDescent="0.25">
      <c r="A8130" s="167"/>
      <c r="B8130" s="1331"/>
      <c r="C8130" s="1332"/>
      <c r="D8130" s="1333"/>
      <c r="E8130" s="1334"/>
      <c r="F8130" s="1334"/>
      <c r="G8130" s="1334"/>
    </row>
    <row r="8131" spans="1:7" s="1281" customFormat="1" x14ac:dyDescent="0.25">
      <c r="A8131" s="167"/>
      <c r="B8131" s="1331"/>
      <c r="C8131" s="1332"/>
      <c r="D8131" s="1333"/>
      <c r="E8131" s="1334"/>
      <c r="F8131" s="1334"/>
      <c r="G8131" s="1334"/>
    </row>
    <row r="8132" spans="1:7" s="1281" customFormat="1" x14ac:dyDescent="0.25">
      <c r="A8132" s="167"/>
      <c r="B8132" s="1331"/>
      <c r="C8132" s="1332"/>
      <c r="D8132" s="1333"/>
      <c r="E8132" s="1334"/>
      <c r="F8132" s="1334"/>
      <c r="G8132" s="1334"/>
    </row>
    <row r="8133" spans="1:7" s="1281" customFormat="1" x14ac:dyDescent="0.25">
      <c r="A8133" s="167"/>
      <c r="B8133" s="1331"/>
      <c r="C8133" s="1332"/>
      <c r="D8133" s="1333"/>
      <c r="E8133" s="1334"/>
      <c r="F8133" s="1334"/>
      <c r="G8133" s="1334"/>
    </row>
    <row r="8134" spans="1:7" s="1281" customFormat="1" x14ac:dyDescent="0.25">
      <c r="A8134" s="167"/>
      <c r="B8134" s="1331"/>
      <c r="C8134" s="1332"/>
      <c r="D8134" s="1333"/>
      <c r="E8134" s="1334"/>
      <c r="F8134" s="1334"/>
      <c r="G8134" s="1334"/>
    </row>
    <row r="8135" spans="1:7" s="1281" customFormat="1" x14ac:dyDescent="0.25">
      <c r="A8135" s="167"/>
      <c r="B8135" s="1331"/>
      <c r="C8135" s="1332"/>
      <c r="D8135" s="1333"/>
      <c r="E8135" s="1334"/>
      <c r="F8135" s="1334"/>
      <c r="G8135" s="1334"/>
    </row>
    <row r="8136" spans="1:7" s="1281" customFormat="1" x14ac:dyDescent="0.25">
      <c r="A8136" s="167"/>
      <c r="B8136" s="1331"/>
      <c r="C8136" s="1332"/>
      <c r="D8136" s="1333"/>
      <c r="E8136" s="1334"/>
      <c r="F8136" s="1334"/>
      <c r="G8136" s="1334"/>
    </row>
    <row r="8137" spans="1:7" s="1281" customFormat="1" x14ac:dyDescent="0.25">
      <c r="A8137" s="167"/>
      <c r="B8137" s="1331"/>
      <c r="C8137" s="1332"/>
      <c r="D8137" s="1333"/>
      <c r="E8137" s="1334"/>
      <c r="F8137" s="1334"/>
      <c r="G8137" s="1334"/>
    </row>
    <row r="8138" spans="1:7" s="1281" customFormat="1" x14ac:dyDescent="0.25">
      <c r="A8138" s="167"/>
      <c r="B8138" s="1331"/>
      <c r="C8138" s="1332"/>
      <c r="D8138" s="1333"/>
      <c r="E8138" s="1334"/>
      <c r="F8138" s="1334"/>
      <c r="G8138" s="1334"/>
    </row>
    <row r="8139" spans="1:7" s="1281" customFormat="1" x14ac:dyDescent="0.25">
      <c r="A8139" s="167"/>
      <c r="B8139" s="1331"/>
      <c r="C8139" s="1332"/>
      <c r="D8139" s="1333"/>
      <c r="E8139" s="1334"/>
      <c r="F8139" s="1334"/>
      <c r="G8139" s="1334"/>
    </row>
    <row r="8140" spans="1:7" s="1281" customFormat="1" x14ac:dyDescent="0.25">
      <c r="A8140" s="167"/>
      <c r="B8140" s="1331"/>
      <c r="C8140" s="1332"/>
      <c r="D8140" s="1333"/>
      <c r="E8140" s="1334"/>
      <c r="F8140" s="1334"/>
      <c r="G8140" s="1334"/>
    </row>
    <row r="8141" spans="1:7" s="1281" customFormat="1" x14ac:dyDescent="0.25">
      <c r="A8141" s="167"/>
      <c r="B8141" s="1331"/>
      <c r="C8141" s="1332"/>
      <c r="D8141" s="1333"/>
      <c r="E8141" s="1334"/>
      <c r="F8141" s="1334"/>
      <c r="G8141" s="1334"/>
    </row>
    <row r="8142" spans="1:7" s="1281" customFormat="1" x14ac:dyDescent="0.25">
      <c r="A8142" s="167"/>
      <c r="B8142" s="1331"/>
      <c r="C8142" s="1332"/>
      <c r="D8142" s="1333"/>
      <c r="E8142" s="1334"/>
      <c r="F8142" s="1334"/>
      <c r="G8142" s="1334"/>
    </row>
    <row r="8143" spans="1:7" s="1281" customFormat="1" x14ac:dyDescent="0.25">
      <c r="A8143" s="167"/>
      <c r="B8143" s="1331"/>
      <c r="C8143" s="1332"/>
      <c r="D8143" s="1333"/>
      <c r="E8143" s="1334"/>
      <c r="F8143" s="1334"/>
      <c r="G8143" s="1334"/>
    </row>
    <row r="8144" spans="1:7" s="1281" customFormat="1" x14ac:dyDescent="0.25">
      <c r="A8144" s="167"/>
      <c r="B8144" s="1331"/>
      <c r="C8144" s="1332"/>
      <c r="D8144" s="1333"/>
      <c r="E8144" s="1334"/>
      <c r="F8144" s="1334"/>
      <c r="G8144" s="1334"/>
    </row>
    <row r="8145" spans="1:7" s="1281" customFormat="1" x14ac:dyDescent="0.25">
      <c r="A8145" s="167"/>
      <c r="B8145" s="1331"/>
      <c r="C8145" s="1332"/>
      <c r="D8145" s="1333"/>
      <c r="E8145" s="1334"/>
      <c r="F8145" s="1334"/>
      <c r="G8145" s="1334"/>
    </row>
    <row r="8146" spans="1:7" s="1281" customFormat="1" x14ac:dyDescent="0.25">
      <c r="A8146" s="167"/>
      <c r="B8146" s="1331"/>
      <c r="C8146" s="1332"/>
      <c r="D8146" s="1333"/>
      <c r="E8146" s="1334"/>
      <c r="F8146" s="1334"/>
      <c r="G8146" s="1334"/>
    </row>
    <row r="8147" spans="1:7" s="1281" customFormat="1" x14ac:dyDescent="0.25">
      <c r="A8147" s="167"/>
      <c r="B8147" s="1331"/>
      <c r="C8147" s="1332"/>
      <c r="D8147" s="1333"/>
      <c r="E8147" s="1334"/>
      <c r="F8147" s="1334"/>
      <c r="G8147" s="1334"/>
    </row>
    <row r="8148" spans="1:7" s="1281" customFormat="1" x14ac:dyDescent="0.25">
      <c r="A8148" s="167"/>
      <c r="B8148" s="1331"/>
      <c r="C8148" s="1332"/>
      <c r="D8148" s="1333"/>
      <c r="E8148" s="1334"/>
      <c r="F8148" s="1334"/>
      <c r="G8148" s="1334"/>
    </row>
    <row r="8149" spans="1:7" s="1281" customFormat="1" x14ac:dyDescent="0.25">
      <c r="A8149" s="167"/>
      <c r="B8149" s="1331"/>
      <c r="C8149" s="1332"/>
      <c r="D8149" s="1333"/>
      <c r="E8149" s="1334"/>
      <c r="F8149" s="1334"/>
      <c r="G8149" s="1334"/>
    </row>
    <row r="8150" spans="1:7" s="1281" customFormat="1" x14ac:dyDescent="0.25">
      <c r="A8150" s="167"/>
      <c r="B8150" s="1331"/>
      <c r="C8150" s="1332"/>
      <c r="D8150" s="1333"/>
      <c r="E8150" s="1334"/>
      <c r="F8150" s="1334"/>
      <c r="G8150" s="1334"/>
    </row>
    <row r="8151" spans="1:7" s="1281" customFormat="1" x14ac:dyDescent="0.25">
      <c r="A8151" s="167"/>
      <c r="B8151" s="1331"/>
      <c r="C8151" s="1332"/>
      <c r="D8151" s="1333"/>
      <c r="E8151" s="1334"/>
      <c r="F8151" s="1334"/>
      <c r="G8151" s="1334"/>
    </row>
    <row r="8152" spans="1:7" s="1281" customFormat="1" x14ac:dyDescent="0.25">
      <c r="A8152" s="167"/>
      <c r="B8152" s="1331"/>
      <c r="C8152" s="1332"/>
      <c r="D8152" s="1333"/>
      <c r="E8152" s="1334"/>
      <c r="F8152" s="1334"/>
      <c r="G8152" s="1334"/>
    </row>
    <row r="8153" spans="1:7" s="1281" customFormat="1" x14ac:dyDescent="0.25">
      <c r="A8153" s="167"/>
      <c r="B8153" s="1331"/>
      <c r="C8153" s="1332"/>
      <c r="D8153" s="1333"/>
      <c r="E8153" s="1334"/>
      <c r="F8153" s="1334"/>
      <c r="G8153" s="1334"/>
    </row>
    <row r="8154" spans="1:7" s="1281" customFormat="1" x14ac:dyDescent="0.25">
      <c r="A8154" s="167"/>
      <c r="B8154" s="1331"/>
      <c r="C8154" s="1332"/>
      <c r="D8154" s="1333"/>
      <c r="E8154" s="1334"/>
      <c r="F8154" s="1334"/>
      <c r="G8154" s="1334"/>
    </row>
    <row r="8155" spans="1:7" s="1281" customFormat="1" x14ac:dyDescent="0.25">
      <c r="A8155" s="167"/>
      <c r="B8155" s="1331"/>
      <c r="C8155" s="1332"/>
      <c r="D8155" s="1333"/>
      <c r="E8155" s="1334"/>
      <c r="F8155" s="1334"/>
      <c r="G8155" s="1334"/>
    </row>
    <row r="8156" spans="1:7" s="1281" customFormat="1" x14ac:dyDescent="0.25">
      <c r="A8156" s="167"/>
      <c r="B8156" s="1331"/>
      <c r="C8156" s="1332"/>
      <c r="D8156" s="1333"/>
      <c r="E8156" s="1334"/>
      <c r="F8156" s="1334"/>
      <c r="G8156" s="1334"/>
    </row>
    <row r="8157" spans="1:7" s="1281" customFormat="1" x14ac:dyDescent="0.25">
      <c r="A8157" s="167"/>
      <c r="B8157" s="1331"/>
      <c r="C8157" s="1332"/>
      <c r="D8157" s="1333"/>
      <c r="E8157" s="1334"/>
      <c r="F8157" s="1334"/>
      <c r="G8157" s="1334"/>
    </row>
    <row r="8158" spans="1:7" s="1281" customFormat="1" x14ac:dyDescent="0.25">
      <c r="A8158" s="167"/>
      <c r="B8158" s="1331"/>
      <c r="C8158" s="1332"/>
      <c r="D8158" s="1333"/>
      <c r="E8158" s="1334"/>
      <c r="F8158" s="1334"/>
      <c r="G8158" s="1334"/>
    </row>
    <row r="8159" spans="1:7" s="1281" customFormat="1" x14ac:dyDescent="0.25">
      <c r="A8159" s="167"/>
      <c r="B8159" s="1331"/>
      <c r="C8159" s="1332"/>
      <c r="D8159" s="1333"/>
      <c r="E8159" s="1334"/>
      <c r="F8159" s="1334"/>
      <c r="G8159" s="1334"/>
    </row>
    <row r="8160" spans="1:7" s="1281" customFormat="1" x14ac:dyDescent="0.25">
      <c r="A8160" s="167"/>
      <c r="B8160" s="1331"/>
      <c r="C8160" s="1332"/>
      <c r="D8160" s="1333"/>
      <c r="E8160" s="1334"/>
      <c r="F8160" s="1334"/>
      <c r="G8160" s="1334"/>
    </row>
    <row r="8161" spans="1:7" s="1281" customFormat="1" x14ac:dyDescent="0.25">
      <c r="A8161" s="167"/>
      <c r="B8161" s="1331"/>
      <c r="C8161" s="1332"/>
      <c r="D8161" s="1333"/>
      <c r="E8161" s="1334"/>
      <c r="F8161" s="1334"/>
      <c r="G8161" s="1334"/>
    </row>
    <row r="8162" spans="1:7" s="1281" customFormat="1" x14ac:dyDescent="0.25">
      <c r="A8162" s="167"/>
      <c r="B8162" s="1331"/>
      <c r="C8162" s="1332"/>
      <c r="D8162" s="1333"/>
      <c r="E8162" s="1334"/>
      <c r="F8162" s="1334"/>
      <c r="G8162" s="1334"/>
    </row>
    <row r="8163" spans="1:7" s="1281" customFormat="1" x14ac:dyDescent="0.25">
      <c r="A8163" s="167"/>
      <c r="B8163" s="1331"/>
      <c r="C8163" s="1332"/>
      <c r="D8163" s="1333"/>
      <c r="E8163" s="1334"/>
      <c r="F8163" s="1334"/>
      <c r="G8163" s="1334"/>
    </row>
    <row r="8164" spans="1:7" s="1281" customFormat="1" x14ac:dyDescent="0.25">
      <c r="A8164" s="167"/>
      <c r="B8164" s="1331"/>
      <c r="C8164" s="1332"/>
      <c r="D8164" s="1333"/>
      <c r="E8164" s="1334"/>
      <c r="F8164" s="1334"/>
      <c r="G8164" s="1334"/>
    </row>
    <row r="8165" spans="1:7" s="1281" customFormat="1" x14ac:dyDescent="0.25">
      <c r="A8165" s="167"/>
      <c r="B8165" s="1331"/>
      <c r="C8165" s="1332"/>
      <c r="D8165" s="1333"/>
      <c r="E8165" s="1334"/>
      <c r="F8165" s="1334"/>
      <c r="G8165" s="1334"/>
    </row>
    <row r="8166" spans="1:7" s="1281" customFormat="1" x14ac:dyDescent="0.25">
      <c r="A8166" s="167"/>
      <c r="B8166" s="1331"/>
      <c r="C8166" s="1332"/>
      <c r="D8166" s="1333"/>
      <c r="E8166" s="1334"/>
      <c r="F8166" s="1334"/>
      <c r="G8166" s="1334"/>
    </row>
    <row r="8167" spans="1:7" s="1281" customFormat="1" x14ac:dyDescent="0.25">
      <c r="A8167" s="167"/>
      <c r="B8167" s="1331"/>
      <c r="C8167" s="1332"/>
      <c r="D8167" s="1333"/>
      <c r="E8167" s="1334"/>
      <c r="F8167" s="1334"/>
      <c r="G8167" s="1334"/>
    </row>
    <row r="8168" spans="1:7" s="1281" customFormat="1" x14ac:dyDescent="0.25">
      <c r="A8168" s="167"/>
      <c r="B8168" s="1331"/>
      <c r="C8168" s="1332"/>
      <c r="D8168" s="1333"/>
      <c r="E8168" s="1334"/>
      <c r="F8168" s="1334"/>
      <c r="G8168" s="1334"/>
    </row>
    <row r="8169" spans="1:7" s="1281" customFormat="1" x14ac:dyDescent="0.25">
      <c r="A8169" s="167"/>
      <c r="B8169" s="1331"/>
      <c r="C8169" s="1332"/>
      <c r="D8169" s="1333"/>
      <c r="E8169" s="1334"/>
      <c r="F8169" s="1334"/>
      <c r="G8169" s="1334"/>
    </row>
    <row r="8170" spans="1:7" s="1281" customFormat="1" x14ac:dyDescent="0.25">
      <c r="A8170" s="167"/>
      <c r="B8170" s="1331"/>
      <c r="C8170" s="1332"/>
      <c r="D8170" s="1333"/>
      <c r="E8170" s="1334"/>
      <c r="F8170" s="1334"/>
      <c r="G8170" s="1334"/>
    </row>
    <row r="8171" spans="1:7" s="1281" customFormat="1" x14ac:dyDescent="0.25">
      <c r="A8171" s="167"/>
      <c r="B8171" s="1331"/>
      <c r="C8171" s="1332"/>
      <c r="D8171" s="1333"/>
      <c r="E8171" s="1334"/>
      <c r="F8171" s="1334"/>
      <c r="G8171" s="1334"/>
    </row>
    <row r="8172" spans="1:7" s="1281" customFormat="1" x14ac:dyDescent="0.25">
      <c r="A8172" s="167"/>
      <c r="B8172" s="1331"/>
      <c r="C8172" s="1332"/>
      <c r="D8172" s="1333"/>
      <c r="E8172" s="1334"/>
      <c r="F8172" s="1334"/>
      <c r="G8172" s="1334"/>
    </row>
    <row r="8173" spans="1:7" s="1281" customFormat="1" x14ac:dyDescent="0.25">
      <c r="A8173" s="167"/>
      <c r="B8173" s="1331"/>
      <c r="C8173" s="1332"/>
      <c r="D8173" s="1333"/>
      <c r="E8173" s="1334"/>
      <c r="F8173" s="1334"/>
      <c r="G8173" s="1334"/>
    </row>
    <row r="8174" spans="1:7" s="1281" customFormat="1" x14ac:dyDescent="0.25">
      <c r="A8174" s="167"/>
      <c r="B8174" s="1331"/>
      <c r="C8174" s="1332"/>
      <c r="D8174" s="1333"/>
      <c r="E8174" s="1334"/>
      <c r="F8174" s="1334"/>
      <c r="G8174" s="1334"/>
    </row>
    <row r="8175" spans="1:7" s="1281" customFormat="1" x14ac:dyDescent="0.25">
      <c r="A8175" s="167"/>
      <c r="B8175" s="1331"/>
      <c r="C8175" s="1332"/>
      <c r="D8175" s="1333"/>
      <c r="E8175" s="1334"/>
      <c r="F8175" s="1334"/>
      <c r="G8175" s="1334"/>
    </row>
    <row r="8176" spans="1:7" s="1281" customFormat="1" x14ac:dyDescent="0.25">
      <c r="A8176" s="167"/>
      <c r="B8176" s="1331"/>
      <c r="C8176" s="1332"/>
      <c r="D8176" s="1333"/>
      <c r="E8176" s="1334"/>
      <c r="F8176" s="1334"/>
      <c r="G8176" s="1334"/>
    </row>
    <row r="8177" spans="1:7" s="1281" customFormat="1" x14ac:dyDescent="0.25">
      <c r="A8177" s="167"/>
      <c r="B8177" s="1331"/>
      <c r="C8177" s="1332"/>
      <c r="D8177" s="1333"/>
      <c r="E8177" s="1334"/>
      <c r="F8177" s="1334"/>
      <c r="G8177" s="1334"/>
    </row>
    <row r="8178" spans="1:7" s="1281" customFormat="1" x14ac:dyDescent="0.25">
      <c r="A8178" s="167"/>
      <c r="B8178" s="1331"/>
      <c r="C8178" s="1332"/>
      <c r="D8178" s="1333"/>
      <c r="E8178" s="1334"/>
      <c r="F8178" s="1334"/>
      <c r="G8178" s="1334"/>
    </row>
    <row r="8179" spans="1:7" s="1281" customFormat="1" x14ac:dyDescent="0.25">
      <c r="A8179" s="167"/>
      <c r="B8179" s="1331"/>
      <c r="C8179" s="1332"/>
      <c r="D8179" s="1333"/>
      <c r="E8179" s="1334"/>
      <c r="F8179" s="1334"/>
      <c r="G8179" s="1334"/>
    </row>
    <row r="8180" spans="1:7" s="1281" customFormat="1" x14ac:dyDescent="0.25">
      <c r="A8180" s="167"/>
      <c r="B8180" s="1331"/>
      <c r="C8180" s="1332"/>
      <c r="D8180" s="1333"/>
      <c r="E8180" s="1334"/>
      <c r="F8180" s="1334"/>
      <c r="G8180" s="1334"/>
    </row>
    <row r="8181" spans="1:7" s="1281" customFormat="1" x14ac:dyDescent="0.25">
      <c r="A8181" s="167"/>
      <c r="B8181" s="1331"/>
      <c r="C8181" s="1332"/>
      <c r="D8181" s="1333"/>
      <c r="E8181" s="1334"/>
      <c r="F8181" s="1334"/>
      <c r="G8181" s="1334"/>
    </row>
    <row r="8182" spans="1:7" s="1281" customFormat="1" x14ac:dyDescent="0.25">
      <c r="A8182" s="167"/>
      <c r="B8182" s="1331"/>
      <c r="C8182" s="1332"/>
      <c r="D8182" s="1333"/>
      <c r="E8182" s="1334"/>
      <c r="F8182" s="1334"/>
      <c r="G8182" s="1334"/>
    </row>
    <row r="8183" spans="1:7" s="1281" customFormat="1" x14ac:dyDescent="0.25">
      <c r="A8183" s="167"/>
      <c r="B8183" s="1331"/>
      <c r="C8183" s="1332"/>
      <c r="D8183" s="1333"/>
      <c r="E8183" s="1334"/>
      <c r="F8183" s="1334"/>
      <c r="G8183" s="1334"/>
    </row>
    <row r="8184" spans="1:7" s="1281" customFormat="1" x14ac:dyDescent="0.25">
      <c r="A8184" s="167"/>
      <c r="B8184" s="1331"/>
      <c r="C8184" s="1332"/>
      <c r="D8184" s="1333"/>
      <c r="E8184" s="1334"/>
      <c r="F8184" s="1334"/>
      <c r="G8184" s="1334"/>
    </row>
    <row r="8185" spans="1:7" s="1281" customFormat="1" x14ac:dyDescent="0.25">
      <c r="A8185" s="167"/>
      <c r="B8185" s="1331"/>
      <c r="C8185" s="1332"/>
      <c r="D8185" s="1333"/>
      <c r="E8185" s="1334"/>
      <c r="F8185" s="1334"/>
      <c r="G8185" s="1334"/>
    </row>
    <row r="8186" spans="1:7" s="1281" customFormat="1" x14ac:dyDescent="0.25">
      <c r="A8186" s="167"/>
      <c r="B8186" s="1331"/>
      <c r="C8186" s="1332"/>
      <c r="D8186" s="1333"/>
      <c r="E8186" s="1334"/>
      <c r="F8186" s="1334"/>
      <c r="G8186" s="1334"/>
    </row>
    <row r="8187" spans="1:7" s="1281" customFormat="1" x14ac:dyDescent="0.25">
      <c r="A8187" s="167"/>
      <c r="B8187" s="1331"/>
      <c r="C8187" s="1332"/>
      <c r="D8187" s="1333"/>
      <c r="E8187" s="1334"/>
      <c r="F8187" s="1334"/>
      <c r="G8187" s="1334"/>
    </row>
    <row r="8188" spans="1:7" s="1281" customFormat="1" x14ac:dyDescent="0.25">
      <c r="A8188" s="167"/>
      <c r="B8188" s="1331"/>
      <c r="C8188" s="1332"/>
      <c r="D8188" s="1333"/>
      <c r="E8188" s="1334"/>
      <c r="F8188" s="1334"/>
      <c r="G8188" s="1334"/>
    </row>
    <row r="8189" spans="1:7" s="1281" customFormat="1" x14ac:dyDescent="0.25">
      <c r="A8189" s="167"/>
      <c r="B8189" s="1331"/>
      <c r="C8189" s="1332"/>
      <c r="D8189" s="1333"/>
      <c r="E8189" s="1334"/>
      <c r="F8189" s="1334"/>
      <c r="G8189" s="1334"/>
    </row>
    <row r="8190" spans="1:7" s="1281" customFormat="1" x14ac:dyDescent="0.25">
      <c r="A8190" s="167"/>
      <c r="B8190" s="1331"/>
      <c r="C8190" s="1332"/>
      <c r="D8190" s="1333"/>
      <c r="E8190" s="1334"/>
      <c r="F8190" s="1334"/>
      <c r="G8190" s="1334"/>
    </row>
    <row r="8191" spans="1:7" s="1281" customFormat="1" x14ac:dyDescent="0.25">
      <c r="A8191" s="167"/>
      <c r="B8191" s="1331"/>
      <c r="C8191" s="1332"/>
      <c r="D8191" s="1333"/>
      <c r="E8191" s="1334"/>
      <c r="F8191" s="1334"/>
      <c r="G8191" s="1334"/>
    </row>
    <row r="8192" spans="1:7" s="1281" customFormat="1" x14ac:dyDescent="0.25">
      <c r="A8192" s="167"/>
      <c r="B8192" s="1331"/>
      <c r="C8192" s="1332"/>
      <c r="D8192" s="1333"/>
      <c r="E8192" s="1334"/>
      <c r="F8192" s="1334"/>
      <c r="G8192" s="1334"/>
    </row>
    <row r="8193" spans="1:7" s="1281" customFormat="1" x14ac:dyDescent="0.25">
      <c r="A8193" s="167"/>
      <c r="B8193" s="1331"/>
      <c r="C8193" s="1332"/>
      <c r="D8193" s="1333"/>
      <c r="E8193" s="1334"/>
      <c r="F8193" s="1334"/>
      <c r="G8193" s="1334"/>
    </row>
    <row r="8194" spans="1:7" s="1281" customFormat="1" x14ac:dyDescent="0.25">
      <c r="A8194" s="167"/>
      <c r="B8194" s="1331"/>
      <c r="C8194" s="1332"/>
      <c r="D8194" s="1333"/>
      <c r="E8194" s="1334"/>
      <c r="F8194" s="1334"/>
      <c r="G8194" s="1334"/>
    </row>
    <row r="8195" spans="1:7" s="1281" customFormat="1" x14ac:dyDescent="0.25">
      <c r="A8195" s="167"/>
      <c r="B8195" s="1331"/>
      <c r="C8195" s="1332"/>
      <c r="D8195" s="1333"/>
      <c r="E8195" s="1334"/>
      <c r="F8195" s="1334"/>
      <c r="G8195" s="1334"/>
    </row>
    <row r="8196" spans="1:7" s="1281" customFormat="1" x14ac:dyDescent="0.25">
      <c r="A8196" s="167"/>
      <c r="B8196" s="1331"/>
      <c r="C8196" s="1332"/>
      <c r="D8196" s="1333"/>
      <c r="E8196" s="1334"/>
      <c r="F8196" s="1334"/>
      <c r="G8196" s="1334"/>
    </row>
    <row r="8197" spans="1:7" s="1281" customFormat="1" x14ac:dyDescent="0.25">
      <c r="A8197" s="167"/>
      <c r="B8197" s="1331"/>
      <c r="C8197" s="1332"/>
      <c r="D8197" s="1333"/>
      <c r="E8197" s="1334"/>
      <c r="F8197" s="1334"/>
      <c r="G8197" s="1334"/>
    </row>
    <row r="8198" spans="1:7" s="1281" customFormat="1" x14ac:dyDescent="0.25">
      <c r="A8198" s="167"/>
      <c r="B8198" s="1331"/>
      <c r="C8198" s="1332"/>
      <c r="D8198" s="1333"/>
      <c r="E8198" s="1334"/>
      <c r="F8198" s="1334"/>
      <c r="G8198" s="1334"/>
    </row>
    <row r="8199" spans="1:7" s="1281" customFormat="1" x14ac:dyDescent="0.25">
      <c r="A8199" s="167"/>
      <c r="B8199" s="1331"/>
      <c r="C8199" s="1332"/>
      <c r="D8199" s="1333"/>
      <c r="E8199" s="1334"/>
      <c r="F8199" s="1334"/>
      <c r="G8199" s="1334"/>
    </row>
    <row r="8200" spans="1:7" s="1281" customFormat="1" x14ac:dyDescent="0.25">
      <c r="A8200" s="167"/>
      <c r="B8200" s="1331"/>
      <c r="C8200" s="1332"/>
      <c r="D8200" s="1333"/>
      <c r="E8200" s="1334"/>
      <c r="F8200" s="1334"/>
      <c r="G8200" s="1334"/>
    </row>
    <row r="8201" spans="1:7" s="1281" customFormat="1" x14ac:dyDescent="0.25">
      <c r="A8201" s="167"/>
      <c r="B8201" s="1331"/>
      <c r="C8201" s="1332"/>
      <c r="D8201" s="1333"/>
      <c r="E8201" s="1334"/>
      <c r="F8201" s="1334"/>
      <c r="G8201" s="1334"/>
    </row>
    <row r="8202" spans="1:7" s="1281" customFormat="1" x14ac:dyDescent="0.25">
      <c r="A8202" s="167"/>
      <c r="B8202" s="1331"/>
      <c r="C8202" s="1332"/>
      <c r="D8202" s="1333"/>
      <c r="E8202" s="1334"/>
      <c r="F8202" s="1334"/>
      <c r="G8202" s="1334"/>
    </row>
    <row r="8203" spans="1:7" s="1281" customFormat="1" x14ac:dyDescent="0.25">
      <c r="A8203" s="167"/>
      <c r="B8203" s="1331"/>
      <c r="C8203" s="1332"/>
      <c r="D8203" s="1333"/>
      <c r="E8203" s="1334"/>
      <c r="F8203" s="1334"/>
      <c r="G8203" s="1334"/>
    </row>
    <row r="8204" spans="1:7" s="1281" customFormat="1" x14ac:dyDescent="0.25">
      <c r="A8204" s="167"/>
      <c r="B8204" s="1331"/>
      <c r="C8204" s="1332"/>
      <c r="D8204" s="1333"/>
      <c r="E8204" s="1334"/>
      <c r="F8204" s="1334"/>
      <c r="G8204" s="1334"/>
    </row>
    <row r="8205" spans="1:7" s="1281" customFormat="1" x14ac:dyDescent="0.25">
      <c r="A8205" s="167"/>
      <c r="B8205" s="1331"/>
      <c r="C8205" s="1332"/>
      <c r="D8205" s="1333"/>
      <c r="E8205" s="1334"/>
      <c r="F8205" s="1334"/>
      <c r="G8205" s="1334"/>
    </row>
    <row r="8206" spans="1:7" s="1281" customFormat="1" x14ac:dyDescent="0.25">
      <c r="A8206" s="167"/>
      <c r="B8206" s="1331"/>
      <c r="C8206" s="1332"/>
      <c r="D8206" s="1333"/>
      <c r="E8206" s="1334"/>
      <c r="F8206" s="1334"/>
      <c r="G8206" s="1334"/>
    </row>
    <row r="8207" spans="1:7" s="1281" customFormat="1" x14ac:dyDescent="0.25">
      <c r="A8207" s="167"/>
      <c r="B8207" s="1331"/>
      <c r="C8207" s="1332"/>
      <c r="D8207" s="1333"/>
      <c r="E8207" s="1334"/>
      <c r="F8207" s="1334"/>
      <c r="G8207" s="1334"/>
    </row>
    <row r="8208" spans="1:7" s="1281" customFormat="1" x14ac:dyDescent="0.25">
      <c r="A8208" s="167"/>
      <c r="B8208" s="1331"/>
      <c r="C8208" s="1332"/>
      <c r="D8208" s="1333"/>
      <c r="E8208" s="1334"/>
      <c r="F8208" s="1334"/>
      <c r="G8208" s="1334"/>
    </row>
    <row r="8209" spans="1:7" s="1281" customFormat="1" x14ac:dyDescent="0.25">
      <c r="A8209" s="167"/>
      <c r="B8209" s="1331"/>
      <c r="C8209" s="1332"/>
      <c r="D8209" s="1333"/>
      <c r="E8209" s="1334"/>
      <c r="F8209" s="1334"/>
      <c r="G8209" s="1334"/>
    </row>
    <row r="8210" spans="1:7" s="1281" customFormat="1" x14ac:dyDescent="0.25">
      <c r="A8210" s="167"/>
      <c r="B8210" s="1331"/>
      <c r="C8210" s="1332"/>
      <c r="D8210" s="1333"/>
      <c r="E8210" s="1334"/>
      <c r="F8210" s="1334"/>
      <c r="G8210" s="1334"/>
    </row>
    <row r="8211" spans="1:7" s="1281" customFormat="1" x14ac:dyDescent="0.25">
      <c r="A8211" s="167"/>
      <c r="B8211" s="1331"/>
      <c r="C8211" s="1332"/>
      <c r="D8211" s="1333"/>
      <c r="E8211" s="1334"/>
      <c r="F8211" s="1334"/>
      <c r="G8211" s="1334"/>
    </row>
    <row r="8212" spans="1:7" s="1281" customFormat="1" x14ac:dyDescent="0.25">
      <c r="A8212" s="167"/>
      <c r="B8212" s="1331"/>
      <c r="C8212" s="1332"/>
      <c r="D8212" s="1333"/>
      <c r="E8212" s="1334"/>
      <c r="F8212" s="1334"/>
      <c r="G8212" s="1334"/>
    </row>
    <row r="8213" spans="1:7" s="1281" customFormat="1" x14ac:dyDescent="0.25">
      <c r="A8213" s="167"/>
      <c r="B8213" s="1331"/>
      <c r="C8213" s="1332"/>
      <c r="D8213" s="1333"/>
      <c r="E8213" s="1334"/>
      <c r="F8213" s="1334"/>
      <c r="G8213" s="1334"/>
    </row>
    <row r="8214" spans="1:7" s="1281" customFormat="1" x14ac:dyDescent="0.25">
      <c r="A8214" s="167"/>
      <c r="B8214" s="1331"/>
      <c r="C8214" s="1332"/>
      <c r="D8214" s="1333"/>
      <c r="E8214" s="1334"/>
      <c r="F8214" s="1334"/>
      <c r="G8214" s="1334"/>
    </row>
    <row r="8215" spans="1:7" s="1281" customFormat="1" x14ac:dyDescent="0.25">
      <c r="A8215" s="167"/>
      <c r="B8215" s="1331"/>
      <c r="C8215" s="1332"/>
      <c r="D8215" s="1333"/>
      <c r="E8215" s="1334"/>
      <c r="F8215" s="1334"/>
      <c r="G8215" s="1334"/>
    </row>
    <row r="8216" spans="1:7" s="1281" customFormat="1" x14ac:dyDescent="0.25">
      <c r="A8216" s="167"/>
      <c r="B8216" s="1331"/>
      <c r="C8216" s="1332"/>
      <c r="D8216" s="1333"/>
      <c r="E8216" s="1334"/>
      <c r="F8216" s="1334"/>
      <c r="G8216" s="1334"/>
    </row>
    <row r="8217" spans="1:7" s="1281" customFormat="1" x14ac:dyDescent="0.25">
      <c r="A8217" s="167"/>
      <c r="B8217" s="1331"/>
      <c r="C8217" s="1332"/>
      <c r="D8217" s="1333"/>
      <c r="E8217" s="1334"/>
      <c r="F8217" s="1334"/>
      <c r="G8217" s="1334"/>
    </row>
    <row r="8218" spans="1:7" s="1281" customFormat="1" x14ac:dyDescent="0.25">
      <c r="A8218" s="167"/>
      <c r="B8218" s="1331"/>
      <c r="C8218" s="1332"/>
      <c r="D8218" s="1333"/>
      <c r="E8218" s="1334"/>
      <c r="F8218" s="1334"/>
      <c r="G8218" s="1334"/>
    </row>
    <row r="8219" spans="1:7" s="1281" customFormat="1" x14ac:dyDescent="0.25">
      <c r="A8219" s="167"/>
      <c r="B8219" s="1331"/>
      <c r="C8219" s="1332"/>
      <c r="D8219" s="1333"/>
      <c r="E8219" s="1334"/>
      <c r="F8219" s="1334"/>
      <c r="G8219" s="1334"/>
    </row>
    <row r="8220" spans="1:7" s="1281" customFormat="1" x14ac:dyDescent="0.25">
      <c r="A8220" s="167"/>
      <c r="B8220" s="1331"/>
      <c r="C8220" s="1332"/>
      <c r="D8220" s="1333"/>
      <c r="E8220" s="1334"/>
      <c r="F8220" s="1334"/>
      <c r="G8220" s="1334"/>
    </row>
    <row r="8221" spans="1:7" s="1281" customFormat="1" x14ac:dyDescent="0.25">
      <c r="A8221" s="167"/>
      <c r="B8221" s="1331"/>
      <c r="C8221" s="1332"/>
      <c r="D8221" s="1333"/>
      <c r="E8221" s="1334"/>
      <c r="F8221" s="1334"/>
      <c r="G8221" s="1334"/>
    </row>
    <row r="8222" spans="1:7" s="1281" customFormat="1" x14ac:dyDescent="0.25">
      <c r="A8222" s="167"/>
      <c r="B8222" s="1331"/>
      <c r="C8222" s="1332"/>
      <c r="D8222" s="1333"/>
      <c r="E8222" s="1334"/>
      <c r="F8222" s="1334"/>
      <c r="G8222" s="1334"/>
    </row>
    <row r="8223" spans="1:7" s="1281" customFormat="1" x14ac:dyDescent="0.25">
      <c r="A8223" s="167"/>
      <c r="B8223" s="1331"/>
      <c r="C8223" s="1332"/>
      <c r="D8223" s="1333"/>
      <c r="E8223" s="1334"/>
      <c r="F8223" s="1334"/>
      <c r="G8223" s="1334"/>
    </row>
    <row r="8224" spans="1:7" s="1281" customFormat="1" x14ac:dyDescent="0.25">
      <c r="A8224" s="167"/>
      <c r="B8224" s="1331"/>
      <c r="C8224" s="1332"/>
      <c r="D8224" s="1333"/>
      <c r="E8224" s="1334"/>
      <c r="F8224" s="1334"/>
      <c r="G8224" s="1334"/>
    </row>
    <row r="8225" spans="1:7" s="1281" customFormat="1" x14ac:dyDescent="0.25">
      <c r="A8225" s="167"/>
      <c r="B8225" s="1331"/>
      <c r="C8225" s="1332"/>
      <c r="D8225" s="1333"/>
      <c r="E8225" s="1334"/>
      <c r="F8225" s="1334"/>
      <c r="G8225" s="1334"/>
    </row>
    <row r="8226" spans="1:7" s="1281" customFormat="1" x14ac:dyDescent="0.25">
      <c r="A8226" s="167"/>
      <c r="B8226" s="1331"/>
      <c r="C8226" s="1332"/>
      <c r="D8226" s="1333"/>
      <c r="E8226" s="1334"/>
      <c r="F8226" s="1334"/>
      <c r="G8226" s="1334"/>
    </row>
    <row r="8227" spans="1:7" s="1281" customFormat="1" x14ac:dyDescent="0.25">
      <c r="A8227" s="167"/>
      <c r="B8227" s="1331"/>
      <c r="C8227" s="1332"/>
      <c r="D8227" s="1333"/>
      <c r="E8227" s="1334"/>
      <c r="F8227" s="1334"/>
      <c r="G8227" s="1334"/>
    </row>
    <row r="8228" spans="1:7" s="1281" customFormat="1" x14ac:dyDescent="0.25">
      <c r="A8228" s="167"/>
      <c r="B8228" s="1331"/>
      <c r="C8228" s="1332"/>
      <c r="D8228" s="1333"/>
      <c r="E8228" s="1334"/>
      <c r="F8228" s="1334"/>
      <c r="G8228" s="1334"/>
    </row>
    <row r="8229" spans="1:7" s="1281" customFormat="1" x14ac:dyDescent="0.25">
      <c r="A8229" s="167"/>
      <c r="B8229" s="1331"/>
      <c r="C8229" s="1332"/>
      <c r="D8229" s="1333"/>
      <c r="E8229" s="1334"/>
      <c r="F8229" s="1334"/>
      <c r="G8229" s="1334"/>
    </row>
    <row r="8230" spans="1:7" s="1281" customFormat="1" x14ac:dyDescent="0.25">
      <c r="A8230" s="167"/>
      <c r="B8230" s="1331"/>
      <c r="C8230" s="1332"/>
      <c r="D8230" s="1333"/>
      <c r="E8230" s="1334"/>
      <c r="F8230" s="1334"/>
      <c r="G8230" s="1334"/>
    </row>
    <row r="8231" spans="1:7" s="1281" customFormat="1" x14ac:dyDescent="0.25">
      <c r="A8231" s="167"/>
      <c r="B8231" s="1331"/>
      <c r="C8231" s="1332"/>
      <c r="D8231" s="1333"/>
      <c r="E8231" s="1334"/>
      <c r="F8231" s="1334"/>
      <c r="G8231" s="1334"/>
    </row>
    <row r="8232" spans="1:7" s="1281" customFormat="1" x14ac:dyDescent="0.25">
      <c r="A8232" s="167"/>
      <c r="B8232" s="1331"/>
      <c r="C8232" s="1332"/>
      <c r="D8232" s="1333"/>
      <c r="E8232" s="1334"/>
      <c r="F8232" s="1334"/>
      <c r="G8232" s="1334"/>
    </row>
    <row r="8233" spans="1:7" s="1281" customFormat="1" x14ac:dyDescent="0.25">
      <c r="A8233" s="167"/>
      <c r="B8233" s="1331"/>
      <c r="C8233" s="1332"/>
      <c r="D8233" s="1333"/>
      <c r="E8233" s="1334"/>
      <c r="F8233" s="1334"/>
      <c r="G8233" s="1334"/>
    </row>
    <row r="8234" spans="1:7" s="1281" customFormat="1" x14ac:dyDescent="0.25">
      <c r="A8234" s="167"/>
      <c r="B8234" s="1331"/>
      <c r="C8234" s="1332"/>
      <c r="D8234" s="1333"/>
      <c r="E8234" s="1334"/>
      <c r="F8234" s="1334"/>
      <c r="G8234" s="1334"/>
    </row>
    <row r="8235" spans="1:7" s="1281" customFormat="1" x14ac:dyDescent="0.25">
      <c r="A8235" s="167"/>
      <c r="B8235" s="1331"/>
      <c r="C8235" s="1332"/>
      <c r="D8235" s="1333"/>
      <c r="E8235" s="1334"/>
      <c r="F8235" s="1334"/>
      <c r="G8235" s="1334"/>
    </row>
    <row r="8236" spans="1:7" s="1281" customFormat="1" x14ac:dyDescent="0.25">
      <c r="A8236" s="167"/>
      <c r="B8236" s="1331"/>
      <c r="C8236" s="1332"/>
      <c r="D8236" s="1333"/>
      <c r="E8236" s="1334"/>
      <c r="F8236" s="1334"/>
      <c r="G8236" s="1334"/>
    </row>
    <row r="8237" spans="1:7" s="1281" customFormat="1" x14ac:dyDescent="0.25">
      <c r="A8237" s="167"/>
      <c r="B8237" s="1331"/>
      <c r="C8237" s="1332"/>
      <c r="D8237" s="1333"/>
      <c r="E8237" s="1334"/>
      <c r="F8237" s="1334"/>
      <c r="G8237" s="1334"/>
    </row>
    <row r="8238" spans="1:7" s="1281" customFormat="1" x14ac:dyDescent="0.25">
      <c r="A8238" s="167"/>
      <c r="B8238" s="1331"/>
      <c r="C8238" s="1332"/>
      <c r="D8238" s="1333"/>
      <c r="E8238" s="1334"/>
      <c r="F8238" s="1334"/>
      <c r="G8238" s="1334"/>
    </row>
    <row r="8239" spans="1:7" s="1281" customFormat="1" x14ac:dyDescent="0.25">
      <c r="A8239" s="167"/>
      <c r="B8239" s="1331"/>
      <c r="C8239" s="1332"/>
      <c r="D8239" s="1333"/>
      <c r="E8239" s="1334"/>
      <c r="F8239" s="1334"/>
      <c r="G8239" s="1334"/>
    </row>
    <row r="8240" spans="1:7" s="1281" customFormat="1" x14ac:dyDescent="0.25">
      <c r="A8240" s="167"/>
      <c r="B8240" s="1331"/>
      <c r="C8240" s="1332"/>
      <c r="D8240" s="1333"/>
      <c r="E8240" s="1334"/>
      <c r="F8240" s="1334"/>
      <c r="G8240" s="1334"/>
    </row>
    <row r="8241" spans="1:7" s="1281" customFormat="1" x14ac:dyDescent="0.25">
      <c r="A8241" s="167"/>
      <c r="B8241" s="1331"/>
      <c r="C8241" s="1332"/>
      <c r="D8241" s="1333"/>
      <c r="E8241" s="1334"/>
      <c r="F8241" s="1334"/>
      <c r="G8241" s="1334"/>
    </row>
    <row r="8242" spans="1:7" s="1281" customFormat="1" x14ac:dyDescent="0.25">
      <c r="A8242" s="167"/>
      <c r="B8242" s="1331"/>
      <c r="C8242" s="1332"/>
      <c r="D8242" s="1333"/>
      <c r="E8242" s="1334"/>
      <c r="F8242" s="1334"/>
      <c r="G8242" s="1334"/>
    </row>
    <row r="8243" spans="1:7" s="1281" customFormat="1" x14ac:dyDescent="0.25">
      <c r="A8243" s="167"/>
      <c r="B8243" s="1331"/>
      <c r="C8243" s="1332"/>
      <c r="D8243" s="1333"/>
      <c r="E8243" s="1334"/>
      <c r="F8243" s="1334"/>
      <c r="G8243" s="1334"/>
    </row>
    <row r="8244" spans="1:7" s="1281" customFormat="1" x14ac:dyDescent="0.25">
      <c r="A8244" s="167"/>
      <c r="B8244" s="1331"/>
      <c r="C8244" s="1332"/>
      <c r="D8244" s="1333"/>
      <c r="E8244" s="1334"/>
      <c r="F8244" s="1334"/>
      <c r="G8244" s="1334"/>
    </row>
    <row r="8245" spans="1:7" s="1281" customFormat="1" x14ac:dyDescent="0.25">
      <c r="A8245" s="167"/>
      <c r="B8245" s="1331"/>
      <c r="C8245" s="1332"/>
      <c r="D8245" s="1333"/>
      <c r="E8245" s="1334"/>
      <c r="F8245" s="1334"/>
      <c r="G8245" s="1334"/>
    </row>
    <row r="8246" spans="1:7" s="1281" customFormat="1" x14ac:dyDescent="0.25">
      <c r="A8246" s="167"/>
      <c r="B8246" s="1331"/>
      <c r="C8246" s="1332"/>
      <c r="D8246" s="1333"/>
      <c r="E8246" s="1334"/>
      <c r="F8246" s="1334"/>
      <c r="G8246" s="1334"/>
    </row>
    <row r="8247" spans="1:7" s="1281" customFormat="1" x14ac:dyDescent="0.25">
      <c r="A8247" s="167"/>
      <c r="B8247" s="1331"/>
      <c r="C8247" s="1332"/>
      <c r="D8247" s="1333"/>
      <c r="E8247" s="1334"/>
      <c r="F8247" s="1334"/>
      <c r="G8247" s="1334"/>
    </row>
    <row r="8248" spans="1:7" s="1281" customFormat="1" x14ac:dyDescent="0.25">
      <c r="A8248" s="167"/>
      <c r="B8248" s="1331"/>
      <c r="C8248" s="1332"/>
      <c r="D8248" s="1333"/>
      <c r="E8248" s="1334"/>
      <c r="F8248" s="1334"/>
      <c r="G8248" s="1334"/>
    </row>
    <row r="8249" spans="1:7" s="1281" customFormat="1" x14ac:dyDescent="0.25">
      <c r="A8249" s="167"/>
      <c r="B8249" s="1331"/>
      <c r="C8249" s="1332"/>
      <c r="D8249" s="1333"/>
      <c r="E8249" s="1334"/>
      <c r="F8249" s="1334"/>
      <c r="G8249" s="1334"/>
    </row>
    <row r="8250" spans="1:7" s="1281" customFormat="1" x14ac:dyDescent="0.25">
      <c r="A8250" s="167"/>
      <c r="B8250" s="1331"/>
      <c r="C8250" s="1332"/>
      <c r="D8250" s="1333"/>
      <c r="E8250" s="1334"/>
      <c r="F8250" s="1334"/>
      <c r="G8250" s="1334"/>
    </row>
    <row r="8251" spans="1:7" s="1281" customFormat="1" x14ac:dyDescent="0.25">
      <c r="A8251" s="167"/>
      <c r="B8251" s="1331"/>
      <c r="C8251" s="1332"/>
      <c r="D8251" s="1333"/>
      <c r="E8251" s="1334"/>
      <c r="F8251" s="1334"/>
      <c r="G8251" s="1334"/>
    </row>
    <row r="8252" spans="1:7" s="1281" customFormat="1" x14ac:dyDescent="0.25">
      <c r="A8252" s="167"/>
      <c r="B8252" s="1331"/>
      <c r="C8252" s="1332"/>
      <c r="D8252" s="1333"/>
      <c r="E8252" s="1334"/>
      <c r="F8252" s="1334"/>
      <c r="G8252" s="1334"/>
    </row>
    <row r="8253" spans="1:7" s="1281" customFormat="1" x14ac:dyDescent="0.25">
      <c r="A8253" s="167"/>
      <c r="B8253" s="1331"/>
      <c r="C8253" s="1332"/>
      <c r="D8253" s="1333"/>
      <c r="E8253" s="1334"/>
      <c r="F8253" s="1334"/>
      <c r="G8253" s="1334"/>
    </row>
    <row r="8254" spans="1:7" s="1281" customFormat="1" x14ac:dyDescent="0.25">
      <c r="A8254" s="167"/>
      <c r="B8254" s="1331"/>
      <c r="C8254" s="1332"/>
      <c r="D8254" s="1333"/>
      <c r="E8254" s="1334"/>
      <c r="F8254" s="1334"/>
      <c r="G8254" s="1334"/>
    </row>
    <row r="8255" spans="1:7" s="1281" customFormat="1" x14ac:dyDescent="0.25">
      <c r="A8255" s="167"/>
      <c r="B8255" s="1331"/>
      <c r="C8255" s="1332"/>
      <c r="D8255" s="1333"/>
      <c r="E8255" s="1334"/>
      <c r="F8255" s="1334"/>
      <c r="G8255" s="1334"/>
    </row>
    <row r="8256" spans="1:7" s="1281" customFormat="1" x14ac:dyDescent="0.25">
      <c r="A8256" s="167"/>
      <c r="B8256" s="1331"/>
      <c r="C8256" s="1332"/>
      <c r="D8256" s="1333"/>
      <c r="E8256" s="1334"/>
      <c r="F8256" s="1334"/>
      <c r="G8256" s="1334"/>
    </row>
    <row r="8257" spans="1:7" s="1281" customFormat="1" x14ac:dyDescent="0.25">
      <c r="A8257" s="167"/>
      <c r="B8257" s="1331"/>
      <c r="C8257" s="1332"/>
      <c r="D8257" s="1333"/>
      <c r="E8257" s="1334"/>
      <c r="F8257" s="1334"/>
      <c r="G8257" s="1334"/>
    </row>
    <row r="8258" spans="1:7" s="1281" customFormat="1" x14ac:dyDescent="0.25">
      <c r="A8258" s="167"/>
      <c r="B8258" s="1331"/>
      <c r="C8258" s="1332"/>
      <c r="D8258" s="1333"/>
      <c r="E8258" s="1334"/>
      <c r="F8258" s="1334"/>
      <c r="G8258" s="1334"/>
    </row>
    <row r="8259" spans="1:7" s="1281" customFormat="1" x14ac:dyDescent="0.25">
      <c r="A8259" s="167"/>
      <c r="B8259" s="1331"/>
      <c r="C8259" s="1332"/>
      <c r="D8259" s="1333"/>
      <c r="E8259" s="1334"/>
      <c r="F8259" s="1334"/>
      <c r="G8259" s="1334"/>
    </row>
    <row r="8260" spans="1:7" s="1281" customFormat="1" x14ac:dyDescent="0.25">
      <c r="A8260" s="167"/>
      <c r="B8260" s="1331"/>
      <c r="C8260" s="1332"/>
      <c r="D8260" s="1333"/>
      <c r="E8260" s="1334"/>
      <c r="F8260" s="1334"/>
      <c r="G8260" s="1334"/>
    </row>
    <row r="8261" spans="1:7" s="1281" customFormat="1" x14ac:dyDescent="0.25">
      <c r="A8261" s="167"/>
      <c r="B8261" s="1331"/>
      <c r="C8261" s="1332"/>
      <c r="D8261" s="1333"/>
      <c r="E8261" s="1334"/>
      <c r="F8261" s="1334"/>
      <c r="G8261" s="1334"/>
    </row>
    <row r="8262" spans="1:7" s="1281" customFormat="1" x14ac:dyDescent="0.25">
      <c r="A8262" s="167"/>
      <c r="B8262" s="1331"/>
      <c r="C8262" s="1332"/>
      <c r="D8262" s="1333"/>
      <c r="E8262" s="1334"/>
      <c r="F8262" s="1334"/>
      <c r="G8262" s="1334"/>
    </row>
    <row r="8263" spans="1:7" s="1281" customFormat="1" x14ac:dyDescent="0.25">
      <c r="A8263" s="167"/>
      <c r="B8263" s="1331"/>
      <c r="C8263" s="1332"/>
      <c r="D8263" s="1333"/>
      <c r="E8263" s="1334"/>
      <c r="F8263" s="1334"/>
      <c r="G8263" s="1334"/>
    </row>
    <row r="8264" spans="1:7" s="1281" customFormat="1" x14ac:dyDescent="0.25">
      <c r="A8264" s="167"/>
      <c r="B8264" s="1331"/>
      <c r="C8264" s="1332"/>
      <c r="D8264" s="1333"/>
      <c r="E8264" s="1334"/>
      <c r="F8264" s="1334"/>
      <c r="G8264" s="1334"/>
    </row>
    <row r="8265" spans="1:7" s="1281" customFormat="1" x14ac:dyDescent="0.25">
      <c r="A8265" s="167"/>
      <c r="B8265" s="1331"/>
      <c r="C8265" s="1332"/>
      <c r="D8265" s="1333"/>
      <c r="E8265" s="1334"/>
      <c r="F8265" s="1334"/>
      <c r="G8265" s="1334"/>
    </row>
    <row r="8266" spans="1:7" s="1281" customFormat="1" x14ac:dyDescent="0.25">
      <c r="A8266" s="167"/>
      <c r="B8266" s="1331"/>
      <c r="C8266" s="1332"/>
      <c r="D8266" s="1333"/>
      <c r="E8266" s="1334"/>
      <c r="F8266" s="1334"/>
      <c r="G8266" s="1334"/>
    </row>
    <row r="8267" spans="1:7" s="1281" customFormat="1" x14ac:dyDescent="0.25">
      <c r="A8267" s="167"/>
      <c r="B8267" s="1331"/>
      <c r="C8267" s="1332"/>
      <c r="D8267" s="1333"/>
      <c r="E8267" s="1334"/>
      <c r="F8267" s="1334"/>
      <c r="G8267" s="1334"/>
    </row>
    <row r="8268" spans="1:7" s="1281" customFormat="1" x14ac:dyDescent="0.25">
      <c r="A8268" s="167"/>
      <c r="B8268" s="1331"/>
      <c r="C8268" s="1332"/>
      <c r="D8268" s="1333"/>
      <c r="E8268" s="1334"/>
      <c r="F8268" s="1334"/>
      <c r="G8268" s="1334"/>
    </row>
    <row r="8269" spans="1:7" s="1281" customFormat="1" x14ac:dyDescent="0.25">
      <c r="A8269" s="167"/>
      <c r="B8269" s="1331"/>
      <c r="C8269" s="1332"/>
      <c r="D8269" s="1333"/>
      <c r="E8269" s="1334"/>
      <c r="F8269" s="1334"/>
      <c r="G8269" s="1334"/>
    </row>
    <row r="8270" spans="1:7" s="1281" customFormat="1" x14ac:dyDescent="0.25">
      <c r="A8270" s="167"/>
      <c r="B8270" s="1331"/>
      <c r="C8270" s="1332"/>
      <c r="D8270" s="1333"/>
      <c r="E8270" s="1334"/>
      <c r="F8270" s="1334"/>
      <c r="G8270" s="1334"/>
    </row>
    <row r="8271" spans="1:7" s="1281" customFormat="1" x14ac:dyDescent="0.25">
      <c r="A8271" s="167"/>
      <c r="B8271" s="1331"/>
      <c r="C8271" s="1332"/>
      <c r="D8271" s="1333"/>
      <c r="E8271" s="1334"/>
      <c r="F8271" s="1334"/>
      <c r="G8271" s="1334"/>
    </row>
    <row r="8272" spans="1:7" s="1281" customFormat="1" x14ac:dyDescent="0.25">
      <c r="A8272" s="167"/>
      <c r="B8272" s="1331"/>
      <c r="C8272" s="1332"/>
      <c r="D8272" s="1333"/>
      <c r="E8272" s="1334"/>
      <c r="F8272" s="1334"/>
      <c r="G8272" s="1334"/>
    </row>
    <row r="8273" spans="1:7" s="1281" customFormat="1" x14ac:dyDescent="0.25">
      <c r="A8273" s="167"/>
      <c r="B8273" s="1331"/>
      <c r="C8273" s="1332"/>
      <c r="D8273" s="1333"/>
      <c r="E8273" s="1334"/>
      <c r="F8273" s="1334"/>
      <c r="G8273" s="1334"/>
    </row>
    <row r="8274" spans="1:7" s="1281" customFormat="1" x14ac:dyDescent="0.25">
      <c r="A8274" s="167"/>
      <c r="B8274" s="1331"/>
      <c r="C8274" s="1332"/>
      <c r="D8274" s="1333"/>
      <c r="E8274" s="1334"/>
      <c r="F8274" s="1334"/>
      <c r="G8274" s="1334"/>
    </row>
    <row r="8275" spans="1:7" s="1281" customFormat="1" x14ac:dyDescent="0.25">
      <c r="A8275" s="167"/>
      <c r="B8275" s="1331"/>
      <c r="C8275" s="1332"/>
      <c r="D8275" s="1333"/>
      <c r="E8275" s="1334"/>
      <c r="F8275" s="1334"/>
      <c r="G8275" s="1334"/>
    </row>
    <row r="8276" spans="1:7" s="1281" customFormat="1" x14ac:dyDescent="0.25">
      <c r="A8276" s="167"/>
      <c r="B8276" s="1331"/>
      <c r="C8276" s="1332"/>
      <c r="D8276" s="1333"/>
      <c r="E8276" s="1334"/>
      <c r="F8276" s="1334"/>
      <c r="G8276" s="1334"/>
    </row>
    <row r="8277" spans="1:7" s="1281" customFormat="1" x14ac:dyDescent="0.25">
      <c r="A8277" s="167"/>
      <c r="B8277" s="1331"/>
      <c r="C8277" s="1332"/>
      <c r="D8277" s="1333"/>
      <c r="E8277" s="1334"/>
      <c r="F8277" s="1334"/>
      <c r="G8277" s="1334"/>
    </row>
    <row r="8278" spans="1:7" s="1281" customFormat="1" x14ac:dyDescent="0.25">
      <c r="A8278" s="167"/>
      <c r="B8278" s="1331"/>
      <c r="C8278" s="1332"/>
      <c r="D8278" s="1333"/>
      <c r="E8278" s="1334"/>
      <c r="F8278" s="1334"/>
      <c r="G8278" s="1334"/>
    </row>
    <row r="8279" spans="1:7" s="1281" customFormat="1" x14ac:dyDescent="0.25">
      <c r="A8279" s="167"/>
      <c r="B8279" s="1331"/>
      <c r="C8279" s="1332"/>
      <c r="D8279" s="1333"/>
      <c r="E8279" s="1334"/>
      <c r="F8279" s="1334"/>
      <c r="G8279" s="1334"/>
    </row>
    <row r="8280" spans="1:7" s="1281" customFormat="1" x14ac:dyDescent="0.25">
      <c r="A8280" s="167"/>
      <c r="B8280" s="1331"/>
      <c r="C8280" s="1332"/>
      <c r="D8280" s="1333"/>
      <c r="E8280" s="1334"/>
      <c r="F8280" s="1334"/>
      <c r="G8280" s="1334"/>
    </row>
    <row r="8281" spans="1:7" s="1281" customFormat="1" x14ac:dyDescent="0.25">
      <c r="A8281" s="167"/>
      <c r="B8281" s="1331"/>
      <c r="C8281" s="1332"/>
      <c r="D8281" s="1333"/>
      <c r="E8281" s="1334"/>
      <c r="F8281" s="1334"/>
      <c r="G8281" s="1334"/>
    </row>
    <row r="8282" spans="1:7" s="1281" customFormat="1" x14ac:dyDescent="0.25">
      <c r="A8282" s="167"/>
      <c r="B8282" s="1331"/>
      <c r="C8282" s="1332"/>
      <c r="D8282" s="1333"/>
      <c r="E8282" s="1334"/>
      <c r="F8282" s="1334"/>
      <c r="G8282" s="1334"/>
    </row>
    <row r="8283" spans="1:7" s="1281" customFormat="1" x14ac:dyDescent="0.25">
      <c r="A8283" s="167"/>
      <c r="B8283" s="1331"/>
      <c r="C8283" s="1332"/>
      <c r="D8283" s="1333"/>
      <c r="E8283" s="1334"/>
      <c r="F8283" s="1334"/>
      <c r="G8283" s="1334"/>
    </row>
    <row r="8284" spans="1:7" s="1281" customFormat="1" x14ac:dyDescent="0.25">
      <c r="A8284" s="167"/>
      <c r="B8284" s="1331"/>
      <c r="C8284" s="1332"/>
      <c r="D8284" s="1333"/>
      <c r="E8284" s="1334"/>
      <c r="F8284" s="1334"/>
      <c r="G8284" s="1334"/>
    </row>
    <row r="8285" spans="1:7" s="1281" customFormat="1" x14ac:dyDescent="0.25">
      <c r="A8285" s="167"/>
      <c r="B8285" s="1331"/>
      <c r="C8285" s="1332"/>
      <c r="D8285" s="1333"/>
      <c r="E8285" s="1334"/>
      <c r="F8285" s="1334"/>
      <c r="G8285" s="1334"/>
    </row>
    <row r="8286" spans="1:7" s="1281" customFormat="1" x14ac:dyDescent="0.25">
      <c r="A8286" s="167"/>
      <c r="B8286" s="1331"/>
      <c r="C8286" s="1332"/>
      <c r="D8286" s="1333"/>
      <c r="E8286" s="1334"/>
      <c r="F8286" s="1334"/>
      <c r="G8286" s="1334"/>
    </row>
    <row r="8287" spans="1:7" s="1281" customFormat="1" x14ac:dyDescent="0.25">
      <c r="A8287" s="167"/>
      <c r="B8287" s="1331"/>
      <c r="C8287" s="1332"/>
      <c r="D8287" s="1333"/>
      <c r="E8287" s="1334"/>
      <c r="F8287" s="1334"/>
      <c r="G8287" s="1334"/>
    </row>
    <row r="8288" spans="1:7" s="1281" customFormat="1" x14ac:dyDescent="0.25">
      <c r="A8288" s="167"/>
      <c r="B8288" s="1331"/>
      <c r="C8288" s="1332"/>
      <c r="D8288" s="1333"/>
      <c r="E8288" s="1334"/>
      <c r="F8288" s="1334"/>
      <c r="G8288" s="1334"/>
    </row>
    <row r="8289" spans="1:7" s="1281" customFormat="1" x14ac:dyDescent="0.25">
      <c r="A8289" s="167"/>
      <c r="B8289" s="1331"/>
      <c r="C8289" s="1332"/>
      <c r="D8289" s="1333"/>
      <c r="E8289" s="1334"/>
      <c r="F8289" s="1334"/>
      <c r="G8289" s="1334"/>
    </row>
    <row r="8290" spans="1:7" s="1281" customFormat="1" x14ac:dyDescent="0.25">
      <c r="A8290" s="167"/>
      <c r="B8290" s="1331"/>
      <c r="C8290" s="1332"/>
      <c r="D8290" s="1333"/>
      <c r="E8290" s="1334"/>
      <c r="F8290" s="1334"/>
      <c r="G8290" s="1334"/>
    </row>
    <row r="8291" spans="1:7" s="1281" customFormat="1" x14ac:dyDescent="0.25">
      <c r="A8291" s="167"/>
      <c r="B8291" s="1331"/>
      <c r="C8291" s="1332"/>
      <c r="D8291" s="1333"/>
      <c r="E8291" s="1334"/>
      <c r="F8291" s="1334"/>
      <c r="G8291" s="1334"/>
    </row>
    <row r="8292" spans="1:7" s="1281" customFormat="1" x14ac:dyDescent="0.25">
      <c r="A8292" s="167"/>
      <c r="B8292" s="1331"/>
      <c r="C8292" s="1332"/>
      <c r="D8292" s="1333"/>
      <c r="E8292" s="1334"/>
      <c r="F8292" s="1334"/>
      <c r="G8292" s="1334"/>
    </row>
    <row r="8293" spans="1:7" s="1281" customFormat="1" x14ac:dyDescent="0.25">
      <c r="A8293" s="167"/>
      <c r="B8293" s="1331"/>
      <c r="C8293" s="1332"/>
      <c r="D8293" s="1333"/>
      <c r="E8293" s="1334"/>
      <c r="F8293" s="1334"/>
      <c r="G8293" s="1334"/>
    </row>
    <row r="8294" spans="1:7" s="1281" customFormat="1" x14ac:dyDescent="0.25">
      <c r="A8294" s="167"/>
      <c r="B8294" s="1331"/>
      <c r="C8294" s="1332"/>
      <c r="D8294" s="1333"/>
      <c r="E8294" s="1334"/>
      <c r="F8294" s="1334"/>
      <c r="G8294" s="1334"/>
    </row>
    <row r="8295" spans="1:7" s="1281" customFormat="1" x14ac:dyDescent="0.25">
      <c r="A8295" s="167"/>
      <c r="B8295" s="1331"/>
      <c r="C8295" s="1332"/>
      <c r="D8295" s="1333"/>
      <c r="E8295" s="1334"/>
      <c r="F8295" s="1334"/>
      <c r="G8295" s="1334"/>
    </row>
    <row r="8296" spans="1:7" s="1281" customFormat="1" x14ac:dyDescent="0.25">
      <c r="A8296" s="167"/>
      <c r="B8296" s="1331"/>
      <c r="C8296" s="1332"/>
      <c r="D8296" s="1333"/>
      <c r="E8296" s="1334"/>
      <c r="F8296" s="1334"/>
      <c r="G8296" s="1334"/>
    </row>
    <row r="8297" spans="1:7" s="1281" customFormat="1" x14ac:dyDescent="0.25">
      <c r="A8297" s="167"/>
      <c r="B8297" s="1331"/>
      <c r="C8297" s="1332"/>
      <c r="D8297" s="1333"/>
      <c r="E8297" s="1334"/>
      <c r="F8297" s="1334"/>
      <c r="G8297" s="1334"/>
    </row>
    <row r="8298" spans="1:7" s="1281" customFormat="1" x14ac:dyDescent="0.25">
      <c r="A8298" s="167"/>
      <c r="B8298" s="1331"/>
      <c r="C8298" s="1332"/>
      <c r="D8298" s="1333"/>
      <c r="E8298" s="1334"/>
      <c r="F8298" s="1334"/>
      <c r="G8298" s="1334"/>
    </row>
    <row r="8299" spans="1:7" s="1281" customFormat="1" x14ac:dyDescent="0.25">
      <c r="A8299" s="167"/>
      <c r="B8299" s="1331"/>
      <c r="C8299" s="1332"/>
      <c r="D8299" s="1333"/>
      <c r="E8299" s="1334"/>
      <c r="F8299" s="1334"/>
      <c r="G8299" s="1334"/>
    </row>
    <row r="8300" spans="1:7" s="1281" customFormat="1" x14ac:dyDescent="0.25">
      <c r="A8300" s="167"/>
      <c r="B8300" s="1331"/>
      <c r="C8300" s="1332"/>
      <c r="D8300" s="1333"/>
      <c r="E8300" s="1334"/>
      <c r="F8300" s="1334"/>
      <c r="G8300" s="1334"/>
    </row>
    <row r="8301" spans="1:7" s="1281" customFormat="1" x14ac:dyDescent="0.25">
      <c r="A8301" s="167"/>
      <c r="B8301" s="1331"/>
      <c r="C8301" s="1332"/>
      <c r="D8301" s="1333"/>
      <c r="E8301" s="1334"/>
      <c r="F8301" s="1334"/>
      <c r="G8301" s="1334"/>
    </row>
    <row r="8302" spans="1:7" s="1281" customFormat="1" x14ac:dyDescent="0.25">
      <c r="A8302" s="167"/>
      <c r="B8302" s="1331"/>
      <c r="C8302" s="1332"/>
      <c r="D8302" s="1333"/>
      <c r="E8302" s="1334"/>
      <c r="F8302" s="1334"/>
      <c r="G8302" s="1334"/>
    </row>
    <row r="8303" spans="1:7" s="1281" customFormat="1" x14ac:dyDescent="0.25">
      <c r="A8303" s="167"/>
      <c r="B8303" s="1331"/>
      <c r="C8303" s="1332"/>
      <c r="D8303" s="1333"/>
      <c r="E8303" s="1334"/>
      <c r="F8303" s="1334"/>
      <c r="G8303" s="1334"/>
    </row>
    <row r="8304" spans="1:7" s="1281" customFormat="1" x14ac:dyDescent="0.25">
      <c r="A8304" s="167"/>
      <c r="B8304" s="1331"/>
      <c r="C8304" s="1332"/>
      <c r="D8304" s="1333"/>
      <c r="E8304" s="1334"/>
      <c r="F8304" s="1334"/>
      <c r="G8304" s="1334"/>
    </row>
    <row r="8305" spans="1:7" s="1281" customFormat="1" x14ac:dyDescent="0.25">
      <c r="A8305" s="167"/>
      <c r="B8305" s="1331"/>
      <c r="C8305" s="1332"/>
      <c r="D8305" s="1333"/>
      <c r="E8305" s="1334"/>
      <c r="F8305" s="1334"/>
      <c r="G8305" s="1334"/>
    </row>
    <row r="8306" spans="1:7" s="1281" customFormat="1" x14ac:dyDescent="0.25">
      <c r="A8306" s="167"/>
      <c r="B8306" s="1331"/>
      <c r="C8306" s="1332"/>
      <c r="D8306" s="1333"/>
      <c r="E8306" s="1334"/>
      <c r="F8306" s="1334"/>
      <c r="G8306" s="1334"/>
    </row>
    <row r="8307" spans="1:7" s="1281" customFormat="1" x14ac:dyDescent="0.25">
      <c r="A8307" s="167"/>
      <c r="B8307" s="1331"/>
      <c r="C8307" s="1332"/>
      <c r="D8307" s="1333"/>
      <c r="E8307" s="1334"/>
      <c r="F8307" s="1334"/>
      <c r="G8307" s="1334"/>
    </row>
    <row r="8308" spans="1:7" s="1281" customFormat="1" x14ac:dyDescent="0.25">
      <c r="A8308" s="167"/>
      <c r="B8308" s="1331"/>
      <c r="C8308" s="1332"/>
      <c r="D8308" s="1333"/>
      <c r="E8308" s="1334"/>
      <c r="F8308" s="1334"/>
      <c r="G8308" s="1334"/>
    </row>
    <row r="8309" spans="1:7" s="1281" customFormat="1" x14ac:dyDescent="0.25">
      <c r="A8309" s="167"/>
      <c r="B8309" s="1331"/>
      <c r="C8309" s="1332"/>
      <c r="D8309" s="1333"/>
      <c r="E8309" s="1334"/>
      <c r="F8309" s="1334"/>
      <c r="G8309" s="1334"/>
    </row>
    <row r="8310" spans="1:7" s="1281" customFormat="1" x14ac:dyDescent="0.25">
      <c r="A8310" s="167"/>
      <c r="B8310" s="1331"/>
      <c r="C8310" s="1332"/>
      <c r="D8310" s="1333"/>
      <c r="E8310" s="1334"/>
      <c r="F8310" s="1334"/>
      <c r="G8310" s="1334"/>
    </row>
    <row r="8311" spans="1:7" s="1281" customFormat="1" x14ac:dyDescent="0.25">
      <c r="A8311" s="167"/>
      <c r="B8311" s="1331"/>
      <c r="C8311" s="1332"/>
      <c r="D8311" s="1333"/>
      <c r="E8311" s="1334"/>
      <c r="F8311" s="1334"/>
      <c r="G8311" s="1334"/>
    </row>
    <row r="8312" spans="1:7" s="1281" customFormat="1" x14ac:dyDescent="0.25">
      <c r="A8312" s="167"/>
      <c r="B8312" s="1331"/>
      <c r="C8312" s="1332"/>
      <c r="D8312" s="1333"/>
      <c r="E8312" s="1334"/>
      <c r="F8312" s="1334"/>
      <c r="G8312" s="1334"/>
    </row>
    <row r="8313" spans="1:7" s="1281" customFormat="1" x14ac:dyDescent="0.25">
      <c r="A8313" s="167"/>
      <c r="B8313" s="1331"/>
      <c r="C8313" s="1332"/>
      <c r="D8313" s="1333"/>
      <c r="E8313" s="1334"/>
      <c r="F8313" s="1334"/>
      <c r="G8313" s="1334"/>
    </row>
    <row r="8314" spans="1:7" s="1281" customFormat="1" x14ac:dyDescent="0.25">
      <c r="A8314" s="167"/>
      <c r="B8314" s="1331"/>
      <c r="C8314" s="1332"/>
      <c r="D8314" s="1333"/>
      <c r="E8314" s="1334"/>
      <c r="F8314" s="1334"/>
      <c r="G8314" s="1334"/>
    </row>
    <row r="8315" spans="1:7" s="1281" customFormat="1" x14ac:dyDescent="0.25">
      <c r="A8315" s="167"/>
      <c r="B8315" s="1331"/>
      <c r="C8315" s="1332"/>
      <c r="D8315" s="1333"/>
      <c r="E8315" s="1334"/>
      <c r="F8315" s="1334"/>
      <c r="G8315" s="1334"/>
    </row>
    <row r="8316" spans="1:7" s="1281" customFormat="1" x14ac:dyDescent="0.25">
      <c r="A8316" s="167"/>
      <c r="B8316" s="1331"/>
      <c r="C8316" s="1332"/>
      <c r="D8316" s="1333"/>
      <c r="E8316" s="1334"/>
      <c r="F8316" s="1334"/>
      <c r="G8316" s="1334"/>
    </row>
    <row r="8317" spans="1:7" s="1281" customFormat="1" x14ac:dyDescent="0.25">
      <c r="A8317" s="167"/>
      <c r="B8317" s="1331"/>
      <c r="C8317" s="1332"/>
      <c r="D8317" s="1333"/>
      <c r="E8317" s="1334"/>
      <c r="F8317" s="1334"/>
      <c r="G8317" s="1334"/>
    </row>
    <row r="8318" spans="1:7" s="1281" customFormat="1" x14ac:dyDescent="0.25">
      <c r="A8318" s="167"/>
      <c r="B8318" s="1331"/>
      <c r="C8318" s="1332"/>
      <c r="D8318" s="1333"/>
      <c r="E8318" s="1334"/>
      <c r="F8318" s="1334"/>
      <c r="G8318" s="1334"/>
    </row>
    <row r="8319" spans="1:7" s="1281" customFormat="1" x14ac:dyDescent="0.25">
      <c r="A8319" s="167"/>
      <c r="B8319" s="1331"/>
      <c r="C8319" s="1332"/>
      <c r="D8319" s="1333"/>
      <c r="E8319" s="1334"/>
      <c r="F8319" s="1334"/>
      <c r="G8319" s="1334"/>
    </row>
    <row r="8320" spans="1:7" s="1281" customFormat="1" x14ac:dyDescent="0.25">
      <c r="A8320" s="167"/>
      <c r="B8320" s="1331"/>
      <c r="C8320" s="1332"/>
      <c r="D8320" s="1333"/>
      <c r="E8320" s="1334"/>
      <c r="F8320" s="1334"/>
      <c r="G8320" s="1334"/>
    </row>
    <row r="8321" spans="1:7" s="1281" customFormat="1" x14ac:dyDescent="0.25">
      <c r="A8321" s="167"/>
      <c r="B8321" s="1331"/>
      <c r="C8321" s="1332"/>
      <c r="D8321" s="1333"/>
      <c r="E8321" s="1334"/>
      <c r="F8321" s="1334"/>
      <c r="G8321" s="1334"/>
    </row>
    <row r="8322" spans="1:7" s="1281" customFormat="1" x14ac:dyDescent="0.25">
      <c r="A8322" s="167"/>
      <c r="B8322" s="1331"/>
      <c r="C8322" s="1332"/>
      <c r="D8322" s="1333"/>
      <c r="E8322" s="1334"/>
      <c r="F8322" s="1334"/>
      <c r="G8322" s="1334"/>
    </row>
    <row r="8323" spans="1:7" s="1281" customFormat="1" x14ac:dyDescent="0.25">
      <c r="A8323" s="167"/>
      <c r="B8323" s="1331"/>
      <c r="C8323" s="1332"/>
      <c r="D8323" s="1333"/>
      <c r="E8323" s="1334"/>
      <c r="F8323" s="1334"/>
      <c r="G8323" s="1334"/>
    </row>
    <row r="8324" spans="1:7" s="1281" customFormat="1" x14ac:dyDescent="0.25">
      <c r="A8324" s="167"/>
      <c r="B8324" s="1331"/>
      <c r="C8324" s="1332"/>
      <c r="D8324" s="1333"/>
      <c r="E8324" s="1334"/>
      <c r="F8324" s="1334"/>
      <c r="G8324" s="1334"/>
    </row>
    <row r="8325" spans="1:7" s="1281" customFormat="1" x14ac:dyDescent="0.25">
      <c r="A8325" s="167"/>
      <c r="B8325" s="1331"/>
      <c r="C8325" s="1332"/>
      <c r="D8325" s="1333"/>
      <c r="E8325" s="1334"/>
      <c r="F8325" s="1334"/>
      <c r="G8325" s="1334"/>
    </row>
    <row r="8326" spans="1:7" s="1281" customFormat="1" x14ac:dyDescent="0.25">
      <c r="A8326" s="167"/>
      <c r="B8326" s="1331"/>
      <c r="C8326" s="1332"/>
      <c r="D8326" s="1333"/>
      <c r="E8326" s="1334"/>
      <c r="F8326" s="1334"/>
      <c r="G8326" s="1334"/>
    </row>
    <row r="8327" spans="1:7" s="1281" customFormat="1" x14ac:dyDescent="0.25">
      <c r="A8327" s="167"/>
      <c r="B8327" s="1331"/>
      <c r="C8327" s="1332"/>
      <c r="D8327" s="1333"/>
      <c r="E8327" s="1334"/>
      <c r="F8327" s="1334"/>
      <c r="G8327" s="1334"/>
    </row>
    <row r="8328" spans="1:7" s="1281" customFormat="1" x14ac:dyDescent="0.25">
      <c r="A8328" s="167"/>
      <c r="B8328" s="1331"/>
      <c r="C8328" s="1332"/>
      <c r="D8328" s="1333"/>
      <c r="E8328" s="1334"/>
      <c r="F8328" s="1334"/>
      <c r="G8328" s="1334"/>
    </row>
    <row r="8329" spans="1:7" s="1281" customFormat="1" x14ac:dyDescent="0.25">
      <c r="A8329" s="167"/>
      <c r="B8329" s="1331"/>
      <c r="C8329" s="1332"/>
      <c r="D8329" s="1333"/>
      <c r="E8329" s="1334"/>
      <c r="F8329" s="1334"/>
      <c r="G8329" s="1334"/>
    </row>
    <row r="8330" spans="1:7" s="1281" customFormat="1" x14ac:dyDescent="0.25">
      <c r="A8330" s="167"/>
      <c r="B8330" s="1331"/>
      <c r="C8330" s="1332"/>
      <c r="D8330" s="1333"/>
      <c r="E8330" s="1334"/>
      <c r="F8330" s="1334"/>
      <c r="G8330" s="1334"/>
    </row>
    <row r="8331" spans="1:7" s="1281" customFormat="1" x14ac:dyDescent="0.25">
      <c r="A8331" s="167"/>
      <c r="B8331" s="1331"/>
      <c r="C8331" s="1332"/>
      <c r="D8331" s="1333"/>
      <c r="E8331" s="1334"/>
      <c r="F8331" s="1334"/>
      <c r="G8331" s="1334"/>
    </row>
    <row r="8332" spans="1:7" s="1281" customFormat="1" x14ac:dyDescent="0.25">
      <c r="A8332" s="167"/>
      <c r="B8332" s="1331"/>
      <c r="C8332" s="1332"/>
      <c r="D8332" s="1333"/>
      <c r="E8332" s="1334"/>
      <c r="F8332" s="1334"/>
      <c r="G8332" s="1334"/>
    </row>
    <row r="8333" spans="1:7" s="1281" customFormat="1" x14ac:dyDescent="0.25">
      <c r="A8333" s="167"/>
      <c r="B8333" s="1331"/>
      <c r="C8333" s="1332"/>
      <c r="D8333" s="1333"/>
      <c r="E8333" s="1334"/>
      <c r="F8333" s="1334"/>
      <c r="G8333" s="1334"/>
    </row>
    <row r="8334" spans="1:7" s="1281" customFormat="1" x14ac:dyDescent="0.25">
      <c r="A8334" s="167"/>
      <c r="B8334" s="1331"/>
      <c r="C8334" s="1332"/>
      <c r="D8334" s="1333"/>
      <c r="E8334" s="1334"/>
      <c r="F8334" s="1334"/>
      <c r="G8334" s="1334"/>
    </row>
    <row r="8335" spans="1:7" s="1281" customFormat="1" x14ac:dyDescent="0.25">
      <c r="A8335" s="167"/>
      <c r="B8335" s="1331"/>
      <c r="C8335" s="1332"/>
      <c r="D8335" s="1333"/>
      <c r="E8335" s="1334"/>
      <c r="F8335" s="1334"/>
      <c r="G8335" s="1334"/>
    </row>
    <row r="8336" spans="1:7" s="1281" customFormat="1" x14ac:dyDescent="0.25">
      <c r="A8336" s="167"/>
      <c r="B8336" s="1331"/>
      <c r="C8336" s="1332"/>
      <c r="D8336" s="1333"/>
      <c r="E8336" s="1334"/>
      <c r="F8336" s="1334"/>
      <c r="G8336" s="1334"/>
    </row>
    <row r="8337" spans="1:7" s="1281" customFormat="1" x14ac:dyDescent="0.25">
      <c r="A8337" s="167"/>
      <c r="B8337" s="1331"/>
      <c r="C8337" s="1332"/>
      <c r="D8337" s="1333"/>
      <c r="E8337" s="1334"/>
      <c r="F8337" s="1334"/>
      <c r="G8337" s="1334"/>
    </row>
    <row r="8338" spans="1:7" s="1281" customFormat="1" x14ac:dyDescent="0.25">
      <c r="A8338" s="167"/>
      <c r="B8338" s="1331"/>
      <c r="C8338" s="1332"/>
      <c r="D8338" s="1333"/>
      <c r="E8338" s="1334"/>
      <c r="F8338" s="1334"/>
      <c r="G8338" s="1334"/>
    </row>
    <row r="8339" spans="1:7" s="1281" customFormat="1" x14ac:dyDescent="0.25">
      <c r="A8339" s="167"/>
      <c r="B8339" s="1331"/>
      <c r="C8339" s="1332"/>
      <c r="D8339" s="1333"/>
      <c r="E8339" s="1334"/>
      <c r="F8339" s="1334"/>
      <c r="G8339" s="1334"/>
    </row>
    <row r="8340" spans="1:7" s="1281" customFormat="1" x14ac:dyDescent="0.25">
      <c r="A8340" s="167"/>
      <c r="B8340" s="1331"/>
      <c r="C8340" s="1332"/>
      <c r="D8340" s="1333"/>
      <c r="E8340" s="1334"/>
      <c r="F8340" s="1334"/>
      <c r="G8340" s="1334"/>
    </row>
    <row r="8341" spans="1:7" s="1281" customFormat="1" x14ac:dyDescent="0.25">
      <c r="A8341" s="167"/>
      <c r="B8341" s="1331"/>
      <c r="C8341" s="1332"/>
      <c r="D8341" s="1333"/>
      <c r="E8341" s="1334"/>
      <c r="F8341" s="1334"/>
      <c r="G8341" s="1334"/>
    </row>
    <row r="8342" spans="1:7" s="1281" customFormat="1" x14ac:dyDescent="0.25">
      <c r="A8342" s="167"/>
      <c r="B8342" s="1331"/>
      <c r="C8342" s="1332"/>
      <c r="D8342" s="1333"/>
      <c r="E8342" s="1334"/>
      <c r="F8342" s="1334"/>
      <c r="G8342" s="1334"/>
    </row>
    <row r="8343" spans="1:7" s="1281" customFormat="1" x14ac:dyDescent="0.25">
      <c r="A8343" s="167"/>
      <c r="B8343" s="1331"/>
      <c r="C8343" s="1332"/>
      <c r="D8343" s="1333"/>
      <c r="E8343" s="1334"/>
      <c r="F8343" s="1334"/>
      <c r="G8343" s="1334"/>
    </row>
    <row r="8344" spans="1:7" s="1281" customFormat="1" x14ac:dyDescent="0.25">
      <c r="A8344" s="167"/>
      <c r="B8344" s="1331"/>
      <c r="C8344" s="1332"/>
      <c r="D8344" s="1333"/>
      <c r="E8344" s="1334"/>
      <c r="F8344" s="1334"/>
      <c r="G8344" s="1334"/>
    </row>
    <row r="8345" spans="1:7" s="1281" customFormat="1" x14ac:dyDescent="0.25">
      <c r="A8345" s="167"/>
      <c r="B8345" s="1331"/>
      <c r="C8345" s="1332"/>
      <c r="D8345" s="1333"/>
      <c r="E8345" s="1334"/>
      <c r="F8345" s="1334"/>
      <c r="G8345" s="1334"/>
    </row>
    <row r="8346" spans="1:7" s="1281" customFormat="1" x14ac:dyDescent="0.25">
      <c r="A8346" s="167"/>
      <c r="B8346" s="1331"/>
      <c r="C8346" s="1332"/>
      <c r="D8346" s="1333"/>
      <c r="E8346" s="1334"/>
      <c r="F8346" s="1334"/>
      <c r="G8346" s="1334"/>
    </row>
    <row r="8347" spans="1:7" s="1281" customFormat="1" x14ac:dyDescent="0.25">
      <c r="A8347" s="167"/>
      <c r="B8347" s="1331"/>
      <c r="C8347" s="1332"/>
      <c r="D8347" s="1333"/>
      <c r="E8347" s="1334"/>
      <c r="F8347" s="1334"/>
      <c r="G8347" s="1334"/>
    </row>
    <row r="8348" spans="1:7" s="1281" customFormat="1" x14ac:dyDescent="0.25">
      <c r="A8348" s="167"/>
      <c r="B8348" s="1331"/>
      <c r="C8348" s="1332"/>
      <c r="D8348" s="1333"/>
      <c r="E8348" s="1334"/>
      <c r="F8348" s="1334"/>
      <c r="G8348" s="1334"/>
    </row>
    <row r="8349" spans="1:7" s="1281" customFormat="1" x14ac:dyDescent="0.25">
      <c r="A8349" s="167"/>
      <c r="B8349" s="1331"/>
      <c r="C8349" s="1332"/>
      <c r="D8349" s="1333"/>
      <c r="E8349" s="1334"/>
      <c r="F8349" s="1334"/>
      <c r="G8349" s="1334"/>
    </row>
    <row r="8350" spans="1:7" s="1281" customFormat="1" x14ac:dyDescent="0.25">
      <c r="A8350" s="167"/>
      <c r="B8350" s="1331"/>
      <c r="C8350" s="1332"/>
      <c r="D8350" s="1333"/>
      <c r="E8350" s="1334"/>
      <c r="F8350" s="1334"/>
      <c r="G8350" s="1334"/>
    </row>
    <row r="8351" spans="1:7" s="1281" customFormat="1" x14ac:dyDescent="0.25">
      <c r="A8351" s="167"/>
      <c r="B8351" s="1331"/>
      <c r="C8351" s="1332"/>
      <c r="D8351" s="1333"/>
      <c r="E8351" s="1334"/>
      <c r="F8351" s="1334"/>
      <c r="G8351" s="1334"/>
    </row>
    <row r="8352" spans="1:7" s="1281" customFormat="1" x14ac:dyDescent="0.25">
      <c r="A8352" s="167"/>
      <c r="B8352" s="1331"/>
      <c r="C8352" s="1332"/>
      <c r="D8352" s="1333"/>
      <c r="E8352" s="1334"/>
      <c r="F8352" s="1334"/>
      <c r="G8352" s="1334"/>
    </row>
    <row r="8353" spans="1:7" s="1281" customFormat="1" x14ac:dyDescent="0.25">
      <c r="A8353" s="167"/>
      <c r="B8353" s="1331"/>
      <c r="C8353" s="1332"/>
      <c r="D8353" s="1333"/>
      <c r="E8353" s="1334"/>
      <c r="F8353" s="1334"/>
      <c r="G8353" s="1334"/>
    </row>
    <row r="8354" spans="1:7" s="1281" customFormat="1" x14ac:dyDescent="0.25">
      <c r="A8354" s="167"/>
      <c r="B8354" s="1331"/>
      <c r="C8354" s="1332"/>
      <c r="D8354" s="1333"/>
      <c r="E8354" s="1334"/>
      <c r="F8354" s="1334"/>
      <c r="G8354" s="1334"/>
    </row>
    <row r="8355" spans="1:7" s="1281" customFormat="1" x14ac:dyDescent="0.25">
      <c r="A8355" s="167"/>
      <c r="B8355" s="1331"/>
      <c r="C8355" s="1332"/>
      <c r="D8355" s="1333"/>
      <c r="E8355" s="1334"/>
      <c r="F8355" s="1334"/>
      <c r="G8355" s="1334"/>
    </row>
    <row r="8356" spans="1:7" s="1281" customFormat="1" x14ac:dyDescent="0.25">
      <c r="A8356" s="167"/>
      <c r="B8356" s="1331"/>
      <c r="C8356" s="1332"/>
      <c r="D8356" s="1333"/>
      <c r="E8356" s="1334"/>
      <c r="F8356" s="1334"/>
      <c r="G8356" s="1334"/>
    </row>
    <row r="8357" spans="1:7" s="1281" customFormat="1" x14ac:dyDescent="0.25">
      <c r="A8357" s="167"/>
      <c r="B8357" s="1331"/>
      <c r="C8357" s="1332"/>
      <c r="D8357" s="1333"/>
      <c r="E8357" s="1334"/>
      <c r="F8357" s="1334"/>
      <c r="G8357" s="1334"/>
    </row>
    <row r="8358" spans="1:7" s="1281" customFormat="1" x14ac:dyDescent="0.25">
      <c r="A8358" s="167"/>
      <c r="B8358" s="1331"/>
      <c r="C8358" s="1332"/>
      <c r="D8358" s="1333"/>
      <c r="E8358" s="1334"/>
      <c r="F8358" s="1334"/>
      <c r="G8358" s="1334"/>
    </row>
    <row r="8359" spans="1:7" s="1281" customFormat="1" x14ac:dyDescent="0.25">
      <c r="A8359" s="167"/>
      <c r="B8359" s="1331"/>
      <c r="C8359" s="1332"/>
      <c r="D8359" s="1333"/>
      <c r="E8359" s="1334"/>
      <c r="F8359" s="1334"/>
      <c r="G8359" s="1334"/>
    </row>
    <row r="8360" spans="1:7" s="1281" customFormat="1" x14ac:dyDescent="0.25">
      <c r="A8360" s="167"/>
      <c r="B8360" s="1331"/>
      <c r="C8360" s="1332"/>
      <c r="D8360" s="1333"/>
      <c r="E8360" s="1334"/>
      <c r="F8360" s="1334"/>
      <c r="G8360" s="1334"/>
    </row>
    <row r="8361" spans="1:7" s="1281" customFormat="1" x14ac:dyDescent="0.25">
      <c r="A8361" s="167"/>
      <c r="B8361" s="1331"/>
      <c r="C8361" s="1332"/>
      <c r="D8361" s="1333"/>
      <c r="E8361" s="1334"/>
      <c r="F8361" s="1334"/>
      <c r="G8361" s="1334"/>
    </row>
    <row r="8362" spans="1:7" s="1281" customFormat="1" x14ac:dyDescent="0.25">
      <c r="A8362" s="167"/>
      <c r="B8362" s="1331"/>
      <c r="C8362" s="1332"/>
      <c r="D8362" s="1333"/>
      <c r="E8362" s="1334"/>
      <c r="F8362" s="1334"/>
      <c r="G8362" s="1334"/>
    </row>
    <row r="8363" spans="1:7" s="1281" customFormat="1" x14ac:dyDescent="0.25">
      <c r="A8363" s="167"/>
      <c r="B8363" s="1331"/>
      <c r="C8363" s="1332"/>
      <c r="D8363" s="1333"/>
      <c r="E8363" s="1334"/>
      <c r="F8363" s="1334"/>
      <c r="G8363" s="1334"/>
    </row>
    <row r="8364" spans="1:7" s="1281" customFormat="1" x14ac:dyDescent="0.25">
      <c r="A8364" s="167"/>
      <c r="B8364" s="1331"/>
      <c r="C8364" s="1332"/>
      <c r="D8364" s="1333"/>
      <c r="E8364" s="1334"/>
      <c r="F8364" s="1334"/>
      <c r="G8364" s="1334"/>
    </row>
    <row r="8365" spans="1:7" s="1281" customFormat="1" x14ac:dyDescent="0.25">
      <c r="A8365" s="167"/>
      <c r="B8365" s="1331"/>
      <c r="C8365" s="1332"/>
      <c r="D8365" s="1333"/>
      <c r="E8365" s="1334"/>
      <c r="F8365" s="1334"/>
      <c r="G8365" s="1334"/>
    </row>
    <row r="8366" spans="1:7" s="1281" customFormat="1" x14ac:dyDescent="0.25">
      <c r="A8366" s="167"/>
      <c r="B8366" s="1331"/>
      <c r="C8366" s="1332"/>
      <c r="D8366" s="1333"/>
      <c r="E8366" s="1334"/>
      <c r="F8366" s="1334"/>
      <c r="G8366" s="1334"/>
    </row>
    <row r="8367" spans="1:7" s="1281" customFormat="1" x14ac:dyDescent="0.25">
      <c r="A8367" s="167"/>
      <c r="B8367" s="1331"/>
      <c r="C8367" s="1332"/>
      <c r="D8367" s="1333"/>
      <c r="E8367" s="1334"/>
      <c r="F8367" s="1334"/>
      <c r="G8367" s="1334"/>
    </row>
    <row r="8368" spans="1:7" s="1281" customFormat="1" x14ac:dyDescent="0.25">
      <c r="A8368" s="167"/>
      <c r="B8368" s="1331"/>
      <c r="C8368" s="1332"/>
      <c r="D8368" s="1333"/>
      <c r="E8368" s="1334"/>
      <c r="F8368" s="1334"/>
      <c r="G8368" s="1334"/>
    </row>
    <row r="8369" spans="1:7" s="1281" customFormat="1" x14ac:dyDescent="0.25">
      <c r="A8369" s="167"/>
      <c r="B8369" s="1331"/>
      <c r="C8369" s="1332"/>
      <c r="D8369" s="1333"/>
      <c r="E8369" s="1334"/>
      <c r="F8369" s="1334"/>
      <c r="G8369" s="1334"/>
    </row>
    <row r="8370" spans="1:7" s="1281" customFormat="1" x14ac:dyDescent="0.25">
      <c r="A8370" s="167"/>
      <c r="B8370" s="1331"/>
      <c r="C8370" s="1332"/>
      <c r="D8370" s="1333"/>
      <c r="E8370" s="1334"/>
      <c r="F8370" s="1334"/>
      <c r="G8370" s="1334"/>
    </row>
    <row r="8371" spans="1:7" s="1281" customFormat="1" x14ac:dyDescent="0.25">
      <c r="A8371" s="167"/>
      <c r="B8371" s="1331"/>
      <c r="C8371" s="1332"/>
      <c r="D8371" s="1333"/>
      <c r="E8371" s="1334"/>
      <c r="F8371" s="1334"/>
      <c r="G8371" s="1334"/>
    </row>
    <row r="8372" spans="1:7" s="1281" customFormat="1" x14ac:dyDescent="0.25">
      <c r="A8372" s="167"/>
      <c r="B8372" s="1331"/>
      <c r="C8372" s="1332"/>
      <c r="D8372" s="1333"/>
      <c r="E8372" s="1334"/>
      <c r="F8372" s="1334"/>
      <c r="G8372" s="1334"/>
    </row>
    <row r="8373" spans="1:7" s="1281" customFormat="1" x14ac:dyDescent="0.25">
      <c r="A8373" s="167"/>
      <c r="B8373" s="1331"/>
      <c r="C8373" s="1332"/>
      <c r="D8373" s="1333"/>
      <c r="E8373" s="1334"/>
      <c r="F8373" s="1334"/>
      <c r="G8373" s="1334"/>
    </row>
    <row r="8374" spans="1:7" s="1281" customFormat="1" x14ac:dyDescent="0.25">
      <c r="A8374" s="167"/>
      <c r="B8374" s="1331"/>
      <c r="C8374" s="1332"/>
      <c r="D8374" s="1333"/>
      <c r="E8374" s="1334"/>
      <c r="F8374" s="1334"/>
      <c r="G8374" s="1334"/>
    </row>
    <row r="8375" spans="1:7" s="1281" customFormat="1" x14ac:dyDescent="0.25">
      <c r="A8375" s="167"/>
      <c r="B8375" s="1331"/>
      <c r="C8375" s="1332"/>
      <c r="D8375" s="1333"/>
      <c r="E8375" s="1334"/>
      <c r="F8375" s="1334"/>
      <c r="G8375" s="1334"/>
    </row>
    <row r="8376" spans="1:7" s="1281" customFormat="1" x14ac:dyDescent="0.25">
      <c r="A8376" s="167"/>
      <c r="B8376" s="1331"/>
      <c r="C8376" s="1332"/>
      <c r="D8376" s="1333"/>
      <c r="E8376" s="1334"/>
      <c r="F8376" s="1334"/>
      <c r="G8376" s="1334"/>
    </row>
    <row r="8377" spans="1:7" s="1281" customFormat="1" x14ac:dyDescent="0.25">
      <c r="A8377" s="167"/>
      <c r="B8377" s="1331"/>
      <c r="C8377" s="1332"/>
      <c r="D8377" s="1333"/>
      <c r="E8377" s="1334"/>
      <c r="F8377" s="1334"/>
      <c r="G8377" s="1334"/>
    </row>
    <row r="8378" spans="1:7" s="1281" customFormat="1" x14ac:dyDescent="0.25">
      <c r="A8378" s="167"/>
      <c r="B8378" s="1331"/>
      <c r="C8378" s="1332"/>
      <c r="D8378" s="1333"/>
      <c r="E8378" s="1334"/>
      <c r="F8378" s="1334"/>
      <c r="G8378" s="1334"/>
    </row>
    <row r="8379" spans="1:7" s="1281" customFormat="1" x14ac:dyDescent="0.25">
      <c r="A8379" s="167"/>
      <c r="B8379" s="1331"/>
      <c r="C8379" s="1332"/>
      <c r="D8379" s="1333"/>
      <c r="E8379" s="1334"/>
      <c r="F8379" s="1334"/>
      <c r="G8379" s="1334"/>
    </row>
    <row r="8380" spans="1:7" s="1281" customFormat="1" x14ac:dyDescent="0.25">
      <c r="A8380" s="167"/>
      <c r="B8380" s="1331"/>
      <c r="C8380" s="1332"/>
      <c r="D8380" s="1333"/>
      <c r="E8380" s="1334"/>
      <c r="F8380" s="1334"/>
      <c r="G8380" s="1334"/>
    </row>
    <row r="8381" spans="1:7" s="1281" customFormat="1" x14ac:dyDescent="0.25">
      <c r="A8381" s="167"/>
      <c r="B8381" s="1331"/>
      <c r="C8381" s="1332"/>
      <c r="D8381" s="1333"/>
      <c r="E8381" s="1334"/>
      <c r="F8381" s="1334"/>
      <c r="G8381" s="1334"/>
    </row>
    <row r="8382" spans="1:7" s="1281" customFormat="1" x14ac:dyDescent="0.25">
      <c r="A8382" s="167"/>
      <c r="B8382" s="1331"/>
      <c r="C8382" s="1332"/>
      <c r="D8382" s="1333"/>
      <c r="E8382" s="1334"/>
      <c r="F8382" s="1334"/>
      <c r="G8382" s="1334"/>
    </row>
    <row r="8383" spans="1:7" s="1281" customFormat="1" x14ac:dyDescent="0.25">
      <c r="A8383" s="167"/>
      <c r="B8383" s="1331"/>
      <c r="C8383" s="1332"/>
      <c r="D8383" s="1333"/>
      <c r="E8383" s="1334"/>
      <c r="F8383" s="1334"/>
      <c r="G8383" s="1334"/>
    </row>
    <row r="8384" spans="1:7" s="1281" customFormat="1" x14ac:dyDescent="0.25">
      <c r="A8384" s="167"/>
      <c r="B8384" s="1331"/>
      <c r="C8384" s="1332"/>
      <c r="D8384" s="1333"/>
      <c r="E8384" s="1334"/>
      <c r="F8384" s="1334"/>
      <c r="G8384" s="1334"/>
    </row>
    <row r="8385" spans="1:7" s="1281" customFormat="1" x14ac:dyDescent="0.25">
      <c r="A8385" s="167"/>
      <c r="B8385" s="1331"/>
      <c r="C8385" s="1332"/>
      <c r="D8385" s="1333"/>
      <c r="E8385" s="1334"/>
      <c r="F8385" s="1334"/>
      <c r="G8385" s="1334"/>
    </row>
    <row r="8386" spans="1:7" s="1281" customFormat="1" x14ac:dyDescent="0.25">
      <c r="A8386" s="167"/>
      <c r="B8386" s="1331"/>
      <c r="C8386" s="1332"/>
      <c r="D8386" s="1333"/>
      <c r="E8386" s="1334"/>
      <c r="F8386" s="1334"/>
      <c r="G8386" s="1334"/>
    </row>
    <row r="8387" spans="1:7" s="1281" customFormat="1" x14ac:dyDescent="0.25">
      <c r="A8387" s="167"/>
      <c r="B8387" s="1331"/>
      <c r="C8387" s="1332"/>
      <c r="D8387" s="1333"/>
      <c r="E8387" s="1334"/>
      <c r="F8387" s="1334"/>
      <c r="G8387" s="1334"/>
    </row>
    <row r="8388" spans="1:7" s="1281" customFormat="1" x14ac:dyDescent="0.25">
      <c r="A8388" s="167"/>
      <c r="B8388" s="1331"/>
      <c r="C8388" s="1332"/>
      <c r="D8388" s="1333"/>
      <c r="E8388" s="1334"/>
      <c r="F8388" s="1334"/>
      <c r="G8388" s="1334"/>
    </row>
    <row r="8389" spans="1:7" s="1281" customFormat="1" x14ac:dyDescent="0.25">
      <c r="A8389" s="167"/>
      <c r="B8389" s="1331"/>
      <c r="C8389" s="1332"/>
      <c r="D8389" s="1333"/>
      <c r="E8389" s="1334"/>
      <c r="F8389" s="1334"/>
      <c r="G8389" s="1334"/>
    </row>
    <row r="8390" spans="1:7" s="1281" customFormat="1" x14ac:dyDescent="0.25">
      <c r="A8390" s="167"/>
      <c r="B8390" s="1331"/>
      <c r="C8390" s="1332"/>
      <c r="D8390" s="1333"/>
      <c r="E8390" s="1334"/>
      <c r="F8390" s="1334"/>
      <c r="G8390" s="1334"/>
    </row>
    <row r="8391" spans="1:7" s="1281" customFormat="1" x14ac:dyDescent="0.25">
      <c r="A8391" s="167"/>
      <c r="B8391" s="1331"/>
      <c r="C8391" s="1332"/>
      <c r="D8391" s="1333"/>
      <c r="E8391" s="1334"/>
      <c r="F8391" s="1334"/>
      <c r="G8391" s="1334"/>
    </row>
    <row r="8392" spans="1:7" s="1281" customFormat="1" x14ac:dyDescent="0.25">
      <c r="A8392" s="167"/>
      <c r="B8392" s="1331"/>
      <c r="C8392" s="1332"/>
      <c r="D8392" s="1333"/>
      <c r="E8392" s="1334"/>
      <c r="F8392" s="1334"/>
      <c r="G8392" s="1334"/>
    </row>
    <row r="8393" spans="1:7" s="1281" customFormat="1" x14ac:dyDescent="0.25">
      <c r="A8393" s="167"/>
      <c r="B8393" s="1331"/>
      <c r="C8393" s="1332"/>
      <c r="D8393" s="1333"/>
      <c r="E8393" s="1334"/>
      <c r="F8393" s="1334"/>
      <c r="G8393" s="1334"/>
    </row>
    <row r="8394" spans="1:7" s="1281" customFormat="1" x14ac:dyDescent="0.25">
      <c r="A8394" s="167"/>
      <c r="B8394" s="1331"/>
      <c r="C8394" s="1332"/>
      <c r="D8394" s="1333"/>
      <c r="E8394" s="1334"/>
      <c r="F8394" s="1334"/>
      <c r="G8394" s="1334"/>
    </row>
    <row r="8395" spans="1:7" s="1281" customFormat="1" x14ac:dyDescent="0.25">
      <c r="A8395" s="167"/>
      <c r="B8395" s="1331"/>
      <c r="C8395" s="1332"/>
      <c r="D8395" s="1333"/>
      <c r="E8395" s="1334"/>
      <c r="F8395" s="1334"/>
      <c r="G8395" s="1334"/>
    </row>
    <row r="8396" spans="1:7" s="1281" customFormat="1" x14ac:dyDescent="0.25">
      <c r="A8396" s="167"/>
      <c r="B8396" s="1331"/>
      <c r="C8396" s="1332"/>
      <c r="D8396" s="1333"/>
      <c r="E8396" s="1334"/>
      <c r="F8396" s="1334"/>
      <c r="G8396" s="1334"/>
    </row>
    <row r="8397" spans="1:7" s="1281" customFormat="1" x14ac:dyDescent="0.25">
      <c r="A8397" s="167"/>
      <c r="B8397" s="1331"/>
      <c r="C8397" s="1332"/>
      <c r="D8397" s="1333"/>
      <c r="E8397" s="1334"/>
      <c r="F8397" s="1334"/>
      <c r="G8397" s="1334"/>
    </row>
    <row r="8398" spans="1:7" s="1281" customFormat="1" x14ac:dyDescent="0.25">
      <c r="A8398" s="167"/>
      <c r="B8398" s="1331"/>
      <c r="C8398" s="1332"/>
      <c r="D8398" s="1333"/>
      <c r="E8398" s="1334"/>
      <c r="F8398" s="1334"/>
      <c r="G8398" s="1334"/>
    </row>
    <row r="8399" spans="1:7" s="1281" customFormat="1" x14ac:dyDescent="0.25">
      <c r="A8399" s="167"/>
      <c r="B8399" s="1331"/>
      <c r="C8399" s="1332"/>
      <c r="D8399" s="1333"/>
      <c r="E8399" s="1334"/>
      <c r="F8399" s="1334"/>
      <c r="G8399" s="1334"/>
    </row>
    <row r="8400" spans="1:7" s="1281" customFormat="1" x14ac:dyDescent="0.25">
      <c r="A8400" s="167"/>
      <c r="B8400" s="1331"/>
      <c r="C8400" s="1332"/>
      <c r="D8400" s="1333"/>
      <c r="E8400" s="1334"/>
      <c r="F8400" s="1334"/>
      <c r="G8400" s="1334"/>
    </row>
    <row r="8401" spans="1:7" s="1281" customFormat="1" x14ac:dyDescent="0.25">
      <c r="A8401" s="167"/>
      <c r="B8401" s="1331"/>
      <c r="C8401" s="1332"/>
      <c r="D8401" s="1333"/>
      <c r="E8401" s="1334"/>
      <c r="F8401" s="1334"/>
      <c r="G8401" s="1334"/>
    </row>
    <row r="8402" spans="1:7" s="1281" customFormat="1" x14ac:dyDescent="0.25">
      <c r="A8402" s="167"/>
      <c r="B8402" s="1331"/>
      <c r="C8402" s="1332"/>
      <c r="D8402" s="1333"/>
      <c r="E8402" s="1334"/>
      <c r="F8402" s="1334"/>
      <c r="G8402" s="1334"/>
    </row>
    <row r="8403" spans="1:7" s="1281" customFormat="1" x14ac:dyDescent="0.25">
      <c r="A8403" s="167"/>
      <c r="B8403" s="1331"/>
      <c r="C8403" s="1332"/>
      <c r="D8403" s="1333"/>
      <c r="E8403" s="1334"/>
      <c r="F8403" s="1334"/>
      <c r="G8403" s="1334"/>
    </row>
    <row r="8404" spans="1:7" s="1281" customFormat="1" x14ac:dyDescent="0.25">
      <c r="A8404" s="167"/>
      <c r="B8404" s="1331"/>
      <c r="C8404" s="1332"/>
      <c r="D8404" s="1333"/>
      <c r="E8404" s="1334"/>
      <c r="F8404" s="1334"/>
      <c r="G8404" s="1334"/>
    </row>
    <row r="8405" spans="1:7" s="1281" customFormat="1" x14ac:dyDescent="0.25">
      <c r="A8405" s="167"/>
      <c r="B8405" s="1331"/>
      <c r="C8405" s="1332"/>
      <c r="D8405" s="1333"/>
      <c r="E8405" s="1334"/>
      <c r="F8405" s="1334"/>
      <c r="G8405" s="1334"/>
    </row>
    <row r="8406" spans="1:7" s="1281" customFormat="1" x14ac:dyDescent="0.25">
      <c r="A8406" s="167"/>
      <c r="B8406" s="1331"/>
      <c r="C8406" s="1332"/>
      <c r="D8406" s="1333"/>
      <c r="E8406" s="1334"/>
      <c r="F8406" s="1334"/>
      <c r="G8406" s="1334"/>
    </row>
    <row r="8407" spans="1:7" s="1281" customFormat="1" x14ac:dyDescent="0.25">
      <c r="A8407" s="167"/>
      <c r="B8407" s="1331"/>
      <c r="C8407" s="1332"/>
      <c r="D8407" s="1333"/>
      <c r="E8407" s="1334"/>
      <c r="F8407" s="1334"/>
      <c r="G8407" s="1334"/>
    </row>
    <row r="8408" spans="1:7" s="1281" customFormat="1" x14ac:dyDescent="0.25">
      <c r="A8408" s="167"/>
      <c r="B8408" s="1331"/>
      <c r="C8408" s="1332"/>
      <c r="D8408" s="1333"/>
      <c r="E8408" s="1334"/>
      <c r="F8408" s="1334"/>
      <c r="G8408" s="1334"/>
    </row>
    <row r="8409" spans="1:7" s="1281" customFormat="1" x14ac:dyDescent="0.25">
      <c r="A8409" s="167"/>
      <c r="B8409" s="1331"/>
      <c r="C8409" s="1332"/>
      <c r="D8409" s="1333"/>
      <c r="E8409" s="1334"/>
      <c r="F8409" s="1334"/>
      <c r="G8409" s="1334"/>
    </row>
    <row r="8410" spans="1:7" s="1281" customFormat="1" x14ac:dyDescent="0.25">
      <c r="A8410" s="167"/>
      <c r="B8410" s="1331"/>
      <c r="C8410" s="1332"/>
      <c r="D8410" s="1333"/>
      <c r="E8410" s="1334"/>
      <c r="F8410" s="1334"/>
      <c r="G8410" s="1334"/>
    </row>
    <row r="8411" spans="1:7" s="1281" customFormat="1" x14ac:dyDescent="0.25">
      <c r="A8411" s="167"/>
      <c r="B8411" s="1331"/>
      <c r="C8411" s="1332"/>
      <c r="D8411" s="1333"/>
      <c r="E8411" s="1334"/>
      <c r="F8411" s="1334"/>
      <c r="G8411" s="1334"/>
    </row>
    <row r="8412" spans="1:7" s="1281" customFormat="1" x14ac:dyDescent="0.25">
      <c r="A8412" s="167"/>
      <c r="B8412" s="1331"/>
      <c r="C8412" s="1332"/>
      <c r="D8412" s="1333"/>
      <c r="E8412" s="1334"/>
      <c r="F8412" s="1334"/>
      <c r="G8412" s="1334"/>
    </row>
    <row r="8413" spans="1:7" s="1281" customFormat="1" x14ac:dyDescent="0.25">
      <c r="A8413" s="167"/>
      <c r="B8413" s="1331"/>
      <c r="C8413" s="1332"/>
      <c r="D8413" s="1333"/>
      <c r="E8413" s="1334"/>
      <c r="F8413" s="1334"/>
      <c r="G8413" s="1334"/>
    </row>
    <row r="8414" spans="1:7" s="1281" customFormat="1" x14ac:dyDescent="0.25">
      <c r="A8414" s="167"/>
      <c r="B8414" s="1331"/>
      <c r="C8414" s="1332"/>
      <c r="D8414" s="1333"/>
      <c r="E8414" s="1334"/>
      <c r="F8414" s="1334"/>
      <c r="G8414" s="1334"/>
    </row>
    <row r="8415" spans="1:7" s="1281" customFormat="1" x14ac:dyDescent="0.25">
      <c r="A8415" s="167"/>
      <c r="B8415" s="1331"/>
      <c r="C8415" s="1332"/>
      <c r="D8415" s="1333"/>
      <c r="E8415" s="1334"/>
      <c r="F8415" s="1334"/>
      <c r="G8415" s="1334"/>
    </row>
    <row r="8416" spans="1:7" s="1281" customFormat="1" x14ac:dyDescent="0.25">
      <c r="A8416" s="167"/>
      <c r="B8416" s="1331"/>
      <c r="C8416" s="1332"/>
      <c r="D8416" s="1333"/>
      <c r="E8416" s="1334"/>
      <c r="F8416" s="1334"/>
      <c r="G8416" s="1334"/>
    </row>
    <row r="8417" spans="1:7" s="1281" customFormat="1" x14ac:dyDescent="0.25">
      <c r="A8417" s="167"/>
      <c r="B8417" s="1331"/>
      <c r="C8417" s="1332"/>
      <c r="D8417" s="1333"/>
      <c r="E8417" s="1334"/>
      <c r="F8417" s="1334"/>
      <c r="G8417" s="1334"/>
    </row>
    <row r="8418" spans="1:7" s="1281" customFormat="1" x14ac:dyDescent="0.25">
      <c r="A8418" s="167"/>
      <c r="B8418" s="1331"/>
      <c r="C8418" s="1332"/>
      <c r="D8418" s="1333"/>
      <c r="E8418" s="1334"/>
      <c r="F8418" s="1334"/>
      <c r="G8418" s="1334"/>
    </row>
    <row r="8419" spans="1:7" s="1281" customFormat="1" x14ac:dyDescent="0.25">
      <c r="A8419" s="167"/>
      <c r="B8419" s="1331"/>
      <c r="C8419" s="1332"/>
      <c r="D8419" s="1333"/>
      <c r="E8419" s="1334"/>
      <c r="F8419" s="1334"/>
      <c r="G8419" s="1334"/>
    </row>
    <row r="8420" spans="1:7" s="1281" customFormat="1" x14ac:dyDescent="0.25">
      <c r="A8420" s="167"/>
      <c r="B8420" s="1331"/>
      <c r="C8420" s="1332"/>
      <c r="D8420" s="1333"/>
      <c r="E8420" s="1334"/>
      <c r="F8420" s="1334"/>
      <c r="G8420" s="1334"/>
    </row>
    <row r="8421" spans="1:7" s="1281" customFormat="1" x14ac:dyDescent="0.25">
      <c r="A8421" s="167"/>
      <c r="B8421" s="1331"/>
      <c r="C8421" s="1332"/>
      <c r="D8421" s="1333"/>
      <c r="E8421" s="1334"/>
      <c r="F8421" s="1334"/>
      <c r="G8421" s="1334"/>
    </row>
    <row r="8422" spans="1:7" s="1281" customFormat="1" x14ac:dyDescent="0.25">
      <c r="A8422" s="167"/>
      <c r="B8422" s="1331"/>
      <c r="C8422" s="1332"/>
      <c r="D8422" s="1333"/>
      <c r="E8422" s="1334"/>
      <c r="F8422" s="1334"/>
      <c r="G8422" s="1334"/>
    </row>
    <row r="8423" spans="1:7" s="1281" customFormat="1" x14ac:dyDescent="0.25">
      <c r="A8423" s="167"/>
      <c r="B8423" s="1331"/>
      <c r="C8423" s="1332"/>
      <c r="D8423" s="1333"/>
      <c r="E8423" s="1334"/>
      <c r="F8423" s="1334"/>
      <c r="G8423" s="1334"/>
    </row>
    <row r="8424" spans="1:7" s="1281" customFormat="1" x14ac:dyDescent="0.25">
      <c r="A8424" s="167"/>
      <c r="B8424" s="1331"/>
      <c r="C8424" s="1332"/>
      <c r="D8424" s="1333"/>
      <c r="E8424" s="1334"/>
      <c r="F8424" s="1334"/>
      <c r="G8424" s="1334"/>
    </row>
    <row r="8425" spans="1:7" s="1281" customFormat="1" x14ac:dyDescent="0.25">
      <c r="A8425" s="167"/>
      <c r="B8425" s="1331"/>
      <c r="C8425" s="1332"/>
      <c r="D8425" s="1333"/>
      <c r="E8425" s="1334"/>
      <c r="F8425" s="1334"/>
      <c r="G8425" s="1334"/>
    </row>
    <row r="8426" spans="1:7" s="1281" customFormat="1" x14ac:dyDescent="0.25">
      <c r="A8426" s="167"/>
      <c r="B8426" s="1331"/>
      <c r="C8426" s="1332"/>
      <c r="D8426" s="1333"/>
      <c r="E8426" s="1334"/>
      <c r="F8426" s="1334"/>
      <c r="G8426" s="1334"/>
    </row>
    <row r="8427" spans="1:7" s="1281" customFormat="1" x14ac:dyDescent="0.25">
      <c r="A8427" s="167"/>
      <c r="B8427" s="1331"/>
      <c r="C8427" s="1332"/>
      <c r="D8427" s="1333"/>
      <c r="E8427" s="1334"/>
      <c r="F8427" s="1334"/>
      <c r="G8427" s="1334"/>
    </row>
    <row r="8428" spans="1:7" s="1281" customFormat="1" x14ac:dyDescent="0.25">
      <c r="A8428" s="167"/>
      <c r="B8428" s="1331"/>
      <c r="C8428" s="1332"/>
      <c r="D8428" s="1333"/>
      <c r="E8428" s="1334"/>
      <c r="F8428" s="1334"/>
      <c r="G8428" s="1334"/>
    </row>
    <row r="8429" spans="1:7" s="1281" customFormat="1" x14ac:dyDescent="0.25">
      <c r="A8429" s="167"/>
      <c r="B8429" s="1331"/>
      <c r="C8429" s="1332"/>
      <c r="D8429" s="1333"/>
      <c r="E8429" s="1334"/>
      <c r="F8429" s="1334"/>
      <c r="G8429" s="1334"/>
    </row>
    <row r="8430" spans="1:7" s="1281" customFormat="1" x14ac:dyDescent="0.25">
      <c r="A8430" s="167"/>
      <c r="B8430" s="1331"/>
      <c r="C8430" s="1332"/>
      <c r="D8430" s="1333"/>
      <c r="E8430" s="1334"/>
      <c r="F8430" s="1334"/>
      <c r="G8430" s="1334"/>
    </row>
    <row r="8431" spans="1:7" s="1281" customFormat="1" x14ac:dyDescent="0.25">
      <c r="A8431" s="167"/>
      <c r="B8431" s="1331"/>
      <c r="C8431" s="1332"/>
      <c r="D8431" s="1333"/>
      <c r="E8431" s="1334"/>
      <c r="F8431" s="1334"/>
      <c r="G8431" s="1334"/>
    </row>
    <row r="8432" spans="1:7" s="1281" customFormat="1" x14ac:dyDescent="0.25">
      <c r="A8432" s="167"/>
      <c r="B8432" s="1331"/>
      <c r="C8432" s="1332"/>
      <c r="D8432" s="1333"/>
      <c r="E8432" s="1334"/>
      <c r="F8432" s="1334"/>
      <c r="G8432" s="1334"/>
    </row>
    <row r="8433" spans="1:7" s="1281" customFormat="1" x14ac:dyDescent="0.25">
      <c r="A8433" s="167"/>
      <c r="B8433" s="1331"/>
      <c r="C8433" s="1332"/>
      <c r="D8433" s="1333"/>
      <c r="E8433" s="1334"/>
      <c r="F8433" s="1334"/>
      <c r="G8433" s="1334"/>
    </row>
    <row r="8434" spans="1:7" s="1281" customFormat="1" x14ac:dyDescent="0.25">
      <c r="A8434" s="167"/>
      <c r="B8434" s="1331"/>
      <c r="C8434" s="1332"/>
      <c r="D8434" s="1333"/>
      <c r="E8434" s="1334"/>
      <c r="F8434" s="1334"/>
      <c r="G8434" s="1334"/>
    </row>
    <row r="8435" spans="1:7" s="1281" customFormat="1" x14ac:dyDescent="0.25">
      <c r="A8435" s="167"/>
      <c r="B8435" s="1331"/>
      <c r="C8435" s="1332"/>
      <c r="D8435" s="1333"/>
      <c r="E8435" s="1334"/>
      <c r="F8435" s="1334"/>
      <c r="G8435" s="1334"/>
    </row>
    <row r="8436" spans="1:7" s="1281" customFormat="1" x14ac:dyDescent="0.25">
      <c r="A8436" s="167"/>
      <c r="B8436" s="1331"/>
      <c r="C8436" s="1332"/>
      <c r="D8436" s="1333"/>
      <c r="E8436" s="1334"/>
      <c r="F8436" s="1334"/>
      <c r="G8436" s="1334"/>
    </row>
    <row r="8437" spans="1:7" s="1281" customFormat="1" x14ac:dyDescent="0.25">
      <c r="A8437" s="167"/>
      <c r="B8437" s="1331"/>
      <c r="C8437" s="1332"/>
      <c r="D8437" s="1333"/>
      <c r="E8437" s="1334"/>
      <c r="F8437" s="1334"/>
      <c r="G8437" s="1334"/>
    </row>
    <row r="8438" spans="1:7" s="1281" customFormat="1" x14ac:dyDescent="0.25">
      <c r="A8438" s="167"/>
      <c r="B8438" s="1331"/>
      <c r="C8438" s="1332"/>
      <c r="D8438" s="1333"/>
      <c r="E8438" s="1334"/>
      <c r="F8438" s="1334"/>
      <c r="G8438" s="1334"/>
    </row>
    <row r="8439" spans="1:7" s="1281" customFormat="1" x14ac:dyDescent="0.25">
      <c r="A8439" s="167"/>
      <c r="B8439" s="1331"/>
      <c r="C8439" s="1332"/>
      <c r="D8439" s="1333"/>
      <c r="E8439" s="1334"/>
      <c r="F8439" s="1334"/>
      <c r="G8439" s="1334"/>
    </row>
    <row r="8440" spans="1:7" s="1281" customFormat="1" x14ac:dyDescent="0.25">
      <c r="A8440" s="167"/>
      <c r="B8440" s="1331"/>
      <c r="C8440" s="1332"/>
      <c r="D8440" s="1333"/>
      <c r="E8440" s="1334"/>
      <c r="F8440" s="1334"/>
      <c r="G8440" s="1334"/>
    </row>
    <row r="8441" spans="1:7" s="1281" customFormat="1" x14ac:dyDescent="0.25">
      <c r="A8441" s="167"/>
      <c r="B8441" s="1331"/>
      <c r="C8441" s="1332"/>
      <c r="D8441" s="1333"/>
      <c r="E8441" s="1334"/>
      <c r="F8441" s="1334"/>
      <c r="G8441" s="1334"/>
    </row>
    <row r="8442" spans="1:7" s="1281" customFormat="1" x14ac:dyDescent="0.25">
      <c r="A8442" s="167"/>
      <c r="B8442" s="1331"/>
      <c r="C8442" s="1332"/>
      <c r="D8442" s="1333"/>
      <c r="E8442" s="1334"/>
      <c r="F8442" s="1334"/>
      <c r="G8442" s="1334"/>
    </row>
    <row r="8443" spans="1:7" s="1281" customFormat="1" x14ac:dyDescent="0.25">
      <c r="A8443" s="167"/>
      <c r="B8443" s="1331"/>
      <c r="C8443" s="1332"/>
      <c r="D8443" s="1333"/>
      <c r="E8443" s="1334"/>
      <c r="F8443" s="1334"/>
      <c r="G8443" s="1334"/>
    </row>
    <row r="8444" spans="1:7" s="1281" customFormat="1" x14ac:dyDescent="0.25">
      <c r="A8444" s="167"/>
      <c r="B8444" s="1331"/>
      <c r="C8444" s="1332"/>
      <c r="D8444" s="1333"/>
      <c r="E8444" s="1334"/>
      <c r="F8444" s="1334"/>
      <c r="G8444" s="1334"/>
    </row>
    <row r="8445" spans="1:7" s="1281" customFormat="1" x14ac:dyDescent="0.25">
      <c r="A8445" s="167"/>
      <c r="B8445" s="1331"/>
      <c r="C8445" s="1332"/>
      <c r="D8445" s="1333"/>
      <c r="E8445" s="1334"/>
      <c r="F8445" s="1334"/>
      <c r="G8445" s="1334"/>
    </row>
    <row r="8446" spans="1:7" s="1281" customFormat="1" x14ac:dyDescent="0.25">
      <c r="A8446" s="167"/>
      <c r="B8446" s="1331"/>
      <c r="C8446" s="1332"/>
      <c r="D8446" s="1333"/>
      <c r="E8446" s="1334"/>
      <c r="F8446" s="1334"/>
      <c r="G8446" s="1334"/>
    </row>
    <row r="8447" spans="1:7" s="1281" customFormat="1" x14ac:dyDescent="0.25">
      <c r="A8447" s="167"/>
      <c r="B8447" s="1331"/>
      <c r="C8447" s="1332"/>
      <c r="D8447" s="1333"/>
      <c r="E8447" s="1334"/>
      <c r="F8447" s="1334"/>
      <c r="G8447" s="1334"/>
    </row>
    <row r="8448" spans="1:7" s="1281" customFormat="1" x14ac:dyDescent="0.25">
      <c r="A8448" s="167"/>
      <c r="B8448" s="1331"/>
      <c r="C8448" s="1332"/>
      <c r="D8448" s="1333"/>
      <c r="E8448" s="1334"/>
      <c r="F8448" s="1334"/>
      <c r="G8448" s="1334"/>
    </row>
    <row r="8449" spans="1:7" s="1281" customFormat="1" x14ac:dyDescent="0.25">
      <c r="A8449" s="167"/>
      <c r="B8449" s="1331"/>
      <c r="C8449" s="1332"/>
      <c r="D8449" s="1333"/>
      <c r="E8449" s="1334"/>
      <c r="F8449" s="1334"/>
      <c r="G8449" s="1334"/>
    </row>
    <row r="8450" spans="1:7" s="1281" customFormat="1" x14ac:dyDescent="0.25">
      <c r="A8450" s="167"/>
      <c r="B8450" s="1331"/>
      <c r="C8450" s="1332"/>
      <c r="D8450" s="1333"/>
      <c r="E8450" s="1334"/>
      <c r="F8450" s="1334"/>
      <c r="G8450" s="1334"/>
    </row>
    <row r="8451" spans="1:7" s="1281" customFormat="1" x14ac:dyDescent="0.25">
      <c r="A8451" s="167"/>
      <c r="B8451" s="1331"/>
      <c r="C8451" s="1332"/>
      <c r="D8451" s="1333"/>
      <c r="E8451" s="1334"/>
      <c r="F8451" s="1334"/>
      <c r="G8451" s="1334"/>
    </row>
    <row r="8452" spans="1:7" s="1281" customFormat="1" x14ac:dyDescent="0.25">
      <c r="A8452" s="167"/>
      <c r="B8452" s="1331"/>
      <c r="C8452" s="1332"/>
      <c r="D8452" s="1333"/>
      <c r="E8452" s="1334"/>
      <c r="F8452" s="1334"/>
      <c r="G8452" s="1334"/>
    </row>
    <row r="8453" spans="1:7" s="1281" customFormat="1" x14ac:dyDescent="0.25">
      <c r="A8453" s="167"/>
      <c r="B8453" s="1331"/>
      <c r="C8453" s="1332"/>
      <c r="D8453" s="1333"/>
      <c r="E8453" s="1334"/>
      <c r="F8453" s="1334"/>
      <c r="G8453" s="1334"/>
    </row>
    <row r="8454" spans="1:7" s="1281" customFormat="1" x14ac:dyDescent="0.25">
      <c r="A8454" s="167"/>
      <c r="B8454" s="1331"/>
      <c r="C8454" s="1332"/>
      <c r="D8454" s="1333"/>
      <c r="E8454" s="1334"/>
      <c r="F8454" s="1334"/>
      <c r="G8454" s="1334"/>
    </row>
    <row r="8455" spans="1:7" s="1281" customFormat="1" x14ac:dyDescent="0.25">
      <c r="A8455" s="167"/>
      <c r="B8455" s="1331"/>
      <c r="C8455" s="1332"/>
      <c r="D8455" s="1333"/>
      <c r="E8455" s="1334"/>
      <c r="F8455" s="1334"/>
      <c r="G8455" s="1334"/>
    </row>
    <row r="8456" spans="1:7" s="1281" customFormat="1" x14ac:dyDescent="0.25">
      <c r="A8456" s="167"/>
      <c r="B8456" s="1331"/>
      <c r="C8456" s="1332"/>
      <c r="D8456" s="1333"/>
      <c r="E8456" s="1334"/>
      <c r="F8456" s="1334"/>
      <c r="G8456" s="1334"/>
    </row>
    <row r="8457" spans="1:7" s="1281" customFormat="1" x14ac:dyDescent="0.25">
      <c r="A8457" s="167"/>
      <c r="B8457" s="1331"/>
      <c r="C8457" s="1332"/>
      <c r="D8457" s="1333"/>
      <c r="E8457" s="1334"/>
      <c r="F8457" s="1334"/>
      <c r="G8457" s="1334"/>
    </row>
    <row r="8458" spans="1:7" s="1281" customFormat="1" x14ac:dyDescent="0.25">
      <c r="A8458" s="167"/>
      <c r="B8458" s="1331"/>
      <c r="C8458" s="1332"/>
      <c r="D8458" s="1333"/>
      <c r="E8458" s="1334"/>
      <c r="F8458" s="1334"/>
      <c r="G8458" s="1334"/>
    </row>
    <row r="8459" spans="1:7" s="1281" customFormat="1" x14ac:dyDescent="0.25">
      <c r="A8459" s="167"/>
      <c r="B8459" s="1331"/>
      <c r="C8459" s="1332"/>
      <c r="D8459" s="1333"/>
      <c r="E8459" s="1334"/>
      <c r="F8459" s="1334"/>
      <c r="G8459" s="1334"/>
    </row>
    <row r="8460" spans="1:7" s="1281" customFormat="1" x14ac:dyDescent="0.25">
      <c r="A8460" s="167"/>
      <c r="B8460" s="1331"/>
      <c r="C8460" s="1332"/>
      <c r="D8460" s="1333"/>
      <c r="E8460" s="1334"/>
      <c r="F8460" s="1334"/>
      <c r="G8460" s="1334"/>
    </row>
    <row r="8461" spans="1:7" s="1281" customFormat="1" x14ac:dyDescent="0.25">
      <c r="A8461" s="167"/>
      <c r="B8461" s="1331"/>
      <c r="C8461" s="1332"/>
      <c r="D8461" s="1333"/>
      <c r="E8461" s="1334"/>
      <c r="F8461" s="1334"/>
      <c r="G8461" s="1334"/>
    </row>
    <row r="8462" spans="1:7" s="1281" customFormat="1" x14ac:dyDescent="0.25">
      <c r="A8462" s="167"/>
      <c r="B8462" s="1331"/>
      <c r="C8462" s="1332"/>
      <c r="D8462" s="1333"/>
      <c r="E8462" s="1334"/>
      <c r="F8462" s="1334"/>
      <c r="G8462" s="1334"/>
    </row>
    <row r="8463" spans="1:7" s="1281" customFormat="1" x14ac:dyDescent="0.25">
      <c r="A8463" s="167"/>
      <c r="B8463" s="1331"/>
      <c r="C8463" s="1332"/>
      <c r="D8463" s="1333"/>
      <c r="E8463" s="1334"/>
      <c r="F8463" s="1334"/>
      <c r="G8463" s="1334"/>
    </row>
    <row r="8464" spans="1:7" s="1281" customFormat="1" x14ac:dyDescent="0.25">
      <c r="A8464" s="167"/>
      <c r="B8464" s="1331"/>
      <c r="C8464" s="1332"/>
      <c r="D8464" s="1333"/>
      <c r="E8464" s="1334"/>
      <c r="F8464" s="1334"/>
      <c r="G8464" s="1334"/>
    </row>
    <row r="8465" spans="1:7" s="1281" customFormat="1" x14ac:dyDescent="0.25">
      <c r="A8465" s="167"/>
      <c r="B8465" s="1331"/>
      <c r="C8465" s="1332"/>
      <c r="D8465" s="1333"/>
      <c r="E8465" s="1334"/>
      <c r="F8465" s="1334"/>
      <c r="G8465" s="1334"/>
    </row>
    <row r="8466" spans="1:7" s="1281" customFormat="1" x14ac:dyDescent="0.25">
      <c r="A8466" s="167"/>
      <c r="B8466" s="1331"/>
      <c r="C8466" s="1332"/>
      <c r="D8466" s="1333"/>
      <c r="E8466" s="1334"/>
      <c r="F8466" s="1334"/>
      <c r="G8466" s="1334"/>
    </row>
    <row r="8467" spans="1:7" s="1281" customFormat="1" x14ac:dyDescent="0.25">
      <c r="A8467" s="167"/>
      <c r="B8467" s="1331"/>
      <c r="C8467" s="1332"/>
      <c r="D8467" s="1333"/>
      <c r="E8467" s="1334"/>
      <c r="F8467" s="1334"/>
      <c r="G8467" s="1334"/>
    </row>
    <row r="8468" spans="1:7" s="1281" customFormat="1" x14ac:dyDescent="0.25">
      <c r="A8468" s="167"/>
      <c r="B8468" s="1331"/>
      <c r="C8468" s="1332"/>
      <c r="D8468" s="1333"/>
      <c r="E8468" s="1334"/>
      <c r="F8468" s="1334"/>
      <c r="G8468" s="1334"/>
    </row>
    <row r="8469" spans="1:7" s="1281" customFormat="1" x14ac:dyDescent="0.25">
      <c r="A8469" s="167"/>
      <c r="B8469" s="1331"/>
      <c r="C8469" s="1332"/>
      <c r="D8469" s="1333"/>
      <c r="E8469" s="1334"/>
      <c r="F8469" s="1334"/>
      <c r="G8469" s="1334"/>
    </row>
    <row r="8470" spans="1:7" s="1281" customFormat="1" x14ac:dyDescent="0.25">
      <c r="A8470" s="167"/>
      <c r="B8470" s="1331"/>
      <c r="C8470" s="1332"/>
      <c r="D8470" s="1333"/>
      <c r="E8470" s="1334"/>
      <c r="F8470" s="1334"/>
      <c r="G8470" s="1334"/>
    </row>
    <row r="8471" spans="1:7" s="1281" customFormat="1" x14ac:dyDescent="0.25">
      <c r="A8471" s="167"/>
      <c r="B8471" s="1331"/>
      <c r="C8471" s="1332"/>
      <c r="D8471" s="1333"/>
      <c r="E8471" s="1334"/>
      <c r="F8471" s="1334"/>
      <c r="G8471" s="1334"/>
    </row>
    <row r="8472" spans="1:7" s="1281" customFormat="1" x14ac:dyDescent="0.25">
      <c r="A8472" s="167"/>
      <c r="B8472" s="1331"/>
      <c r="C8472" s="1332"/>
      <c r="D8472" s="1333"/>
      <c r="E8472" s="1334"/>
      <c r="F8472" s="1334"/>
      <c r="G8472" s="1334"/>
    </row>
    <row r="8473" spans="1:7" s="1281" customFormat="1" x14ac:dyDescent="0.25">
      <c r="A8473" s="167"/>
      <c r="B8473" s="1331"/>
      <c r="C8473" s="1332"/>
      <c r="D8473" s="1333"/>
      <c r="E8473" s="1334"/>
      <c r="F8473" s="1334"/>
      <c r="G8473" s="1334"/>
    </row>
    <row r="8474" spans="1:7" s="1281" customFormat="1" x14ac:dyDescent="0.25">
      <c r="A8474" s="167"/>
      <c r="B8474" s="1331"/>
      <c r="C8474" s="1332"/>
      <c r="D8474" s="1333"/>
      <c r="E8474" s="1334"/>
      <c r="F8474" s="1334"/>
      <c r="G8474" s="1334"/>
    </row>
    <row r="8475" spans="1:7" s="1281" customFormat="1" x14ac:dyDescent="0.25">
      <c r="A8475" s="167"/>
      <c r="B8475" s="1331"/>
      <c r="C8475" s="1332"/>
      <c r="D8475" s="1333"/>
      <c r="E8475" s="1334"/>
      <c r="F8475" s="1334"/>
      <c r="G8475" s="1334"/>
    </row>
    <row r="8476" spans="1:7" s="1281" customFormat="1" x14ac:dyDescent="0.25">
      <c r="A8476" s="167"/>
      <c r="B8476" s="1331"/>
      <c r="C8476" s="1332"/>
      <c r="D8476" s="1333"/>
      <c r="E8476" s="1334"/>
      <c r="F8476" s="1334"/>
      <c r="G8476" s="1334"/>
    </row>
    <row r="8477" spans="1:7" s="1281" customFormat="1" x14ac:dyDescent="0.25">
      <c r="A8477" s="167"/>
      <c r="B8477" s="1331"/>
      <c r="C8477" s="1332"/>
      <c r="D8477" s="1333"/>
      <c r="E8477" s="1334"/>
      <c r="F8477" s="1334"/>
      <c r="G8477" s="1334"/>
    </row>
    <row r="8478" spans="1:7" s="1281" customFormat="1" x14ac:dyDescent="0.25">
      <c r="A8478" s="167"/>
      <c r="B8478" s="1331"/>
      <c r="C8478" s="1332"/>
      <c r="D8478" s="1333"/>
      <c r="E8478" s="1334"/>
      <c r="F8478" s="1334"/>
      <c r="G8478" s="1334"/>
    </row>
    <row r="8479" spans="1:7" s="1281" customFormat="1" x14ac:dyDescent="0.25">
      <c r="A8479" s="167"/>
      <c r="B8479" s="1331"/>
      <c r="C8479" s="1332"/>
      <c r="D8479" s="1333"/>
      <c r="E8479" s="1334"/>
      <c r="F8479" s="1334"/>
      <c r="G8479" s="1334"/>
    </row>
    <row r="8480" spans="1:7" s="1281" customFormat="1" x14ac:dyDescent="0.25">
      <c r="A8480" s="167"/>
      <c r="B8480" s="1331"/>
      <c r="C8480" s="1332"/>
      <c r="D8480" s="1333"/>
      <c r="E8480" s="1334"/>
      <c r="F8480" s="1334"/>
      <c r="G8480" s="1334"/>
    </row>
    <row r="8481" spans="1:7" s="1281" customFormat="1" x14ac:dyDescent="0.25">
      <c r="A8481" s="167"/>
      <c r="B8481" s="1331"/>
      <c r="C8481" s="1332"/>
      <c r="D8481" s="1333"/>
      <c r="E8481" s="1334"/>
      <c r="F8481" s="1334"/>
      <c r="G8481" s="1334"/>
    </row>
    <row r="8482" spans="1:7" s="1281" customFormat="1" x14ac:dyDescent="0.25">
      <c r="A8482" s="167"/>
      <c r="B8482" s="1331"/>
      <c r="C8482" s="1332"/>
      <c r="D8482" s="1333"/>
      <c r="E8482" s="1334"/>
      <c r="F8482" s="1334"/>
      <c r="G8482" s="1334"/>
    </row>
    <row r="8483" spans="1:7" s="1281" customFormat="1" x14ac:dyDescent="0.25">
      <c r="A8483" s="167"/>
      <c r="B8483" s="1331"/>
      <c r="C8483" s="1332"/>
      <c r="D8483" s="1333"/>
      <c r="E8483" s="1334"/>
      <c r="F8483" s="1334"/>
      <c r="G8483" s="1334"/>
    </row>
    <row r="8484" spans="1:7" s="1281" customFormat="1" x14ac:dyDescent="0.25">
      <c r="A8484" s="167"/>
      <c r="B8484" s="1331"/>
      <c r="C8484" s="1332"/>
      <c r="D8484" s="1333"/>
      <c r="E8484" s="1334"/>
      <c r="F8484" s="1334"/>
      <c r="G8484" s="1334"/>
    </row>
    <row r="8485" spans="1:7" s="1281" customFormat="1" x14ac:dyDescent="0.25">
      <c r="A8485" s="167"/>
      <c r="B8485" s="1331"/>
      <c r="C8485" s="1332"/>
      <c r="D8485" s="1333"/>
      <c r="E8485" s="1334"/>
      <c r="F8485" s="1334"/>
      <c r="G8485" s="1334"/>
    </row>
    <row r="8486" spans="1:7" s="1281" customFormat="1" x14ac:dyDescent="0.25">
      <c r="A8486" s="167"/>
      <c r="B8486" s="1331"/>
      <c r="C8486" s="1332"/>
      <c r="D8486" s="1333"/>
      <c r="E8486" s="1334"/>
      <c r="F8486" s="1334"/>
      <c r="G8486" s="1334"/>
    </row>
    <row r="8487" spans="1:7" s="1281" customFormat="1" x14ac:dyDescent="0.25">
      <c r="A8487" s="167"/>
      <c r="B8487" s="1331"/>
      <c r="C8487" s="1332"/>
      <c r="D8487" s="1333"/>
      <c r="E8487" s="1334"/>
      <c r="F8487" s="1334"/>
      <c r="G8487" s="1334"/>
    </row>
    <row r="8488" spans="1:7" s="1281" customFormat="1" x14ac:dyDescent="0.25">
      <c r="A8488" s="167"/>
      <c r="B8488" s="1331"/>
      <c r="C8488" s="1332"/>
      <c r="D8488" s="1333"/>
      <c r="E8488" s="1334"/>
      <c r="F8488" s="1334"/>
      <c r="G8488" s="1334"/>
    </row>
    <row r="8489" spans="1:7" s="1281" customFormat="1" x14ac:dyDescent="0.25">
      <c r="A8489" s="167"/>
      <c r="B8489" s="1331"/>
      <c r="C8489" s="1332"/>
      <c r="D8489" s="1333"/>
      <c r="E8489" s="1334"/>
      <c r="F8489" s="1334"/>
      <c r="G8489" s="1334"/>
    </row>
    <row r="8490" spans="1:7" s="1281" customFormat="1" x14ac:dyDescent="0.25">
      <c r="A8490" s="167"/>
      <c r="B8490" s="1331"/>
      <c r="C8490" s="1332"/>
      <c r="D8490" s="1333"/>
      <c r="E8490" s="1334"/>
      <c r="F8490" s="1334"/>
      <c r="G8490" s="1334"/>
    </row>
    <row r="8491" spans="1:7" s="1281" customFormat="1" x14ac:dyDescent="0.25">
      <c r="A8491" s="167"/>
      <c r="B8491" s="1331"/>
      <c r="C8491" s="1332"/>
      <c r="D8491" s="1333"/>
      <c r="E8491" s="1334"/>
      <c r="F8491" s="1334"/>
      <c r="G8491" s="1334"/>
    </row>
    <row r="8492" spans="1:7" s="1281" customFormat="1" x14ac:dyDescent="0.25">
      <c r="A8492" s="167"/>
      <c r="B8492" s="1331"/>
      <c r="C8492" s="1332"/>
      <c r="D8492" s="1333"/>
      <c r="E8492" s="1334"/>
      <c r="F8492" s="1334"/>
      <c r="G8492" s="1334"/>
    </row>
    <row r="8493" spans="1:7" s="1281" customFormat="1" x14ac:dyDescent="0.25">
      <c r="A8493" s="167"/>
      <c r="B8493" s="1331"/>
      <c r="C8493" s="1332"/>
      <c r="D8493" s="1333"/>
      <c r="E8493" s="1334"/>
      <c r="F8493" s="1334"/>
      <c r="G8493" s="1334"/>
    </row>
    <row r="8494" spans="1:7" s="1281" customFormat="1" x14ac:dyDescent="0.25">
      <c r="A8494" s="167"/>
      <c r="B8494" s="1331"/>
      <c r="C8494" s="1332"/>
      <c r="D8494" s="1333"/>
      <c r="E8494" s="1334"/>
      <c r="F8494" s="1334"/>
      <c r="G8494" s="1334"/>
    </row>
    <row r="8495" spans="1:7" s="1281" customFormat="1" x14ac:dyDescent="0.25">
      <c r="A8495" s="167"/>
      <c r="B8495" s="1331"/>
      <c r="C8495" s="1332"/>
      <c r="D8495" s="1333"/>
      <c r="E8495" s="1334"/>
      <c r="F8495" s="1334"/>
      <c r="G8495" s="1334"/>
    </row>
    <row r="8496" spans="1:7" s="1281" customFormat="1" x14ac:dyDescent="0.25">
      <c r="A8496" s="167"/>
      <c r="B8496" s="1331"/>
      <c r="C8496" s="1332"/>
      <c r="D8496" s="1333"/>
      <c r="E8496" s="1334"/>
      <c r="F8496" s="1334"/>
      <c r="G8496" s="1334"/>
    </row>
    <row r="8497" spans="1:7" s="1281" customFormat="1" x14ac:dyDescent="0.25">
      <c r="A8497" s="167"/>
      <c r="B8497" s="1331"/>
      <c r="C8497" s="1332"/>
      <c r="D8497" s="1333"/>
      <c r="E8497" s="1334"/>
      <c r="F8497" s="1334"/>
      <c r="G8497" s="1334"/>
    </row>
    <row r="8498" spans="1:7" s="1281" customFormat="1" x14ac:dyDescent="0.25">
      <c r="A8498" s="167"/>
      <c r="B8498" s="1331"/>
      <c r="C8498" s="1332"/>
      <c r="D8498" s="1333"/>
      <c r="E8498" s="1334"/>
      <c r="F8498" s="1334"/>
      <c r="G8498" s="1334"/>
    </row>
    <row r="8499" spans="1:7" s="1281" customFormat="1" x14ac:dyDescent="0.25">
      <c r="A8499" s="167"/>
      <c r="B8499" s="1331"/>
      <c r="C8499" s="1332"/>
      <c r="D8499" s="1333"/>
      <c r="E8499" s="1334"/>
      <c r="F8499" s="1334"/>
      <c r="G8499" s="1334"/>
    </row>
    <row r="8500" spans="1:7" s="1281" customFormat="1" x14ac:dyDescent="0.25">
      <c r="A8500" s="167"/>
      <c r="B8500" s="1331"/>
      <c r="C8500" s="1332"/>
      <c r="D8500" s="1333"/>
      <c r="E8500" s="1334"/>
      <c r="F8500" s="1334"/>
      <c r="G8500" s="1334"/>
    </row>
    <row r="8501" spans="1:7" s="1281" customFormat="1" x14ac:dyDescent="0.25">
      <c r="A8501" s="167"/>
      <c r="B8501" s="1331"/>
      <c r="C8501" s="1332"/>
      <c r="D8501" s="1333"/>
      <c r="E8501" s="1334"/>
      <c r="F8501" s="1334"/>
      <c r="G8501" s="1334"/>
    </row>
    <row r="8502" spans="1:7" s="1281" customFormat="1" x14ac:dyDescent="0.25">
      <c r="A8502" s="167"/>
      <c r="B8502" s="1331"/>
      <c r="C8502" s="1332"/>
      <c r="D8502" s="1333"/>
      <c r="E8502" s="1334"/>
      <c r="F8502" s="1334"/>
      <c r="G8502" s="1334"/>
    </row>
    <row r="8503" spans="1:7" s="1281" customFormat="1" x14ac:dyDescent="0.25">
      <c r="A8503" s="167"/>
      <c r="B8503" s="1331"/>
      <c r="C8503" s="1332"/>
      <c r="D8503" s="1333"/>
      <c r="E8503" s="1334"/>
      <c r="F8503" s="1334"/>
      <c r="G8503" s="1334"/>
    </row>
    <row r="8504" spans="1:7" s="1281" customFormat="1" x14ac:dyDescent="0.25">
      <c r="A8504" s="167"/>
      <c r="B8504" s="1331"/>
      <c r="C8504" s="1332"/>
      <c r="D8504" s="1333"/>
      <c r="E8504" s="1334"/>
      <c r="F8504" s="1334"/>
      <c r="G8504" s="1334"/>
    </row>
    <row r="8505" spans="1:7" s="1281" customFormat="1" x14ac:dyDescent="0.25">
      <c r="A8505" s="167"/>
      <c r="B8505" s="1331"/>
      <c r="C8505" s="1332"/>
      <c r="D8505" s="1333"/>
      <c r="E8505" s="1334"/>
      <c r="F8505" s="1334"/>
      <c r="G8505" s="1334"/>
    </row>
    <row r="8506" spans="1:7" s="1281" customFormat="1" x14ac:dyDescent="0.25">
      <c r="A8506" s="167"/>
      <c r="B8506" s="1331"/>
      <c r="C8506" s="1332"/>
      <c r="D8506" s="1333"/>
      <c r="E8506" s="1334"/>
      <c r="F8506" s="1334"/>
      <c r="G8506" s="1334"/>
    </row>
    <row r="8507" spans="1:7" s="1281" customFormat="1" x14ac:dyDescent="0.25">
      <c r="A8507" s="167"/>
      <c r="B8507" s="1331"/>
      <c r="C8507" s="1332"/>
      <c r="D8507" s="1333"/>
      <c r="E8507" s="1334"/>
      <c r="F8507" s="1334"/>
      <c r="G8507" s="1334"/>
    </row>
    <row r="8508" spans="1:7" s="1281" customFormat="1" x14ac:dyDescent="0.25">
      <c r="A8508" s="167"/>
      <c r="B8508" s="1331"/>
      <c r="C8508" s="1332"/>
      <c r="D8508" s="1333"/>
      <c r="E8508" s="1334"/>
      <c r="F8508" s="1334"/>
      <c r="G8508" s="1334"/>
    </row>
    <row r="8509" spans="1:7" s="1281" customFormat="1" x14ac:dyDescent="0.25">
      <c r="A8509" s="167"/>
      <c r="B8509" s="1331"/>
      <c r="C8509" s="1332"/>
      <c r="D8509" s="1333"/>
      <c r="E8509" s="1334"/>
      <c r="F8509" s="1334"/>
      <c r="G8509" s="1334"/>
    </row>
    <row r="8510" spans="1:7" s="1281" customFormat="1" x14ac:dyDescent="0.25">
      <c r="A8510" s="167"/>
      <c r="B8510" s="1331"/>
      <c r="C8510" s="1332"/>
      <c r="D8510" s="1333"/>
      <c r="E8510" s="1334"/>
      <c r="F8510" s="1334"/>
      <c r="G8510" s="1334"/>
    </row>
    <row r="8511" spans="1:7" s="1281" customFormat="1" x14ac:dyDescent="0.25">
      <c r="A8511" s="167"/>
      <c r="B8511" s="1331"/>
      <c r="C8511" s="1332"/>
      <c r="D8511" s="1333"/>
      <c r="E8511" s="1334"/>
      <c r="F8511" s="1334"/>
      <c r="G8511" s="1334"/>
    </row>
    <row r="8512" spans="1:7" s="1281" customFormat="1" x14ac:dyDescent="0.25">
      <c r="A8512" s="167"/>
      <c r="B8512" s="1331"/>
      <c r="C8512" s="1332"/>
      <c r="D8512" s="1333"/>
      <c r="E8512" s="1334"/>
      <c r="F8512" s="1334"/>
      <c r="G8512" s="1334"/>
    </row>
    <row r="8513" spans="1:7" s="1281" customFormat="1" x14ac:dyDescent="0.25">
      <c r="A8513" s="167"/>
      <c r="B8513" s="1331"/>
      <c r="C8513" s="1332"/>
      <c r="D8513" s="1333"/>
      <c r="E8513" s="1334"/>
      <c r="F8513" s="1334"/>
      <c r="G8513" s="1334"/>
    </row>
    <row r="8514" spans="1:7" s="1281" customFormat="1" x14ac:dyDescent="0.25">
      <c r="A8514" s="167"/>
      <c r="B8514" s="1331"/>
      <c r="C8514" s="1332"/>
      <c r="D8514" s="1333"/>
      <c r="E8514" s="1334"/>
      <c r="F8514" s="1334"/>
      <c r="G8514" s="1334"/>
    </row>
    <row r="8515" spans="1:7" s="1281" customFormat="1" x14ac:dyDescent="0.25">
      <c r="A8515" s="167"/>
      <c r="B8515" s="1331"/>
      <c r="C8515" s="1332"/>
      <c r="D8515" s="1333"/>
      <c r="E8515" s="1334"/>
      <c r="F8515" s="1334"/>
      <c r="G8515" s="1334"/>
    </row>
    <row r="8516" spans="1:7" s="1281" customFormat="1" x14ac:dyDescent="0.25">
      <c r="A8516" s="167"/>
      <c r="B8516" s="1331"/>
      <c r="C8516" s="1332"/>
      <c r="D8516" s="1333"/>
      <c r="E8516" s="1334"/>
      <c r="F8516" s="1334"/>
      <c r="G8516" s="1334"/>
    </row>
    <row r="8517" spans="1:7" s="1281" customFormat="1" x14ac:dyDescent="0.25">
      <c r="A8517" s="167"/>
      <c r="B8517" s="1331"/>
      <c r="C8517" s="1332"/>
      <c r="D8517" s="1333"/>
      <c r="E8517" s="1334"/>
      <c r="F8517" s="1334"/>
      <c r="G8517" s="1334"/>
    </row>
    <row r="8518" spans="1:7" s="1281" customFormat="1" x14ac:dyDescent="0.25">
      <c r="A8518" s="167"/>
      <c r="B8518" s="1331"/>
      <c r="C8518" s="1332"/>
      <c r="D8518" s="1333"/>
      <c r="E8518" s="1334"/>
      <c r="F8518" s="1334"/>
      <c r="G8518" s="1334"/>
    </row>
    <row r="8519" spans="1:7" s="1281" customFormat="1" x14ac:dyDescent="0.25">
      <c r="A8519" s="167"/>
      <c r="B8519" s="1331"/>
      <c r="C8519" s="1332"/>
      <c r="D8519" s="1333"/>
      <c r="E8519" s="1334"/>
      <c r="F8519" s="1334"/>
      <c r="G8519" s="1334"/>
    </row>
    <row r="8520" spans="1:7" s="1281" customFormat="1" x14ac:dyDescent="0.25">
      <c r="A8520" s="167"/>
      <c r="B8520" s="1331"/>
      <c r="C8520" s="1332"/>
      <c r="D8520" s="1333"/>
      <c r="E8520" s="1334"/>
      <c r="F8520" s="1334"/>
      <c r="G8520" s="1334"/>
    </row>
    <row r="8521" spans="1:7" s="1281" customFormat="1" x14ac:dyDescent="0.25">
      <c r="A8521" s="167"/>
      <c r="B8521" s="1331"/>
      <c r="C8521" s="1332"/>
      <c r="D8521" s="1333"/>
      <c r="E8521" s="1334"/>
      <c r="F8521" s="1334"/>
      <c r="G8521" s="1334"/>
    </row>
    <row r="8522" spans="1:7" s="1281" customFormat="1" x14ac:dyDescent="0.25">
      <c r="A8522" s="167"/>
      <c r="B8522" s="1331"/>
      <c r="C8522" s="1332"/>
      <c r="D8522" s="1333"/>
      <c r="E8522" s="1334"/>
      <c r="F8522" s="1334"/>
      <c r="G8522" s="1334"/>
    </row>
    <row r="8523" spans="1:7" s="1281" customFormat="1" x14ac:dyDescent="0.25">
      <c r="A8523" s="167"/>
      <c r="B8523" s="1331"/>
      <c r="C8523" s="1332"/>
      <c r="D8523" s="1333"/>
      <c r="E8523" s="1334"/>
      <c r="F8523" s="1334"/>
      <c r="G8523" s="1334"/>
    </row>
    <row r="8524" spans="1:7" s="1281" customFormat="1" x14ac:dyDescent="0.25">
      <c r="A8524" s="167"/>
      <c r="B8524" s="1331"/>
      <c r="C8524" s="1332"/>
      <c r="D8524" s="1333"/>
      <c r="E8524" s="1334"/>
      <c r="F8524" s="1334"/>
      <c r="G8524" s="1334"/>
    </row>
    <row r="8525" spans="1:7" s="1281" customFormat="1" x14ac:dyDescent="0.25">
      <c r="A8525" s="167"/>
      <c r="B8525" s="1331"/>
      <c r="C8525" s="1332"/>
      <c r="D8525" s="1333"/>
      <c r="E8525" s="1334"/>
      <c r="F8525" s="1334"/>
      <c r="G8525" s="1334"/>
    </row>
    <row r="8526" spans="1:7" s="1281" customFormat="1" x14ac:dyDescent="0.25">
      <c r="A8526" s="167"/>
      <c r="B8526" s="1331"/>
      <c r="C8526" s="1332"/>
      <c r="D8526" s="1333"/>
      <c r="E8526" s="1334"/>
      <c r="F8526" s="1334"/>
      <c r="G8526" s="1334"/>
    </row>
    <row r="8527" spans="1:7" s="1281" customFormat="1" x14ac:dyDescent="0.25">
      <c r="A8527" s="167"/>
      <c r="B8527" s="1331"/>
      <c r="C8527" s="1332"/>
      <c r="D8527" s="1333"/>
      <c r="E8527" s="1334"/>
      <c r="F8527" s="1334"/>
      <c r="G8527" s="1334"/>
    </row>
    <row r="8528" spans="1:7" s="1281" customFormat="1" x14ac:dyDescent="0.25">
      <c r="A8528" s="167"/>
      <c r="B8528" s="1331"/>
      <c r="C8528" s="1332"/>
      <c r="D8528" s="1333"/>
      <c r="E8528" s="1334"/>
      <c r="F8528" s="1334"/>
      <c r="G8528" s="1334"/>
    </row>
    <row r="8529" spans="1:7" s="1281" customFormat="1" x14ac:dyDescent="0.25">
      <c r="A8529" s="167"/>
      <c r="B8529" s="1331"/>
      <c r="C8529" s="1332"/>
      <c r="D8529" s="1333"/>
      <c r="E8529" s="1334"/>
      <c r="F8529" s="1334"/>
      <c r="G8529" s="1334"/>
    </row>
    <row r="8530" spans="1:7" s="1281" customFormat="1" x14ac:dyDescent="0.25">
      <c r="A8530" s="167"/>
      <c r="B8530" s="1331"/>
      <c r="C8530" s="1332"/>
      <c r="D8530" s="1333"/>
      <c r="E8530" s="1334"/>
      <c r="F8530" s="1334"/>
      <c r="G8530" s="1334"/>
    </row>
    <row r="8531" spans="1:7" s="1281" customFormat="1" x14ac:dyDescent="0.25">
      <c r="A8531" s="167"/>
      <c r="B8531" s="1331"/>
      <c r="C8531" s="1332"/>
      <c r="D8531" s="1333"/>
      <c r="E8531" s="1334"/>
      <c r="F8531" s="1334"/>
      <c r="G8531" s="1334"/>
    </row>
    <row r="8532" spans="1:7" s="1281" customFormat="1" x14ac:dyDescent="0.25">
      <c r="A8532" s="167"/>
      <c r="B8532" s="1331"/>
      <c r="C8532" s="1332"/>
      <c r="D8532" s="1333"/>
      <c r="E8532" s="1334"/>
      <c r="F8532" s="1334"/>
      <c r="G8532" s="1334"/>
    </row>
    <row r="8533" spans="1:7" s="1281" customFormat="1" x14ac:dyDescent="0.25">
      <c r="A8533" s="167"/>
      <c r="B8533" s="1331"/>
      <c r="C8533" s="1332"/>
      <c r="D8533" s="1333"/>
      <c r="E8533" s="1334"/>
      <c r="F8533" s="1334"/>
      <c r="G8533" s="1334"/>
    </row>
    <row r="8534" spans="1:7" s="1281" customFormat="1" x14ac:dyDescent="0.25">
      <c r="A8534" s="167"/>
      <c r="B8534" s="1331"/>
      <c r="C8534" s="1332"/>
      <c r="D8534" s="1333"/>
      <c r="E8534" s="1334"/>
      <c r="F8534" s="1334"/>
      <c r="G8534" s="1334"/>
    </row>
    <row r="8535" spans="1:7" s="1281" customFormat="1" x14ac:dyDescent="0.25">
      <c r="A8535" s="167"/>
      <c r="B8535" s="1331"/>
      <c r="C8535" s="1332"/>
      <c r="D8535" s="1333"/>
      <c r="E8535" s="1334"/>
      <c r="F8535" s="1334"/>
      <c r="G8535" s="1334"/>
    </row>
    <row r="8536" spans="1:7" s="1281" customFormat="1" x14ac:dyDescent="0.25">
      <c r="A8536" s="167"/>
      <c r="B8536" s="1331"/>
      <c r="C8536" s="1332"/>
      <c r="D8536" s="1333"/>
      <c r="E8536" s="1334"/>
      <c r="F8536" s="1334"/>
      <c r="G8536" s="1334"/>
    </row>
    <row r="8537" spans="1:7" s="1281" customFormat="1" x14ac:dyDescent="0.25">
      <c r="A8537" s="167"/>
      <c r="B8537" s="1331"/>
      <c r="C8537" s="1332"/>
      <c r="D8537" s="1333"/>
      <c r="E8537" s="1334"/>
      <c r="F8537" s="1334"/>
      <c r="G8537" s="1334"/>
    </row>
    <row r="8538" spans="1:7" s="1281" customFormat="1" x14ac:dyDescent="0.25">
      <c r="A8538" s="167"/>
      <c r="B8538" s="1331"/>
      <c r="C8538" s="1332"/>
      <c r="D8538" s="1333"/>
      <c r="E8538" s="1334"/>
      <c r="F8538" s="1334"/>
      <c r="G8538" s="1334"/>
    </row>
    <row r="8539" spans="1:7" s="1281" customFormat="1" x14ac:dyDescent="0.25">
      <c r="A8539" s="167"/>
      <c r="B8539" s="1331"/>
      <c r="C8539" s="1332"/>
      <c r="D8539" s="1333"/>
      <c r="E8539" s="1334"/>
      <c r="F8539" s="1334"/>
      <c r="G8539" s="1334"/>
    </row>
    <row r="8540" spans="1:7" s="1281" customFormat="1" x14ac:dyDescent="0.25">
      <c r="A8540" s="167"/>
      <c r="B8540" s="1331"/>
      <c r="C8540" s="1332"/>
      <c r="D8540" s="1333"/>
      <c r="E8540" s="1334"/>
      <c r="F8540" s="1334"/>
      <c r="G8540" s="1334"/>
    </row>
    <row r="8541" spans="1:7" s="1281" customFormat="1" x14ac:dyDescent="0.25">
      <c r="A8541" s="167"/>
      <c r="B8541" s="1331"/>
      <c r="C8541" s="1332"/>
      <c r="D8541" s="1333"/>
      <c r="E8541" s="1334"/>
      <c r="F8541" s="1334"/>
      <c r="G8541" s="1334"/>
    </row>
    <row r="8542" spans="1:7" s="1281" customFormat="1" x14ac:dyDescent="0.25">
      <c r="A8542" s="167"/>
      <c r="B8542" s="1331"/>
      <c r="C8542" s="1332"/>
      <c r="D8542" s="1333"/>
      <c r="E8542" s="1334"/>
      <c r="F8542" s="1334"/>
      <c r="G8542" s="1334"/>
    </row>
    <row r="8543" spans="1:7" s="1281" customFormat="1" x14ac:dyDescent="0.25">
      <c r="A8543" s="167"/>
      <c r="B8543" s="1331"/>
      <c r="C8543" s="1332"/>
      <c r="D8543" s="1333"/>
      <c r="E8543" s="1334"/>
      <c r="F8543" s="1334"/>
      <c r="G8543" s="1334"/>
    </row>
    <row r="8544" spans="1:7" s="1281" customFormat="1" x14ac:dyDescent="0.25">
      <c r="A8544" s="167"/>
      <c r="B8544" s="1331"/>
      <c r="C8544" s="1332"/>
      <c r="D8544" s="1333"/>
      <c r="E8544" s="1334"/>
      <c r="F8544" s="1334"/>
      <c r="G8544" s="1334"/>
    </row>
    <row r="8545" spans="1:7" s="1281" customFormat="1" x14ac:dyDescent="0.25">
      <c r="A8545" s="167"/>
      <c r="B8545" s="1331"/>
      <c r="C8545" s="1332"/>
      <c r="D8545" s="1333"/>
      <c r="E8545" s="1334"/>
      <c r="F8545" s="1334"/>
      <c r="G8545" s="1334"/>
    </row>
    <row r="8546" spans="1:7" s="1281" customFormat="1" x14ac:dyDescent="0.25">
      <c r="A8546" s="167"/>
      <c r="B8546" s="1331"/>
      <c r="C8546" s="1332"/>
      <c r="D8546" s="1333"/>
      <c r="E8546" s="1334"/>
      <c r="F8546" s="1334"/>
      <c r="G8546" s="1334"/>
    </row>
    <row r="8547" spans="1:7" s="1281" customFormat="1" x14ac:dyDescent="0.25">
      <c r="A8547" s="167"/>
      <c r="B8547" s="1331"/>
      <c r="C8547" s="1332"/>
      <c r="D8547" s="1333"/>
      <c r="E8547" s="1334"/>
      <c r="F8547" s="1334"/>
      <c r="G8547" s="1334"/>
    </row>
    <row r="8548" spans="1:7" s="1281" customFormat="1" x14ac:dyDescent="0.25">
      <c r="A8548" s="167"/>
      <c r="B8548" s="1331"/>
      <c r="C8548" s="1332"/>
      <c r="D8548" s="1333"/>
      <c r="E8548" s="1334"/>
      <c r="F8548" s="1334"/>
      <c r="G8548" s="1334"/>
    </row>
    <row r="8549" spans="1:7" s="1281" customFormat="1" x14ac:dyDescent="0.25">
      <c r="A8549" s="167"/>
      <c r="B8549" s="1331"/>
      <c r="C8549" s="1332"/>
      <c r="D8549" s="1333"/>
      <c r="E8549" s="1334"/>
      <c r="F8549" s="1334"/>
      <c r="G8549" s="1334"/>
    </row>
    <row r="8550" spans="1:7" s="1281" customFormat="1" x14ac:dyDescent="0.25">
      <c r="A8550" s="167"/>
      <c r="B8550" s="1331"/>
      <c r="C8550" s="1332"/>
      <c r="D8550" s="1333"/>
      <c r="E8550" s="1334"/>
      <c r="F8550" s="1334"/>
      <c r="G8550" s="1334"/>
    </row>
    <row r="8551" spans="1:7" s="1281" customFormat="1" x14ac:dyDescent="0.25">
      <c r="A8551" s="167"/>
      <c r="B8551" s="1331"/>
      <c r="C8551" s="1332"/>
      <c r="D8551" s="1333"/>
      <c r="E8551" s="1334"/>
      <c r="F8551" s="1334"/>
      <c r="G8551" s="1334"/>
    </row>
    <row r="8552" spans="1:7" s="1281" customFormat="1" x14ac:dyDescent="0.25">
      <c r="A8552" s="167"/>
      <c r="B8552" s="1331"/>
      <c r="C8552" s="1332"/>
      <c r="D8552" s="1333"/>
      <c r="E8552" s="1334"/>
      <c r="F8552" s="1334"/>
      <c r="G8552" s="1334"/>
    </row>
    <row r="8553" spans="1:7" s="1281" customFormat="1" x14ac:dyDescent="0.25">
      <c r="A8553" s="167"/>
      <c r="B8553" s="1331"/>
      <c r="C8553" s="1332"/>
      <c r="D8553" s="1333"/>
      <c r="E8553" s="1334"/>
      <c r="F8553" s="1334"/>
      <c r="G8553" s="1334"/>
    </row>
    <row r="8554" spans="1:7" s="1281" customFormat="1" x14ac:dyDescent="0.25">
      <c r="A8554" s="167"/>
      <c r="B8554" s="1331"/>
      <c r="C8554" s="1332"/>
      <c r="D8554" s="1333"/>
      <c r="E8554" s="1334"/>
      <c r="F8554" s="1334"/>
      <c r="G8554" s="1334"/>
    </row>
    <row r="8555" spans="1:7" s="1281" customFormat="1" x14ac:dyDescent="0.25">
      <c r="A8555" s="167"/>
      <c r="B8555" s="1331"/>
      <c r="C8555" s="1332"/>
      <c r="D8555" s="1333"/>
      <c r="E8555" s="1334"/>
      <c r="F8555" s="1334"/>
      <c r="G8555" s="1334"/>
    </row>
    <row r="8556" spans="1:7" s="1281" customFormat="1" x14ac:dyDescent="0.25">
      <c r="A8556" s="167"/>
      <c r="B8556" s="1331"/>
      <c r="C8556" s="1332"/>
      <c r="D8556" s="1333"/>
      <c r="E8556" s="1334"/>
      <c r="F8556" s="1334"/>
      <c r="G8556" s="1334"/>
    </row>
    <row r="8557" spans="1:7" s="1281" customFormat="1" x14ac:dyDescent="0.25">
      <c r="A8557" s="167"/>
      <c r="B8557" s="1331"/>
      <c r="C8557" s="1332"/>
      <c r="D8557" s="1333"/>
      <c r="E8557" s="1334"/>
      <c r="F8557" s="1334"/>
      <c r="G8557" s="1334"/>
    </row>
    <row r="8558" spans="1:7" s="1281" customFormat="1" x14ac:dyDescent="0.25">
      <c r="A8558" s="167"/>
      <c r="B8558" s="1331"/>
      <c r="C8558" s="1332"/>
      <c r="D8558" s="1333"/>
      <c r="E8558" s="1334"/>
      <c r="F8558" s="1334"/>
      <c r="G8558" s="1334"/>
    </row>
    <row r="8559" spans="1:7" s="1281" customFormat="1" x14ac:dyDescent="0.25">
      <c r="A8559" s="167"/>
      <c r="B8559" s="1331"/>
      <c r="C8559" s="1332"/>
      <c r="D8559" s="1333"/>
      <c r="E8559" s="1334"/>
      <c r="F8559" s="1334"/>
      <c r="G8559" s="1334"/>
    </row>
    <row r="8560" spans="1:7" s="1281" customFormat="1" x14ac:dyDescent="0.25">
      <c r="A8560" s="167"/>
      <c r="B8560" s="1331"/>
      <c r="C8560" s="1332"/>
      <c r="D8560" s="1333"/>
      <c r="E8560" s="1334"/>
      <c r="F8560" s="1334"/>
      <c r="G8560" s="1334"/>
    </row>
    <row r="8561" spans="1:7" s="1281" customFormat="1" x14ac:dyDescent="0.25">
      <c r="A8561" s="167"/>
      <c r="B8561" s="1331"/>
      <c r="C8561" s="1332"/>
      <c r="D8561" s="1333"/>
      <c r="E8561" s="1334"/>
      <c r="F8561" s="1334"/>
      <c r="G8561" s="1334"/>
    </row>
    <row r="8562" spans="1:7" s="1281" customFormat="1" x14ac:dyDescent="0.25">
      <c r="A8562" s="167"/>
      <c r="B8562" s="1331"/>
      <c r="C8562" s="1332"/>
      <c r="D8562" s="1333"/>
      <c r="E8562" s="1334"/>
      <c r="F8562" s="1334"/>
      <c r="G8562" s="1334"/>
    </row>
    <row r="8563" spans="1:7" s="1281" customFormat="1" x14ac:dyDescent="0.25">
      <c r="A8563" s="167"/>
      <c r="B8563" s="1331"/>
      <c r="C8563" s="1332"/>
      <c r="D8563" s="1333"/>
      <c r="E8563" s="1334"/>
      <c r="F8563" s="1334"/>
      <c r="G8563" s="1334"/>
    </row>
    <row r="8564" spans="1:7" s="1281" customFormat="1" x14ac:dyDescent="0.25">
      <c r="A8564" s="167"/>
      <c r="B8564" s="1331"/>
      <c r="C8564" s="1332"/>
      <c r="D8564" s="1333"/>
      <c r="E8564" s="1334"/>
      <c r="F8564" s="1334"/>
      <c r="G8564" s="1334"/>
    </row>
    <row r="8565" spans="1:7" s="1281" customFormat="1" x14ac:dyDescent="0.25">
      <c r="A8565" s="167"/>
      <c r="B8565" s="1331"/>
      <c r="C8565" s="1332"/>
      <c r="D8565" s="1333"/>
      <c r="E8565" s="1334"/>
      <c r="F8565" s="1334"/>
      <c r="G8565" s="1334"/>
    </row>
    <row r="8566" spans="1:7" s="1281" customFormat="1" x14ac:dyDescent="0.25">
      <c r="A8566" s="167"/>
      <c r="B8566" s="1331"/>
      <c r="C8566" s="1332"/>
      <c r="D8566" s="1333"/>
      <c r="E8566" s="1334"/>
      <c r="F8566" s="1334"/>
      <c r="G8566" s="1334"/>
    </row>
    <row r="8567" spans="1:7" s="1281" customFormat="1" x14ac:dyDescent="0.25">
      <c r="A8567" s="167"/>
      <c r="B8567" s="1331"/>
      <c r="C8567" s="1332"/>
      <c r="D8567" s="1333"/>
      <c r="E8567" s="1334"/>
      <c r="F8567" s="1334"/>
      <c r="G8567" s="1334"/>
    </row>
    <row r="8568" spans="1:7" s="1281" customFormat="1" x14ac:dyDescent="0.25">
      <c r="A8568" s="167"/>
      <c r="B8568" s="1331"/>
      <c r="C8568" s="1332"/>
      <c r="D8568" s="1333"/>
      <c r="E8568" s="1334"/>
      <c r="F8568" s="1334"/>
      <c r="G8568" s="1334"/>
    </row>
    <row r="8569" spans="1:7" s="1281" customFormat="1" x14ac:dyDescent="0.25">
      <c r="A8569" s="167"/>
      <c r="B8569" s="1331"/>
      <c r="C8569" s="1332"/>
      <c r="D8569" s="1333"/>
      <c r="E8569" s="1334"/>
      <c r="F8569" s="1334"/>
      <c r="G8569" s="1334"/>
    </row>
    <row r="8570" spans="1:7" s="1281" customFormat="1" x14ac:dyDescent="0.25">
      <c r="A8570" s="167"/>
      <c r="B8570" s="1331"/>
      <c r="C8570" s="1332"/>
      <c r="D8570" s="1333"/>
      <c r="E8570" s="1334"/>
      <c r="F8570" s="1334"/>
      <c r="G8570" s="1334"/>
    </row>
    <row r="8571" spans="1:7" s="1281" customFormat="1" x14ac:dyDescent="0.25">
      <c r="A8571" s="167"/>
      <c r="B8571" s="1331"/>
      <c r="C8571" s="1332"/>
      <c r="D8571" s="1333"/>
      <c r="E8571" s="1334"/>
      <c r="F8571" s="1334"/>
      <c r="G8571" s="1334"/>
    </row>
    <row r="8572" spans="1:7" s="1281" customFormat="1" x14ac:dyDescent="0.25">
      <c r="A8572" s="167"/>
      <c r="B8572" s="1331"/>
      <c r="C8572" s="1332"/>
      <c r="D8572" s="1333"/>
      <c r="E8572" s="1334"/>
      <c r="F8572" s="1334"/>
      <c r="G8572" s="1334"/>
    </row>
    <row r="8573" spans="1:7" s="1281" customFormat="1" x14ac:dyDescent="0.25">
      <c r="A8573" s="167"/>
      <c r="B8573" s="1331"/>
      <c r="C8573" s="1332"/>
      <c r="D8573" s="1333"/>
      <c r="E8573" s="1334"/>
      <c r="F8573" s="1334"/>
      <c r="G8573" s="1334"/>
    </row>
    <row r="8574" spans="1:7" s="1281" customFormat="1" x14ac:dyDescent="0.25">
      <c r="A8574" s="167"/>
      <c r="B8574" s="1331"/>
      <c r="C8574" s="1332"/>
      <c r="D8574" s="1333"/>
      <c r="E8574" s="1334"/>
      <c r="F8574" s="1334"/>
      <c r="G8574" s="1334"/>
    </row>
    <row r="8575" spans="1:7" s="1281" customFormat="1" x14ac:dyDescent="0.25">
      <c r="A8575" s="167"/>
      <c r="B8575" s="1331"/>
      <c r="C8575" s="1332"/>
      <c r="D8575" s="1333"/>
      <c r="E8575" s="1334"/>
      <c r="F8575" s="1334"/>
      <c r="G8575" s="1334"/>
    </row>
    <row r="8576" spans="1:7" s="1281" customFormat="1" x14ac:dyDescent="0.25">
      <c r="A8576" s="167"/>
      <c r="B8576" s="1331"/>
      <c r="C8576" s="1332"/>
      <c r="D8576" s="1333"/>
      <c r="E8576" s="1334"/>
      <c r="F8576" s="1334"/>
      <c r="G8576" s="1334"/>
    </row>
    <row r="8577" spans="1:7" s="1281" customFormat="1" x14ac:dyDescent="0.25">
      <c r="A8577" s="167"/>
      <c r="B8577" s="1331"/>
      <c r="C8577" s="1332"/>
      <c r="D8577" s="1333"/>
      <c r="E8577" s="1334"/>
      <c r="F8577" s="1334"/>
      <c r="G8577" s="1334"/>
    </row>
    <row r="8578" spans="1:7" s="1281" customFormat="1" x14ac:dyDescent="0.25">
      <c r="A8578" s="167"/>
      <c r="B8578" s="1331"/>
      <c r="C8578" s="1332"/>
      <c r="D8578" s="1333"/>
      <c r="E8578" s="1334"/>
      <c r="F8578" s="1334"/>
      <c r="G8578" s="1334"/>
    </row>
    <row r="8579" spans="1:7" s="1281" customFormat="1" x14ac:dyDescent="0.25">
      <c r="A8579" s="167"/>
      <c r="B8579" s="1331"/>
      <c r="C8579" s="1332"/>
      <c r="D8579" s="1333"/>
      <c r="E8579" s="1334"/>
      <c r="F8579" s="1334"/>
      <c r="G8579" s="1334"/>
    </row>
    <row r="8580" spans="1:7" s="1281" customFormat="1" x14ac:dyDescent="0.25">
      <c r="A8580" s="167"/>
      <c r="B8580" s="1331"/>
      <c r="C8580" s="1332"/>
      <c r="D8580" s="1333"/>
      <c r="E8580" s="1334"/>
      <c r="F8580" s="1334"/>
      <c r="G8580" s="1334"/>
    </row>
    <row r="8581" spans="1:7" s="1281" customFormat="1" x14ac:dyDescent="0.25">
      <c r="A8581" s="167"/>
      <c r="B8581" s="1331"/>
      <c r="C8581" s="1332"/>
      <c r="D8581" s="1333"/>
      <c r="E8581" s="1334"/>
      <c r="F8581" s="1334"/>
      <c r="G8581" s="1334"/>
    </row>
    <row r="8582" spans="1:7" s="1281" customFormat="1" x14ac:dyDescent="0.25">
      <c r="A8582" s="167"/>
      <c r="B8582" s="1331"/>
      <c r="C8582" s="1332"/>
      <c r="D8582" s="1333"/>
      <c r="E8582" s="1334"/>
      <c r="F8582" s="1334"/>
      <c r="G8582" s="1334"/>
    </row>
    <row r="8583" spans="1:7" s="1281" customFormat="1" x14ac:dyDescent="0.25">
      <c r="A8583" s="167"/>
      <c r="B8583" s="1331"/>
      <c r="C8583" s="1332"/>
      <c r="D8583" s="1333"/>
      <c r="E8583" s="1334"/>
      <c r="F8583" s="1334"/>
      <c r="G8583" s="1334"/>
    </row>
    <row r="8584" spans="1:7" s="1281" customFormat="1" x14ac:dyDescent="0.25">
      <c r="A8584" s="167"/>
      <c r="B8584" s="1331"/>
      <c r="C8584" s="1332"/>
      <c r="D8584" s="1333"/>
      <c r="E8584" s="1334"/>
      <c r="F8584" s="1334"/>
      <c r="G8584" s="1334"/>
    </row>
    <row r="8585" spans="1:7" s="1281" customFormat="1" x14ac:dyDescent="0.25">
      <c r="A8585" s="167"/>
      <c r="B8585" s="1331"/>
      <c r="C8585" s="1332"/>
      <c r="D8585" s="1333"/>
      <c r="E8585" s="1334"/>
      <c r="F8585" s="1334"/>
      <c r="G8585" s="1334"/>
    </row>
    <row r="8586" spans="1:7" s="1281" customFormat="1" x14ac:dyDescent="0.25">
      <c r="A8586" s="167"/>
      <c r="B8586" s="1331"/>
      <c r="C8586" s="1332"/>
      <c r="D8586" s="1333"/>
      <c r="E8586" s="1334"/>
      <c r="F8586" s="1334"/>
      <c r="G8586" s="1334"/>
    </row>
    <row r="8587" spans="1:7" s="1281" customFormat="1" x14ac:dyDescent="0.25">
      <c r="A8587" s="167"/>
      <c r="B8587" s="1331"/>
      <c r="C8587" s="1332"/>
      <c r="D8587" s="1333"/>
      <c r="E8587" s="1334"/>
      <c r="F8587" s="1334"/>
      <c r="G8587" s="1334"/>
    </row>
    <row r="8588" spans="1:7" s="1281" customFormat="1" x14ac:dyDescent="0.25">
      <c r="A8588" s="167"/>
      <c r="B8588" s="1331"/>
      <c r="C8588" s="1332"/>
      <c r="D8588" s="1333"/>
      <c r="E8588" s="1334"/>
      <c r="F8588" s="1334"/>
      <c r="G8588" s="1334"/>
    </row>
    <row r="8589" spans="1:7" s="1281" customFormat="1" x14ac:dyDescent="0.25">
      <c r="A8589" s="167"/>
      <c r="B8589" s="1331"/>
      <c r="C8589" s="1332"/>
      <c r="D8589" s="1333"/>
      <c r="E8589" s="1334"/>
      <c r="F8589" s="1334"/>
      <c r="G8589" s="1334"/>
    </row>
    <row r="8590" spans="1:7" s="1281" customFormat="1" x14ac:dyDescent="0.25">
      <c r="A8590" s="167"/>
      <c r="B8590" s="1331"/>
      <c r="C8590" s="1332"/>
      <c r="D8590" s="1333"/>
      <c r="E8590" s="1334"/>
      <c r="F8590" s="1334"/>
      <c r="G8590" s="1334"/>
    </row>
    <row r="8591" spans="1:7" s="1281" customFormat="1" x14ac:dyDescent="0.25">
      <c r="A8591" s="167"/>
      <c r="B8591" s="1331"/>
      <c r="C8591" s="1332"/>
      <c r="D8591" s="1333"/>
      <c r="E8591" s="1334"/>
      <c r="F8591" s="1334"/>
      <c r="G8591" s="1334"/>
    </row>
    <row r="8592" spans="1:7" s="1281" customFormat="1" x14ac:dyDescent="0.25">
      <c r="A8592" s="167"/>
      <c r="B8592" s="1331"/>
      <c r="C8592" s="1332"/>
      <c r="D8592" s="1333"/>
      <c r="E8592" s="1334"/>
      <c r="F8592" s="1334"/>
      <c r="G8592" s="1334"/>
    </row>
    <row r="8593" spans="1:7" s="1281" customFormat="1" x14ac:dyDescent="0.25">
      <c r="A8593" s="167"/>
      <c r="B8593" s="1331"/>
      <c r="C8593" s="1332"/>
      <c r="D8593" s="1333"/>
      <c r="E8593" s="1334"/>
      <c r="F8593" s="1334"/>
      <c r="G8593" s="1334"/>
    </row>
    <row r="8594" spans="1:7" s="1281" customFormat="1" x14ac:dyDescent="0.25">
      <c r="A8594" s="167"/>
      <c r="B8594" s="1331"/>
      <c r="C8594" s="1332"/>
      <c r="D8594" s="1333"/>
      <c r="E8594" s="1334"/>
      <c r="F8594" s="1334"/>
      <c r="G8594" s="1334"/>
    </row>
    <row r="8595" spans="1:7" s="1281" customFormat="1" x14ac:dyDescent="0.25">
      <c r="A8595" s="167"/>
      <c r="B8595" s="1331"/>
      <c r="C8595" s="1332"/>
      <c r="D8595" s="1333"/>
      <c r="E8595" s="1334"/>
      <c r="F8595" s="1334"/>
      <c r="G8595" s="1334"/>
    </row>
    <row r="8596" spans="1:7" s="1281" customFormat="1" x14ac:dyDescent="0.25">
      <c r="A8596" s="167"/>
      <c r="B8596" s="1331"/>
      <c r="C8596" s="1332"/>
      <c r="D8596" s="1333"/>
      <c r="E8596" s="1334"/>
      <c r="F8596" s="1334"/>
      <c r="G8596" s="1334"/>
    </row>
    <row r="8597" spans="1:7" s="1281" customFormat="1" x14ac:dyDescent="0.25">
      <c r="A8597" s="167"/>
      <c r="B8597" s="1331"/>
      <c r="C8597" s="1332"/>
      <c r="D8597" s="1333"/>
      <c r="E8597" s="1334"/>
      <c r="F8597" s="1334"/>
      <c r="G8597" s="1334"/>
    </row>
    <row r="8598" spans="1:7" s="1281" customFormat="1" x14ac:dyDescent="0.25">
      <c r="A8598" s="167"/>
      <c r="B8598" s="1331"/>
      <c r="C8598" s="1332"/>
      <c r="D8598" s="1333"/>
      <c r="E8598" s="1334"/>
      <c r="F8598" s="1334"/>
      <c r="G8598" s="1334"/>
    </row>
    <row r="8599" spans="1:7" s="1281" customFormat="1" x14ac:dyDescent="0.25">
      <c r="A8599" s="167"/>
      <c r="B8599" s="1331"/>
      <c r="C8599" s="1332"/>
      <c r="D8599" s="1333"/>
      <c r="E8599" s="1334"/>
      <c r="F8599" s="1334"/>
      <c r="G8599" s="1334"/>
    </row>
    <row r="8600" spans="1:7" s="1281" customFormat="1" x14ac:dyDescent="0.25">
      <c r="A8600" s="167"/>
      <c r="B8600" s="1331"/>
      <c r="C8600" s="1332"/>
      <c r="D8600" s="1333"/>
      <c r="E8600" s="1334"/>
      <c r="F8600" s="1334"/>
      <c r="G8600" s="1334"/>
    </row>
    <row r="8601" spans="1:7" s="1281" customFormat="1" x14ac:dyDescent="0.25">
      <c r="A8601" s="167"/>
      <c r="B8601" s="1331"/>
      <c r="C8601" s="1332"/>
      <c r="D8601" s="1333"/>
      <c r="E8601" s="1334"/>
      <c r="F8601" s="1334"/>
      <c r="G8601" s="1334"/>
    </row>
    <row r="8602" spans="1:7" s="1281" customFormat="1" x14ac:dyDescent="0.25">
      <c r="A8602" s="167"/>
      <c r="B8602" s="1331"/>
      <c r="C8602" s="1332"/>
      <c r="D8602" s="1333"/>
      <c r="E8602" s="1334"/>
      <c r="F8602" s="1334"/>
      <c r="G8602" s="1334"/>
    </row>
    <row r="8603" spans="1:7" s="1281" customFormat="1" x14ac:dyDescent="0.25">
      <c r="A8603" s="167"/>
      <c r="B8603" s="1331"/>
      <c r="C8603" s="1332"/>
      <c r="D8603" s="1333"/>
      <c r="E8603" s="1334"/>
      <c r="F8603" s="1334"/>
      <c r="G8603" s="1334"/>
    </row>
    <row r="8604" spans="1:7" s="1281" customFormat="1" x14ac:dyDescent="0.25">
      <c r="A8604" s="167"/>
      <c r="B8604" s="1331"/>
      <c r="C8604" s="1332"/>
      <c r="D8604" s="1333"/>
      <c r="E8604" s="1334"/>
      <c r="F8604" s="1334"/>
      <c r="G8604" s="1334"/>
    </row>
    <row r="8605" spans="1:7" s="1281" customFormat="1" x14ac:dyDescent="0.25">
      <c r="A8605" s="167"/>
      <c r="B8605" s="1331"/>
      <c r="C8605" s="1332"/>
      <c r="D8605" s="1333"/>
      <c r="E8605" s="1334"/>
      <c r="F8605" s="1334"/>
      <c r="G8605" s="1334"/>
    </row>
    <row r="8606" spans="1:7" s="1281" customFormat="1" x14ac:dyDescent="0.25">
      <c r="A8606" s="167"/>
      <c r="B8606" s="1331"/>
      <c r="C8606" s="1332"/>
      <c r="D8606" s="1333"/>
      <c r="E8606" s="1334"/>
      <c r="F8606" s="1334"/>
      <c r="G8606" s="1334"/>
    </row>
    <row r="8607" spans="1:7" s="1281" customFormat="1" x14ac:dyDescent="0.25">
      <c r="A8607" s="167"/>
      <c r="B8607" s="1331"/>
      <c r="C8607" s="1332"/>
      <c r="D8607" s="1333"/>
      <c r="E8607" s="1334"/>
      <c r="F8607" s="1334"/>
      <c r="G8607" s="1334"/>
    </row>
    <row r="8608" spans="1:7" s="1281" customFormat="1" x14ac:dyDescent="0.25">
      <c r="A8608" s="167"/>
      <c r="B8608" s="1331"/>
      <c r="C8608" s="1332"/>
      <c r="D8608" s="1333"/>
      <c r="E8608" s="1334"/>
      <c r="F8608" s="1334"/>
      <c r="G8608" s="1334"/>
    </row>
    <row r="8609" spans="1:7" s="1281" customFormat="1" x14ac:dyDescent="0.25">
      <c r="A8609" s="167"/>
      <c r="B8609" s="1331"/>
      <c r="C8609" s="1332"/>
      <c r="D8609" s="1333"/>
      <c r="E8609" s="1334"/>
      <c r="F8609" s="1334"/>
      <c r="G8609" s="1334"/>
    </row>
    <row r="8610" spans="1:7" s="1281" customFormat="1" x14ac:dyDescent="0.25">
      <c r="A8610" s="167"/>
      <c r="B8610" s="1331"/>
      <c r="C8610" s="1332"/>
      <c r="D8610" s="1333"/>
      <c r="E8610" s="1334"/>
      <c r="F8610" s="1334"/>
      <c r="G8610" s="1334"/>
    </row>
    <row r="8611" spans="1:7" s="1281" customFormat="1" x14ac:dyDescent="0.25">
      <c r="A8611" s="167"/>
      <c r="B8611" s="1331"/>
      <c r="C8611" s="1332"/>
      <c r="D8611" s="1333"/>
      <c r="E8611" s="1334"/>
      <c r="F8611" s="1334"/>
      <c r="G8611" s="1334"/>
    </row>
    <row r="8612" spans="1:7" s="1281" customFormat="1" x14ac:dyDescent="0.25">
      <c r="A8612" s="167"/>
      <c r="B8612" s="1331"/>
      <c r="C8612" s="1332"/>
      <c r="D8612" s="1333"/>
      <c r="E8612" s="1334"/>
      <c r="F8612" s="1334"/>
      <c r="G8612" s="1334"/>
    </row>
    <row r="8613" spans="1:7" s="1281" customFormat="1" x14ac:dyDescent="0.25">
      <c r="A8613" s="167"/>
      <c r="B8613" s="1331"/>
      <c r="C8613" s="1332"/>
      <c r="D8613" s="1333"/>
      <c r="E8613" s="1334"/>
      <c r="F8613" s="1334"/>
      <c r="G8613" s="1334"/>
    </row>
    <row r="8614" spans="1:7" s="1281" customFormat="1" x14ac:dyDescent="0.25">
      <c r="A8614" s="167"/>
      <c r="B8614" s="1331"/>
      <c r="C8614" s="1332"/>
      <c r="D8614" s="1333"/>
      <c r="E8614" s="1334"/>
      <c r="F8614" s="1334"/>
      <c r="G8614" s="1334"/>
    </row>
    <row r="8615" spans="1:7" s="1281" customFormat="1" x14ac:dyDescent="0.25">
      <c r="A8615" s="167"/>
      <c r="B8615" s="1331"/>
      <c r="C8615" s="1332"/>
      <c r="D8615" s="1333"/>
      <c r="E8615" s="1334"/>
      <c r="F8615" s="1334"/>
      <c r="G8615" s="1334"/>
    </row>
    <row r="8616" spans="1:7" s="1281" customFormat="1" x14ac:dyDescent="0.25">
      <c r="A8616" s="167"/>
      <c r="B8616" s="1331"/>
      <c r="C8616" s="1332"/>
      <c r="D8616" s="1333"/>
      <c r="E8616" s="1334"/>
      <c r="F8616" s="1334"/>
      <c r="G8616" s="1334"/>
    </row>
    <row r="8617" spans="1:7" s="1281" customFormat="1" x14ac:dyDescent="0.25">
      <c r="A8617" s="167"/>
      <c r="B8617" s="1331"/>
      <c r="C8617" s="1332"/>
      <c r="D8617" s="1333"/>
      <c r="E8617" s="1334"/>
      <c r="F8617" s="1334"/>
      <c r="G8617" s="1334"/>
    </row>
    <row r="8618" spans="1:7" s="1281" customFormat="1" x14ac:dyDescent="0.25">
      <c r="A8618" s="167"/>
      <c r="B8618" s="1331"/>
      <c r="C8618" s="1332"/>
      <c r="D8618" s="1333"/>
      <c r="E8618" s="1334"/>
      <c r="F8618" s="1334"/>
      <c r="G8618" s="1334"/>
    </row>
    <row r="8619" spans="1:7" s="1281" customFormat="1" x14ac:dyDescent="0.25">
      <c r="A8619" s="167"/>
      <c r="B8619" s="1331"/>
      <c r="C8619" s="1332"/>
      <c r="D8619" s="1333"/>
      <c r="E8619" s="1334"/>
      <c r="F8619" s="1334"/>
      <c r="G8619" s="1334"/>
    </row>
    <row r="8620" spans="1:7" s="1281" customFormat="1" x14ac:dyDescent="0.25">
      <c r="A8620" s="167"/>
      <c r="B8620" s="1331"/>
      <c r="C8620" s="1332"/>
      <c r="D8620" s="1333"/>
      <c r="E8620" s="1334"/>
      <c r="F8620" s="1334"/>
      <c r="G8620" s="1334"/>
    </row>
    <row r="8621" spans="1:7" s="1281" customFormat="1" x14ac:dyDescent="0.25">
      <c r="A8621" s="167"/>
      <c r="B8621" s="1331"/>
      <c r="C8621" s="1332"/>
      <c r="D8621" s="1333"/>
      <c r="E8621" s="1334"/>
      <c r="F8621" s="1334"/>
      <c r="G8621" s="1334"/>
    </row>
    <row r="8622" spans="1:7" s="1281" customFormat="1" x14ac:dyDescent="0.25">
      <c r="A8622" s="167"/>
      <c r="B8622" s="1331"/>
      <c r="C8622" s="1332"/>
      <c r="D8622" s="1333"/>
      <c r="E8622" s="1334"/>
      <c r="F8622" s="1334"/>
      <c r="G8622" s="1334"/>
    </row>
    <row r="8623" spans="1:7" s="1281" customFormat="1" x14ac:dyDescent="0.25">
      <c r="A8623" s="167"/>
      <c r="B8623" s="1331"/>
      <c r="C8623" s="1332"/>
      <c r="D8623" s="1333"/>
      <c r="E8623" s="1334"/>
      <c r="F8623" s="1334"/>
      <c r="G8623" s="1334"/>
    </row>
    <row r="8624" spans="1:7" s="1281" customFormat="1" x14ac:dyDescent="0.25">
      <c r="A8624" s="167"/>
      <c r="B8624" s="1331"/>
      <c r="C8624" s="1332"/>
      <c r="D8624" s="1333"/>
      <c r="E8624" s="1334"/>
      <c r="F8624" s="1334"/>
      <c r="G8624" s="1334"/>
    </row>
    <row r="8625" spans="1:7" s="1281" customFormat="1" x14ac:dyDescent="0.25">
      <c r="A8625" s="167"/>
      <c r="B8625" s="1331"/>
      <c r="C8625" s="1332"/>
      <c r="D8625" s="1333"/>
      <c r="E8625" s="1334"/>
      <c r="F8625" s="1334"/>
      <c r="G8625" s="1334"/>
    </row>
    <row r="8626" spans="1:7" s="1281" customFormat="1" x14ac:dyDescent="0.25">
      <c r="A8626" s="167"/>
      <c r="B8626" s="1331"/>
      <c r="C8626" s="1332"/>
      <c r="D8626" s="1333"/>
      <c r="E8626" s="1334"/>
      <c r="F8626" s="1334"/>
      <c r="G8626" s="1334"/>
    </row>
    <row r="8627" spans="1:7" s="1281" customFormat="1" x14ac:dyDescent="0.25">
      <c r="A8627" s="167"/>
      <c r="B8627" s="1331"/>
      <c r="C8627" s="1332"/>
      <c r="D8627" s="1333"/>
      <c r="E8627" s="1334"/>
      <c r="F8627" s="1334"/>
      <c r="G8627" s="1334"/>
    </row>
    <row r="8628" spans="1:7" s="1281" customFormat="1" x14ac:dyDescent="0.25">
      <c r="A8628" s="167"/>
      <c r="B8628" s="1331"/>
      <c r="C8628" s="1332"/>
      <c r="D8628" s="1333"/>
      <c r="E8628" s="1334"/>
      <c r="F8628" s="1334"/>
      <c r="G8628" s="1334"/>
    </row>
    <row r="8629" spans="1:7" s="1281" customFormat="1" x14ac:dyDescent="0.25">
      <c r="A8629" s="167"/>
      <c r="B8629" s="1331"/>
      <c r="C8629" s="1332"/>
      <c r="D8629" s="1333"/>
      <c r="E8629" s="1334"/>
      <c r="F8629" s="1334"/>
      <c r="G8629" s="1334"/>
    </row>
    <row r="8630" spans="1:7" s="1281" customFormat="1" x14ac:dyDescent="0.25">
      <c r="A8630" s="167"/>
      <c r="B8630" s="1331"/>
      <c r="C8630" s="1332"/>
      <c r="D8630" s="1333"/>
      <c r="E8630" s="1334"/>
      <c r="F8630" s="1334"/>
      <c r="G8630" s="1334"/>
    </row>
    <row r="8631" spans="1:7" s="1281" customFormat="1" x14ac:dyDescent="0.25">
      <c r="A8631" s="167"/>
      <c r="B8631" s="1331"/>
      <c r="C8631" s="1332"/>
      <c r="D8631" s="1333"/>
      <c r="E8631" s="1334"/>
      <c r="F8631" s="1334"/>
      <c r="G8631" s="1334"/>
    </row>
    <row r="8632" spans="1:7" s="1281" customFormat="1" x14ac:dyDescent="0.25">
      <c r="A8632" s="167"/>
      <c r="B8632" s="1331"/>
      <c r="C8632" s="1332"/>
      <c r="D8632" s="1333"/>
      <c r="E8632" s="1334"/>
      <c r="F8632" s="1334"/>
      <c r="G8632" s="1334"/>
    </row>
    <row r="8633" spans="1:7" s="1281" customFormat="1" x14ac:dyDescent="0.25">
      <c r="A8633" s="167"/>
      <c r="B8633" s="1331"/>
      <c r="C8633" s="1332"/>
      <c r="D8633" s="1333"/>
      <c r="E8633" s="1334"/>
      <c r="F8633" s="1334"/>
      <c r="G8633" s="1334"/>
    </row>
    <row r="8634" spans="1:7" s="1281" customFormat="1" x14ac:dyDescent="0.25">
      <c r="A8634" s="167"/>
      <c r="B8634" s="1331"/>
      <c r="C8634" s="1332"/>
      <c r="D8634" s="1333"/>
      <c r="E8634" s="1334"/>
      <c r="F8634" s="1334"/>
      <c r="G8634" s="1334"/>
    </row>
    <row r="8635" spans="1:7" s="1281" customFormat="1" x14ac:dyDescent="0.25">
      <c r="A8635" s="167"/>
      <c r="B8635" s="1331"/>
      <c r="C8635" s="1332"/>
      <c r="D8635" s="1333"/>
      <c r="E8635" s="1334"/>
      <c r="F8635" s="1334"/>
      <c r="G8635" s="1334"/>
    </row>
    <row r="8636" spans="1:7" s="1281" customFormat="1" x14ac:dyDescent="0.25">
      <c r="A8636" s="167"/>
      <c r="B8636" s="1331"/>
      <c r="C8636" s="1332"/>
      <c r="D8636" s="1333"/>
      <c r="E8636" s="1334"/>
      <c r="F8636" s="1334"/>
      <c r="G8636" s="1334"/>
    </row>
    <row r="8637" spans="1:7" s="1281" customFormat="1" x14ac:dyDescent="0.25">
      <c r="A8637" s="167"/>
      <c r="B8637" s="1331"/>
      <c r="C8637" s="1332"/>
      <c r="D8637" s="1333"/>
      <c r="E8637" s="1334"/>
      <c r="F8637" s="1334"/>
      <c r="G8637" s="1334"/>
    </row>
    <row r="8638" spans="1:7" s="1281" customFormat="1" x14ac:dyDescent="0.25">
      <c r="A8638" s="167"/>
      <c r="B8638" s="1331"/>
      <c r="C8638" s="1332"/>
      <c r="D8638" s="1333"/>
      <c r="E8638" s="1334"/>
      <c r="F8638" s="1334"/>
      <c r="G8638" s="1334"/>
    </row>
    <row r="8639" spans="1:7" s="1281" customFormat="1" x14ac:dyDescent="0.25">
      <c r="A8639" s="167"/>
      <c r="B8639" s="1331"/>
      <c r="C8639" s="1332"/>
      <c r="D8639" s="1333"/>
      <c r="E8639" s="1334"/>
      <c r="F8639" s="1334"/>
      <c r="G8639" s="1334"/>
    </row>
    <row r="8640" spans="1:7" s="1281" customFormat="1" x14ac:dyDescent="0.25">
      <c r="A8640" s="167"/>
      <c r="B8640" s="1331"/>
      <c r="C8640" s="1332"/>
      <c r="D8640" s="1333"/>
      <c r="E8640" s="1334"/>
      <c r="F8640" s="1334"/>
      <c r="G8640" s="1334"/>
    </row>
    <row r="8641" spans="1:7" s="1281" customFormat="1" x14ac:dyDescent="0.25">
      <c r="A8641" s="167"/>
      <c r="B8641" s="1331"/>
      <c r="C8641" s="1332"/>
      <c r="D8641" s="1333"/>
      <c r="E8641" s="1334"/>
      <c r="F8641" s="1334"/>
      <c r="G8641" s="1334"/>
    </row>
    <row r="8642" spans="1:7" s="1281" customFormat="1" x14ac:dyDescent="0.25">
      <c r="A8642" s="167"/>
      <c r="B8642" s="1331"/>
      <c r="C8642" s="1332"/>
      <c r="D8642" s="1333"/>
      <c r="E8642" s="1334"/>
      <c r="F8642" s="1334"/>
      <c r="G8642" s="1334"/>
    </row>
    <row r="8643" spans="1:7" s="1281" customFormat="1" x14ac:dyDescent="0.25">
      <c r="A8643" s="167"/>
      <c r="B8643" s="1331"/>
      <c r="C8643" s="1332"/>
      <c r="D8643" s="1333"/>
      <c r="E8643" s="1334"/>
      <c r="F8643" s="1334"/>
      <c r="G8643" s="1334"/>
    </row>
    <row r="8644" spans="1:7" s="1281" customFormat="1" x14ac:dyDescent="0.25">
      <c r="A8644" s="167"/>
      <c r="B8644" s="1331"/>
      <c r="C8644" s="1332"/>
      <c r="D8644" s="1333"/>
      <c r="E8644" s="1334"/>
      <c r="F8644" s="1334"/>
      <c r="G8644" s="1334"/>
    </row>
    <row r="8645" spans="1:7" s="1281" customFormat="1" x14ac:dyDescent="0.25">
      <c r="A8645" s="167"/>
      <c r="B8645" s="1331"/>
      <c r="C8645" s="1332"/>
      <c r="D8645" s="1333"/>
      <c r="E8645" s="1334"/>
      <c r="F8645" s="1334"/>
      <c r="G8645" s="1334"/>
    </row>
    <row r="8646" spans="1:7" s="1281" customFormat="1" x14ac:dyDescent="0.25">
      <c r="A8646" s="167"/>
      <c r="B8646" s="1331"/>
      <c r="C8646" s="1332"/>
      <c r="D8646" s="1333"/>
      <c r="E8646" s="1334"/>
      <c r="F8646" s="1334"/>
      <c r="G8646" s="1334"/>
    </row>
    <row r="8647" spans="1:7" s="1281" customFormat="1" x14ac:dyDescent="0.25">
      <c r="A8647" s="167"/>
      <c r="B8647" s="1331"/>
      <c r="C8647" s="1332"/>
      <c r="D8647" s="1333"/>
      <c r="E8647" s="1334"/>
      <c r="F8647" s="1334"/>
      <c r="G8647" s="1334"/>
    </row>
    <row r="8648" spans="1:7" s="1281" customFormat="1" x14ac:dyDescent="0.25">
      <c r="A8648" s="167"/>
      <c r="B8648" s="1331"/>
      <c r="C8648" s="1332"/>
      <c r="D8648" s="1333"/>
      <c r="E8648" s="1334"/>
      <c r="F8648" s="1334"/>
      <c r="G8648" s="1334"/>
    </row>
    <row r="8649" spans="1:7" s="1281" customFormat="1" x14ac:dyDescent="0.25">
      <c r="A8649" s="167"/>
      <c r="B8649" s="1331"/>
      <c r="C8649" s="1332"/>
      <c r="D8649" s="1333"/>
      <c r="E8649" s="1334"/>
      <c r="F8649" s="1334"/>
      <c r="G8649" s="1334"/>
    </row>
    <row r="8650" spans="1:7" s="1281" customFormat="1" x14ac:dyDescent="0.25">
      <c r="A8650" s="167"/>
      <c r="B8650" s="1331"/>
      <c r="C8650" s="1332"/>
      <c r="D8650" s="1333"/>
      <c r="E8650" s="1334"/>
      <c r="F8650" s="1334"/>
      <c r="G8650" s="1334"/>
    </row>
    <row r="8651" spans="1:7" s="1281" customFormat="1" x14ac:dyDescent="0.25">
      <c r="A8651" s="167"/>
      <c r="B8651" s="1331"/>
      <c r="C8651" s="1332"/>
      <c r="D8651" s="1333"/>
      <c r="E8651" s="1334"/>
      <c r="F8651" s="1334"/>
      <c r="G8651" s="1334"/>
    </row>
    <row r="8652" spans="1:7" s="1281" customFormat="1" x14ac:dyDescent="0.25">
      <c r="A8652" s="167"/>
      <c r="B8652" s="1331"/>
      <c r="C8652" s="1332"/>
      <c r="D8652" s="1333"/>
      <c r="E8652" s="1334"/>
      <c r="F8652" s="1334"/>
      <c r="G8652" s="1334"/>
    </row>
    <row r="8653" spans="1:7" s="1281" customFormat="1" x14ac:dyDescent="0.25">
      <c r="A8653" s="167"/>
      <c r="B8653" s="1331"/>
      <c r="C8653" s="1332"/>
      <c r="D8653" s="1333"/>
      <c r="E8653" s="1334"/>
      <c r="F8653" s="1334"/>
      <c r="G8653" s="1334"/>
    </row>
    <row r="8654" spans="1:7" s="1281" customFormat="1" x14ac:dyDescent="0.25">
      <c r="A8654" s="167"/>
      <c r="B8654" s="1331"/>
      <c r="C8654" s="1332"/>
      <c r="D8654" s="1333"/>
      <c r="E8654" s="1334"/>
      <c r="F8654" s="1334"/>
      <c r="G8654" s="1334"/>
    </row>
    <row r="8655" spans="1:7" s="1281" customFormat="1" x14ac:dyDescent="0.25">
      <c r="A8655" s="167"/>
      <c r="B8655" s="1331"/>
      <c r="C8655" s="1332"/>
      <c r="D8655" s="1333"/>
      <c r="E8655" s="1334"/>
      <c r="F8655" s="1334"/>
      <c r="G8655" s="1334"/>
    </row>
    <row r="8656" spans="1:7" s="1281" customFormat="1" x14ac:dyDescent="0.25">
      <c r="A8656" s="167"/>
      <c r="B8656" s="1331"/>
      <c r="C8656" s="1332"/>
      <c r="D8656" s="1333"/>
      <c r="E8656" s="1334"/>
      <c r="F8656" s="1334"/>
      <c r="G8656" s="1334"/>
    </row>
    <row r="8657" spans="1:7" s="1281" customFormat="1" x14ac:dyDescent="0.25">
      <c r="A8657" s="167"/>
      <c r="B8657" s="1331"/>
      <c r="C8657" s="1332"/>
      <c r="D8657" s="1333"/>
      <c r="E8657" s="1334"/>
      <c r="F8657" s="1334"/>
      <c r="G8657" s="1334"/>
    </row>
    <row r="8658" spans="1:7" s="1281" customFormat="1" x14ac:dyDescent="0.25">
      <c r="A8658" s="167"/>
      <c r="B8658" s="1331"/>
      <c r="C8658" s="1332"/>
      <c r="D8658" s="1333"/>
      <c r="E8658" s="1334"/>
      <c r="F8658" s="1334"/>
      <c r="G8658" s="1334"/>
    </row>
    <row r="8659" spans="1:7" s="1281" customFormat="1" x14ac:dyDescent="0.25">
      <c r="A8659" s="167"/>
      <c r="B8659" s="1331"/>
      <c r="C8659" s="1332"/>
      <c r="D8659" s="1333"/>
      <c r="E8659" s="1334"/>
      <c r="F8659" s="1334"/>
      <c r="G8659" s="1334"/>
    </row>
    <row r="8660" spans="1:7" s="1281" customFormat="1" x14ac:dyDescent="0.25">
      <c r="A8660" s="167"/>
      <c r="B8660" s="1331"/>
      <c r="C8660" s="1332"/>
      <c r="D8660" s="1333"/>
      <c r="E8660" s="1334"/>
      <c r="F8660" s="1334"/>
      <c r="G8660" s="1334"/>
    </row>
    <row r="8661" spans="1:7" s="1281" customFormat="1" x14ac:dyDescent="0.25">
      <c r="A8661" s="167"/>
      <c r="B8661" s="1331"/>
      <c r="C8661" s="1332"/>
      <c r="D8661" s="1333"/>
      <c r="E8661" s="1334"/>
      <c r="F8661" s="1334"/>
      <c r="G8661" s="1334"/>
    </row>
    <row r="8662" spans="1:7" s="1281" customFormat="1" x14ac:dyDescent="0.25">
      <c r="A8662" s="167"/>
      <c r="B8662" s="1331"/>
      <c r="C8662" s="1332"/>
      <c r="D8662" s="1333"/>
      <c r="E8662" s="1334"/>
      <c r="F8662" s="1334"/>
      <c r="G8662" s="1334"/>
    </row>
    <row r="8663" spans="1:7" s="1281" customFormat="1" x14ac:dyDescent="0.25">
      <c r="A8663" s="167"/>
      <c r="B8663" s="1331"/>
      <c r="C8663" s="1332"/>
      <c r="D8663" s="1333"/>
      <c r="E8663" s="1334"/>
      <c r="F8663" s="1334"/>
      <c r="G8663" s="1334"/>
    </row>
    <row r="8664" spans="1:7" s="1281" customFormat="1" x14ac:dyDescent="0.25">
      <c r="A8664" s="167"/>
      <c r="B8664" s="1331"/>
      <c r="C8664" s="1332"/>
      <c r="D8664" s="1333"/>
      <c r="E8664" s="1334"/>
      <c r="F8664" s="1334"/>
      <c r="G8664" s="1334"/>
    </row>
    <row r="8665" spans="1:7" s="1281" customFormat="1" x14ac:dyDescent="0.25">
      <c r="A8665" s="167"/>
      <c r="B8665" s="1331"/>
      <c r="C8665" s="1332"/>
      <c r="D8665" s="1333"/>
      <c r="E8665" s="1334"/>
      <c r="F8665" s="1334"/>
      <c r="G8665" s="1334"/>
    </row>
    <row r="8666" spans="1:7" s="1281" customFormat="1" x14ac:dyDescent="0.25">
      <c r="A8666" s="167"/>
      <c r="B8666" s="1331"/>
      <c r="C8666" s="1332"/>
      <c r="D8666" s="1333"/>
      <c r="E8666" s="1334"/>
      <c r="F8666" s="1334"/>
      <c r="G8666" s="1334"/>
    </row>
    <row r="8667" spans="1:7" s="1281" customFormat="1" x14ac:dyDescent="0.25">
      <c r="A8667" s="167"/>
      <c r="B8667" s="1331"/>
      <c r="C8667" s="1332"/>
      <c r="D8667" s="1333"/>
      <c r="E8667" s="1334"/>
      <c r="F8667" s="1334"/>
      <c r="G8667" s="1334"/>
    </row>
    <row r="8668" spans="1:7" s="1281" customFormat="1" x14ac:dyDescent="0.25">
      <c r="A8668" s="167"/>
      <c r="B8668" s="1331"/>
      <c r="C8668" s="1332"/>
      <c r="D8668" s="1333"/>
      <c r="E8668" s="1334"/>
      <c r="F8668" s="1334"/>
      <c r="G8668" s="1334"/>
    </row>
    <row r="8669" spans="1:7" s="1281" customFormat="1" x14ac:dyDescent="0.25">
      <c r="A8669" s="167"/>
      <c r="B8669" s="1331"/>
      <c r="C8669" s="1332"/>
      <c r="D8669" s="1333"/>
      <c r="E8669" s="1334"/>
      <c r="F8669" s="1334"/>
      <c r="G8669" s="1334"/>
    </row>
    <row r="8670" spans="1:7" s="1281" customFormat="1" x14ac:dyDescent="0.25">
      <c r="A8670" s="167"/>
      <c r="B8670" s="1331"/>
      <c r="C8670" s="1332"/>
      <c r="D8670" s="1333"/>
      <c r="E8670" s="1334"/>
      <c r="F8670" s="1334"/>
      <c r="G8670" s="1334"/>
    </row>
    <row r="8671" spans="1:7" s="1281" customFormat="1" x14ac:dyDescent="0.25">
      <c r="A8671" s="167"/>
      <c r="B8671" s="1331"/>
      <c r="C8671" s="1332"/>
      <c r="D8671" s="1333"/>
      <c r="E8671" s="1334"/>
      <c r="F8671" s="1334"/>
      <c r="G8671" s="1334"/>
    </row>
    <row r="8672" spans="1:7" s="1281" customFormat="1" x14ac:dyDescent="0.25">
      <c r="A8672" s="167"/>
      <c r="B8672" s="1331"/>
      <c r="C8672" s="1332"/>
      <c r="D8672" s="1333"/>
      <c r="E8672" s="1334"/>
      <c r="F8672" s="1334"/>
      <c r="G8672" s="1334"/>
    </row>
    <row r="8673" spans="1:7" s="1281" customFormat="1" x14ac:dyDescent="0.25">
      <c r="A8673" s="167"/>
      <c r="B8673" s="1331"/>
      <c r="C8673" s="1332"/>
      <c r="D8673" s="1333"/>
      <c r="E8673" s="1334"/>
      <c r="F8673" s="1334"/>
      <c r="G8673" s="1334"/>
    </row>
    <row r="8674" spans="1:7" s="1281" customFormat="1" x14ac:dyDescent="0.25">
      <c r="A8674" s="167"/>
      <c r="B8674" s="1331"/>
      <c r="C8674" s="1332"/>
      <c r="D8674" s="1333"/>
      <c r="E8674" s="1334"/>
      <c r="F8674" s="1334"/>
      <c r="G8674" s="1334"/>
    </row>
    <row r="8675" spans="1:7" s="1281" customFormat="1" x14ac:dyDescent="0.25">
      <c r="A8675" s="167"/>
      <c r="B8675" s="1331"/>
      <c r="C8675" s="1332"/>
      <c r="D8675" s="1333"/>
      <c r="E8675" s="1334"/>
      <c r="F8675" s="1334"/>
      <c r="G8675" s="1334"/>
    </row>
    <row r="8676" spans="1:7" s="1281" customFormat="1" x14ac:dyDescent="0.25">
      <c r="A8676" s="167"/>
      <c r="B8676" s="1331"/>
      <c r="C8676" s="1332"/>
      <c r="D8676" s="1333"/>
      <c r="E8676" s="1334"/>
      <c r="F8676" s="1334"/>
      <c r="G8676" s="1334"/>
    </row>
    <row r="8677" spans="1:7" s="1281" customFormat="1" x14ac:dyDescent="0.25">
      <c r="A8677" s="167"/>
      <c r="B8677" s="1331"/>
      <c r="C8677" s="1332"/>
      <c r="D8677" s="1333"/>
      <c r="E8677" s="1334"/>
      <c r="F8677" s="1334"/>
      <c r="G8677" s="1334"/>
    </row>
    <row r="8678" spans="1:7" s="1281" customFormat="1" x14ac:dyDescent="0.25">
      <c r="A8678" s="167"/>
      <c r="B8678" s="1331"/>
      <c r="C8678" s="1332"/>
      <c r="D8678" s="1333"/>
      <c r="E8678" s="1334"/>
      <c r="F8678" s="1334"/>
      <c r="G8678" s="1334"/>
    </row>
    <row r="8679" spans="1:7" s="1281" customFormat="1" x14ac:dyDescent="0.25">
      <c r="A8679" s="167"/>
      <c r="B8679" s="1331"/>
      <c r="C8679" s="1332"/>
      <c r="D8679" s="1333"/>
      <c r="E8679" s="1334"/>
      <c r="F8679" s="1334"/>
      <c r="G8679" s="1334"/>
    </row>
    <row r="8680" spans="1:7" s="1281" customFormat="1" x14ac:dyDescent="0.25">
      <c r="A8680" s="167"/>
      <c r="B8680" s="1331"/>
      <c r="C8680" s="1332"/>
      <c r="D8680" s="1333"/>
      <c r="E8680" s="1334"/>
      <c r="F8680" s="1334"/>
      <c r="G8680" s="1334"/>
    </row>
    <row r="8681" spans="1:7" s="1281" customFormat="1" x14ac:dyDescent="0.25">
      <c r="A8681" s="167"/>
      <c r="B8681" s="1331"/>
      <c r="C8681" s="1332"/>
      <c r="D8681" s="1333"/>
      <c r="E8681" s="1334"/>
      <c r="F8681" s="1334"/>
      <c r="G8681" s="1334"/>
    </row>
    <row r="8682" spans="1:7" s="1281" customFormat="1" x14ac:dyDescent="0.25">
      <c r="A8682" s="167"/>
      <c r="B8682" s="1331"/>
      <c r="C8682" s="1332"/>
      <c r="D8682" s="1333"/>
      <c r="E8682" s="1334"/>
      <c r="F8682" s="1334"/>
      <c r="G8682" s="1334"/>
    </row>
    <row r="8683" spans="1:7" s="1281" customFormat="1" x14ac:dyDescent="0.25">
      <c r="A8683" s="167"/>
      <c r="B8683" s="1331"/>
      <c r="C8683" s="1332"/>
      <c r="D8683" s="1333"/>
      <c r="E8683" s="1334"/>
      <c r="F8683" s="1334"/>
      <c r="G8683" s="1334"/>
    </row>
    <row r="8684" spans="1:7" s="1281" customFormat="1" x14ac:dyDescent="0.25">
      <c r="A8684" s="167"/>
      <c r="B8684" s="1331"/>
      <c r="C8684" s="1332"/>
      <c r="D8684" s="1333"/>
      <c r="E8684" s="1334"/>
      <c r="F8684" s="1334"/>
      <c r="G8684" s="1334"/>
    </row>
    <row r="8685" spans="1:7" s="1281" customFormat="1" x14ac:dyDescent="0.25">
      <c r="A8685" s="167"/>
      <c r="B8685" s="1331"/>
      <c r="C8685" s="1332"/>
      <c r="D8685" s="1333"/>
      <c r="E8685" s="1334"/>
      <c r="F8685" s="1334"/>
      <c r="G8685" s="1334"/>
    </row>
    <row r="8686" spans="1:7" s="1281" customFormat="1" x14ac:dyDescent="0.25">
      <c r="A8686" s="167"/>
      <c r="B8686" s="1331"/>
      <c r="C8686" s="1332"/>
      <c r="D8686" s="1333"/>
      <c r="E8686" s="1334"/>
      <c r="F8686" s="1334"/>
      <c r="G8686" s="1334"/>
    </row>
    <row r="8687" spans="1:7" s="1281" customFormat="1" x14ac:dyDescent="0.25">
      <c r="A8687" s="167"/>
      <c r="B8687" s="1331"/>
      <c r="C8687" s="1332"/>
      <c r="D8687" s="1333"/>
      <c r="E8687" s="1334"/>
      <c r="F8687" s="1334"/>
      <c r="G8687" s="1334"/>
    </row>
    <row r="8688" spans="1:7" s="1281" customFormat="1" x14ac:dyDescent="0.25">
      <c r="A8688" s="167"/>
      <c r="B8688" s="1331"/>
      <c r="C8688" s="1332"/>
      <c r="D8688" s="1333"/>
      <c r="E8688" s="1334"/>
      <c r="F8688" s="1334"/>
      <c r="G8688" s="1334"/>
    </row>
    <row r="8689" spans="1:7" s="1281" customFormat="1" x14ac:dyDescent="0.25">
      <c r="A8689" s="167"/>
      <c r="B8689" s="1331"/>
      <c r="C8689" s="1332"/>
      <c r="D8689" s="1333"/>
      <c r="E8689" s="1334"/>
      <c r="F8689" s="1334"/>
      <c r="G8689" s="1334"/>
    </row>
    <row r="8690" spans="1:7" s="1281" customFormat="1" x14ac:dyDescent="0.25">
      <c r="A8690" s="167"/>
      <c r="B8690" s="1331"/>
      <c r="C8690" s="1332"/>
      <c r="D8690" s="1333"/>
      <c r="E8690" s="1334"/>
      <c r="F8690" s="1334"/>
      <c r="G8690" s="1334"/>
    </row>
    <row r="8691" spans="1:7" s="1281" customFormat="1" x14ac:dyDescent="0.25">
      <c r="A8691" s="167"/>
      <c r="B8691" s="1331"/>
      <c r="C8691" s="1332"/>
      <c r="D8691" s="1333"/>
      <c r="E8691" s="1334"/>
      <c r="F8691" s="1334"/>
      <c r="G8691" s="1334"/>
    </row>
    <row r="8692" spans="1:7" s="1281" customFormat="1" x14ac:dyDescent="0.25">
      <c r="A8692" s="167"/>
      <c r="B8692" s="1331"/>
      <c r="C8692" s="1332"/>
      <c r="D8692" s="1333"/>
      <c r="E8692" s="1334"/>
      <c r="F8692" s="1334"/>
      <c r="G8692" s="1334"/>
    </row>
    <row r="8693" spans="1:7" s="1281" customFormat="1" x14ac:dyDescent="0.25">
      <c r="A8693" s="167"/>
      <c r="B8693" s="1331"/>
      <c r="C8693" s="1332"/>
      <c r="D8693" s="1333"/>
      <c r="E8693" s="1334"/>
      <c r="F8693" s="1334"/>
      <c r="G8693" s="1334"/>
    </row>
    <row r="8694" spans="1:7" s="1281" customFormat="1" x14ac:dyDescent="0.25">
      <c r="A8694" s="167"/>
      <c r="B8694" s="1331"/>
      <c r="C8694" s="1332"/>
      <c r="D8694" s="1333"/>
      <c r="E8694" s="1334"/>
      <c r="F8694" s="1334"/>
      <c r="G8694" s="1334"/>
    </row>
    <row r="8695" spans="1:7" s="1281" customFormat="1" x14ac:dyDescent="0.25">
      <c r="A8695" s="167"/>
      <c r="B8695" s="1331"/>
      <c r="C8695" s="1332"/>
      <c r="D8695" s="1333"/>
      <c r="E8695" s="1334"/>
      <c r="F8695" s="1334"/>
      <c r="G8695" s="1334"/>
    </row>
    <row r="8696" spans="1:7" s="1281" customFormat="1" x14ac:dyDescent="0.25">
      <c r="A8696" s="167"/>
      <c r="B8696" s="1331"/>
      <c r="C8696" s="1332"/>
      <c r="D8696" s="1333"/>
      <c r="E8696" s="1334"/>
      <c r="F8696" s="1334"/>
      <c r="G8696" s="1334"/>
    </row>
    <row r="8697" spans="1:7" s="1281" customFormat="1" x14ac:dyDescent="0.25">
      <c r="A8697" s="167"/>
      <c r="B8697" s="1331"/>
      <c r="C8697" s="1332"/>
      <c r="D8697" s="1333"/>
      <c r="E8697" s="1334"/>
      <c r="F8697" s="1334"/>
      <c r="G8697" s="1334"/>
    </row>
    <row r="8698" spans="1:7" s="1281" customFormat="1" x14ac:dyDescent="0.25">
      <c r="A8698" s="167"/>
      <c r="B8698" s="1331"/>
      <c r="C8698" s="1332"/>
      <c r="D8698" s="1333"/>
      <c r="E8698" s="1334"/>
      <c r="F8698" s="1334"/>
      <c r="G8698" s="1334"/>
    </row>
    <row r="8699" spans="1:7" s="1281" customFormat="1" x14ac:dyDescent="0.25">
      <c r="A8699" s="167"/>
      <c r="B8699" s="1331"/>
      <c r="C8699" s="1332"/>
      <c r="D8699" s="1333"/>
      <c r="E8699" s="1334"/>
      <c r="F8699" s="1334"/>
      <c r="G8699" s="1334"/>
    </row>
    <row r="8700" spans="1:7" s="1281" customFormat="1" x14ac:dyDescent="0.25">
      <c r="A8700" s="167"/>
      <c r="B8700" s="1331"/>
      <c r="C8700" s="1332"/>
      <c r="D8700" s="1333"/>
      <c r="E8700" s="1334"/>
      <c r="F8700" s="1334"/>
      <c r="G8700" s="1334"/>
    </row>
    <row r="8701" spans="1:7" s="1281" customFormat="1" x14ac:dyDescent="0.25">
      <c r="A8701" s="167"/>
      <c r="B8701" s="1331"/>
      <c r="C8701" s="1332"/>
      <c r="D8701" s="1333"/>
      <c r="E8701" s="1334"/>
      <c r="F8701" s="1334"/>
      <c r="G8701" s="1334"/>
    </row>
    <row r="8702" spans="1:7" s="1281" customFormat="1" x14ac:dyDescent="0.25">
      <c r="A8702" s="167"/>
      <c r="B8702" s="1331"/>
      <c r="C8702" s="1332"/>
      <c r="D8702" s="1333"/>
      <c r="E8702" s="1334"/>
      <c r="F8702" s="1334"/>
      <c r="G8702" s="1334"/>
    </row>
    <row r="8703" spans="1:7" s="1281" customFormat="1" x14ac:dyDescent="0.25">
      <c r="A8703" s="167"/>
      <c r="B8703" s="1331"/>
      <c r="C8703" s="1332"/>
      <c r="D8703" s="1333"/>
      <c r="E8703" s="1334"/>
      <c r="F8703" s="1334"/>
      <c r="G8703" s="1334"/>
    </row>
    <row r="8704" spans="1:7" s="1281" customFormat="1" x14ac:dyDescent="0.25">
      <c r="A8704" s="167"/>
      <c r="B8704" s="1331"/>
      <c r="C8704" s="1332"/>
      <c r="D8704" s="1333"/>
      <c r="E8704" s="1334"/>
      <c r="F8704" s="1334"/>
      <c r="G8704" s="1334"/>
    </row>
    <row r="8705" spans="1:7" s="1281" customFormat="1" x14ac:dyDescent="0.25">
      <c r="A8705" s="167"/>
      <c r="B8705" s="1331"/>
      <c r="C8705" s="1332"/>
      <c r="D8705" s="1333"/>
      <c r="E8705" s="1334"/>
      <c r="F8705" s="1334"/>
      <c r="G8705" s="1334"/>
    </row>
    <row r="8706" spans="1:7" s="1281" customFormat="1" x14ac:dyDescent="0.25">
      <c r="A8706" s="167"/>
      <c r="B8706" s="1331"/>
      <c r="C8706" s="1332"/>
      <c r="D8706" s="1333"/>
      <c r="E8706" s="1334"/>
      <c r="F8706" s="1334"/>
      <c r="G8706" s="1334"/>
    </row>
    <row r="8707" spans="1:7" s="1281" customFormat="1" x14ac:dyDescent="0.25">
      <c r="A8707" s="167"/>
      <c r="B8707" s="1331"/>
      <c r="C8707" s="1332"/>
      <c r="D8707" s="1333"/>
      <c r="E8707" s="1334"/>
      <c r="F8707" s="1334"/>
      <c r="G8707" s="1334"/>
    </row>
    <row r="8708" spans="1:7" s="1281" customFormat="1" x14ac:dyDescent="0.25">
      <c r="A8708" s="167"/>
      <c r="B8708" s="1331"/>
      <c r="C8708" s="1332"/>
      <c r="D8708" s="1333"/>
      <c r="E8708" s="1334"/>
      <c r="F8708" s="1334"/>
      <c r="G8708" s="1334"/>
    </row>
    <row r="8709" spans="1:7" s="1281" customFormat="1" x14ac:dyDescent="0.25">
      <c r="A8709" s="167"/>
      <c r="B8709" s="1331"/>
      <c r="C8709" s="1332"/>
      <c r="D8709" s="1333"/>
      <c r="E8709" s="1334"/>
      <c r="F8709" s="1334"/>
      <c r="G8709" s="1334"/>
    </row>
    <row r="8710" spans="1:7" s="1281" customFormat="1" x14ac:dyDescent="0.25">
      <c r="A8710" s="167"/>
      <c r="B8710" s="1331"/>
      <c r="C8710" s="1332"/>
      <c r="D8710" s="1333"/>
      <c r="E8710" s="1334"/>
      <c r="F8710" s="1334"/>
      <c r="G8710" s="1334"/>
    </row>
    <row r="8711" spans="1:7" s="1281" customFormat="1" x14ac:dyDescent="0.25">
      <c r="A8711" s="167"/>
      <c r="B8711" s="1331"/>
      <c r="C8711" s="1332"/>
      <c r="D8711" s="1333"/>
      <c r="E8711" s="1334"/>
      <c r="F8711" s="1334"/>
      <c r="G8711" s="1334"/>
    </row>
    <row r="8712" spans="1:7" s="1281" customFormat="1" x14ac:dyDescent="0.25">
      <c r="A8712" s="167"/>
      <c r="B8712" s="1331"/>
      <c r="C8712" s="1332"/>
      <c r="D8712" s="1333"/>
      <c r="E8712" s="1334"/>
      <c r="F8712" s="1334"/>
      <c r="G8712" s="1334"/>
    </row>
    <row r="8713" spans="1:7" s="1281" customFormat="1" x14ac:dyDescent="0.25">
      <c r="A8713" s="167"/>
      <c r="B8713" s="1331"/>
      <c r="C8713" s="1332"/>
      <c r="D8713" s="1333"/>
      <c r="E8713" s="1334"/>
      <c r="F8713" s="1334"/>
      <c r="G8713" s="1334"/>
    </row>
    <row r="8714" spans="1:7" s="1281" customFormat="1" x14ac:dyDescent="0.25">
      <c r="A8714" s="167"/>
      <c r="B8714" s="1331"/>
      <c r="C8714" s="1332"/>
      <c r="D8714" s="1333"/>
      <c r="E8714" s="1334"/>
      <c r="F8714" s="1334"/>
      <c r="G8714" s="1334"/>
    </row>
    <row r="8715" spans="1:7" s="1281" customFormat="1" x14ac:dyDescent="0.25">
      <c r="A8715" s="167"/>
      <c r="B8715" s="1331"/>
      <c r="C8715" s="1332"/>
      <c r="D8715" s="1333"/>
      <c r="E8715" s="1334"/>
      <c r="F8715" s="1334"/>
      <c r="G8715" s="1334"/>
    </row>
    <row r="8716" spans="1:7" s="1281" customFormat="1" x14ac:dyDescent="0.25">
      <c r="A8716" s="167"/>
      <c r="B8716" s="1331"/>
      <c r="C8716" s="1332"/>
      <c r="D8716" s="1333"/>
      <c r="E8716" s="1334"/>
      <c r="F8716" s="1334"/>
      <c r="G8716" s="1334"/>
    </row>
    <row r="8717" spans="1:7" s="1281" customFormat="1" x14ac:dyDescent="0.25">
      <c r="A8717" s="167"/>
      <c r="B8717" s="1331"/>
      <c r="C8717" s="1332"/>
      <c r="D8717" s="1333"/>
      <c r="E8717" s="1334"/>
      <c r="F8717" s="1334"/>
      <c r="G8717" s="1334"/>
    </row>
    <row r="8718" spans="1:7" s="1281" customFormat="1" x14ac:dyDescent="0.25">
      <c r="A8718" s="167"/>
      <c r="B8718" s="1331"/>
      <c r="C8718" s="1332"/>
      <c r="D8718" s="1333"/>
      <c r="E8718" s="1334"/>
      <c r="F8718" s="1334"/>
      <c r="G8718" s="1334"/>
    </row>
    <row r="8719" spans="1:7" s="1281" customFormat="1" x14ac:dyDescent="0.25">
      <c r="A8719" s="167"/>
      <c r="B8719" s="1331"/>
      <c r="C8719" s="1332"/>
      <c r="D8719" s="1333"/>
      <c r="E8719" s="1334"/>
      <c r="F8719" s="1334"/>
      <c r="G8719" s="1334"/>
    </row>
    <row r="8720" spans="1:7" s="1281" customFormat="1" x14ac:dyDescent="0.25">
      <c r="A8720" s="167"/>
      <c r="B8720" s="1331"/>
      <c r="C8720" s="1332"/>
      <c r="D8720" s="1333"/>
      <c r="E8720" s="1334"/>
      <c r="F8720" s="1334"/>
      <c r="G8720" s="1334"/>
    </row>
    <row r="8721" spans="1:7" s="1281" customFormat="1" x14ac:dyDescent="0.25">
      <c r="A8721" s="167"/>
      <c r="B8721" s="1331"/>
      <c r="C8721" s="1332"/>
      <c r="D8721" s="1333"/>
      <c r="E8721" s="1334"/>
      <c r="F8721" s="1334"/>
      <c r="G8721" s="1334"/>
    </row>
    <row r="8722" spans="1:7" s="1281" customFormat="1" x14ac:dyDescent="0.25">
      <c r="A8722" s="167"/>
      <c r="B8722" s="1331"/>
      <c r="C8722" s="1332"/>
      <c r="D8722" s="1333"/>
      <c r="E8722" s="1334"/>
      <c r="F8722" s="1334"/>
      <c r="G8722" s="1334"/>
    </row>
    <row r="8723" spans="1:7" s="1281" customFormat="1" x14ac:dyDescent="0.25">
      <c r="A8723" s="167"/>
      <c r="B8723" s="1331"/>
      <c r="C8723" s="1332"/>
      <c r="D8723" s="1333"/>
      <c r="E8723" s="1334"/>
      <c r="F8723" s="1334"/>
      <c r="G8723" s="1334"/>
    </row>
    <row r="8724" spans="1:7" s="1281" customFormat="1" x14ac:dyDescent="0.25">
      <c r="A8724" s="167"/>
      <c r="B8724" s="1331"/>
      <c r="C8724" s="1332"/>
      <c r="D8724" s="1333"/>
      <c r="E8724" s="1334"/>
      <c r="F8724" s="1334"/>
      <c r="G8724" s="1334"/>
    </row>
    <row r="8725" spans="1:7" s="1281" customFormat="1" x14ac:dyDescent="0.25">
      <c r="A8725" s="167"/>
      <c r="B8725" s="1331"/>
      <c r="C8725" s="1332"/>
      <c r="D8725" s="1333"/>
      <c r="E8725" s="1334"/>
      <c r="F8725" s="1334"/>
      <c r="G8725" s="1334"/>
    </row>
    <row r="8726" spans="1:7" s="1281" customFormat="1" x14ac:dyDescent="0.25">
      <c r="A8726" s="167"/>
      <c r="B8726" s="1331"/>
      <c r="C8726" s="1332"/>
      <c r="D8726" s="1333"/>
      <c r="E8726" s="1334"/>
      <c r="F8726" s="1334"/>
      <c r="G8726" s="1334"/>
    </row>
    <row r="8727" spans="1:7" s="1281" customFormat="1" x14ac:dyDescent="0.25">
      <c r="A8727" s="167"/>
      <c r="B8727" s="1331"/>
      <c r="C8727" s="1332"/>
      <c r="D8727" s="1333"/>
      <c r="E8727" s="1334"/>
      <c r="F8727" s="1334"/>
      <c r="G8727" s="1334"/>
    </row>
    <row r="8728" spans="1:7" s="1281" customFormat="1" x14ac:dyDescent="0.25">
      <c r="A8728" s="167"/>
      <c r="B8728" s="1331"/>
      <c r="C8728" s="1332"/>
      <c r="D8728" s="1333"/>
      <c r="E8728" s="1334"/>
      <c r="F8728" s="1334"/>
      <c r="G8728" s="1334"/>
    </row>
    <row r="8729" spans="1:7" s="1281" customFormat="1" x14ac:dyDescent="0.25">
      <c r="A8729" s="167"/>
      <c r="B8729" s="1331"/>
      <c r="C8729" s="1332"/>
      <c r="D8729" s="1333"/>
      <c r="E8729" s="1334"/>
      <c r="F8729" s="1334"/>
      <c r="G8729" s="1334"/>
    </row>
    <row r="8730" spans="1:7" s="1281" customFormat="1" x14ac:dyDescent="0.25">
      <c r="A8730" s="167"/>
      <c r="B8730" s="1331"/>
      <c r="C8730" s="1332"/>
      <c r="D8730" s="1333"/>
      <c r="E8730" s="1334"/>
      <c r="F8730" s="1334"/>
      <c r="G8730" s="1334"/>
    </row>
    <row r="8731" spans="1:7" s="1281" customFormat="1" x14ac:dyDescent="0.25">
      <c r="A8731" s="167"/>
      <c r="B8731" s="1331"/>
      <c r="C8731" s="1332"/>
      <c r="D8731" s="1333"/>
      <c r="E8731" s="1334"/>
      <c r="F8731" s="1334"/>
      <c r="G8731" s="1334"/>
    </row>
    <row r="8732" spans="1:7" s="1281" customFormat="1" x14ac:dyDescent="0.25">
      <c r="A8732" s="167"/>
      <c r="B8732" s="1331"/>
      <c r="C8732" s="1332"/>
      <c r="D8732" s="1333"/>
      <c r="E8732" s="1334"/>
      <c r="F8732" s="1334"/>
      <c r="G8732" s="1334"/>
    </row>
    <row r="8733" spans="1:7" s="1281" customFormat="1" x14ac:dyDescent="0.25">
      <c r="A8733" s="167"/>
      <c r="B8733" s="1331"/>
      <c r="C8733" s="1332"/>
      <c r="D8733" s="1333"/>
      <c r="E8733" s="1334"/>
      <c r="F8733" s="1334"/>
      <c r="G8733" s="1334"/>
    </row>
    <row r="8734" spans="1:7" s="1281" customFormat="1" x14ac:dyDescent="0.25">
      <c r="A8734" s="167"/>
      <c r="B8734" s="1331"/>
      <c r="C8734" s="1332"/>
      <c r="D8734" s="1333"/>
      <c r="E8734" s="1334"/>
      <c r="F8734" s="1334"/>
      <c r="G8734" s="1334"/>
    </row>
    <row r="8735" spans="1:7" s="1281" customFormat="1" x14ac:dyDescent="0.25">
      <c r="A8735" s="167"/>
      <c r="B8735" s="1331"/>
      <c r="C8735" s="1332"/>
      <c r="D8735" s="1333"/>
      <c r="E8735" s="1334"/>
      <c r="F8735" s="1334"/>
      <c r="G8735" s="1334"/>
    </row>
    <row r="8736" spans="1:7" s="1281" customFormat="1" x14ac:dyDescent="0.25">
      <c r="A8736" s="167"/>
      <c r="B8736" s="1331"/>
      <c r="C8736" s="1332"/>
      <c r="D8736" s="1333"/>
      <c r="E8736" s="1334"/>
      <c r="F8736" s="1334"/>
      <c r="G8736" s="1334"/>
    </row>
    <row r="8737" spans="1:7" s="1281" customFormat="1" x14ac:dyDescent="0.25">
      <c r="A8737" s="167"/>
      <c r="B8737" s="1331"/>
      <c r="C8737" s="1332"/>
      <c r="D8737" s="1333"/>
      <c r="E8737" s="1334"/>
      <c r="F8737" s="1334"/>
      <c r="G8737" s="1334"/>
    </row>
    <row r="8738" spans="1:7" s="1281" customFormat="1" x14ac:dyDescent="0.25">
      <c r="A8738" s="167"/>
      <c r="B8738" s="1331"/>
      <c r="C8738" s="1332"/>
      <c r="D8738" s="1333"/>
      <c r="E8738" s="1334"/>
      <c r="F8738" s="1334"/>
      <c r="G8738" s="1334"/>
    </row>
    <row r="8739" spans="1:7" s="1281" customFormat="1" x14ac:dyDescent="0.25">
      <c r="A8739" s="167"/>
      <c r="B8739" s="1331"/>
      <c r="C8739" s="1332"/>
      <c r="D8739" s="1333"/>
      <c r="E8739" s="1334"/>
      <c r="F8739" s="1334"/>
      <c r="G8739" s="1334"/>
    </row>
    <row r="8740" spans="1:7" s="1281" customFormat="1" x14ac:dyDescent="0.25">
      <c r="A8740" s="167"/>
      <c r="B8740" s="1331"/>
      <c r="C8740" s="1332"/>
      <c r="D8740" s="1333"/>
      <c r="E8740" s="1334"/>
      <c r="F8740" s="1334"/>
      <c r="G8740" s="1334"/>
    </row>
    <row r="8741" spans="1:7" s="1281" customFormat="1" x14ac:dyDescent="0.25">
      <c r="A8741" s="167"/>
      <c r="B8741" s="1331"/>
      <c r="C8741" s="1332"/>
      <c r="D8741" s="1333"/>
      <c r="E8741" s="1334"/>
      <c r="F8741" s="1334"/>
      <c r="G8741" s="1334"/>
    </row>
    <row r="8742" spans="1:7" s="1281" customFormat="1" x14ac:dyDescent="0.25">
      <c r="A8742" s="167"/>
      <c r="B8742" s="1331"/>
      <c r="C8742" s="1332"/>
      <c r="D8742" s="1333"/>
      <c r="E8742" s="1334"/>
      <c r="F8742" s="1334"/>
      <c r="G8742" s="1334"/>
    </row>
    <row r="8743" spans="1:7" s="1281" customFormat="1" x14ac:dyDescent="0.25">
      <c r="A8743" s="167"/>
      <c r="B8743" s="1331"/>
      <c r="C8743" s="1332"/>
      <c r="D8743" s="1333"/>
      <c r="E8743" s="1334"/>
      <c r="F8743" s="1334"/>
      <c r="G8743" s="1334"/>
    </row>
    <row r="8744" spans="1:7" s="1281" customFormat="1" x14ac:dyDescent="0.25">
      <c r="A8744" s="167"/>
      <c r="B8744" s="1331"/>
      <c r="C8744" s="1332"/>
      <c r="D8744" s="1333"/>
      <c r="E8744" s="1334"/>
      <c r="F8744" s="1334"/>
      <c r="G8744" s="1334"/>
    </row>
    <row r="8745" spans="1:7" s="1281" customFormat="1" x14ac:dyDescent="0.25">
      <c r="A8745" s="167"/>
      <c r="B8745" s="1331"/>
      <c r="C8745" s="1332"/>
      <c r="D8745" s="1333"/>
      <c r="E8745" s="1334"/>
      <c r="F8745" s="1334"/>
      <c r="G8745" s="1334"/>
    </row>
    <row r="8746" spans="1:7" s="1281" customFormat="1" x14ac:dyDescent="0.25">
      <c r="A8746" s="167"/>
      <c r="B8746" s="1331"/>
      <c r="C8746" s="1332"/>
      <c r="D8746" s="1333"/>
      <c r="E8746" s="1334"/>
      <c r="F8746" s="1334"/>
      <c r="G8746" s="1334"/>
    </row>
    <row r="8747" spans="1:7" s="1281" customFormat="1" x14ac:dyDescent="0.25">
      <c r="A8747" s="167"/>
      <c r="B8747" s="1331"/>
      <c r="C8747" s="1332"/>
      <c r="D8747" s="1333"/>
      <c r="E8747" s="1334"/>
      <c r="F8747" s="1334"/>
      <c r="G8747" s="1334"/>
    </row>
    <row r="8748" spans="1:7" s="1281" customFormat="1" x14ac:dyDescent="0.25">
      <c r="A8748" s="167"/>
      <c r="B8748" s="1331"/>
      <c r="C8748" s="1332"/>
      <c r="D8748" s="1333"/>
      <c r="E8748" s="1334"/>
      <c r="F8748" s="1334"/>
      <c r="G8748" s="1334"/>
    </row>
    <row r="8749" spans="1:7" s="1281" customFormat="1" x14ac:dyDescent="0.25">
      <c r="A8749" s="167"/>
      <c r="B8749" s="1331"/>
      <c r="C8749" s="1332"/>
      <c r="D8749" s="1333"/>
      <c r="E8749" s="1334"/>
      <c r="F8749" s="1334"/>
      <c r="G8749" s="1334"/>
    </row>
    <row r="8750" spans="1:7" s="1281" customFormat="1" x14ac:dyDescent="0.25">
      <c r="A8750" s="167"/>
      <c r="B8750" s="1331"/>
      <c r="C8750" s="1332"/>
      <c r="D8750" s="1333"/>
      <c r="E8750" s="1334"/>
      <c r="F8750" s="1334"/>
      <c r="G8750" s="1334"/>
    </row>
    <row r="8751" spans="1:7" s="1281" customFormat="1" x14ac:dyDescent="0.25">
      <c r="A8751" s="167"/>
      <c r="B8751" s="1331"/>
      <c r="C8751" s="1332"/>
      <c r="D8751" s="1333"/>
      <c r="E8751" s="1334"/>
      <c r="F8751" s="1334"/>
      <c r="G8751" s="1334"/>
    </row>
    <row r="8752" spans="1:7" s="1281" customFormat="1" x14ac:dyDescent="0.25">
      <c r="A8752" s="167"/>
      <c r="B8752" s="1331"/>
      <c r="C8752" s="1332"/>
      <c r="D8752" s="1333"/>
      <c r="E8752" s="1334"/>
      <c r="F8752" s="1334"/>
      <c r="G8752" s="1334"/>
    </row>
    <row r="8753" spans="1:7" s="1281" customFormat="1" x14ac:dyDescent="0.25">
      <c r="A8753" s="167"/>
      <c r="B8753" s="1331"/>
      <c r="C8753" s="1332"/>
      <c r="D8753" s="1333"/>
      <c r="E8753" s="1334"/>
      <c r="F8753" s="1334"/>
      <c r="G8753" s="1334"/>
    </row>
    <row r="8754" spans="1:7" s="1281" customFormat="1" x14ac:dyDescent="0.25">
      <c r="A8754" s="167"/>
      <c r="B8754" s="1331"/>
      <c r="C8754" s="1332"/>
      <c r="D8754" s="1333"/>
      <c r="E8754" s="1334"/>
      <c r="F8754" s="1334"/>
      <c r="G8754" s="1334"/>
    </row>
    <row r="8755" spans="1:7" s="1281" customFormat="1" x14ac:dyDescent="0.25">
      <c r="A8755" s="167"/>
      <c r="B8755" s="1331"/>
      <c r="C8755" s="1332"/>
      <c r="D8755" s="1333"/>
      <c r="E8755" s="1334"/>
      <c r="F8755" s="1334"/>
      <c r="G8755" s="1334"/>
    </row>
    <row r="8756" spans="1:7" s="1281" customFormat="1" x14ac:dyDescent="0.25">
      <c r="A8756" s="167"/>
      <c r="B8756" s="1331"/>
      <c r="C8756" s="1332"/>
      <c r="D8756" s="1333"/>
      <c r="E8756" s="1334"/>
      <c r="F8756" s="1334"/>
      <c r="G8756" s="1334"/>
    </row>
    <row r="8757" spans="1:7" s="1281" customFormat="1" x14ac:dyDescent="0.25">
      <c r="A8757" s="167"/>
      <c r="B8757" s="1331"/>
      <c r="C8757" s="1332"/>
      <c r="D8757" s="1333"/>
      <c r="E8757" s="1334"/>
      <c r="F8757" s="1334"/>
      <c r="G8757" s="1334"/>
    </row>
    <row r="8758" spans="1:7" s="1281" customFormat="1" x14ac:dyDescent="0.25">
      <c r="A8758" s="167"/>
      <c r="B8758" s="1331"/>
      <c r="C8758" s="1332"/>
      <c r="D8758" s="1333"/>
      <c r="E8758" s="1334"/>
      <c r="F8758" s="1334"/>
      <c r="G8758" s="1334"/>
    </row>
    <row r="8759" spans="1:7" s="1281" customFormat="1" x14ac:dyDescent="0.25">
      <c r="A8759" s="167"/>
      <c r="B8759" s="1331"/>
      <c r="C8759" s="1332"/>
      <c r="D8759" s="1333"/>
      <c r="E8759" s="1334"/>
      <c r="F8759" s="1334"/>
      <c r="G8759" s="1334"/>
    </row>
    <row r="8760" spans="1:7" s="1281" customFormat="1" x14ac:dyDescent="0.25">
      <c r="A8760" s="167"/>
      <c r="B8760" s="1331"/>
      <c r="C8760" s="1332"/>
      <c r="D8760" s="1333"/>
      <c r="E8760" s="1334"/>
      <c r="F8760" s="1334"/>
      <c r="G8760" s="1334"/>
    </row>
    <row r="8761" spans="1:7" s="1281" customFormat="1" x14ac:dyDescent="0.25">
      <c r="A8761" s="167"/>
      <c r="B8761" s="1331"/>
      <c r="C8761" s="1332"/>
      <c r="D8761" s="1333"/>
      <c r="E8761" s="1334"/>
      <c r="F8761" s="1334"/>
      <c r="G8761" s="1334"/>
    </row>
    <row r="8762" spans="1:7" s="1281" customFormat="1" x14ac:dyDescent="0.25">
      <c r="A8762" s="167"/>
      <c r="B8762" s="1331"/>
      <c r="C8762" s="1332"/>
      <c r="D8762" s="1333"/>
      <c r="E8762" s="1334"/>
      <c r="F8762" s="1334"/>
      <c r="G8762" s="1334"/>
    </row>
    <row r="8763" spans="1:7" s="1281" customFormat="1" x14ac:dyDescent="0.25">
      <c r="A8763" s="167"/>
      <c r="B8763" s="1331"/>
      <c r="C8763" s="1332"/>
      <c r="D8763" s="1333"/>
      <c r="E8763" s="1334"/>
      <c r="F8763" s="1334"/>
      <c r="G8763" s="1334"/>
    </row>
    <row r="8764" spans="1:7" s="1281" customFormat="1" x14ac:dyDescent="0.25">
      <c r="A8764" s="167"/>
      <c r="B8764" s="1331"/>
      <c r="C8764" s="1332"/>
      <c r="D8764" s="1333"/>
      <c r="E8764" s="1334"/>
      <c r="F8764" s="1334"/>
      <c r="G8764" s="1334"/>
    </row>
    <row r="8765" spans="1:7" s="1281" customFormat="1" x14ac:dyDescent="0.25">
      <c r="A8765" s="167"/>
      <c r="B8765" s="1331"/>
      <c r="C8765" s="1332"/>
      <c r="D8765" s="1333"/>
      <c r="E8765" s="1334"/>
      <c r="F8765" s="1334"/>
      <c r="G8765" s="1334"/>
    </row>
    <row r="8766" spans="1:7" s="1281" customFormat="1" x14ac:dyDescent="0.25">
      <c r="A8766" s="167"/>
      <c r="B8766" s="1331"/>
      <c r="C8766" s="1332"/>
      <c r="D8766" s="1333"/>
      <c r="E8766" s="1334"/>
      <c r="F8766" s="1334"/>
      <c r="G8766" s="1334"/>
    </row>
    <row r="8767" spans="1:7" s="1281" customFormat="1" x14ac:dyDescent="0.25">
      <c r="A8767" s="167"/>
      <c r="B8767" s="1331"/>
      <c r="C8767" s="1332"/>
      <c r="D8767" s="1333"/>
      <c r="E8767" s="1334"/>
      <c r="F8767" s="1334"/>
      <c r="G8767" s="1334"/>
    </row>
  </sheetData>
  <mergeCells count="36">
    <mergeCell ref="G5:G6"/>
    <mergeCell ref="B7:B30"/>
    <mergeCell ref="C7:D7"/>
    <mergeCell ref="C87:D87"/>
    <mergeCell ref="B5:B6"/>
    <mergeCell ref="C5:C6"/>
    <mergeCell ref="D5:D6"/>
    <mergeCell ref="E5:F5"/>
    <mergeCell ref="C31:D31"/>
    <mergeCell ref="C60:D60"/>
    <mergeCell ref="C66:D66"/>
    <mergeCell ref="C74:D74"/>
    <mergeCell ref="C80:D80"/>
    <mergeCell ref="C245:D245"/>
    <mergeCell ref="C97:D97"/>
    <mergeCell ref="C112:D112"/>
    <mergeCell ref="C127:D127"/>
    <mergeCell ref="C150:D150"/>
    <mergeCell ref="C159:D159"/>
    <mergeCell ref="C165:D165"/>
    <mergeCell ref="C185:D185"/>
    <mergeCell ref="C206:D206"/>
    <mergeCell ref="C215:D215"/>
    <mergeCell ref="C226:D226"/>
    <mergeCell ref="C234:D234"/>
    <mergeCell ref="B309:B333"/>
    <mergeCell ref="C309:D309"/>
    <mergeCell ref="B334:D334"/>
    <mergeCell ref="B335:D335"/>
    <mergeCell ref="C259:D259"/>
    <mergeCell ref="B282:B289"/>
    <mergeCell ref="C282:D282"/>
    <mergeCell ref="B290:B302"/>
    <mergeCell ref="C290:D290"/>
    <mergeCell ref="B303:B308"/>
    <mergeCell ref="C303:D30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4"/>
  <sheetViews>
    <sheetView topLeftCell="A184" workbookViewId="0">
      <selection activeCell="L220" sqref="L220"/>
    </sheetView>
  </sheetViews>
  <sheetFormatPr defaultRowHeight="15" x14ac:dyDescent="0.25"/>
  <cols>
    <col min="1" max="1" width="5.42578125" customWidth="1"/>
    <col min="2" max="2" width="24.85546875" customWidth="1"/>
    <col min="3" max="9" width="9.28515625" bestFit="1" customWidth="1"/>
    <col min="10" max="10" width="10.140625" bestFit="1" customWidth="1"/>
  </cols>
  <sheetData>
    <row r="2" spans="2:9" x14ac:dyDescent="0.25">
      <c r="B2" s="431" t="s">
        <v>566</v>
      </c>
    </row>
    <row r="3" spans="2:9" x14ac:dyDescent="0.25">
      <c r="B3" s="431" t="s">
        <v>565</v>
      </c>
    </row>
    <row r="4" spans="2:9" ht="15.75" thickBot="1" x14ac:dyDescent="0.3">
      <c r="B4" s="7447"/>
      <c r="C4" s="7447"/>
      <c r="D4" s="7447"/>
      <c r="E4" s="7447"/>
      <c r="F4" s="7448"/>
      <c r="G4" s="7448"/>
      <c r="H4" s="7448"/>
      <c r="I4" s="7448"/>
    </row>
    <row r="5" spans="2:9" ht="15" customHeight="1" x14ac:dyDescent="0.25">
      <c r="B5" s="7336" t="s">
        <v>26</v>
      </c>
      <c r="C5" s="7449" t="s">
        <v>114</v>
      </c>
      <c r="D5" s="7450"/>
      <c r="E5" s="7451"/>
      <c r="F5" s="7449" t="s">
        <v>115</v>
      </c>
      <c r="G5" s="7177"/>
      <c r="H5" s="7178"/>
      <c r="I5" s="7342" t="s">
        <v>2608</v>
      </c>
    </row>
    <row r="6" spans="2:9" ht="15" customHeight="1" x14ac:dyDescent="0.25">
      <c r="B6" s="7200"/>
      <c r="C6" s="7452" t="s">
        <v>124</v>
      </c>
      <c r="D6" s="7453"/>
      <c r="E6" s="7347" t="s">
        <v>125</v>
      </c>
      <c r="F6" s="7454" t="s">
        <v>124</v>
      </c>
      <c r="G6" s="7453"/>
      <c r="H6" s="7347" t="s">
        <v>125</v>
      </c>
      <c r="I6" s="7343"/>
    </row>
    <row r="7" spans="2:9" ht="15.75" thickBot="1" x14ac:dyDescent="0.3">
      <c r="B7" s="7175"/>
      <c r="C7" s="1062" t="s">
        <v>1</v>
      </c>
      <c r="D7" s="1063" t="s">
        <v>2360</v>
      </c>
      <c r="E7" s="7150"/>
      <c r="F7" s="1062" t="str">
        <f>C7</f>
        <v>2021.</v>
      </c>
      <c r="G7" s="1063" t="str">
        <f>D7</f>
        <v>2022.</v>
      </c>
      <c r="H7" s="7150"/>
      <c r="I7" s="7344"/>
    </row>
    <row r="8" spans="2:9" ht="15" hidden="1" customHeight="1" x14ac:dyDescent="0.25">
      <c r="B8" s="1064"/>
      <c r="C8" s="1065" t="s">
        <v>28</v>
      </c>
      <c r="D8" s="1066" t="s">
        <v>29</v>
      </c>
      <c r="E8" s="1067"/>
      <c r="F8" s="1068" t="s">
        <v>386</v>
      </c>
      <c r="G8" s="1066" t="s">
        <v>387</v>
      </c>
      <c r="H8" s="1067"/>
      <c r="I8" s="1241"/>
    </row>
    <row r="9" spans="2:9" ht="15" hidden="1" customHeight="1" x14ac:dyDescent="0.25">
      <c r="B9" s="1242" t="s">
        <v>518</v>
      </c>
      <c r="C9" s="1069">
        <v>0</v>
      </c>
      <c r="D9" s="1070">
        <v>1</v>
      </c>
      <c r="E9" s="1071" t="str">
        <f>IF(C9*D9=0,"",(D9/C9)*100-100)</f>
        <v/>
      </c>
      <c r="F9" s="1072">
        <v>0</v>
      </c>
      <c r="G9" s="1070">
        <v>1</v>
      </c>
      <c r="H9" s="1071" t="str">
        <f t="shared" ref="H9:H60" si="0">IF(F9*G9=0,"",(G9/F9)*100-100)</f>
        <v/>
      </c>
      <c r="I9" s="1073" t="e">
        <f t="shared" ref="I9" si="1">IF(D9=0,"",D9/$C$58*100)</f>
        <v>#DIV/0!</v>
      </c>
    </row>
    <row r="10" spans="2:9" x14ac:dyDescent="0.25">
      <c r="B10" s="1243" t="s">
        <v>519</v>
      </c>
      <c r="C10" s="1075">
        <v>105</v>
      </c>
      <c r="D10" s="1076">
        <v>154</v>
      </c>
      <c r="E10" s="1077">
        <f t="shared" ref="E10:E60" si="2">IF(C10*D10=0,"",(D10/C10)*100-100)</f>
        <v>46.666666666666657</v>
      </c>
      <c r="F10" s="1078">
        <v>105</v>
      </c>
      <c r="G10" s="1076">
        <v>154</v>
      </c>
      <c r="H10" s="1077">
        <f t="shared" si="0"/>
        <v>46.666666666666657</v>
      </c>
      <c r="I10" s="1079">
        <v>3.1073446327683616</v>
      </c>
    </row>
    <row r="11" spans="2:9" x14ac:dyDescent="0.25">
      <c r="B11" s="1243" t="s">
        <v>520</v>
      </c>
      <c r="C11" s="1075">
        <v>12</v>
      </c>
      <c r="D11" s="1076">
        <v>4</v>
      </c>
      <c r="E11" s="1077">
        <f t="shared" si="2"/>
        <v>-66.666666666666671</v>
      </c>
      <c r="F11" s="1078">
        <v>12</v>
      </c>
      <c r="G11" s="1076">
        <v>4</v>
      </c>
      <c r="H11" s="1077">
        <f t="shared" si="0"/>
        <v>-66.666666666666671</v>
      </c>
      <c r="I11" s="1079">
        <v>8.0710250201775621E-2</v>
      </c>
    </row>
    <row r="12" spans="2:9" ht="21" x14ac:dyDescent="0.25">
      <c r="B12" s="1244" t="s">
        <v>521</v>
      </c>
      <c r="C12" s="1075">
        <v>14</v>
      </c>
      <c r="D12" s="1076">
        <v>28</v>
      </c>
      <c r="E12" s="1077">
        <f t="shared" si="2"/>
        <v>100</v>
      </c>
      <c r="F12" s="1078">
        <v>14</v>
      </c>
      <c r="G12" s="1076">
        <v>28</v>
      </c>
      <c r="H12" s="1077">
        <f t="shared" si="0"/>
        <v>100</v>
      </c>
      <c r="I12" s="1079">
        <v>0.56497175141242939</v>
      </c>
    </row>
    <row r="13" spans="2:9" ht="15" hidden="1" customHeight="1" x14ac:dyDescent="0.25">
      <c r="B13" s="1244" t="s">
        <v>522</v>
      </c>
      <c r="C13" s="1075">
        <v>0</v>
      </c>
      <c r="D13" s="1076">
        <v>0</v>
      </c>
      <c r="E13" s="1077" t="str">
        <f t="shared" si="2"/>
        <v/>
      </c>
      <c r="F13" s="1078">
        <v>0</v>
      </c>
      <c r="G13" s="1076">
        <v>0</v>
      </c>
      <c r="H13" s="1077" t="str">
        <f t="shared" si="0"/>
        <v/>
      </c>
      <c r="I13" s="1079" t="s">
        <v>613</v>
      </c>
    </row>
    <row r="14" spans="2:9" ht="21" hidden="1" customHeight="1" x14ac:dyDescent="0.25">
      <c r="B14" s="1244" t="s">
        <v>523</v>
      </c>
      <c r="C14" s="1075">
        <v>0</v>
      </c>
      <c r="D14" s="1076">
        <v>0</v>
      </c>
      <c r="E14" s="1077" t="str">
        <f t="shared" si="2"/>
        <v/>
      </c>
      <c r="F14" s="1078">
        <v>0</v>
      </c>
      <c r="G14" s="1076">
        <v>0</v>
      </c>
      <c r="H14" s="1077" t="str">
        <f t="shared" si="0"/>
        <v/>
      </c>
      <c r="I14" s="1079" t="s">
        <v>613</v>
      </c>
    </row>
    <row r="15" spans="2:9" ht="31.5" hidden="1" customHeight="1" x14ac:dyDescent="0.25">
      <c r="B15" s="1244" t="s">
        <v>524</v>
      </c>
      <c r="C15" s="1075">
        <v>0</v>
      </c>
      <c r="D15" s="1076">
        <v>0</v>
      </c>
      <c r="E15" s="1077" t="str">
        <f t="shared" si="2"/>
        <v/>
      </c>
      <c r="F15" s="1078">
        <v>0</v>
      </c>
      <c r="G15" s="1076">
        <v>0</v>
      </c>
      <c r="H15" s="1077" t="str">
        <f t="shared" si="0"/>
        <v/>
      </c>
      <c r="I15" s="1079" t="s">
        <v>613</v>
      </c>
    </row>
    <row r="16" spans="2:9" ht="21" hidden="1" customHeight="1" x14ac:dyDescent="0.25">
      <c r="B16" s="1244" t="s">
        <v>525</v>
      </c>
      <c r="C16" s="1075">
        <v>0</v>
      </c>
      <c r="D16" s="1076">
        <v>0</v>
      </c>
      <c r="E16" s="1077" t="str">
        <f t="shared" si="2"/>
        <v/>
      </c>
      <c r="F16" s="1078">
        <v>0</v>
      </c>
      <c r="G16" s="1076">
        <v>0</v>
      </c>
      <c r="H16" s="1077" t="str">
        <f t="shared" si="0"/>
        <v/>
      </c>
      <c r="I16" s="1079" t="s">
        <v>613</v>
      </c>
    </row>
    <row r="17" spans="2:9" ht="21" x14ac:dyDescent="0.25">
      <c r="B17" s="1244" t="s">
        <v>370</v>
      </c>
      <c r="C17" s="1075">
        <v>9</v>
      </c>
      <c r="D17" s="1076">
        <v>1</v>
      </c>
      <c r="E17" s="1077">
        <f t="shared" si="2"/>
        <v>-88.888888888888886</v>
      </c>
      <c r="F17" s="1078">
        <v>9</v>
      </c>
      <c r="G17" s="1076">
        <v>1</v>
      </c>
      <c r="H17" s="1077">
        <f t="shared" si="0"/>
        <v>-88.888888888888886</v>
      </c>
      <c r="I17" s="1079">
        <v>2.0177562550443905E-2</v>
      </c>
    </row>
    <row r="18" spans="2:9" x14ac:dyDescent="0.25">
      <c r="B18" s="1244" t="s">
        <v>371</v>
      </c>
      <c r="C18" s="1075">
        <v>15</v>
      </c>
      <c r="D18" s="1076">
        <v>27</v>
      </c>
      <c r="E18" s="1077">
        <f t="shared" si="2"/>
        <v>80</v>
      </c>
      <c r="F18" s="1078">
        <v>15</v>
      </c>
      <c r="G18" s="1076">
        <v>27</v>
      </c>
      <c r="H18" s="1077">
        <f t="shared" si="0"/>
        <v>80</v>
      </c>
      <c r="I18" s="1079">
        <v>0.54479418886198538</v>
      </c>
    </row>
    <row r="19" spans="2:9" x14ac:dyDescent="0.25">
      <c r="B19" s="1244" t="s">
        <v>526</v>
      </c>
      <c r="C19" s="1075">
        <v>280</v>
      </c>
      <c r="D19" s="1076">
        <v>245</v>
      </c>
      <c r="E19" s="1077">
        <f>IF(C19*D19=0,"",(D19/C19)*100-100)</f>
        <v>-12.5</v>
      </c>
      <c r="F19" s="1078">
        <v>271</v>
      </c>
      <c r="G19" s="1076">
        <v>232</v>
      </c>
      <c r="H19" s="1077">
        <f>IF(F19*G19=0,"",(G19/F19)*100-100)</f>
        <v>-14.391143911439116</v>
      </c>
      <c r="I19" s="1079">
        <v>4.9435028248587569</v>
      </c>
    </row>
    <row r="20" spans="2:9" ht="15" hidden="1" customHeight="1" x14ac:dyDescent="0.25">
      <c r="B20" s="1245" t="s">
        <v>527</v>
      </c>
      <c r="C20" s="1075">
        <v>0</v>
      </c>
      <c r="D20" s="1076">
        <v>2</v>
      </c>
      <c r="E20" s="1077" t="str">
        <f>IF(C20*D20=0,"",(D20/C20)*100-100)</f>
        <v/>
      </c>
      <c r="F20" s="1078">
        <v>0</v>
      </c>
      <c r="G20" s="1076">
        <v>1</v>
      </c>
      <c r="H20" s="1077" t="str">
        <f>IF(F20*G20=0,"",(G20/F20)*100-100)</f>
        <v/>
      </c>
      <c r="I20" s="1079">
        <v>4.0355125100887811E-2</v>
      </c>
    </row>
    <row r="21" spans="2:9" x14ac:dyDescent="0.25">
      <c r="B21" s="1244" t="s">
        <v>528</v>
      </c>
      <c r="C21" s="1075">
        <v>14</v>
      </c>
      <c r="D21" s="1076">
        <v>0</v>
      </c>
      <c r="E21" s="1077" t="str">
        <f t="shared" si="2"/>
        <v/>
      </c>
      <c r="F21" s="1078">
        <v>14</v>
      </c>
      <c r="G21" s="1076">
        <v>0</v>
      </c>
      <c r="H21" s="1077" t="str">
        <f t="shared" si="0"/>
        <v/>
      </c>
      <c r="I21" s="1079" t="s">
        <v>613</v>
      </c>
    </row>
    <row r="22" spans="2:9" x14ac:dyDescent="0.25">
      <c r="B22" s="1244" t="s">
        <v>529</v>
      </c>
      <c r="C22" s="1075">
        <v>0</v>
      </c>
      <c r="D22" s="1076">
        <v>0</v>
      </c>
      <c r="E22" s="1077" t="str">
        <f t="shared" si="2"/>
        <v/>
      </c>
      <c r="F22" s="1078">
        <v>0</v>
      </c>
      <c r="G22" s="1076">
        <v>0</v>
      </c>
      <c r="H22" s="1077" t="str">
        <f t="shared" si="0"/>
        <v/>
      </c>
      <c r="I22" s="1079" t="s">
        <v>613</v>
      </c>
    </row>
    <row r="23" spans="2:9" x14ac:dyDescent="0.25">
      <c r="B23" s="1244" t="s">
        <v>530</v>
      </c>
      <c r="C23" s="1075">
        <v>11</v>
      </c>
      <c r="D23" s="1076">
        <v>18</v>
      </c>
      <c r="E23" s="1077">
        <f t="shared" si="2"/>
        <v>63.636363636363654</v>
      </c>
      <c r="F23" s="1078">
        <v>10</v>
      </c>
      <c r="G23" s="1076">
        <v>18</v>
      </c>
      <c r="H23" s="1077">
        <f t="shared" si="0"/>
        <v>80</v>
      </c>
      <c r="I23" s="1079">
        <v>0.36319612590799033</v>
      </c>
    </row>
    <row r="24" spans="2:9" x14ac:dyDescent="0.25">
      <c r="B24" s="1244" t="s">
        <v>531</v>
      </c>
      <c r="C24" s="1075">
        <v>17</v>
      </c>
      <c r="D24" s="1076">
        <v>25</v>
      </c>
      <c r="E24" s="1077">
        <f t="shared" si="2"/>
        <v>47.058823529411768</v>
      </c>
      <c r="F24" s="1078">
        <v>17</v>
      </c>
      <c r="G24" s="1076">
        <v>25</v>
      </c>
      <c r="H24" s="1077">
        <f t="shared" si="0"/>
        <v>47.058823529411768</v>
      </c>
      <c r="I24" s="1079">
        <v>0.50443906376109759</v>
      </c>
    </row>
    <row r="25" spans="2:9" ht="21" x14ac:dyDescent="0.25">
      <c r="B25" s="1244" t="s">
        <v>532</v>
      </c>
      <c r="C25" s="1075">
        <v>923</v>
      </c>
      <c r="D25" s="1076">
        <v>709</v>
      </c>
      <c r="E25" s="1077">
        <f t="shared" si="2"/>
        <v>-23.185265438786558</v>
      </c>
      <c r="F25" s="1078">
        <v>925</v>
      </c>
      <c r="G25" s="1076">
        <v>709</v>
      </c>
      <c r="H25" s="1077">
        <f t="shared" si="0"/>
        <v>-23.35135135135134</v>
      </c>
      <c r="I25" s="1079">
        <v>14.305891848264729</v>
      </c>
    </row>
    <row r="26" spans="2:9" ht="21" x14ac:dyDescent="0.25">
      <c r="B26" s="1244" t="s">
        <v>533</v>
      </c>
      <c r="C26" s="1075">
        <v>216</v>
      </c>
      <c r="D26" s="1076">
        <v>230</v>
      </c>
      <c r="E26" s="1077">
        <f t="shared" si="2"/>
        <v>6.4814814814814952</v>
      </c>
      <c r="F26" s="1078">
        <v>213</v>
      </c>
      <c r="G26" s="1076">
        <v>224</v>
      </c>
      <c r="H26" s="1077">
        <f t="shared" si="0"/>
        <v>5.1643192488263026</v>
      </c>
      <c r="I26" s="1079">
        <v>4.6408393866020985</v>
      </c>
    </row>
    <row r="27" spans="2:9" ht="21" x14ac:dyDescent="0.25">
      <c r="B27" s="1244" t="s">
        <v>534</v>
      </c>
      <c r="C27" s="1075">
        <v>194</v>
      </c>
      <c r="D27" s="1076">
        <v>117</v>
      </c>
      <c r="E27" s="1077">
        <f t="shared" si="2"/>
        <v>-39.690721649484537</v>
      </c>
      <c r="F27" s="1078">
        <v>203</v>
      </c>
      <c r="G27" s="1076">
        <v>117</v>
      </c>
      <c r="H27" s="1077">
        <f t="shared" si="0"/>
        <v>-42.364532019704434</v>
      </c>
      <c r="I27" s="1079">
        <v>2.360774818401937</v>
      </c>
    </row>
    <row r="28" spans="2:9" x14ac:dyDescent="0.25">
      <c r="B28" s="1244" t="s">
        <v>535</v>
      </c>
      <c r="C28" s="1075">
        <v>23</v>
      </c>
      <c r="D28" s="1076">
        <v>25</v>
      </c>
      <c r="E28" s="1077">
        <f t="shared" si="2"/>
        <v>8.6956521739130324</v>
      </c>
      <c r="F28" s="1078">
        <v>24</v>
      </c>
      <c r="G28" s="1076">
        <v>25</v>
      </c>
      <c r="H28" s="1077">
        <f t="shared" si="0"/>
        <v>4.1666666666666714</v>
      </c>
      <c r="I28" s="1079">
        <v>0.50443906376109759</v>
      </c>
    </row>
    <row r="29" spans="2:9" x14ac:dyDescent="0.25">
      <c r="B29" s="1244" t="s">
        <v>536</v>
      </c>
      <c r="C29" s="1075">
        <v>17</v>
      </c>
      <c r="D29" s="1076">
        <v>10</v>
      </c>
      <c r="E29" s="1077">
        <f t="shared" si="2"/>
        <v>-41.17647058823529</v>
      </c>
      <c r="F29" s="1078">
        <v>17</v>
      </c>
      <c r="G29" s="1076">
        <v>10</v>
      </c>
      <c r="H29" s="1077">
        <f t="shared" si="0"/>
        <v>-41.17647058823529</v>
      </c>
      <c r="I29" s="1079">
        <v>0.20177562550443903</v>
      </c>
    </row>
    <row r="30" spans="2:9" ht="21" hidden="1" customHeight="1" x14ac:dyDescent="0.25">
      <c r="B30" s="1244" t="s">
        <v>537</v>
      </c>
      <c r="C30" s="1075">
        <v>0</v>
      </c>
      <c r="D30" s="1076">
        <v>0</v>
      </c>
      <c r="E30" s="1077" t="str">
        <f t="shared" si="2"/>
        <v/>
      </c>
      <c r="F30" s="1078">
        <v>0</v>
      </c>
      <c r="G30" s="1076">
        <v>0</v>
      </c>
      <c r="H30" s="1077" t="str">
        <f t="shared" si="0"/>
        <v/>
      </c>
      <c r="I30" s="1079" t="s">
        <v>613</v>
      </c>
    </row>
    <row r="31" spans="2:9" ht="21" x14ac:dyDescent="0.25">
      <c r="B31" s="1244" t="s">
        <v>538</v>
      </c>
      <c r="C31" s="1075">
        <v>15</v>
      </c>
      <c r="D31" s="1076">
        <v>0</v>
      </c>
      <c r="E31" s="1077" t="str">
        <f t="shared" si="2"/>
        <v/>
      </c>
      <c r="F31" s="1078">
        <v>15</v>
      </c>
      <c r="G31" s="1076">
        <v>0</v>
      </c>
      <c r="H31" s="1077" t="str">
        <f t="shared" si="0"/>
        <v/>
      </c>
      <c r="I31" s="1079" t="s">
        <v>613</v>
      </c>
    </row>
    <row r="32" spans="2:9" ht="21" x14ac:dyDescent="0.25">
      <c r="B32" s="1244" t="s">
        <v>539</v>
      </c>
      <c r="C32" s="1075">
        <v>14</v>
      </c>
      <c r="D32" s="1076">
        <v>0</v>
      </c>
      <c r="E32" s="1077" t="str">
        <f t="shared" si="2"/>
        <v/>
      </c>
      <c r="F32" s="1078">
        <v>14</v>
      </c>
      <c r="G32" s="1076">
        <v>0</v>
      </c>
      <c r="H32" s="1077" t="str">
        <f t="shared" si="0"/>
        <v/>
      </c>
      <c r="I32" s="1079" t="s">
        <v>613</v>
      </c>
    </row>
    <row r="33" spans="2:9" ht="21" hidden="1" customHeight="1" x14ac:dyDescent="0.25">
      <c r="B33" s="1244" t="s">
        <v>540</v>
      </c>
      <c r="C33" s="1075">
        <v>0</v>
      </c>
      <c r="D33" s="1076">
        <v>0</v>
      </c>
      <c r="E33" s="1077" t="str">
        <f t="shared" si="2"/>
        <v/>
      </c>
      <c r="F33" s="1078">
        <v>0</v>
      </c>
      <c r="G33" s="1076">
        <v>0</v>
      </c>
      <c r="H33" s="1077" t="str">
        <f t="shared" si="0"/>
        <v/>
      </c>
      <c r="I33" s="1079" t="s">
        <v>613</v>
      </c>
    </row>
    <row r="34" spans="2:9" x14ac:dyDescent="0.25">
      <c r="B34" s="1244" t="s">
        <v>541</v>
      </c>
      <c r="C34" s="1075">
        <v>1</v>
      </c>
      <c r="D34" s="1076">
        <v>0</v>
      </c>
      <c r="E34" s="1077" t="str">
        <f t="shared" si="2"/>
        <v/>
      </c>
      <c r="F34" s="1078">
        <v>1</v>
      </c>
      <c r="G34" s="1076">
        <v>0</v>
      </c>
      <c r="H34" s="1077" t="str">
        <f t="shared" si="0"/>
        <v/>
      </c>
      <c r="I34" s="1079" t="s">
        <v>613</v>
      </c>
    </row>
    <row r="35" spans="2:9" x14ac:dyDescent="0.25">
      <c r="B35" s="1244" t="s">
        <v>542</v>
      </c>
      <c r="C35" s="1075">
        <v>241</v>
      </c>
      <c r="D35" s="1076">
        <v>309</v>
      </c>
      <c r="E35" s="1077">
        <f t="shared" si="2"/>
        <v>28.215767634854785</v>
      </c>
      <c r="F35" s="1078">
        <v>261</v>
      </c>
      <c r="G35" s="1076">
        <v>310</v>
      </c>
      <c r="H35" s="1077">
        <f t="shared" si="0"/>
        <v>18.773946360153261</v>
      </c>
      <c r="I35" s="1079">
        <v>6.2348668280871671</v>
      </c>
    </row>
    <row r="36" spans="2:9" x14ac:dyDescent="0.25">
      <c r="B36" s="1244" t="s">
        <v>587</v>
      </c>
      <c r="C36" s="1075">
        <v>10</v>
      </c>
      <c r="D36" s="1076">
        <v>8</v>
      </c>
      <c r="E36" s="1077">
        <f t="shared" si="2"/>
        <v>-20</v>
      </c>
      <c r="F36" s="1078">
        <v>10</v>
      </c>
      <c r="G36" s="1076">
        <v>8</v>
      </c>
      <c r="H36" s="1077">
        <f t="shared" si="0"/>
        <v>-20</v>
      </c>
      <c r="I36" s="1079">
        <v>0.16142050040355124</v>
      </c>
    </row>
    <row r="37" spans="2:9" x14ac:dyDescent="0.25">
      <c r="B37" s="1244" t="s">
        <v>543</v>
      </c>
      <c r="C37" s="1075">
        <v>25</v>
      </c>
      <c r="D37" s="1076">
        <v>30</v>
      </c>
      <c r="E37" s="1077">
        <f t="shared" si="2"/>
        <v>20</v>
      </c>
      <c r="F37" s="1078">
        <v>25</v>
      </c>
      <c r="G37" s="1076">
        <v>30</v>
      </c>
      <c r="H37" s="1077">
        <f t="shared" si="0"/>
        <v>20</v>
      </c>
      <c r="I37" s="1079">
        <v>0.60532687651331718</v>
      </c>
    </row>
    <row r="38" spans="2:9" ht="21" hidden="1" customHeight="1" x14ac:dyDescent="0.25">
      <c r="B38" s="1244" t="s">
        <v>544</v>
      </c>
      <c r="C38" s="1075">
        <v>0</v>
      </c>
      <c r="D38" s="1076">
        <v>0</v>
      </c>
      <c r="E38" s="1077" t="str">
        <f t="shared" si="2"/>
        <v/>
      </c>
      <c r="F38" s="1078">
        <v>0</v>
      </c>
      <c r="G38" s="1076">
        <v>0</v>
      </c>
      <c r="H38" s="1077" t="str">
        <f t="shared" si="0"/>
        <v/>
      </c>
      <c r="I38" s="1079" t="s">
        <v>613</v>
      </c>
    </row>
    <row r="39" spans="2:9" ht="15" hidden="1" customHeight="1" x14ac:dyDescent="0.25">
      <c r="B39" s="1244" t="s">
        <v>545</v>
      </c>
      <c r="C39" s="1075">
        <v>0</v>
      </c>
      <c r="D39" s="1076">
        <v>0</v>
      </c>
      <c r="E39" s="1077" t="str">
        <f t="shared" si="2"/>
        <v/>
      </c>
      <c r="F39" s="1078">
        <v>0</v>
      </c>
      <c r="G39" s="1076">
        <v>0</v>
      </c>
      <c r="H39" s="1077" t="str">
        <f t="shared" si="0"/>
        <v/>
      </c>
      <c r="I39" s="1079" t="s">
        <v>613</v>
      </c>
    </row>
    <row r="40" spans="2:9" x14ac:dyDescent="0.25">
      <c r="B40" s="1244" t="s">
        <v>546</v>
      </c>
      <c r="C40" s="1075">
        <v>2</v>
      </c>
      <c r="D40" s="1076">
        <v>1</v>
      </c>
      <c r="E40" s="1077">
        <f t="shared" si="2"/>
        <v>-50</v>
      </c>
      <c r="F40" s="1078">
        <v>2</v>
      </c>
      <c r="G40" s="1076">
        <v>1</v>
      </c>
      <c r="H40" s="1077">
        <f t="shared" si="0"/>
        <v>-50</v>
      </c>
      <c r="I40" s="1079">
        <v>2.0177562550443905E-2</v>
      </c>
    </row>
    <row r="41" spans="2:9" ht="21" x14ac:dyDescent="0.25">
      <c r="B41" s="1244" t="s">
        <v>547</v>
      </c>
      <c r="C41" s="1075">
        <v>0</v>
      </c>
      <c r="D41" s="1076">
        <v>0</v>
      </c>
      <c r="E41" s="1077" t="str">
        <f t="shared" si="2"/>
        <v/>
      </c>
      <c r="F41" s="1078">
        <v>0</v>
      </c>
      <c r="G41" s="1076">
        <v>0</v>
      </c>
      <c r="H41" s="1077" t="str">
        <f t="shared" si="0"/>
        <v/>
      </c>
      <c r="I41" s="1079" t="s">
        <v>613</v>
      </c>
    </row>
    <row r="42" spans="2:9" ht="15" hidden="1" customHeight="1" x14ac:dyDescent="0.25">
      <c r="B42" s="1244" t="s">
        <v>548</v>
      </c>
      <c r="C42" s="1075">
        <v>0</v>
      </c>
      <c r="D42" s="1076">
        <v>0</v>
      </c>
      <c r="E42" s="1077" t="str">
        <f t="shared" si="2"/>
        <v/>
      </c>
      <c r="F42" s="1078">
        <v>0</v>
      </c>
      <c r="G42" s="1076">
        <v>0</v>
      </c>
      <c r="H42" s="1077" t="str">
        <f t="shared" si="0"/>
        <v/>
      </c>
      <c r="I42" s="1079" t="s">
        <v>613</v>
      </c>
    </row>
    <row r="43" spans="2:9" x14ac:dyDescent="0.25">
      <c r="B43" s="1244" t="s">
        <v>586</v>
      </c>
      <c r="C43" s="1075">
        <v>14</v>
      </c>
      <c r="D43" s="1076">
        <v>15</v>
      </c>
      <c r="E43" s="1077">
        <f t="shared" si="2"/>
        <v>7.1428571428571388</v>
      </c>
      <c r="F43" s="1078">
        <v>14</v>
      </c>
      <c r="G43" s="1076">
        <v>15</v>
      </c>
      <c r="H43" s="1077">
        <f t="shared" si="0"/>
        <v>7.1428571428571388</v>
      </c>
      <c r="I43" s="1079">
        <v>0.30266343825665859</v>
      </c>
    </row>
    <row r="44" spans="2:9" x14ac:dyDescent="0.25">
      <c r="B44" s="1244" t="s">
        <v>549</v>
      </c>
      <c r="C44" s="1075">
        <v>52</v>
      </c>
      <c r="D44" s="1076">
        <v>79</v>
      </c>
      <c r="E44" s="1077">
        <f t="shared" si="2"/>
        <v>51.923076923076906</v>
      </c>
      <c r="F44" s="1078">
        <v>52</v>
      </c>
      <c r="G44" s="1076">
        <v>79</v>
      </c>
      <c r="H44" s="1077">
        <f t="shared" si="0"/>
        <v>51.923076923076906</v>
      </c>
      <c r="I44" s="1079">
        <v>1.5940274414850686</v>
      </c>
    </row>
    <row r="45" spans="2:9" ht="21" x14ac:dyDescent="0.25">
      <c r="B45" s="1244" t="s">
        <v>550</v>
      </c>
      <c r="C45" s="1075">
        <v>1</v>
      </c>
      <c r="D45" s="1076">
        <v>2</v>
      </c>
      <c r="E45" s="1077">
        <f>IF(C45*D45=0,"",(D45/C45)*100-100)</f>
        <v>100</v>
      </c>
      <c r="F45" s="1078">
        <v>1</v>
      </c>
      <c r="G45" s="1076">
        <v>2</v>
      </c>
      <c r="H45" s="1077">
        <f>IF(F45*G45=0,"",(G45/F45)*100-100)</f>
        <v>100</v>
      </c>
      <c r="I45" s="1079">
        <v>4.0355125100887811E-2</v>
      </c>
    </row>
    <row r="46" spans="2:9" ht="31.5" hidden="1" customHeight="1" x14ac:dyDescent="0.25">
      <c r="B46" s="1245" t="s">
        <v>551</v>
      </c>
      <c r="C46" s="1075">
        <v>0</v>
      </c>
      <c r="D46" s="1076">
        <v>0</v>
      </c>
      <c r="E46" s="1077" t="str">
        <f>IF(C46*D46=0,"",(D46/C46)*100-100)</f>
        <v/>
      </c>
      <c r="F46" s="1078">
        <v>0</v>
      </c>
      <c r="G46" s="1076">
        <v>0</v>
      </c>
      <c r="H46" s="1077" t="str">
        <f>IF(F46*G46=0,"",(G46/F46)*100-100)</f>
        <v/>
      </c>
      <c r="I46" s="1079" t="s">
        <v>613</v>
      </c>
    </row>
    <row r="47" spans="2:9" ht="21" x14ac:dyDescent="0.25">
      <c r="B47" s="1244" t="s">
        <v>552</v>
      </c>
      <c r="C47" s="1075">
        <v>1385</v>
      </c>
      <c r="D47" s="1076">
        <v>1483</v>
      </c>
      <c r="E47" s="1077">
        <f t="shared" si="2"/>
        <v>7.0758122743682179</v>
      </c>
      <c r="F47" s="1078">
        <v>1400</v>
      </c>
      <c r="G47" s="1076">
        <v>1484</v>
      </c>
      <c r="H47" s="1077">
        <f t="shared" si="0"/>
        <v>6</v>
      </c>
      <c r="I47" s="1079">
        <v>29.923325262308314</v>
      </c>
    </row>
    <row r="48" spans="2:9" x14ac:dyDescent="0.25">
      <c r="B48" s="1244" t="s">
        <v>553</v>
      </c>
      <c r="C48" s="1075">
        <v>89</v>
      </c>
      <c r="D48" s="1076">
        <v>110</v>
      </c>
      <c r="E48" s="1077">
        <f t="shared" si="2"/>
        <v>23.595505617977523</v>
      </c>
      <c r="F48" s="1078">
        <v>88</v>
      </c>
      <c r="G48" s="1076">
        <v>110</v>
      </c>
      <c r="H48" s="1077">
        <f t="shared" si="0"/>
        <v>25</v>
      </c>
      <c r="I48" s="1079">
        <v>2.2195318805488298</v>
      </c>
    </row>
    <row r="49" spans="2:9" ht="31.5" x14ac:dyDescent="0.25">
      <c r="B49" s="1244" t="s">
        <v>554</v>
      </c>
      <c r="C49" s="1075">
        <v>1</v>
      </c>
      <c r="D49" s="1076">
        <v>91</v>
      </c>
      <c r="E49" s="1077">
        <f t="shared" si="2"/>
        <v>9000</v>
      </c>
      <c r="F49" s="1078">
        <v>1</v>
      </c>
      <c r="G49" s="1076">
        <v>91</v>
      </c>
      <c r="H49" s="1077">
        <f t="shared" si="0"/>
        <v>9000</v>
      </c>
      <c r="I49" s="1079">
        <v>1.8361581920903955</v>
      </c>
    </row>
    <row r="50" spans="2:9" x14ac:dyDescent="0.25">
      <c r="B50" s="1244" t="s">
        <v>555</v>
      </c>
      <c r="C50" s="1075">
        <v>719</v>
      </c>
      <c r="D50" s="1076">
        <v>813</v>
      </c>
      <c r="E50" s="1077">
        <f t="shared" si="2"/>
        <v>13.073713490959676</v>
      </c>
      <c r="F50" s="1078">
        <v>719</v>
      </c>
      <c r="G50" s="1076">
        <v>813</v>
      </c>
      <c r="H50" s="1077">
        <f t="shared" si="0"/>
        <v>13.073713490959676</v>
      </c>
      <c r="I50" s="1079">
        <v>16.404358353510894</v>
      </c>
    </row>
    <row r="51" spans="2:9" x14ac:dyDescent="0.25">
      <c r="B51" s="1243" t="s">
        <v>556</v>
      </c>
      <c r="C51" s="1075">
        <v>17</v>
      </c>
      <c r="D51" s="1076">
        <v>22</v>
      </c>
      <c r="E51" s="1077">
        <f t="shared" si="2"/>
        <v>29.411764705882348</v>
      </c>
      <c r="F51" s="1078">
        <v>17</v>
      </c>
      <c r="G51" s="1076">
        <v>22</v>
      </c>
      <c r="H51" s="1077">
        <f t="shared" si="0"/>
        <v>29.411764705882348</v>
      </c>
      <c r="I51" s="1079">
        <v>0.44390637610976597</v>
      </c>
    </row>
    <row r="52" spans="2:9" x14ac:dyDescent="0.25">
      <c r="B52" s="1243" t="s">
        <v>557</v>
      </c>
      <c r="C52" s="1075">
        <v>49</v>
      </c>
      <c r="D52" s="1076">
        <v>50</v>
      </c>
      <c r="E52" s="1077">
        <f t="shared" si="2"/>
        <v>2.0408163265306172</v>
      </c>
      <c r="F52" s="1078">
        <v>49</v>
      </c>
      <c r="G52" s="1076">
        <v>50</v>
      </c>
      <c r="H52" s="1077">
        <f t="shared" si="0"/>
        <v>2.0408163265306172</v>
      </c>
      <c r="I52" s="1079">
        <v>1.0088781275221952</v>
      </c>
    </row>
    <row r="53" spans="2:9" x14ac:dyDescent="0.25">
      <c r="B53" s="1243" t="s">
        <v>558</v>
      </c>
      <c r="C53" s="1075">
        <v>54</v>
      </c>
      <c r="D53" s="1076">
        <v>292</v>
      </c>
      <c r="E53" s="1077">
        <f t="shared" si="2"/>
        <v>440.74074074074076</v>
      </c>
      <c r="F53" s="1078">
        <v>53</v>
      </c>
      <c r="G53" s="1076">
        <v>292</v>
      </c>
      <c r="H53" s="1077">
        <f t="shared" si="0"/>
        <v>450.94339622641508</v>
      </c>
      <c r="I53" s="1079">
        <v>5.89184826472962</v>
      </c>
    </row>
    <row r="54" spans="2:9" x14ac:dyDescent="0.25">
      <c r="B54" s="1243" t="s">
        <v>559</v>
      </c>
      <c r="C54" s="1075">
        <v>32</v>
      </c>
      <c r="D54" s="1076">
        <v>9</v>
      </c>
      <c r="E54" s="1077">
        <f t="shared" si="2"/>
        <v>-71.875</v>
      </c>
      <c r="F54" s="1078">
        <v>32</v>
      </c>
      <c r="G54" s="1076">
        <v>9</v>
      </c>
      <c r="H54" s="1077">
        <f t="shared" si="0"/>
        <v>-71.875</v>
      </c>
      <c r="I54" s="1079">
        <v>0.18159806295399517</v>
      </c>
    </row>
    <row r="55" spans="2:9" ht="21" x14ac:dyDescent="0.25">
      <c r="B55" s="1243" t="s">
        <v>560</v>
      </c>
      <c r="C55" s="1075">
        <v>8</v>
      </c>
      <c r="D55" s="1076">
        <v>1</v>
      </c>
      <c r="E55" s="1077">
        <f t="shared" si="2"/>
        <v>-87.5</v>
      </c>
      <c r="F55" s="1078">
        <v>8</v>
      </c>
      <c r="G55" s="1076">
        <v>1</v>
      </c>
      <c r="H55" s="1077">
        <f t="shared" si="0"/>
        <v>-87.5</v>
      </c>
      <c r="I55" s="1079">
        <v>2.0177562550443905E-2</v>
      </c>
    </row>
    <row r="56" spans="2:9" x14ac:dyDescent="0.25">
      <c r="B56" s="1246" t="s">
        <v>561</v>
      </c>
      <c r="C56" s="1075">
        <v>6</v>
      </c>
      <c r="D56" s="1247">
        <v>1</v>
      </c>
      <c r="E56" s="1083">
        <f t="shared" si="2"/>
        <v>-83.333333333333343</v>
      </c>
      <c r="F56" s="1078">
        <v>6</v>
      </c>
      <c r="G56" s="1247">
        <v>1</v>
      </c>
      <c r="H56" s="1083">
        <f>IF(F56*G56=0,"",(G56/F56)*100-100)</f>
        <v>-83.333333333333343</v>
      </c>
      <c r="I56" s="1248">
        <v>2.0177562550443905E-2</v>
      </c>
    </row>
    <row r="57" spans="2:9" ht="31.5" hidden="1" customHeight="1" x14ac:dyDescent="0.25">
      <c r="B57" s="1246" t="s">
        <v>562</v>
      </c>
      <c r="C57" s="1249">
        <v>0</v>
      </c>
      <c r="D57" s="1247">
        <v>0</v>
      </c>
      <c r="E57" s="1083"/>
      <c r="F57" s="1250">
        <v>0</v>
      </c>
      <c r="G57" s="1247">
        <v>0</v>
      </c>
      <c r="H57" s="1083"/>
      <c r="I57" s="1248"/>
    </row>
    <row r="58" spans="2:9" ht="31.5" hidden="1" customHeight="1" x14ac:dyDescent="0.25">
      <c r="B58" s="1246" t="s">
        <v>563</v>
      </c>
      <c r="C58" s="1075">
        <v>0</v>
      </c>
      <c r="D58" s="1247">
        <v>0</v>
      </c>
      <c r="E58" s="1083"/>
      <c r="F58" s="1078">
        <v>0</v>
      </c>
      <c r="G58" s="1247">
        <v>0</v>
      </c>
      <c r="H58" s="1083"/>
      <c r="I58" s="1248"/>
    </row>
    <row r="59" spans="2:9" x14ac:dyDescent="0.25">
      <c r="B59" s="1246" t="s">
        <v>409</v>
      </c>
      <c r="C59" s="1075">
        <v>4</v>
      </c>
      <c r="D59" s="1247">
        <v>0</v>
      </c>
      <c r="E59" s="1083"/>
      <c r="F59" s="1078">
        <v>4</v>
      </c>
      <c r="G59" s="1247">
        <v>0</v>
      </c>
      <c r="H59" s="1083" t="str">
        <f>IF(F59*G59=0,"",(G59/F59)*100-100)</f>
        <v/>
      </c>
      <c r="I59" s="1248" t="s">
        <v>613</v>
      </c>
    </row>
    <row r="60" spans="2:9" ht="15.75" thickBot="1" x14ac:dyDescent="0.3">
      <c r="B60" s="1251" t="s">
        <v>564</v>
      </c>
      <c r="C60" s="1075">
        <v>38</v>
      </c>
      <c r="D60" s="1252">
        <v>44</v>
      </c>
      <c r="E60" s="1253">
        <f t="shared" si="2"/>
        <v>15.789473684210535</v>
      </c>
      <c r="F60" s="1078">
        <v>38</v>
      </c>
      <c r="G60" s="1252">
        <v>44</v>
      </c>
      <c r="H60" s="1253">
        <f t="shared" si="0"/>
        <v>15.789473684210535</v>
      </c>
      <c r="I60" s="1254">
        <v>0.88781275221953193</v>
      </c>
    </row>
    <row r="61" spans="2:9" ht="15.75" thickBot="1" x14ac:dyDescent="0.3">
      <c r="B61" s="1255" t="s">
        <v>14</v>
      </c>
      <c r="C61" s="1085">
        <v>4627</v>
      </c>
      <c r="D61" s="1085">
        <f>SUM(D9:D60)</f>
        <v>4956</v>
      </c>
      <c r="E61" s="1253">
        <f>IF(C61*D61=0,"",(D61/C61)*100-100)</f>
        <v>7.1104387291981936</v>
      </c>
      <c r="F61" s="1085">
        <v>4659</v>
      </c>
      <c r="G61" s="1085">
        <f>SUM(G9:G60)</f>
        <v>4938</v>
      </c>
      <c r="H61" s="1253">
        <f>IF(F61*G61=0,"",(G61/F61)*100-100)</f>
        <v>5.9884095299420466</v>
      </c>
      <c r="I61" s="1087">
        <v>100</v>
      </c>
    </row>
    <row r="63" spans="2:9" x14ac:dyDescent="0.25">
      <c r="B63" s="431" t="s">
        <v>588</v>
      </c>
    </row>
    <row r="64" spans="2:9" ht="15.75" thickBot="1" x14ac:dyDescent="0.3"/>
    <row r="65" spans="2:11" ht="15" customHeight="1" x14ac:dyDescent="0.25">
      <c r="B65" s="7154" t="s">
        <v>194</v>
      </c>
      <c r="C65" s="7189" t="s">
        <v>118</v>
      </c>
      <c r="D65" s="7190"/>
      <c r="E65" s="7191"/>
      <c r="F65" s="7189" t="s">
        <v>115</v>
      </c>
      <c r="G65" s="7192"/>
      <c r="H65" s="7193"/>
      <c r="I65" s="7317" t="s">
        <v>2607</v>
      </c>
      <c r="J65" s="7230" t="s">
        <v>2729</v>
      </c>
      <c r="K65" s="7319"/>
    </row>
    <row r="66" spans="2:11" ht="15" customHeight="1" x14ac:dyDescent="0.25">
      <c r="B66" s="7255"/>
      <c r="C66" s="7194" t="s">
        <v>124</v>
      </c>
      <c r="D66" s="7195"/>
      <c r="E66" s="7196" t="s">
        <v>125</v>
      </c>
      <c r="F66" s="7194" t="s">
        <v>124</v>
      </c>
      <c r="G66" s="7195"/>
      <c r="H66" s="7196" t="s">
        <v>125</v>
      </c>
      <c r="I66" s="7318"/>
      <c r="J66" s="7320"/>
      <c r="K66" s="7321"/>
    </row>
    <row r="67" spans="2:11" ht="15.75" thickBot="1" x14ac:dyDescent="0.3">
      <c r="B67" s="7159"/>
      <c r="C67" s="171" t="s">
        <v>1</v>
      </c>
      <c r="D67" s="185" t="s">
        <v>2360</v>
      </c>
      <c r="E67" s="7322"/>
      <c r="F67" s="171" t="s">
        <v>1</v>
      </c>
      <c r="G67" s="185" t="s">
        <v>2360</v>
      </c>
      <c r="H67" s="7322"/>
      <c r="I67" s="7318"/>
      <c r="J67" s="7320"/>
      <c r="K67" s="7321"/>
    </row>
    <row r="68" spans="2:11" ht="15.75" thickBot="1" x14ac:dyDescent="0.3">
      <c r="B68" s="518" t="s">
        <v>173</v>
      </c>
      <c r="C68" s="990">
        <v>600</v>
      </c>
      <c r="D68" s="991">
        <v>741</v>
      </c>
      <c r="E68" s="992">
        <f t="shared" ref="E68:E88" si="3">IF(D68*C68=0,"",D68/C68*100-100)</f>
        <v>23.500000000000014</v>
      </c>
      <c r="F68" s="990">
        <v>599</v>
      </c>
      <c r="G68" s="991">
        <v>741</v>
      </c>
      <c r="H68" s="992">
        <f t="shared" ref="H68:H88" si="4">IF(G68*F68=0,"",G68/F68*100-100)</f>
        <v>23.706176961602665</v>
      </c>
      <c r="I68" s="993">
        <v>14.951573849878935</v>
      </c>
      <c r="J68" s="7323">
        <v>1151201862</v>
      </c>
      <c r="K68" s="7324">
        <v>2</v>
      </c>
    </row>
    <row r="69" spans="2:11" x14ac:dyDescent="0.25">
      <c r="B69" s="372" t="s">
        <v>174</v>
      </c>
      <c r="C69" s="994">
        <v>611</v>
      </c>
      <c r="D69" s="995">
        <v>726</v>
      </c>
      <c r="E69" s="996">
        <f t="shared" si="3"/>
        <v>18.821603927986914</v>
      </c>
      <c r="F69" s="994">
        <v>607</v>
      </c>
      <c r="G69" s="997">
        <v>724</v>
      </c>
      <c r="H69" s="996">
        <f t="shared" si="4"/>
        <v>19.275123558484353</v>
      </c>
      <c r="I69" s="998">
        <v>14.648910411622277</v>
      </c>
      <c r="J69" s="7445">
        <v>27722590</v>
      </c>
      <c r="K69" s="7446">
        <v>3</v>
      </c>
    </row>
    <row r="70" spans="2:11" x14ac:dyDescent="0.25">
      <c r="B70" s="359" t="s">
        <v>175</v>
      </c>
      <c r="C70" s="999">
        <v>149</v>
      </c>
      <c r="D70" s="1000">
        <v>194</v>
      </c>
      <c r="E70" s="1001">
        <f t="shared" si="3"/>
        <v>30.201342281879192</v>
      </c>
      <c r="F70" s="999">
        <v>147</v>
      </c>
      <c r="G70" s="997">
        <v>190</v>
      </c>
      <c r="H70" s="1001">
        <f t="shared" si="4"/>
        <v>29.251700680272108</v>
      </c>
      <c r="I70" s="1002">
        <v>3.9144471347861178</v>
      </c>
      <c r="J70" s="7443">
        <v>20026317</v>
      </c>
      <c r="K70" s="7444">
        <v>5</v>
      </c>
    </row>
    <row r="71" spans="2:11" x14ac:dyDescent="0.25">
      <c r="B71" s="359" t="s">
        <v>176</v>
      </c>
      <c r="C71" s="999">
        <v>750</v>
      </c>
      <c r="D71" s="1000">
        <v>792</v>
      </c>
      <c r="E71" s="1001">
        <f t="shared" si="3"/>
        <v>5.6000000000000085</v>
      </c>
      <c r="F71" s="999">
        <v>749</v>
      </c>
      <c r="G71" s="1000">
        <v>792</v>
      </c>
      <c r="H71" s="1001">
        <f t="shared" si="4"/>
        <v>5.7409879839786413</v>
      </c>
      <c r="I71" s="1002">
        <v>15.980629539951574</v>
      </c>
      <c r="J71" s="7443">
        <v>19545298</v>
      </c>
      <c r="K71" s="7444">
        <v>3</v>
      </c>
    </row>
    <row r="72" spans="2:11" ht="15.75" thickBot="1" x14ac:dyDescent="0.3">
      <c r="B72" s="902" t="s">
        <v>177</v>
      </c>
      <c r="C72" s="1003">
        <v>340</v>
      </c>
      <c r="D72" s="997">
        <v>328</v>
      </c>
      <c r="E72" s="1004">
        <f t="shared" si="3"/>
        <v>-3.529411764705884</v>
      </c>
      <c r="F72" s="1003">
        <v>340</v>
      </c>
      <c r="G72" s="1005">
        <v>328</v>
      </c>
      <c r="H72" s="1004">
        <f t="shared" si="4"/>
        <v>-3.529411764705884</v>
      </c>
      <c r="I72" s="1006">
        <v>6.6182405165456011</v>
      </c>
      <c r="J72" s="7439">
        <v>79401082</v>
      </c>
      <c r="K72" s="7440">
        <v>0</v>
      </c>
    </row>
    <row r="73" spans="2:11" x14ac:dyDescent="0.25">
      <c r="B73" s="353" t="s">
        <v>178</v>
      </c>
      <c r="C73" s="994">
        <v>154</v>
      </c>
      <c r="D73" s="995">
        <v>258</v>
      </c>
      <c r="E73" s="996">
        <f t="shared" si="3"/>
        <v>67.532467532467535</v>
      </c>
      <c r="F73" s="994">
        <v>154</v>
      </c>
      <c r="G73" s="1007">
        <v>257</v>
      </c>
      <c r="H73" s="996">
        <f t="shared" si="4"/>
        <v>66.883116883116884</v>
      </c>
      <c r="I73" s="998">
        <v>5.2058111380145284</v>
      </c>
      <c r="J73" s="7445">
        <v>18783810</v>
      </c>
      <c r="K73" s="7446">
        <v>1</v>
      </c>
    </row>
    <row r="74" spans="2:11" x14ac:dyDescent="0.25">
      <c r="B74" s="359" t="s">
        <v>179</v>
      </c>
      <c r="C74" s="999">
        <v>133</v>
      </c>
      <c r="D74" s="1000">
        <v>221</v>
      </c>
      <c r="E74" s="1001">
        <f t="shared" si="3"/>
        <v>66.165413533834595</v>
      </c>
      <c r="F74" s="999">
        <v>133</v>
      </c>
      <c r="G74" s="1000">
        <v>221</v>
      </c>
      <c r="H74" s="1001">
        <f t="shared" si="4"/>
        <v>66.165413533834595</v>
      </c>
      <c r="I74" s="1002">
        <v>4.4592413236481034</v>
      </c>
      <c r="J74" s="7443">
        <v>7474467</v>
      </c>
      <c r="K74" s="7444">
        <v>0</v>
      </c>
    </row>
    <row r="75" spans="2:11" x14ac:dyDescent="0.25">
      <c r="B75" s="359" t="s">
        <v>180</v>
      </c>
      <c r="C75" s="999">
        <v>186</v>
      </c>
      <c r="D75" s="1000">
        <v>171</v>
      </c>
      <c r="E75" s="1001">
        <f t="shared" si="3"/>
        <v>-8.0645161290322562</v>
      </c>
      <c r="F75" s="999">
        <v>186</v>
      </c>
      <c r="G75" s="1005">
        <v>171</v>
      </c>
      <c r="H75" s="1001">
        <f t="shared" si="4"/>
        <v>-8.0645161290322562</v>
      </c>
      <c r="I75" s="1002">
        <v>3.4503631961259078</v>
      </c>
      <c r="J75" s="7443">
        <v>11423317</v>
      </c>
      <c r="K75" s="7444">
        <v>0</v>
      </c>
    </row>
    <row r="76" spans="2:11" x14ac:dyDescent="0.25">
      <c r="B76" s="359" t="s">
        <v>181</v>
      </c>
      <c r="C76" s="999">
        <v>137</v>
      </c>
      <c r="D76" s="1000">
        <v>153</v>
      </c>
      <c r="E76" s="1001">
        <f t="shared" si="3"/>
        <v>11.678832116788328</v>
      </c>
      <c r="F76" s="999">
        <v>137</v>
      </c>
      <c r="G76" s="1000">
        <v>153</v>
      </c>
      <c r="H76" s="1001">
        <f t="shared" si="4"/>
        <v>11.678832116788328</v>
      </c>
      <c r="I76" s="1002">
        <v>3.0871670702179177</v>
      </c>
      <c r="J76" s="7443">
        <v>72632308</v>
      </c>
      <c r="K76" s="7444">
        <v>0</v>
      </c>
    </row>
    <row r="77" spans="2:11" x14ac:dyDescent="0.25">
      <c r="B77" s="359" t="s">
        <v>182</v>
      </c>
      <c r="C77" s="999">
        <v>502</v>
      </c>
      <c r="D77" s="1000">
        <v>299</v>
      </c>
      <c r="E77" s="1001">
        <f t="shared" si="3"/>
        <v>-40.438247011952186</v>
      </c>
      <c r="F77" s="999">
        <v>500</v>
      </c>
      <c r="G77" s="1000">
        <v>298</v>
      </c>
      <c r="H77" s="1001">
        <f t="shared" si="4"/>
        <v>-40.400000000000006</v>
      </c>
      <c r="I77" s="1002">
        <v>6.0330912025827281</v>
      </c>
      <c r="J77" s="7443">
        <v>995744697</v>
      </c>
      <c r="K77" s="7444" t="e">
        <v>#REF!</v>
      </c>
    </row>
    <row r="78" spans="2:11" ht="15.75" thickBot="1" x14ac:dyDescent="0.3">
      <c r="B78" s="373" t="s">
        <v>183</v>
      </c>
      <c r="C78" s="1008">
        <v>336</v>
      </c>
      <c r="D78" s="1009">
        <v>380</v>
      </c>
      <c r="E78" s="1010">
        <f t="shared" si="3"/>
        <v>13.095238095238088</v>
      </c>
      <c r="F78" s="1008">
        <v>334</v>
      </c>
      <c r="G78" s="1011">
        <v>378</v>
      </c>
      <c r="H78" s="1010">
        <f t="shared" si="4"/>
        <v>13.173652694610766</v>
      </c>
      <c r="I78" s="1012">
        <v>7.6674737691686836</v>
      </c>
      <c r="J78" s="7439">
        <v>55863690</v>
      </c>
      <c r="K78" s="7440">
        <v>2</v>
      </c>
    </row>
    <row r="79" spans="2:11" x14ac:dyDescent="0.25">
      <c r="B79" s="372" t="s">
        <v>184</v>
      </c>
      <c r="C79" s="1013">
        <v>105</v>
      </c>
      <c r="D79" s="1014">
        <v>91</v>
      </c>
      <c r="E79" s="1015">
        <f t="shared" si="3"/>
        <v>-13.333333333333329</v>
      </c>
      <c r="F79" s="1013">
        <v>105</v>
      </c>
      <c r="G79" s="1005">
        <v>91</v>
      </c>
      <c r="H79" s="1015">
        <f t="shared" si="4"/>
        <v>-13.333333333333329</v>
      </c>
      <c r="I79" s="1016">
        <v>1.8361581920903955</v>
      </c>
      <c r="J79" s="7445">
        <v>16492253</v>
      </c>
      <c r="K79" s="7446">
        <v>0</v>
      </c>
    </row>
    <row r="80" spans="2:11" x14ac:dyDescent="0.25">
      <c r="B80" s="359" t="s">
        <v>185</v>
      </c>
      <c r="C80" s="999">
        <v>41</v>
      </c>
      <c r="D80" s="1000">
        <v>53</v>
      </c>
      <c r="E80" s="1001">
        <f t="shared" si="3"/>
        <v>29.268292682926841</v>
      </c>
      <c r="F80" s="999">
        <v>39</v>
      </c>
      <c r="G80" s="1000">
        <v>51</v>
      </c>
      <c r="H80" s="1001">
        <f t="shared" si="4"/>
        <v>30.769230769230774</v>
      </c>
      <c r="I80" s="1002">
        <v>1.0694108151735271</v>
      </c>
      <c r="J80" s="7443">
        <v>49201852</v>
      </c>
      <c r="K80" s="7444">
        <v>2</v>
      </c>
    </row>
    <row r="81" spans="1:11" x14ac:dyDescent="0.25">
      <c r="B81" s="359" t="s">
        <v>186</v>
      </c>
      <c r="C81" s="999">
        <v>108</v>
      </c>
      <c r="D81" s="1000">
        <v>80</v>
      </c>
      <c r="E81" s="1001">
        <f t="shared" si="3"/>
        <v>-25.925925925925924</v>
      </c>
      <c r="F81" s="999">
        <v>113</v>
      </c>
      <c r="G81" s="1000">
        <v>80</v>
      </c>
      <c r="H81" s="1001">
        <f t="shared" si="4"/>
        <v>-29.203539823008853</v>
      </c>
      <c r="I81" s="1002">
        <v>1.6142050040355123</v>
      </c>
      <c r="J81" s="7443">
        <v>56403267</v>
      </c>
      <c r="K81" s="7444">
        <v>0</v>
      </c>
    </row>
    <row r="82" spans="1:11" x14ac:dyDescent="0.25">
      <c r="B82" s="359" t="s">
        <v>187</v>
      </c>
      <c r="C82" s="999">
        <v>28</v>
      </c>
      <c r="D82" s="1000">
        <v>94</v>
      </c>
      <c r="E82" s="1001">
        <f t="shared" si="3"/>
        <v>235.71428571428572</v>
      </c>
      <c r="F82" s="999">
        <v>28</v>
      </c>
      <c r="G82" s="1000">
        <v>94</v>
      </c>
      <c r="H82" s="1001">
        <f t="shared" si="4"/>
        <v>235.71428571428572</v>
      </c>
      <c r="I82" s="1002">
        <v>1.8966908797417272</v>
      </c>
      <c r="J82" s="7443">
        <v>5346671</v>
      </c>
      <c r="K82" s="7444">
        <v>0</v>
      </c>
    </row>
    <row r="83" spans="1:11" x14ac:dyDescent="0.25">
      <c r="B83" s="359" t="s">
        <v>188</v>
      </c>
      <c r="C83" s="999">
        <v>23</v>
      </c>
      <c r="D83" s="1000">
        <v>18</v>
      </c>
      <c r="E83" s="1001">
        <f t="shared" si="3"/>
        <v>-21.739130434782609</v>
      </c>
      <c r="F83" s="999">
        <v>22</v>
      </c>
      <c r="G83" s="1000">
        <v>18</v>
      </c>
      <c r="H83" s="1001">
        <f t="shared" si="4"/>
        <v>-18.181818181818173</v>
      </c>
      <c r="I83" s="1002">
        <v>0.36319612590799033</v>
      </c>
      <c r="J83" s="7443">
        <v>668030</v>
      </c>
      <c r="K83" s="7444">
        <v>0</v>
      </c>
    </row>
    <row r="84" spans="1:11" x14ac:dyDescent="0.25">
      <c r="B84" s="359" t="s">
        <v>189</v>
      </c>
      <c r="C84" s="999">
        <v>69</v>
      </c>
      <c r="D84" s="1000">
        <v>106</v>
      </c>
      <c r="E84" s="1001">
        <f t="shared" si="3"/>
        <v>53.623188405797094</v>
      </c>
      <c r="F84" s="999">
        <v>80</v>
      </c>
      <c r="G84" s="1000">
        <v>101</v>
      </c>
      <c r="H84" s="1001">
        <f t="shared" si="4"/>
        <v>26.25</v>
      </c>
      <c r="I84" s="1002">
        <v>2.1388216303470542</v>
      </c>
      <c r="J84" s="7443">
        <v>10253725</v>
      </c>
      <c r="K84" s="7444">
        <v>5</v>
      </c>
    </row>
    <row r="85" spans="1:11" x14ac:dyDescent="0.25">
      <c r="B85" s="359" t="s">
        <v>190</v>
      </c>
      <c r="C85" s="999">
        <v>20</v>
      </c>
      <c r="D85" s="1000">
        <v>27</v>
      </c>
      <c r="E85" s="1001">
        <f t="shared" si="3"/>
        <v>35</v>
      </c>
      <c r="F85" s="999">
        <v>20</v>
      </c>
      <c r="G85" s="1000">
        <v>27</v>
      </c>
      <c r="H85" s="1001">
        <f t="shared" si="4"/>
        <v>35</v>
      </c>
      <c r="I85" s="1002">
        <v>0.54479418886198538</v>
      </c>
      <c r="J85" s="7443">
        <v>900752</v>
      </c>
      <c r="K85" s="7444">
        <v>0</v>
      </c>
    </row>
    <row r="86" spans="1:11" x14ac:dyDescent="0.25">
      <c r="B86" s="359" t="s">
        <v>191</v>
      </c>
      <c r="C86" s="999">
        <v>185</v>
      </c>
      <c r="D86" s="1000">
        <v>92</v>
      </c>
      <c r="E86" s="1001">
        <f t="shared" si="3"/>
        <v>-50.270270270270267</v>
      </c>
      <c r="F86" s="999">
        <v>216</v>
      </c>
      <c r="G86" s="1000">
        <v>92</v>
      </c>
      <c r="H86" s="1001">
        <f t="shared" si="4"/>
        <v>-57.407407407407405</v>
      </c>
      <c r="I86" s="1002">
        <v>1.8563357546408392</v>
      </c>
      <c r="J86" s="7443">
        <v>5256523</v>
      </c>
      <c r="K86" s="7444">
        <v>0</v>
      </c>
    </row>
    <row r="87" spans="1:11" ht="15.75" thickBot="1" x14ac:dyDescent="0.3">
      <c r="B87" s="902" t="s">
        <v>192</v>
      </c>
      <c r="C87" s="1017">
        <v>150</v>
      </c>
      <c r="D87" s="1005">
        <v>132</v>
      </c>
      <c r="E87" s="1018">
        <f t="shared" si="3"/>
        <v>-12</v>
      </c>
      <c r="F87" s="1017">
        <v>150</v>
      </c>
      <c r="G87" s="1005">
        <v>131</v>
      </c>
      <c r="H87" s="1018">
        <f t="shared" si="4"/>
        <v>-12.666666666666671</v>
      </c>
      <c r="I87" s="1019">
        <v>2.6634382566585959</v>
      </c>
      <c r="J87" s="7439">
        <v>73213629</v>
      </c>
      <c r="K87" s="7440">
        <v>1</v>
      </c>
    </row>
    <row r="88" spans="1:11" ht="15.75" thickBot="1" x14ac:dyDescent="0.3">
      <c r="B88" s="1020" t="s">
        <v>14</v>
      </c>
      <c r="C88" s="1021">
        <v>4627</v>
      </c>
      <c r="D88" s="1021">
        <f>SUM(D68:D87)</f>
        <v>4956</v>
      </c>
      <c r="E88" s="1022">
        <f t="shared" si="3"/>
        <v>7.1104387291981936</v>
      </c>
      <c r="F88" s="1021">
        <v>4659</v>
      </c>
      <c r="G88" s="1023">
        <f>SUM(G68:G87)</f>
        <v>4938</v>
      </c>
      <c r="H88" s="1024">
        <f t="shared" si="4"/>
        <v>5.9884095299420466</v>
      </c>
      <c r="I88" s="1025">
        <v>100</v>
      </c>
      <c r="J88" s="7441">
        <f>SUM(J68:J87)</f>
        <v>2677556140</v>
      </c>
      <c r="K88" s="7442" t="e">
        <f>SUM(K68:K87)</f>
        <v>#REF!</v>
      </c>
    </row>
    <row r="90" spans="1:11" x14ac:dyDescent="0.25">
      <c r="B90" s="431" t="s">
        <v>771</v>
      </c>
    </row>
    <row r="91" spans="1:11" ht="15.75" thickBot="1" x14ac:dyDescent="0.3"/>
    <row r="92" spans="1:11" ht="24.75" customHeight="1" x14ac:dyDescent="0.25">
      <c r="A92" s="1368" t="s">
        <v>770</v>
      </c>
      <c r="B92" s="7431" t="s">
        <v>771</v>
      </c>
      <c r="C92" s="7433" t="s">
        <v>114</v>
      </c>
      <c r="D92" s="7434"/>
      <c r="E92" s="7435"/>
      <c r="F92" s="7433" t="s">
        <v>115</v>
      </c>
      <c r="G92" s="7435"/>
      <c r="H92" s="7436" t="s">
        <v>116</v>
      </c>
      <c r="I92" s="7193"/>
      <c r="J92" s="7437" t="s">
        <v>772</v>
      </c>
    </row>
    <row r="93" spans="1:11" ht="15.75" thickBot="1" x14ac:dyDescent="0.3">
      <c r="A93" s="1369" t="s">
        <v>773</v>
      </c>
      <c r="B93" s="7432"/>
      <c r="C93" s="1337" t="s">
        <v>119</v>
      </c>
      <c r="D93" s="1338" t="s">
        <v>120</v>
      </c>
      <c r="E93" s="1339" t="s">
        <v>121</v>
      </c>
      <c r="F93" s="1337" t="s">
        <v>124</v>
      </c>
      <c r="G93" s="1340" t="s">
        <v>122</v>
      </c>
      <c r="H93" s="1341" t="s">
        <v>124</v>
      </c>
      <c r="I93" s="172" t="s">
        <v>122</v>
      </c>
      <c r="J93" s="7438"/>
    </row>
    <row r="94" spans="1:11" ht="21" x14ac:dyDescent="0.25">
      <c r="A94" s="1342" t="s">
        <v>774</v>
      </c>
      <c r="B94" s="1244" t="s">
        <v>552</v>
      </c>
      <c r="C94" s="358">
        <v>1483</v>
      </c>
      <c r="D94" s="266">
        <v>0</v>
      </c>
      <c r="E94" s="336">
        <v>866</v>
      </c>
      <c r="F94" s="247">
        <v>1484</v>
      </c>
      <c r="G94" s="1343">
        <v>108.03324099722991</v>
      </c>
      <c r="H94" s="247">
        <v>867</v>
      </c>
      <c r="I94" s="250">
        <v>119.3979933110368</v>
      </c>
      <c r="J94" s="1344">
        <v>29.923325262308314</v>
      </c>
    </row>
    <row r="95" spans="1:11" x14ac:dyDescent="0.25">
      <c r="A95" s="1345" t="s">
        <v>775</v>
      </c>
      <c r="B95" s="1244" t="s">
        <v>555</v>
      </c>
      <c r="C95" s="247">
        <v>813</v>
      </c>
      <c r="D95" s="266">
        <v>1</v>
      </c>
      <c r="E95" s="336">
        <v>597</v>
      </c>
      <c r="F95" s="247">
        <v>813</v>
      </c>
      <c r="G95" s="1343">
        <v>99.016393442622956</v>
      </c>
      <c r="H95" s="247">
        <v>597</v>
      </c>
      <c r="I95" s="250">
        <v>98.412698412698404</v>
      </c>
      <c r="J95" s="1344">
        <v>16.404358353510894</v>
      </c>
    </row>
    <row r="96" spans="1:11" ht="21" x14ac:dyDescent="0.25">
      <c r="A96" s="1345" t="s">
        <v>776</v>
      </c>
      <c r="B96" s="1244" t="s">
        <v>532</v>
      </c>
      <c r="C96" s="247">
        <v>709</v>
      </c>
      <c r="D96" s="266">
        <v>0</v>
      </c>
      <c r="E96" s="336">
        <v>448</v>
      </c>
      <c r="F96" s="247">
        <v>709</v>
      </c>
      <c r="G96" s="1343">
        <v>100</v>
      </c>
      <c r="H96" s="247">
        <v>448</v>
      </c>
      <c r="I96" s="250">
        <v>100</v>
      </c>
      <c r="J96" s="1344">
        <v>14.305891848264729</v>
      </c>
    </row>
    <row r="97" spans="1:10" x14ac:dyDescent="0.25">
      <c r="A97" s="1345" t="s">
        <v>777</v>
      </c>
      <c r="B97" s="1244" t="s">
        <v>542</v>
      </c>
      <c r="C97" s="247">
        <v>309</v>
      </c>
      <c r="D97" s="266">
        <v>0</v>
      </c>
      <c r="E97" s="336">
        <v>201</v>
      </c>
      <c r="F97" s="247">
        <v>310</v>
      </c>
      <c r="G97" s="1343">
        <v>99.212598425196859</v>
      </c>
      <c r="H97" s="247">
        <v>202</v>
      </c>
      <c r="I97" s="250">
        <v>98.245614035087712</v>
      </c>
      <c r="J97" s="1344">
        <v>6.2348668280871671</v>
      </c>
    </row>
    <row r="98" spans="1:10" x14ac:dyDescent="0.25">
      <c r="A98" s="1345" t="s">
        <v>778</v>
      </c>
      <c r="B98" s="1244" t="s">
        <v>558</v>
      </c>
      <c r="C98" s="247">
        <v>292</v>
      </c>
      <c r="D98" s="266">
        <v>1</v>
      </c>
      <c r="E98" s="336">
        <v>263</v>
      </c>
      <c r="F98" s="247">
        <v>292</v>
      </c>
      <c r="G98" s="1343">
        <v>101.24223602484473</v>
      </c>
      <c r="H98" s="247">
        <v>263</v>
      </c>
      <c r="I98" s="250">
        <v>102.24719101123596</v>
      </c>
      <c r="J98" s="1344">
        <v>5.89184826472962</v>
      </c>
    </row>
    <row r="99" spans="1:10" x14ac:dyDescent="0.25">
      <c r="A99" s="1345" t="s">
        <v>779</v>
      </c>
      <c r="B99" s="1244" t="s">
        <v>526</v>
      </c>
      <c r="C99" s="247">
        <v>245</v>
      </c>
      <c r="D99" s="266">
        <v>0</v>
      </c>
      <c r="E99" s="336">
        <v>174</v>
      </c>
      <c r="F99" s="247">
        <v>232</v>
      </c>
      <c r="G99" s="1343">
        <v>100</v>
      </c>
      <c r="H99" s="247">
        <v>161</v>
      </c>
      <c r="I99" s="250">
        <v>100</v>
      </c>
      <c r="J99" s="1344">
        <v>4.9435028248587569</v>
      </c>
    </row>
    <row r="100" spans="1:10" ht="21" x14ac:dyDescent="0.25">
      <c r="A100" s="1345" t="s">
        <v>780</v>
      </c>
      <c r="B100" s="1243" t="s">
        <v>533</v>
      </c>
      <c r="C100" s="247">
        <v>230</v>
      </c>
      <c r="D100" s="266">
        <v>0</v>
      </c>
      <c r="E100" s="336">
        <v>121</v>
      </c>
      <c r="F100" s="247">
        <v>224</v>
      </c>
      <c r="G100" s="1343">
        <v>100</v>
      </c>
      <c r="H100" s="247">
        <v>115</v>
      </c>
      <c r="I100" s="250">
        <v>100</v>
      </c>
      <c r="J100" s="1344">
        <v>4.6408393866020985</v>
      </c>
    </row>
    <row r="101" spans="1:10" x14ac:dyDescent="0.25">
      <c r="A101" s="1345" t="s">
        <v>781</v>
      </c>
      <c r="B101" s="1244" t="s">
        <v>519</v>
      </c>
      <c r="C101" s="247">
        <v>154</v>
      </c>
      <c r="D101" s="266">
        <v>0</v>
      </c>
      <c r="E101" s="336">
        <v>28</v>
      </c>
      <c r="F101" s="247">
        <v>154</v>
      </c>
      <c r="G101" s="1343">
        <v>100</v>
      </c>
      <c r="H101" s="247">
        <v>28</v>
      </c>
      <c r="I101" s="250">
        <v>100</v>
      </c>
      <c r="J101" s="1344">
        <v>3.1073446327683616</v>
      </c>
    </row>
    <row r="102" spans="1:10" ht="21" x14ac:dyDescent="0.25">
      <c r="A102" s="1345" t="s">
        <v>782</v>
      </c>
      <c r="B102" s="1244" t="s">
        <v>534</v>
      </c>
      <c r="C102" s="358">
        <v>117</v>
      </c>
      <c r="D102" s="266">
        <v>0</v>
      </c>
      <c r="E102" s="336">
        <v>51</v>
      </c>
      <c r="F102" s="247">
        <v>117</v>
      </c>
      <c r="G102" s="1343">
        <v>100</v>
      </c>
      <c r="H102" s="247">
        <v>51</v>
      </c>
      <c r="I102" s="250">
        <v>100</v>
      </c>
      <c r="J102" s="1344">
        <v>2.360774818401937</v>
      </c>
    </row>
    <row r="103" spans="1:10" x14ac:dyDescent="0.25">
      <c r="A103" s="1345" t="s">
        <v>783</v>
      </c>
      <c r="B103" s="1244" t="s">
        <v>553</v>
      </c>
      <c r="C103" s="358">
        <v>110</v>
      </c>
      <c r="D103" s="357">
        <v>51</v>
      </c>
      <c r="E103" s="708">
        <v>52</v>
      </c>
      <c r="F103" s="358">
        <v>110</v>
      </c>
      <c r="G103" s="1343">
        <v>100</v>
      </c>
      <c r="H103" s="358">
        <v>52</v>
      </c>
      <c r="I103" s="250">
        <v>100</v>
      </c>
      <c r="J103" s="1344">
        <v>2.2195318805488298</v>
      </c>
    </row>
    <row r="104" spans="1:10" ht="31.5" x14ac:dyDescent="0.25">
      <c r="A104" s="1345" t="s">
        <v>784</v>
      </c>
      <c r="B104" s="1244" t="s">
        <v>554</v>
      </c>
      <c r="C104" s="247">
        <v>91</v>
      </c>
      <c r="D104" s="266">
        <v>1</v>
      </c>
      <c r="E104" s="336">
        <v>0</v>
      </c>
      <c r="F104" s="247">
        <v>91</v>
      </c>
      <c r="G104" s="1343">
        <v>100</v>
      </c>
      <c r="H104" s="247">
        <v>0</v>
      </c>
      <c r="I104" s="250">
        <v>100</v>
      </c>
      <c r="J104" s="1344">
        <v>1.8361581920903955</v>
      </c>
    </row>
    <row r="105" spans="1:10" ht="15.75" thickBot="1" x14ac:dyDescent="0.3">
      <c r="A105" s="1346" t="s">
        <v>785</v>
      </c>
      <c r="B105" s="1244" t="s">
        <v>549</v>
      </c>
      <c r="C105" s="247">
        <v>79</v>
      </c>
      <c r="D105" s="266">
        <v>0</v>
      </c>
      <c r="E105" s="336">
        <v>68</v>
      </c>
      <c r="F105" s="247">
        <v>79</v>
      </c>
      <c r="G105" s="1343">
        <v>100</v>
      </c>
      <c r="H105" s="247">
        <v>68</v>
      </c>
      <c r="I105" s="250">
        <v>100</v>
      </c>
      <c r="J105" s="1347">
        <v>1.5940274414850686</v>
      </c>
    </row>
    <row r="106" spans="1:10" ht="15.75" thickBot="1" x14ac:dyDescent="0.3">
      <c r="A106" s="1348"/>
      <c r="B106" s="6269" t="s">
        <v>14</v>
      </c>
      <c r="C106" s="1349">
        <v>4632</v>
      </c>
      <c r="D106" s="1350">
        <v>54</v>
      </c>
      <c r="E106" s="1351">
        <v>2869</v>
      </c>
      <c r="F106" s="1352">
        <v>4615</v>
      </c>
      <c r="G106" s="1353">
        <v>99.632987910189982</v>
      </c>
      <c r="H106" s="1349">
        <v>2852</v>
      </c>
      <c r="I106" s="1354">
        <v>99.407459044963403</v>
      </c>
      <c r="J106" s="1355">
        <v>93.462469733656178</v>
      </c>
    </row>
    <row r="107" spans="1:10" ht="24" thickTop="1" thickBot="1" x14ac:dyDescent="0.3">
      <c r="A107" s="1356"/>
      <c r="B107" s="6270" t="s">
        <v>786</v>
      </c>
      <c r="C107" s="1357">
        <v>324</v>
      </c>
      <c r="D107" s="1358">
        <v>7</v>
      </c>
      <c r="E107" s="1359">
        <v>156</v>
      </c>
      <c r="F107" s="1360">
        <v>323</v>
      </c>
      <c r="G107" s="1361">
        <v>99.691358024691354</v>
      </c>
      <c r="H107" s="1357">
        <v>155</v>
      </c>
      <c r="I107" s="1362">
        <v>99.358974358974365</v>
      </c>
      <c r="J107" s="1347">
        <v>6.5375302663438255</v>
      </c>
    </row>
    <row r="108" spans="1:10" ht="16.5" thickTop="1" thickBot="1" x14ac:dyDescent="0.3">
      <c r="A108" s="1363"/>
      <c r="B108" s="6271" t="s">
        <v>140</v>
      </c>
      <c r="C108" s="1364">
        <v>4956</v>
      </c>
      <c r="D108" s="1364">
        <v>61</v>
      </c>
      <c r="E108" s="1364">
        <v>3025</v>
      </c>
      <c r="F108" s="1364">
        <v>4938</v>
      </c>
      <c r="G108" s="1365">
        <v>99.63680387409201</v>
      </c>
      <c r="H108" s="1364">
        <v>3007</v>
      </c>
      <c r="I108" s="1366">
        <v>99.404958677685954</v>
      </c>
      <c r="J108" s="1367">
        <v>100</v>
      </c>
    </row>
    <row r="110" spans="1:10" x14ac:dyDescent="0.25">
      <c r="B110" s="431" t="s">
        <v>790</v>
      </c>
    </row>
    <row r="111" spans="1:10" ht="15.75" thickBot="1" x14ac:dyDescent="0.3"/>
    <row r="112" spans="1:10" ht="15" customHeight="1" x14ac:dyDescent="0.25">
      <c r="B112" s="7336" t="s">
        <v>1332</v>
      </c>
      <c r="C112" s="7425" t="s">
        <v>2730</v>
      </c>
      <c r="D112" s="7426"/>
      <c r="E112" s="7362" t="s">
        <v>125</v>
      </c>
      <c r="F112" s="7425" t="s">
        <v>788</v>
      </c>
      <c r="G112" s="7429"/>
      <c r="H112" s="7369" t="s">
        <v>789</v>
      </c>
      <c r="I112" s="7342" t="s">
        <v>385</v>
      </c>
    </row>
    <row r="113" spans="2:9" ht="15" customHeight="1" thickBot="1" x14ac:dyDescent="0.3">
      <c r="B113" s="7337"/>
      <c r="C113" s="7427"/>
      <c r="D113" s="7428"/>
      <c r="E113" s="7363"/>
      <c r="F113" s="7427"/>
      <c r="G113" s="7430"/>
      <c r="H113" s="7370"/>
      <c r="I113" s="7343"/>
    </row>
    <row r="114" spans="2:9" ht="15.75" thickBot="1" x14ac:dyDescent="0.3">
      <c r="B114" s="7338"/>
      <c r="C114" s="1062" t="s">
        <v>1</v>
      </c>
      <c r="D114" s="1063" t="s">
        <v>2360</v>
      </c>
      <c r="E114" s="7364"/>
      <c r="F114" s="1062" t="s">
        <v>1</v>
      </c>
      <c r="G114" s="1063" t="s">
        <v>2360</v>
      </c>
      <c r="H114" s="7371"/>
      <c r="I114" s="7344"/>
    </row>
    <row r="115" spans="2:9" ht="15" hidden="1" customHeight="1" x14ac:dyDescent="0.25">
      <c r="B115" s="1447"/>
      <c r="C115" s="1065" t="s">
        <v>28</v>
      </c>
      <c r="D115" s="1066" t="s">
        <v>29</v>
      </c>
      <c r="E115" s="1067"/>
      <c r="F115" s="1068" t="s">
        <v>386</v>
      </c>
      <c r="G115" s="1066" t="s">
        <v>387</v>
      </c>
      <c r="H115" s="6272"/>
      <c r="I115" s="1241"/>
    </row>
    <row r="116" spans="2:9" ht="15" hidden="1" customHeight="1" x14ac:dyDescent="0.25">
      <c r="B116" s="6273" t="s">
        <v>518</v>
      </c>
      <c r="C116" s="6274">
        <v>0</v>
      </c>
      <c r="D116" s="6275">
        <v>3</v>
      </c>
      <c r="E116" s="2148" t="str">
        <f>IF(C116*D116=0,"",(D116/C116)*100-100)</f>
        <v/>
      </c>
      <c r="F116" s="6276"/>
      <c r="G116" s="6277" t="e">
        <f>IF(#REF!*D116=0,"",#REF!/D116)</f>
        <v>#REF!</v>
      </c>
      <c r="H116" s="2148" t="str">
        <f t="shared" ref="H116:H167" si="5">IF(C116*D116=0,"",G116-F116)</f>
        <v/>
      </c>
      <c r="I116" s="1073">
        <v>0</v>
      </c>
    </row>
    <row r="117" spans="2:9" x14ac:dyDescent="0.25">
      <c r="B117" s="1243" t="s">
        <v>519</v>
      </c>
      <c r="C117" s="6278">
        <v>48</v>
      </c>
      <c r="D117" s="266">
        <v>48</v>
      </c>
      <c r="E117" s="2150">
        <f t="shared" ref="E117:E163" si="6">IF(C117*D117=0,"",(D117/C117)*100-100)</f>
        <v>0</v>
      </c>
      <c r="F117" s="6279">
        <v>2.1875</v>
      </c>
      <c r="G117" s="6280">
        <v>3.2083333333333335</v>
      </c>
      <c r="H117" s="2150">
        <f t="shared" si="5"/>
        <v>1.0208333333333335</v>
      </c>
      <c r="I117" s="1079">
        <v>0</v>
      </c>
    </row>
    <row r="118" spans="2:9" x14ac:dyDescent="0.25">
      <c r="B118" s="1243" t="s">
        <v>520</v>
      </c>
      <c r="C118" s="6278">
        <v>5</v>
      </c>
      <c r="D118" s="266">
        <v>4</v>
      </c>
      <c r="E118" s="2150">
        <f t="shared" si="6"/>
        <v>-20</v>
      </c>
      <c r="F118" s="6279">
        <v>2.4</v>
      </c>
      <c r="G118" s="6280">
        <v>1</v>
      </c>
      <c r="H118" s="2150">
        <f t="shared" si="5"/>
        <v>-1.4</v>
      </c>
      <c r="I118" s="1079">
        <v>0</v>
      </c>
    </row>
    <row r="119" spans="2:9" ht="21" x14ac:dyDescent="0.25">
      <c r="B119" s="1244" t="s">
        <v>521</v>
      </c>
      <c r="C119" s="6278">
        <v>5</v>
      </c>
      <c r="D119" s="266">
        <v>5</v>
      </c>
      <c r="E119" s="2150">
        <f t="shared" si="6"/>
        <v>0</v>
      </c>
      <c r="F119" s="6279">
        <v>2.8</v>
      </c>
      <c r="G119" s="6280">
        <v>5.6</v>
      </c>
      <c r="H119" s="2150">
        <f t="shared" si="5"/>
        <v>2.8</v>
      </c>
      <c r="I119" s="1079">
        <v>0</v>
      </c>
    </row>
    <row r="120" spans="2:9" ht="15" hidden="1" customHeight="1" x14ac:dyDescent="0.25">
      <c r="B120" s="1244" t="s">
        <v>522</v>
      </c>
      <c r="C120" s="6278">
        <v>0</v>
      </c>
      <c r="D120" s="266">
        <v>0</v>
      </c>
      <c r="E120" s="2150" t="str">
        <f t="shared" si="6"/>
        <v/>
      </c>
      <c r="F120" s="6279" t="s">
        <v>613</v>
      </c>
      <c r="G120" s="6280" t="s">
        <v>613</v>
      </c>
      <c r="H120" s="2150" t="str">
        <f t="shared" si="5"/>
        <v/>
      </c>
      <c r="I120" s="1079">
        <v>0</v>
      </c>
    </row>
    <row r="121" spans="2:9" ht="21" hidden="1" customHeight="1" x14ac:dyDescent="0.25">
      <c r="B121" s="1244" t="s">
        <v>523</v>
      </c>
      <c r="C121" s="6278">
        <v>0</v>
      </c>
      <c r="D121" s="266">
        <v>0</v>
      </c>
      <c r="E121" s="2150" t="str">
        <f t="shared" si="6"/>
        <v/>
      </c>
      <c r="F121" s="6279" t="s">
        <v>613</v>
      </c>
      <c r="G121" s="6280" t="s">
        <v>613</v>
      </c>
      <c r="H121" s="2150" t="str">
        <f t="shared" si="5"/>
        <v/>
      </c>
      <c r="I121" s="1079">
        <v>0</v>
      </c>
    </row>
    <row r="122" spans="2:9" ht="31.5" hidden="1" customHeight="1" x14ac:dyDescent="0.25">
      <c r="B122" s="1244" t="s">
        <v>524</v>
      </c>
      <c r="C122" s="6278">
        <v>0</v>
      </c>
      <c r="D122" s="266">
        <v>0</v>
      </c>
      <c r="E122" s="2150" t="str">
        <f t="shared" si="6"/>
        <v/>
      </c>
      <c r="F122" s="6279" t="s">
        <v>613</v>
      </c>
      <c r="G122" s="6280" t="s">
        <v>613</v>
      </c>
      <c r="H122" s="2150" t="str">
        <f t="shared" si="5"/>
        <v/>
      </c>
      <c r="I122" s="1079">
        <v>0</v>
      </c>
    </row>
    <row r="123" spans="2:9" ht="21" hidden="1" customHeight="1" x14ac:dyDescent="0.25">
      <c r="B123" s="1245" t="s">
        <v>525</v>
      </c>
      <c r="C123" s="6278">
        <v>0</v>
      </c>
      <c r="D123" s="266">
        <v>0</v>
      </c>
      <c r="E123" s="2150" t="str">
        <f t="shared" si="6"/>
        <v/>
      </c>
      <c r="F123" s="6279" t="s">
        <v>613</v>
      </c>
      <c r="G123" s="6280" t="s">
        <v>613</v>
      </c>
      <c r="H123" s="2150" t="str">
        <f t="shared" si="5"/>
        <v/>
      </c>
      <c r="I123" s="1079">
        <v>0</v>
      </c>
    </row>
    <row r="124" spans="2:9" ht="21" x14ac:dyDescent="0.25">
      <c r="B124" s="1244" t="s">
        <v>370</v>
      </c>
      <c r="C124" s="6278">
        <v>11</v>
      </c>
      <c r="D124" s="266">
        <v>2</v>
      </c>
      <c r="E124" s="2150">
        <f t="shared" si="6"/>
        <v>-81.818181818181813</v>
      </c>
      <c r="F124" s="6279">
        <v>0.81818181818181823</v>
      </c>
      <c r="G124" s="6280">
        <v>0.5</v>
      </c>
      <c r="H124" s="2150">
        <f t="shared" si="5"/>
        <v>-0.31818181818181823</v>
      </c>
      <c r="I124" s="1079">
        <v>0</v>
      </c>
    </row>
    <row r="125" spans="2:9" x14ac:dyDescent="0.25">
      <c r="B125" s="1244" t="s">
        <v>371</v>
      </c>
      <c r="C125" s="6278">
        <v>20</v>
      </c>
      <c r="D125" s="266">
        <v>29</v>
      </c>
      <c r="E125" s="2150">
        <f t="shared" si="6"/>
        <v>45</v>
      </c>
      <c r="F125" s="6279">
        <v>0.75</v>
      </c>
      <c r="G125" s="6280">
        <v>0.93103448275862066</v>
      </c>
      <c r="H125" s="2150">
        <f t="shared" si="5"/>
        <v>0.18103448275862066</v>
      </c>
      <c r="I125" s="1079">
        <v>0</v>
      </c>
    </row>
    <row r="126" spans="2:9" x14ac:dyDescent="0.25">
      <c r="B126" s="1244" t="s">
        <v>526</v>
      </c>
      <c r="C126" s="6278">
        <v>148</v>
      </c>
      <c r="D126" s="266">
        <v>125</v>
      </c>
      <c r="E126" s="2150">
        <f t="shared" si="6"/>
        <v>-15.540540540540533</v>
      </c>
      <c r="F126" s="6279">
        <v>1.8918918918918919</v>
      </c>
      <c r="G126" s="6280">
        <v>1.96</v>
      </c>
      <c r="H126" s="2150">
        <f t="shared" si="5"/>
        <v>6.8108108108108079E-2</v>
      </c>
      <c r="I126" s="1079">
        <v>0</v>
      </c>
    </row>
    <row r="127" spans="2:9" ht="15" hidden="1" customHeight="1" x14ac:dyDescent="0.25">
      <c r="B127" s="1244" t="s">
        <v>527</v>
      </c>
      <c r="C127" s="6278">
        <v>0</v>
      </c>
      <c r="D127" s="6281">
        <v>1</v>
      </c>
      <c r="E127" s="2150" t="str">
        <f t="shared" si="6"/>
        <v/>
      </c>
      <c r="F127" s="184" t="s">
        <v>613</v>
      </c>
      <c r="G127" s="6280">
        <v>2</v>
      </c>
      <c r="H127" s="2150" t="str">
        <f t="shared" si="5"/>
        <v/>
      </c>
      <c r="I127" s="1079">
        <v>0</v>
      </c>
    </row>
    <row r="128" spans="2:9" x14ac:dyDescent="0.25">
      <c r="B128" s="1244" t="s">
        <v>528</v>
      </c>
      <c r="C128" s="6278">
        <v>3</v>
      </c>
      <c r="D128" s="266">
        <v>0</v>
      </c>
      <c r="E128" s="2150" t="str">
        <f t="shared" si="6"/>
        <v/>
      </c>
      <c r="F128" s="6279">
        <v>4.666666666666667</v>
      </c>
      <c r="G128" s="6280" t="s">
        <v>613</v>
      </c>
      <c r="H128" s="2150" t="str">
        <f t="shared" si="5"/>
        <v/>
      </c>
      <c r="I128" s="1079">
        <v>0</v>
      </c>
    </row>
    <row r="129" spans="2:9" x14ac:dyDescent="0.25">
      <c r="B129" s="1244" t="s">
        <v>529</v>
      </c>
      <c r="C129" s="6278">
        <v>0</v>
      </c>
      <c r="D129" s="266">
        <v>0</v>
      </c>
      <c r="E129" s="2150" t="str">
        <f t="shared" si="6"/>
        <v/>
      </c>
      <c r="F129" s="6279" t="s">
        <v>613</v>
      </c>
      <c r="G129" s="6280" t="s">
        <v>613</v>
      </c>
      <c r="H129" s="2150" t="str">
        <f t="shared" si="5"/>
        <v/>
      </c>
      <c r="I129" s="1079">
        <v>0</v>
      </c>
    </row>
    <row r="130" spans="2:9" x14ac:dyDescent="0.25">
      <c r="B130" s="1244" t="s">
        <v>530</v>
      </c>
      <c r="C130" s="6278">
        <v>7</v>
      </c>
      <c r="D130" s="266">
        <v>5</v>
      </c>
      <c r="E130" s="2150">
        <f t="shared" si="6"/>
        <v>-28.571428571428569</v>
      </c>
      <c r="F130" s="6279">
        <v>1.5714285714285714</v>
      </c>
      <c r="G130" s="6280">
        <v>3.6</v>
      </c>
      <c r="H130" s="2150">
        <f t="shared" si="5"/>
        <v>2.0285714285714285</v>
      </c>
      <c r="I130" s="1079">
        <v>0</v>
      </c>
    </row>
    <row r="131" spans="2:9" x14ac:dyDescent="0.25">
      <c r="B131" s="1244" t="s">
        <v>531</v>
      </c>
      <c r="C131" s="6278">
        <v>17</v>
      </c>
      <c r="D131" s="266">
        <v>18</v>
      </c>
      <c r="E131" s="2150">
        <f t="shared" si="6"/>
        <v>5.8823529411764781</v>
      </c>
      <c r="F131" s="6279">
        <v>1</v>
      </c>
      <c r="G131" s="6280">
        <v>1.3888888888888888</v>
      </c>
      <c r="H131" s="2150">
        <f t="shared" si="5"/>
        <v>0.38888888888888884</v>
      </c>
      <c r="I131" s="1079">
        <v>0</v>
      </c>
    </row>
    <row r="132" spans="2:9" ht="21" x14ac:dyDescent="0.25">
      <c r="B132" s="1244" t="s">
        <v>532</v>
      </c>
      <c r="C132" s="6278">
        <v>175</v>
      </c>
      <c r="D132" s="266">
        <v>151</v>
      </c>
      <c r="E132" s="2150">
        <f t="shared" si="6"/>
        <v>-13.714285714285708</v>
      </c>
      <c r="F132" s="6279">
        <v>5.274285714285714</v>
      </c>
      <c r="G132" s="6280">
        <v>4.6953642384105958</v>
      </c>
      <c r="H132" s="2150">
        <f t="shared" si="5"/>
        <v>-0.57892147587511822</v>
      </c>
      <c r="I132" s="1079">
        <v>0</v>
      </c>
    </row>
    <row r="133" spans="2:9" ht="21" x14ac:dyDescent="0.25">
      <c r="B133" s="1244" t="s">
        <v>533</v>
      </c>
      <c r="C133" s="6278">
        <v>138</v>
      </c>
      <c r="D133" s="266">
        <v>171</v>
      </c>
      <c r="E133" s="2150">
        <f t="shared" si="6"/>
        <v>23.91304347826086</v>
      </c>
      <c r="F133" s="6279">
        <v>1.5652173913043479</v>
      </c>
      <c r="G133" s="6280">
        <v>1.3450292397660819</v>
      </c>
      <c r="H133" s="2150">
        <f t="shared" si="5"/>
        <v>-0.22018815153826599</v>
      </c>
      <c r="I133" s="1079">
        <v>0</v>
      </c>
    </row>
    <row r="134" spans="2:9" ht="21" x14ac:dyDescent="0.25">
      <c r="B134" s="1244" t="s">
        <v>534</v>
      </c>
      <c r="C134" s="6278">
        <v>58</v>
      </c>
      <c r="D134" s="266">
        <v>57</v>
      </c>
      <c r="E134" s="2150">
        <f t="shared" si="6"/>
        <v>-1.7241379310344911</v>
      </c>
      <c r="F134" s="6279">
        <v>3.3448275862068964</v>
      </c>
      <c r="G134" s="6280">
        <v>2.0526315789473686</v>
      </c>
      <c r="H134" s="2150">
        <f t="shared" si="5"/>
        <v>-1.2921960072595278</v>
      </c>
      <c r="I134" s="1079">
        <v>0</v>
      </c>
    </row>
    <row r="135" spans="2:9" x14ac:dyDescent="0.25">
      <c r="B135" s="1244" t="s">
        <v>535</v>
      </c>
      <c r="C135" s="6278">
        <v>11</v>
      </c>
      <c r="D135" s="266">
        <v>16</v>
      </c>
      <c r="E135" s="2150">
        <f t="shared" si="6"/>
        <v>45.454545454545467</v>
      </c>
      <c r="F135" s="6279">
        <v>2.0909090909090908</v>
      </c>
      <c r="G135" s="6280">
        <v>1.5625</v>
      </c>
      <c r="H135" s="2150">
        <f t="shared" si="5"/>
        <v>-0.52840909090909083</v>
      </c>
      <c r="I135" s="1079">
        <v>0</v>
      </c>
    </row>
    <row r="136" spans="2:9" x14ac:dyDescent="0.25">
      <c r="B136" s="1244" t="s">
        <v>536</v>
      </c>
      <c r="C136" s="6278">
        <v>3</v>
      </c>
      <c r="D136" s="266">
        <v>1</v>
      </c>
      <c r="E136" s="2150">
        <f t="shared" si="6"/>
        <v>-66.666666666666671</v>
      </c>
      <c r="F136" s="6279">
        <v>5.666666666666667</v>
      </c>
      <c r="G136" s="6280">
        <v>10</v>
      </c>
      <c r="H136" s="2150">
        <f t="shared" si="5"/>
        <v>4.333333333333333</v>
      </c>
      <c r="I136" s="1079">
        <v>0</v>
      </c>
    </row>
    <row r="137" spans="2:9" ht="21" hidden="1" customHeight="1" x14ac:dyDescent="0.25">
      <c r="B137" s="1244" t="s">
        <v>537</v>
      </c>
      <c r="C137" s="6278">
        <v>0</v>
      </c>
      <c r="D137" s="266">
        <v>0</v>
      </c>
      <c r="E137" s="2150" t="str">
        <f t="shared" si="6"/>
        <v/>
      </c>
      <c r="F137" s="6279" t="s">
        <v>613</v>
      </c>
      <c r="G137" s="6280" t="s">
        <v>613</v>
      </c>
      <c r="H137" s="2150" t="str">
        <f t="shared" si="5"/>
        <v/>
      </c>
      <c r="I137" s="1079">
        <v>0</v>
      </c>
    </row>
    <row r="138" spans="2:9" ht="21" x14ac:dyDescent="0.25">
      <c r="B138" s="1244" t="s">
        <v>538</v>
      </c>
      <c r="C138" s="6278">
        <v>3</v>
      </c>
      <c r="D138" s="266">
        <v>0</v>
      </c>
      <c r="E138" s="2150" t="str">
        <f t="shared" si="6"/>
        <v/>
      </c>
      <c r="F138" s="6279">
        <v>5</v>
      </c>
      <c r="G138" s="6280" t="s">
        <v>613</v>
      </c>
      <c r="H138" s="2150" t="str">
        <f t="shared" si="5"/>
        <v/>
      </c>
      <c r="I138" s="1079">
        <v>0</v>
      </c>
    </row>
    <row r="139" spans="2:9" ht="21" x14ac:dyDescent="0.25">
      <c r="B139" s="1244" t="s">
        <v>539</v>
      </c>
      <c r="C139" s="6278">
        <v>6</v>
      </c>
      <c r="D139" s="266">
        <v>0</v>
      </c>
      <c r="E139" s="2150" t="str">
        <f t="shared" si="6"/>
        <v/>
      </c>
      <c r="F139" s="6279">
        <v>2.3333333333333335</v>
      </c>
      <c r="G139" s="6280" t="s">
        <v>613</v>
      </c>
      <c r="H139" s="2150" t="str">
        <f t="shared" si="5"/>
        <v/>
      </c>
      <c r="I139" s="1079">
        <v>0</v>
      </c>
    </row>
    <row r="140" spans="2:9" ht="21" hidden="1" customHeight="1" x14ac:dyDescent="0.25">
      <c r="B140" s="1244" t="s">
        <v>540</v>
      </c>
      <c r="C140" s="6278">
        <v>0</v>
      </c>
      <c r="D140" s="266">
        <v>0</v>
      </c>
      <c r="E140" s="2150" t="str">
        <f t="shared" si="6"/>
        <v/>
      </c>
      <c r="F140" s="6279" t="s">
        <v>613</v>
      </c>
      <c r="G140" s="6280" t="s">
        <v>613</v>
      </c>
      <c r="H140" s="2150" t="str">
        <f t="shared" si="5"/>
        <v/>
      </c>
      <c r="I140" s="1079">
        <v>0</v>
      </c>
    </row>
    <row r="141" spans="2:9" ht="15" hidden="1" customHeight="1" x14ac:dyDescent="0.25">
      <c r="B141" s="1244" t="s">
        <v>541</v>
      </c>
      <c r="C141" s="6278">
        <v>0</v>
      </c>
      <c r="D141" s="266">
        <v>0</v>
      </c>
      <c r="E141" s="2150" t="str">
        <f t="shared" si="6"/>
        <v/>
      </c>
      <c r="F141" s="6279" t="s">
        <v>613</v>
      </c>
      <c r="G141" s="6280" t="s">
        <v>613</v>
      </c>
      <c r="H141" s="2150" t="str">
        <f t="shared" si="5"/>
        <v/>
      </c>
      <c r="I141" s="1079">
        <v>0</v>
      </c>
    </row>
    <row r="142" spans="2:9" x14ac:dyDescent="0.25">
      <c r="B142" s="1244" t="s">
        <v>542</v>
      </c>
      <c r="C142" s="6278">
        <v>186</v>
      </c>
      <c r="D142" s="266">
        <v>81</v>
      </c>
      <c r="E142" s="2150">
        <f t="shared" si="6"/>
        <v>-56.451612903225808</v>
      </c>
      <c r="F142" s="6279">
        <v>1.2956989247311828</v>
      </c>
      <c r="G142" s="6280">
        <v>3.8148148148148149</v>
      </c>
      <c r="H142" s="2150">
        <f t="shared" si="5"/>
        <v>2.5191158900836319</v>
      </c>
      <c r="I142" s="1079">
        <v>0</v>
      </c>
    </row>
    <row r="143" spans="2:9" x14ac:dyDescent="0.25">
      <c r="B143" s="1244" t="s">
        <v>587</v>
      </c>
      <c r="C143" s="6278">
        <v>11</v>
      </c>
      <c r="D143" s="266">
        <v>9</v>
      </c>
      <c r="E143" s="2150">
        <f t="shared" si="6"/>
        <v>-18.181818181818173</v>
      </c>
      <c r="F143" s="6279">
        <v>0.90909090909090906</v>
      </c>
      <c r="G143" s="6280">
        <v>0.88888888888888884</v>
      </c>
      <c r="H143" s="2150">
        <f t="shared" si="5"/>
        <v>-2.0202020202020221E-2</v>
      </c>
      <c r="I143" s="1079">
        <v>0</v>
      </c>
    </row>
    <row r="144" spans="2:9" x14ac:dyDescent="0.25">
      <c r="B144" s="1244" t="s">
        <v>543</v>
      </c>
      <c r="C144" s="6278">
        <v>28</v>
      </c>
      <c r="D144" s="266">
        <v>21</v>
      </c>
      <c r="E144" s="2150">
        <f t="shared" si="6"/>
        <v>-25</v>
      </c>
      <c r="F144" s="6279">
        <v>0.8928571428571429</v>
      </c>
      <c r="G144" s="6280">
        <v>1.4285714285714286</v>
      </c>
      <c r="H144" s="2150">
        <f t="shared" si="5"/>
        <v>0.5357142857142857</v>
      </c>
      <c r="I144" s="1079">
        <v>0</v>
      </c>
    </row>
    <row r="145" spans="2:9" ht="21" hidden="1" customHeight="1" x14ac:dyDescent="0.25">
      <c r="B145" s="1244" t="s">
        <v>544</v>
      </c>
      <c r="C145" s="6278">
        <v>0</v>
      </c>
      <c r="D145" s="266">
        <v>0</v>
      </c>
      <c r="E145" s="2150" t="str">
        <f t="shared" si="6"/>
        <v/>
      </c>
      <c r="F145" s="6279" t="s">
        <v>613</v>
      </c>
      <c r="G145" s="6280" t="s">
        <v>613</v>
      </c>
      <c r="H145" s="2150" t="str">
        <f t="shared" si="5"/>
        <v/>
      </c>
      <c r="I145" s="1079">
        <v>0</v>
      </c>
    </row>
    <row r="146" spans="2:9" ht="15" hidden="1" customHeight="1" x14ac:dyDescent="0.25">
      <c r="B146" s="1244" t="s">
        <v>545</v>
      </c>
      <c r="C146" s="6278">
        <v>0</v>
      </c>
      <c r="D146" s="266">
        <v>0</v>
      </c>
      <c r="E146" s="2150" t="str">
        <f t="shared" si="6"/>
        <v/>
      </c>
      <c r="F146" s="6279" t="s">
        <v>613</v>
      </c>
      <c r="G146" s="6280" t="s">
        <v>613</v>
      </c>
      <c r="H146" s="2150" t="str">
        <f t="shared" si="5"/>
        <v/>
      </c>
      <c r="I146" s="1079">
        <v>0</v>
      </c>
    </row>
    <row r="147" spans="2:9" x14ac:dyDescent="0.25">
      <c r="B147" s="1244" t="s">
        <v>546</v>
      </c>
      <c r="C147" s="6278">
        <v>0</v>
      </c>
      <c r="D147" s="266">
        <v>0</v>
      </c>
      <c r="E147" s="2150" t="str">
        <f t="shared" si="6"/>
        <v/>
      </c>
      <c r="F147" s="6279" t="s">
        <v>613</v>
      </c>
      <c r="G147" s="6280" t="s">
        <v>613</v>
      </c>
      <c r="H147" s="2150" t="str">
        <f t="shared" si="5"/>
        <v/>
      </c>
      <c r="I147" s="1079">
        <v>0</v>
      </c>
    </row>
    <row r="148" spans="2:9" ht="21" x14ac:dyDescent="0.25">
      <c r="B148" s="1244" t="s">
        <v>547</v>
      </c>
      <c r="C148" s="6278">
        <v>0</v>
      </c>
      <c r="D148" s="266">
        <v>0</v>
      </c>
      <c r="E148" s="2150" t="str">
        <f t="shared" si="6"/>
        <v/>
      </c>
      <c r="F148" s="6279" t="s">
        <v>613</v>
      </c>
      <c r="G148" s="6280" t="s">
        <v>613</v>
      </c>
      <c r="H148" s="2150" t="str">
        <f t="shared" si="5"/>
        <v/>
      </c>
      <c r="I148" s="1079">
        <v>0</v>
      </c>
    </row>
    <row r="149" spans="2:9" ht="15" hidden="1" customHeight="1" x14ac:dyDescent="0.25">
      <c r="B149" s="1244" t="s">
        <v>548</v>
      </c>
      <c r="C149" s="6278">
        <v>0</v>
      </c>
      <c r="D149" s="266">
        <v>0</v>
      </c>
      <c r="E149" s="2150" t="str">
        <f t="shared" si="6"/>
        <v/>
      </c>
      <c r="F149" s="6279" t="s">
        <v>613</v>
      </c>
      <c r="G149" s="6280" t="s">
        <v>613</v>
      </c>
      <c r="H149" s="2150" t="str">
        <f t="shared" si="5"/>
        <v/>
      </c>
      <c r="I149" s="1079">
        <v>0</v>
      </c>
    </row>
    <row r="150" spans="2:9" x14ac:dyDescent="0.25">
      <c r="B150" s="1244" t="s">
        <v>586</v>
      </c>
      <c r="C150" s="6278">
        <v>5</v>
      </c>
      <c r="D150" s="266">
        <v>9</v>
      </c>
      <c r="E150" s="2150">
        <f t="shared" si="6"/>
        <v>80</v>
      </c>
      <c r="F150" s="6279">
        <v>2.8</v>
      </c>
      <c r="G150" s="6282">
        <v>1.6666666666666667</v>
      </c>
      <c r="H150" s="6283">
        <f t="shared" si="5"/>
        <v>-1.1333333333333331</v>
      </c>
      <c r="I150" s="1079">
        <v>0</v>
      </c>
    </row>
    <row r="151" spans="2:9" x14ac:dyDescent="0.25">
      <c r="B151" s="1244" t="s">
        <v>549</v>
      </c>
      <c r="C151" s="6278">
        <v>29</v>
      </c>
      <c r="D151" s="266">
        <v>20</v>
      </c>
      <c r="E151" s="2150">
        <f t="shared" si="6"/>
        <v>-31.034482758620683</v>
      </c>
      <c r="F151" s="6279">
        <v>1.7931034482758621</v>
      </c>
      <c r="G151" s="6280">
        <v>3.95</v>
      </c>
      <c r="H151" s="2150">
        <f t="shared" si="5"/>
        <v>2.1568965517241381</v>
      </c>
      <c r="I151" s="1079">
        <v>0</v>
      </c>
    </row>
    <row r="152" spans="2:9" ht="21" x14ac:dyDescent="0.25">
      <c r="B152" s="1244" t="s">
        <v>550</v>
      </c>
      <c r="C152" s="6278">
        <v>1</v>
      </c>
      <c r="D152" s="266">
        <v>1</v>
      </c>
      <c r="E152" s="2150">
        <f t="shared" si="6"/>
        <v>0</v>
      </c>
      <c r="F152" s="6279">
        <v>1</v>
      </c>
      <c r="G152" s="6280">
        <v>2</v>
      </c>
      <c r="H152" s="2150">
        <f t="shared" si="5"/>
        <v>1</v>
      </c>
      <c r="I152" s="1079">
        <v>0</v>
      </c>
    </row>
    <row r="153" spans="2:9" ht="31.5" hidden="1" customHeight="1" x14ac:dyDescent="0.25">
      <c r="B153" s="6284" t="s">
        <v>551</v>
      </c>
      <c r="C153" s="6278">
        <v>0</v>
      </c>
      <c r="D153" s="266">
        <v>0</v>
      </c>
      <c r="E153" s="2150" t="str">
        <f t="shared" si="6"/>
        <v/>
      </c>
      <c r="F153" s="1249" t="s">
        <v>613</v>
      </c>
      <c r="G153" s="6280" t="s">
        <v>613</v>
      </c>
      <c r="H153" s="2150" t="str">
        <f t="shared" si="5"/>
        <v/>
      </c>
      <c r="I153" s="1079">
        <v>0</v>
      </c>
    </row>
    <row r="154" spans="2:9" ht="21" x14ac:dyDescent="0.25">
      <c r="B154" s="1244" t="s">
        <v>552</v>
      </c>
      <c r="C154" s="6278">
        <v>86</v>
      </c>
      <c r="D154" s="266">
        <v>74</v>
      </c>
      <c r="E154" s="2150">
        <f t="shared" si="6"/>
        <v>-13.95348837209302</v>
      </c>
      <c r="F154" s="6279">
        <v>16.104651162790699</v>
      </c>
      <c r="G154" s="6280">
        <v>20.04054054054054</v>
      </c>
      <c r="H154" s="2150">
        <f t="shared" si="5"/>
        <v>3.9358893777498416</v>
      </c>
      <c r="I154" s="1079">
        <v>0</v>
      </c>
    </row>
    <row r="155" spans="2:9" x14ac:dyDescent="0.25">
      <c r="B155" s="1244" t="s">
        <v>553</v>
      </c>
      <c r="C155" s="6278">
        <v>41</v>
      </c>
      <c r="D155" s="266">
        <v>66</v>
      </c>
      <c r="E155" s="2150">
        <f t="shared" si="6"/>
        <v>60.975609756097583</v>
      </c>
      <c r="F155" s="6279">
        <v>2.1707317073170733</v>
      </c>
      <c r="G155" s="6280">
        <v>1.6666666666666667</v>
      </c>
      <c r="H155" s="2150">
        <f t="shared" si="5"/>
        <v>-0.50406504065040658</v>
      </c>
      <c r="I155" s="1079">
        <v>0</v>
      </c>
    </row>
    <row r="156" spans="2:9" ht="31.5" hidden="1" customHeight="1" x14ac:dyDescent="0.25">
      <c r="B156" s="1244" t="s">
        <v>554</v>
      </c>
      <c r="C156" s="6278">
        <v>0</v>
      </c>
      <c r="D156" s="266">
        <v>35</v>
      </c>
      <c r="E156" s="2150" t="str">
        <f t="shared" si="6"/>
        <v/>
      </c>
      <c r="F156" s="6279" t="s">
        <v>613</v>
      </c>
      <c r="G156" s="6280">
        <v>2.6</v>
      </c>
      <c r="H156" s="2150" t="str">
        <f t="shared" si="5"/>
        <v/>
      </c>
      <c r="I156" s="1079">
        <v>0</v>
      </c>
    </row>
    <row r="157" spans="2:9" x14ac:dyDescent="0.25">
      <c r="B157" s="1245" t="s">
        <v>555</v>
      </c>
      <c r="C157" s="6278">
        <v>96</v>
      </c>
      <c r="D157" s="266">
        <v>143</v>
      </c>
      <c r="E157" s="2150">
        <f t="shared" si="6"/>
        <v>48.958333333333314</v>
      </c>
      <c r="F157" s="6279">
        <v>7.489583333333333</v>
      </c>
      <c r="G157" s="6280">
        <v>5.685314685314685</v>
      </c>
      <c r="H157" s="2150">
        <f t="shared" si="5"/>
        <v>-1.8042686480186481</v>
      </c>
      <c r="I157" s="1079">
        <v>0</v>
      </c>
    </row>
    <row r="158" spans="2:9" x14ac:dyDescent="0.25">
      <c r="B158" s="1245" t="s">
        <v>556</v>
      </c>
      <c r="C158" s="6278">
        <v>6</v>
      </c>
      <c r="D158" s="266">
        <v>10</v>
      </c>
      <c r="E158" s="2150">
        <f t="shared" si="6"/>
        <v>66.666666666666686</v>
      </c>
      <c r="F158" s="6279">
        <v>2.8333333333333335</v>
      </c>
      <c r="G158" s="6280">
        <v>2.2000000000000002</v>
      </c>
      <c r="H158" s="2150">
        <f t="shared" si="5"/>
        <v>-0.6333333333333333</v>
      </c>
      <c r="I158" s="1079">
        <v>0</v>
      </c>
    </row>
    <row r="159" spans="2:9" x14ac:dyDescent="0.25">
      <c r="B159" s="1245" t="s">
        <v>557</v>
      </c>
      <c r="C159" s="6278">
        <v>8</v>
      </c>
      <c r="D159" s="266">
        <v>11</v>
      </c>
      <c r="E159" s="2150">
        <f t="shared" si="6"/>
        <v>37.5</v>
      </c>
      <c r="F159" s="6279">
        <v>6.125</v>
      </c>
      <c r="G159" s="6280">
        <v>4.5454545454545459</v>
      </c>
      <c r="H159" s="2150">
        <f t="shared" si="5"/>
        <v>-1.5795454545454541</v>
      </c>
      <c r="I159" s="1079">
        <v>0</v>
      </c>
    </row>
    <row r="160" spans="2:9" x14ac:dyDescent="0.25">
      <c r="B160" s="1245" t="s">
        <v>558</v>
      </c>
      <c r="C160" s="6278">
        <v>36</v>
      </c>
      <c r="D160" s="266">
        <v>246</v>
      </c>
      <c r="E160" s="2150">
        <f t="shared" si="6"/>
        <v>583.33333333333326</v>
      </c>
      <c r="F160" s="6279">
        <v>1.5</v>
      </c>
      <c r="G160" s="6280">
        <v>1.1869918699186992</v>
      </c>
      <c r="H160" s="2150">
        <f t="shared" si="5"/>
        <v>-0.31300813008130079</v>
      </c>
      <c r="I160" s="1079">
        <v>0</v>
      </c>
    </row>
    <row r="161" spans="2:9" x14ac:dyDescent="0.25">
      <c r="B161" s="1245" t="s">
        <v>559</v>
      </c>
      <c r="C161" s="6278">
        <v>7</v>
      </c>
      <c r="D161" s="266">
        <v>6</v>
      </c>
      <c r="E161" s="2150">
        <f t="shared" si="6"/>
        <v>-14.285714285714292</v>
      </c>
      <c r="F161" s="6279">
        <v>4.5714285714285712</v>
      </c>
      <c r="G161" s="6280">
        <v>1.5</v>
      </c>
      <c r="H161" s="2150">
        <f t="shared" si="5"/>
        <v>-3.0714285714285712</v>
      </c>
      <c r="I161" s="1079">
        <v>0</v>
      </c>
    </row>
    <row r="162" spans="2:9" ht="21" x14ac:dyDescent="0.25">
      <c r="B162" s="1245" t="s">
        <v>560</v>
      </c>
      <c r="C162" s="6278">
        <v>4</v>
      </c>
      <c r="D162" s="266">
        <v>1</v>
      </c>
      <c r="E162" s="2150">
        <f t="shared" si="6"/>
        <v>-75</v>
      </c>
      <c r="F162" s="6279">
        <v>2</v>
      </c>
      <c r="G162" s="6280">
        <v>1</v>
      </c>
      <c r="H162" s="2150">
        <f t="shared" si="5"/>
        <v>-1</v>
      </c>
      <c r="I162" s="1079">
        <v>0</v>
      </c>
    </row>
    <row r="163" spans="2:9" x14ac:dyDescent="0.25">
      <c r="B163" s="6285" t="s">
        <v>561</v>
      </c>
      <c r="C163" s="6278">
        <v>3</v>
      </c>
      <c r="D163" s="266">
        <v>1</v>
      </c>
      <c r="E163" s="6286">
        <f t="shared" si="6"/>
        <v>-66.666666666666671</v>
      </c>
      <c r="F163" s="6287">
        <v>2</v>
      </c>
      <c r="G163" s="6288">
        <v>1</v>
      </c>
      <c r="H163" s="6286">
        <f t="shared" si="5"/>
        <v>-1</v>
      </c>
      <c r="I163" s="1248">
        <v>0</v>
      </c>
    </row>
    <row r="164" spans="2:9" ht="31.5" hidden="1" customHeight="1" x14ac:dyDescent="0.25">
      <c r="B164" s="6285" t="s">
        <v>562</v>
      </c>
      <c r="C164" s="6289">
        <v>0</v>
      </c>
      <c r="D164" s="266">
        <v>0</v>
      </c>
      <c r="E164" s="6286"/>
      <c r="F164" s="6290"/>
      <c r="G164" s="6288" t="s">
        <v>613</v>
      </c>
      <c r="H164" s="6286"/>
      <c r="I164" s="1248">
        <v>0</v>
      </c>
    </row>
    <row r="165" spans="2:9" ht="31.5" hidden="1" customHeight="1" x14ac:dyDescent="0.25">
      <c r="B165" s="1246" t="s">
        <v>563</v>
      </c>
      <c r="C165" s="6278">
        <v>0</v>
      </c>
      <c r="D165" s="266">
        <v>0</v>
      </c>
      <c r="E165" s="6286"/>
      <c r="F165" s="6291"/>
      <c r="G165" s="6288" t="s">
        <v>613</v>
      </c>
      <c r="H165" s="6286" t="str">
        <f t="shared" si="5"/>
        <v/>
      </c>
      <c r="I165" s="1248">
        <v>0</v>
      </c>
    </row>
    <row r="166" spans="2:9" x14ac:dyDescent="0.25">
      <c r="B166" s="6285" t="s">
        <v>409</v>
      </c>
      <c r="C166" s="6278">
        <v>2</v>
      </c>
      <c r="D166" s="266">
        <v>0</v>
      </c>
      <c r="E166" s="6286" t="str">
        <f>IF(C166*D166=0,"",(D166/C166)*100-100)</f>
        <v/>
      </c>
      <c r="F166" s="6291">
        <v>2</v>
      </c>
      <c r="G166" s="6288" t="s">
        <v>613</v>
      </c>
      <c r="H166" s="6286" t="str">
        <f t="shared" si="5"/>
        <v/>
      </c>
      <c r="I166" s="1248">
        <v>0</v>
      </c>
    </row>
    <row r="167" spans="2:9" ht="15.75" thickBot="1" x14ac:dyDescent="0.3">
      <c r="B167" s="6292" t="s">
        <v>564</v>
      </c>
      <c r="C167" s="6293">
        <v>19</v>
      </c>
      <c r="D167" s="758">
        <v>7</v>
      </c>
      <c r="E167" s="6286">
        <f>IF(C167*D167=0,"",(D167/C167)*100-100)</f>
        <v>-63.15789473684211</v>
      </c>
      <c r="F167" s="6294">
        <v>2</v>
      </c>
      <c r="G167" s="6295">
        <v>6.2857142857142856</v>
      </c>
      <c r="H167" s="6296">
        <f t="shared" si="5"/>
        <v>4.2857142857142856</v>
      </c>
      <c r="I167" s="1254">
        <v>0</v>
      </c>
    </row>
    <row r="168" spans="2:9" ht="15.75" thickBot="1" x14ac:dyDescent="0.3">
      <c r="B168" s="6297" t="s">
        <v>14</v>
      </c>
      <c r="C168" s="1275">
        <v>1226</v>
      </c>
      <c r="D168" s="1085">
        <f>SUM(D116:D167)</f>
        <v>1377</v>
      </c>
      <c r="E168" s="6298">
        <f>IF(C168*D168=0,"",(D168/C168)*100-100)</f>
        <v>12.316476345840115</v>
      </c>
      <c r="F168" s="6299">
        <v>3.7740619902120716</v>
      </c>
      <c r="G168" s="6299">
        <v>3.5991285403050108</v>
      </c>
      <c r="H168" s="6296">
        <f>IF(C168*D168=0,"",G168-F168)</f>
        <v>-0.17493344990706072</v>
      </c>
      <c r="I168" s="1087">
        <v>0</v>
      </c>
    </row>
    <row r="170" spans="2:9" x14ac:dyDescent="0.25">
      <c r="B170" s="431" t="s">
        <v>791</v>
      </c>
    </row>
    <row r="171" spans="2:9" ht="15.75" thickBot="1" x14ac:dyDescent="0.3"/>
    <row r="172" spans="2:9" ht="15" customHeight="1" x14ac:dyDescent="0.25">
      <c r="B172" s="7154" t="s">
        <v>194</v>
      </c>
      <c r="C172" s="7377" t="s">
        <v>787</v>
      </c>
      <c r="D172" s="7378"/>
      <c r="E172" s="7369" t="s">
        <v>125</v>
      </c>
      <c r="F172" s="7383" t="s">
        <v>788</v>
      </c>
      <c r="G172" s="7384"/>
      <c r="H172" s="7369" t="s">
        <v>789</v>
      </c>
    </row>
    <row r="173" spans="2:9" ht="15.75" thickBot="1" x14ac:dyDescent="0.3">
      <c r="B173" s="7255"/>
      <c r="C173" s="7379"/>
      <c r="D173" s="7380"/>
      <c r="E173" s="7370"/>
      <c r="F173" s="7385"/>
      <c r="G173" s="7386"/>
      <c r="H173" s="7370"/>
    </row>
    <row r="174" spans="2:9" ht="15.75" thickBot="1" x14ac:dyDescent="0.3">
      <c r="B174" s="7159"/>
      <c r="C174" s="171" t="s">
        <v>1</v>
      </c>
      <c r="D174" s="185" t="s">
        <v>2360</v>
      </c>
      <c r="E174" s="7371"/>
      <c r="F174" s="171" t="s">
        <v>1</v>
      </c>
      <c r="G174" s="185" t="s">
        <v>2360</v>
      </c>
      <c r="H174" s="7371"/>
    </row>
    <row r="175" spans="2:9" ht="15.75" thickBot="1" x14ac:dyDescent="0.3">
      <c r="B175" s="518" t="s">
        <v>173</v>
      </c>
      <c r="C175" s="1370">
        <v>284</v>
      </c>
      <c r="D175" s="991">
        <v>461</v>
      </c>
      <c r="E175" s="992">
        <f t="shared" ref="E175:E195" si="7">IF(D175*C175=0,"",D175/C175*100-100)</f>
        <v>62.323943661971839</v>
      </c>
      <c r="F175" s="1371">
        <v>2.112676056338028</v>
      </c>
      <c r="G175" s="1372">
        <v>1.6073752711496747</v>
      </c>
      <c r="H175" s="1373">
        <v>-0.50530078518835331</v>
      </c>
    </row>
    <row r="176" spans="2:9" x14ac:dyDescent="0.25">
      <c r="B176" s="372" t="s">
        <v>174</v>
      </c>
      <c r="C176" s="1374">
        <v>154</v>
      </c>
      <c r="D176" s="1014">
        <v>100</v>
      </c>
      <c r="E176" s="1015">
        <f t="shared" si="7"/>
        <v>-35.064935064935071</v>
      </c>
      <c r="F176" s="1375">
        <v>3.9675324675324677</v>
      </c>
      <c r="G176" s="1376">
        <v>7.26</v>
      </c>
      <c r="H176" s="1115">
        <v>3.2924675324675321</v>
      </c>
    </row>
    <row r="177" spans="2:8" x14ac:dyDescent="0.25">
      <c r="B177" s="359" t="s">
        <v>175</v>
      </c>
      <c r="C177" s="1377">
        <v>67</v>
      </c>
      <c r="D177" s="1000">
        <v>82</v>
      </c>
      <c r="E177" s="1001">
        <f t="shared" si="7"/>
        <v>22.388059701492537</v>
      </c>
      <c r="F177" s="1378">
        <v>2.2238805970149254</v>
      </c>
      <c r="G177" s="1379">
        <v>2.3658536585365852</v>
      </c>
      <c r="H177" s="1104">
        <v>0.14197306152165989</v>
      </c>
    </row>
    <row r="178" spans="2:8" x14ac:dyDescent="0.25">
      <c r="B178" s="359" t="s">
        <v>176</v>
      </c>
      <c r="C178" s="1377">
        <v>107</v>
      </c>
      <c r="D178" s="1000">
        <v>79</v>
      </c>
      <c r="E178" s="1001">
        <f t="shared" si="7"/>
        <v>-26.168224299065429</v>
      </c>
      <c r="F178" s="1378">
        <v>7.009345794392523</v>
      </c>
      <c r="G178" s="1379">
        <v>10.025316455696203</v>
      </c>
      <c r="H178" s="1104">
        <v>3.0159706613036796</v>
      </c>
    </row>
    <row r="179" spans="2:8" ht="15.75" thickBot="1" x14ac:dyDescent="0.3">
      <c r="B179" s="373" t="s">
        <v>177</v>
      </c>
      <c r="C179" s="1380">
        <v>50</v>
      </c>
      <c r="D179" s="1009">
        <v>79</v>
      </c>
      <c r="E179" s="1010">
        <f t="shared" si="7"/>
        <v>58</v>
      </c>
      <c r="F179" s="1381">
        <v>6.8</v>
      </c>
      <c r="G179" s="1379">
        <v>4.1518987341772151</v>
      </c>
      <c r="H179" s="1104">
        <v>-2.6481012658227847</v>
      </c>
    </row>
    <row r="180" spans="2:8" x14ac:dyDescent="0.25">
      <c r="B180" s="372" t="s">
        <v>178</v>
      </c>
      <c r="C180" s="1382">
        <v>32</v>
      </c>
      <c r="D180" s="995">
        <v>55</v>
      </c>
      <c r="E180" s="996">
        <f t="shared" si="7"/>
        <v>71.875</v>
      </c>
      <c r="F180" s="1383">
        <v>4.8125</v>
      </c>
      <c r="G180" s="1384">
        <v>4.6909090909090905</v>
      </c>
      <c r="H180" s="1104">
        <v>-0.12159090909090953</v>
      </c>
    </row>
    <row r="181" spans="2:8" x14ac:dyDescent="0.25">
      <c r="B181" s="359" t="s">
        <v>179</v>
      </c>
      <c r="C181" s="1377">
        <v>36</v>
      </c>
      <c r="D181" s="1000">
        <v>31</v>
      </c>
      <c r="E181" s="1001">
        <f t="shared" si="7"/>
        <v>-13.888888888888886</v>
      </c>
      <c r="F181" s="1378">
        <v>3.6944444444444446</v>
      </c>
      <c r="G181" s="1379">
        <v>7.129032258064516</v>
      </c>
      <c r="H181" s="1104">
        <v>3.4345878136200714</v>
      </c>
    </row>
    <row r="182" spans="2:8" x14ac:dyDescent="0.25">
      <c r="B182" s="359" t="s">
        <v>180</v>
      </c>
      <c r="C182" s="1377">
        <v>21</v>
      </c>
      <c r="D182" s="1000">
        <v>54</v>
      </c>
      <c r="E182" s="1001">
        <f t="shared" si="7"/>
        <v>157.14285714285717</v>
      </c>
      <c r="F182" s="1378">
        <v>8.8571428571428577</v>
      </c>
      <c r="G182" s="1379">
        <v>3.1666666666666665</v>
      </c>
      <c r="H182" s="1104">
        <v>-5.6904761904761916</v>
      </c>
    </row>
    <row r="183" spans="2:8" x14ac:dyDescent="0.25">
      <c r="B183" s="359" t="s">
        <v>181</v>
      </c>
      <c r="C183" s="1377">
        <v>20</v>
      </c>
      <c r="D183" s="1000">
        <v>28</v>
      </c>
      <c r="E183" s="1001">
        <f t="shared" si="7"/>
        <v>40</v>
      </c>
      <c r="F183" s="1378">
        <v>6.85</v>
      </c>
      <c r="G183" s="1379">
        <v>5.4642857142857144</v>
      </c>
      <c r="H183" s="1104">
        <v>-1.3857142857142852</v>
      </c>
    </row>
    <row r="184" spans="2:8" x14ac:dyDescent="0.25">
      <c r="B184" s="359" t="s">
        <v>182</v>
      </c>
      <c r="C184" s="1377">
        <v>108</v>
      </c>
      <c r="D184" s="1385">
        <v>106</v>
      </c>
      <c r="E184" s="1001">
        <f t="shared" si="7"/>
        <v>-1.8518518518518476</v>
      </c>
      <c r="F184" s="1378">
        <v>4.6481481481481479</v>
      </c>
      <c r="G184" s="1386">
        <v>2.8207547169811322</v>
      </c>
      <c r="H184" s="1104">
        <v>-1.8273934311670157</v>
      </c>
    </row>
    <row r="185" spans="2:8" ht="15.75" thickBot="1" x14ac:dyDescent="0.3">
      <c r="B185" s="373" t="s">
        <v>183</v>
      </c>
      <c r="C185" s="1380">
        <v>71</v>
      </c>
      <c r="D185" s="1009">
        <v>66</v>
      </c>
      <c r="E185" s="1010">
        <f t="shared" si="7"/>
        <v>-7.0422535211267672</v>
      </c>
      <c r="F185" s="1381">
        <v>4.732394366197183</v>
      </c>
      <c r="G185" s="1387">
        <v>5.7575757575757578</v>
      </c>
      <c r="H185" s="1104">
        <v>1.0251813913785748</v>
      </c>
    </row>
    <row r="186" spans="2:8" x14ac:dyDescent="0.25">
      <c r="B186" s="372" t="s">
        <v>184</v>
      </c>
      <c r="C186" s="1374">
        <v>34</v>
      </c>
      <c r="D186" s="995">
        <v>29</v>
      </c>
      <c r="E186" s="1015">
        <f t="shared" si="7"/>
        <v>-14.705882352941174</v>
      </c>
      <c r="F186" s="1383">
        <v>3.0882352941176472</v>
      </c>
      <c r="G186" s="1384">
        <v>3.1379310344827585</v>
      </c>
      <c r="H186" s="1104">
        <v>4.9695740365111263E-2</v>
      </c>
    </row>
    <row r="187" spans="2:8" x14ac:dyDescent="0.25">
      <c r="B187" s="359" t="s">
        <v>185</v>
      </c>
      <c r="C187" s="1377">
        <v>34</v>
      </c>
      <c r="D187" s="1000">
        <v>41</v>
      </c>
      <c r="E187" s="1001">
        <f t="shared" si="7"/>
        <v>20.588235294117638</v>
      </c>
      <c r="F187" s="1378">
        <v>1.2058823529411764</v>
      </c>
      <c r="G187" s="1379">
        <v>1.2926829268292683</v>
      </c>
      <c r="H187" s="1104">
        <v>8.6800573888091925E-2</v>
      </c>
    </row>
    <row r="188" spans="2:8" x14ac:dyDescent="0.25">
      <c r="B188" s="359" t="s">
        <v>186</v>
      </c>
      <c r="C188" s="1377">
        <v>24</v>
      </c>
      <c r="D188" s="1000">
        <v>21</v>
      </c>
      <c r="E188" s="1001">
        <f t="shared" si="7"/>
        <v>-12.5</v>
      </c>
      <c r="F188" s="1378">
        <v>4.5</v>
      </c>
      <c r="G188" s="1379">
        <v>3.8095238095238093</v>
      </c>
      <c r="H188" s="1104">
        <v>-0.69047619047619069</v>
      </c>
    </row>
    <row r="189" spans="2:8" x14ac:dyDescent="0.25">
      <c r="B189" s="359" t="s">
        <v>187</v>
      </c>
      <c r="C189" s="1377">
        <v>22</v>
      </c>
      <c r="D189" s="1000">
        <v>15</v>
      </c>
      <c r="E189" s="1001">
        <f t="shared" si="7"/>
        <v>-31.818181818181827</v>
      </c>
      <c r="F189" s="1378">
        <v>1.2727272727272727</v>
      </c>
      <c r="G189" s="1379">
        <v>6.2666666666666666</v>
      </c>
      <c r="H189" s="1104">
        <v>4.9939393939393941</v>
      </c>
    </row>
    <row r="190" spans="2:8" x14ac:dyDescent="0.25">
      <c r="B190" s="359" t="s">
        <v>188</v>
      </c>
      <c r="C190" s="1377">
        <v>20</v>
      </c>
      <c r="D190" s="1000">
        <v>9</v>
      </c>
      <c r="E190" s="1001">
        <f t="shared" si="7"/>
        <v>-55</v>
      </c>
      <c r="F190" s="1378">
        <v>1.1499999999999999</v>
      </c>
      <c r="G190" s="1379">
        <v>2</v>
      </c>
      <c r="H190" s="1104">
        <v>0.85000000000000009</v>
      </c>
    </row>
    <row r="191" spans="2:8" x14ac:dyDescent="0.25">
      <c r="B191" s="359" t="s">
        <v>189</v>
      </c>
      <c r="C191" s="1377">
        <v>59</v>
      </c>
      <c r="D191" s="1000">
        <v>32</v>
      </c>
      <c r="E191" s="1001">
        <f t="shared" si="7"/>
        <v>-45.762711864406782</v>
      </c>
      <c r="F191" s="1378">
        <v>1.1694915254237288</v>
      </c>
      <c r="G191" s="1379">
        <v>3.3125</v>
      </c>
      <c r="H191" s="1104">
        <v>2.1430084745762712</v>
      </c>
    </row>
    <row r="192" spans="2:8" x14ac:dyDescent="0.25">
      <c r="B192" s="359" t="s">
        <v>190</v>
      </c>
      <c r="C192" s="1377">
        <v>20</v>
      </c>
      <c r="D192" s="1000">
        <v>12</v>
      </c>
      <c r="E192" s="1001">
        <f t="shared" si="7"/>
        <v>-40</v>
      </c>
      <c r="F192" s="1378">
        <v>1</v>
      </c>
      <c r="G192" s="1379">
        <v>2.25</v>
      </c>
      <c r="H192" s="1104">
        <v>1.25</v>
      </c>
    </row>
    <row r="193" spans="2:10" x14ac:dyDescent="0.25">
      <c r="B193" s="359" t="s">
        <v>191</v>
      </c>
      <c r="C193" s="1377">
        <v>38</v>
      </c>
      <c r="D193" s="1000">
        <v>52</v>
      </c>
      <c r="E193" s="1388">
        <f t="shared" si="7"/>
        <v>36.84210526315789</v>
      </c>
      <c r="F193" s="1378">
        <v>4.8684210526315788</v>
      </c>
      <c r="G193" s="1379">
        <v>1.7692307692307692</v>
      </c>
      <c r="H193" s="1104">
        <v>-3.0991902834008096</v>
      </c>
    </row>
    <row r="194" spans="2:10" ht="15.75" thickBot="1" x14ac:dyDescent="0.3">
      <c r="B194" s="359" t="s">
        <v>192</v>
      </c>
      <c r="C194" s="1389">
        <v>25</v>
      </c>
      <c r="D194" s="1390">
        <v>25</v>
      </c>
      <c r="E194" s="1018">
        <f t="shared" si="7"/>
        <v>0</v>
      </c>
      <c r="F194" s="1391">
        <v>6</v>
      </c>
      <c r="G194" s="1392">
        <v>5.28</v>
      </c>
      <c r="H194" s="1104">
        <v>-0.71999999999999975</v>
      </c>
    </row>
    <row r="195" spans="2:10" ht="15.75" thickBot="1" x14ac:dyDescent="0.3">
      <c r="B195" s="1020" t="s">
        <v>14</v>
      </c>
      <c r="C195" s="1021">
        <v>1226</v>
      </c>
      <c r="D195" s="1393">
        <f>SUM(D175:D194)</f>
        <v>1377</v>
      </c>
      <c r="E195" s="1022">
        <f t="shared" si="7"/>
        <v>12.316476345840115</v>
      </c>
      <c r="F195" s="1394">
        <v>3.7740619902120716</v>
      </c>
      <c r="G195" s="1394">
        <v>3.5991285403050108</v>
      </c>
      <c r="H195" s="1024">
        <v>-0.17493344990706072</v>
      </c>
    </row>
    <row r="197" spans="2:10" x14ac:dyDescent="0.25">
      <c r="B197" s="431" t="s">
        <v>796</v>
      </c>
    </row>
    <row r="198" spans="2:10" ht="15.75" thickBot="1" x14ac:dyDescent="0.3"/>
    <row r="199" spans="2:10" ht="15.75" customHeight="1" thickBot="1" x14ac:dyDescent="0.3">
      <c r="B199" s="7183" t="s">
        <v>792</v>
      </c>
      <c r="C199" s="7422" t="s">
        <v>114</v>
      </c>
      <c r="D199" s="7423"/>
      <c r="E199" s="7424"/>
      <c r="F199" s="7422" t="s">
        <v>115</v>
      </c>
      <c r="G199" s="7423"/>
      <c r="H199" s="7424"/>
      <c r="I199" s="7342" t="s">
        <v>2608</v>
      </c>
      <c r="J199" s="7418" t="s">
        <v>2731</v>
      </c>
    </row>
    <row r="200" spans="2:10" ht="15" customHeight="1" x14ac:dyDescent="0.25">
      <c r="B200" s="7333"/>
      <c r="C200" s="7176" t="s">
        <v>124</v>
      </c>
      <c r="D200" s="7421"/>
      <c r="E200" s="7347" t="s">
        <v>125</v>
      </c>
      <c r="F200" s="7176" t="s">
        <v>124</v>
      </c>
      <c r="G200" s="7421"/>
      <c r="H200" s="7347" t="s">
        <v>125</v>
      </c>
      <c r="I200" s="7343"/>
      <c r="J200" s="7419"/>
    </row>
    <row r="201" spans="2:10" ht="15.75" thickBot="1" x14ac:dyDescent="0.3">
      <c r="B201" s="7184"/>
      <c r="C201" s="171" t="s">
        <v>1</v>
      </c>
      <c r="D201" s="185" t="s">
        <v>2360</v>
      </c>
      <c r="E201" s="7150"/>
      <c r="F201" s="171" t="s">
        <v>1</v>
      </c>
      <c r="G201" s="185" t="s">
        <v>2360</v>
      </c>
      <c r="H201" s="7150"/>
      <c r="I201" s="7344"/>
      <c r="J201" s="7420"/>
    </row>
    <row r="202" spans="2:10" ht="23.25" hidden="1" customHeight="1" x14ac:dyDescent="0.25">
      <c r="B202" s="6300" t="s">
        <v>537</v>
      </c>
      <c r="C202" s="238">
        <v>0</v>
      </c>
      <c r="D202" s="255">
        <v>0</v>
      </c>
      <c r="E202" s="1395" t="str">
        <f>IF(D202*C202=0,"",D202/C202*100-100)</f>
        <v/>
      </c>
      <c r="F202" s="238">
        <v>0</v>
      </c>
      <c r="G202" s="255">
        <v>0</v>
      </c>
      <c r="H202" s="1396" t="str">
        <f>IF(G202*F202=0,"",G202/F202*100-100)</f>
        <v/>
      </c>
      <c r="I202" s="578" t="e">
        <f t="shared" ref="I202" si="8">D202/$C$200*100</f>
        <v>#VALUE!</v>
      </c>
      <c r="J202" s="1397">
        <v>0</v>
      </c>
    </row>
    <row r="203" spans="2:10" x14ac:dyDescent="0.25">
      <c r="B203" s="279" t="s">
        <v>538</v>
      </c>
      <c r="C203" s="247">
        <v>15</v>
      </c>
      <c r="D203" s="264">
        <v>0</v>
      </c>
      <c r="E203" s="1398" t="str">
        <f>IF(D203*C203=0,"",D203/C203*100-100)</f>
        <v/>
      </c>
      <c r="F203" s="247">
        <v>15</v>
      </c>
      <c r="G203" s="264">
        <v>0</v>
      </c>
      <c r="H203" s="1399" t="str">
        <f>IF(G203*F203=0,"",G203/F203*100-100)</f>
        <v/>
      </c>
      <c r="I203" s="565">
        <v>0</v>
      </c>
      <c r="J203" s="246">
        <v>0</v>
      </c>
    </row>
    <row r="204" spans="2:10" x14ac:dyDescent="0.25">
      <c r="B204" s="359" t="s">
        <v>539</v>
      </c>
      <c r="C204" s="247">
        <v>14</v>
      </c>
      <c r="D204" s="264">
        <v>0</v>
      </c>
      <c r="E204" s="1398" t="str">
        <f t="shared" ref="E204:E213" si="9">IF(D204*C204=0,"",D204/C204*100-100)</f>
        <v/>
      </c>
      <c r="F204" s="247">
        <v>14</v>
      </c>
      <c r="G204" s="264">
        <v>0</v>
      </c>
      <c r="H204" s="1399" t="str">
        <f>IF(G204*F204=0,"",G204/F204*100-100)</f>
        <v/>
      </c>
      <c r="I204" s="565">
        <v>0</v>
      </c>
      <c r="J204" s="246">
        <v>0</v>
      </c>
    </row>
    <row r="205" spans="2:10" ht="22.5" x14ac:dyDescent="0.25">
      <c r="B205" s="1400" t="s">
        <v>793</v>
      </c>
      <c r="C205" s="247">
        <v>719</v>
      </c>
      <c r="D205" s="264">
        <v>813</v>
      </c>
      <c r="E205" s="1398">
        <f t="shared" si="9"/>
        <v>13.073713490959676</v>
      </c>
      <c r="F205" s="247">
        <v>719</v>
      </c>
      <c r="G205" s="264">
        <v>813</v>
      </c>
      <c r="H205" s="1399">
        <f t="shared" ref="H205:H213" si="10">IF(G205*F205=0,"",G205/F205*100-100)</f>
        <v>13.073713490959676</v>
      </c>
      <c r="I205" s="565">
        <v>68.491996630160074</v>
      </c>
      <c r="J205" s="1401">
        <v>32267399</v>
      </c>
    </row>
    <row r="206" spans="2:10" x14ac:dyDescent="0.25">
      <c r="B206" s="1400" t="s">
        <v>556</v>
      </c>
      <c r="C206" s="247">
        <v>17</v>
      </c>
      <c r="D206" s="264">
        <v>22</v>
      </c>
      <c r="E206" s="1398">
        <f t="shared" si="9"/>
        <v>29.411764705882348</v>
      </c>
      <c r="F206" s="247">
        <v>17</v>
      </c>
      <c r="G206" s="264">
        <v>22</v>
      </c>
      <c r="H206" s="1399">
        <f t="shared" si="10"/>
        <v>29.411764705882348</v>
      </c>
      <c r="I206" s="565">
        <v>1.8534119629317607</v>
      </c>
      <c r="J206" s="1397">
        <v>0</v>
      </c>
    </row>
    <row r="207" spans="2:10" x14ac:dyDescent="0.25">
      <c r="B207" s="1400" t="s">
        <v>794</v>
      </c>
      <c r="C207" s="247">
        <v>49</v>
      </c>
      <c r="D207" s="264">
        <v>50</v>
      </c>
      <c r="E207" s="1398">
        <f t="shared" si="9"/>
        <v>2.0408163265306172</v>
      </c>
      <c r="F207" s="247">
        <v>49</v>
      </c>
      <c r="G207" s="264">
        <v>50</v>
      </c>
      <c r="H207" s="1399">
        <f t="shared" si="10"/>
        <v>2.0408163265306172</v>
      </c>
      <c r="I207" s="565">
        <v>4.2122999157540013</v>
      </c>
      <c r="J207" s="1397">
        <v>11931</v>
      </c>
    </row>
    <row r="208" spans="2:10" x14ac:dyDescent="0.25">
      <c r="B208" s="1400" t="s">
        <v>795</v>
      </c>
      <c r="C208" s="247">
        <v>54</v>
      </c>
      <c r="D208" s="264">
        <v>292</v>
      </c>
      <c r="E208" s="1398">
        <f t="shared" si="9"/>
        <v>440.74074074074076</v>
      </c>
      <c r="F208" s="247">
        <v>53</v>
      </c>
      <c r="G208" s="264">
        <v>292</v>
      </c>
      <c r="H208" s="1399">
        <f t="shared" si="10"/>
        <v>450.94339622641508</v>
      </c>
      <c r="I208" s="565">
        <v>24.599831508003369</v>
      </c>
      <c r="J208" s="1397">
        <v>21150</v>
      </c>
    </row>
    <row r="209" spans="2:10" x14ac:dyDescent="0.25">
      <c r="B209" s="1400" t="s">
        <v>559</v>
      </c>
      <c r="C209" s="247">
        <v>32</v>
      </c>
      <c r="D209" s="264">
        <v>9</v>
      </c>
      <c r="E209" s="1398">
        <f t="shared" si="9"/>
        <v>-71.875</v>
      </c>
      <c r="F209" s="247">
        <v>32</v>
      </c>
      <c r="G209" s="264">
        <v>9</v>
      </c>
      <c r="H209" s="1399">
        <f t="shared" si="10"/>
        <v>-71.875</v>
      </c>
      <c r="I209" s="565">
        <v>0.75821398483572033</v>
      </c>
      <c r="J209" s="1397">
        <v>273775</v>
      </c>
    </row>
    <row r="210" spans="2:10" ht="22.5" x14ac:dyDescent="0.25">
      <c r="B210" s="1400" t="s">
        <v>560</v>
      </c>
      <c r="C210" s="247">
        <v>8</v>
      </c>
      <c r="D210" s="264">
        <v>1</v>
      </c>
      <c r="E210" s="1398">
        <f t="shared" si="9"/>
        <v>-87.5</v>
      </c>
      <c r="F210" s="247">
        <v>8</v>
      </c>
      <c r="G210" s="264">
        <v>1</v>
      </c>
      <c r="H210" s="1399">
        <f t="shared" si="10"/>
        <v>-87.5</v>
      </c>
      <c r="I210" s="565">
        <v>8.4245998315080034E-2</v>
      </c>
      <c r="J210" s="1397">
        <v>0</v>
      </c>
    </row>
    <row r="211" spans="2:10" ht="15.75" thickBot="1" x14ac:dyDescent="0.3">
      <c r="B211" s="1400" t="s">
        <v>409</v>
      </c>
      <c r="C211" s="247">
        <v>4</v>
      </c>
      <c r="D211" s="264">
        <v>0</v>
      </c>
      <c r="E211" s="1402" t="str">
        <f t="shared" si="9"/>
        <v/>
      </c>
      <c r="F211" s="247">
        <v>4</v>
      </c>
      <c r="G211" s="264">
        <v>0</v>
      </c>
      <c r="H211" s="1399" t="str">
        <f t="shared" si="10"/>
        <v/>
      </c>
      <c r="I211" s="565">
        <v>0</v>
      </c>
      <c r="J211" s="1401">
        <v>0</v>
      </c>
    </row>
    <row r="212" spans="2:10" ht="15.75" hidden="1" customHeight="1" thickBot="1" x14ac:dyDescent="0.3">
      <c r="B212" s="6301" t="s">
        <v>51</v>
      </c>
      <c r="C212" s="271">
        <v>0</v>
      </c>
      <c r="D212" s="292"/>
      <c r="E212" s="1403" t="str">
        <f t="shared" si="9"/>
        <v/>
      </c>
      <c r="F212" s="1404">
        <v>0</v>
      </c>
      <c r="G212" s="292"/>
      <c r="H212" s="1405" t="str">
        <f t="shared" si="10"/>
        <v/>
      </c>
      <c r="I212" s="583">
        <v>0</v>
      </c>
      <c r="J212" s="1406"/>
    </row>
    <row r="213" spans="2:10" ht="15.75" thickBot="1" x14ac:dyDescent="0.3">
      <c r="B213" s="1407" t="s">
        <v>14</v>
      </c>
      <c r="C213" s="1408">
        <v>912</v>
      </c>
      <c r="D213" s="438">
        <f>SUM(D202:D212)</f>
        <v>1187</v>
      </c>
      <c r="E213" s="686">
        <f t="shared" si="9"/>
        <v>30.153508771929808</v>
      </c>
      <c r="F213" s="1409">
        <v>911</v>
      </c>
      <c r="G213" s="438">
        <f>SUM(G202:G212)</f>
        <v>1187</v>
      </c>
      <c r="H213" s="346">
        <f t="shared" si="10"/>
        <v>30.296377607025249</v>
      </c>
      <c r="I213" s="1410">
        <v>100</v>
      </c>
      <c r="J213" s="1411">
        <f>SUM(J202:J211)</f>
        <v>32574255</v>
      </c>
    </row>
    <row r="215" spans="2:10" x14ac:dyDescent="0.25">
      <c r="B215" s="431" t="s">
        <v>797</v>
      </c>
    </row>
    <row r="216" spans="2:10" ht="15.75" thickBot="1" x14ac:dyDescent="0.3"/>
    <row r="217" spans="2:10" ht="15" customHeight="1" x14ac:dyDescent="0.25">
      <c r="B217" s="7215" t="s">
        <v>194</v>
      </c>
      <c r="C217" s="7189" t="s">
        <v>118</v>
      </c>
      <c r="D217" s="7190"/>
      <c r="E217" s="7191"/>
      <c r="F217" s="7189" t="s">
        <v>115</v>
      </c>
      <c r="G217" s="7192"/>
      <c r="H217" s="7193"/>
      <c r="I217" s="7408" t="s">
        <v>2607</v>
      </c>
    </row>
    <row r="218" spans="2:10" ht="23.25" thickBot="1" x14ac:dyDescent="0.3">
      <c r="B218" s="7216"/>
      <c r="C218" s="171" t="s">
        <v>1</v>
      </c>
      <c r="D218" s="185" t="s">
        <v>2360</v>
      </c>
      <c r="E218" s="537" t="s">
        <v>125</v>
      </c>
      <c r="F218" s="171" t="s">
        <v>1</v>
      </c>
      <c r="G218" s="185" t="s">
        <v>2360</v>
      </c>
      <c r="H218" s="537" t="s">
        <v>125</v>
      </c>
      <c r="I218" s="7409"/>
    </row>
    <row r="219" spans="2:10" ht="15.75" thickBot="1" x14ac:dyDescent="0.3">
      <c r="B219" s="518" t="s">
        <v>173</v>
      </c>
      <c r="C219" s="344">
        <v>215</v>
      </c>
      <c r="D219" s="991">
        <v>331</v>
      </c>
      <c r="E219" s="346">
        <f t="shared" ref="E219:E239" si="11">IF(D219*C219=0,"",D219/C219*100-100)</f>
        <v>53.953488372093005</v>
      </c>
      <c r="F219" s="538">
        <v>217</v>
      </c>
      <c r="G219" s="991">
        <v>331</v>
      </c>
      <c r="H219" s="347">
        <f t="shared" ref="H219:H239" si="12">IF(G219*F219=0,"",G219/F219*100-100)</f>
        <v>52.534562211981552</v>
      </c>
      <c r="I219" s="993">
        <v>27.885425442291488</v>
      </c>
    </row>
    <row r="220" spans="2:10" x14ac:dyDescent="0.25">
      <c r="B220" s="353" t="s">
        <v>174</v>
      </c>
      <c r="C220" s="238">
        <v>221</v>
      </c>
      <c r="D220" s="997">
        <v>245</v>
      </c>
      <c r="E220" s="355">
        <f t="shared" si="11"/>
        <v>10.859728506787334</v>
      </c>
      <c r="F220" s="356">
        <v>219</v>
      </c>
      <c r="G220" s="997">
        <v>245</v>
      </c>
      <c r="H220" s="539">
        <f t="shared" si="12"/>
        <v>11.872146118721474</v>
      </c>
      <c r="I220" s="1002">
        <v>20.640269587194609</v>
      </c>
    </row>
    <row r="221" spans="2:10" x14ac:dyDescent="0.25">
      <c r="B221" s="359" t="s">
        <v>175</v>
      </c>
      <c r="C221" s="247">
        <v>0</v>
      </c>
      <c r="D221" s="997">
        <v>34</v>
      </c>
      <c r="E221" s="263" t="str">
        <f t="shared" si="11"/>
        <v/>
      </c>
      <c r="F221" s="334">
        <v>0</v>
      </c>
      <c r="G221" s="997">
        <v>34</v>
      </c>
      <c r="H221" s="335" t="str">
        <f t="shared" si="12"/>
        <v/>
      </c>
      <c r="I221" s="1002">
        <v>2.8643639427127212</v>
      </c>
    </row>
    <row r="222" spans="2:10" x14ac:dyDescent="0.25">
      <c r="B222" s="359" t="s">
        <v>176</v>
      </c>
      <c r="C222" s="247">
        <v>15</v>
      </c>
      <c r="D222" s="1000">
        <v>127</v>
      </c>
      <c r="E222" s="263">
        <f t="shared" si="11"/>
        <v>746.66666666666663</v>
      </c>
      <c r="F222" s="334">
        <v>15</v>
      </c>
      <c r="G222" s="1000">
        <v>127</v>
      </c>
      <c r="H222" s="335">
        <f t="shared" si="12"/>
        <v>746.66666666666663</v>
      </c>
      <c r="I222" s="1002">
        <v>10.699241786015163</v>
      </c>
    </row>
    <row r="223" spans="2:10" ht="15.75" thickBot="1" x14ac:dyDescent="0.3">
      <c r="B223" s="373" t="s">
        <v>177</v>
      </c>
      <c r="C223" s="362">
        <v>10</v>
      </c>
      <c r="D223" s="1005">
        <v>18</v>
      </c>
      <c r="E223" s="367">
        <f t="shared" si="11"/>
        <v>80</v>
      </c>
      <c r="F223" s="540">
        <v>10</v>
      </c>
      <c r="G223" s="1005">
        <v>18</v>
      </c>
      <c r="H223" s="541">
        <f t="shared" si="12"/>
        <v>80</v>
      </c>
      <c r="I223" s="1006">
        <v>1.5164279696714407</v>
      </c>
    </row>
    <row r="224" spans="2:10" x14ac:dyDescent="0.25">
      <c r="B224" s="353" t="s">
        <v>178</v>
      </c>
      <c r="C224" s="238">
        <v>25</v>
      </c>
      <c r="D224" s="1007">
        <v>1</v>
      </c>
      <c r="E224" s="355">
        <f t="shared" si="11"/>
        <v>-96</v>
      </c>
      <c r="F224" s="356">
        <v>24</v>
      </c>
      <c r="G224" s="1007">
        <v>1</v>
      </c>
      <c r="H224" s="539">
        <f t="shared" si="12"/>
        <v>-95.833333333333329</v>
      </c>
      <c r="I224" s="998">
        <v>8.4245998315080034E-2</v>
      </c>
    </row>
    <row r="225" spans="2:9" x14ac:dyDescent="0.25">
      <c r="B225" s="359" t="s">
        <v>179</v>
      </c>
      <c r="C225" s="247">
        <v>29</v>
      </c>
      <c r="D225" s="1000">
        <v>22</v>
      </c>
      <c r="E225" s="263">
        <f t="shared" si="11"/>
        <v>-24.137931034482762</v>
      </c>
      <c r="F225" s="334">
        <v>29</v>
      </c>
      <c r="G225" s="1000">
        <v>22</v>
      </c>
      <c r="H225" s="335">
        <f t="shared" si="12"/>
        <v>-24.137931034482762</v>
      </c>
      <c r="I225" s="1002">
        <v>1.8534119629317607</v>
      </c>
    </row>
    <row r="226" spans="2:9" x14ac:dyDescent="0.25">
      <c r="B226" s="359" t="s">
        <v>180</v>
      </c>
      <c r="C226" s="247">
        <v>159</v>
      </c>
      <c r="D226" s="1005">
        <v>112</v>
      </c>
      <c r="E226" s="263">
        <f t="shared" si="11"/>
        <v>-29.559748427672957</v>
      </c>
      <c r="F226" s="334">
        <v>159</v>
      </c>
      <c r="G226" s="1005">
        <v>112</v>
      </c>
      <c r="H226" s="335">
        <f t="shared" si="12"/>
        <v>-29.559748427672957</v>
      </c>
      <c r="I226" s="1002">
        <v>9.4355518112889634</v>
      </c>
    </row>
    <row r="227" spans="2:9" x14ac:dyDescent="0.25">
      <c r="B227" s="359" t="s">
        <v>181</v>
      </c>
      <c r="C227" s="247">
        <v>15</v>
      </c>
      <c r="D227" s="1000">
        <v>29</v>
      </c>
      <c r="E227" s="263">
        <f t="shared" si="11"/>
        <v>93.333333333333343</v>
      </c>
      <c r="F227" s="334">
        <v>15</v>
      </c>
      <c r="G227" s="1000">
        <v>29</v>
      </c>
      <c r="H227" s="335">
        <f t="shared" si="12"/>
        <v>93.333333333333343</v>
      </c>
      <c r="I227" s="1002">
        <v>2.4431339511373209</v>
      </c>
    </row>
    <row r="228" spans="2:9" x14ac:dyDescent="0.25">
      <c r="B228" s="359" t="s">
        <v>182</v>
      </c>
      <c r="C228" s="247">
        <v>15</v>
      </c>
      <c r="D228" s="1000">
        <v>14</v>
      </c>
      <c r="E228" s="263">
        <f t="shared" si="11"/>
        <v>-6.6666666666666714</v>
      </c>
      <c r="F228" s="334">
        <v>15</v>
      </c>
      <c r="G228" s="1000">
        <v>14</v>
      </c>
      <c r="H228" s="335">
        <f t="shared" si="12"/>
        <v>-6.6666666666666714</v>
      </c>
      <c r="I228" s="1002">
        <v>1.1794439764111204</v>
      </c>
    </row>
    <row r="229" spans="2:9" ht="15.75" thickBot="1" x14ac:dyDescent="0.3">
      <c r="B229" s="373" t="s">
        <v>183</v>
      </c>
      <c r="C229" s="362">
        <v>79</v>
      </c>
      <c r="D229" s="1011">
        <v>68</v>
      </c>
      <c r="E229" s="367">
        <f t="shared" si="11"/>
        <v>-13.924050632911388</v>
      </c>
      <c r="F229" s="540">
        <v>79</v>
      </c>
      <c r="G229" s="1011">
        <v>68</v>
      </c>
      <c r="H229" s="541">
        <f t="shared" si="12"/>
        <v>-13.924050632911388</v>
      </c>
      <c r="I229" s="1012">
        <v>5.7287278854254424</v>
      </c>
    </row>
    <row r="230" spans="2:9" x14ac:dyDescent="0.25">
      <c r="B230" s="372" t="s">
        <v>184</v>
      </c>
      <c r="C230" s="254">
        <v>14</v>
      </c>
      <c r="D230" s="1005">
        <v>25</v>
      </c>
      <c r="E230" s="256">
        <f t="shared" si="11"/>
        <v>78.571428571428584</v>
      </c>
      <c r="F230" s="356">
        <v>14</v>
      </c>
      <c r="G230" s="1005">
        <v>25</v>
      </c>
      <c r="H230" s="337">
        <f t="shared" si="12"/>
        <v>78.571428571428584</v>
      </c>
      <c r="I230" s="1016">
        <v>2.1061499578770007</v>
      </c>
    </row>
    <row r="231" spans="2:9" x14ac:dyDescent="0.25">
      <c r="B231" s="359" t="s">
        <v>185</v>
      </c>
      <c r="C231" s="247">
        <v>5</v>
      </c>
      <c r="D231" s="1000">
        <v>3</v>
      </c>
      <c r="E231" s="263">
        <f t="shared" si="11"/>
        <v>-40</v>
      </c>
      <c r="F231" s="334">
        <v>5</v>
      </c>
      <c r="G231" s="1000">
        <v>3</v>
      </c>
      <c r="H231" s="335">
        <f t="shared" si="12"/>
        <v>-40</v>
      </c>
      <c r="I231" s="1002">
        <v>0.25273799494524007</v>
      </c>
    </row>
    <row r="232" spans="2:9" x14ac:dyDescent="0.25">
      <c r="B232" s="359" t="s">
        <v>186</v>
      </c>
      <c r="C232" s="247">
        <v>11</v>
      </c>
      <c r="D232" s="1000">
        <v>1</v>
      </c>
      <c r="E232" s="263">
        <f t="shared" si="11"/>
        <v>-90.909090909090907</v>
      </c>
      <c r="F232" s="334">
        <v>11</v>
      </c>
      <c r="G232" s="1000">
        <v>1</v>
      </c>
      <c r="H232" s="335">
        <f t="shared" si="12"/>
        <v>-90.909090909090907</v>
      </c>
      <c r="I232" s="1002">
        <v>8.4245998315080034E-2</v>
      </c>
    </row>
    <row r="233" spans="2:9" x14ac:dyDescent="0.25">
      <c r="B233" s="359" t="s">
        <v>187</v>
      </c>
      <c r="C233" s="247">
        <v>3</v>
      </c>
      <c r="D233" s="1000">
        <v>83</v>
      </c>
      <c r="E233" s="263">
        <f t="shared" si="11"/>
        <v>2666.666666666667</v>
      </c>
      <c r="F233" s="334">
        <v>3</v>
      </c>
      <c r="G233" s="1000">
        <v>83</v>
      </c>
      <c r="H233" s="335">
        <f t="shared" si="12"/>
        <v>2666.666666666667</v>
      </c>
      <c r="I233" s="1002">
        <v>6.992417860151642</v>
      </c>
    </row>
    <row r="234" spans="2:9" x14ac:dyDescent="0.25">
      <c r="B234" s="359" t="s">
        <v>188</v>
      </c>
      <c r="C234" s="247">
        <v>0</v>
      </c>
      <c r="D234" s="1000">
        <v>3</v>
      </c>
      <c r="E234" s="263" t="str">
        <f t="shared" si="11"/>
        <v/>
      </c>
      <c r="F234" s="334">
        <v>0</v>
      </c>
      <c r="G234" s="1000">
        <v>3</v>
      </c>
      <c r="H234" s="335" t="str">
        <f t="shared" si="12"/>
        <v/>
      </c>
      <c r="I234" s="1002">
        <v>0.25273799494524007</v>
      </c>
    </row>
    <row r="235" spans="2:9" x14ac:dyDescent="0.25">
      <c r="B235" s="359" t="s">
        <v>189</v>
      </c>
      <c r="C235" s="247">
        <v>10</v>
      </c>
      <c r="D235" s="1000">
        <v>48</v>
      </c>
      <c r="E235" s="263">
        <f t="shared" si="11"/>
        <v>380</v>
      </c>
      <c r="F235" s="334">
        <v>10</v>
      </c>
      <c r="G235" s="1000">
        <v>48</v>
      </c>
      <c r="H235" s="335">
        <f t="shared" si="12"/>
        <v>380</v>
      </c>
      <c r="I235" s="1002">
        <v>4.0438079191238412</v>
      </c>
    </row>
    <row r="236" spans="2:9" x14ac:dyDescent="0.25">
      <c r="B236" s="359" t="s">
        <v>190</v>
      </c>
      <c r="C236" s="247">
        <v>5</v>
      </c>
      <c r="D236" s="1000">
        <v>1</v>
      </c>
      <c r="E236" s="263">
        <f t="shared" si="11"/>
        <v>-80</v>
      </c>
      <c r="F236" s="737">
        <v>5</v>
      </c>
      <c r="G236" s="1000">
        <v>1</v>
      </c>
      <c r="H236" s="335">
        <f t="shared" si="12"/>
        <v>-80</v>
      </c>
      <c r="I236" s="1002">
        <v>8.4245998315080034E-2</v>
      </c>
    </row>
    <row r="237" spans="2:9" x14ac:dyDescent="0.25">
      <c r="B237" s="359" t="s">
        <v>191</v>
      </c>
      <c r="C237" s="247">
        <v>78</v>
      </c>
      <c r="D237" s="1000">
        <v>21</v>
      </c>
      <c r="E237" s="263">
        <f t="shared" si="11"/>
        <v>-73.07692307692308</v>
      </c>
      <c r="F237" s="737">
        <v>78</v>
      </c>
      <c r="G237" s="1000">
        <v>21</v>
      </c>
      <c r="H237" s="335">
        <f t="shared" si="12"/>
        <v>-73.07692307692308</v>
      </c>
      <c r="I237" s="1002">
        <v>1.7691659646166806</v>
      </c>
    </row>
    <row r="238" spans="2:9" ht="15.75" thickBot="1" x14ac:dyDescent="0.3">
      <c r="B238" s="359" t="s">
        <v>192</v>
      </c>
      <c r="C238" s="271">
        <v>3</v>
      </c>
      <c r="D238" s="1005">
        <v>1</v>
      </c>
      <c r="E238" s="263">
        <f t="shared" si="11"/>
        <v>-66.666666666666671</v>
      </c>
      <c r="F238" s="540">
        <v>3</v>
      </c>
      <c r="G238" s="1005">
        <v>1</v>
      </c>
      <c r="H238" s="542">
        <f t="shared" si="12"/>
        <v>-66.666666666666671</v>
      </c>
      <c r="I238" s="1002">
        <v>8.4245998315080034E-2</v>
      </c>
    </row>
    <row r="239" spans="2:9" ht="15.75" thickBot="1" x14ac:dyDescent="0.3">
      <c r="B239" s="368" t="s">
        <v>14</v>
      </c>
      <c r="C239" s="442">
        <v>912</v>
      </c>
      <c r="D239" s="345">
        <f>SUM(D219:D238)</f>
        <v>1187</v>
      </c>
      <c r="E239" s="543">
        <f t="shared" si="11"/>
        <v>30.153508771929808</v>
      </c>
      <c r="F239" s="442">
        <v>911</v>
      </c>
      <c r="G239" s="345">
        <f>SUM(G219:G238)</f>
        <v>1187</v>
      </c>
      <c r="H239" s="543">
        <f t="shared" si="12"/>
        <v>30.296377607025249</v>
      </c>
      <c r="I239" s="1412">
        <v>100</v>
      </c>
    </row>
    <row r="241" spans="2:8" x14ac:dyDescent="0.25">
      <c r="B241" s="431" t="s">
        <v>800</v>
      </c>
    </row>
    <row r="242" spans="2:8" ht="15.75" thickBot="1" x14ac:dyDescent="0.3"/>
    <row r="243" spans="2:8" ht="15" customHeight="1" x14ac:dyDescent="0.25">
      <c r="B243" s="7183" t="s">
        <v>798</v>
      </c>
      <c r="C243" s="7410" t="s">
        <v>799</v>
      </c>
      <c r="D243" s="7411"/>
      <c r="E243" s="7362" t="s">
        <v>125</v>
      </c>
      <c r="F243" s="7414" t="s">
        <v>788</v>
      </c>
      <c r="G243" s="7415"/>
      <c r="H243" s="7369" t="s">
        <v>789</v>
      </c>
    </row>
    <row r="244" spans="2:8" ht="15.75" thickBot="1" x14ac:dyDescent="0.3">
      <c r="B244" s="7333"/>
      <c r="C244" s="7412"/>
      <c r="D244" s="7413"/>
      <c r="E244" s="7363"/>
      <c r="F244" s="7416"/>
      <c r="G244" s="7417"/>
      <c r="H244" s="7370"/>
    </row>
    <row r="245" spans="2:8" ht="14.25" customHeight="1" thickBot="1" x14ac:dyDescent="0.3">
      <c r="B245" s="7184"/>
      <c r="C245" s="1062" t="s">
        <v>1</v>
      </c>
      <c r="D245" s="1063" t="s">
        <v>2360</v>
      </c>
      <c r="E245" s="7364"/>
      <c r="F245" s="1062" t="s">
        <v>1</v>
      </c>
      <c r="G245" s="1063" t="s">
        <v>2360</v>
      </c>
      <c r="H245" s="7371"/>
    </row>
    <row r="246" spans="2:8" ht="23.25" hidden="1" customHeight="1" x14ac:dyDescent="0.25">
      <c r="B246" s="1413" t="s">
        <v>537</v>
      </c>
      <c r="C246" s="1414" t="e">
        <v>#REF!</v>
      </c>
      <c r="D246" s="264" t="e">
        <f>SUM(#REF!)</f>
        <v>#REF!</v>
      </c>
      <c r="E246" s="1396" t="e">
        <f>IF(D246*C246=0,"",D246/C246*100-100)</f>
        <v>#REF!</v>
      </c>
      <c r="F246" s="1415" t="e">
        <f>IF(#REF!*C246=0,"",#REF!/C246)</f>
        <v>#REF!</v>
      </c>
      <c r="G246" s="1416" t="e">
        <f>IF(#REF!*D246=0,"",#REF!/D246)</f>
        <v>#REF!</v>
      </c>
      <c r="H246" s="1417" t="e">
        <f t="shared" ref="H246:H257" si="13">IF(C246*D246=0,"",G246-F246)</f>
        <v>#REF!</v>
      </c>
    </row>
    <row r="247" spans="2:8" ht="23.25" customHeight="1" x14ac:dyDescent="0.25">
      <c r="B247" s="1418" t="s">
        <v>538</v>
      </c>
      <c r="C247" s="1414">
        <v>3</v>
      </c>
      <c r="D247" s="264">
        <v>0</v>
      </c>
      <c r="E247" s="738" t="str">
        <f>IF(D247*C247=0,"",D247/C247*100-100)</f>
        <v/>
      </c>
      <c r="F247" s="1419">
        <v>5</v>
      </c>
      <c r="G247" s="1420" t="s">
        <v>613</v>
      </c>
      <c r="H247" s="1399" t="str">
        <f t="shared" si="13"/>
        <v/>
      </c>
    </row>
    <row r="248" spans="2:8" ht="23.25" x14ac:dyDescent="0.25">
      <c r="B248" s="1418" t="s">
        <v>539</v>
      </c>
      <c r="C248" s="1414">
        <v>6</v>
      </c>
      <c r="D248" s="264">
        <v>0</v>
      </c>
      <c r="E248" s="1421" t="str">
        <f>IF(D248*C248=0,"",D248/C248*100-100)</f>
        <v/>
      </c>
      <c r="F248" s="1419">
        <v>2.3333333333333335</v>
      </c>
      <c r="G248" s="1420" t="s">
        <v>613</v>
      </c>
      <c r="H248" s="1399" t="str">
        <f t="shared" si="13"/>
        <v/>
      </c>
    </row>
    <row r="249" spans="2:8" ht="23.25" x14ac:dyDescent="0.25">
      <c r="B249" s="1422" t="s">
        <v>793</v>
      </c>
      <c r="C249" s="1423">
        <v>96</v>
      </c>
      <c r="D249" s="264">
        <v>143</v>
      </c>
      <c r="E249" s="1399">
        <f t="shared" ref="E249:E257" si="14">IF(D249*C249=0,"",D249/C249*100-100)</f>
        <v>48.958333333333314</v>
      </c>
      <c r="F249" s="1419">
        <v>7.489583333333333</v>
      </c>
      <c r="G249" s="1420">
        <v>5.685314685314685</v>
      </c>
      <c r="H249" s="1399">
        <f t="shared" si="13"/>
        <v>-1.8042686480186481</v>
      </c>
    </row>
    <row r="250" spans="2:8" x14ac:dyDescent="0.25">
      <c r="B250" s="1418" t="s">
        <v>556</v>
      </c>
      <c r="C250" s="1414">
        <v>6</v>
      </c>
      <c r="D250" s="264">
        <v>10</v>
      </c>
      <c r="E250" s="1399">
        <f t="shared" si="14"/>
        <v>66.666666666666686</v>
      </c>
      <c r="F250" s="1419">
        <v>2.8333333333333335</v>
      </c>
      <c r="G250" s="1420">
        <v>2.2000000000000002</v>
      </c>
      <c r="H250" s="1399">
        <f t="shared" si="13"/>
        <v>-0.6333333333333333</v>
      </c>
    </row>
    <row r="251" spans="2:8" x14ac:dyDescent="0.25">
      <c r="B251" s="1418" t="s">
        <v>794</v>
      </c>
      <c r="C251" s="1414">
        <v>8</v>
      </c>
      <c r="D251" s="264">
        <v>11</v>
      </c>
      <c r="E251" s="1399">
        <f t="shared" si="14"/>
        <v>37.5</v>
      </c>
      <c r="F251" s="1419">
        <v>6.125</v>
      </c>
      <c r="G251" s="1420">
        <v>4.5454545454545459</v>
      </c>
      <c r="H251" s="1399">
        <f t="shared" si="13"/>
        <v>-1.5795454545454541</v>
      </c>
    </row>
    <row r="252" spans="2:8" x14ac:dyDescent="0.25">
      <c r="B252" s="1418" t="s">
        <v>795</v>
      </c>
      <c r="C252" s="1414">
        <v>36</v>
      </c>
      <c r="D252" s="264">
        <v>246</v>
      </c>
      <c r="E252" s="1399">
        <f t="shared" si="14"/>
        <v>583.33333333333326</v>
      </c>
      <c r="F252" s="1419">
        <v>1.5</v>
      </c>
      <c r="G252" s="1420">
        <v>1.1869918699186992</v>
      </c>
      <c r="H252" s="1399">
        <f t="shared" si="13"/>
        <v>-0.31300813008130079</v>
      </c>
    </row>
    <row r="253" spans="2:8" x14ac:dyDescent="0.25">
      <c r="B253" s="1418" t="s">
        <v>559</v>
      </c>
      <c r="C253" s="1414">
        <v>7</v>
      </c>
      <c r="D253" s="264">
        <v>6</v>
      </c>
      <c r="E253" s="1399">
        <f t="shared" si="14"/>
        <v>-14.285714285714292</v>
      </c>
      <c r="F253" s="1419">
        <v>4.5714285714285712</v>
      </c>
      <c r="G253" s="1420">
        <v>1.5</v>
      </c>
      <c r="H253" s="1399">
        <f t="shared" si="13"/>
        <v>-3.0714285714285712</v>
      </c>
    </row>
    <row r="254" spans="2:8" ht="23.25" x14ac:dyDescent="0.25">
      <c r="B254" s="1418" t="s">
        <v>560</v>
      </c>
      <c r="C254" s="1414">
        <v>4</v>
      </c>
      <c r="D254" s="264">
        <v>1</v>
      </c>
      <c r="E254" s="1399">
        <f t="shared" si="14"/>
        <v>-75</v>
      </c>
      <c r="F254" s="1419">
        <v>2</v>
      </c>
      <c r="G254" s="1420">
        <v>1</v>
      </c>
      <c r="H254" s="1424">
        <f t="shared" si="13"/>
        <v>-1</v>
      </c>
    </row>
    <row r="255" spans="2:8" ht="15.75" thickBot="1" x14ac:dyDescent="0.3">
      <c r="B255" s="1418" t="s">
        <v>409</v>
      </c>
      <c r="C255" s="1414">
        <v>2</v>
      </c>
      <c r="D255" s="264">
        <v>0</v>
      </c>
      <c r="E255" s="1399" t="str">
        <f t="shared" si="14"/>
        <v/>
      </c>
      <c r="F255" s="1419">
        <v>2</v>
      </c>
      <c r="G255" s="1420" t="s">
        <v>613</v>
      </c>
      <c r="H255" s="1399" t="str">
        <f t="shared" si="13"/>
        <v/>
      </c>
    </row>
    <row r="256" spans="2:8" ht="15.75" hidden="1" customHeight="1" thickBot="1" x14ac:dyDescent="0.3">
      <c r="B256" s="1425" t="s">
        <v>51</v>
      </c>
      <c r="C256" s="1426">
        <v>0</v>
      </c>
      <c r="D256" s="292"/>
      <c r="E256" s="1405" t="str">
        <f t="shared" si="14"/>
        <v/>
      </c>
      <c r="F256" s="1427" t="s">
        <v>613</v>
      </c>
      <c r="G256" s="1428" t="s">
        <v>613</v>
      </c>
      <c r="H256" s="1429" t="str">
        <f t="shared" si="13"/>
        <v/>
      </c>
    </row>
    <row r="257" spans="2:8" ht="15.75" thickBot="1" x14ac:dyDescent="0.3">
      <c r="B257" s="1430" t="s">
        <v>14</v>
      </c>
      <c r="C257" s="1431">
        <v>168</v>
      </c>
      <c r="D257" s="285">
        <f>SUM(D247:D254)</f>
        <v>417</v>
      </c>
      <c r="E257" s="1432">
        <f t="shared" si="14"/>
        <v>148.21428571428572</v>
      </c>
      <c r="F257" s="1433">
        <v>5.4285714285714288</v>
      </c>
      <c r="G257" s="1434">
        <v>2.8465227817745804</v>
      </c>
      <c r="H257" s="1432">
        <f t="shared" si="13"/>
        <v>-2.5820486467968484</v>
      </c>
    </row>
    <row r="259" spans="2:8" x14ac:dyDescent="0.25">
      <c r="B259" s="431" t="s">
        <v>1353</v>
      </c>
    </row>
    <row r="260" spans="2:8" ht="15.75" thickBot="1" x14ac:dyDescent="0.3"/>
    <row r="261" spans="2:8" ht="15" customHeight="1" x14ac:dyDescent="0.25">
      <c r="B261" s="7154" t="s">
        <v>194</v>
      </c>
      <c r="C261" s="7377" t="s">
        <v>787</v>
      </c>
      <c r="D261" s="7378"/>
      <c r="E261" s="7369" t="s">
        <v>125</v>
      </c>
      <c r="F261" s="7383" t="s">
        <v>788</v>
      </c>
      <c r="G261" s="7384"/>
      <c r="H261" s="7369" t="s">
        <v>789</v>
      </c>
    </row>
    <row r="262" spans="2:8" ht="15.75" thickBot="1" x14ac:dyDescent="0.3">
      <c r="B262" s="7255"/>
      <c r="C262" s="7379"/>
      <c r="D262" s="7380"/>
      <c r="E262" s="7370"/>
      <c r="F262" s="7385"/>
      <c r="G262" s="7386"/>
      <c r="H262" s="7370"/>
    </row>
    <row r="263" spans="2:8" ht="15.75" thickBot="1" x14ac:dyDescent="0.3">
      <c r="B263" s="7159"/>
      <c r="C263" s="171" t="s">
        <v>1</v>
      </c>
      <c r="D263" s="185" t="s">
        <v>2360</v>
      </c>
      <c r="E263" s="7371"/>
      <c r="F263" s="171" t="s">
        <v>1</v>
      </c>
      <c r="G263" s="185" t="s">
        <v>2360</v>
      </c>
      <c r="H263" s="7371"/>
    </row>
    <row r="264" spans="2:8" ht="15.75" thickBot="1" x14ac:dyDescent="0.3">
      <c r="B264" s="518" t="s">
        <v>173</v>
      </c>
      <c r="C264" s="1370">
        <v>61</v>
      </c>
      <c r="D264" s="1619">
        <v>287</v>
      </c>
      <c r="E264" s="992">
        <f t="shared" ref="E264:E284" si="15">IF(D264*C264=0,"",D264/C264*100-100)</f>
        <v>370.49180327868851</v>
      </c>
      <c r="F264" s="1371">
        <v>3.5245901639344264</v>
      </c>
      <c r="G264" s="1372">
        <v>1.1533101045296168</v>
      </c>
      <c r="H264" s="1373">
        <f t="shared" ref="H264:H284" si="16">IF(C264*D264=0,"",G264-F264)</f>
        <v>-2.3712800594048096</v>
      </c>
    </row>
    <row r="265" spans="2:8" x14ac:dyDescent="0.25">
      <c r="B265" s="372" t="s">
        <v>174</v>
      </c>
      <c r="C265" s="1374">
        <v>33</v>
      </c>
      <c r="D265" s="2311">
        <v>24</v>
      </c>
      <c r="E265" s="1015">
        <f t="shared" si="15"/>
        <v>-27.272727272727266</v>
      </c>
      <c r="F265" s="1375">
        <v>6.6969696969696972</v>
      </c>
      <c r="G265" s="1376">
        <v>10.208333333333334</v>
      </c>
      <c r="H265" s="1115">
        <f t="shared" si="16"/>
        <v>3.5113636363636367</v>
      </c>
    </row>
    <row r="266" spans="2:8" x14ac:dyDescent="0.25">
      <c r="B266" s="359" t="s">
        <v>175</v>
      </c>
      <c r="C266" s="1377">
        <v>0</v>
      </c>
      <c r="D266" s="1117">
        <v>6</v>
      </c>
      <c r="E266" s="1001" t="str">
        <f t="shared" si="15"/>
        <v/>
      </c>
      <c r="F266" s="1378" t="s">
        <v>613</v>
      </c>
      <c r="G266" s="1379">
        <v>5.666666666666667</v>
      </c>
      <c r="H266" s="1104" t="str">
        <f t="shared" si="16"/>
        <v/>
      </c>
    </row>
    <row r="267" spans="2:8" x14ac:dyDescent="0.25">
      <c r="B267" s="359" t="s">
        <v>176</v>
      </c>
      <c r="C267" s="1377">
        <v>5</v>
      </c>
      <c r="D267" s="1117">
        <v>13</v>
      </c>
      <c r="E267" s="1001">
        <f t="shared" si="15"/>
        <v>160</v>
      </c>
      <c r="F267" s="1378">
        <v>3</v>
      </c>
      <c r="G267" s="1379">
        <v>9.7692307692307701</v>
      </c>
      <c r="H267" s="2312">
        <f t="shared" si="16"/>
        <v>6.7692307692307701</v>
      </c>
    </row>
    <row r="268" spans="2:8" ht="15.75" thickBot="1" x14ac:dyDescent="0.3">
      <c r="B268" s="373" t="s">
        <v>177</v>
      </c>
      <c r="C268" s="1380">
        <v>7</v>
      </c>
      <c r="D268" s="1390">
        <v>18</v>
      </c>
      <c r="E268" s="1010">
        <f t="shared" si="15"/>
        <v>157.14285714285717</v>
      </c>
      <c r="F268" s="1381">
        <v>1.4285714285714286</v>
      </c>
      <c r="G268" s="1376">
        <v>1</v>
      </c>
      <c r="H268" s="1111">
        <f t="shared" si="16"/>
        <v>-0.4285714285714286</v>
      </c>
    </row>
    <row r="269" spans="2:8" x14ac:dyDescent="0.25">
      <c r="B269" s="372" t="s">
        <v>178</v>
      </c>
      <c r="C269" s="1382">
        <v>6</v>
      </c>
      <c r="D269" s="1524">
        <v>0</v>
      </c>
      <c r="E269" s="996" t="str">
        <f t="shared" si="15"/>
        <v/>
      </c>
      <c r="F269" s="1383">
        <v>4.166666666666667</v>
      </c>
      <c r="G269" s="1384" t="s">
        <v>613</v>
      </c>
      <c r="H269" s="1100" t="str">
        <f t="shared" si="16"/>
        <v/>
      </c>
    </row>
    <row r="270" spans="2:8" x14ac:dyDescent="0.25">
      <c r="B270" s="359" t="s">
        <v>179</v>
      </c>
      <c r="C270" s="1377">
        <v>2</v>
      </c>
      <c r="D270" s="1117">
        <v>4</v>
      </c>
      <c r="E270" s="1001">
        <f t="shared" si="15"/>
        <v>100</v>
      </c>
      <c r="F270" s="1378">
        <v>14.5</v>
      </c>
      <c r="G270" s="1379">
        <v>5.5</v>
      </c>
      <c r="H270" s="1104">
        <f t="shared" si="16"/>
        <v>-9</v>
      </c>
    </row>
    <row r="271" spans="2:8" x14ac:dyDescent="0.25">
      <c r="B271" s="359" t="s">
        <v>180</v>
      </c>
      <c r="C271" s="1377">
        <v>7</v>
      </c>
      <c r="D271" s="1117">
        <v>20</v>
      </c>
      <c r="E271" s="1001">
        <f t="shared" si="15"/>
        <v>185.71428571428572</v>
      </c>
      <c r="F271" s="1378">
        <v>22.714285714285715</v>
      </c>
      <c r="G271" s="1379">
        <v>5.6</v>
      </c>
      <c r="H271" s="1104">
        <f t="shared" si="16"/>
        <v>-17.114285714285714</v>
      </c>
    </row>
    <row r="272" spans="2:8" x14ac:dyDescent="0.25">
      <c r="B272" s="359" t="s">
        <v>181</v>
      </c>
      <c r="C272" s="1377">
        <v>1</v>
      </c>
      <c r="D272" s="1117">
        <v>4</v>
      </c>
      <c r="E272" s="1001">
        <f t="shared" si="15"/>
        <v>300</v>
      </c>
      <c r="F272" s="1378">
        <v>15</v>
      </c>
      <c r="G272" s="1379">
        <v>7.25</v>
      </c>
      <c r="H272" s="1104">
        <f t="shared" si="16"/>
        <v>-7.75</v>
      </c>
    </row>
    <row r="273" spans="2:8" x14ac:dyDescent="0.25">
      <c r="B273" s="359" t="s">
        <v>182</v>
      </c>
      <c r="C273" s="1377">
        <v>8</v>
      </c>
      <c r="D273" s="2313">
        <v>11</v>
      </c>
      <c r="E273" s="1001">
        <f t="shared" si="15"/>
        <v>37.5</v>
      </c>
      <c r="F273" s="1378">
        <v>1.875</v>
      </c>
      <c r="G273" s="1386">
        <v>1.2727272727272727</v>
      </c>
      <c r="H273" s="1104">
        <f t="shared" si="16"/>
        <v>-0.60227272727272729</v>
      </c>
    </row>
    <row r="274" spans="2:8" ht="15.75" thickBot="1" x14ac:dyDescent="0.3">
      <c r="B274" s="373" t="s">
        <v>183</v>
      </c>
      <c r="C274" s="1380">
        <v>15</v>
      </c>
      <c r="D274" s="1390">
        <v>1</v>
      </c>
      <c r="E274" s="1010">
        <f t="shared" si="15"/>
        <v>-93.333333333333329</v>
      </c>
      <c r="F274" s="1381">
        <v>5.2666666666666666</v>
      </c>
      <c r="G274" s="1387">
        <v>68</v>
      </c>
      <c r="H274" s="1111">
        <f t="shared" si="16"/>
        <v>62.733333333333334</v>
      </c>
    </row>
    <row r="275" spans="2:8" x14ac:dyDescent="0.25">
      <c r="B275" s="372" t="s">
        <v>184</v>
      </c>
      <c r="C275" s="1374">
        <v>0</v>
      </c>
      <c r="D275" s="1524">
        <v>5</v>
      </c>
      <c r="E275" s="1015" t="str">
        <f t="shared" si="15"/>
        <v/>
      </c>
      <c r="F275" s="1383" t="s">
        <v>613</v>
      </c>
      <c r="G275" s="1384">
        <v>5</v>
      </c>
      <c r="H275" s="1115" t="str">
        <f t="shared" si="16"/>
        <v/>
      </c>
    </row>
    <row r="276" spans="2:8" x14ac:dyDescent="0.25">
      <c r="B276" s="359" t="s">
        <v>185</v>
      </c>
      <c r="C276" s="1377">
        <v>5</v>
      </c>
      <c r="D276" s="1117">
        <v>2</v>
      </c>
      <c r="E276" s="1001">
        <f t="shared" si="15"/>
        <v>-60</v>
      </c>
      <c r="F276" s="1378">
        <v>1</v>
      </c>
      <c r="G276" s="1379">
        <v>1.5</v>
      </c>
      <c r="H276" s="1104">
        <f t="shared" si="16"/>
        <v>0.5</v>
      </c>
    </row>
    <row r="277" spans="2:8" x14ac:dyDescent="0.25">
      <c r="B277" s="359" t="s">
        <v>186</v>
      </c>
      <c r="C277" s="1377">
        <v>2</v>
      </c>
      <c r="D277" s="1117">
        <v>0</v>
      </c>
      <c r="E277" s="1001" t="str">
        <f t="shared" si="15"/>
        <v/>
      </c>
      <c r="F277" s="1378">
        <v>5.5</v>
      </c>
      <c r="G277" s="1379" t="s">
        <v>613</v>
      </c>
      <c r="H277" s="1104" t="str">
        <f t="shared" si="16"/>
        <v/>
      </c>
    </row>
    <row r="278" spans="2:8" x14ac:dyDescent="0.25">
      <c r="B278" s="359" t="s">
        <v>187</v>
      </c>
      <c r="C278" s="1377">
        <v>2</v>
      </c>
      <c r="D278" s="1117">
        <v>7</v>
      </c>
      <c r="E278" s="1001">
        <f t="shared" si="15"/>
        <v>250</v>
      </c>
      <c r="F278" s="1378">
        <v>1.5</v>
      </c>
      <c r="G278" s="1379">
        <v>11.857142857142858</v>
      </c>
      <c r="H278" s="1104">
        <f t="shared" si="16"/>
        <v>10.357142857142858</v>
      </c>
    </row>
    <row r="279" spans="2:8" x14ac:dyDescent="0.25">
      <c r="B279" s="359" t="s">
        <v>188</v>
      </c>
      <c r="C279" s="1377">
        <v>0</v>
      </c>
      <c r="D279" s="1117">
        <v>1</v>
      </c>
      <c r="E279" s="1001" t="str">
        <f t="shared" si="15"/>
        <v/>
      </c>
      <c r="F279" s="1378" t="s">
        <v>613</v>
      </c>
      <c r="G279" s="1379">
        <v>3</v>
      </c>
      <c r="H279" s="1104" t="str">
        <f t="shared" si="16"/>
        <v/>
      </c>
    </row>
    <row r="280" spans="2:8" x14ac:dyDescent="0.25">
      <c r="B280" s="359" t="s">
        <v>189</v>
      </c>
      <c r="C280" s="1377">
        <v>6</v>
      </c>
      <c r="D280" s="1117">
        <v>0</v>
      </c>
      <c r="E280" s="1001" t="str">
        <f t="shared" si="15"/>
        <v/>
      </c>
      <c r="F280" s="1378">
        <v>1.6666666666666667</v>
      </c>
      <c r="G280" s="1379" t="s">
        <v>613</v>
      </c>
      <c r="H280" s="1104" t="str">
        <f t="shared" si="16"/>
        <v/>
      </c>
    </row>
    <row r="281" spans="2:8" x14ac:dyDescent="0.25">
      <c r="B281" s="359" t="s">
        <v>190</v>
      </c>
      <c r="C281" s="1377">
        <v>3</v>
      </c>
      <c r="D281" s="1117">
        <v>0</v>
      </c>
      <c r="E281" s="1001" t="str">
        <f t="shared" si="15"/>
        <v/>
      </c>
      <c r="F281" s="1378">
        <v>1.6666666666666667</v>
      </c>
      <c r="G281" s="1379" t="s">
        <v>613</v>
      </c>
      <c r="H281" s="1104" t="str">
        <f t="shared" si="16"/>
        <v/>
      </c>
    </row>
    <row r="282" spans="2:8" x14ac:dyDescent="0.25">
      <c r="B282" s="359" t="s">
        <v>191</v>
      </c>
      <c r="C282" s="1377">
        <v>3</v>
      </c>
      <c r="D282" s="1117">
        <v>13</v>
      </c>
      <c r="E282" s="1388">
        <f t="shared" si="15"/>
        <v>333.33333333333331</v>
      </c>
      <c r="F282" s="1378">
        <v>26</v>
      </c>
      <c r="G282" s="1379">
        <v>1.6153846153846154</v>
      </c>
      <c r="H282" s="2160">
        <f t="shared" si="16"/>
        <v>-24.384615384615383</v>
      </c>
    </row>
    <row r="283" spans="2:8" ht="15.75" thickBot="1" x14ac:dyDescent="0.3">
      <c r="B283" s="359" t="s">
        <v>192</v>
      </c>
      <c r="C283" s="1389">
        <v>2</v>
      </c>
      <c r="D283" s="1390">
        <v>1</v>
      </c>
      <c r="E283" s="1018">
        <f t="shared" si="15"/>
        <v>-50</v>
      </c>
      <c r="F283" s="1391">
        <v>1.5</v>
      </c>
      <c r="G283" s="1392">
        <v>1</v>
      </c>
      <c r="H283" s="2161">
        <f t="shared" si="16"/>
        <v>-0.5</v>
      </c>
    </row>
    <row r="284" spans="2:8" ht="15.75" thickBot="1" x14ac:dyDescent="0.3">
      <c r="B284" s="1020" t="s">
        <v>14</v>
      </c>
      <c r="C284" s="1021">
        <v>168</v>
      </c>
      <c r="D284" s="1393">
        <f>SUM(D264:D283)</f>
        <v>417</v>
      </c>
      <c r="E284" s="1022">
        <f t="shared" si="15"/>
        <v>148.21428571428572</v>
      </c>
      <c r="F284" s="1394">
        <v>5.4285714285714288</v>
      </c>
      <c r="G284" s="1394">
        <v>2.8465227817745804</v>
      </c>
      <c r="H284" s="1024">
        <f t="shared" si="16"/>
        <v>-2.5820486467968484</v>
      </c>
    </row>
  </sheetData>
  <mergeCells count="78">
    <mergeCell ref="B4:I4"/>
    <mergeCell ref="B5:B7"/>
    <mergeCell ref="C5:E5"/>
    <mergeCell ref="F5:H5"/>
    <mergeCell ref="I5:I7"/>
    <mergeCell ref="C6:D6"/>
    <mergeCell ref="E6:E7"/>
    <mergeCell ref="F6:G6"/>
    <mergeCell ref="H6:H7"/>
    <mergeCell ref="J68:K68"/>
    <mergeCell ref="B65:B67"/>
    <mergeCell ref="C65:E65"/>
    <mergeCell ref="F65:H65"/>
    <mergeCell ref="I65:I67"/>
    <mergeCell ref="J65:K67"/>
    <mergeCell ref="C66:D66"/>
    <mergeCell ref="E66:E67"/>
    <mergeCell ref="F66:G66"/>
    <mergeCell ref="H66:H67"/>
    <mergeCell ref="J80:K80"/>
    <mergeCell ref="J69:K69"/>
    <mergeCell ref="J70:K70"/>
    <mergeCell ref="J71:K71"/>
    <mergeCell ref="J72:K72"/>
    <mergeCell ref="J73:K73"/>
    <mergeCell ref="J74:K74"/>
    <mergeCell ref="J75:K75"/>
    <mergeCell ref="J76:K76"/>
    <mergeCell ref="J77:K77"/>
    <mergeCell ref="J78:K78"/>
    <mergeCell ref="J79:K79"/>
    <mergeCell ref="J92:J93"/>
    <mergeCell ref="J87:K87"/>
    <mergeCell ref="J88:K88"/>
    <mergeCell ref="J81:K81"/>
    <mergeCell ref="J82:K82"/>
    <mergeCell ref="J83:K83"/>
    <mergeCell ref="J84:K84"/>
    <mergeCell ref="J85:K85"/>
    <mergeCell ref="J86:K86"/>
    <mergeCell ref="I112:I114"/>
    <mergeCell ref="B92:B93"/>
    <mergeCell ref="C92:E92"/>
    <mergeCell ref="F92:G92"/>
    <mergeCell ref="H92:I92"/>
    <mergeCell ref="B199:B201"/>
    <mergeCell ref="C199:E199"/>
    <mergeCell ref="F199:H199"/>
    <mergeCell ref="B112:B114"/>
    <mergeCell ref="B172:B174"/>
    <mergeCell ref="C172:D173"/>
    <mergeCell ref="E172:E174"/>
    <mergeCell ref="F172:G173"/>
    <mergeCell ref="H172:H174"/>
    <mergeCell ref="C112:D113"/>
    <mergeCell ref="E112:E114"/>
    <mergeCell ref="F112:G113"/>
    <mergeCell ref="H112:H114"/>
    <mergeCell ref="I199:I201"/>
    <mergeCell ref="J199:J201"/>
    <mergeCell ref="C200:D200"/>
    <mergeCell ref="E200:E201"/>
    <mergeCell ref="F200:G200"/>
    <mergeCell ref="H200:H201"/>
    <mergeCell ref="B217:B218"/>
    <mergeCell ref="C217:E217"/>
    <mergeCell ref="F217:H217"/>
    <mergeCell ref="I217:I218"/>
    <mergeCell ref="B243:B245"/>
    <mergeCell ref="C243:D244"/>
    <mergeCell ref="E243:E245"/>
    <mergeCell ref="F243:G244"/>
    <mergeCell ref="H243:H245"/>
    <mergeCell ref="B261:B263"/>
    <mergeCell ref="C261:D262"/>
    <mergeCell ref="E261:E263"/>
    <mergeCell ref="F261:G262"/>
    <mergeCell ref="H261:H26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87"/>
  <sheetViews>
    <sheetView topLeftCell="A8" workbookViewId="0">
      <selection activeCell="M37" sqref="M37"/>
    </sheetView>
  </sheetViews>
  <sheetFormatPr defaultRowHeight="15" x14ac:dyDescent="0.25"/>
  <cols>
    <col min="3" max="3" width="27.85546875" customWidth="1"/>
    <col min="5" max="5" width="11.42578125" customWidth="1"/>
  </cols>
  <sheetData>
    <row r="2" spans="3:10" x14ac:dyDescent="0.25">
      <c r="C2" s="431" t="s">
        <v>801</v>
      </c>
    </row>
    <row r="3" spans="3:10" x14ac:dyDescent="0.25">
      <c r="C3" s="431" t="s">
        <v>804</v>
      </c>
    </row>
    <row r="4" spans="3:10" ht="15.75" thickBot="1" x14ac:dyDescent="0.3">
      <c r="C4" s="431"/>
    </row>
    <row r="5" spans="3:10" ht="25.5" customHeight="1" x14ac:dyDescent="0.25">
      <c r="C5" s="7336" t="s">
        <v>216</v>
      </c>
      <c r="D5" s="7487" t="s">
        <v>114</v>
      </c>
      <c r="E5" s="7488"/>
      <c r="F5" s="7489"/>
      <c r="G5" s="7176" t="s">
        <v>115</v>
      </c>
      <c r="H5" s="7179"/>
      <c r="I5" s="7490" t="s">
        <v>116</v>
      </c>
      <c r="J5" s="7193"/>
    </row>
    <row r="6" spans="3:10" ht="15.75" thickBot="1" x14ac:dyDescent="0.3">
      <c r="C6" s="7338"/>
      <c r="D6" s="1444" t="s">
        <v>119</v>
      </c>
      <c r="E6" s="1445" t="s">
        <v>120</v>
      </c>
      <c r="F6" s="1446" t="s">
        <v>121</v>
      </c>
      <c r="G6" s="1444" t="s">
        <v>119</v>
      </c>
      <c r="H6" s="172" t="s">
        <v>122</v>
      </c>
      <c r="I6" s="1444" t="s">
        <v>119</v>
      </c>
      <c r="J6" s="172" t="s">
        <v>122</v>
      </c>
    </row>
    <row r="7" spans="3:10" ht="15" hidden="1" customHeight="1" x14ac:dyDescent="0.25">
      <c r="C7" s="1447"/>
      <c r="D7" s="1448" t="s">
        <v>28</v>
      </c>
      <c r="E7" s="1449" t="s">
        <v>29</v>
      </c>
      <c r="F7" s="1450" t="s">
        <v>386</v>
      </c>
      <c r="G7" s="1448" t="s">
        <v>387</v>
      </c>
      <c r="H7" s="1451"/>
      <c r="I7" s="1448" t="s">
        <v>805</v>
      </c>
      <c r="J7" s="1452"/>
    </row>
    <row r="8" spans="3:10" x14ac:dyDescent="0.25">
      <c r="C8" s="1435" t="s">
        <v>250</v>
      </c>
      <c r="D8" s="1453">
        <v>311</v>
      </c>
      <c r="E8" s="1454">
        <v>2</v>
      </c>
      <c r="F8" s="1455">
        <v>255</v>
      </c>
      <c r="G8" s="1456">
        <v>308</v>
      </c>
      <c r="H8" s="1457">
        <f t="shared" ref="H8:H23" si="0">IF(G8*D8=0,"",G8/D8*100)</f>
        <v>99.035369774919616</v>
      </c>
      <c r="I8" s="66">
        <v>252</v>
      </c>
      <c r="J8" s="1458">
        <f t="shared" ref="J8:J23" si="1">IF(I8=0,"",I8/F8*100)</f>
        <v>98.82352941176471</v>
      </c>
    </row>
    <row r="9" spans="3:10" ht="22.5" hidden="1" customHeight="1" x14ac:dyDescent="0.25">
      <c r="C9" s="1074" t="s">
        <v>802</v>
      </c>
      <c r="D9" s="1459">
        <v>0</v>
      </c>
      <c r="E9" s="1454">
        <v>0</v>
      </c>
      <c r="F9" s="1455">
        <v>0</v>
      </c>
      <c r="G9" s="67">
        <v>0</v>
      </c>
      <c r="H9" s="1460" t="str">
        <f t="shared" si="0"/>
        <v/>
      </c>
      <c r="I9" s="67">
        <v>0</v>
      </c>
      <c r="J9" s="1457" t="str">
        <f t="shared" si="1"/>
        <v/>
      </c>
    </row>
    <row r="10" spans="3:10" x14ac:dyDescent="0.25">
      <c r="C10" s="1074" t="s">
        <v>693</v>
      </c>
      <c r="D10" s="1459">
        <v>31</v>
      </c>
      <c r="E10" s="1454">
        <v>0</v>
      </c>
      <c r="F10" s="1455">
        <v>26</v>
      </c>
      <c r="G10" s="67">
        <v>13</v>
      </c>
      <c r="H10" s="1460">
        <f t="shared" si="0"/>
        <v>41.935483870967744</v>
      </c>
      <c r="I10" s="67">
        <v>8</v>
      </c>
      <c r="J10" s="1457">
        <f t="shared" si="1"/>
        <v>30.76923076923077</v>
      </c>
    </row>
    <row r="11" spans="3:10" x14ac:dyDescent="0.25">
      <c r="C11" s="1074" t="s">
        <v>694</v>
      </c>
      <c r="D11" s="1459">
        <v>5</v>
      </c>
      <c r="E11" s="1454">
        <v>0</v>
      </c>
      <c r="F11" s="1455">
        <v>4</v>
      </c>
      <c r="G11" s="67">
        <v>2</v>
      </c>
      <c r="H11" s="1460">
        <f t="shared" si="0"/>
        <v>40</v>
      </c>
      <c r="I11" s="67">
        <v>1</v>
      </c>
      <c r="J11" s="1457">
        <f t="shared" si="1"/>
        <v>25</v>
      </c>
    </row>
    <row r="12" spans="3:10" x14ac:dyDescent="0.25">
      <c r="C12" s="1074" t="s">
        <v>695</v>
      </c>
      <c r="D12" s="1459">
        <v>25</v>
      </c>
      <c r="E12" s="1454">
        <v>0</v>
      </c>
      <c r="F12" s="1455">
        <v>23</v>
      </c>
      <c r="G12" s="67">
        <v>7</v>
      </c>
      <c r="H12" s="1460">
        <f t="shared" si="0"/>
        <v>28.000000000000004</v>
      </c>
      <c r="I12" s="67">
        <v>5</v>
      </c>
      <c r="J12" s="1457">
        <f t="shared" si="1"/>
        <v>21.739130434782609</v>
      </c>
    </row>
    <row r="13" spans="3:10" ht="22.5" x14ac:dyDescent="0.25">
      <c r="C13" s="1074" t="s">
        <v>696</v>
      </c>
      <c r="D13" s="1459">
        <v>8</v>
      </c>
      <c r="E13" s="1454">
        <v>0</v>
      </c>
      <c r="F13" s="1455">
        <v>7</v>
      </c>
      <c r="G13" s="67">
        <v>3</v>
      </c>
      <c r="H13" s="1460">
        <f t="shared" si="0"/>
        <v>37.5</v>
      </c>
      <c r="I13" s="67">
        <v>2</v>
      </c>
      <c r="J13" s="1457">
        <f t="shared" si="1"/>
        <v>28.571428571428569</v>
      </c>
    </row>
    <row r="14" spans="3:10" x14ac:dyDescent="0.25">
      <c r="C14" s="1074" t="s">
        <v>697</v>
      </c>
      <c r="D14" s="1459">
        <v>39</v>
      </c>
      <c r="E14" s="1454">
        <v>0</v>
      </c>
      <c r="F14" s="1455">
        <v>39</v>
      </c>
      <c r="G14" s="67">
        <v>38</v>
      </c>
      <c r="H14" s="1460">
        <f t="shared" si="0"/>
        <v>97.435897435897431</v>
      </c>
      <c r="I14" s="67">
        <v>38</v>
      </c>
      <c r="J14" s="1457">
        <f t="shared" si="1"/>
        <v>97.435897435897431</v>
      </c>
    </row>
    <row r="15" spans="3:10" x14ac:dyDescent="0.25">
      <c r="C15" s="1074" t="s">
        <v>698</v>
      </c>
      <c r="D15" s="1459">
        <v>1425</v>
      </c>
      <c r="E15" s="1454">
        <v>0</v>
      </c>
      <c r="F15" s="1455">
        <v>1403</v>
      </c>
      <c r="G15" s="67">
        <v>771</v>
      </c>
      <c r="H15" s="1460">
        <f t="shared" si="0"/>
        <v>54.105263157894733</v>
      </c>
      <c r="I15" s="67">
        <v>749</v>
      </c>
      <c r="J15" s="1457">
        <f t="shared" si="1"/>
        <v>53.385602280826802</v>
      </c>
    </row>
    <row r="16" spans="3:10" x14ac:dyDescent="0.25">
      <c r="C16" s="1074" t="s">
        <v>699</v>
      </c>
      <c r="D16" s="1459">
        <v>7</v>
      </c>
      <c r="E16" s="1454">
        <v>0</v>
      </c>
      <c r="F16" s="1455">
        <v>7</v>
      </c>
      <c r="G16" s="67">
        <v>7</v>
      </c>
      <c r="H16" s="1460">
        <f t="shared" si="0"/>
        <v>100</v>
      </c>
      <c r="I16" s="67">
        <v>7</v>
      </c>
      <c r="J16" s="1457">
        <f t="shared" si="1"/>
        <v>100</v>
      </c>
    </row>
    <row r="17" spans="3:12" ht="15" hidden="1" customHeight="1" x14ac:dyDescent="0.25">
      <c r="C17" s="1074" t="s">
        <v>806</v>
      </c>
      <c r="D17" s="1459">
        <v>0</v>
      </c>
      <c r="E17" s="1454">
        <v>0</v>
      </c>
      <c r="F17" s="1455">
        <v>0</v>
      </c>
      <c r="G17" s="67">
        <v>0</v>
      </c>
      <c r="H17" s="1460" t="str">
        <f t="shared" si="0"/>
        <v/>
      </c>
      <c r="I17" s="67">
        <v>0</v>
      </c>
      <c r="J17" s="1457" t="str">
        <f t="shared" si="1"/>
        <v/>
      </c>
    </row>
    <row r="18" spans="3:12" ht="22.5" x14ac:dyDescent="0.25">
      <c r="C18" s="152" t="s">
        <v>711</v>
      </c>
      <c r="D18" s="1459">
        <v>0</v>
      </c>
      <c r="E18" s="1454">
        <v>0</v>
      </c>
      <c r="F18" s="1455">
        <v>0</v>
      </c>
      <c r="G18" s="67">
        <v>0</v>
      </c>
      <c r="H18" s="1460" t="str">
        <f t="shared" si="0"/>
        <v/>
      </c>
      <c r="I18" s="67">
        <v>0</v>
      </c>
      <c r="J18" s="1457" t="str">
        <f t="shared" si="1"/>
        <v/>
      </c>
    </row>
    <row r="19" spans="3:12" ht="23.25" hidden="1" customHeight="1" x14ac:dyDescent="0.25">
      <c r="C19" s="1461" t="s">
        <v>712</v>
      </c>
      <c r="D19" s="1459">
        <v>0</v>
      </c>
      <c r="E19" s="1454">
        <v>0</v>
      </c>
      <c r="F19" s="1455">
        <v>0</v>
      </c>
      <c r="G19" s="67">
        <v>0</v>
      </c>
      <c r="H19" s="1460" t="str">
        <f t="shared" si="0"/>
        <v/>
      </c>
      <c r="I19" s="67">
        <v>0</v>
      </c>
      <c r="J19" s="1457" t="str">
        <f t="shared" si="1"/>
        <v/>
      </c>
    </row>
    <row r="20" spans="3:12" ht="15" hidden="1" customHeight="1" x14ac:dyDescent="0.25">
      <c r="C20" s="1461" t="s">
        <v>713</v>
      </c>
      <c r="D20" s="1459">
        <v>0</v>
      </c>
      <c r="E20" s="1454">
        <v>0</v>
      </c>
      <c r="F20" s="1455">
        <v>0</v>
      </c>
      <c r="G20" s="67">
        <v>0</v>
      </c>
      <c r="H20" s="1460" t="str">
        <f t="shared" si="0"/>
        <v/>
      </c>
      <c r="I20" s="67">
        <v>0</v>
      </c>
      <c r="J20" s="1457" t="str">
        <f t="shared" si="1"/>
        <v/>
      </c>
    </row>
    <row r="21" spans="3:12" ht="15.75" thickBot="1" x14ac:dyDescent="0.3">
      <c r="C21" s="1462" t="s">
        <v>714</v>
      </c>
      <c r="D21" s="1459">
        <v>13</v>
      </c>
      <c r="E21" s="1454">
        <v>0</v>
      </c>
      <c r="F21" s="1455">
        <v>5</v>
      </c>
      <c r="G21" s="67">
        <v>13</v>
      </c>
      <c r="H21" s="1460">
        <f t="shared" si="0"/>
        <v>100</v>
      </c>
      <c r="I21" s="67">
        <v>5</v>
      </c>
      <c r="J21" s="1457">
        <f t="shared" si="1"/>
        <v>100</v>
      </c>
    </row>
    <row r="22" spans="3:12" ht="15.75" hidden="1" customHeight="1" thickBot="1" x14ac:dyDescent="0.3">
      <c r="C22" s="1461" t="s">
        <v>715</v>
      </c>
      <c r="D22" s="1459">
        <v>0</v>
      </c>
      <c r="E22" s="1463">
        <v>0</v>
      </c>
      <c r="F22" s="1464">
        <v>0</v>
      </c>
      <c r="G22" s="67">
        <v>0</v>
      </c>
      <c r="H22" s="1460" t="str">
        <f t="shared" si="0"/>
        <v/>
      </c>
      <c r="I22" s="67">
        <v>0</v>
      </c>
      <c r="J22" s="1457" t="str">
        <f t="shared" si="1"/>
        <v/>
      </c>
    </row>
    <row r="23" spans="3:12" ht="15.75" thickBot="1" x14ac:dyDescent="0.3">
      <c r="C23" s="1084" t="s">
        <v>14</v>
      </c>
      <c r="D23" s="1465">
        <f>SUM(D8:D22)</f>
        <v>1864</v>
      </c>
      <c r="E23" s="1466">
        <f>SUM(E8:E22)</f>
        <v>2</v>
      </c>
      <c r="F23" s="1467">
        <f>SUM(F8:F22)</f>
        <v>1769</v>
      </c>
      <c r="G23" s="1465">
        <f>SUM(G8:G22)</f>
        <v>1162</v>
      </c>
      <c r="H23" s="1468">
        <f t="shared" si="0"/>
        <v>62.339055793991413</v>
      </c>
      <c r="I23" s="1465">
        <f>SUM(I8:I22)</f>
        <v>1067</v>
      </c>
      <c r="J23" s="1469">
        <f t="shared" si="1"/>
        <v>60.316563029960435</v>
      </c>
    </row>
    <row r="24" spans="3:12" x14ac:dyDescent="0.25">
      <c r="C24" s="431"/>
    </row>
    <row r="25" spans="3:12" x14ac:dyDescent="0.25">
      <c r="C25" s="431" t="s">
        <v>807</v>
      </c>
    </row>
    <row r="26" spans="3:12" ht="15.75" thickBot="1" x14ac:dyDescent="0.3"/>
    <row r="27" spans="3:12" ht="15.75" customHeight="1" thickBot="1" x14ac:dyDescent="0.3">
      <c r="C27" s="7336" t="s">
        <v>26</v>
      </c>
      <c r="D27" s="7422" t="s">
        <v>114</v>
      </c>
      <c r="E27" s="7423"/>
      <c r="F27" s="7424"/>
      <c r="G27" s="7422" t="s">
        <v>115</v>
      </c>
      <c r="H27" s="7423"/>
      <c r="I27" s="7424"/>
      <c r="J27" s="7189" t="s">
        <v>116</v>
      </c>
      <c r="K27" s="7190"/>
      <c r="L27" s="7191"/>
    </row>
    <row r="28" spans="3:12" ht="15" customHeight="1" x14ac:dyDescent="0.25">
      <c r="C28" s="7337"/>
      <c r="D28" s="7176" t="s">
        <v>124</v>
      </c>
      <c r="E28" s="7421"/>
      <c r="F28" s="7347" t="s">
        <v>125</v>
      </c>
      <c r="G28" s="7176" t="s">
        <v>124</v>
      </c>
      <c r="H28" s="7421"/>
      <c r="I28" s="7347" t="s">
        <v>125</v>
      </c>
      <c r="J28" s="7485" t="s">
        <v>124</v>
      </c>
      <c r="K28" s="7486"/>
      <c r="L28" s="7347" t="s">
        <v>125</v>
      </c>
    </row>
    <row r="29" spans="3:12" ht="15.75" thickBot="1" x14ac:dyDescent="0.3">
      <c r="C29" s="7338"/>
      <c r="D29" s="1062" t="s">
        <v>1</v>
      </c>
      <c r="E29" s="1063" t="s">
        <v>2360</v>
      </c>
      <c r="F29" s="7150"/>
      <c r="G29" s="1062" t="s">
        <v>1</v>
      </c>
      <c r="H29" s="1063" t="s">
        <v>2360</v>
      </c>
      <c r="I29" s="7150"/>
      <c r="J29" s="1062" t="s">
        <v>1</v>
      </c>
      <c r="K29" s="1063" t="s">
        <v>2360</v>
      </c>
      <c r="L29" s="7150"/>
    </row>
    <row r="30" spans="3:12" x14ac:dyDescent="0.25">
      <c r="C30" s="1435" t="s">
        <v>250</v>
      </c>
      <c r="D30" s="238">
        <v>261</v>
      </c>
      <c r="E30" s="255">
        <v>311</v>
      </c>
      <c r="F30" s="1396">
        <f t="shared" ref="F30:F46" si="2">IF(E30*D30=0,"",E30/D30*100-100)</f>
        <v>19.157088122605373</v>
      </c>
      <c r="G30" s="238">
        <v>258</v>
      </c>
      <c r="H30" s="255">
        <v>308</v>
      </c>
      <c r="I30" s="1396">
        <f t="shared" ref="I30:I46" si="3">IF(H30*G30=0,"",H30/G30*100-100)</f>
        <v>19.379844961240295</v>
      </c>
      <c r="J30" s="1268">
        <v>224</v>
      </c>
      <c r="K30" s="1436">
        <v>252</v>
      </c>
      <c r="L30" s="1077">
        <f t="shared" ref="L30:L46" si="4">IF(J30*K30=0,"",(K30/J30)*100-100)</f>
        <v>12.5</v>
      </c>
    </row>
    <row r="31" spans="3:12" ht="22.5" hidden="1" customHeight="1" x14ac:dyDescent="0.25">
      <c r="C31" s="1074" t="s">
        <v>802</v>
      </c>
      <c r="D31" s="247">
        <v>0</v>
      </c>
      <c r="E31" s="264">
        <v>0</v>
      </c>
      <c r="F31" s="1399" t="str">
        <f t="shared" si="2"/>
        <v/>
      </c>
      <c r="G31" s="247">
        <v>0</v>
      </c>
      <c r="H31" s="264">
        <v>0</v>
      </c>
      <c r="I31" s="1399" t="str">
        <f t="shared" si="3"/>
        <v/>
      </c>
      <c r="J31" s="1268">
        <v>0</v>
      </c>
      <c r="K31" s="1436">
        <v>0</v>
      </c>
      <c r="L31" s="1077" t="str">
        <f t="shared" si="4"/>
        <v/>
      </c>
    </row>
    <row r="32" spans="3:12" x14ac:dyDescent="0.25">
      <c r="C32" s="1074" t="s">
        <v>693</v>
      </c>
      <c r="D32" s="247">
        <v>32</v>
      </c>
      <c r="E32" s="264">
        <v>31</v>
      </c>
      <c r="F32" s="1399">
        <f t="shared" si="2"/>
        <v>-3.125</v>
      </c>
      <c r="G32" s="247">
        <v>6</v>
      </c>
      <c r="H32" s="264">
        <v>13</v>
      </c>
      <c r="I32" s="1399">
        <f t="shared" si="3"/>
        <v>116.66666666666666</v>
      </c>
      <c r="J32" s="1268">
        <v>5</v>
      </c>
      <c r="K32" s="1436">
        <v>8</v>
      </c>
      <c r="L32" s="1077">
        <f t="shared" si="4"/>
        <v>60</v>
      </c>
    </row>
    <row r="33" spans="3:12" x14ac:dyDescent="0.25">
      <c r="C33" s="1074" t="s">
        <v>694</v>
      </c>
      <c r="D33" s="247">
        <v>10</v>
      </c>
      <c r="E33" s="264">
        <v>5</v>
      </c>
      <c r="F33" s="1399">
        <f t="shared" si="2"/>
        <v>-50</v>
      </c>
      <c r="G33" s="247">
        <v>4</v>
      </c>
      <c r="H33" s="264">
        <v>2</v>
      </c>
      <c r="I33" s="1399">
        <f t="shared" si="3"/>
        <v>-50</v>
      </c>
      <c r="J33" s="1268">
        <v>3</v>
      </c>
      <c r="K33" s="1436">
        <v>1</v>
      </c>
      <c r="L33" s="1077">
        <f t="shared" si="4"/>
        <v>-66.666666666666671</v>
      </c>
    </row>
    <row r="34" spans="3:12" x14ac:dyDescent="0.25">
      <c r="C34" s="1074" t="s">
        <v>695</v>
      </c>
      <c r="D34" s="247">
        <v>21</v>
      </c>
      <c r="E34" s="264">
        <v>25</v>
      </c>
      <c r="F34" s="1399">
        <f t="shared" si="2"/>
        <v>19.047619047619051</v>
      </c>
      <c r="G34" s="247">
        <v>1</v>
      </c>
      <c r="H34" s="264">
        <v>7</v>
      </c>
      <c r="I34" s="1399">
        <f t="shared" si="3"/>
        <v>600</v>
      </c>
      <c r="J34" s="1268">
        <v>1</v>
      </c>
      <c r="K34" s="1436">
        <v>5</v>
      </c>
      <c r="L34" s="1077">
        <f t="shared" si="4"/>
        <v>400</v>
      </c>
    </row>
    <row r="35" spans="3:12" ht="22.5" x14ac:dyDescent="0.25">
      <c r="C35" s="1074" t="s">
        <v>696</v>
      </c>
      <c r="D35" s="247">
        <v>2</v>
      </c>
      <c r="E35" s="264">
        <v>8</v>
      </c>
      <c r="F35" s="1399">
        <f t="shared" si="2"/>
        <v>300</v>
      </c>
      <c r="G35" s="247">
        <v>1</v>
      </c>
      <c r="H35" s="264">
        <v>3</v>
      </c>
      <c r="I35" s="1399">
        <f t="shared" si="3"/>
        <v>200</v>
      </c>
      <c r="J35" s="1268">
        <v>1</v>
      </c>
      <c r="K35" s="1436">
        <v>2</v>
      </c>
      <c r="L35" s="1077">
        <f t="shared" si="4"/>
        <v>100</v>
      </c>
    </row>
    <row r="36" spans="3:12" x14ac:dyDescent="0.25">
      <c r="C36" s="1074" t="s">
        <v>697</v>
      </c>
      <c r="D36" s="247">
        <v>70</v>
      </c>
      <c r="E36" s="264">
        <v>39</v>
      </c>
      <c r="F36" s="1399">
        <f t="shared" si="2"/>
        <v>-44.285714285714285</v>
      </c>
      <c r="G36" s="247">
        <v>67</v>
      </c>
      <c r="H36" s="264">
        <v>38</v>
      </c>
      <c r="I36" s="1399">
        <f t="shared" si="3"/>
        <v>-43.28358208955224</v>
      </c>
      <c r="J36" s="1268">
        <v>62</v>
      </c>
      <c r="K36" s="1436">
        <v>38</v>
      </c>
      <c r="L36" s="1077">
        <f t="shared" si="4"/>
        <v>-38.70967741935484</v>
      </c>
    </row>
    <row r="37" spans="3:12" x14ac:dyDescent="0.25">
      <c r="C37" s="1074" t="s">
        <v>698</v>
      </c>
      <c r="D37" s="247">
        <v>1158</v>
      </c>
      <c r="E37" s="264">
        <v>1425</v>
      </c>
      <c r="F37" s="1399">
        <f t="shared" si="2"/>
        <v>23.056994818652839</v>
      </c>
      <c r="G37" s="247">
        <v>651</v>
      </c>
      <c r="H37" s="264">
        <v>771</v>
      </c>
      <c r="I37" s="1399">
        <f t="shared" si="3"/>
        <v>18.43317972350232</v>
      </c>
      <c r="J37" s="1267">
        <v>638</v>
      </c>
      <c r="K37" s="1437">
        <v>749</v>
      </c>
      <c r="L37" s="1077">
        <f t="shared" si="4"/>
        <v>17.398119122257057</v>
      </c>
    </row>
    <row r="38" spans="3:12" x14ac:dyDescent="0.25">
      <c r="C38" s="1074" t="s">
        <v>699</v>
      </c>
      <c r="D38" s="247">
        <v>4</v>
      </c>
      <c r="E38" s="264">
        <v>7</v>
      </c>
      <c r="F38" s="1399">
        <f t="shared" si="2"/>
        <v>75</v>
      </c>
      <c r="G38" s="247">
        <v>4</v>
      </c>
      <c r="H38" s="264">
        <v>7</v>
      </c>
      <c r="I38" s="1399">
        <f t="shared" si="3"/>
        <v>75</v>
      </c>
      <c r="J38" s="1267">
        <v>4</v>
      </c>
      <c r="K38" s="1436">
        <v>7</v>
      </c>
      <c r="L38" s="1077">
        <f t="shared" si="4"/>
        <v>75</v>
      </c>
    </row>
    <row r="39" spans="3:12" ht="22.5" hidden="1" customHeight="1" x14ac:dyDescent="0.25">
      <c r="C39" s="1074" t="s">
        <v>803</v>
      </c>
      <c r="D39" s="247">
        <v>0</v>
      </c>
      <c r="E39" s="264">
        <v>0</v>
      </c>
      <c r="F39" s="1399" t="str">
        <f t="shared" si="2"/>
        <v/>
      </c>
      <c r="G39" s="247">
        <v>0</v>
      </c>
      <c r="H39" s="264">
        <v>0</v>
      </c>
      <c r="I39" s="1399" t="str">
        <f t="shared" si="3"/>
        <v/>
      </c>
      <c r="J39" s="1267">
        <v>0</v>
      </c>
      <c r="K39" s="1436">
        <v>0</v>
      </c>
      <c r="L39" s="1077" t="str">
        <f t="shared" si="4"/>
        <v/>
      </c>
    </row>
    <row r="40" spans="3:12" ht="22.5" x14ac:dyDescent="0.25">
      <c r="C40" s="1074" t="s">
        <v>711</v>
      </c>
      <c r="D40" s="271">
        <v>1</v>
      </c>
      <c r="E40" s="264">
        <v>0</v>
      </c>
      <c r="F40" s="1438" t="str">
        <f t="shared" si="2"/>
        <v/>
      </c>
      <c r="G40" s="1404">
        <v>0</v>
      </c>
      <c r="H40" s="292">
        <v>0</v>
      </c>
      <c r="I40" s="1405" t="str">
        <f t="shared" si="3"/>
        <v/>
      </c>
      <c r="J40" s="1267">
        <v>0</v>
      </c>
      <c r="K40" s="1436">
        <v>0</v>
      </c>
      <c r="L40" s="1077" t="str">
        <f t="shared" si="4"/>
        <v/>
      </c>
    </row>
    <row r="41" spans="3:12" ht="22.5" hidden="1" customHeight="1" x14ac:dyDescent="0.25">
      <c r="C41" s="1074" t="s">
        <v>712</v>
      </c>
      <c r="D41" s="247">
        <v>0</v>
      </c>
      <c r="E41" s="264">
        <v>0</v>
      </c>
      <c r="F41" s="1399" t="str">
        <f t="shared" si="2"/>
        <v/>
      </c>
      <c r="G41" s="247">
        <v>0</v>
      </c>
      <c r="H41" s="264">
        <v>0</v>
      </c>
      <c r="I41" s="1399" t="str">
        <f t="shared" si="3"/>
        <v/>
      </c>
      <c r="J41" s="1267">
        <v>0</v>
      </c>
      <c r="K41" s="1436">
        <v>0</v>
      </c>
      <c r="L41" s="1077" t="str">
        <f t="shared" si="4"/>
        <v/>
      </c>
    </row>
    <row r="42" spans="3:12" ht="15" hidden="1" customHeight="1" x14ac:dyDescent="0.25">
      <c r="C42" s="1074" t="s">
        <v>713</v>
      </c>
      <c r="D42" s="271">
        <v>0</v>
      </c>
      <c r="E42" s="264">
        <v>0</v>
      </c>
      <c r="F42" s="1438" t="str">
        <f t="shared" si="2"/>
        <v/>
      </c>
      <c r="G42" s="1404">
        <v>0</v>
      </c>
      <c r="H42" s="292">
        <v>0</v>
      </c>
      <c r="I42" s="1405" t="str">
        <f t="shared" si="3"/>
        <v/>
      </c>
      <c r="J42" s="1267">
        <v>0</v>
      </c>
      <c r="K42" s="1436">
        <v>0</v>
      </c>
      <c r="L42" s="1077" t="str">
        <f t="shared" si="4"/>
        <v/>
      </c>
    </row>
    <row r="43" spans="3:12" ht="15.75" thickBot="1" x14ac:dyDescent="0.3">
      <c r="C43" s="1074" t="s">
        <v>714</v>
      </c>
      <c r="D43" s="247">
        <v>4</v>
      </c>
      <c r="E43" s="264">
        <v>13</v>
      </c>
      <c r="F43" s="1399">
        <f t="shared" si="2"/>
        <v>225</v>
      </c>
      <c r="G43" s="247">
        <v>4</v>
      </c>
      <c r="H43" s="264">
        <v>13</v>
      </c>
      <c r="I43" s="1399">
        <f t="shared" si="3"/>
        <v>225</v>
      </c>
      <c r="J43" s="1267">
        <v>1</v>
      </c>
      <c r="K43" s="1436">
        <v>5</v>
      </c>
      <c r="L43" s="1077">
        <f t="shared" si="4"/>
        <v>400</v>
      </c>
    </row>
    <row r="44" spans="3:12" ht="15" hidden="1" customHeight="1" x14ac:dyDescent="0.25">
      <c r="C44" s="1074" t="s">
        <v>715</v>
      </c>
      <c r="D44" s="247">
        <v>0</v>
      </c>
      <c r="E44" s="264">
        <v>0</v>
      </c>
      <c r="F44" s="1439" t="str">
        <f t="shared" si="2"/>
        <v/>
      </c>
      <c r="G44" s="1030">
        <v>0</v>
      </c>
      <c r="H44" s="264">
        <v>0</v>
      </c>
      <c r="I44" s="1399" t="str">
        <f t="shared" si="3"/>
        <v/>
      </c>
      <c r="J44" s="1249">
        <v>0</v>
      </c>
      <c r="K44" s="1436">
        <v>0</v>
      </c>
      <c r="L44" s="1077" t="str">
        <f t="shared" si="4"/>
        <v/>
      </c>
    </row>
    <row r="45" spans="3:12" ht="45.75" hidden="1" customHeight="1" thickBot="1" x14ac:dyDescent="0.3">
      <c r="C45" s="1315" t="s">
        <v>760</v>
      </c>
      <c r="D45" s="1081"/>
      <c r="E45" s="1440">
        <v>0</v>
      </c>
      <c r="F45" s="1441"/>
      <c r="G45" s="1081"/>
      <c r="H45" s="1440">
        <v>0</v>
      </c>
      <c r="I45" s="1405"/>
      <c r="J45" s="1081"/>
      <c r="K45" s="1440">
        <v>0</v>
      </c>
      <c r="L45" s="1442"/>
    </row>
    <row r="46" spans="3:12" ht="15.75" thickBot="1" x14ac:dyDescent="0.3">
      <c r="C46" s="1430" t="s">
        <v>14</v>
      </c>
      <c r="D46" s="1408">
        <v>1563</v>
      </c>
      <c r="E46" s="851">
        <f>SUM(E30:E44)</f>
        <v>1864</v>
      </c>
      <c r="F46" s="1432">
        <f t="shared" si="2"/>
        <v>19.257837492002565</v>
      </c>
      <c r="G46" s="1408">
        <v>996</v>
      </c>
      <c r="H46" s="438">
        <f>SUM(H30:H44)</f>
        <v>1162</v>
      </c>
      <c r="I46" s="1432">
        <f t="shared" si="3"/>
        <v>16.666666666666671</v>
      </c>
      <c r="J46" s="1443">
        <v>939</v>
      </c>
      <c r="K46" s="1085">
        <f>SUM(K30:K44)</f>
        <v>1067</v>
      </c>
      <c r="L46" s="1086">
        <f t="shared" si="4"/>
        <v>13.631522896698627</v>
      </c>
    </row>
    <row r="48" spans="3:12" x14ac:dyDescent="0.25">
      <c r="C48" s="431" t="s">
        <v>808</v>
      </c>
    </row>
    <row r="49" spans="3:12" ht="15.75" thickBot="1" x14ac:dyDescent="0.3"/>
    <row r="50" spans="3:12" ht="15" customHeight="1" x14ac:dyDescent="0.25">
      <c r="C50" s="7201" t="s">
        <v>172</v>
      </c>
      <c r="D50" s="7176" t="s">
        <v>114</v>
      </c>
      <c r="E50" s="7177"/>
      <c r="F50" s="7178"/>
      <c r="G50" s="7176" t="s">
        <v>115</v>
      </c>
      <c r="H50" s="7179"/>
      <c r="I50" s="7176" t="s">
        <v>116</v>
      </c>
      <c r="J50" s="7180"/>
      <c r="K50" s="7180"/>
      <c r="L50" s="7179"/>
    </row>
    <row r="51" spans="3:12" ht="20.25" thickBot="1" x14ac:dyDescent="0.3">
      <c r="C51" s="7159"/>
      <c r="D51" s="168" t="s">
        <v>119</v>
      </c>
      <c r="E51" s="169" t="s">
        <v>120</v>
      </c>
      <c r="F51" s="170" t="s">
        <v>121</v>
      </c>
      <c r="G51" s="171" t="s">
        <v>119</v>
      </c>
      <c r="H51" s="172" t="s">
        <v>122</v>
      </c>
      <c r="I51" s="171" t="s">
        <v>119</v>
      </c>
      <c r="J51" s="173" t="s">
        <v>122</v>
      </c>
      <c r="K51" s="174" t="s">
        <v>123</v>
      </c>
      <c r="L51" s="175" t="s">
        <v>122</v>
      </c>
    </row>
    <row r="52" spans="3:12" ht="15.75" thickBot="1" x14ac:dyDescent="0.3">
      <c r="C52" s="518" t="s">
        <v>173</v>
      </c>
      <c r="D52" s="519">
        <v>372</v>
      </c>
      <c r="E52" s="1088">
        <v>0</v>
      </c>
      <c r="F52" s="520">
        <v>354</v>
      </c>
      <c r="G52" s="519">
        <v>295</v>
      </c>
      <c r="H52" s="521">
        <f t="shared" ref="H52:H72" si="5">IF(G52*D52=0,"",G52/D52*100)</f>
        <v>79.3010752688172</v>
      </c>
      <c r="I52" s="522">
        <v>277</v>
      </c>
      <c r="J52" s="523">
        <f t="shared" ref="J52:J72" si="6">IF(I52*F52=0,"",I52/F52*100)</f>
        <v>78.248587570621467</v>
      </c>
      <c r="K52" s="524">
        <v>10</v>
      </c>
      <c r="L52" s="525">
        <f t="shared" ref="L52:L59" si="7">IF(I52*F52=0,"",(I52-K52)/F52*100)</f>
        <v>75.423728813559322</v>
      </c>
    </row>
    <row r="53" spans="3:12" x14ac:dyDescent="0.25">
      <c r="C53" s="353" t="s">
        <v>174</v>
      </c>
      <c r="D53" s="381">
        <v>225</v>
      </c>
      <c r="E53" s="1089">
        <v>1</v>
      </c>
      <c r="F53" s="382">
        <v>219</v>
      </c>
      <c r="G53" s="381">
        <v>111</v>
      </c>
      <c r="H53" s="380">
        <f t="shared" si="5"/>
        <v>49.333333333333336</v>
      </c>
      <c r="I53" s="526">
        <v>105</v>
      </c>
      <c r="J53" s="333">
        <f t="shared" si="6"/>
        <v>47.945205479452049</v>
      </c>
      <c r="K53" s="349">
        <v>8</v>
      </c>
      <c r="L53" s="245">
        <f t="shared" si="7"/>
        <v>44.292237442922371</v>
      </c>
    </row>
    <row r="54" spans="3:12" x14ac:dyDescent="0.25">
      <c r="C54" s="359" t="s">
        <v>175</v>
      </c>
      <c r="D54" s="386">
        <v>114</v>
      </c>
      <c r="E54" s="1090">
        <v>0</v>
      </c>
      <c r="F54" s="387">
        <v>112</v>
      </c>
      <c r="G54" s="386">
        <v>50</v>
      </c>
      <c r="H54" s="339">
        <f t="shared" si="5"/>
        <v>43.859649122807014</v>
      </c>
      <c r="I54" s="527">
        <v>48</v>
      </c>
      <c r="J54" s="332">
        <f t="shared" si="6"/>
        <v>42.857142857142854</v>
      </c>
      <c r="K54" s="357">
        <v>3</v>
      </c>
      <c r="L54" s="260">
        <f t="shared" si="7"/>
        <v>40.178571428571431</v>
      </c>
    </row>
    <row r="55" spans="3:12" x14ac:dyDescent="0.25">
      <c r="C55" s="359" t="s">
        <v>176</v>
      </c>
      <c r="D55" s="386">
        <v>109</v>
      </c>
      <c r="E55" s="1090">
        <v>0</v>
      </c>
      <c r="F55" s="387">
        <v>106</v>
      </c>
      <c r="G55" s="386">
        <v>50</v>
      </c>
      <c r="H55" s="339">
        <f t="shared" si="5"/>
        <v>45.871559633027523</v>
      </c>
      <c r="I55" s="527">
        <v>47</v>
      </c>
      <c r="J55" s="332">
        <f t="shared" si="6"/>
        <v>44.339622641509436</v>
      </c>
      <c r="K55" s="357">
        <v>11</v>
      </c>
      <c r="L55" s="260">
        <f t="shared" si="7"/>
        <v>33.962264150943398</v>
      </c>
    </row>
    <row r="56" spans="3:12" ht="15.75" thickBot="1" x14ac:dyDescent="0.3">
      <c r="C56" s="373" t="s">
        <v>177</v>
      </c>
      <c r="D56" s="528">
        <v>128</v>
      </c>
      <c r="E56" s="1091">
        <v>1</v>
      </c>
      <c r="F56" s="529">
        <v>117</v>
      </c>
      <c r="G56" s="528">
        <v>73</v>
      </c>
      <c r="H56" s="361">
        <f t="shared" si="5"/>
        <v>57.03125</v>
      </c>
      <c r="I56" s="530">
        <v>62</v>
      </c>
      <c r="J56" s="375">
        <f t="shared" si="6"/>
        <v>52.991452991452995</v>
      </c>
      <c r="K56" s="531">
        <v>2</v>
      </c>
      <c r="L56" s="374">
        <f t="shared" si="7"/>
        <v>51.282051282051277</v>
      </c>
    </row>
    <row r="57" spans="3:12" x14ac:dyDescent="0.25">
      <c r="C57" s="353" t="s">
        <v>178</v>
      </c>
      <c r="D57" s="381">
        <v>43</v>
      </c>
      <c r="E57" s="1089">
        <v>0</v>
      </c>
      <c r="F57" s="382">
        <v>40</v>
      </c>
      <c r="G57" s="381">
        <v>17</v>
      </c>
      <c r="H57" s="351">
        <f t="shared" si="5"/>
        <v>39.534883720930232</v>
      </c>
      <c r="I57" s="526">
        <v>14</v>
      </c>
      <c r="J57" s="352">
        <f t="shared" si="6"/>
        <v>35</v>
      </c>
      <c r="K57" s="349">
        <v>0</v>
      </c>
      <c r="L57" s="245">
        <f t="shared" si="7"/>
        <v>35</v>
      </c>
    </row>
    <row r="58" spans="3:12" x14ac:dyDescent="0.25">
      <c r="C58" s="359" t="s">
        <v>179</v>
      </c>
      <c r="D58" s="386">
        <v>65</v>
      </c>
      <c r="E58" s="1090">
        <v>0</v>
      </c>
      <c r="F58" s="387">
        <v>53</v>
      </c>
      <c r="G58" s="386">
        <v>41</v>
      </c>
      <c r="H58" s="339">
        <f t="shared" si="5"/>
        <v>63.076923076923073</v>
      </c>
      <c r="I58" s="527">
        <v>29</v>
      </c>
      <c r="J58" s="332">
        <f t="shared" si="6"/>
        <v>54.716981132075468</v>
      </c>
      <c r="K58" s="357">
        <v>1</v>
      </c>
      <c r="L58" s="260">
        <f t="shared" si="7"/>
        <v>52.830188679245282</v>
      </c>
    </row>
    <row r="59" spans="3:12" x14ac:dyDescent="0.25">
      <c r="C59" s="359" t="s">
        <v>180</v>
      </c>
      <c r="D59" s="386">
        <v>116</v>
      </c>
      <c r="E59" s="1090">
        <v>0</v>
      </c>
      <c r="F59" s="387">
        <v>109</v>
      </c>
      <c r="G59" s="386">
        <v>84</v>
      </c>
      <c r="H59" s="339">
        <f t="shared" si="5"/>
        <v>72.41379310344827</v>
      </c>
      <c r="I59" s="527">
        <v>77</v>
      </c>
      <c r="J59" s="332">
        <f t="shared" si="6"/>
        <v>70.642201834862391</v>
      </c>
      <c r="K59" s="357">
        <v>3</v>
      </c>
      <c r="L59" s="260">
        <f t="shared" si="7"/>
        <v>67.889908256880744</v>
      </c>
    </row>
    <row r="60" spans="3:12" x14ac:dyDescent="0.25">
      <c r="C60" s="359" t="s">
        <v>181</v>
      </c>
      <c r="D60" s="386">
        <v>70</v>
      </c>
      <c r="E60" s="1090">
        <v>0</v>
      </c>
      <c r="F60" s="387">
        <v>69</v>
      </c>
      <c r="G60" s="386">
        <v>50</v>
      </c>
      <c r="H60" s="339">
        <f t="shared" si="5"/>
        <v>71.428571428571431</v>
      </c>
      <c r="I60" s="527">
        <v>49</v>
      </c>
      <c r="J60" s="332">
        <f t="shared" si="6"/>
        <v>71.014492753623188</v>
      </c>
      <c r="K60" s="357">
        <v>5</v>
      </c>
      <c r="L60" s="260">
        <f>IF(I60*F60=0,"",(I60-K60)/F60*100)</f>
        <v>63.768115942028977</v>
      </c>
    </row>
    <row r="61" spans="3:12" x14ac:dyDescent="0.25">
      <c r="C61" s="359" t="s">
        <v>182</v>
      </c>
      <c r="D61" s="386">
        <v>32</v>
      </c>
      <c r="E61" s="1090">
        <v>0</v>
      </c>
      <c r="F61" s="387">
        <v>32</v>
      </c>
      <c r="G61" s="386">
        <v>19</v>
      </c>
      <c r="H61" s="339">
        <f t="shared" si="5"/>
        <v>59.375</v>
      </c>
      <c r="I61" s="527">
        <v>19</v>
      </c>
      <c r="J61" s="332">
        <f t="shared" si="6"/>
        <v>59.375</v>
      </c>
      <c r="K61" s="357">
        <v>1</v>
      </c>
      <c r="L61" s="260">
        <f>IF(I61*F61=0,"",(I61-K61)/F61*100)</f>
        <v>56.25</v>
      </c>
    </row>
    <row r="62" spans="3:12" ht="15.75" thickBot="1" x14ac:dyDescent="0.3">
      <c r="C62" s="373" t="s">
        <v>183</v>
      </c>
      <c r="D62" s="528">
        <v>139</v>
      </c>
      <c r="E62" s="1091">
        <v>0</v>
      </c>
      <c r="F62" s="529">
        <v>139</v>
      </c>
      <c r="G62" s="528">
        <v>77</v>
      </c>
      <c r="H62" s="361">
        <f t="shared" si="5"/>
        <v>55.39568345323741</v>
      </c>
      <c r="I62" s="530">
        <v>77</v>
      </c>
      <c r="J62" s="375">
        <f t="shared" si="6"/>
        <v>55.39568345323741</v>
      </c>
      <c r="K62" s="531">
        <v>0</v>
      </c>
      <c r="L62" s="374">
        <f t="shared" ref="L62:L71" si="8">IF(I62*F62=0,"",(I62-K62)/F62*100)</f>
        <v>55.39568345323741</v>
      </c>
    </row>
    <row r="63" spans="3:12" x14ac:dyDescent="0.25">
      <c r="C63" s="353" t="s">
        <v>184</v>
      </c>
      <c r="D63" s="384">
        <v>66</v>
      </c>
      <c r="E63" s="1092">
        <v>0</v>
      </c>
      <c r="F63" s="385">
        <v>51</v>
      </c>
      <c r="G63" s="381">
        <v>42</v>
      </c>
      <c r="H63" s="351">
        <f t="shared" si="5"/>
        <v>63.636363636363633</v>
      </c>
      <c r="I63" s="526">
        <v>27</v>
      </c>
      <c r="J63" s="352">
        <f t="shared" si="6"/>
        <v>52.941176470588239</v>
      </c>
      <c r="K63" s="349">
        <v>0</v>
      </c>
      <c r="L63" s="245">
        <f t="shared" si="8"/>
        <v>52.941176470588239</v>
      </c>
    </row>
    <row r="64" spans="3:12" x14ac:dyDescent="0.25">
      <c r="C64" s="372" t="s">
        <v>185</v>
      </c>
      <c r="D64" s="386">
        <v>40</v>
      </c>
      <c r="E64" s="1090">
        <v>0</v>
      </c>
      <c r="F64" s="387">
        <v>39</v>
      </c>
      <c r="G64" s="386">
        <v>12</v>
      </c>
      <c r="H64" s="380">
        <f t="shared" si="5"/>
        <v>30</v>
      </c>
      <c r="I64" s="527">
        <v>11</v>
      </c>
      <c r="J64" s="333">
        <f t="shared" si="6"/>
        <v>28.205128205128204</v>
      </c>
      <c r="K64" s="357">
        <v>2</v>
      </c>
      <c r="L64" s="260">
        <f t="shared" si="8"/>
        <v>23.076923076923077</v>
      </c>
    </row>
    <row r="65" spans="3:12" x14ac:dyDescent="0.25">
      <c r="C65" s="359" t="s">
        <v>186</v>
      </c>
      <c r="D65" s="386">
        <v>26</v>
      </c>
      <c r="E65" s="1090">
        <v>0</v>
      </c>
      <c r="F65" s="387">
        <v>25</v>
      </c>
      <c r="G65" s="386">
        <v>18</v>
      </c>
      <c r="H65" s="339">
        <f t="shared" si="5"/>
        <v>69.230769230769226</v>
      </c>
      <c r="I65" s="527">
        <v>17</v>
      </c>
      <c r="J65" s="332">
        <f t="shared" si="6"/>
        <v>68</v>
      </c>
      <c r="K65" s="357">
        <v>1</v>
      </c>
      <c r="L65" s="260">
        <f t="shared" si="8"/>
        <v>64</v>
      </c>
    </row>
    <row r="66" spans="3:12" x14ac:dyDescent="0.25">
      <c r="C66" s="435" t="s">
        <v>187</v>
      </c>
      <c r="D66" s="386">
        <v>46</v>
      </c>
      <c r="E66" s="1090">
        <v>0</v>
      </c>
      <c r="F66" s="387">
        <v>41</v>
      </c>
      <c r="G66" s="386">
        <v>21</v>
      </c>
      <c r="H66" s="339">
        <f t="shared" si="5"/>
        <v>45.652173913043477</v>
      </c>
      <c r="I66" s="527">
        <v>16</v>
      </c>
      <c r="J66" s="332">
        <f t="shared" si="6"/>
        <v>39.024390243902438</v>
      </c>
      <c r="K66" s="357">
        <v>2</v>
      </c>
      <c r="L66" s="260">
        <f t="shared" si="8"/>
        <v>34.146341463414636</v>
      </c>
    </row>
    <row r="67" spans="3:12" x14ac:dyDescent="0.25">
      <c r="C67" s="359" t="s">
        <v>188</v>
      </c>
      <c r="D67" s="386">
        <v>42</v>
      </c>
      <c r="E67" s="1090">
        <v>0</v>
      </c>
      <c r="F67" s="387">
        <v>42</v>
      </c>
      <c r="G67" s="386">
        <v>27</v>
      </c>
      <c r="H67" s="339">
        <f t="shared" si="5"/>
        <v>64.285714285714292</v>
      </c>
      <c r="I67" s="527">
        <v>27</v>
      </c>
      <c r="J67" s="332">
        <f t="shared" si="6"/>
        <v>64.285714285714292</v>
      </c>
      <c r="K67" s="357">
        <v>1</v>
      </c>
      <c r="L67" s="260">
        <f t="shared" si="8"/>
        <v>61.904761904761905</v>
      </c>
    </row>
    <row r="68" spans="3:12" x14ac:dyDescent="0.25">
      <c r="C68" s="359" t="s">
        <v>189</v>
      </c>
      <c r="D68" s="386">
        <v>23</v>
      </c>
      <c r="E68" s="1090">
        <v>0</v>
      </c>
      <c r="F68" s="387">
        <v>19</v>
      </c>
      <c r="G68" s="386">
        <v>10</v>
      </c>
      <c r="H68" s="339">
        <f t="shared" si="5"/>
        <v>43.478260869565219</v>
      </c>
      <c r="I68" s="527">
        <v>6</v>
      </c>
      <c r="J68" s="332">
        <f t="shared" si="6"/>
        <v>31.578947368421051</v>
      </c>
      <c r="K68" s="357">
        <v>2</v>
      </c>
      <c r="L68" s="260">
        <f t="shared" si="8"/>
        <v>21.052631578947366</v>
      </c>
    </row>
    <row r="69" spans="3:12" x14ac:dyDescent="0.25">
      <c r="C69" s="359" t="s">
        <v>190</v>
      </c>
      <c r="D69" s="386">
        <v>11</v>
      </c>
      <c r="E69" s="1090">
        <v>0</v>
      </c>
      <c r="F69" s="387">
        <v>10</v>
      </c>
      <c r="G69" s="386">
        <v>8</v>
      </c>
      <c r="H69" s="339">
        <f t="shared" si="5"/>
        <v>72.727272727272734</v>
      </c>
      <c r="I69" s="527">
        <v>7</v>
      </c>
      <c r="J69" s="332">
        <f t="shared" si="6"/>
        <v>70</v>
      </c>
      <c r="K69" s="357">
        <v>0</v>
      </c>
      <c r="L69" s="260">
        <f t="shared" si="8"/>
        <v>70</v>
      </c>
    </row>
    <row r="70" spans="3:12" x14ac:dyDescent="0.25">
      <c r="C70" s="359" t="s">
        <v>191</v>
      </c>
      <c r="D70" s="386">
        <v>129</v>
      </c>
      <c r="E70" s="1090">
        <v>0</v>
      </c>
      <c r="F70" s="387">
        <v>125</v>
      </c>
      <c r="G70" s="386">
        <v>97</v>
      </c>
      <c r="H70" s="339">
        <f t="shared" si="5"/>
        <v>75.193798449612402</v>
      </c>
      <c r="I70" s="527">
        <v>93</v>
      </c>
      <c r="J70" s="332">
        <f t="shared" si="6"/>
        <v>74.400000000000006</v>
      </c>
      <c r="K70" s="357">
        <v>0</v>
      </c>
      <c r="L70" s="260">
        <f t="shared" si="8"/>
        <v>74.400000000000006</v>
      </c>
    </row>
    <row r="71" spans="3:12" ht="15.75" thickBot="1" x14ac:dyDescent="0.3">
      <c r="C71" s="359" t="s">
        <v>192</v>
      </c>
      <c r="D71" s="528">
        <v>68</v>
      </c>
      <c r="E71" s="1091">
        <v>0</v>
      </c>
      <c r="F71" s="529">
        <v>67</v>
      </c>
      <c r="G71" s="528">
        <v>60</v>
      </c>
      <c r="H71" s="339">
        <f t="shared" si="5"/>
        <v>88.235294117647058</v>
      </c>
      <c r="I71" s="530">
        <v>59</v>
      </c>
      <c r="J71" s="340">
        <f t="shared" si="6"/>
        <v>88.059701492537314</v>
      </c>
      <c r="K71" s="531">
        <v>0</v>
      </c>
      <c r="L71" s="370">
        <f t="shared" si="8"/>
        <v>88.059701492537314</v>
      </c>
    </row>
    <row r="72" spans="3:12" ht="15.75" thickBot="1" x14ac:dyDescent="0.3">
      <c r="C72" s="283" t="s">
        <v>14</v>
      </c>
      <c r="D72" s="533">
        <f>SUM(D52:D71)</f>
        <v>1864</v>
      </c>
      <c r="E72" s="1470">
        <f>SUM(E52:E71)</f>
        <v>2</v>
      </c>
      <c r="F72" s="532">
        <f>SUM(F52:F71)</f>
        <v>1769</v>
      </c>
      <c r="G72" s="533">
        <f>SUM(G52:G71)</f>
        <v>1162</v>
      </c>
      <c r="H72" s="534">
        <f t="shared" si="5"/>
        <v>62.339055793991413</v>
      </c>
      <c r="I72" s="532">
        <f>SUM(I52:I71)</f>
        <v>1067</v>
      </c>
      <c r="J72" s="535">
        <f t="shared" si="6"/>
        <v>60.316563029960435</v>
      </c>
      <c r="K72" s="532">
        <f>SUM(K52:K71)</f>
        <v>52</v>
      </c>
      <c r="L72" s="536">
        <f>(I72-K72)/F72*100</f>
        <v>57.377049180327866</v>
      </c>
    </row>
    <row r="74" spans="3:12" x14ac:dyDescent="0.25">
      <c r="C74" s="431" t="s">
        <v>809</v>
      </c>
    </row>
    <row r="75" spans="3:12" ht="15.75" thickBot="1" x14ac:dyDescent="0.3"/>
    <row r="76" spans="3:12" ht="15" customHeight="1" x14ac:dyDescent="0.25">
      <c r="C76" s="7215" t="s">
        <v>194</v>
      </c>
      <c r="D76" s="7189" t="s">
        <v>118</v>
      </c>
      <c r="E76" s="7190"/>
      <c r="F76" s="7191"/>
      <c r="G76" s="7189" t="s">
        <v>115</v>
      </c>
      <c r="H76" s="7192"/>
      <c r="I76" s="7193"/>
      <c r="J76" s="7202" t="s">
        <v>116</v>
      </c>
      <c r="K76" s="7212"/>
      <c r="L76" s="7213"/>
    </row>
    <row r="77" spans="3:12" ht="23.25" thickBot="1" x14ac:dyDescent="0.3">
      <c r="C77" s="7216"/>
      <c r="D77" s="171" t="s">
        <v>1</v>
      </c>
      <c r="E77" s="185" t="s">
        <v>2360</v>
      </c>
      <c r="F77" s="537" t="s">
        <v>125</v>
      </c>
      <c r="G77" s="171" t="s">
        <v>1</v>
      </c>
      <c r="H77" s="185" t="s">
        <v>2360</v>
      </c>
      <c r="I77" s="537" t="s">
        <v>125</v>
      </c>
      <c r="J77" s="171" t="s">
        <v>1</v>
      </c>
      <c r="K77" s="185" t="s">
        <v>2360</v>
      </c>
      <c r="L77" s="537" t="s">
        <v>125</v>
      </c>
    </row>
    <row r="78" spans="3:12" ht="15.75" thickBot="1" x14ac:dyDescent="0.3">
      <c r="C78" s="518" t="s">
        <v>173</v>
      </c>
      <c r="D78" s="344">
        <v>391</v>
      </c>
      <c r="E78" s="285">
        <v>372</v>
      </c>
      <c r="F78" s="346">
        <v>-4.8593350383631702</v>
      </c>
      <c r="G78" s="538">
        <v>320</v>
      </c>
      <c r="H78" s="285">
        <v>295</v>
      </c>
      <c r="I78" s="686">
        <v>-7.8125</v>
      </c>
      <c r="J78" s="1471">
        <v>305</v>
      </c>
      <c r="K78" s="285">
        <v>277</v>
      </c>
      <c r="L78" s="346">
        <v>-9.1803278688524586</v>
      </c>
    </row>
    <row r="79" spans="3:12" x14ac:dyDescent="0.25">
      <c r="C79" s="353" t="s">
        <v>174</v>
      </c>
      <c r="D79" s="238">
        <v>144</v>
      </c>
      <c r="E79" s="366">
        <v>225</v>
      </c>
      <c r="F79" s="355">
        <v>56.25</v>
      </c>
      <c r="G79" s="356">
        <v>54</v>
      </c>
      <c r="H79" s="366">
        <v>111</v>
      </c>
      <c r="I79" s="689">
        <v>105.55555555555554</v>
      </c>
      <c r="J79" s="1472">
        <v>48</v>
      </c>
      <c r="K79" s="366">
        <v>105</v>
      </c>
      <c r="L79" s="355">
        <v>118.75</v>
      </c>
    </row>
    <row r="80" spans="3:12" x14ac:dyDescent="0.25">
      <c r="C80" s="359" t="s">
        <v>175</v>
      </c>
      <c r="D80" s="247">
        <v>129</v>
      </c>
      <c r="E80" s="264">
        <v>114</v>
      </c>
      <c r="F80" s="263">
        <v>-11.627906976744185</v>
      </c>
      <c r="G80" s="334">
        <v>76</v>
      </c>
      <c r="H80" s="264">
        <v>50</v>
      </c>
      <c r="I80" s="692">
        <v>-34.210526315789465</v>
      </c>
      <c r="J80" s="1473">
        <v>74</v>
      </c>
      <c r="K80" s="264">
        <v>48</v>
      </c>
      <c r="L80" s="263">
        <v>-35.13513513513513</v>
      </c>
    </row>
    <row r="81" spans="3:12" x14ac:dyDescent="0.25">
      <c r="C81" s="359" t="s">
        <v>176</v>
      </c>
      <c r="D81" s="247">
        <v>109</v>
      </c>
      <c r="E81" s="264">
        <v>109</v>
      </c>
      <c r="F81" s="263">
        <v>0</v>
      </c>
      <c r="G81" s="334">
        <v>62</v>
      </c>
      <c r="H81" s="264">
        <v>50</v>
      </c>
      <c r="I81" s="692">
        <v>-19.354838709677423</v>
      </c>
      <c r="J81" s="1473">
        <v>59</v>
      </c>
      <c r="K81" s="264">
        <v>47</v>
      </c>
      <c r="L81" s="263">
        <v>-20.33898305084746</v>
      </c>
    </row>
    <row r="82" spans="3:12" ht="15.75" thickBot="1" x14ac:dyDescent="0.3">
      <c r="C82" s="373" t="s">
        <v>177</v>
      </c>
      <c r="D82" s="362">
        <v>169</v>
      </c>
      <c r="E82" s="785">
        <v>128</v>
      </c>
      <c r="F82" s="367">
        <v>-24.260355029585796</v>
      </c>
      <c r="G82" s="540">
        <v>119</v>
      </c>
      <c r="H82" s="785">
        <v>73</v>
      </c>
      <c r="I82" s="696">
        <v>-38.655462184873947</v>
      </c>
      <c r="J82" s="1474">
        <v>102</v>
      </c>
      <c r="K82" s="785">
        <v>62</v>
      </c>
      <c r="L82" s="367">
        <v>-39.215686274509807</v>
      </c>
    </row>
    <row r="83" spans="3:12" x14ac:dyDescent="0.25">
      <c r="C83" s="353" t="s">
        <v>178</v>
      </c>
      <c r="D83" s="238">
        <v>23</v>
      </c>
      <c r="E83" s="366">
        <v>43</v>
      </c>
      <c r="F83" s="355">
        <v>86.956521739130437</v>
      </c>
      <c r="G83" s="356">
        <v>11</v>
      </c>
      <c r="H83" s="366">
        <v>17</v>
      </c>
      <c r="I83" s="689">
        <v>54.545454545454533</v>
      </c>
      <c r="J83" s="1472">
        <v>10</v>
      </c>
      <c r="K83" s="366">
        <v>14</v>
      </c>
      <c r="L83" s="355">
        <v>40</v>
      </c>
    </row>
    <row r="84" spans="3:12" x14ac:dyDescent="0.25">
      <c r="C84" s="359" t="s">
        <v>179</v>
      </c>
      <c r="D84" s="247">
        <v>45</v>
      </c>
      <c r="E84" s="264">
        <v>65</v>
      </c>
      <c r="F84" s="263">
        <v>44.444444444444429</v>
      </c>
      <c r="G84" s="334">
        <v>19</v>
      </c>
      <c r="H84" s="264">
        <v>41</v>
      </c>
      <c r="I84" s="692">
        <v>115.78947368421052</v>
      </c>
      <c r="J84" s="1473">
        <v>19</v>
      </c>
      <c r="K84" s="264">
        <v>29</v>
      </c>
      <c r="L84" s="263">
        <v>52.631578947368439</v>
      </c>
    </row>
    <row r="85" spans="3:12" x14ac:dyDescent="0.25">
      <c r="C85" s="359" t="s">
        <v>180</v>
      </c>
      <c r="D85" s="247">
        <v>36</v>
      </c>
      <c r="E85" s="264">
        <v>116</v>
      </c>
      <c r="F85" s="263">
        <v>222.22222222222223</v>
      </c>
      <c r="G85" s="334">
        <v>9</v>
      </c>
      <c r="H85" s="264">
        <v>84</v>
      </c>
      <c r="I85" s="692">
        <v>833.33333333333337</v>
      </c>
      <c r="J85" s="1473">
        <v>8</v>
      </c>
      <c r="K85" s="264">
        <v>77</v>
      </c>
      <c r="L85" s="263">
        <v>862.5</v>
      </c>
    </row>
    <row r="86" spans="3:12" x14ac:dyDescent="0.25">
      <c r="C86" s="359" t="s">
        <v>181</v>
      </c>
      <c r="D86" s="247">
        <v>57</v>
      </c>
      <c r="E86" s="264">
        <v>70</v>
      </c>
      <c r="F86" s="263">
        <v>22.807017543859658</v>
      </c>
      <c r="G86" s="334">
        <v>45</v>
      </c>
      <c r="H86" s="264">
        <v>50</v>
      </c>
      <c r="I86" s="692">
        <v>11.111111111111114</v>
      </c>
      <c r="J86" s="1473">
        <v>44</v>
      </c>
      <c r="K86" s="264">
        <v>49</v>
      </c>
      <c r="L86" s="263">
        <v>11.36363636363636</v>
      </c>
    </row>
    <row r="87" spans="3:12" x14ac:dyDescent="0.25">
      <c r="C87" s="359" t="s">
        <v>182</v>
      </c>
      <c r="D87" s="247">
        <v>36</v>
      </c>
      <c r="E87" s="264">
        <v>32</v>
      </c>
      <c r="F87" s="263">
        <v>-11.111111111111114</v>
      </c>
      <c r="G87" s="334">
        <v>30</v>
      </c>
      <c r="H87" s="264">
        <v>19</v>
      </c>
      <c r="I87" s="692">
        <v>-36.666666666666671</v>
      </c>
      <c r="J87" s="1473">
        <v>27</v>
      </c>
      <c r="K87" s="264">
        <v>19</v>
      </c>
      <c r="L87" s="263">
        <v>-29.629629629629633</v>
      </c>
    </row>
    <row r="88" spans="3:12" ht="15.75" thickBot="1" x14ac:dyDescent="0.3">
      <c r="C88" s="373" t="s">
        <v>183</v>
      </c>
      <c r="D88" s="362">
        <v>108</v>
      </c>
      <c r="E88" s="785">
        <v>139</v>
      </c>
      <c r="F88" s="367">
        <v>28.703703703703695</v>
      </c>
      <c r="G88" s="540">
        <v>44</v>
      </c>
      <c r="H88" s="785">
        <v>77</v>
      </c>
      <c r="I88" s="696">
        <v>75</v>
      </c>
      <c r="J88" s="1474">
        <v>43</v>
      </c>
      <c r="K88" s="785">
        <v>77</v>
      </c>
      <c r="L88" s="367">
        <v>79.069767441860478</v>
      </c>
    </row>
    <row r="89" spans="3:12" x14ac:dyDescent="0.25">
      <c r="C89" s="372" t="s">
        <v>184</v>
      </c>
      <c r="D89" s="254">
        <v>14</v>
      </c>
      <c r="E89" s="366">
        <v>66</v>
      </c>
      <c r="F89" s="256">
        <v>371.42857142857144</v>
      </c>
      <c r="G89" s="356">
        <v>9</v>
      </c>
      <c r="H89" s="366">
        <v>42</v>
      </c>
      <c r="I89" s="700">
        <v>366.66666666666669</v>
      </c>
      <c r="J89" s="1472">
        <v>9</v>
      </c>
      <c r="K89" s="366">
        <v>27</v>
      </c>
      <c r="L89" s="256">
        <v>200</v>
      </c>
    </row>
    <row r="90" spans="3:12" x14ac:dyDescent="0.25">
      <c r="C90" s="359" t="s">
        <v>185</v>
      </c>
      <c r="D90" s="247">
        <v>46</v>
      </c>
      <c r="E90" s="264">
        <v>40</v>
      </c>
      <c r="F90" s="263">
        <v>-13.043478260869563</v>
      </c>
      <c r="G90" s="334">
        <v>21</v>
      </c>
      <c r="H90" s="264">
        <v>12</v>
      </c>
      <c r="I90" s="692">
        <v>-42.857142857142861</v>
      </c>
      <c r="J90" s="1473">
        <v>21</v>
      </c>
      <c r="K90" s="264">
        <v>11</v>
      </c>
      <c r="L90" s="263">
        <v>-47.619047619047613</v>
      </c>
    </row>
    <row r="91" spans="3:12" x14ac:dyDescent="0.25">
      <c r="C91" s="359" t="s">
        <v>186</v>
      </c>
      <c r="D91" s="247">
        <v>35</v>
      </c>
      <c r="E91" s="264">
        <v>26</v>
      </c>
      <c r="F91" s="263">
        <v>-25.714285714285708</v>
      </c>
      <c r="G91" s="334">
        <v>27</v>
      </c>
      <c r="H91" s="264">
        <v>18</v>
      </c>
      <c r="I91" s="692">
        <v>-33.333333333333343</v>
      </c>
      <c r="J91" s="1473">
        <v>26</v>
      </c>
      <c r="K91" s="264">
        <v>17</v>
      </c>
      <c r="L91" s="263">
        <v>-34.615384615384613</v>
      </c>
    </row>
    <row r="92" spans="3:12" x14ac:dyDescent="0.25">
      <c r="C92" s="359" t="s">
        <v>187</v>
      </c>
      <c r="D92" s="247">
        <v>35</v>
      </c>
      <c r="E92" s="264">
        <v>46</v>
      </c>
      <c r="F92" s="263">
        <v>31.428571428571416</v>
      </c>
      <c r="G92" s="334">
        <v>12</v>
      </c>
      <c r="H92" s="264">
        <v>21</v>
      </c>
      <c r="I92" s="692">
        <v>75</v>
      </c>
      <c r="J92" s="1473">
        <v>11</v>
      </c>
      <c r="K92" s="264">
        <v>16</v>
      </c>
      <c r="L92" s="263">
        <v>45.454545454545467</v>
      </c>
    </row>
    <row r="93" spans="3:12" x14ac:dyDescent="0.25">
      <c r="C93" s="359" t="s">
        <v>188</v>
      </c>
      <c r="D93" s="247">
        <v>66</v>
      </c>
      <c r="E93" s="264">
        <v>42</v>
      </c>
      <c r="F93" s="263">
        <v>-36.363636363636367</v>
      </c>
      <c r="G93" s="334">
        <v>51</v>
      </c>
      <c r="H93" s="264">
        <v>27</v>
      </c>
      <c r="I93" s="692">
        <v>-47.058823529411761</v>
      </c>
      <c r="J93" s="1473">
        <v>51</v>
      </c>
      <c r="K93" s="264">
        <v>27</v>
      </c>
      <c r="L93" s="263">
        <v>-47.058823529411761</v>
      </c>
    </row>
    <row r="94" spans="3:12" x14ac:dyDescent="0.25">
      <c r="C94" s="359" t="s">
        <v>189</v>
      </c>
      <c r="D94" s="247">
        <v>17</v>
      </c>
      <c r="E94" s="264">
        <v>23</v>
      </c>
      <c r="F94" s="263">
        <v>35.29411764705884</v>
      </c>
      <c r="G94" s="334">
        <v>6</v>
      </c>
      <c r="H94" s="264">
        <v>10</v>
      </c>
      <c r="I94" s="692">
        <v>66.666666666666686</v>
      </c>
      <c r="J94" s="1473">
        <v>4</v>
      </c>
      <c r="K94" s="264">
        <v>6</v>
      </c>
      <c r="L94" s="263">
        <v>50</v>
      </c>
    </row>
    <row r="95" spans="3:12" x14ac:dyDescent="0.25">
      <c r="C95" s="359" t="s">
        <v>190</v>
      </c>
      <c r="D95" s="247">
        <v>28</v>
      </c>
      <c r="E95" s="264">
        <v>11</v>
      </c>
      <c r="F95" s="263">
        <v>-60.714285714285715</v>
      </c>
      <c r="G95" s="334">
        <v>25</v>
      </c>
      <c r="H95" s="264">
        <v>8</v>
      </c>
      <c r="I95" s="692">
        <v>-68</v>
      </c>
      <c r="J95" s="1473">
        <v>23</v>
      </c>
      <c r="K95" s="264">
        <v>7</v>
      </c>
      <c r="L95" s="263">
        <v>-69.565217391304344</v>
      </c>
    </row>
    <row r="96" spans="3:12" x14ac:dyDescent="0.25">
      <c r="C96" s="359" t="s">
        <v>191</v>
      </c>
      <c r="D96" s="247">
        <v>58</v>
      </c>
      <c r="E96" s="264">
        <v>129</v>
      </c>
      <c r="F96" s="263">
        <v>122.41379310344826</v>
      </c>
      <c r="G96" s="334">
        <v>42</v>
      </c>
      <c r="H96" s="264">
        <v>97</v>
      </c>
      <c r="I96" s="692">
        <v>130.95238095238093</v>
      </c>
      <c r="J96" s="1473">
        <v>41</v>
      </c>
      <c r="K96" s="264">
        <v>93</v>
      </c>
      <c r="L96" s="263">
        <v>126.82926829268291</v>
      </c>
    </row>
    <row r="97" spans="3:12" ht="15.75" thickBot="1" x14ac:dyDescent="0.3">
      <c r="C97" s="359" t="s">
        <v>192</v>
      </c>
      <c r="D97" s="271">
        <v>17</v>
      </c>
      <c r="E97" s="785">
        <v>68</v>
      </c>
      <c r="F97" s="293">
        <v>300</v>
      </c>
      <c r="G97" s="540">
        <v>14</v>
      </c>
      <c r="H97" s="785">
        <v>60</v>
      </c>
      <c r="I97" s="542">
        <v>328.57142857142856</v>
      </c>
      <c r="J97" s="1474">
        <v>14</v>
      </c>
      <c r="K97" s="785">
        <v>59</v>
      </c>
      <c r="L97" s="293">
        <v>321.42857142857144</v>
      </c>
    </row>
    <row r="98" spans="3:12" ht="15.75" thickBot="1" x14ac:dyDescent="0.3">
      <c r="C98" s="368" t="s">
        <v>14</v>
      </c>
      <c r="D98" s="442">
        <v>1563</v>
      </c>
      <c r="E98" s="345">
        <v>1864</v>
      </c>
      <c r="F98" s="543">
        <v>19.257837492002565</v>
      </c>
      <c r="G98" s="442">
        <v>996</v>
      </c>
      <c r="H98" s="345">
        <v>1162</v>
      </c>
      <c r="I98" s="543">
        <v>16.666666666666671</v>
      </c>
      <c r="J98" s="442">
        <v>939</v>
      </c>
      <c r="K98" s="345">
        <v>1067</v>
      </c>
      <c r="L98" s="305">
        <v>13.631522896698627</v>
      </c>
    </row>
    <row r="100" spans="3:12" x14ac:dyDescent="0.25">
      <c r="C100" s="431" t="s">
        <v>810</v>
      </c>
    </row>
    <row r="101" spans="3:12" ht="15.75" thickBot="1" x14ac:dyDescent="0.3"/>
    <row r="102" spans="3:12" ht="15" customHeight="1" x14ac:dyDescent="0.25">
      <c r="C102" s="7336" t="s">
        <v>26</v>
      </c>
      <c r="D102" s="7410" t="s">
        <v>799</v>
      </c>
      <c r="E102" s="7411"/>
      <c r="F102" s="7362" t="s">
        <v>125</v>
      </c>
      <c r="G102" s="7414" t="s">
        <v>788</v>
      </c>
      <c r="H102" s="7415"/>
      <c r="I102" s="7369" t="s">
        <v>789</v>
      </c>
    </row>
    <row r="103" spans="3:12" ht="15.75" thickBot="1" x14ac:dyDescent="0.3">
      <c r="C103" s="7337"/>
      <c r="D103" s="7412"/>
      <c r="E103" s="7413"/>
      <c r="F103" s="7363"/>
      <c r="G103" s="7416"/>
      <c r="H103" s="7417"/>
      <c r="I103" s="7370"/>
    </row>
    <row r="104" spans="3:12" ht="15.75" thickBot="1" x14ac:dyDescent="0.3">
      <c r="C104" s="7338"/>
      <c r="D104" s="1062">
        <f>D85</f>
        <v>36</v>
      </c>
      <c r="E104" s="1063">
        <f>E85</f>
        <v>116</v>
      </c>
      <c r="F104" s="7364"/>
      <c r="G104" s="1062">
        <f>G85</f>
        <v>9</v>
      </c>
      <c r="H104" s="1063">
        <f>H85</f>
        <v>84</v>
      </c>
      <c r="I104" s="7371"/>
    </row>
    <row r="105" spans="3:12" x14ac:dyDescent="0.25">
      <c r="C105" s="1435" t="s">
        <v>250</v>
      </c>
      <c r="D105" s="1414">
        <v>94</v>
      </c>
      <c r="E105" s="264">
        <v>118</v>
      </c>
      <c r="F105" s="1396">
        <f t="shared" ref="F105:F118" si="9">IF(E105*D105=0,"",E105/D105*100-100)</f>
        <v>25.531914893617014</v>
      </c>
      <c r="G105" s="1415">
        <v>2.7765957446808511</v>
      </c>
      <c r="H105" s="1416">
        <v>2.6355932203389831</v>
      </c>
      <c r="I105" s="964">
        <v>-0.141002524341868</v>
      </c>
    </row>
    <row r="106" spans="3:12" ht="22.5" hidden="1" customHeight="1" x14ac:dyDescent="0.25">
      <c r="C106" s="1074" t="s">
        <v>802</v>
      </c>
      <c r="D106" s="1414">
        <v>0</v>
      </c>
      <c r="E106" s="264">
        <v>0</v>
      </c>
      <c r="F106" s="738" t="str">
        <f t="shared" si="9"/>
        <v/>
      </c>
      <c r="G106" s="1419" t="s">
        <v>613</v>
      </c>
      <c r="H106" s="1420" t="s">
        <v>613</v>
      </c>
      <c r="I106" s="1399" t="s">
        <v>613</v>
      </c>
    </row>
    <row r="107" spans="3:12" x14ac:dyDescent="0.25">
      <c r="C107" s="1074" t="s">
        <v>693</v>
      </c>
      <c r="D107" s="1414">
        <v>5</v>
      </c>
      <c r="E107" s="264">
        <v>5</v>
      </c>
      <c r="F107" s="975">
        <f t="shared" si="9"/>
        <v>0</v>
      </c>
      <c r="G107" s="1419">
        <v>6.4</v>
      </c>
      <c r="H107" s="1420">
        <v>6.2</v>
      </c>
      <c r="I107" s="1399">
        <v>-0.20000000000000018</v>
      </c>
    </row>
    <row r="108" spans="3:12" x14ac:dyDescent="0.25">
      <c r="C108" s="1074" t="s">
        <v>694</v>
      </c>
      <c r="D108" s="1423">
        <v>1</v>
      </c>
      <c r="E108" s="264">
        <v>0</v>
      </c>
      <c r="F108" s="1399" t="str">
        <f t="shared" si="9"/>
        <v/>
      </c>
      <c r="G108" s="1419">
        <v>10</v>
      </c>
      <c r="H108" s="1420" t="s">
        <v>613</v>
      </c>
      <c r="I108" s="1399" t="s">
        <v>613</v>
      </c>
    </row>
    <row r="109" spans="3:12" x14ac:dyDescent="0.25">
      <c r="C109" s="1074" t="s">
        <v>695</v>
      </c>
      <c r="D109" s="1414">
        <v>2</v>
      </c>
      <c r="E109" s="264">
        <v>4</v>
      </c>
      <c r="F109" s="1399">
        <f t="shared" si="9"/>
        <v>100</v>
      </c>
      <c r="G109" s="1419">
        <v>10.5</v>
      </c>
      <c r="H109" s="1420">
        <v>6.25</v>
      </c>
      <c r="I109" s="1399">
        <v>-4.25</v>
      </c>
    </row>
    <row r="110" spans="3:12" ht="22.5" x14ac:dyDescent="0.25">
      <c r="C110" s="1074" t="s">
        <v>696</v>
      </c>
      <c r="D110" s="1414">
        <v>1</v>
      </c>
      <c r="E110" s="264">
        <v>0</v>
      </c>
      <c r="F110" s="1399" t="str">
        <f t="shared" si="9"/>
        <v/>
      </c>
      <c r="G110" s="1419">
        <v>2</v>
      </c>
      <c r="H110" s="1420" t="s">
        <v>613</v>
      </c>
      <c r="I110" s="1399" t="s">
        <v>613</v>
      </c>
    </row>
    <row r="111" spans="3:12" x14ac:dyDescent="0.25">
      <c r="C111" s="1074" t="s">
        <v>697</v>
      </c>
      <c r="D111" s="1414">
        <v>5</v>
      </c>
      <c r="E111" s="264">
        <v>3</v>
      </c>
      <c r="F111" s="1399">
        <f t="shared" si="9"/>
        <v>-40</v>
      </c>
      <c r="G111" s="1419">
        <v>14</v>
      </c>
      <c r="H111" s="1420">
        <v>13</v>
      </c>
      <c r="I111" s="1399">
        <v>-1</v>
      </c>
    </row>
    <row r="112" spans="3:12" x14ac:dyDescent="0.25">
      <c r="C112" s="1074" t="s">
        <v>698</v>
      </c>
      <c r="D112" s="1414">
        <v>139</v>
      </c>
      <c r="E112" s="264">
        <v>175</v>
      </c>
      <c r="F112" s="1399">
        <f t="shared" si="9"/>
        <v>25.899280575539564</v>
      </c>
      <c r="G112" s="1419">
        <v>8.3309352517985609</v>
      </c>
      <c r="H112" s="1420">
        <v>8.1428571428571423</v>
      </c>
      <c r="I112" s="1399">
        <v>-0.18807810894141852</v>
      </c>
    </row>
    <row r="113" spans="3:9" x14ac:dyDescent="0.25">
      <c r="C113" s="1074" t="s">
        <v>699</v>
      </c>
      <c r="D113" s="1414">
        <v>0</v>
      </c>
      <c r="E113" s="264">
        <v>3</v>
      </c>
      <c r="F113" s="1399" t="str">
        <f t="shared" si="9"/>
        <v/>
      </c>
      <c r="G113" s="1419" t="s">
        <v>613</v>
      </c>
      <c r="H113" s="1420">
        <v>2.3333333333333335</v>
      </c>
      <c r="I113" s="1399" t="s">
        <v>613</v>
      </c>
    </row>
    <row r="114" spans="3:9" ht="22.5" hidden="1" customHeight="1" x14ac:dyDescent="0.25">
      <c r="C114" s="1074" t="s">
        <v>803</v>
      </c>
      <c r="D114" s="1414">
        <v>0</v>
      </c>
      <c r="E114" s="264">
        <v>0</v>
      </c>
      <c r="F114" s="1399" t="str">
        <f t="shared" si="9"/>
        <v/>
      </c>
      <c r="G114" s="1419" t="s">
        <v>613</v>
      </c>
      <c r="H114" s="1420" t="s">
        <v>613</v>
      </c>
      <c r="I114" s="1399" t="s">
        <v>613</v>
      </c>
    </row>
    <row r="115" spans="3:9" ht="22.5" hidden="1" customHeight="1" x14ac:dyDescent="0.25">
      <c r="C115" s="1074" t="s">
        <v>711</v>
      </c>
      <c r="D115" s="1414">
        <v>0</v>
      </c>
      <c r="E115" s="264">
        <v>0</v>
      </c>
      <c r="F115" s="1399" t="str">
        <f t="shared" si="9"/>
        <v/>
      </c>
      <c r="G115" s="1419" t="s">
        <v>613</v>
      </c>
      <c r="H115" s="1420" t="s">
        <v>613</v>
      </c>
      <c r="I115" s="1399" t="s">
        <v>613</v>
      </c>
    </row>
    <row r="116" spans="3:9" ht="22.5" hidden="1" customHeight="1" x14ac:dyDescent="0.25">
      <c r="C116" s="1074" t="s">
        <v>712</v>
      </c>
      <c r="D116" s="1414">
        <v>0</v>
      </c>
      <c r="E116" s="264">
        <v>0</v>
      </c>
      <c r="F116" s="1399" t="str">
        <f t="shared" si="9"/>
        <v/>
      </c>
      <c r="G116" s="1419" t="s">
        <v>613</v>
      </c>
      <c r="H116" s="1420" t="s">
        <v>613</v>
      </c>
      <c r="I116" s="1399" t="s">
        <v>613</v>
      </c>
    </row>
    <row r="117" spans="3:9" ht="15" hidden="1" customHeight="1" x14ac:dyDescent="0.25">
      <c r="C117" s="1074" t="s">
        <v>713</v>
      </c>
      <c r="D117" s="1414">
        <v>0</v>
      </c>
      <c r="E117" s="264">
        <v>0</v>
      </c>
      <c r="F117" s="1399" t="str">
        <f t="shared" si="9"/>
        <v/>
      </c>
      <c r="G117" s="1419" t="s">
        <v>613</v>
      </c>
      <c r="H117" s="1420" t="s">
        <v>613</v>
      </c>
      <c r="I117" s="1399" t="s">
        <v>613</v>
      </c>
    </row>
    <row r="118" spans="3:9" ht="15.75" thickBot="1" x14ac:dyDescent="0.3">
      <c r="C118" s="1074" t="s">
        <v>714</v>
      </c>
      <c r="D118" s="1414">
        <v>4</v>
      </c>
      <c r="E118" s="264">
        <v>13</v>
      </c>
      <c r="F118" s="1399">
        <f t="shared" si="9"/>
        <v>225</v>
      </c>
      <c r="G118" s="1419">
        <v>1</v>
      </c>
      <c r="H118" s="1420">
        <v>1</v>
      </c>
      <c r="I118" s="738">
        <v>0</v>
      </c>
    </row>
    <row r="119" spans="3:9" ht="15" hidden="1" customHeight="1" x14ac:dyDescent="0.25">
      <c r="C119" s="1074" t="s">
        <v>715</v>
      </c>
      <c r="D119" s="1414">
        <v>0</v>
      </c>
      <c r="E119" s="264">
        <v>0</v>
      </c>
      <c r="F119" s="1399"/>
      <c r="G119" s="1419" t="s">
        <v>613</v>
      </c>
      <c r="H119" s="1420" t="s">
        <v>613</v>
      </c>
      <c r="I119" s="1399" t="s">
        <v>613</v>
      </c>
    </row>
    <row r="120" spans="3:9" ht="45.75" hidden="1" customHeight="1" thickBot="1" x14ac:dyDescent="0.3">
      <c r="C120" s="1315" t="s">
        <v>760</v>
      </c>
      <c r="D120" s="1081"/>
      <c r="E120" s="1475">
        <v>0</v>
      </c>
      <c r="F120" s="1405"/>
      <c r="G120" s="1081"/>
      <c r="H120" s="1428" t="s">
        <v>613</v>
      </c>
      <c r="I120" s="1405"/>
    </row>
    <row r="121" spans="3:9" ht="15.75" thickBot="1" x14ac:dyDescent="0.3">
      <c r="C121" s="1430" t="s">
        <v>14</v>
      </c>
      <c r="D121" s="1431">
        <v>251</v>
      </c>
      <c r="E121" s="285">
        <f>SUM(E105:E120)</f>
        <v>321</v>
      </c>
      <c r="F121" s="1432">
        <f>IF(E121*D121=0,"",E121/D121*100-100)</f>
        <v>27.888446215139439</v>
      </c>
      <c r="G121" s="1433">
        <v>6.2270916334661353</v>
      </c>
      <c r="H121" s="1434">
        <v>5.8068535825545169</v>
      </c>
      <c r="I121" s="1432">
        <v>-0.42023805091161837</v>
      </c>
    </row>
    <row r="123" spans="3:9" x14ac:dyDescent="0.25">
      <c r="C123" s="431" t="s">
        <v>1354</v>
      </c>
    </row>
    <row r="124" spans="3:9" ht="15.75" thickBot="1" x14ac:dyDescent="0.3"/>
    <row r="125" spans="3:9" ht="15" customHeight="1" x14ac:dyDescent="0.25">
      <c r="C125" s="7154" t="s">
        <v>194</v>
      </c>
      <c r="D125" s="7377" t="s">
        <v>787</v>
      </c>
      <c r="E125" s="7378"/>
      <c r="F125" s="7369" t="s">
        <v>594</v>
      </c>
      <c r="G125" s="7414" t="s">
        <v>788</v>
      </c>
      <c r="H125" s="7474"/>
      <c r="I125" s="7369" t="s">
        <v>789</v>
      </c>
    </row>
    <row r="126" spans="3:9" ht="15.75" thickBot="1" x14ac:dyDescent="0.3">
      <c r="C126" s="7255"/>
      <c r="D126" s="7379"/>
      <c r="E126" s="7380"/>
      <c r="F126" s="7370"/>
      <c r="G126" s="7416"/>
      <c r="H126" s="7475"/>
      <c r="I126" s="7370"/>
    </row>
    <row r="127" spans="3:9" ht="15.75" thickBot="1" x14ac:dyDescent="0.3">
      <c r="C127" s="7159"/>
      <c r="D127" s="171" t="s">
        <v>1</v>
      </c>
      <c r="E127" s="185" t="s">
        <v>2360</v>
      </c>
      <c r="F127" s="7371"/>
      <c r="G127" s="171" t="s">
        <v>1</v>
      </c>
      <c r="H127" s="185" t="s">
        <v>2360</v>
      </c>
      <c r="I127" s="7371"/>
    </row>
    <row r="128" spans="3:9" ht="15.75" thickBot="1" x14ac:dyDescent="0.3">
      <c r="C128" s="518" t="s">
        <v>173</v>
      </c>
      <c r="D128" s="1370">
        <v>51</v>
      </c>
      <c r="E128" s="991">
        <v>80</v>
      </c>
      <c r="F128" s="992">
        <f t="shared" ref="F128:F136" si="10">IF(E128*D128=0,$J$60,E128/D128*100-100)</f>
        <v>56.862745098039227</v>
      </c>
      <c r="G128" s="1371">
        <v>7.666666666666667</v>
      </c>
      <c r="H128" s="1372">
        <v>4.6500000000000004</v>
      </c>
      <c r="I128" s="1373">
        <v>-3.0166666666666666</v>
      </c>
    </row>
    <row r="129" spans="3:9" x14ac:dyDescent="0.25">
      <c r="C129" s="372" t="s">
        <v>174</v>
      </c>
      <c r="D129" s="1374">
        <v>28</v>
      </c>
      <c r="E129" s="1014">
        <v>27</v>
      </c>
      <c r="F129" s="1015">
        <f t="shared" si="10"/>
        <v>-3.5714285714285694</v>
      </c>
      <c r="G129" s="1375">
        <v>5.1428571428571432</v>
      </c>
      <c r="H129" s="1376">
        <v>8.3333333333333339</v>
      </c>
      <c r="I129" s="1115"/>
    </row>
    <row r="130" spans="3:9" x14ac:dyDescent="0.25">
      <c r="C130" s="359" t="s">
        <v>175</v>
      </c>
      <c r="D130" s="1377">
        <v>10</v>
      </c>
      <c r="E130" s="1000">
        <v>17</v>
      </c>
      <c r="F130" s="1001">
        <f t="shared" si="10"/>
        <v>70</v>
      </c>
      <c r="G130" s="1378">
        <v>12.9</v>
      </c>
      <c r="H130" s="1379">
        <v>6.7058823529411766</v>
      </c>
      <c r="I130" s="1104">
        <v>-6.1941176470588237</v>
      </c>
    </row>
    <row r="131" spans="3:9" x14ac:dyDescent="0.25">
      <c r="C131" s="359" t="s">
        <v>176</v>
      </c>
      <c r="D131" s="1377">
        <v>23</v>
      </c>
      <c r="E131" s="1000">
        <v>24</v>
      </c>
      <c r="F131" s="1001">
        <f t="shared" si="10"/>
        <v>4.3478260869565162</v>
      </c>
      <c r="G131" s="1378">
        <v>4.7391304347826084</v>
      </c>
      <c r="H131" s="1379">
        <v>4.541666666666667</v>
      </c>
      <c r="I131" s="1104">
        <v>-0.19746376811594146</v>
      </c>
    </row>
    <row r="132" spans="3:9" ht="15.75" thickBot="1" x14ac:dyDescent="0.3">
      <c r="C132" s="373" t="s">
        <v>177</v>
      </c>
      <c r="D132" s="1380">
        <v>25</v>
      </c>
      <c r="E132" s="1009">
        <v>26</v>
      </c>
      <c r="F132" s="1010">
        <f t="shared" si="10"/>
        <v>4</v>
      </c>
      <c r="G132" s="1381">
        <v>6.76</v>
      </c>
      <c r="H132" s="1379">
        <v>4.9230769230769234</v>
      </c>
      <c r="I132" s="1111">
        <v>-1.8369230769230764</v>
      </c>
    </row>
    <row r="133" spans="3:9" x14ac:dyDescent="0.25">
      <c r="C133" s="372" t="s">
        <v>178</v>
      </c>
      <c r="D133" s="1382">
        <v>9</v>
      </c>
      <c r="E133" s="995">
        <v>8</v>
      </c>
      <c r="F133" s="996">
        <f>IF(E133*D133=0,"",E133/D133*100-100)</f>
        <v>-11.111111111111114</v>
      </c>
      <c r="G133" s="1383">
        <v>2.5555555555555554</v>
      </c>
      <c r="H133" s="1384">
        <v>5.375</v>
      </c>
      <c r="I133" s="1096">
        <v>2.8194444444444446</v>
      </c>
    </row>
    <row r="134" spans="3:9" x14ac:dyDescent="0.25">
      <c r="C134" s="359" t="s">
        <v>179</v>
      </c>
      <c r="D134" s="1377">
        <v>6</v>
      </c>
      <c r="E134" s="1000">
        <v>12</v>
      </c>
      <c r="F134" s="1001">
        <f t="shared" si="10"/>
        <v>100</v>
      </c>
      <c r="G134" s="1378">
        <v>7.5</v>
      </c>
      <c r="H134" s="1379">
        <v>5.416666666666667</v>
      </c>
      <c r="I134" s="1104">
        <v>-2.083333333333333</v>
      </c>
    </row>
    <row r="135" spans="3:9" x14ac:dyDescent="0.25">
      <c r="C135" s="359" t="s">
        <v>180</v>
      </c>
      <c r="D135" s="1377">
        <v>7</v>
      </c>
      <c r="E135" s="1000">
        <v>24</v>
      </c>
      <c r="F135" s="1001">
        <f t="shared" si="10"/>
        <v>242.85714285714283</v>
      </c>
      <c r="G135" s="1378">
        <v>5.1428571428571432</v>
      </c>
      <c r="H135" s="1379">
        <v>4.833333333333333</v>
      </c>
      <c r="I135" s="1115">
        <v>-0.3095238095238102</v>
      </c>
    </row>
    <row r="136" spans="3:9" x14ac:dyDescent="0.25">
      <c r="C136" s="359" t="s">
        <v>181</v>
      </c>
      <c r="D136" s="1377">
        <v>12</v>
      </c>
      <c r="E136" s="1000">
        <v>17</v>
      </c>
      <c r="F136" s="1001">
        <f t="shared" si="10"/>
        <v>41.666666666666686</v>
      </c>
      <c r="G136" s="1378">
        <v>4.75</v>
      </c>
      <c r="H136" s="1379">
        <v>4.117647058823529</v>
      </c>
      <c r="I136" s="1104"/>
    </row>
    <row r="137" spans="3:9" x14ac:dyDescent="0.25">
      <c r="C137" s="359" t="s">
        <v>182</v>
      </c>
      <c r="D137" s="1377">
        <v>4</v>
      </c>
      <c r="E137" s="1385">
        <v>8</v>
      </c>
      <c r="F137" s="1001">
        <f t="shared" ref="F137:F142" si="11">IF(E137*D137=0,"",E137/D137*100-100)</f>
        <v>100</v>
      </c>
      <c r="G137" s="1378">
        <v>9</v>
      </c>
      <c r="H137" s="1386">
        <v>4</v>
      </c>
      <c r="I137" s="1104">
        <v>-5</v>
      </c>
    </row>
    <row r="138" spans="3:9" ht="15.75" thickBot="1" x14ac:dyDescent="0.3">
      <c r="C138" s="373" t="s">
        <v>183</v>
      </c>
      <c r="D138" s="1380">
        <v>15</v>
      </c>
      <c r="E138" s="1009">
        <v>12</v>
      </c>
      <c r="F138" s="1010">
        <f>IF(E138*D138=0,$J$60,E138/D138*100-100)</f>
        <v>-20</v>
      </c>
      <c r="G138" s="1381">
        <v>7.2</v>
      </c>
      <c r="H138" s="1387">
        <v>11.583333333333334</v>
      </c>
      <c r="I138" s="1111">
        <v>4.3833333333333337</v>
      </c>
    </row>
    <row r="139" spans="3:9" x14ac:dyDescent="0.25">
      <c r="C139" s="372" t="s">
        <v>184</v>
      </c>
      <c r="D139" s="1374">
        <v>7</v>
      </c>
      <c r="E139" s="995">
        <v>12</v>
      </c>
      <c r="F139" s="1015">
        <f t="shared" si="11"/>
        <v>71.428571428571416</v>
      </c>
      <c r="G139" s="1383">
        <v>2</v>
      </c>
      <c r="H139" s="1384">
        <v>5.5</v>
      </c>
      <c r="I139" s="1115">
        <v>3.5</v>
      </c>
    </row>
    <row r="140" spans="3:9" x14ac:dyDescent="0.25">
      <c r="C140" s="359" t="s">
        <v>185</v>
      </c>
      <c r="D140" s="1377">
        <v>4</v>
      </c>
      <c r="E140" s="1000">
        <v>7</v>
      </c>
      <c r="F140" s="1001">
        <f t="shared" si="11"/>
        <v>75</v>
      </c>
      <c r="G140" s="1378">
        <v>11.5</v>
      </c>
      <c r="H140" s="1379">
        <v>5.7142857142857144</v>
      </c>
      <c r="I140" s="1104">
        <v>-5.7857142857142856</v>
      </c>
    </row>
    <row r="141" spans="3:9" x14ac:dyDescent="0.25">
      <c r="C141" s="359" t="s">
        <v>186</v>
      </c>
      <c r="D141" s="1377">
        <v>12</v>
      </c>
      <c r="E141" s="1000">
        <v>7</v>
      </c>
      <c r="F141" s="1001">
        <f t="shared" si="11"/>
        <v>-41.666666666666664</v>
      </c>
      <c r="G141" s="1378">
        <v>2.9166666666666665</v>
      </c>
      <c r="H141" s="1379">
        <v>3.7142857142857144</v>
      </c>
      <c r="I141" s="1104">
        <v>0.79761904761904789</v>
      </c>
    </row>
    <row r="142" spans="3:9" x14ac:dyDescent="0.25">
      <c r="C142" s="359" t="s">
        <v>187</v>
      </c>
      <c r="D142" s="1377">
        <v>10</v>
      </c>
      <c r="E142" s="1000">
        <v>10</v>
      </c>
      <c r="F142" s="1018">
        <f t="shared" si="11"/>
        <v>0</v>
      </c>
      <c r="G142" s="1378">
        <v>3.5</v>
      </c>
      <c r="H142" s="1379">
        <v>4.5999999999999996</v>
      </c>
      <c r="I142" s="1104">
        <v>1.0999999999999996</v>
      </c>
    </row>
    <row r="143" spans="3:9" x14ac:dyDescent="0.25">
      <c r="C143" s="359" t="s">
        <v>188</v>
      </c>
      <c r="D143" s="1377">
        <v>6</v>
      </c>
      <c r="E143" s="1000">
        <v>5</v>
      </c>
      <c r="F143" s="1001">
        <f>IF(E143*D143=0,$J$60,E143/D143*100-100)</f>
        <v>-16.666666666666657</v>
      </c>
      <c r="G143" s="1378">
        <v>11</v>
      </c>
      <c r="H143" s="1379">
        <v>8.4</v>
      </c>
      <c r="I143" s="1104">
        <v>-2.5999999999999996</v>
      </c>
    </row>
    <row r="144" spans="3:9" x14ac:dyDescent="0.25">
      <c r="C144" s="359" t="s">
        <v>189</v>
      </c>
      <c r="D144" s="1377">
        <v>4</v>
      </c>
      <c r="E144" s="1000">
        <v>6</v>
      </c>
      <c r="F144" s="1001">
        <f>IF(E144*D144=0,$J$60,E144/D144*100-100)</f>
        <v>50</v>
      </c>
      <c r="G144" s="1378">
        <v>4.25</v>
      </c>
      <c r="H144" s="1379">
        <v>3.8333333333333335</v>
      </c>
      <c r="I144" s="1104">
        <v>-0.41666666666666652</v>
      </c>
    </row>
    <row r="145" spans="2:11" x14ac:dyDescent="0.25">
      <c r="C145" s="359" t="s">
        <v>190</v>
      </c>
      <c r="D145" s="1377">
        <v>8</v>
      </c>
      <c r="E145" s="1000">
        <v>1</v>
      </c>
      <c r="F145" s="1001">
        <f>IF(E145*D145=0,$J$60,E145/D145*100-100)</f>
        <v>-87.5</v>
      </c>
      <c r="G145" s="1378">
        <v>3.5</v>
      </c>
      <c r="H145" s="1379">
        <v>11</v>
      </c>
      <c r="I145" s="1104">
        <v>7.5</v>
      </c>
    </row>
    <row r="146" spans="2:11" x14ac:dyDescent="0.25">
      <c r="C146" s="359" t="s">
        <v>191</v>
      </c>
      <c r="D146" s="1377">
        <v>8</v>
      </c>
      <c r="E146" s="1000">
        <v>14</v>
      </c>
      <c r="F146" s="1388">
        <f>IF(E146*D146=0,$J$60,E146/D146*100-100)</f>
        <v>75</v>
      </c>
      <c r="G146" s="1378">
        <v>7.25</v>
      </c>
      <c r="H146" s="1379">
        <v>9.2142857142857135</v>
      </c>
      <c r="I146" s="2160">
        <v>1.9642857142857135</v>
      </c>
    </row>
    <row r="147" spans="2:11" ht="15.75" thickBot="1" x14ac:dyDescent="0.3">
      <c r="C147" s="359" t="s">
        <v>192</v>
      </c>
      <c r="D147" s="1389">
        <v>2</v>
      </c>
      <c r="E147" s="1390">
        <v>4</v>
      </c>
      <c r="F147" s="1018">
        <f>IF(E147*D147=0,"",E147/D147*100-100)</f>
        <v>100</v>
      </c>
      <c r="G147" s="1391">
        <v>8.5</v>
      </c>
      <c r="H147" s="1392">
        <v>17</v>
      </c>
      <c r="I147" s="2161">
        <v>8.5</v>
      </c>
    </row>
    <row r="148" spans="2:11" ht="15.75" thickBot="1" x14ac:dyDescent="0.3">
      <c r="C148" s="1020" t="s">
        <v>14</v>
      </c>
      <c r="D148" s="1021">
        <v>251</v>
      </c>
      <c r="E148" s="1393">
        <f>SUM(E128:E147)</f>
        <v>321</v>
      </c>
      <c r="F148" s="1022">
        <f>IF(E148*D148=0,$J$34,E148/D148*100-100)</f>
        <v>27.888446215139439</v>
      </c>
      <c r="G148" s="1394">
        <v>6.2270916334661353</v>
      </c>
      <c r="H148" s="1394">
        <v>5.8068535825545169</v>
      </c>
      <c r="I148" s="1024">
        <v>-0.42023805091161837</v>
      </c>
    </row>
    <row r="151" spans="2:11" x14ac:dyDescent="0.25">
      <c r="B151" s="2965" t="s">
        <v>2796</v>
      </c>
      <c r="C151" s="2965"/>
    </row>
    <row r="152" spans="2:11" ht="14.25" customHeight="1" thickBot="1" x14ac:dyDescent="0.3">
      <c r="B152" s="5558"/>
      <c r="C152" s="5558"/>
      <c r="D152" s="5558"/>
      <c r="E152" s="5558"/>
      <c r="F152" s="5558"/>
      <c r="G152" s="5558"/>
      <c r="H152" s="5558"/>
      <c r="I152" s="5558"/>
      <c r="J152" s="5558"/>
      <c r="K152" s="5558"/>
    </row>
    <row r="153" spans="2:11" ht="27" customHeight="1" x14ac:dyDescent="0.25">
      <c r="B153" s="7459" t="s">
        <v>811</v>
      </c>
      <c r="C153" s="7462" t="s">
        <v>223</v>
      </c>
      <c r="D153" s="7465" t="s">
        <v>812</v>
      </c>
      <c r="E153" s="7476" t="s">
        <v>813</v>
      </c>
      <c r="F153" s="7479" t="s">
        <v>814</v>
      </c>
      <c r="G153" s="7482" t="s">
        <v>815</v>
      </c>
      <c r="H153" s="7482" t="s">
        <v>816</v>
      </c>
      <c r="I153" s="7482" t="s">
        <v>817</v>
      </c>
      <c r="J153" s="7468" t="s">
        <v>818</v>
      </c>
      <c r="K153" s="7471" t="s">
        <v>819</v>
      </c>
    </row>
    <row r="154" spans="2:11" ht="27" customHeight="1" x14ac:dyDescent="0.25">
      <c r="B154" s="7460"/>
      <c r="C154" s="7463"/>
      <c r="D154" s="7466"/>
      <c r="E154" s="7477"/>
      <c r="F154" s="7480"/>
      <c r="G154" s="7483"/>
      <c r="H154" s="7483"/>
      <c r="I154" s="7483"/>
      <c r="J154" s="7469"/>
      <c r="K154" s="7472"/>
    </row>
    <row r="155" spans="2:11" ht="27" customHeight="1" thickBot="1" x14ac:dyDescent="0.3">
      <c r="B155" s="7461"/>
      <c r="C155" s="7464"/>
      <c r="D155" s="7467"/>
      <c r="E155" s="7478"/>
      <c r="F155" s="7481"/>
      <c r="G155" s="7484"/>
      <c r="H155" s="7484"/>
      <c r="I155" s="7484"/>
      <c r="J155" s="7470"/>
      <c r="K155" s="7473"/>
    </row>
    <row r="156" spans="2:11" ht="18.75" thickBot="1" x14ac:dyDescent="0.3">
      <c r="B156" s="1476" t="s">
        <v>820</v>
      </c>
      <c r="C156" s="1477" t="s">
        <v>595</v>
      </c>
      <c r="D156" s="1478">
        <f>SUM(D157:D179)</f>
        <v>123</v>
      </c>
      <c r="E156" s="1479">
        <f t="shared" ref="E156:E219" si="12">SUM(F156:K156)</f>
        <v>0</v>
      </c>
      <c r="F156" s="1480">
        <f t="shared" ref="F156:K156" si="13">SUM(F157:F179)</f>
        <v>0</v>
      </c>
      <c r="G156" s="1481">
        <f t="shared" si="13"/>
        <v>0</v>
      </c>
      <c r="H156" s="1481">
        <f t="shared" si="13"/>
        <v>0</v>
      </c>
      <c r="I156" s="1482">
        <f t="shared" si="13"/>
        <v>0</v>
      </c>
      <c r="J156" s="1482">
        <f t="shared" si="13"/>
        <v>0</v>
      </c>
      <c r="K156" s="1483">
        <f t="shared" si="13"/>
        <v>0</v>
      </c>
    </row>
    <row r="157" spans="2:11" hidden="1" x14ac:dyDescent="0.25">
      <c r="B157" s="6302" t="s">
        <v>821</v>
      </c>
      <c r="C157" s="6303" t="s">
        <v>500</v>
      </c>
      <c r="D157" s="6304">
        <v>0</v>
      </c>
      <c r="E157" s="6305">
        <f t="shared" si="12"/>
        <v>0</v>
      </c>
      <c r="F157" s="6306">
        <v>0</v>
      </c>
      <c r="G157" s="6307">
        <v>0</v>
      </c>
      <c r="H157" s="6307">
        <v>0</v>
      </c>
      <c r="I157" s="6308">
        <v>0</v>
      </c>
      <c r="J157" s="6308">
        <v>0</v>
      </c>
      <c r="K157" s="6309">
        <v>0</v>
      </c>
    </row>
    <row r="158" spans="2:11" hidden="1" x14ac:dyDescent="0.25">
      <c r="B158" s="1484" t="s">
        <v>822</v>
      </c>
      <c r="C158" s="1485" t="s">
        <v>501</v>
      </c>
      <c r="D158" s="1486">
        <v>0</v>
      </c>
      <c r="E158" s="1487">
        <f t="shared" si="12"/>
        <v>0</v>
      </c>
      <c r="F158" s="6306">
        <v>0</v>
      </c>
      <c r="G158" s="1488">
        <v>0</v>
      </c>
      <c r="H158" s="1488">
        <v>0</v>
      </c>
      <c r="I158" s="1489">
        <v>0</v>
      </c>
      <c r="J158" s="1489">
        <v>0</v>
      </c>
      <c r="K158" s="1490">
        <v>0</v>
      </c>
    </row>
    <row r="159" spans="2:11" x14ac:dyDescent="0.25">
      <c r="B159" s="1484" t="s">
        <v>823</v>
      </c>
      <c r="C159" s="1485" t="s">
        <v>502</v>
      </c>
      <c r="D159" s="1486">
        <v>1</v>
      </c>
      <c r="E159" s="1487">
        <f t="shared" si="12"/>
        <v>0</v>
      </c>
      <c r="F159" s="6306">
        <v>0</v>
      </c>
      <c r="G159" s="1488">
        <v>0</v>
      </c>
      <c r="H159" s="1488">
        <v>0</v>
      </c>
      <c r="I159" s="1489">
        <v>0</v>
      </c>
      <c r="J159" s="1489">
        <v>0</v>
      </c>
      <c r="K159" s="1490">
        <v>0</v>
      </c>
    </row>
    <row r="160" spans="2:11" x14ac:dyDescent="0.25">
      <c r="B160" s="1484" t="s">
        <v>448</v>
      </c>
      <c r="C160" s="1491" t="s">
        <v>449</v>
      </c>
      <c r="D160" s="1486">
        <v>108</v>
      </c>
      <c r="E160" s="1487">
        <f t="shared" si="12"/>
        <v>0</v>
      </c>
      <c r="F160" s="1492">
        <v>0</v>
      </c>
      <c r="G160" s="1488">
        <v>0</v>
      </c>
      <c r="H160" s="1488">
        <v>0</v>
      </c>
      <c r="I160" s="1489">
        <v>0</v>
      </c>
      <c r="J160" s="1489">
        <v>0</v>
      </c>
      <c r="K160" s="1490">
        <v>0</v>
      </c>
    </row>
    <row r="161" spans="2:11" hidden="1" x14ac:dyDescent="0.25">
      <c r="B161" s="1484" t="s">
        <v>824</v>
      </c>
      <c r="C161" s="1485" t="s">
        <v>503</v>
      </c>
      <c r="D161" s="1486">
        <v>0</v>
      </c>
      <c r="E161" s="1487">
        <f t="shared" si="12"/>
        <v>0</v>
      </c>
      <c r="F161" s="1492">
        <v>0</v>
      </c>
      <c r="G161" s="1488">
        <v>0</v>
      </c>
      <c r="H161" s="1488">
        <v>0</v>
      </c>
      <c r="I161" s="1489">
        <v>0</v>
      </c>
      <c r="J161" s="1489">
        <v>0</v>
      </c>
      <c r="K161" s="1490">
        <v>0</v>
      </c>
    </row>
    <row r="162" spans="2:11" hidden="1" x14ac:dyDescent="0.25">
      <c r="B162" s="1484" t="s">
        <v>825</v>
      </c>
      <c r="C162" s="1485" t="s">
        <v>504</v>
      </c>
      <c r="D162" s="1486">
        <v>0</v>
      </c>
      <c r="E162" s="1487">
        <f t="shared" si="12"/>
        <v>0</v>
      </c>
      <c r="F162" s="1492">
        <v>0</v>
      </c>
      <c r="G162" s="1488">
        <v>0</v>
      </c>
      <c r="H162" s="1488">
        <v>0</v>
      </c>
      <c r="I162" s="1489">
        <v>0</v>
      </c>
      <c r="J162" s="1489">
        <v>0</v>
      </c>
      <c r="K162" s="1490">
        <v>0</v>
      </c>
    </row>
    <row r="163" spans="2:11" ht="20.25" hidden="1" x14ac:dyDescent="0.25">
      <c r="B163" s="1484" t="s">
        <v>826</v>
      </c>
      <c r="C163" s="1485" t="s">
        <v>505</v>
      </c>
      <c r="D163" s="1486">
        <v>0</v>
      </c>
      <c r="E163" s="1487">
        <f t="shared" si="12"/>
        <v>0</v>
      </c>
      <c r="F163" s="1492">
        <v>0</v>
      </c>
      <c r="G163" s="1488">
        <v>0</v>
      </c>
      <c r="H163" s="1488">
        <v>0</v>
      </c>
      <c r="I163" s="1489">
        <v>0</v>
      </c>
      <c r="J163" s="1489">
        <v>0</v>
      </c>
      <c r="K163" s="1490">
        <v>0</v>
      </c>
    </row>
    <row r="164" spans="2:11" hidden="1" x14ac:dyDescent="0.25">
      <c r="B164" s="1484" t="s">
        <v>827</v>
      </c>
      <c r="C164" s="1485" t="s">
        <v>506</v>
      </c>
      <c r="D164" s="1486">
        <v>0</v>
      </c>
      <c r="E164" s="1487">
        <f t="shared" si="12"/>
        <v>0</v>
      </c>
      <c r="F164" s="1492">
        <v>0</v>
      </c>
      <c r="G164" s="1488">
        <v>0</v>
      </c>
      <c r="H164" s="1488">
        <v>0</v>
      </c>
      <c r="I164" s="1489">
        <v>0</v>
      </c>
      <c r="J164" s="1489">
        <v>0</v>
      </c>
      <c r="K164" s="1490">
        <v>0</v>
      </c>
    </row>
    <row r="165" spans="2:11" x14ac:dyDescent="0.25">
      <c r="B165" s="1484" t="s">
        <v>828</v>
      </c>
      <c r="C165" s="1485" t="s">
        <v>507</v>
      </c>
      <c r="D165" s="1486">
        <v>3</v>
      </c>
      <c r="E165" s="1487">
        <f t="shared" si="12"/>
        <v>0</v>
      </c>
      <c r="F165" s="1492">
        <v>0</v>
      </c>
      <c r="G165" s="1488">
        <v>0</v>
      </c>
      <c r="H165" s="1488">
        <v>0</v>
      </c>
      <c r="I165" s="1489">
        <v>0</v>
      </c>
      <c r="J165" s="1489">
        <v>0</v>
      </c>
      <c r="K165" s="1490">
        <v>0</v>
      </c>
    </row>
    <row r="166" spans="2:11" x14ac:dyDescent="0.25">
      <c r="B166" s="1484" t="s">
        <v>829</v>
      </c>
      <c r="C166" s="1485" t="s">
        <v>388</v>
      </c>
      <c r="D166" s="1486">
        <v>2</v>
      </c>
      <c r="E166" s="1487">
        <f t="shared" si="12"/>
        <v>0</v>
      </c>
      <c r="F166" s="1492">
        <v>0</v>
      </c>
      <c r="G166" s="1488">
        <v>0</v>
      </c>
      <c r="H166" s="1488">
        <v>0</v>
      </c>
      <c r="I166" s="1489">
        <v>0</v>
      </c>
      <c r="J166" s="1489">
        <v>0</v>
      </c>
      <c r="K166" s="1490">
        <v>0</v>
      </c>
    </row>
    <row r="167" spans="2:11" hidden="1" x14ac:dyDescent="0.25">
      <c r="B167" s="1484" t="s">
        <v>830</v>
      </c>
      <c r="C167" s="1485" t="s">
        <v>389</v>
      </c>
      <c r="D167" s="1486">
        <v>0</v>
      </c>
      <c r="E167" s="1487">
        <f t="shared" si="12"/>
        <v>0</v>
      </c>
      <c r="F167" s="1492">
        <v>0</v>
      </c>
      <c r="G167" s="1488">
        <v>0</v>
      </c>
      <c r="H167" s="1488">
        <v>0</v>
      </c>
      <c r="I167" s="1489">
        <v>0</v>
      </c>
      <c r="J167" s="1489">
        <v>0</v>
      </c>
      <c r="K167" s="1490">
        <v>0</v>
      </c>
    </row>
    <row r="168" spans="2:11" x14ac:dyDescent="0.25">
      <c r="B168" s="1484" t="s">
        <v>831</v>
      </c>
      <c r="C168" s="1485" t="s">
        <v>390</v>
      </c>
      <c r="D168" s="1486">
        <v>2</v>
      </c>
      <c r="E168" s="1487">
        <f t="shared" si="12"/>
        <v>0</v>
      </c>
      <c r="F168" s="1492">
        <v>0</v>
      </c>
      <c r="G168" s="1488">
        <v>0</v>
      </c>
      <c r="H168" s="1488">
        <v>0</v>
      </c>
      <c r="I168" s="1489">
        <v>0</v>
      </c>
      <c r="J168" s="1489">
        <v>0</v>
      </c>
      <c r="K168" s="1490">
        <v>0</v>
      </c>
    </row>
    <row r="169" spans="2:11" hidden="1" x14ac:dyDescent="0.25">
      <c r="B169" s="1484" t="s">
        <v>832</v>
      </c>
      <c r="C169" s="1485" t="s">
        <v>391</v>
      </c>
      <c r="D169" s="1486">
        <v>0</v>
      </c>
      <c r="E169" s="1487">
        <f t="shared" si="12"/>
        <v>0</v>
      </c>
      <c r="F169" s="1492">
        <v>0</v>
      </c>
      <c r="G169" s="1488">
        <v>0</v>
      </c>
      <c r="H169" s="1488">
        <v>0</v>
      </c>
      <c r="I169" s="1489">
        <v>0</v>
      </c>
      <c r="J169" s="1489">
        <v>0</v>
      </c>
      <c r="K169" s="1490">
        <v>0</v>
      </c>
    </row>
    <row r="170" spans="2:11" hidden="1" x14ac:dyDescent="0.25">
      <c r="B170" s="1484" t="s">
        <v>833</v>
      </c>
      <c r="C170" s="1485" t="s">
        <v>392</v>
      </c>
      <c r="D170" s="1486">
        <v>0</v>
      </c>
      <c r="E170" s="1487">
        <f t="shared" si="12"/>
        <v>0</v>
      </c>
      <c r="F170" s="1492">
        <v>0</v>
      </c>
      <c r="G170" s="1488">
        <v>0</v>
      </c>
      <c r="H170" s="1488">
        <v>0</v>
      </c>
      <c r="I170" s="1489">
        <v>0</v>
      </c>
      <c r="J170" s="1489">
        <v>0</v>
      </c>
      <c r="K170" s="1490">
        <v>0</v>
      </c>
    </row>
    <row r="171" spans="2:11" hidden="1" x14ac:dyDescent="0.25">
      <c r="B171" s="1484" t="s">
        <v>597</v>
      </c>
      <c r="C171" s="1485"/>
      <c r="D171" s="1486">
        <v>0</v>
      </c>
      <c r="E171" s="1487">
        <f t="shared" si="12"/>
        <v>0</v>
      </c>
      <c r="F171" s="1492">
        <v>0</v>
      </c>
      <c r="G171" s="1488">
        <v>0</v>
      </c>
      <c r="H171" s="1488">
        <v>0</v>
      </c>
      <c r="I171" s="1489">
        <v>0</v>
      </c>
      <c r="J171" s="1489">
        <v>0</v>
      </c>
      <c r="K171" s="1490">
        <v>0</v>
      </c>
    </row>
    <row r="172" spans="2:11" hidden="1" x14ac:dyDescent="0.25">
      <c r="B172" s="1484" t="s">
        <v>834</v>
      </c>
      <c r="C172" s="1485" t="s">
        <v>394</v>
      </c>
      <c r="D172" s="1486">
        <v>0</v>
      </c>
      <c r="E172" s="1487">
        <f t="shared" si="12"/>
        <v>0</v>
      </c>
      <c r="F172" s="1492">
        <v>0</v>
      </c>
      <c r="G172" s="1488">
        <v>0</v>
      </c>
      <c r="H172" s="1488">
        <v>0</v>
      </c>
      <c r="I172" s="1489">
        <v>0</v>
      </c>
      <c r="J172" s="1489">
        <v>0</v>
      </c>
      <c r="K172" s="1490">
        <v>0</v>
      </c>
    </row>
    <row r="173" spans="2:11" ht="20.25" hidden="1" x14ac:dyDescent="0.25">
      <c r="B173" s="1484" t="s">
        <v>835</v>
      </c>
      <c r="C173" s="1485" t="s">
        <v>836</v>
      </c>
      <c r="D173" s="1486">
        <v>0</v>
      </c>
      <c r="E173" s="1487">
        <f t="shared" si="12"/>
        <v>0</v>
      </c>
      <c r="F173" s="1492">
        <v>0</v>
      </c>
      <c r="G173" s="1488">
        <v>0</v>
      </c>
      <c r="H173" s="1488">
        <v>0</v>
      </c>
      <c r="I173" s="1489">
        <v>0</v>
      </c>
      <c r="J173" s="1489">
        <v>0</v>
      </c>
      <c r="K173" s="1490">
        <v>0</v>
      </c>
    </row>
    <row r="174" spans="2:11" ht="20.25" hidden="1" x14ac:dyDescent="0.25">
      <c r="B174" s="1484" t="s">
        <v>837</v>
      </c>
      <c r="C174" s="1485" t="s">
        <v>838</v>
      </c>
      <c r="D174" s="1486">
        <v>0</v>
      </c>
      <c r="E174" s="1487">
        <f t="shared" si="12"/>
        <v>0</v>
      </c>
      <c r="F174" s="1492">
        <v>0</v>
      </c>
      <c r="G174" s="1488">
        <v>0</v>
      </c>
      <c r="H174" s="1488">
        <v>0</v>
      </c>
      <c r="I174" s="1489">
        <v>0</v>
      </c>
      <c r="J174" s="1489">
        <v>0</v>
      </c>
      <c r="K174" s="1490">
        <v>0</v>
      </c>
    </row>
    <row r="175" spans="2:11" hidden="1" x14ac:dyDescent="0.25">
      <c r="B175" s="1484" t="s">
        <v>839</v>
      </c>
      <c r="C175" s="1485" t="s">
        <v>840</v>
      </c>
      <c r="D175" s="1486">
        <v>0</v>
      </c>
      <c r="E175" s="1487">
        <f t="shared" si="12"/>
        <v>0</v>
      </c>
      <c r="F175" s="1492">
        <v>0</v>
      </c>
      <c r="G175" s="1493">
        <v>0</v>
      </c>
      <c r="H175" s="1493">
        <v>0</v>
      </c>
      <c r="I175" s="1494">
        <v>0</v>
      </c>
      <c r="J175" s="1494">
        <v>0</v>
      </c>
      <c r="K175" s="1495">
        <v>0</v>
      </c>
    </row>
    <row r="176" spans="2:11" ht="15.75" thickBot="1" x14ac:dyDescent="0.3">
      <c r="B176" s="1484" t="s">
        <v>841</v>
      </c>
      <c r="C176" s="1491" t="s">
        <v>842</v>
      </c>
      <c r="D176" s="1486">
        <v>7</v>
      </c>
      <c r="E176" s="1487">
        <f t="shared" si="12"/>
        <v>0</v>
      </c>
      <c r="F176" s="1492">
        <v>0</v>
      </c>
      <c r="G176" s="1493">
        <v>0</v>
      </c>
      <c r="H176" s="1493">
        <v>0</v>
      </c>
      <c r="I176" s="1494">
        <v>0</v>
      </c>
      <c r="J176" s="1494">
        <v>0</v>
      </c>
      <c r="K176" s="1495">
        <v>0</v>
      </c>
    </row>
    <row r="177" spans="2:11" ht="20.25" hidden="1" x14ac:dyDescent="0.25">
      <c r="B177" s="1484" t="s">
        <v>843</v>
      </c>
      <c r="C177" s="1485" t="s">
        <v>569</v>
      </c>
      <c r="D177" s="1486">
        <v>0</v>
      </c>
      <c r="E177" s="1487">
        <f t="shared" si="12"/>
        <v>0</v>
      </c>
      <c r="F177" s="1492">
        <v>0</v>
      </c>
      <c r="G177" s="1493">
        <v>0</v>
      </c>
      <c r="H177" s="1493">
        <v>0</v>
      </c>
      <c r="I177" s="1494">
        <v>0</v>
      </c>
      <c r="J177" s="1494">
        <v>0</v>
      </c>
      <c r="K177" s="1495">
        <v>0</v>
      </c>
    </row>
    <row r="178" spans="2:11" hidden="1" x14ac:dyDescent="0.25">
      <c r="B178" s="1484" t="s">
        <v>844</v>
      </c>
      <c r="C178" s="1485" t="s">
        <v>845</v>
      </c>
      <c r="D178" s="1486">
        <v>0</v>
      </c>
      <c r="E178" s="1487">
        <f t="shared" si="12"/>
        <v>0</v>
      </c>
      <c r="F178" s="1492">
        <v>0</v>
      </c>
      <c r="G178" s="1493">
        <v>0</v>
      </c>
      <c r="H178" s="1493">
        <v>0</v>
      </c>
      <c r="I178" s="1494">
        <v>0</v>
      </c>
      <c r="J178" s="1494">
        <v>0</v>
      </c>
      <c r="K178" s="1495">
        <v>0</v>
      </c>
    </row>
    <row r="179" spans="2:11" ht="21" hidden="1" thickBot="1" x14ac:dyDescent="0.3">
      <c r="B179" s="6310" t="s">
        <v>846</v>
      </c>
      <c r="C179" s="6311" t="s">
        <v>847</v>
      </c>
      <c r="D179" s="6312">
        <v>0</v>
      </c>
      <c r="E179" s="6313">
        <f t="shared" si="12"/>
        <v>0</v>
      </c>
      <c r="F179" s="1492">
        <v>0</v>
      </c>
      <c r="G179" s="6314">
        <v>0</v>
      </c>
      <c r="H179" s="6314">
        <v>0</v>
      </c>
      <c r="I179" s="6315">
        <v>0</v>
      </c>
      <c r="J179" s="6315">
        <v>0</v>
      </c>
      <c r="K179" s="6316">
        <v>0</v>
      </c>
    </row>
    <row r="180" spans="2:11" ht="15.75" thickBot="1" x14ac:dyDescent="0.3">
      <c r="B180" s="1476" t="s">
        <v>848</v>
      </c>
      <c r="C180" s="1477" t="s">
        <v>598</v>
      </c>
      <c r="D180" s="1478">
        <f>SUM(D181:D195)</f>
        <v>2473</v>
      </c>
      <c r="E180" s="1479">
        <f t="shared" si="12"/>
        <v>0</v>
      </c>
      <c r="F180" s="1480">
        <f t="shared" ref="F180:K180" si="14">SUM(F181:F195)</f>
        <v>0</v>
      </c>
      <c r="G180" s="1481">
        <f t="shared" si="14"/>
        <v>0</v>
      </c>
      <c r="H180" s="1481">
        <f t="shared" si="14"/>
        <v>0</v>
      </c>
      <c r="I180" s="1482">
        <f t="shared" si="14"/>
        <v>0</v>
      </c>
      <c r="J180" s="1482">
        <f t="shared" si="14"/>
        <v>0</v>
      </c>
      <c r="K180" s="1483">
        <f t="shared" si="14"/>
        <v>0</v>
      </c>
    </row>
    <row r="181" spans="2:11" x14ac:dyDescent="0.25">
      <c r="B181" s="6302" t="s">
        <v>599</v>
      </c>
      <c r="C181" s="6317" t="s">
        <v>230</v>
      </c>
      <c r="D181" s="6304">
        <v>105</v>
      </c>
      <c r="E181" s="6305">
        <f t="shared" si="12"/>
        <v>0</v>
      </c>
      <c r="F181" s="1496">
        <v>0</v>
      </c>
      <c r="G181" s="6318">
        <v>0</v>
      </c>
      <c r="H181" s="6318">
        <v>0</v>
      </c>
      <c r="I181" s="6319">
        <v>0</v>
      </c>
      <c r="J181" s="6319">
        <v>0</v>
      </c>
      <c r="K181" s="6320">
        <v>0</v>
      </c>
    </row>
    <row r="182" spans="2:11" x14ac:dyDescent="0.25">
      <c r="B182" s="1484" t="s">
        <v>450</v>
      </c>
      <c r="C182" s="1491" t="s">
        <v>231</v>
      </c>
      <c r="D182" s="1486">
        <v>30</v>
      </c>
      <c r="E182" s="1487">
        <f t="shared" si="12"/>
        <v>0</v>
      </c>
      <c r="F182" s="1496">
        <v>0</v>
      </c>
      <c r="G182" s="1493">
        <v>0</v>
      </c>
      <c r="H182" s="1493">
        <v>0</v>
      </c>
      <c r="I182" s="1494">
        <v>0</v>
      </c>
      <c r="J182" s="1494">
        <v>0</v>
      </c>
      <c r="K182" s="1495">
        <v>0</v>
      </c>
    </row>
    <row r="183" spans="2:11" x14ac:dyDescent="0.25">
      <c r="B183" s="1484" t="s">
        <v>849</v>
      </c>
      <c r="C183" s="1485" t="s">
        <v>602</v>
      </c>
      <c r="D183" s="1486">
        <v>2</v>
      </c>
      <c r="E183" s="1487">
        <f t="shared" si="12"/>
        <v>0</v>
      </c>
      <c r="F183" s="1496">
        <v>0</v>
      </c>
      <c r="G183" s="1493">
        <v>0</v>
      </c>
      <c r="H183" s="1493">
        <v>0</v>
      </c>
      <c r="I183" s="1494">
        <v>0</v>
      </c>
      <c r="J183" s="1494">
        <v>0</v>
      </c>
      <c r="K183" s="1495">
        <v>0</v>
      </c>
    </row>
    <row r="184" spans="2:11" x14ac:dyDescent="0.25">
      <c r="B184" s="1484" t="s">
        <v>850</v>
      </c>
      <c r="C184" s="1485" t="s">
        <v>603</v>
      </c>
      <c r="D184" s="1486">
        <v>3</v>
      </c>
      <c r="E184" s="1487">
        <f t="shared" si="12"/>
        <v>0</v>
      </c>
      <c r="F184" s="1496">
        <v>0</v>
      </c>
      <c r="G184" s="1493">
        <v>0</v>
      </c>
      <c r="H184" s="1493">
        <v>0</v>
      </c>
      <c r="I184" s="1494">
        <v>0</v>
      </c>
      <c r="J184" s="1494">
        <v>0</v>
      </c>
      <c r="K184" s="1495">
        <v>0</v>
      </c>
    </row>
    <row r="185" spans="2:11" hidden="1" x14ac:dyDescent="0.25">
      <c r="B185" s="1484" t="s">
        <v>851</v>
      </c>
      <c r="C185" s="1485" t="s">
        <v>604</v>
      </c>
      <c r="D185" s="1486">
        <v>0</v>
      </c>
      <c r="E185" s="1487">
        <f t="shared" si="12"/>
        <v>0</v>
      </c>
      <c r="F185" s="1496">
        <v>0</v>
      </c>
      <c r="G185" s="1493">
        <v>0</v>
      </c>
      <c r="H185" s="1493">
        <v>0</v>
      </c>
      <c r="I185" s="1494">
        <v>0</v>
      </c>
      <c r="J185" s="1494">
        <v>0</v>
      </c>
      <c r="K185" s="1495">
        <v>0</v>
      </c>
    </row>
    <row r="186" spans="2:11" hidden="1" x14ac:dyDescent="0.25">
      <c r="B186" s="1484" t="s">
        <v>852</v>
      </c>
      <c r="C186" s="1491" t="s">
        <v>605</v>
      </c>
      <c r="D186" s="1486">
        <v>0</v>
      </c>
      <c r="E186" s="1487">
        <f t="shared" si="12"/>
        <v>0</v>
      </c>
      <c r="F186" s="1496">
        <v>0</v>
      </c>
      <c r="G186" s="1493">
        <v>0</v>
      </c>
      <c r="H186" s="1493">
        <v>0</v>
      </c>
      <c r="I186" s="1494">
        <v>0</v>
      </c>
      <c r="J186" s="1494">
        <v>0</v>
      </c>
      <c r="K186" s="1495">
        <v>0</v>
      </c>
    </row>
    <row r="187" spans="2:11" hidden="1" x14ac:dyDescent="0.25">
      <c r="B187" s="1484" t="s">
        <v>853</v>
      </c>
      <c r="C187" s="1485" t="s">
        <v>606</v>
      </c>
      <c r="D187" s="1486">
        <v>0</v>
      </c>
      <c r="E187" s="1487">
        <f t="shared" si="12"/>
        <v>0</v>
      </c>
      <c r="F187" s="1496">
        <v>0</v>
      </c>
      <c r="G187" s="1493">
        <v>0</v>
      </c>
      <c r="H187" s="1493">
        <v>0</v>
      </c>
      <c r="I187" s="1494">
        <v>0</v>
      </c>
      <c r="J187" s="1494">
        <v>0</v>
      </c>
      <c r="K187" s="1495">
        <v>0</v>
      </c>
    </row>
    <row r="188" spans="2:11" x14ac:dyDescent="0.25">
      <c r="B188" s="1484" t="s">
        <v>451</v>
      </c>
      <c r="C188" s="1491" t="s">
        <v>452</v>
      </c>
      <c r="D188" s="1486">
        <v>1468</v>
      </c>
      <c r="E188" s="1487">
        <f t="shared" si="12"/>
        <v>0</v>
      </c>
      <c r="F188" s="1496">
        <v>0</v>
      </c>
      <c r="G188" s="1493">
        <v>0</v>
      </c>
      <c r="H188" s="1493">
        <v>0</v>
      </c>
      <c r="I188" s="1494">
        <v>0</v>
      </c>
      <c r="J188" s="1494">
        <v>0</v>
      </c>
      <c r="K188" s="1495">
        <v>0</v>
      </c>
    </row>
    <row r="189" spans="2:11" x14ac:dyDescent="0.25">
      <c r="B189" s="1484" t="s">
        <v>453</v>
      </c>
      <c r="C189" s="1491" t="s">
        <v>454</v>
      </c>
      <c r="D189" s="1486">
        <v>755</v>
      </c>
      <c r="E189" s="1487">
        <f t="shared" si="12"/>
        <v>0</v>
      </c>
      <c r="F189" s="1496">
        <v>0</v>
      </c>
      <c r="G189" s="1493">
        <v>0</v>
      </c>
      <c r="H189" s="1493">
        <v>0</v>
      </c>
      <c r="I189" s="1494">
        <v>0</v>
      </c>
      <c r="J189" s="1494">
        <v>0</v>
      </c>
      <c r="K189" s="1495">
        <v>0</v>
      </c>
    </row>
    <row r="190" spans="2:11" x14ac:dyDescent="0.25">
      <c r="B190" s="1484" t="s">
        <v>854</v>
      </c>
      <c r="C190" s="1491" t="s">
        <v>607</v>
      </c>
      <c r="D190" s="1486">
        <v>8</v>
      </c>
      <c r="E190" s="1487">
        <f t="shared" si="12"/>
        <v>0</v>
      </c>
      <c r="F190" s="1496">
        <v>0</v>
      </c>
      <c r="G190" s="1493">
        <v>0</v>
      </c>
      <c r="H190" s="1493">
        <v>0</v>
      </c>
      <c r="I190" s="1494">
        <v>0</v>
      </c>
      <c r="J190" s="1494">
        <v>0</v>
      </c>
      <c r="K190" s="1495">
        <v>0</v>
      </c>
    </row>
    <row r="191" spans="2:11" x14ac:dyDescent="0.25">
      <c r="B191" s="1484" t="s">
        <v>855</v>
      </c>
      <c r="C191" s="1491" t="s">
        <v>608</v>
      </c>
      <c r="D191" s="1486">
        <v>2</v>
      </c>
      <c r="E191" s="1487">
        <f t="shared" si="12"/>
        <v>0</v>
      </c>
      <c r="F191" s="1496">
        <v>0</v>
      </c>
      <c r="G191" s="1493">
        <v>0</v>
      </c>
      <c r="H191" s="1493">
        <v>0</v>
      </c>
      <c r="I191" s="1494">
        <v>0</v>
      </c>
      <c r="J191" s="1494">
        <v>0</v>
      </c>
      <c r="K191" s="1495">
        <v>0</v>
      </c>
    </row>
    <row r="192" spans="2:11" x14ac:dyDescent="0.25">
      <c r="B192" s="1484" t="s">
        <v>856</v>
      </c>
      <c r="C192" s="1491" t="s">
        <v>609</v>
      </c>
      <c r="D192" s="1486">
        <v>15</v>
      </c>
      <c r="E192" s="1487">
        <f t="shared" si="12"/>
        <v>0</v>
      </c>
      <c r="F192" s="1496">
        <v>0</v>
      </c>
      <c r="G192" s="1493">
        <v>0</v>
      </c>
      <c r="H192" s="1493">
        <v>0</v>
      </c>
      <c r="I192" s="1494">
        <v>0</v>
      </c>
      <c r="J192" s="1494">
        <v>0</v>
      </c>
      <c r="K192" s="1495">
        <v>0</v>
      </c>
    </row>
    <row r="193" spans="2:11" x14ac:dyDescent="0.25">
      <c r="B193" s="1484" t="s">
        <v>857</v>
      </c>
      <c r="C193" s="1491" t="s">
        <v>610</v>
      </c>
      <c r="D193" s="1486">
        <v>32</v>
      </c>
      <c r="E193" s="1487">
        <f t="shared" si="12"/>
        <v>0</v>
      </c>
      <c r="F193" s="1496">
        <v>0</v>
      </c>
      <c r="G193" s="1493">
        <v>0</v>
      </c>
      <c r="H193" s="1493">
        <v>0</v>
      </c>
      <c r="I193" s="1494">
        <v>0</v>
      </c>
      <c r="J193" s="1494">
        <v>0</v>
      </c>
      <c r="K193" s="1495">
        <v>0</v>
      </c>
    </row>
    <row r="194" spans="2:11" x14ac:dyDescent="0.25">
      <c r="B194" s="1484" t="s">
        <v>858</v>
      </c>
      <c r="C194" s="1491" t="s">
        <v>611</v>
      </c>
      <c r="D194" s="1486">
        <v>51</v>
      </c>
      <c r="E194" s="1487">
        <f t="shared" si="12"/>
        <v>0</v>
      </c>
      <c r="F194" s="1496">
        <v>0</v>
      </c>
      <c r="G194" s="1493">
        <v>0</v>
      </c>
      <c r="H194" s="1493">
        <v>0</v>
      </c>
      <c r="I194" s="1494">
        <v>0</v>
      </c>
      <c r="J194" s="1494">
        <v>0</v>
      </c>
      <c r="K194" s="1495">
        <v>0</v>
      </c>
    </row>
    <row r="195" spans="2:11" ht="15.75" thickBot="1" x14ac:dyDescent="0.3">
      <c r="B195" s="1484" t="s">
        <v>859</v>
      </c>
      <c r="C195" s="1485" t="s">
        <v>612</v>
      </c>
      <c r="D195" s="1486">
        <v>2</v>
      </c>
      <c r="E195" s="1487">
        <f t="shared" si="12"/>
        <v>0</v>
      </c>
      <c r="F195" s="1496">
        <v>0</v>
      </c>
      <c r="G195" s="1493">
        <v>0</v>
      </c>
      <c r="H195" s="1493">
        <v>0</v>
      </c>
      <c r="I195" s="1494">
        <v>0</v>
      </c>
      <c r="J195" s="1494">
        <v>0</v>
      </c>
      <c r="K195" s="1495">
        <v>0</v>
      </c>
    </row>
    <row r="196" spans="2:11" ht="18.75" hidden="1" thickBot="1" x14ac:dyDescent="0.3">
      <c r="B196" s="1476" t="s">
        <v>860</v>
      </c>
      <c r="C196" s="1477" t="s">
        <v>861</v>
      </c>
      <c r="D196" s="1478">
        <f>SUM(D197:D202)</f>
        <v>0</v>
      </c>
      <c r="E196" s="1479">
        <f t="shared" si="12"/>
        <v>0</v>
      </c>
      <c r="F196" s="1480">
        <f t="shared" ref="F196:K196" si="15">SUM(F197:F202)</f>
        <v>0</v>
      </c>
      <c r="G196" s="1481">
        <f t="shared" si="15"/>
        <v>0</v>
      </c>
      <c r="H196" s="1481">
        <f t="shared" si="15"/>
        <v>0</v>
      </c>
      <c r="I196" s="1482">
        <f t="shared" si="15"/>
        <v>0</v>
      </c>
      <c r="J196" s="1482">
        <f t="shared" si="15"/>
        <v>0</v>
      </c>
      <c r="K196" s="1483">
        <f t="shared" si="15"/>
        <v>0</v>
      </c>
    </row>
    <row r="197" spans="2:11" hidden="1" x14ac:dyDescent="0.25">
      <c r="B197" s="1484" t="s">
        <v>455</v>
      </c>
      <c r="C197" s="1485" t="s">
        <v>395</v>
      </c>
      <c r="D197" s="1486">
        <v>0</v>
      </c>
      <c r="E197" s="1487">
        <f t="shared" si="12"/>
        <v>0</v>
      </c>
      <c r="F197" s="1497">
        <v>0</v>
      </c>
      <c r="G197" s="1493">
        <v>0</v>
      </c>
      <c r="H197" s="1493">
        <v>0</v>
      </c>
      <c r="I197" s="1494">
        <v>0</v>
      </c>
      <c r="J197" s="1494">
        <v>0</v>
      </c>
      <c r="K197" s="1495">
        <v>0</v>
      </c>
    </row>
    <row r="198" spans="2:11" ht="20.25" hidden="1" x14ac:dyDescent="0.25">
      <c r="B198" s="1484" t="s">
        <v>456</v>
      </c>
      <c r="C198" s="1485" t="s">
        <v>396</v>
      </c>
      <c r="D198" s="1486">
        <v>0</v>
      </c>
      <c r="E198" s="1487">
        <f t="shared" si="12"/>
        <v>0</v>
      </c>
      <c r="F198" s="1497">
        <v>0</v>
      </c>
      <c r="G198" s="1493">
        <v>0</v>
      </c>
      <c r="H198" s="1493">
        <v>0</v>
      </c>
      <c r="I198" s="1494">
        <v>0</v>
      </c>
      <c r="J198" s="1494">
        <v>0</v>
      </c>
      <c r="K198" s="1495">
        <v>0</v>
      </c>
    </row>
    <row r="199" spans="2:11" ht="20.25" hidden="1" x14ac:dyDescent="0.25">
      <c r="B199" s="1484" t="s">
        <v>862</v>
      </c>
      <c r="C199" s="1485" t="s">
        <v>397</v>
      </c>
      <c r="D199" s="1486">
        <v>0</v>
      </c>
      <c r="E199" s="1487">
        <f t="shared" si="12"/>
        <v>0</v>
      </c>
      <c r="F199" s="1497">
        <v>0</v>
      </c>
      <c r="G199" s="1493">
        <v>0</v>
      </c>
      <c r="H199" s="1493">
        <v>0</v>
      </c>
      <c r="I199" s="1494">
        <v>0</v>
      </c>
      <c r="J199" s="1494">
        <v>0</v>
      </c>
      <c r="K199" s="1495">
        <v>0</v>
      </c>
    </row>
    <row r="200" spans="2:11" hidden="1" x14ac:dyDescent="0.25">
      <c r="B200" s="1484" t="s">
        <v>863</v>
      </c>
      <c r="C200" s="1485" t="s">
        <v>398</v>
      </c>
      <c r="D200" s="1486">
        <v>0</v>
      </c>
      <c r="E200" s="1487">
        <f t="shared" si="12"/>
        <v>0</v>
      </c>
      <c r="F200" s="1497">
        <v>0</v>
      </c>
      <c r="G200" s="1493">
        <v>0</v>
      </c>
      <c r="H200" s="1493">
        <v>0</v>
      </c>
      <c r="I200" s="1494">
        <v>0</v>
      </c>
      <c r="J200" s="1494">
        <v>0</v>
      </c>
      <c r="K200" s="1495">
        <v>0</v>
      </c>
    </row>
    <row r="201" spans="2:11" hidden="1" x14ac:dyDescent="0.25">
      <c r="B201" s="1484" t="s">
        <v>864</v>
      </c>
      <c r="C201" s="1485" t="s">
        <v>399</v>
      </c>
      <c r="D201" s="1486">
        <v>0</v>
      </c>
      <c r="E201" s="1487">
        <f t="shared" si="12"/>
        <v>0</v>
      </c>
      <c r="F201" s="1497">
        <v>0</v>
      </c>
      <c r="G201" s="1493">
        <v>0</v>
      </c>
      <c r="H201" s="1493">
        <v>0</v>
      </c>
      <c r="I201" s="1494">
        <v>0</v>
      </c>
      <c r="J201" s="1494">
        <v>0</v>
      </c>
      <c r="K201" s="1495">
        <v>0</v>
      </c>
    </row>
    <row r="202" spans="2:11" ht="15.75" hidden="1" thickBot="1" x14ac:dyDescent="0.3">
      <c r="B202" s="1484" t="s">
        <v>865</v>
      </c>
      <c r="C202" s="1485" t="s">
        <v>614</v>
      </c>
      <c r="D202" s="1486">
        <v>0</v>
      </c>
      <c r="E202" s="1487">
        <f t="shared" si="12"/>
        <v>0</v>
      </c>
      <c r="F202" s="1497">
        <v>0</v>
      </c>
      <c r="G202" s="1493">
        <v>0</v>
      </c>
      <c r="H202" s="1493">
        <v>0</v>
      </c>
      <c r="I202" s="1494">
        <v>0</v>
      </c>
      <c r="J202" s="1494">
        <v>0</v>
      </c>
      <c r="K202" s="1495">
        <v>0</v>
      </c>
    </row>
    <row r="203" spans="2:11" ht="18.75" thickBot="1" x14ac:dyDescent="0.3">
      <c r="B203" s="1476" t="s">
        <v>866</v>
      </c>
      <c r="C203" s="1477" t="s">
        <v>867</v>
      </c>
      <c r="D203" s="1478">
        <f>SUM(D204:D208)</f>
        <v>187</v>
      </c>
      <c r="E203" s="1479">
        <f t="shared" si="12"/>
        <v>1</v>
      </c>
      <c r="F203" s="1480">
        <f t="shared" ref="F203:K203" si="16">SUM(F204:F208)</f>
        <v>0</v>
      </c>
      <c r="G203" s="1481">
        <f t="shared" si="16"/>
        <v>0</v>
      </c>
      <c r="H203" s="1481">
        <f t="shared" si="16"/>
        <v>0</v>
      </c>
      <c r="I203" s="1482">
        <f t="shared" si="16"/>
        <v>0</v>
      </c>
      <c r="J203" s="1482">
        <f t="shared" si="16"/>
        <v>0</v>
      </c>
      <c r="K203" s="1483">
        <f t="shared" si="16"/>
        <v>1</v>
      </c>
    </row>
    <row r="204" spans="2:11" x14ac:dyDescent="0.25">
      <c r="B204" s="1484" t="s">
        <v>868</v>
      </c>
      <c r="C204" s="1491" t="s">
        <v>518</v>
      </c>
      <c r="D204" s="1486">
        <v>1</v>
      </c>
      <c r="E204" s="1487">
        <f t="shared" si="12"/>
        <v>0</v>
      </c>
      <c r="F204" s="1497">
        <v>0</v>
      </c>
      <c r="G204" s="1493">
        <v>0</v>
      </c>
      <c r="H204" s="1493">
        <v>0</v>
      </c>
      <c r="I204" s="1494">
        <v>0</v>
      </c>
      <c r="J204" s="1494">
        <v>0</v>
      </c>
      <c r="K204" s="1495">
        <v>0</v>
      </c>
    </row>
    <row r="205" spans="2:11" x14ac:dyDescent="0.25">
      <c r="B205" s="1484" t="s">
        <v>869</v>
      </c>
      <c r="C205" s="1491" t="s">
        <v>519</v>
      </c>
      <c r="D205" s="1486">
        <v>154</v>
      </c>
      <c r="E205" s="1487">
        <f t="shared" si="12"/>
        <v>0</v>
      </c>
      <c r="F205" s="1497">
        <v>0</v>
      </c>
      <c r="G205" s="1493">
        <v>0</v>
      </c>
      <c r="H205" s="1493">
        <v>0</v>
      </c>
      <c r="I205" s="1494">
        <v>0</v>
      </c>
      <c r="J205" s="1494">
        <v>0</v>
      </c>
      <c r="K205" s="1495">
        <v>0</v>
      </c>
    </row>
    <row r="206" spans="2:11" x14ac:dyDescent="0.25">
      <c r="B206" s="1484" t="s">
        <v>870</v>
      </c>
      <c r="C206" s="1491" t="s">
        <v>520</v>
      </c>
      <c r="D206" s="1486">
        <v>4</v>
      </c>
      <c r="E206" s="1487">
        <f t="shared" si="12"/>
        <v>1</v>
      </c>
      <c r="F206" s="1497">
        <v>0</v>
      </c>
      <c r="G206" s="1493">
        <v>0</v>
      </c>
      <c r="H206" s="1493">
        <v>0</v>
      </c>
      <c r="I206" s="1494">
        <v>0</v>
      </c>
      <c r="J206" s="1494">
        <v>0</v>
      </c>
      <c r="K206" s="1495">
        <v>1</v>
      </c>
    </row>
    <row r="207" spans="2:11" ht="15.75" thickBot="1" x14ac:dyDescent="0.3">
      <c r="B207" s="1484" t="s">
        <v>871</v>
      </c>
      <c r="C207" s="1491" t="s">
        <v>521</v>
      </c>
      <c r="D207" s="1486">
        <v>28</v>
      </c>
      <c r="E207" s="1487">
        <f t="shared" si="12"/>
        <v>0</v>
      </c>
      <c r="F207" s="1497">
        <v>0</v>
      </c>
      <c r="G207" s="1493">
        <v>0</v>
      </c>
      <c r="H207" s="1493">
        <v>0</v>
      </c>
      <c r="I207" s="1494">
        <v>0</v>
      </c>
      <c r="J207" s="1494">
        <v>0</v>
      </c>
      <c r="K207" s="1495">
        <v>0</v>
      </c>
    </row>
    <row r="208" spans="2:11" ht="15.75" hidden="1" thickBot="1" x14ac:dyDescent="0.3">
      <c r="B208" s="1484" t="s">
        <v>872</v>
      </c>
      <c r="C208" s="1485" t="s">
        <v>522</v>
      </c>
      <c r="D208" s="1486">
        <v>0</v>
      </c>
      <c r="E208" s="1487">
        <f t="shared" si="12"/>
        <v>0</v>
      </c>
      <c r="F208" s="1497">
        <v>0</v>
      </c>
      <c r="G208" s="1493">
        <v>0</v>
      </c>
      <c r="H208" s="1493">
        <v>0</v>
      </c>
      <c r="I208" s="1494">
        <v>0</v>
      </c>
      <c r="J208" s="1494">
        <v>0</v>
      </c>
      <c r="K208" s="1495">
        <v>0</v>
      </c>
    </row>
    <row r="209" spans="2:11" ht="15.75" thickBot="1" x14ac:dyDescent="0.3">
      <c r="B209" s="1476" t="s">
        <v>873</v>
      </c>
      <c r="C209" s="1477" t="s">
        <v>615</v>
      </c>
      <c r="D209" s="1478">
        <f>SUM(D210:D214)</f>
        <v>6505</v>
      </c>
      <c r="E209" s="1498">
        <f t="shared" si="12"/>
        <v>195</v>
      </c>
      <c r="F209" s="1480">
        <f t="shared" ref="F209:K209" si="17">SUM(F210:F214)</f>
        <v>43</v>
      </c>
      <c r="G209" s="1481">
        <f t="shared" si="17"/>
        <v>32</v>
      </c>
      <c r="H209" s="1481">
        <f t="shared" si="17"/>
        <v>14</v>
      </c>
      <c r="I209" s="1482">
        <f t="shared" si="17"/>
        <v>7</v>
      </c>
      <c r="J209" s="1482">
        <f t="shared" si="17"/>
        <v>0</v>
      </c>
      <c r="K209" s="1483">
        <f t="shared" si="17"/>
        <v>99</v>
      </c>
    </row>
    <row r="210" spans="2:11" x14ac:dyDescent="0.25">
      <c r="B210" s="1484" t="s">
        <v>874</v>
      </c>
      <c r="C210" s="1491" t="s">
        <v>616</v>
      </c>
      <c r="D210" s="1486">
        <v>67</v>
      </c>
      <c r="E210" s="1487">
        <f t="shared" si="12"/>
        <v>0</v>
      </c>
      <c r="F210" s="1497">
        <v>0</v>
      </c>
      <c r="G210" s="1493">
        <v>0</v>
      </c>
      <c r="H210" s="1493">
        <v>0</v>
      </c>
      <c r="I210" s="1494">
        <v>0</v>
      </c>
      <c r="J210" s="1494">
        <v>0</v>
      </c>
      <c r="K210" s="1495">
        <v>0</v>
      </c>
    </row>
    <row r="211" spans="2:11" hidden="1" x14ac:dyDescent="0.25">
      <c r="B211" s="1484" t="s">
        <v>875</v>
      </c>
      <c r="C211" s="1491" t="s">
        <v>570</v>
      </c>
      <c r="D211" s="1486">
        <v>0</v>
      </c>
      <c r="E211" s="1487">
        <f t="shared" si="12"/>
        <v>0</v>
      </c>
      <c r="F211" s="1497">
        <v>0</v>
      </c>
      <c r="G211" s="1493">
        <v>0</v>
      </c>
      <c r="H211" s="1493">
        <v>0</v>
      </c>
      <c r="I211" s="1494">
        <v>0</v>
      </c>
      <c r="J211" s="1494">
        <v>0</v>
      </c>
      <c r="K211" s="1495">
        <v>0</v>
      </c>
    </row>
    <row r="212" spans="2:11" x14ac:dyDescent="0.25">
      <c r="B212" s="1484" t="s">
        <v>876</v>
      </c>
      <c r="C212" s="1491" t="s">
        <v>617</v>
      </c>
      <c r="D212" s="1486">
        <v>3</v>
      </c>
      <c r="E212" s="1487">
        <f t="shared" si="12"/>
        <v>0</v>
      </c>
      <c r="F212" s="1497">
        <v>0</v>
      </c>
      <c r="G212" s="1493">
        <v>0</v>
      </c>
      <c r="H212" s="1493">
        <v>0</v>
      </c>
      <c r="I212" s="1494">
        <v>0</v>
      </c>
      <c r="J212" s="1494">
        <v>0</v>
      </c>
      <c r="K212" s="1495">
        <v>0</v>
      </c>
    </row>
    <row r="213" spans="2:11" x14ac:dyDescent="0.25">
      <c r="B213" s="1484" t="s">
        <v>457</v>
      </c>
      <c r="C213" s="1491" t="s">
        <v>458</v>
      </c>
      <c r="D213" s="1486">
        <v>5996</v>
      </c>
      <c r="E213" s="1487">
        <f t="shared" si="12"/>
        <v>143</v>
      </c>
      <c r="F213" s="1497">
        <v>31</v>
      </c>
      <c r="G213" s="1493">
        <v>26</v>
      </c>
      <c r="H213" s="1493">
        <v>11</v>
      </c>
      <c r="I213" s="1494">
        <v>2</v>
      </c>
      <c r="J213" s="1494">
        <v>0</v>
      </c>
      <c r="K213" s="1495">
        <v>73</v>
      </c>
    </row>
    <row r="214" spans="2:11" ht="26.25" customHeight="1" thickBot="1" x14ac:dyDescent="0.3">
      <c r="B214" s="1484" t="s">
        <v>459</v>
      </c>
      <c r="C214" s="1491" t="s">
        <v>460</v>
      </c>
      <c r="D214" s="1486">
        <v>439</v>
      </c>
      <c r="E214" s="1487">
        <f t="shared" si="12"/>
        <v>52</v>
      </c>
      <c r="F214" s="1497">
        <v>12</v>
      </c>
      <c r="G214" s="1493">
        <v>6</v>
      </c>
      <c r="H214" s="1493">
        <v>3</v>
      </c>
      <c r="I214" s="1494">
        <v>5</v>
      </c>
      <c r="J214" s="1494">
        <v>0</v>
      </c>
      <c r="K214" s="1495">
        <v>26</v>
      </c>
    </row>
    <row r="215" spans="2:11" ht="15.75" thickBot="1" x14ac:dyDescent="0.3">
      <c r="B215" s="1476" t="s">
        <v>877</v>
      </c>
      <c r="C215" s="1477" t="s">
        <v>618</v>
      </c>
      <c r="D215" s="1478">
        <f>SUM(D216:D222)</f>
        <v>403</v>
      </c>
      <c r="E215" s="1498">
        <f t="shared" si="12"/>
        <v>40</v>
      </c>
      <c r="F215" s="1480">
        <f t="shared" ref="F215:K215" si="18">SUM(F216:F222)</f>
        <v>30</v>
      </c>
      <c r="G215" s="1481">
        <f t="shared" si="18"/>
        <v>6</v>
      </c>
      <c r="H215" s="1481">
        <f t="shared" si="18"/>
        <v>1</v>
      </c>
      <c r="I215" s="1482">
        <f t="shared" si="18"/>
        <v>2</v>
      </c>
      <c r="J215" s="1482">
        <f t="shared" si="18"/>
        <v>0</v>
      </c>
      <c r="K215" s="1483">
        <f t="shared" si="18"/>
        <v>1</v>
      </c>
    </row>
    <row r="216" spans="2:11" ht="19.5" x14ac:dyDescent="0.25">
      <c r="B216" s="1484" t="s">
        <v>461</v>
      </c>
      <c r="C216" s="1491" t="s">
        <v>462</v>
      </c>
      <c r="D216" s="1486">
        <v>55</v>
      </c>
      <c r="E216" s="1487">
        <f t="shared" si="12"/>
        <v>0</v>
      </c>
      <c r="F216" s="1497">
        <v>0</v>
      </c>
      <c r="G216" s="1493">
        <v>0</v>
      </c>
      <c r="H216" s="1493">
        <v>0</v>
      </c>
      <c r="I216" s="1494">
        <v>0</v>
      </c>
      <c r="J216" s="1494">
        <v>0</v>
      </c>
      <c r="K216" s="1495">
        <v>0</v>
      </c>
    </row>
    <row r="217" spans="2:11" x14ac:dyDescent="0.25">
      <c r="B217" s="1484" t="s">
        <v>878</v>
      </c>
      <c r="C217" s="1491" t="s">
        <v>619</v>
      </c>
      <c r="D217" s="1486">
        <v>4</v>
      </c>
      <c r="E217" s="1487">
        <f t="shared" si="12"/>
        <v>0</v>
      </c>
      <c r="F217" s="1497">
        <v>0</v>
      </c>
      <c r="G217" s="1493">
        <v>0</v>
      </c>
      <c r="H217" s="1493">
        <v>0</v>
      </c>
      <c r="I217" s="1494">
        <v>0</v>
      </c>
      <c r="J217" s="1494">
        <v>0</v>
      </c>
      <c r="K217" s="1495">
        <v>0</v>
      </c>
    </row>
    <row r="218" spans="2:11" ht="19.5" x14ac:dyDescent="0.25">
      <c r="B218" s="1484" t="s">
        <v>879</v>
      </c>
      <c r="C218" s="1491" t="s">
        <v>620</v>
      </c>
      <c r="D218" s="1486">
        <v>16</v>
      </c>
      <c r="E218" s="1487">
        <f t="shared" si="12"/>
        <v>0</v>
      </c>
      <c r="F218" s="1497">
        <v>0</v>
      </c>
      <c r="G218" s="1493">
        <v>0</v>
      </c>
      <c r="H218" s="1493">
        <v>0</v>
      </c>
      <c r="I218" s="1494">
        <v>0</v>
      </c>
      <c r="J218" s="1494">
        <v>0</v>
      </c>
      <c r="K218" s="1495">
        <v>0</v>
      </c>
    </row>
    <row r="219" spans="2:11" x14ac:dyDescent="0.25">
      <c r="B219" s="1484" t="s">
        <v>880</v>
      </c>
      <c r="C219" s="1491" t="s">
        <v>621</v>
      </c>
      <c r="D219" s="1486">
        <v>24</v>
      </c>
      <c r="E219" s="1487">
        <f t="shared" si="12"/>
        <v>2</v>
      </c>
      <c r="F219" s="1497">
        <v>1</v>
      </c>
      <c r="G219" s="1493">
        <v>0</v>
      </c>
      <c r="H219" s="1493">
        <v>0</v>
      </c>
      <c r="I219" s="1494">
        <v>0</v>
      </c>
      <c r="J219" s="1494">
        <v>0</v>
      </c>
      <c r="K219" s="1495">
        <v>1</v>
      </c>
    </row>
    <row r="220" spans="2:11" ht="22.5" x14ac:dyDescent="0.25">
      <c r="B220" s="1484" t="s">
        <v>622</v>
      </c>
      <c r="C220" s="1266" t="s">
        <v>623</v>
      </c>
      <c r="D220" s="1486">
        <v>35</v>
      </c>
      <c r="E220" s="1487">
        <f t="shared" ref="E220:E283" si="19">SUM(F220:K220)</f>
        <v>8</v>
      </c>
      <c r="F220" s="1497">
        <v>6</v>
      </c>
      <c r="G220" s="1493">
        <v>2</v>
      </c>
      <c r="H220" s="1493">
        <v>0</v>
      </c>
      <c r="I220" s="1494">
        <v>0</v>
      </c>
      <c r="J220" s="1494">
        <v>0</v>
      </c>
      <c r="K220" s="1495">
        <v>0</v>
      </c>
    </row>
    <row r="221" spans="2:11" hidden="1" x14ac:dyDescent="0.25">
      <c r="B221" s="1484" t="s">
        <v>881</v>
      </c>
      <c r="C221" s="1485" t="s">
        <v>624</v>
      </c>
      <c r="D221" s="1486">
        <v>0</v>
      </c>
      <c r="E221" s="1487">
        <f t="shared" si="19"/>
        <v>0</v>
      </c>
      <c r="F221" s="1497">
        <v>0</v>
      </c>
      <c r="G221" s="1493">
        <v>0</v>
      </c>
      <c r="H221" s="1493">
        <v>0</v>
      </c>
      <c r="I221" s="1494">
        <v>0</v>
      </c>
      <c r="J221" s="1494">
        <v>0</v>
      </c>
      <c r="K221" s="1495">
        <v>0</v>
      </c>
    </row>
    <row r="222" spans="2:11" ht="15.75" thickBot="1" x14ac:dyDescent="0.3">
      <c r="B222" s="1484" t="s">
        <v>463</v>
      </c>
      <c r="C222" s="1491" t="s">
        <v>464</v>
      </c>
      <c r="D222" s="1486">
        <v>269</v>
      </c>
      <c r="E222" s="1487">
        <f t="shared" si="19"/>
        <v>30</v>
      </c>
      <c r="F222" s="1497">
        <v>23</v>
      </c>
      <c r="G222" s="1493">
        <v>4</v>
      </c>
      <c r="H222" s="1493">
        <v>1</v>
      </c>
      <c r="I222" s="1494">
        <v>2</v>
      </c>
      <c r="J222" s="1494">
        <v>0</v>
      </c>
      <c r="K222" s="1495">
        <v>0</v>
      </c>
    </row>
    <row r="223" spans="2:11" ht="15.75" hidden="1" thickBot="1" x14ac:dyDescent="0.3">
      <c r="B223" s="1476" t="s">
        <v>882</v>
      </c>
      <c r="C223" s="1477" t="s">
        <v>625</v>
      </c>
      <c r="D223" s="1478">
        <f>SUM(D224:D228)</f>
        <v>0</v>
      </c>
      <c r="E223" s="1479">
        <f t="shared" si="19"/>
        <v>0</v>
      </c>
      <c r="F223" s="1480">
        <f t="shared" ref="F223:K223" si="20">SUM(F224:F228)</f>
        <v>0</v>
      </c>
      <c r="G223" s="1481">
        <f t="shared" si="20"/>
        <v>0</v>
      </c>
      <c r="H223" s="1481">
        <f t="shared" si="20"/>
        <v>0</v>
      </c>
      <c r="I223" s="1482">
        <f t="shared" si="20"/>
        <v>0</v>
      </c>
      <c r="J223" s="1482">
        <f t="shared" si="20"/>
        <v>0</v>
      </c>
      <c r="K223" s="1483">
        <f t="shared" si="20"/>
        <v>0</v>
      </c>
    </row>
    <row r="224" spans="2:11" hidden="1" x14ac:dyDescent="0.25">
      <c r="B224" s="1484" t="s">
        <v>883</v>
      </c>
      <c r="C224" s="1485" t="s">
        <v>626</v>
      </c>
      <c r="D224" s="1486">
        <v>0</v>
      </c>
      <c r="E224" s="1487">
        <f t="shared" si="19"/>
        <v>0</v>
      </c>
      <c r="F224" s="1497">
        <v>0</v>
      </c>
      <c r="G224" s="1493">
        <v>0</v>
      </c>
      <c r="H224" s="1493">
        <v>0</v>
      </c>
      <c r="I224" s="1494">
        <v>0</v>
      </c>
      <c r="J224" s="1494">
        <v>0</v>
      </c>
      <c r="K224" s="1495">
        <v>0</v>
      </c>
    </row>
    <row r="225" spans="2:11" hidden="1" x14ac:dyDescent="0.25">
      <c r="B225" s="6321" t="s">
        <v>884</v>
      </c>
      <c r="C225" s="6322" t="s">
        <v>885</v>
      </c>
      <c r="D225" s="6323"/>
      <c r="E225" s="6324">
        <f t="shared" si="19"/>
        <v>0</v>
      </c>
      <c r="F225" s="6325"/>
      <c r="G225" s="6326"/>
      <c r="H225" s="6326"/>
      <c r="I225" s="6327"/>
      <c r="J225" s="6327"/>
      <c r="K225" s="6328"/>
    </row>
    <row r="226" spans="2:11" hidden="1" x14ac:dyDescent="0.25">
      <c r="B226" s="1484" t="s">
        <v>886</v>
      </c>
      <c r="C226" s="1485" t="s">
        <v>628</v>
      </c>
      <c r="D226" s="1486">
        <v>0</v>
      </c>
      <c r="E226" s="1487">
        <f t="shared" si="19"/>
        <v>0</v>
      </c>
      <c r="F226" s="1497">
        <v>0</v>
      </c>
      <c r="G226" s="1493">
        <v>0</v>
      </c>
      <c r="H226" s="1493">
        <v>0</v>
      </c>
      <c r="I226" s="1494">
        <v>0</v>
      </c>
      <c r="J226" s="1494">
        <v>0</v>
      </c>
      <c r="K226" s="1495">
        <v>0</v>
      </c>
    </row>
    <row r="227" spans="2:11" ht="20.25" hidden="1" x14ac:dyDescent="0.25">
      <c r="B227" s="1484" t="s">
        <v>887</v>
      </c>
      <c r="C227" s="1485" t="s">
        <v>629</v>
      </c>
      <c r="D227" s="1486">
        <v>0</v>
      </c>
      <c r="E227" s="1487">
        <f t="shared" si="19"/>
        <v>0</v>
      </c>
      <c r="F227" s="1497">
        <v>0</v>
      </c>
      <c r="G227" s="1493">
        <v>0</v>
      </c>
      <c r="H227" s="1493">
        <v>0</v>
      </c>
      <c r="I227" s="1494">
        <v>0</v>
      </c>
      <c r="J227" s="1494">
        <v>0</v>
      </c>
      <c r="K227" s="1495">
        <v>0</v>
      </c>
    </row>
    <row r="228" spans="2:11" ht="21" hidden="1" thickBot="1" x14ac:dyDescent="0.3">
      <c r="B228" s="1484" t="s">
        <v>888</v>
      </c>
      <c r="C228" s="1485" t="s">
        <v>630</v>
      </c>
      <c r="D228" s="1486">
        <v>0</v>
      </c>
      <c r="E228" s="1487">
        <f t="shared" si="19"/>
        <v>0</v>
      </c>
      <c r="F228" s="1497">
        <v>0</v>
      </c>
      <c r="G228" s="1493">
        <v>0</v>
      </c>
      <c r="H228" s="1493">
        <v>0</v>
      </c>
      <c r="I228" s="1494">
        <v>0</v>
      </c>
      <c r="J228" s="1494">
        <v>0</v>
      </c>
      <c r="K228" s="1495">
        <v>0</v>
      </c>
    </row>
    <row r="229" spans="2:11" ht="15.75" thickBot="1" x14ac:dyDescent="0.3">
      <c r="B229" s="1476" t="s">
        <v>889</v>
      </c>
      <c r="C229" s="1477" t="s">
        <v>631</v>
      </c>
      <c r="D229" s="1478">
        <f>SUM(D230:D235)</f>
        <v>447</v>
      </c>
      <c r="E229" s="1498">
        <f t="shared" si="19"/>
        <v>8</v>
      </c>
      <c r="F229" s="1480">
        <f t="shared" ref="F229:K229" si="21">SUM(F230:F235)</f>
        <v>7</v>
      </c>
      <c r="G229" s="1481">
        <f t="shared" si="21"/>
        <v>0</v>
      </c>
      <c r="H229" s="1481">
        <f t="shared" si="21"/>
        <v>0</v>
      </c>
      <c r="I229" s="1482">
        <f t="shared" si="21"/>
        <v>1</v>
      </c>
      <c r="J229" s="1482">
        <f t="shared" si="21"/>
        <v>0</v>
      </c>
      <c r="K229" s="1483">
        <f t="shared" si="21"/>
        <v>0</v>
      </c>
    </row>
    <row r="230" spans="2:11" hidden="1" x14ac:dyDescent="0.25">
      <c r="B230" s="6321" t="s">
        <v>890</v>
      </c>
      <c r="C230" s="6329" t="s">
        <v>240</v>
      </c>
      <c r="D230" s="6323"/>
      <c r="E230" s="6324">
        <f t="shared" si="19"/>
        <v>0</v>
      </c>
      <c r="F230" s="6325"/>
      <c r="G230" s="6326"/>
      <c r="H230" s="6326"/>
      <c r="I230" s="6327"/>
      <c r="J230" s="6327"/>
      <c r="K230" s="6328"/>
    </row>
    <row r="231" spans="2:11" x14ac:dyDescent="0.25">
      <c r="B231" s="1484" t="s">
        <v>891</v>
      </c>
      <c r="C231" s="1491" t="s">
        <v>241</v>
      </c>
      <c r="D231" s="1486">
        <v>230</v>
      </c>
      <c r="E231" s="1487">
        <f t="shared" si="19"/>
        <v>2</v>
      </c>
      <c r="F231" s="1497">
        <v>2</v>
      </c>
      <c r="G231" s="1493">
        <v>0</v>
      </c>
      <c r="H231" s="1493">
        <v>0</v>
      </c>
      <c r="I231" s="1494">
        <v>0</v>
      </c>
      <c r="J231" s="1494">
        <v>0</v>
      </c>
      <c r="K231" s="1495">
        <v>0</v>
      </c>
    </row>
    <row r="232" spans="2:11" hidden="1" x14ac:dyDescent="0.25">
      <c r="B232" s="1484" t="s">
        <v>892</v>
      </c>
      <c r="C232" s="1485" t="s">
        <v>632</v>
      </c>
      <c r="D232" s="1486">
        <v>0</v>
      </c>
      <c r="E232" s="1487">
        <f t="shared" si="19"/>
        <v>0</v>
      </c>
      <c r="F232" s="1497">
        <v>0</v>
      </c>
      <c r="G232" s="1493">
        <v>0</v>
      </c>
      <c r="H232" s="1493">
        <v>0</v>
      </c>
      <c r="I232" s="1494">
        <v>0</v>
      </c>
      <c r="J232" s="1494">
        <v>0</v>
      </c>
      <c r="K232" s="1495">
        <v>0</v>
      </c>
    </row>
    <row r="233" spans="2:11" x14ac:dyDescent="0.25">
      <c r="B233" s="1484" t="s">
        <v>465</v>
      </c>
      <c r="C233" s="1491" t="s">
        <v>243</v>
      </c>
      <c r="D233" s="1486">
        <v>129</v>
      </c>
      <c r="E233" s="1487">
        <f t="shared" si="19"/>
        <v>0</v>
      </c>
      <c r="F233" s="1497">
        <v>0</v>
      </c>
      <c r="G233" s="1493">
        <v>0</v>
      </c>
      <c r="H233" s="1493">
        <v>0</v>
      </c>
      <c r="I233" s="1494">
        <v>0</v>
      </c>
      <c r="J233" s="1494">
        <v>0</v>
      </c>
      <c r="K233" s="1495">
        <v>0</v>
      </c>
    </row>
    <row r="234" spans="2:11" x14ac:dyDescent="0.25">
      <c r="B234" s="1484" t="s">
        <v>893</v>
      </c>
      <c r="C234" s="1491" t="s">
        <v>894</v>
      </c>
      <c r="D234" s="1486">
        <v>68</v>
      </c>
      <c r="E234" s="1487">
        <f t="shared" si="19"/>
        <v>6</v>
      </c>
      <c r="F234" s="1497">
        <v>5</v>
      </c>
      <c r="G234" s="1493">
        <v>0</v>
      </c>
      <c r="H234" s="1493">
        <v>0</v>
      </c>
      <c r="I234" s="1494">
        <v>1</v>
      </c>
      <c r="J234" s="1494">
        <v>0</v>
      </c>
      <c r="K234" s="1495">
        <v>0</v>
      </c>
    </row>
    <row r="235" spans="2:11" ht="15.75" thickBot="1" x14ac:dyDescent="0.3">
      <c r="B235" s="1484" t="s">
        <v>895</v>
      </c>
      <c r="C235" s="1491" t="s">
        <v>253</v>
      </c>
      <c r="D235" s="1486">
        <v>20</v>
      </c>
      <c r="E235" s="1487">
        <f t="shared" si="19"/>
        <v>0</v>
      </c>
      <c r="F235" s="1497">
        <v>0</v>
      </c>
      <c r="G235" s="1493">
        <v>0</v>
      </c>
      <c r="H235" s="1493">
        <v>0</v>
      </c>
      <c r="I235" s="1494">
        <v>0</v>
      </c>
      <c r="J235" s="1494">
        <v>0</v>
      </c>
      <c r="K235" s="1495">
        <v>0</v>
      </c>
    </row>
    <row r="236" spans="2:11" ht="18.75" thickBot="1" x14ac:dyDescent="0.3">
      <c r="B236" s="1476" t="s">
        <v>896</v>
      </c>
      <c r="C236" s="1477" t="s">
        <v>633</v>
      </c>
      <c r="D236" s="1478">
        <f>SUM(D237:D245)</f>
        <v>884</v>
      </c>
      <c r="E236" s="1498">
        <f t="shared" si="19"/>
        <v>128</v>
      </c>
      <c r="F236" s="1480">
        <f t="shared" ref="F236:K236" si="22">SUM(F237:F245)</f>
        <v>80</v>
      </c>
      <c r="G236" s="1481">
        <f t="shared" si="22"/>
        <v>31</v>
      </c>
      <c r="H236" s="1481">
        <f t="shared" si="22"/>
        <v>2</v>
      </c>
      <c r="I236" s="1482">
        <f t="shared" si="22"/>
        <v>3</v>
      </c>
      <c r="J236" s="1482">
        <f t="shared" si="22"/>
        <v>0</v>
      </c>
      <c r="K236" s="1483">
        <f t="shared" si="22"/>
        <v>12</v>
      </c>
    </row>
    <row r="237" spans="2:11" ht="19.5" x14ac:dyDescent="0.25">
      <c r="B237" s="1484" t="s">
        <v>897</v>
      </c>
      <c r="C237" s="1491" t="s">
        <v>245</v>
      </c>
      <c r="D237" s="1486">
        <v>261</v>
      </c>
      <c r="E237" s="1487">
        <f t="shared" si="19"/>
        <v>6</v>
      </c>
      <c r="F237" s="1497">
        <v>5</v>
      </c>
      <c r="G237" s="1493">
        <v>0</v>
      </c>
      <c r="H237" s="1493">
        <v>0</v>
      </c>
      <c r="I237" s="1494">
        <v>1</v>
      </c>
      <c r="J237" s="1494">
        <v>0</v>
      </c>
      <c r="K237" s="1495">
        <v>0</v>
      </c>
    </row>
    <row r="238" spans="2:11" ht="20.25" x14ac:dyDescent="0.25">
      <c r="B238" s="1484" t="s">
        <v>898</v>
      </c>
      <c r="C238" s="1485" t="s">
        <v>246</v>
      </c>
      <c r="D238" s="1486">
        <v>2</v>
      </c>
      <c r="E238" s="1487">
        <f t="shared" si="19"/>
        <v>0</v>
      </c>
      <c r="F238" s="1497">
        <v>0</v>
      </c>
      <c r="G238" s="1493">
        <v>0</v>
      </c>
      <c r="H238" s="1493">
        <v>0</v>
      </c>
      <c r="I238" s="1494">
        <v>0</v>
      </c>
      <c r="J238" s="1494">
        <v>0</v>
      </c>
      <c r="K238" s="1495">
        <v>0</v>
      </c>
    </row>
    <row r="239" spans="2:11" ht="19.5" x14ac:dyDescent="0.25">
      <c r="B239" s="1484" t="s">
        <v>899</v>
      </c>
      <c r="C239" s="1491" t="s">
        <v>247</v>
      </c>
      <c r="D239" s="1486">
        <v>28</v>
      </c>
      <c r="E239" s="1487">
        <f t="shared" si="19"/>
        <v>7</v>
      </c>
      <c r="F239" s="1497">
        <v>0</v>
      </c>
      <c r="G239" s="1493">
        <v>6</v>
      </c>
      <c r="H239" s="1493">
        <v>0</v>
      </c>
      <c r="I239" s="1494">
        <v>1</v>
      </c>
      <c r="J239" s="1494">
        <v>0</v>
      </c>
      <c r="K239" s="1495">
        <v>0</v>
      </c>
    </row>
    <row r="240" spans="2:11" ht="19.5" x14ac:dyDescent="0.25">
      <c r="B240" s="1484" t="s">
        <v>900</v>
      </c>
      <c r="C240" s="1491" t="s">
        <v>248</v>
      </c>
      <c r="D240" s="1486">
        <v>20</v>
      </c>
      <c r="E240" s="1487">
        <f t="shared" si="19"/>
        <v>5</v>
      </c>
      <c r="F240" s="1497">
        <v>2</v>
      </c>
      <c r="G240" s="1493">
        <v>0</v>
      </c>
      <c r="H240" s="1493">
        <v>0</v>
      </c>
      <c r="I240" s="1494">
        <v>0</v>
      </c>
      <c r="J240" s="1494">
        <v>0</v>
      </c>
      <c r="K240" s="1495">
        <v>3</v>
      </c>
    </row>
    <row r="241" spans="2:11" x14ac:dyDescent="0.25">
      <c r="B241" s="1484" t="s">
        <v>901</v>
      </c>
      <c r="C241" s="1491" t="s">
        <v>249</v>
      </c>
      <c r="D241" s="1486">
        <v>21</v>
      </c>
      <c r="E241" s="1487">
        <f t="shared" si="19"/>
        <v>0</v>
      </c>
      <c r="F241" s="1497">
        <v>0</v>
      </c>
      <c r="G241" s="1493">
        <v>0</v>
      </c>
      <c r="H241" s="1493">
        <v>0</v>
      </c>
      <c r="I241" s="1494">
        <v>0</v>
      </c>
      <c r="J241" s="1494">
        <v>0</v>
      </c>
      <c r="K241" s="1495">
        <v>0</v>
      </c>
    </row>
    <row r="242" spans="2:11" x14ac:dyDescent="0.25">
      <c r="B242" s="1484" t="s">
        <v>902</v>
      </c>
      <c r="C242" s="1491" t="s">
        <v>250</v>
      </c>
      <c r="D242" s="1486">
        <v>440</v>
      </c>
      <c r="E242" s="1487">
        <f t="shared" si="19"/>
        <v>82</v>
      </c>
      <c r="F242" s="1497">
        <v>60</v>
      </c>
      <c r="G242" s="1493">
        <v>14</v>
      </c>
      <c r="H242" s="1493">
        <v>2</v>
      </c>
      <c r="I242" s="1494">
        <v>1</v>
      </c>
      <c r="J242" s="1494">
        <v>0</v>
      </c>
      <c r="K242" s="1495">
        <v>5</v>
      </c>
    </row>
    <row r="243" spans="2:11" ht="19.5" x14ac:dyDescent="0.25">
      <c r="B243" s="1484" t="s">
        <v>903</v>
      </c>
      <c r="C243" s="1491" t="s">
        <v>251</v>
      </c>
      <c r="D243" s="1486">
        <v>3</v>
      </c>
      <c r="E243" s="1487">
        <f t="shared" si="19"/>
        <v>1</v>
      </c>
      <c r="F243" s="1497">
        <v>1</v>
      </c>
      <c r="G243" s="1493">
        <v>0</v>
      </c>
      <c r="H243" s="1493">
        <v>0</v>
      </c>
      <c r="I243" s="1494">
        <v>0</v>
      </c>
      <c r="J243" s="1494">
        <v>0</v>
      </c>
      <c r="K243" s="1495">
        <v>0</v>
      </c>
    </row>
    <row r="244" spans="2:11" ht="15.75" thickBot="1" x14ac:dyDescent="0.3">
      <c r="B244" s="1484" t="s">
        <v>904</v>
      </c>
      <c r="C244" s="1491" t="s">
        <v>252</v>
      </c>
      <c r="D244" s="1486">
        <v>109</v>
      </c>
      <c r="E244" s="1487">
        <f t="shared" si="19"/>
        <v>27</v>
      </c>
      <c r="F244" s="1497">
        <v>12</v>
      </c>
      <c r="G244" s="1493">
        <v>11</v>
      </c>
      <c r="H244" s="1493">
        <v>0</v>
      </c>
      <c r="I244" s="1494">
        <v>0</v>
      </c>
      <c r="J244" s="1494">
        <v>0</v>
      </c>
      <c r="K244" s="1495">
        <v>4</v>
      </c>
    </row>
    <row r="245" spans="2:11" ht="21" hidden="1" thickBot="1" x14ac:dyDescent="0.3">
      <c r="B245" s="1484" t="s">
        <v>905</v>
      </c>
      <c r="C245" s="1485" t="s">
        <v>634</v>
      </c>
      <c r="D245" s="1486">
        <v>0</v>
      </c>
      <c r="E245" s="1487">
        <f t="shared" si="19"/>
        <v>0</v>
      </c>
      <c r="F245" s="1497">
        <v>0</v>
      </c>
      <c r="G245" s="1493">
        <v>0</v>
      </c>
      <c r="H245" s="1493">
        <v>0</v>
      </c>
      <c r="I245" s="1494">
        <v>0</v>
      </c>
      <c r="J245" s="1494">
        <v>0</v>
      </c>
      <c r="K245" s="1495">
        <v>0</v>
      </c>
    </row>
    <row r="246" spans="2:11" ht="18.75" thickBot="1" x14ac:dyDescent="0.3">
      <c r="B246" s="1476" t="s">
        <v>906</v>
      </c>
      <c r="C246" s="1477" t="s">
        <v>635</v>
      </c>
      <c r="D246" s="1478">
        <f>SUM(D247:D260)</f>
        <v>5420</v>
      </c>
      <c r="E246" s="1498">
        <f t="shared" si="19"/>
        <v>19</v>
      </c>
      <c r="F246" s="1480">
        <f t="shared" ref="F246:K246" si="23">SUM(F247:F260)</f>
        <v>12</v>
      </c>
      <c r="G246" s="1481">
        <f t="shared" si="23"/>
        <v>0</v>
      </c>
      <c r="H246" s="1481">
        <f t="shared" si="23"/>
        <v>0</v>
      </c>
      <c r="I246" s="1482">
        <f t="shared" si="23"/>
        <v>0</v>
      </c>
      <c r="J246" s="1482">
        <f t="shared" si="23"/>
        <v>0</v>
      </c>
      <c r="K246" s="1483">
        <f t="shared" si="23"/>
        <v>7</v>
      </c>
    </row>
    <row r="247" spans="2:11" hidden="1" x14ac:dyDescent="0.25">
      <c r="B247" s="1484" t="s">
        <v>907</v>
      </c>
      <c r="C247" s="1485" t="s">
        <v>636</v>
      </c>
      <c r="D247" s="1486">
        <v>0</v>
      </c>
      <c r="E247" s="1487">
        <f t="shared" si="19"/>
        <v>0</v>
      </c>
      <c r="F247" s="1497">
        <v>0</v>
      </c>
      <c r="G247" s="1493">
        <v>0</v>
      </c>
      <c r="H247" s="1493">
        <v>0</v>
      </c>
      <c r="I247" s="1494">
        <v>0</v>
      </c>
      <c r="J247" s="1494">
        <v>0</v>
      </c>
      <c r="K247" s="1495">
        <v>0</v>
      </c>
    </row>
    <row r="248" spans="2:11" ht="20.25" hidden="1" x14ac:dyDescent="0.25">
      <c r="B248" s="1484" t="s">
        <v>908</v>
      </c>
      <c r="C248" s="1485" t="s">
        <v>637</v>
      </c>
      <c r="D248" s="1486">
        <v>0</v>
      </c>
      <c r="E248" s="1487">
        <f t="shared" si="19"/>
        <v>0</v>
      </c>
      <c r="F248" s="1497">
        <v>0</v>
      </c>
      <c r="G248" s="1493">
        <v>0</v>
      </c>
      <c r="H248" s="1493">
        <v>0</v>
      </c>
      <c r="I248" s="1494">
        <v>0</v>
      </c>
      <c r="J248" s="1494">
        <v>0</v>
      </c>
      <c r="K248" s="1495">
        <v>0</v>
      </c>
    </row>
    <row r="249" spans="2:11" hidden="1" x14ac:dyDescent="0.25">
      <c r="B249" s="1484" t="s">
        <v>909</v>
      </c>
      <c r="C249" s="1485" t="s">
        <v>638</v>
      </c>
      <c r="D249" s="1486">
        <v>0</v>
      </c>
      <c r="E249" s="1487">
        <f t="shared" si="19"/>
        <v>0</v>
      </c>
      <c r="F249" s="1497">
        <v>0</v>
      </c>
      <c r="G249" s="1493">
        <v>0</v>
      </c>
      <c r="H249" s="1493">
        <v>0</v>
      </c>
      <c r="I249" s="1494">
        <v>0</v>
      </c>
      <c r="J249" s="1494">
        <v>0</v>
      </c>
      <c r="K249" s="1495">
        <v>0</v>
      </c>
    </row>
    <row r="250" spans="2:11" ht="19.5" x14ac:dyDescent="0.25">
      <c r="B250" s="1484" t="s">
        <v>910</v>
      </c>
      <c r="C250" s="1491" t="s">
        <v>639</v>
      </c>
      <c r="D250" s="1486">
        <v>30</v>
      </c>
      <c r="E250" s="1487">
        <f t="shared" si="19"/>
        <v>0</v>
      </c>
      <c r="F250" s="1497">
        <v>0</v>
      </c>
      <c r="G250" s="1493">
        <v>0</v>
      </c>
      <c r="H250" s="1493">
        <v>0</v>
      </c>
      <c r="I250" s="1494">
        <v>0</v>
      </c>
      <c r="J250" s="1494">
        <v>0</v>
      </c>
      <c r="K250" s="1495">
        <v>0</v>
      </c>
    </row>
    <row r="251" spans="2:11" x14ac:dyDescent="0.25">
      <c r="B251" s="1484" t="s">
        <v>911</v>
      </c>
      <c r="C251" s="1491" t="s">
        <v>640</v>
      </c>
      <c r="D251" s="1486">
        <v>5</v>
      </c>
      <c r="E251" s="1487">
        <f t="shared" si="19"/>
        <v>0</v>
      </c>
      <c r="F251" s="1497">
        <v>0</v>
      </c>
      <c r="G251" s="1493">
        <v>0</v>
      </c>
      <c r="H251" s="1493">
        <v>0</v>
      </c>
      <c r="I251" s="1494">
        <v>0</v>
      </c>
      <c r="J251" s="1494">
        <v>0</v>
      </c>
      <c r="K251" s="1495">
        <v>0</v>
      </c>
    </row>
    <row r="252" spans="2:11" x14ac:dyDescent="0.25">
      <c r="B252" s="1484" t="s">
        <v>912</v>
      </c>
      <c r="C252" s="1491" t="s">
        <v>641</v>
      </c>
      <c r="D252" s="1486">
        <v>710</v>
      </c>
      <c r="E252" s="1487">
        <f t="shared" si="19"/>
        <v>0</v>
      </c>
      <c r="F252" s="1497">
        <v>0</v>
      </c>
      <c r="G252" s="1493">
        <v>0</v>
      </c>
      <c r="H252" s="1493">
        <v>0</v>
      </c>
      <c r="I252" s="1494">
        <v>0</v>
      </c>
      <c r="J252" s="1494">
        <v>0</v>
      </c>
      <c r="K252" s="1495">
        <v>0</v>
      </c>
    </row>
    <row r="253" spans="2:11" ht="45" x14ac:dyDescent="0.25">
      <c r="B253" s="1484" t="s">
        <v>913</v>
      </c>
      <c r="C253" s="1499" t="s">
        <v>642</v>
      </c>
      <c r="D253" s="1486">
        <v>142</v>
      </c>
      <c r="E253" s="1487">
        <f t="shared" si="19"/>
        <v>1</v>
      </c>
      <c r="F253" s="1497">
        <v>0</v>
      </c>
      <c r="G253" s="1493">
        <v>0</v>
      </c>
      <c r="H253" s="1493">
        <v>0</v>
      </c>
      <c r="I253" s="1494">
        <v>0</v>
      </c>
      <c r="J253" s="1494">
        <v>0</v>
      </c>
      <c r="K253" s="1495">
        <v>1</v>
      </c>
    </row>
    <row r="254" spans="2:11" x14ac:dyDescent="0.25">
      <c r="B254" s="1484" t="s">
        <v>914</v>
      </c>
      <c r="C254" s="1491" t="s">
        <v>643</v>
      </c>
      <c r="D254" s="1486">
        <v>12</v>
      </c>
      <c r="E254" s="1487">
        <f t="shared" si="19"/>
        <v>0</v>
      </c>
      <c r="F254" s="1497">
        <v>0</v>
      </c>
      <c r="G254" s="1493">
        <v>0</v>
      </c>
      <c r="H254" s="1493">
        <v>0</v>
      </c>
      <c r="I254" s="1494">
        <v>0</v>
      </c>
      <c r="J254" s="1494">
        <v>0</v>
      </c>
      <c r="K254" s="1495">
        <v>0</v>
      </c>
    </row>
    <row r="255" spans="2:11" hidden="1" x14ac:dyDescent="0.25">
      <c r="B255" s="1484" t="s">
        <v>915</v>
      </c>
      <c r="C255" s="1485" t="s">
        <v>644</v>
      </c>
      <c r="D255" s="1486">
        <v>0</v>
      </c>
      <c r="E255" s="1487">
        <f t="shared" si="19"/>
        <v>0</v>
      </c>
      <c r="F255" s="1497">
        <v>0</v>
      </c>
      <c r="G255" s="1493">
        <v>0</v>
      </c>
      <c r="H255" s="1493">
        <v>0</v>
      </c>
      <c r="I255" s="1494">
        <v>0</v>
      </c>
      <c r="J255" s="1494">
        <v>0</v>
      </c>
      <c r="K255" s="1495">
        <v>0</v>
      </c>
    </row>
    <row r="256" spans="2:11" x14ac:dyDescent="0.25">
      <c r="B256" s="1484" t="s">
        <v>916</v>
      </c>
      <c r="C256" s="1485" t="s">
        <v>645</v>
      </c>
      <c r="D256" s="1486">
        <v>1</v>
      </c>
      <c r="E256" s="1487">
        <f t="shared" si="19"/>
        <v>0</v>
      </c>
      <c r="F256" s="1497">
        <v>0</v>
      </c>
      <c r="G256" s="1493">
        <v>0</v>
      </c>
      <c r="H256" s="1493">
        <v>0</v>
      </c>
      <c r="I256" s="1494">
        <v>0</v>
      </c>
      <c r="J256" s="1494">
        <v>0</v>
      </c>
      <c r="K256" s="1495">
        <v>0</v>
      </c>
    </row>
    <row r="257" spans="2:11" x14ac:dyDescent="0.25">
      <c r="B257" s="1484" t="s">
        <v>466</v>
      </c>
      <c r="C257" s="1491" t="s">
        <v>467</v>
      </c>
      <c r="D257" s="1486">
        <v>2609</v>
      </c>
      <c r="E257" s="1487">
        <f t="shared" si="19"/>
        <v>4</v>
      </c>
      <c r="F257" s="1497">
        <v>2</v>
      </c>
      <c r="G257" s="1493">
        <v>0</v>
      </c>
      <c r="H257" s="1493">
        <v>0</v>
      </c>
      <c r="I257" s="1494">
        <v>0</v>
      </c>
      <c r="J257" s="1494">
        <v>0</v>
      </c>
      <c r="K257" s="1495">
        <v>2</v>
      </c>
    </row>
    <row r="258" spans="2:11" x14ac:dyDescent="0.25">
      <c r="B258" s="1484" t="s">
        <v>468</v>
      </c>
      <c r="C258" s="1491" t="s">
        <v>646</v>
      </c>
      <c r="D258" s="1486">
        <v>31</v>
      </c>
      <c r="E258" s="1487">
        <f t="shared" si="19"/>
        <v>10</v>
      </c>
      <c r="F258" s="1497">
        <v>10</v>
      </c>
      <c r="G258" s="1493">
        <v>0</v>
      </c>
      <c r="H258" s="1493">
        <v>0</v>
      </c>
      <c r="I258" s="1494">
        <v>0</v>
      </c>
      <c r="J258" s="1494">
        <v>0</v>
      </c>
      <c r="K258" s="1495">
        <v>0</v>
      </c>
    </row>
    <row r="259" spans="2:11" x14ac:dyDescent="0.25">
      <c r="B259" s="1484" t="s">
        <v>917</v>
      </c>
      <c r="C259" s="1491" t="s">
        <v>647</v>
      </c>
      <c r="D259" s="1486">
        <v>1</v>
      </c>
      <c r="E259" s="1487">
        <f t="shared" si="19"/>
        <v>0</v>
      </c>
      <c r="F259" s="1497">
        <v>0</v>
      </c>
      <c r="G259" s="1493">
        <v>0</v>
      </c>
      <c r="H259" s="1493">
        <v>0</v>
      </c>
      <c r="I259" s="1494">
        <v>0</v>
      </c>
      <c r="J259" s="1494">
        <v>0</v>
      </c>
      <c r="K259" s="1495">
        <v>0</v>
      </c>
    </row>
    <row r="260" spans="2:11" ht="15.75" thickBot="1" x14ac:dyDescent="0.3">
      <c r="B260" s="1484" t="s">
        <v>469</v>
      </c>
      <c r="C260" s="1491" t="s">
        <v>470</v>
      </c>
      <c r="D260" s="1486">
        <v>1879</v>
      </c>
      <c r="E260" s="1487">
        <f t="shared" si="19"/>
        <v>4</v>
      </c>
      <c r="F260" s="1497">
        <v>0</v>
      </c>
      <c r="G260" s="1493">
        <v>0</v>
      </c>
      <c r="H260" s="1493">
        <v>0</v>
      </c>
      <c r="I260" s="1494">
        <v>0</v>
      </c>
      <c r="J260" s="1494">
        <v>0</v>
      </c>
      <c r="K260" s="1495">
        <v>4</v>
      </c>
    </row>
    <row r="261" spans="2:11" ht="15.75" thickBot="1" x14ac:dyDescent="0.3">
      <c r="B261" s="1476" t="s">
        <v>918</v>
      </c>
      <c r="C261" s="1477" t="s">
        <v>648</v>
      </c>
      <c r="D261" s="1478">
        <f>SUM(D262:D275)</f>
        <v>2602</v>
      </c>
      <c r="E261" s="1498">
        <f t="shared" si="19"/>
        <v>0</v>
      </c>
      <c r="F261" s="1480">
        <f t="shared" ref="F261:K261" si="24">SUM(F262:F275)</f>
        <v>0</v>
      </c>
      <c r="G261" s="1481">
        <f t="shared" si="24"/>
        <v>0</v>
      </c>
      <c r="H261" s="1481">
        <f t="shared" si="24"/>
        <v>0</v>
      </c>
      <c r="I261" s="1482">
        <f t="shared" si="24"/>
        <v>0</v>
      </c>
      <c r="J261" s="1482">
        <f t="shared" si="24"/>
        <v>0</v>
      </c>
      <c r="K261" s="1483">
        <f t="shared" si="24"/>
        <v>0</v>
      </c>
    </row>
    <row r="262" spans="2:11" x14ac:dyDescent="0.25">
      <c r="B262" s="1484" t="s">
        <v>919</v>
      </c>
      <c r="C262" s="1485" t="s">
        <v>649</v>
      </c>
      <c r="D262" s="1486">
        <v>198</v>
      </c>
      <c r="E262" s="1487">
        <f t="shared" si="19"/>
        <v>0</v>
      </c>
      <c r="F262" s="1497">
        <v>0</v>
      </c>
      <c r="G262" s="1493">
        <v>0</v>
      </c>
      <c r="H262" s="1493">
        <v>0</v>
      </c>
      <c r="I262" s="1494">
        <v>0</v>
      </c>
      <c r="J262" s="1494">
        <v>0</v>
      </c>
      <c r="K262" s="1495">
        <v>0</v>
      </c>
    </row>
    <row r="263" spans="2:11" x14ac:dyDescent="0.25">
      <c r="B263" s="1484" t="s">
        <v>920</v>
      </c>
      <c r="C263" s="1491" t="s">
        <v>650</v>
      </c>
      <c r="D263" s="1486">
        <v>2</v>
      </c>
      <c r="E263" s="1487">
        <f t="shared" si="19"/>
        <v>0</v>
      </c>
      <c r="F263" s="1497">
        <v>0</v>
      </c>
      <c r="G263" s="1493">
        <v>0</v>
      </c>
      <c r="H263" s="1493">
        <v>0</v>
      </c>
      <c r="I263" s="1494">
        <v>0</v>
      </c>
      <c r="J263" s="1494">
        <v>0</v>
      </c>
      <c r="K263" s="1495">
        <v>0</v>
      </c>
    </row>
    <row r="264" spans="2:11" ht="20.25" hidden="1" x14ac:dyDescent="0.25">
      <c r="B264" s="1484" t="s">
        <v>921</v>
      </c>
      <c r="C264" s="1485" t="s">
        <v>651</v>
      </c>
      <c r="D264" s="1486">
        <v>0</v>
      </c>
      <c r="E264" s="1487">
        <f t="shared" si="19"/>
        <v>0</v>
      </c>
      <c r="F264" s="1497">
        <v>0</v>
      </c>
      <c r="G264" s="1493">
        <v>0</v>
      </c>
      <c r="H264" s="1493">
        <v>0</v>
      </c>
      <c r="I264" s="1494">
        <v>0</v>
      </c>
      <c r="J264" s="1494">
        <v>0</v>
      </c>
      <c r="K264" s="1495">
        <v>0</v>
      </c>
    </row>
    <row r="265" spans="2:11" ht="20.25" hidden="1" x14ac:dyDescent="0.25">
      <c r="B265" s="1484" t="s">
        <v>922</v>
      </c>
      <c r="C265" s="1485" t="s">
        <v>652</v>
      </c>
      <c r="D265" s="1486">
        <v>0</v>
      </c>
      <c r="E265" s="1487">
        <f t="shared" si="19"/>
        <v>0</v>
      </c>
      <c r="F265" s="1497">
        <v>0</v>
      </c>
      <c r="G265" s="1493">
        <v>0</v>
      </c>
      <c r="H265" s="1493">
        <v>0</v>
      </c>
      <c r="I265" s="1494">
        <v>0</v>
      </c>
      <c r="J265" s="1494">
        <v>0</v>
      </c>
      <c r="K265" s="1495">
        <v>0</v>
      </c>
    </row>
    <row r="266" spans="2:11" hidden="1" x14ac:dyDescent="0.25">
      <c r="B266" s="1484" t="s">
        <v>923</v>
      </c>
      <c r="C266" s="1485" t="s">
        <v>653</v>
      </c>
      <c r="D266" s="1486">
        <v>0</v>
      </c>
      <c r="E266" s="1487">
        <f t="shared" si="19"/>
        <v>0</v>
      </c>
      <c r="F266" s="1497">
        <v>0</v>
      </c>
      <c r="G266" s="1493">
        <v>0</v>
      </c>
      <c r="H266" s="1493">
        <v>0</v>
      </c>
      <c r="I266" s="1494">
        <v>0</v>
      </c>
      <c r="J266" s="1494">
        <v>0</v>
      </c>
      <c r="K266" s="1495">
        <v>0</v>
      </c>
    </row>
    <row r="267" spans="2:11" ht="20.25" hidden="1" x14ac:dyDescent="0.25">
      <c r="B267" s="1484" t="s">
        <v>924</v>
      </c>
      <c r="C267" s="1485" t="s">
        <v>654</v>
      </c>
      <c r="D267" s="1486">
        <v>0</v>
      </c>
      <c r="E267" s="1487">
        <f t="shared" si="19"/>
        <v>0</v>
      </c>
      <c r="F267" s="1497">
        <v>0</v>
      </c>
      <c r="G267" s="1493">
        <v>0</v>
      </c>
      <c r="H267" s="1493">
        <v>0</v>
      </c>
      <c r="I267" s="1494">
        <v>0</v>
      </c>
      <c r="J267" s="1494">
        <v>0</v>
      </c>
      <c r="K267" s="1495">
        <v>0</v>
      </c>
    </row>
    <row r="268" spans="2:11" ht="20.25" hidden="1" x14ac:dyDescent="0.25">
      <c r="B268" s="1484" t="s">
        <v>925</v>
      </c>
      <c r="C268" s="1485" t="s">
        <v>523</v>
      </c>
      <c r="D268" s="1486">
        <v>0</v>
      </c>
      <c r="E268" s="1487">
        <f t="shared" si="19"/>
        <v>0</v>
      </c>
      <c r="F268" s="1497">
        <v>0</v>
      </c>
      <c r="G268" s="1493">
        <v>0</v>
      </c>
      <c r="H268" s="1493">
        <v>0</v>
      </c>
      <c r="I268" s="1494">
        <v>0</v>
      </c>
      <c r="J268" s="1494">
        <v>0</v>
      </c>
      <c r="K268" s="1495">
        <v>0</v>
      </c>
    </row>
    <row r="269" spans="2:11" ht="20.25" hidden="1" x14ac:dyDescent="0.25">
      <c r="B269" s="1484" t="s">
        <v>926</v>
      </c>
      <c r="C269" s="1485" t="s">
        <v>655</v>
      </c>
      <c r="D269" s="1486">
        <v>0</v>
      </c>
      <c r="E269" s="1487">
        <f t="shared" si="19"/>
        <v>0</v>
      </c>
      <c r="F269" s="1497">
        <v>0</v>
      </c>
      <c r="G269" s="1493">
        <v>0</v>
      </c>
      <c r="H269" s="1493">
        <v>0</v>
      </c>
      <c r="I269" s="1494">
        <v>0</v>
      </c>
      <c r="J269" s="1494">
        <v>0</v>
      </c>
      <c r="K269" s="1495">
        <v>0</v>
      </c>
    </row>
    <row r="270" spans="2:11" ht="20.25" hidden="1" x14ac:dyDescent="0.25">
      <c r="B270" s="1484" t="s">
        <v>927</v>
      </c>
      <c r="C270" s="1485" t="s">
        <v>524</v>
      </c>
      <c r="D270" s="1486">
        <v>0</v>
      </c>
      <c r="E270" s="1487">
        <f t="shared" si="19"/>
        <v>0</v>
      </c>
      <c r="F270" s="1497">
        <v>0</v>
      </c>
      <c r="G270" s="1493">
        <v>0</v>
      </c>
      <c r="H270" s="1493">
        <v>0</v>
      </c>
      <c r="I270" s="1494">
        <v>0</v>
      </c>
      <c r="J270" s="1494">
        <v>0</v>
      </c>
      <c r="K270" s="1495">
        <v>0</v>
      </c>
    </row>
    <row r="271" spans="2:11" hidden="1" x14ac:dyDescent="0.25">
      <c r="B271" s="1484" t="s">
        <v>928</v>
      </c>
      <c r="C271" s="1485" t="s">
        <v>525</v>
      </c>
      <c r="D271" s="1486">
        <v>0</v>
      </c>
      <c r="E271" s="1487">
        <f t="shared" si="19"/>
        <v>0</v>
      </c>
      <c r="F271" s="1497">
        <v>0</v>
      </c>
      <c r="G271" s="1493">
        <v>0</v>
      </c>
      <c r="H271" s="1493">
        <v>0</v>
      </c>
      <c r="I271" s="1494">
        <v>0</v>
      </c>
      <c r="J271" s="1494">
        <v>0</v>
      </c>
      <c r="K271" s="1495">
        <v>0</v>
      </c>
    </row>
    <row r="272" spans="2:11" x14ac:dyDescent="0.25">
      <c r="B272" s="1484" t="s">
        <v>656</v>
      </c>
      <c r="C272" s="1491" t="s">
        <v>657</v>
      </c>
      <c r="D272" s="1486">
        <v>2131</v>
      </c>
      <c r="E272" s="1487">
        <f t="shared" si="19"/>
        <v>0</v>
      </c>
      <c r="F272" s="1497">
        <v>0</v>
      </c>
      <c r="G272" s="1493">
        <v>0</v>
      </c>
      <c r="H272" s="1493">
        <v>0</v>
      </c>
      <c r="I272" s="1494">
        <v>0</v>
      </c>
      <c r="J272" s="1494">
        <v>0</v>
      </c>
      <c r="K272" s="1495">
        <v>0</v>
      </c>
    </row>
    <row r="273" spans="2:11" x14ac:dyDescent="0.25">
      <c r="B273" s="1484" t="s">
        <v>929</v>
      </c>
      <c r="C273" s="1491" t="s">
        <v>658</v>
      </c>
      <c r="D273" s="1486">
        <v>255</v>
      </c>
      <c r="E273" s="1487">
        <f t="shared" si="19"/>
        <v>0</v>
      </c>
      <c r="F273" s="1497">
        <v>0</v>
      </c>
      <c r="G273" s="1493">
        <v>0</v>
      </c>
      <c r="H273" s="1493">
        <v>0</v>
      </c>
      <c r="I273" s="1494">
        <v>0</v>
      </c>
      <c r="J273" s="1494">
        <v>0</v>
      </c>
      <c r="K273" s="1495">
        <v>0</v>
      </c>
    </row>
    <row r="274" spans="2:11" ht="20.25" thickBot="1" x14ac:dyDescent="0.3">
      <c r="B274" s="1484" t="s">
        <v>930</v>
      </c>
      <c r="C274" s="1491" t="s">
        <v>660</v>
      </c>
      <c r="D274" s="1486">
        <v>16</v>
      </c>
      <c r="E274" s="1487">
        <f t="shared" si="19"/>
        <v>0</v>
      </c>
      <c r="F274" s="1497">
        <v>0</v>
      </c>
      <c r="G274" s="1493">
        <v>0</v>
      </c>
      <c r="H274" s="1493">
        <v>0</v>
      </c>
      <c r="I274" s="1494">
        <v>0</v>
      </c>
      <c r="J274" s="1494">
        <v>0</v>
      </c>
      <c r="K274" s="1495">
        <v>0</v>
      </c>
    </row>
    <row r="275" spans="2:11" ht="15.75" hidden="1" thickBot="1" x14ac:dyDescent="0.3">
      <c r="B275" s="1484" t="s">
        <v>931</v>
      </c>
      <c r="C275" s="1485" t="s">
        <v>661</v>
      </c>
      <c r="D275" s="1486">
        <v>0</v>
      </c>
      <c r="E275" s="1487">
        <f t="shared" si="19"/>
        <v>0</v>
      </c>
      <c r="F275" s="1497">
        <v>0</v>
      </c>
      <c r="G275" s="1493">
        <v>0</v>
      </c>
      <c r="H275" s="1493">
        <v>0</v>
      </c>
      <c r="I275" s="1494">
        <v>0</v>
      </c>
      <c r="J275" s="1494">
        <v>0</v>
      </c>
      <c r="K275" s="1495">
        <v>0</v>
      </c>
    </row>
    <row r="276" spans="2:11" ht="15.75" thickBot="1" x14ac:dyDescent="0.3">
      <c r="B276" s="1476" t="s">
        <v>932</v>
      </c>
      <c r="C276" s="1477" t="s">
        <v>662</v>
      </c>
      <c r="D276" s="1478">
        <f>SUM(D277:D298)</f>
        <v>254</v>
      </c>
      <c r="E276" s="1479">
        <f t="shared" si="19"/>
        <v>0</v>
      </c>
      <c r="F276" s="1480">
        <f t="shared" ref="F276:K276" si="25">SUM(F277:F298)</f>
        <v>0</v>
      </c>
      <c r="G276" s="1481">
        <f t="shared" si="25"/>
        <v>0</v>
      </c>
      <c r="H276" s="1481">
        <f t="shared" si="25"/>
        <v>0</v>
      </c>
      <c r="I276" s="1482">
        <f t="shared" si="25"/>
        <v>0</v>
      </c>
      <c r="J276" s="1482">
        <f t="shared" si="25"/>
        <v>0</v>
      </c>
      <c r="K276" s="1483">
        <f t="shared" si="25"/>
        <v>0</v>
      </c>
    </row>
    <row r="277" spans="2:11" x14ac:dyDescent="0.25">
      <c r="B277" s="1484" t="s">
        <v>933</v>
      </c>
      <c r="C277" s="1485" t="s">
        <v>350</v>
      </c>
      <c r="D277" s="1486">
        <v>3</v>
      </c>
      <c r="E277" s="1487">
        <f t="shared" si="19"/>
        <v>0</v>
      </c>
      <c r="F277" s="1497">
        <v>0</v>
      </c>
      <c r="G277" s="1493">
        <v>0</v>
      </c>
      <c r="H277" s="1493">
        <v>0</v>
      </c>
      <c r="I277" s="1494">
        <v>0</v>
      </c>
      <c r="J277" s="1494">
        <v>0</v>
      </c>
      <c r="K277" s="1495">
        <v>0</v>
      </c>
    </row>
    <row r="278" spans="2:11" ht="20.25" hidden="1" x14ac:dyDescent="0.25">
      <c r="B278" s="1484" t="s">
        <v>934</v>
      </c>
      <c r="C278" s="1485" t="s">
        <v>351</v>
      </c>
      <c r="D278" s="1486">
        <v>0</v>
      </c>
      <c r="E278" s="1487">
        <f t="shared" si="19"/>
        <v>0</v>
      </c>
      <c r="F278" s="1497">
        <v>0</v>
      </c>
      <c r="G278" s="1493">
        <v>0</v>
      </c>
      <c r="H278" s="1493">
        <v>0</v>
      </c>
      <c r="I278" s="1494">
        <v>0</v>
      </c>
      <c r="J278" s="1494">
        <v>0</v>
      </c>
      <c r="K278" s="1495">
        <v>0</v>
      </c>
    </row>
    <row r="279" spans="2:11" hidden="1" x14ac:dyDescent="0.25">
      <c r="B279" s="1484" t="s">
        <v>935</v>
      </c>
      <c r="C279" s="1485" t="s">
        <v>352</v>
      </c>
      <c r="D279" s="1486">
        <v>0</v>
      </c>
      <c r="E279" s="1487">
        <f t="shared" si="19"/>
        <v>0</v>
      </c>
      <c r="F279" s="1497">
        <v>0</v>
      </c>
      <c r="G279" s="1493">
        <v>0</v>
      </c>
      <c r="H279" s="1493">
        <v>0</v>
      </c>
      <c r="I279" s="1494">
        <v>0</v>
      </c>
      <c r="J279" s="1494">
        <v>0</v>
      </c>
      <c r="K279" s="1495">
        <v>0</v>
      </c>
    </row>
    <row r="280" spans="2:11" x14ac:dyDescent="0.25">
      <c r="B280" s="1484" t="s">
        <v>936</v>
      </c>
      <c r="C280" s="1491" t="s">
        <v>353</v>
      </c>
      <c r="D280" s="1486">
        <v>13</v>
      </c>
      <c r="E280" s="1487">
        <f t="shared" si="19"/>
        <v>0</v>
      </c>
      <c r="F280" s="1497">
        <v>0</v>
      </c>
      <c r="G280" s="1493">
        <v>0</v>
      </c>
      <c r="H280" s="1493">
        <v>0</v>
      </c>
      <c r="I280" s="1494">
        <v>0</v>
      </c>
      <c r="J280" s="1494">
        <v>0</v>
      </c>
      <c r="K280" s="1495">
        <v>0</v>
      </c>
    </row>
    <row r="281" spans="2:11" hidden="1" x14ac:dyDescent="0.25">
      <c r="B281" s="1484" t="s">
        <v>937</v>
      </c>
      <c r="C281" s="1485" t="s">
        <v>354</v>
      </c>
      <c r="D281" s="1486">
        <v>0</v>
      </c>
      <c r="E281" s="1487">
        <f t="shared" si="19"/>
        <v>0</v>
      </c>
      <c r="F281" s="1497">
        <v>0</v>
      </c>
      <c r="G281" s="1493">
        <v>0</v>
      </c>
      <c r="H281" s="1493">
        <v>0</v>
      </c>
      <c r="I281" s="1494">
        <v>0</v>
      </c>
      <c r="J281" s="1494">
        <v>0</v>
      </c>
      <c r="K281" s="1495">
        <v>0</v>
      </c>
    </row>
    <row r="282" spans="2:11" hidden="1" x14ac:dyDescent="0.25">
      <c r="B282" s="1484" t="s">
        <v>938</v>
      </c>
      <c r="C282" s="1485" t="s">
        <v>355</v>
      </c>
      <c r="D282" s="1486">
        <v>0</v>
      </c>
      <c r="E282" s="1487">
        <f t="shared" si="19"/>
        <v>0</v>
      </c>
      <c r="F282" s="1497">
        <v>0</v>
      </c>
      <c r="G282" s="1493">
        <v>0</v>
      </c>
      <c r="H282" s="1493">
        <v>0</v>
      </c>
      <c r="I282" s="1494">
        <v>0</v>
      </c>
      <c r="J282" s="1494">
        <v>0</v>
      </c>
      <c r="K282" s="1495">
        <v>0</v>
      </c>
    </row>
    <row r="283" spans="2:11" ht="20.25" hidden="1" x14ac:dyDescent="0.25">
      <c r="B283" s="1484" t="s">
        <v>939</v>
      </c>
      <c r="C283" s="1485" t="s">
        <v>356</v>
      </c>
      <c r="D283" s="1486">
        <v>0</v>
      </c>
      <c r="E283" s="1487">
        <f t="shared" si="19"/>
        <v>0</v>
      </c>
      <c r="F283" s="1497">
        <v>0</v>
      </c>
      <c r="G283" s="1493">
        <v>0</v>
      </c>
      <c r="H283" s="1493">
        <v>0</v>
      </c>
      <c r="I283" s="1494">
        <v>0</v>
      </c>
      <c r="J283" s="1494">
        <v>0</v>
      </c>
      <c r="K283" s="1495">
        <v>0</v>
      </c>
    </row>
    <row r="284" spans="2:11" x14ac:dyDescent="0.25">
      <c r="B284" s="1484" t="s">
        <v>940</v>
      </c>
      <c r="C284" s="1491" t="s">
        <v>663</v>
      </c>
      <c r="D284" s="1486">
        <v>9</v>
      </c>
      <c r="E284" s="1487">
        <f t="shared" ref="E284:E347" si="26">SUM(F284:K284)</f>
        <v>0</v>
      </c>
      <c r="F284" s="1497">
        <v>0</v>
      </c>
      <c r="G284" s="1493">
        <v>0</v>
      </c>
      <c r="H284" s="1493">
        <v>0</v>
      </c>
      <c r="I284" s="1494">
        <v>0</v>
      </c>
      <c r="J284" s="1494">
        <v>0</v>
      </c>
      <c r="K284" s="1495">
        <v>0</v>
      </c>
    </row>
    <row r="285" spans="2:11" x14ac:dyDescent="0.25">
      <c r="B285" s="1484" t="s">
        <v>941</v>
      </c>
      <c r="C285" s="1485" t="s">
        <v>358</v>
      </c>
      <c r="D285" s="1486">
        <v>3</v>
      </c>
      <c r="E285" s="1487">
        <f t="shared" si="26"/>
        <v>0</v>
      </c>
      <c r="F285" s="1497">
        <v>0</v>
      </c>
      <c r="G285" s="1493">
        <v>0</v>
      </c>
      <c r="H285" s="1493">
        <v>0</v>
      </c>
      <c r="I285" s="1494">
        <v>0</v>
      </c>
      <c r="J285" s="1494">
        <v>0</v>
      </c>
      <c r="K285" s="1495">
        <v>0</v>
      </c>
    </row>
    <row r="286" spans="2:11" ht="19.5" x14ac:dyDescent="0.25">
      <c r="B286" s="1484" t="s">
        <v>942</v>
      </c>
      <c r="C286" s="1491" t="s">
        <v>664</v>
      </c>
      <c r="D286" s="1486">
        <v>20</v>
      </c>
      <c r="E286" s="1487">
        <f t="shared" si="26"/>
        <v>0</v>
      </c>
      <c r="F286" s="1497">
        <v>0</v>
      </c>
      <c r="G286" s="1493">
        <v>0</v>
      </c>
      <c r="H286" s="1493">
        <v>0</v>
      </c>
      <c r="I286" s="1494">
        <v>0</v>
      </c>
      <c r="J286" s="1494">
        <v>0</v>
      </c>
      <c r="K286" s="1495">
        <v>0</v>
      </c>
    </row>
    <row r="287" spans="2:11" ht="20.25" hidden="1" x14ac:dyDescent="0.25">
      <c r="B287" s="1484" t="s">
        <v>943</v>
      </c>
      <c r="C287" s="1485" t="s">
        <v>2732</v>
      </c>
      <c r="D287" s="1486">
        <v>0</v>
      </c>
      <c r="E287" s="1487">
        <f t="shared" si="26"/>
        <v>0</v>
      </c>
      <c r="F287" s="1497">
        <v>0</v>
      </c>
      <c r="G287" s="1493">
        <v>0</v>
      </c>
      <c r="H287" s="1493">
        <v>0</v>
      </c>
      <c r="I287" s="1494">
        <v>0</v>
      </c>
      <c r="J287" s="1494">
        <v>0</v>
      </c>
      <c r="K287" s="1495">
        <v>0</v>
      </c>
    </row>
    <row r="288" spans="2:11" x14ac:dyDescent="0.25">
      <c r="B288" s="1484" t="s">
        <v>944</v>
      </c>
      <c r="C288" s="1491" t="s">
        <v>361</v>
      </c>
      <c r="D288" s="1486">
        <v>63</v>
      </c>
      <c r="E288" s="1487">
        <f t="shared" si="26"/>
        <v>0</v>
      </c>
      <c r="F288" s="1497">
        <v>0</v>
      </c>
      <c r="G288" s="1493">
        <v>0</v>
      </c>
      <c r="H288" s="1493">
        <v>0</v>
      </c>
      <c r="I288" s="1494">
        <v>0</v>
      </c>
      <c r="J288" s="1494">
        <v>0</v>
      </c>
      <c r="K288" s="1495">
        <v>0</v>
      </c>
    </row>
    <row r="289" spans="2:11" x14ac:dyDescent="0.25">
      <c r="B289" s="1484" t="s">
        <v>945</v>
      </c>
      <c r="C289" s="1491" t="s">
        <v>362</v>
      </c>
      <c r="D289" s="1486">
        <v>93</v>
      </c>
      <c r="E289" s="1487">
        <f t="shared" si="26"/>
        <v>0</v>
      </c>
      <c r="F289" s="1497">
        <v>0</v>
      </c>
      <c r="G289" s="1493">
        <v>0</v>
      </c>
      <c r="H289" s="1493">
        <v>0</v>
      </c>
      <c r="I289" s="1494">
        <v>0</v>
      </c>
      <c r="J289" s="1494">
        <v>0</v>
      </c>
      <c r="K289" s="1495">
        <v>0</v>
      </c>
    </row>
    <row r="290" spans="2:11" ht="20.25" hidden="1" x14ac:dyDescent="0.25">
      <c r="B290" s="1484" t="s">
        <v>946</v>
      </c>
      <c r="C290" s="1485" t="s">
        <v>363</v>
      </c>
      <c r="D290" s="1486">
        <v>0</v>
      </c>
      <c r="E290" s="1487">
        <f t="shared" si="26"/>
        <v>0</v>
      </c>
      <c r="F290" s="1497">
        <v>0</v>
      </c>
      <c r="G290" s="1493">
        <v>0</v>
      </c>
      <c r="H290" s="1493">
        <v>0</v>
      </c>
      <c r="I290" s="1494">
        <v>0</v>
      </c>
      <c r="J290" s="1494">
        <v>0</v>
      </c>
      <c r="K290" s="1495">
        <v>0</v>
      </c>
    </row>
    <row r="291" spans="2:11" ht="20.25" hidden="1" x14ac:dyDescent="0.25">
      <c r="B291" s="1484" t="s">
        <v>947</v>
      </c>
      <c r="C291" s="1485" t="s">
        <v>364</v>
      </c>
      <c r="D291" s="1486">
        <v>0</v>
      </c>
      <c r="E291" s="1487">
        <f t="shared" si="26"/>
        <v>0</v>
      </c>
      <c r="F291" s="1497">
        <v>0</v>
      </c>
      <c r="G291" s="1493">
        <v>0</v>
      </c>
      <c r="H291" s="1493">
        <v>0</v>
      </c>
      <c r="I291" s="1494">
        <v>0</v>
      </c>
      <c r="J291" s="1494">
        <v>0</v>
      </c>
      <c r="K291" s="1495">
        <v>0</v>
      </c>
    </row>
    <row r="292" spans="2:11" hidden="1" x14ac:dyDescent="0.25">
      <c r="B292" s="1484" t="s">
        <v>948</v>
      </c>
      <c r="C292" s="1485" t="s">
        <v>365</v>
      </c>
      <c r="D292" s="1486">
        <v>0</v>
      </c>
      <c r="E292" s="1487">
        <f t="shared" si="26"/>
        <v>0</v>
      </c>
      <c r="F292" s="1497">
        <v>0</v>
      </c>
      <c r="G292" s="1493">
        <v>0</v>
      </c>
      <c r="H292" s="1493">
        <v>0</v>
      </c>
      <c r="I292" s="1494">
        <v>0</v>
      </c>
      <c r="J292" s="1494">
        <v>0</v>
      </c>
      <c r="K292" s="1495">
        <v>0</v>
      </c>
    </row>
    <row r="293" spans="2:11" x14ac:dyDescent="0.25">
      <c r="B293" s="1484" t="s">
        <v>949</v>
      </c>
      <c r="C293" s="1491" t="s">
        <v>366</v>
      </c>
      <c r="D293" s="1486">
        <v>22</v>
      </c>
      <c r="E293" s="1487">
        <f t="shared" si="26"/>
        <v>0</v>
      </c>
      <c r="F293" s="1497">
        <v>0</v>
      </c>
      <c r="G293" s="1493">
        <v>0</v>
      </c>
      <c r="H293" s="1493">
        <v>0</v>
      </c>
      <c r="I293" s="1494">
        <v>0</v>
      </c>
      <c r="J293" s="1494">
        <v>0</v>
      </c>
      <c r="K293" s="1495">
        <v>0</v>
      </c>
    </row>
    <row r="294" spans="2:11" hidden="1" x14ac:dyDescent="0.25">
      <c r="B294" s="1484" t="s">
        <v>950</v>
      </c>
      <c r="C294" s="1485" t="s">
        <v>367</v>
      </c>
      <c r="D294" s="1486">
        <v>0</v>
      </c>
      <c r="E294" s="1487">
        <f t="shared" si="26"/>
        <v>0</v>
      </c>
      <c r="F294" s="1497">
        <v>0</v>
      </c>
      <c r="G294" s="1493">
        <v>0</v>
      </c>
      <c r="H294" s="1493">
        <v>0</v>
      </c>
      <c r="I294" s="1494">
        <v>0</v>
      </c>
      <c r="J294" s="1494">
        <v>0</v>
      </c>
      <c r="K294" s="1495">
        <v>0</v>
      </c>
    </row>
    <row r="295" spans="2:11" x14ac:dyDescent="0.25">
      <c r="B295" s="1484" t="s">
        <v>951</v>
      </c>
      <c r="C295" s="1491" t="s">
        <v>370</v>
      </c>
      <c r="D295" s="1486">
        <v>1</v>
      </c>
      <c r="E295" s="1487">
        <f t="shared" si="26"/>
        <v>0</v>
      </c>
      <c r="F295" s="1497">
        <v>0</v>
      </c>
      <c r="G295" s="1493">
        <v>0</v>
      </c>
      <c r="H295" s="1493">
        <v>0</v>
      </c>
      <c r="I295" s="1494">
        <v>0</v>
      </c>
      <c r="J295" s="1494">
        <v>0</v>
      </c>
      <c r="K295" s="1495">
        <v>0</v>
      </c>
    </row>
    <row r="296" spans="2:11" ht="15.75" thickBot="1" x14ac:dyDescent="0.3">
      <c r="B296" s="1484" t="s">
        <v>952</v>
      </c>
      <c r="C296" s="1491" t="s">
        <v>371</v>
      </c>
      <c r="D296" s="1486">
        <v>27</v>
      </c>
      <c r="E296" s="1487">
        <f t="shared" si="26"/>
        <v>0</v>
      </c>
      <c r="F296" s="1497">
        <v>0</v>
      </c>
      <c r="G296" s="1493">
        <v>0</v>
      </c>
      <c r="H296" s="1493">
        <v>0</v>
      </c>
      <c r="I296" s="1494">
        <v>0</v>
      </c>
      <c r="J296" s="1494">
        <v>0</v>
      </c>
      <c r="K296" s="1495">
        <v>0</v>
      </c>
    </row>
    <row r="297" spans="2:11" hidden="1" x14ac:dyDescent="0.25">
      <c r="B297" s="1484" t="s">
        <v>953</v>
      </c>
      <c r="C297" s="1485" t="s">
        <v>368</v>
      </c>
      <c r="D297" s="1486">
        <v>0</v>
      </c>
      <c r="E297" s="1487">
        <f t="shared" si="26"/>
        <v>0</v>
      </c>
      <c r="F297" s="1497">
        <v>0</v>
      </c>
      <c r="G297" s="1493">
        <v>0</v>
      </c>
      <c r="H297" s="1493">
        <v>0</v>
      </c>
      <c r="I297" s="1494">
        <v>0</v>
      </c>
      <c r="J297" s="1494">
        <v>0</v>
      </c>
      <c r="K297" s="1495">
        <v>0</v>
      </c>
    </row>
    <row r="298" spans="2:11" ht="15.75" hidden="1" thickBot="1" x14ac:dyDescent="0.3">
      <c r="B298" s="1484" t="s">
        <v>954</v>
      </c>
      <c r="C298" s="1485" t="s">
        <v>665</v>
      </c>
      <c r="D298" s="1486">
        <v>0</v>
      </c>
      <c r="E298" s="1487">
        <f t="shared" si="26"/>
        <v>0</v>
      </c>
      <c r="F298" s="1497">
        <v>0</v>
      </c>
      <c r="G298" s="1493">
        <v>0</v>
      </c>
      <c r="H298" s="1493">
        <v>0</v>
      </c>
      <c r="I298" s="1494">
        <v>0</v>
      </c>
      <c r="J298" s="1494">
        <v>0</v>
      </c>
      <c r="K298" s="1495">
        <v>0</v>
      </c>
    </row>
    <row r="299" spans="2:11" ht="15.75" thickBot="1" x14ac:dyDescent="0.3">
      <c r="B299" s="1476" t="s">
        <v>955</v>
      </c>
      <c r="C299" s="1477" t="s">
        <v>666</v>
      </c>
      <c r="D299" s="1478">
        <f>SUM(D300:D307)</f>
        <v>346</v>
      </c>
      <c r="E299" s="1479">
        <f t="shared" si="26"/>
        <v>0</v>
      </c>
      <c r="F299" s="1480">
        <f t="shared" ref="F299:K299" si="27">SUM(F300:F307)</f>
        <v>0</v>
      </c>
      <c r="G299" s="1481">
        <f t="shared" si="27"/>
        <v>0</v>
      </c>
      <c r="H299" s="1481">
        <f t="shared" si="27"/>
        <v>0</v>
      </c>
      <c r="I299" s="1482">
        <f t="shared" si="27"/>
        <v>0</v>
      </c>
      <c r="J299" s="1482">
        <f t="shared" si="27"/>
        <v>0</v>
      </c>
      <c r="K299" s="1483">
        <f t="shared" si="27"/>
        <v>0</v>
      </c>
    </row>
    <row r="300" spans="2:11" ht="19.5" x14ac:dyDescent="0.25">
      <c r="B300" s="1484" t="s">
        <v>956</v>
      </c>
      <c r="C300" s="1491" t="s">
        <v>373</v>
      </c>
      <c r="D300" s="1486">
        <v>313</v>
      </c>
      <c r="E300" s="1487">
        <f t="shared" si="26"/>
        <v>0</v>
      </c>
      <c r="F300" s="1497">
        <v>0</v>
      </c>
      <c r="G300" s="1493">
        <v>0</v>
      </c>
      <c r="H300" s="1493">
        <v>0</v>
      </c>
      <c r="I300" s="1494">
        <v>0</v>
      </c>
      <c r="J300" s="1494">
        <v>0</v>
      </c>
      <c r="K300" s="1495">
        <v>0</v>
      </c>
    </row>
    <row r="301" spans="2:11" x14ac:dyDescent="0.25">
      <c r="B301" s="1484" t="s">
        <v>957</v>
      </c>
      <c r="C301" s="1491" t="s">
        <v>374</v>
      </c>
      <c r="D301" s="1486">
        <v>17</v>
      </c>
      <c r="E301" s="1487">
        <f t="shared" si="26"/>
        <v>0</v>
      </c>
      <c r="F301" s="1497">
        <v>0</v>
      </c>
      <c r="G301" s="1493">
        <v>0</v>
      </c>
      <c r="H301" s="1493">
        <v>0</v>
      </c>
      <c r="I301" s="1494">
        <v>0</v>
      </c>
      <c r="J301" s="1494">
        <v>0</v>
      </c>
      <c r="K301" s="1495">
        <v>0</v>
      </c>
    </row>
    <row r="302" spans="2:11" ht="19.5" hidden="1" x14ac:dyDescent="0.25">
      <c r="B302" s="1484" t="s">
        <v>958</v>
      </c>
      <c r="C302" s="1491" t="s">
        <v>375</v>
      </c>
      <c r="D302" s="1486">
        <v>0</v>
      </c>
      <c r="E302" s="1487">
        <f t="shared" si="26"/>
        <v>0</v>
      </c>
      <c r="F302" s="1497">
        <v>0</v>
      </c>
      <c r="G302" s="1493">
        <v>0</v>
      </c>
      <c r="H302" s="1493">
        <v>0</v>
      </c>
      <c r="I302" s="1494">
        <v>0</v>
      </c>
      <c r="J302" s="1494">
        <v>0</v>
      </c>
      <c r="K302" s="1495">
        <v>0</v>
      </c>
    </row>
    <row r="303" spans="2:11" ht="19.5" x14ac:dyDescent="0.25">
      <c r="B303" s="1484" t="s">
        <v>959</v>
      </c>
      <c r="C303" s="1491" t="s">
        <v>376</v>
      </c>
      <c r="D303" s="1486">
        <v>2</v>
      </c>
      <c r="E303" s="1487">
        <f t="shared" si="26"/>
        <v>0</v>
      </c>
      <c r="F303" s="1497">
        <v>0</v>
      </c>
      <c r="G303" s="1493">
        <v>0</v>
      </c>
      <c r="H303" s="1493">
        <v>0</v>
      </c>
      <c r="I303" s="1494">
        <v>0</v>
      </c>
      <c r="J303" s="1494">
        <v>0</v>
      </c>
      <c r="K303" s="1495">
        <v>0</v>
      </c>
    </row>
    <row r="304" spans="2:11" hidden="1" x14ac:dyDescent="0.25">
      <c r="B304" s="1484" t="s">
        <v>960</v>
      </c>
      <c r="C304" s="1485" t="s">
        <v>379</v>
      </c>
      <c r="D304" s="1486">
        <v>0</v>
      </c>
      <c r="E304" s="1487">
        <f t="shared" si="26"/>
        <v>0</v>
      </c>
      <c r="F304" s="1497">
        <v>0</v>
      </c>
      <c r="G304" s="1493">
        <v>0</v>
      </c>
      <c r="H304" s="1493">
        <v>0</v>
      </c>
      <c r="I304" s="1494">
        <v>0</v>
      </c>
      <c r="J304" s="1494">
        <v>0</v>
      </c>
      <c r="K304" s="1495">
        <v>0</v>
      </c>
    </row>
    <row r="305" spans="2:11" hidden="1" x14ac:dyDescent="0.25">
      <c r="B305" s="1484" t="s">
        <v>961</v>
      </c>
      <c r="C305" s="1485" t="s">
        <v>377</v>
      </c>
      <c r="D305" s="1486">
        <v>0</v>
      </c>
      <c r="E305" s="1487">
        <f t="shared" si="26"/>
        <v>0</v>
      </c>
      <c r="F305" s="1497">
        <v>0</v>
      </c>
      <c r="G305" s="1493">
        <v>0</v>
      </c>
      <c r="H305" s="1493">
        <v>0</v>
      </c>
      <c r="I305" s="1494">
        <v>0</v>
      </c>
      <c r="J305" s="1494">
        <v>0</v>
      </c>
      <c r="K305" s="1495">
        <v>0</v>
      </c>
    </row>
    <row r="306" spans="2:11" ht="15.75" thickBot="1" x14ac:dyDescent="0.3">
      <c r="B306" s="1484" t="s">
        <v>962</v>
      </c>
      <c r="C306" s="1491" t="s">
        <v>667</v>
      </c>
      <c r="D306" s="1486">
        <v>14</v>
      </c>
      <c r="E306" s="1487">
        <f t="shared" si="26"/>
        <v>0</v>
      </c>
      <c r="F306" s="1497">
        <v>0</v>
      </c>
      <c r="G306" s="1493">
        <v>0</v>
      </c>
      <c r="H306" s="1493">
        <v>0</v>
      </c>
      <c r="I306" s="1494">
        <v>0</v>
      </c>
      <c r="J306" s="1494">
        <v>0</v>
      </c>
      <c r="K306" s="1495">
        <v>0</v>
      </c>
    </row>
    <row r="307" spans="2:11" ht="15.75" hidden="1" thickBot="1" x14ac:dyDescent="0.3">
      <c r="B307" s="1484" t="s">
        <v>963</v>
      </c>
      <c r="C307" s="1485" t="s">
        <v>668</v>
      </c>
      <c r="D307" s="1486">
        <v>0</v>
      </c>
      <c r="E307" s="1487">
        <f t="shared" si="26"/>
        <v>0</v>
      </c>
      <c r="F307" s="1497">
        <v>0</v>
      </c>
      <c r="G307" s="1493">
        <v>0</v>
      </c>
      <c r="H307" s="1493">
        <v>0</v>
      </c>
      <c r="I307" s="1494">
        <v>0</v>
      </c>
      <c r="J307" s="1494">
        <v>0</v>
      </c>
      <c r="K307" s="1495">
        <v>0</v>
      </c>
    </row>
    <row r="308" spans="2:11" ht="15.75" thickBot="1" x14ac:dyDescent="0.3">
      <c r="B308" s="1476" t="s">
        <v>964</v>
      </c>
      <c r="C308" s="1477" t="s">
        <v>669</v>
      </c>
      <c r="D308" s="1478">
        <f>SUM(D309:D313)</f>
        <v>1342</v>
      </c>
      <c r="E308" s="1479">
        <f t="shared" si="26"/>
        <v>0</v>
      </c>
      <c r="F308" s="1480">
        <f t="shared" ref="F308:K308" si="28">SUM(F309:F313)</f>
        <v>0</v>
      </c>
      <c r="G308" s="1481">
        <f t="shared" si="28"/>
        <v>0</v>
      </c>
      <c r="H308" s="1481">
        <f t="shared" si="28"/>
        <v>0</v>
      </c>
      <c r="I308" s="1482">
        <f t="shared" si="28"/>
        <v>0</v>
      </c>
      <c r="J308" s="1482">
        <f t="shared" si="28"/>
        <v>0</v>
      </c>
      <c r="K308" s="1483">
        <f t="shared" si="28"/>
        <v>0</v>
      </c>
    </row>
    <row r="309" spans="2:11" ht="20.25" hidden="1" x14ac:dyDescent="0.25">
      <c r="B309" s="1484" t="s">
        <v>965</v>
      </c>
      <c r="C309" s="1485" t="s">
        <v>401</v>
      </c>
      <c r="D309" s="1486">
        <v>0</v>
      </c>
      <c r="E309" s="1487">
        <f t="shared" si="26"/>
        <v>0</v>
      </c>
      <c r="F309" s="1497">
        <v>0</v>
      </c>
      <c r="G309" s="1493">
        <v>0</v>
      </c>
      <c r="H309" s="1493">
        <v>0</v>
      </c>
      <c r="I309" s="1494">
        <v>0</v>
      </c>
      <c r="J309" s="1494">
        <v>0</v>
      </c>
      <c r="K309" s="1495">
        <v>0</v>
      </c>
    </row>
    <row r="310" spans="2:11" ht="19.5" x14ac:dyDescent="0.25">
      <c r="B310" s="1484" t="s">
        <v>966</v>
      </c>
      <c r="C310" s="1491" t="s">
        <v>670</v>
      </c>
      <c r="D310" s="1486">
        <v>11</v>
      </c>
      <c r="E310" s="1487">
        <f t="shared" si="26"/>
        <v>0</v>
      </c>
      <c r="F310" s="1497">
        <v>0</v>
      </c>
      <c r="G310" s="1493">
        <v>0</v>
      </c>
      <c r="H310" s="1493">
        <v>0</v>
      </c>
      <c r="I310" s="1494">
        <v>0</v>
      </c>
      <c r="J310" s="1494">
        <v>0</v>
      </c>
      <c r="K310" s="1495">
        <v>0</v>
      </c>
    </row>
    <row r="311" spans="2:11" x14ac:dyDescent="0.25">
      <c r="B311" s="1484" t="s">
        <v>967</v>
      </c>
      <c r="C311" s="1491" t="s">
        <v>671</v>
      </c>
      <c r="D311" s="1486">
        <v>8</v>
      </c>
      <c r="E311" s="1487">
        <f t="shared" si="26"/>
        <v>0</v>
      </c>
      <c r="F311" s="1497">
        <v>0</v>
      </c>
      <c r="G311" s="1493">
        <v>0</v>
      </c>
      <c r="H311" s="1493">
        <v>0</v>
      </c>
      <c r="I311" s="1494">
        <v>0</v>
      </c>
      <c r="J311" s="1494">
        <v>0</v>
      </c>
      <c r="K311" s="1495">
        <v>0</v>
      </c>
    </row>
    <row r="312" spans="2:11" x14ac:dyDescent="0.25">
      <c r="B312" s="1484" t="s">
        <v>968</v>
      </c>
      <c r="C312" s="1491" t="s">
        <v>672</v>
      </c>
      <c r="D312" s="1486">
        <v>28</v>
      </c>
      <c r="E312" s="1487">
        <f t="shared" si="26"/>
        <v>0</v>
      </c>
      <c r="F312" s="1497">
        <v>0</v>
      </c>
      <c r="G312" s="1493">
        <v>0</v>
      </c>
      <c r="H312" s="1493">
        <v>0</v>
      </c>
      <c r="I312" s="1494">
        <v>0</v>
      </c>
      <c r="J312" s="1494">
        <v>0</v>
      </c>
      <c r="K312" s="1495">
        <v>0</v>
      </c>
    </row>
    <row r="313" spans="2:11" ht="20.25" thickBot="1" x14ac:dyDescent="0.3">
      <c r="B313" s="6310" t="s">
        <v>969</v>
      </c>
      <c r="C313" s="6330" t="s">
        <v>673</v>
      </c>
      <c r="D313" s="6312">
        <v>1295</v>
      </c>
      <c r="E313" s="6313">
        <f t="shared" si="26"/>
        <v>0</v>
      </c>
      <c r="F313" s="1497">
        <v>0</v>
      </c>
      <c r="G313" s="6314">
        <v>0</v>
      </c>
      <c r="H313" s="6314">
        <v>0</v>
      </c>
      <c r="I313" s="6315">
        <v>0</v>
      </c>
      <c r="J313" s="6315">
        <v>0</v>
      </c>
      <c r="K313" s="6316">
        <v>0</v>
      </c>
    </row>
    <row r="314" spans="2:11" ht="15.75" thickBot="1" x14ac:dyDescent="0.3">
      <c r="B314" s="1500" t="s">
        <v>970</v>
      </c>
      <c r="C314" s="1477" t="s">
        <v>674</v>
      </c>
      <c r="D314" s="1478">
        <f>SUM(D315:D333)</f>
        <v>23913</v>
      </c>
      <c r="E314" s="1498">
        <f t="shared" si="26"/>
        <v>209</v>
      </c>
      <c r="F314" s="1501">
        <f t="shared" ref="F314:K314" si="29">SUM(F315:F333)</f>
        <v>74</v>
      </c>
      <c r="G314" s="1502">
        <f t="shared" si="29"/>
        <v>36</v>
      </c>
      <c r="H314" s="1502">
        <f t="shared" si="29"/>
        <v>22</v>
      </c>
      <c r="I314" s="1503">
        <f t="shared" si="29"/>
        <v>48</v>
      </c>
      <c r="J314" s="1503">
        <f t="shared" si="29"/>
        <v>0</v>
      </c>
      <c r="K314" s="682">
        <f t="shared" si="29"/>
        <v>29</v>
      </c>
    </row>
    <row r="315" spans="2:11" x14ac:dyDescent="0.25">
      <c r="B315" s="6302" t="s">
        <v>471</v>
      </c>
      <c r="C315" s="6317" t="s">
        <v>472</v>
      </c>
      <c r="D315" s="6304">
        <v>10538</v>
      </c>
      <c r="E315" s="6305">
        <f t="shared" si="26"/>
        <v>0</v>
      </c>
      <c r="F315" s="1496">
        <v>0</v>
      </c>
      <c r="G315" s="6318">
        <v>0</v>
      </c>
      <c r="H315" s="6318">
        <v>0</v>
      </c>
      <c r="I315" s="6319">
        <v>0</v>
      </c>
      <c r="J315" s="6319">
        <v>0</v>
      </c>
      <c r="K315" s="6320">
        <v>0</v>
      </c>
    </row>
    <row r="316" spans="2:11" x14ac:dyDescent="0.25">
      <c r="B316" s="1484" t="s">
        <v>971</v>
      </c>
      <c r="C316" s="1491" t="s">
        <v>675</v>
      </c>
      <c r="D316" s="1486">
        <v>7705</v>
      </c>
      <c r="E316" s="1487">
        <f t="shared" si="26"/>
        <v>0</v>
      </c>
      <c r="F316" s="1497">
        <v>0</v>
      </c>
      <c r="G316" s="1493">
        <v>0</v>
      </c>
      <c r="H316" s="1493">
        <v>0</v>
      </c>
      <c r="I316" s="1494">
        <v>0</v>
      </c>
      <c r="J316" s="1494">
        <v>0</v>
      </c>
      <c r="K316" s="1495">
        <v>0</v>
      </c>
    </row>
    <row r="317" spans="2:11" x14ac:dyDescent="0.25">
      <c r="B317" s="1484" t="s">
        <v>473</v>
      </c>
      <c r="C317" s="1491" t="s">
        <v>474</v>
      </c>
      <c r="D317" s="1486">
        <v>580</v>
      </c>
      <c r="E317" s="1487">
        <f t="shared" si="26"/>
        <v>0</v>
      </c>
      <c r="F317" s="1497">
        <v>0</v>
      </c>
      <c r="G317" s="1493">
        <v>0</v>
      </c>
      <c r="H317" s="1493">
        <v>0</v>
      </c>
      <c r="I317" s="1494">
        <v>0</v>
      </c>
      <c r="J317" s="1494">
        <v>0</v>
      </c>
      <c r="K317" s="1495">
        <v>0</v>
      </c>
    </row>
    <row r="318" spans="2:11" x14ac:dyDescent="0.25">
      <c r="B318" s="1484" t="s">
        <v>475</v>
      </c>
      <c r="C318" s="1491" t="s">
        <v>476</v>
      </c>
      <c r="D318" s="1486">
        <v>128</v>
      </c>
      <c r="E318" s="1487">
        <f t="shared" si="26"/>
        <v>0</v>
      </c>
      <c r="F318" s="1497">
        <v>0</v>
      </c>
      <c r="G318" s="1493">
        <v>0</v>
      </c>
      <c r="H318" s="1493">
        <v>0</v>
      </c>
      <c r="I318" s="1494">
        <v>0</v>
      </c>
      <c r="J318" s="1494">
        <v>0</v>
      </c>
      <c r="K318" s="1495">
        <v>0</v>
      </c>
    </row>
    <row r="319" spans="2:11" x14ac:dyDescent="0.25">
      <c r="B319" s="1484" t="s">
        <v>972</v>
      </c>
      <c r="C319" s="1491" t="s">
        <v>676</v>
      </c>
      <c r="D319" s="1486">
        <v>87</v>
      </c>
      <c r="E319" s="1487">
        <f t="shared" si="26"/>
        <v>0</v>
      </c>
      <c r="F319" s="1497">
        <v>0</v>
      </c>
      <c r="G319" s="1493">
        <v>0</v>
      </c>
      <c r="H319" s="1493">
        <v>0</v>
      </c>
      <c r="I319" s="1494">
        <v>0</v>
      </c>
      <c r="J319" s="1494">
        <v>0</v>
      </c>
      <c r="K319" s="1495">
        <v>0</v>
      </c>
    </row>
    <row r="320" spans="2:11" x14ac:dyDescent="0.25">
      <c r="B320" s="1484" t="s">
        <v>973</v>
      </c>
      <c r="C320" s="1491" t="s">
        <v>677</v>
      </c>
      <c r="D320" s="1486">
        <v>245</v>
      </c>
      <c r="E320" s="1487">
        <f t="shared" si="26"/>
        <v>0</v>
      </c>
      <c r="F320" s="1497">
        <v>0</v>
      </c>
      <c r="G320" s="1493">
        <v>0</v>
      </c>
      <c r="H320" s="1493">
        <v>0</v>
      </c>
      <c r="I320" s="1494">
        <v>0</v>
      </c>
      <c r="J320" s="1494">
        <v>0</v>
      </c>
      <c r="K320" s="1495">
        <v>0</v>
      </c>
    </row>
    <row r="321" spans="2:11" x14ac:dyDescent="0.25">
      <c r="B321" s="1484" t="s">
        <v>974</v>
      </c>
      <c r="C321" s="1491" t="s">
        <v>678</v>
      </c>
      <c r="D321" s="1486">
        <v>199</v>
      </c>
      <c r="E321" s="1487">
        <f t="shared" si="26"/>
        <v>0</v>
      </c>
      <c r="F321" s="1497">
        <v>0</v>
      </c>
      <c r="G321" s="1493">
        <v>0</v>
      </c>
      <c r="H321" s="1493">
        <v>0</v>
      </c>
      <c r="I321" s="1494">
        <v>0</v>
      </c>
      <c r="J321" s="1494">
        <v>0</v>
      </c>
      <c r="K321" s="1495">
        <v>0</v>
      </c>
    </row>
    <row r="322" spans="2:11" x14ac:dyDescent="0.25">
      <c r="B322" s="1484" t="s">
        <v>477</v>
      </c>
      <c r="C322" s="1491" t="s">
        <v>478</v>
      </c>
      <c r="D322" s="1486">
        <v>2007</v>
      </c>
      <c r="E322" s="1487">
        <f t="shared" si="26"/>
        <v>0</v>
      </c>
      <c r="F322" s="1497">
        <v>0</v>
      </c>
      <c r="G322" s="1493">
        <v>0</v>
      </c>
      <c r="H322" s="1493">
        <v>0</v>
      </c>
      <c r="I322" s="1494">
        <v>0</v>
      </c>
      <c r="J322" s="1494">
        <v>0</v>
      </c>
      <c r="K322" s="1495">
        <v>0</v>
      </c>
    </row>
    <row r="323" spans="2:11" x14ac:dyDescent="0.25">
      <c r="B323" s="1484" t="s">
        <v>479</v>
      </c>
      <c r="C323" s="1491" t="s">
        <v>480</v>
      </c>
      <c r="D323" s="1486">
        <v>2030</v>
      </c>
      <c r="E323" s="1487">
        <f t="shared" si="26"/>
        <v>173</v>
      </c>
      <c r="F323" s="1497">
        <v>60</v>
      </c>
      <c r="G323" s="1493">
        <v>31</v>
      </c>
      <c r="H323" s="1493">
        <v>21</v>
      </c>
      <c r="I323" s="1494">
        <v>47</v>
      </c>
      <c r="J323" s="1494">
        <v>0</v>
      </c>
      <c r="K323" s="1495">
        <v>14</v>
      </c>
    </row>
    <row r="324" spans="2:11" x14ac:dyDescent="0.25">
      <c r="B324" s="1484" t="s">
        <v>975</v>
      </c>
      <c r="C324" s="6331" t="s">
        <v>572</v>
      </c>
      <c r="D324" s="1486">
        <v>10</v>
      </c>
      <c r="E324" s="1487">
        <f t="shared" si="26"/>
        <v>0</v>
      </c>
      <c r="F324" s="1497">
        <v>0</v>
      </c>
      <c r="G324" s="1493">
        <v>0</v>
      </c>
      <c r="H324" s="1493">
        <v>0</v>
      </c>
      <c r="I324" s="1494">
        <v>0</v>
      </c>
      <c r="J324" s="1494">
        <v>0</v>
      </c>
      <c r="K324" s="1495">
        <v>0</v>
      </c>
    </row>
    <row r="325" spans="2:11" hidden="1" x14ac:dyDescent="0.25">
      <c r="B325" s="1484" t="s">
        <v>976</v>
      </c>
      <c r="C325" s="1491" t="s">
        <v>528</v>
      </c>
      <c r="D325" s="1486">
        <v>0</v>
      </c>
      <c r="E325" s="1487">
        <f t="shared" si="26"/>
        <v>0</v>
      </c>
      <c r="F325" s="1497">
        <v>0</v>
      </c>
      <c r="G325" s="1493">
        <v>0</v>
      </c>
      <c r="H325" s="1493">
        <v>0</v>
      </c>
      <c r="I325" s="1494">
        <v>0</v>
      </c>
      <c r="J325" s="1494">
        <v>0</v>
      </c>
      <c r="K325" s="1495">
        <v>0</v>
      </c>
    </row>
    <row r="326" spans="2:11" hidden="1" x14ac:dyDescent="0.25">
      <c r="B326" s="1484" t="s">
        <v>977</v>
      </c>
      <c r="C326" s="1491" t="s">
        <v>679</v>
      </c>
      <c r="D326" s="1486">
        <v>0</v>
      </c>
      <c r="E326" s="1487">
        <f t="shared" si="26"/>
        <v>0</v>
      </c>
      <c r="F326" s="1497">
        <v>0</v>
      </c>
      <c r="G326" s="1493">
        <v>0</v>
      </c>
      <c r="H326" s="1493">
        <v>0</v>
      </c>
      <c r="I326" s="1494">
        <v>0</v>
      </c>
      <c r="J326" s="1494">
        <v>0</v>
      </c>
      <c r="K326" s="1495">
        <v>0</v>
      </c>
    </row>
    <row r="327" spans="2:11" x14ac:dyDescent="0.25">
      <c r="B327" s="1484" t="s">
        <v>978</v>
      </c>
      <c r="C327" s="1491" t="s">
        <v>530</v>
      </c>
      <c r="D327" s="1486">
        <v>18</v>
      </c>
      <c r="E327" s="1487">
        <f t="shared" si="26"/>
        <v>0</v>
      </c>
      <c r="F327" s="1497">
        <v>0</v>
      </c>
      <c r="G327" s="1493">
        <v>0</v>
      </c>
      <c r="H327" s="1493">
        <v>0</v>
      </c>
      <c r="I327" s="1494">
        <v>0</v>
      </c>
      <c r="J327" s="1494">
        <v>0</v>
      </c>
      <c r="K327" s="1495">
        <v>0</v>
      </c>
    </row>
    <row r="328" spans="2:11" x14ac:dyDescent="0.25">
      <c r="B328" s="1484" t="s">
        <v>979</v>
      </c>
      <c r="C328" s="1491" t="s">
        <v>531</v>
      </c>
      <c r="D328" s="1486">
        <v>25</v>
      </c>
      <c r="E328" s="1487">
        <f t="shared" si="26"/>
        <v>0</v>
      </c>
      <c r="F328" s="1497">
        <v>0</v>
      </c>
      <c r="G328" s="1493">
        <v>0</v>
      </c>
      <c r="H328" s="1493">
        <v>0</v>
      </c>
      <c r="I328" s="1494">
        <v>0</v>
      </c>
      <c r="J328" s="1494">
        <v>0</v>
      </c>
      <c r="K328" s="1495">
        <v>0</v>
      </c>
    </row>
    <row r="329" spans="2:11" x14ac:dyDescent="0.25">
      <c r="B329" s="1484" t="s">
        <v>980</v>
      </c>
      <c r="C329" s="1491" t="s">
        <v>573</v>
      </c>
      <c r="D329" s="1486">
        <v>17</v>
      </c>
      <c r="E329" s="1487">
        <f t="shared" si="26"/>
        <v>0</v>
      </c>
      <c r="F329" s="1497">
        <v>0</v>
      </c>
      <c r="G329" s="1493">
        <v>0</v>
      </c>
      <c r="H329" s="1493">
        <v>0</v>
      </c>
      <c r="I329" s="1494">
        <v>0</v>
      </c>
      <c r="J329" s="1494">
        <v>0</v>
      </c>
      <c r="K329" s="1495">
        <v>0</v>
      </c>
    </row>
    <row r="330" spans="2:11" x14ac:dyDescent="0.25">
      <c r="B330" s="1484" t="s">
        <v>680</v>
      </c>
      <c r="C330" s="1491" t="s">
        <v>681</v>
      </c>
      <c r="D330" s="1486">
        <v>253</v>
      </c>
      <c r="E330" s="1487">
        <f t="shared" si="26"/>
        <v>36</v>
      </c>
      <c r="F330" s="1497">
        <v>14</v>
      </c>
      <c r="G330" s="1493">
        <v>5</v>
      </c>
      <c r="H330" s="1493">
        <v>1</v>
      </c>
      <c r="I330" s="1494">
        <v>1</v>
      </c>
      <c r="J330" s="1494">
        <v>0</v>
      </c>
      <c r="K330" s="1495">
        <v>15</v>
      </c>
    </row>
    <row r="331" spans="2:11" x14ac:dyDescent="0.25">
      <c r="B331" s="1484" t="s">
        <v>981</v>
      </c>
      <c r="C331" s="1491" t="s">
        <v>682</v>
      </c>
      <c r="D331" s="1486">
        <v>57</v>
      </c>
      <c r="E331" s="1487">
        <f t="shared" si="26"/>
        <v>0</v>
      </c>
      <c r="F331" s="1497">
        <v>0</v>
      </c>
      <c r="G331" s="1493">
        <v>0</v>
      </c>
      <c r="H331" s="1493">
        <v>0</v>
      </c>
      <c r="I331" s="1494">
        <v>0</v>
      </c>
      <c r="J331" s="1494">
        <v>0</v>
      </c>
      <c r="K331" s="1495">
        <v>0</v>
      </c>
    </row>
    <row r="332" spans="2:11" ht="23.25" thickBot="1" x14ac:dyDescent="0.3">
      <c r="B332" s="1504" t="s">
        <v>683</v>
      </c>
      <c r="C332" s="1499" t="s">
        <v>575</v>
      </c>
      <c r="D332" s="1486">
        <v>14</v>
      </c>
      <c r="E332" s="1487">
        <f t="shared" si="26"/>
        <v>0</v>
      </c>
      <c r="F332" s="1497">
        <v>0</v>
      </c>
      <c r="G332" s="1493">
        <v>0</v>
      </c>
      <c r="H332" s="1493">
        <v>0</v>
      </c>
      <c r="I332" s="1494">
        <v>0</v>
      </c>
      <c r="J332" s="1494">
        <v>0</v>
      </c>
      <c r="K332" s="1495">
        <v>0</v>
      </c>
    </row>
    <row r="333" spans="2:11" ht="21" hidden="1" thickBot="1" x14ac:dyDescent="0.3">
      <c r="B333" s="1484" t="s">
        <v>982</v>
      </c>
      <c r="C333" s="1485" t="s">
        <v>684</v>
      </c>
      <c r="D333" s="1486">
        <v>0</v>
      </c>
      <c r="E333" s="1487">
        <f t="shared" si="26"/>
        <v>0</v>
      </c>
      <c r="F333" s="1497">
        <v>0</v>
      </c>
      <c r="G333" s="1493">
        <v>0</v>
      </c>
      <c r="H333" s="1493">
        <v>0</v>
      </c>
      <c r="I333" s="1494">
        <v>0</v>
      </c>
      <c r="J333" s="1494">
        <v>0</v>
      </c>
      <c r="K333" s="1495">
        <v>0</v>
      </c>
    </row>
    <row r="334" spans="2:11" ht="15.75" thickBot="1" x14ac:dyDescent="0.3">
      <c r="B334" s="1476" t="s">
        <v>983</v>
      </c>
      <c r="C334" s="1477" t="s">
        <v>685</v>
      </c>
      <c r="D334" s="1478">
        <f>SUM(D335:D354)</f>
        <v>1878</v>
      </c>
      <c r="E334" s="1498">
        <f t="shared" si="26"/>
        <v>1</v>
      </c>
      <c r="F334" s="1480">
        <f t="shared" ref="F334:K334" si="30">SUM(F335:F354)</f>
        <v>0</v>
      </c>
      <c r="G334" s="1481">
        <f t="shared" si="30"/>
        <v>0</v>
      </c>
      <c r="H334" s="1481">
        <f t="shared" si="30"/>
        <v>0</v>
      </c>
      <c r="I334" s="1482">
        <f t="shared" si="30"/>
        <v>1</v>
      </c>
      <c r="J334" s="1482">
        <f t="shared" si="30"/>
        <v>0</v>
      </c>
      <c r="K334" s="1483">
        <f t="shared" si="30"/>
        <v>0</v>
      </c>
    </row>
    <row r="335" spans="2:11" ht="19.5" x14ac:dyDescent="0.25">
      <c r="B335" s="1484" t="s">
        <v>686</v>
      </c>
      <c r="C335" s="1491" t="s">
        <v>532</v>
      </c>
      <c r="D335" s="1486">
        <v>709</v>
      </c>
      <c r="E335" s="1487">
        <f t="shared" si="26"/>
        <v>0</v>
      </c>
      <c r="F335" s="1497">
        <v>0</v>
      </c>
      <c r="G335" s="1493">
        <v>0</v>
      </c>
      <c r="H335" s="1493">
        <v>0</v>
      </c>
      <c r="I335" s="1494">
        <v>0</v>
      </c>
      <c r="J335" s="1494">
        <v>0</v>
      </c>
      <c r="K335" s="1495">
        <v>0</v>
      </c>
    </row>
    <row r="336" spans="2:11" x14ac:dyDescent="0.25">
      <c r="B336" s="1484" t="s">
        <v>984</v>
      </c>
      <c r="C336" s="1491" t="s">
        <v>533</v>
      </c>
      <c r="D336" s="1486">
        <v>230</v>
      </c>
      <c r="E336" s="1487">
        <f t="shared" si="26"/>
        <v>1</v>
      </c>
      <c r="F336" s="1497">
        <v>0</v>
      </c>
      <c r="G336" s="1493">
        <v>0</v>
      </c>
      <c r="H336" s="1493">
        <v>0</v>
      </c>
      <c r="I336" s="1494">
        <v>1</v>
      </c>
      <c r="J336" s="1494">
        <v>0</v>
      </c>
      <c r="K336" s="1495">
        <v>0</v>
      </c>
    </row>
    <row r="337" spans="2:11" ht="19.5" x14ac:dyDescent="0.25">
      <c r="B337" s="1484" t="s">
        <v>985</v>
      </c>
      <c r="C337" s="1491" t="s">
        <v>534</v>
      </c>
      <c r="D337" s="1486">
        <v>117</v>
      </c>
      <c r="E337" s="1487">
        <f t="shared" si="26"/>
        <v>0</v>
      </c>
      <c r="F337" s="1497">
        <v>0</v>
      </c>
      <c r="G337" s="1493">
        <v>0</v>
      </c>
      <c r="H337" s="1493">
        <v>0</v>
      </c>
      <c r="I337" s="1494">
        <v>0</v>
      </c>
      <c r="J337" s="1494">
        <v>0</v>
      </c>
      <c r="K337" s="1495">
        <v>0</v>
      </c>
    </row>
    <row r="338" spans="2:11" x14ac:dyDescent="0.25">
      <c r="B338" s="1484" t="s">
        <v>986</v>
      </c>
      <c r="C338" s="1491" t="s">
        <v>535</v>
      </c>
      <c r="D338" s="1486">
        <v>25</v>
      </c>
      <c r="E338" s="1487">
        <f t="shared" si="26"/>
        <v>0</v>
      </c>
      <c r="F338" s="1497">
        <v>0</v>
      </c>
      <c r="G338" s="1493">
        <v>0</v>
      </c>
      <c r="H338" s="1493">
        <v>0</v>
      </c>
      <c r="I338" s="1494">
        <v>0</v>
      </c>
      <c r="J338" s="1494">
        <v>0</v>
      </c>
      <c r="K338" s="1495">
        <v>0</v>
      </c>
    </row>
    <row r="339" spans="2:11" x14ac:dyDescent="0.25">
      <c r="B339" s="1484" t="s">
        <v>987</v>
      </c>
      <c r="C339" s="1491" t="s">
        <v>536</v>
      </c>
      <c r="D339" s="1486">
        <v>10</v>
      </c>
      <c r="E339" s="1487">
        <f t="shared" si="26"/>
        <v>0</v>
      </c>
      <c r="F339" s="1497">
        <v>0</v>
      </c>
      <c r="G339" s="1493">
        <v>0</v>
      </c>
      <c r="H339" s="1493">
        <v>0</v>
      </c>
      <c r="I339" s="1494">
        <v>0</v>
      </c>
      <c r="J339" s="1494">
        <v>0</v>
      </c>
      <c r="K339" s="1495">
        <v>0</v>
      </c>
    </row>
    <row r="340" spans="2:11" hidden="1" x14ac:dyDescent="0.25">
      <c r="B340" s="1484" t="s">
        <v>988</v>
      </c>
      <c r="C340" s="1485" t="s">
        <v>537</v>
      </c>
      <c r="D340" s="1486">
        <v>0</v>
      </c>
      <c r="E340" s="1487">
        <f t="shared" si="26"/>
        <v>0</v>
      </c>
      <c r="F340" s="1497">
        <v>0</v>
      </c>
      <c r="G340" s="1493">
        <v>0</v>
      </c>
      <c r="H340" s="1493">
        <v>0</v>
      </c>
      <c r="I340" s="1494">
        <v>0</v>
      </c>
      <c r="J340" s="1494">
        <v>0</v>
      </c>
      <c r="K340" s="1495">
        <v>0</v>
      </c>
    </row>
    <row r="341" spans="2:11" hidden="1" x14ac:dyDescent="0.25">
      <c r="B341" s="1484" t="s">
        <v>989</v>
      </c>
      <c r="C341" s="1485" t="s">
        <v>538</v>
      </c>
      <c r="D341" s="1486">
        <v>0</v>
      </c>
      <c r="E341" s="1487">
        <f t="shared" si="26"/>
        <v>0</v>
      </c>
      <c r="F341" s="1497">
        <v>0</v>
      </c>
      <c r="G341" s="1493">
        <v>0</v>
      </c>
      <c r="H341" s="1493">
        <v>0</v>
      </c>
      <c r="I341" s="1494">
        <v>0</v>
      </c>
      <c r="J341" s="1494">
        <v>0</v>
      </c>
      <c r="K341" s="1495">
        <v>0</v>
      </c>
    </row>
    <row r="342" spans="2:11" hidden="1" x14ac:dyDescent="0.25">
      <c r="B342" s="1484" t="s">
        <v>990</v>
      </c>
      <c r="C342" s="1485" t="s">
        <v>539</v>
      </c>
      <c r="D342" s="1486">
        <v>0</v>
      </c>
      <c r="E342" s="1487">
        <f t="shared" si="26"/>
        <v>0</v>
      </c>
      <c r="F342" s="1497">
        <v>0</v>
      </c>
      <c r="G342" s="1493">
        <v>0</v>
      </c>
      <c r="H342" s="1493">
        <v>0</v>
      </c>
      <c r="I342" s="1494">
        <v>0</v>
      </c>
      <c r="J342" s="1494">
        <v>0</v>
      </c>
      <c r="K342" s="1495">
        <v>0</v>
      </c>
    </row>
    <row r="343" spans="2:11" hidden="1" x14ac:dyDescent="0.25">
      <c r="B343" s="1484" t="s">
        <v>991</v>
      </c>
      <c r="C343" s="1491" t="s">
        <v>540</v>
      </c>
      <c r="D343" s="1486">
        <v>0</v>
      </c>
      <c r="E343" s="1487">
        <f t="shared" si="26"/>
        <v>0</v>
      </c>
      <c r="F343" s="1497">
        <v>0</v>
      </c>
      <c r="G343" s="1493">
        <v>0</v>
      </c>
      <c r="H343" s="1493">
        <v>0</v>
      </c>
      <c r="I343" s="1494">
        <v>0</v>
      </c>
      <c r="J343" s="1494">
        <v>0</v>
      </c>
      <c r="K343" s="1495">
        <v>0</v>
      </c>
    </row>
    <row r="344" spans="2:11" hidden="1" x14ac:dyDescent="0.25">
      <c r="B344" s="1484" t="s">
        <v>992</v>
      </c>
      <c r="C344" s="1485" t="s">
        <v>541</v>
      </c>
      <c r="D344" s="1486">
        <v>0</v>
      </c>
      <c r="E344" s="1487">
        <f t="shared" si="26"/>
        <v>0</v>
      </c>
      <c r="F344" s="1497">
        <v>0</v>
      </c>
      <c r="G344" s="1493">
        <v>0</v>
      </c>
      <c r="H344" s="1493">
        <v>0</v>
      </c>
      <c r="I344" s="1494">
        <v>0</v>
      </c>
      <c r="J344" s="1494">
        <v>0</v>
      </c>
      <c r="K344" s="1495">
        <v>0</v>
      </c>
    </row>
    <row r="345" spans="2:11" x14ac:dyDescent="0.25">
      <c r="B345" s="1484" t="s">
        <v>687</v>
      </c>
      <c r="C345" s="1491" t="s">
        <v>542</v>
      </c>
      <c r="D345" s="1486">
        <v>309</v>
      </c>
      <c r="E345" s="1487">
        <f t="shared" si="26"/>
        <v>0</v>
      </c>
      <c r="F345" s="1497">
        <v>0</v>
      </c>
      <c r="G345" s="1493">
        <v>0</v>
      </c>
      <c r="H345" s="1493">
        <v>0</v>
      </c>
      <c r="I345" s="1494">
        <v>0</v>
      </c>
      <c r="J345" s="1494">
        <v>0</v>
      </c>
      <c r="K345" s="1495">
        <v>0</v>
      </c>
    </row>
    <row r="346" spans="2:11" x14ac:dyDescent="0.25">
      <c r="B346" s="1484" t="s">
        <v>688</v>
      </c>
      <c r="C346" s="1491" t="s">
        <v>587</v>
      </c>
      <c r="D346" s="1486">
        <v>34</v>
      </c>
      <c r="E346" s="1487">
        <f t="shared" si="26"/>
        <v>0</v>
      </c>
      <c r="F346" s="1497">
        <v>0</v>
      </c>
      <c r="G346" s="1493">
        <v>0</v>
      </c>
      <c r="H346" s="1493">
        <v>0</v>
      </c>
      <c r="I346" s="1494">
        <v>0</v>
      </c>
      <c r="J346" s="1494">
        <v>0</v>
      </c>
      <c r="K346" s="1495">
        <v>0</v>
      </c>
    </row>
    <row r="347" spans="2:11" x14ac:dyDescent="0.25">
      <c r="B347" s="1484" t="s">
        <v>993</v>
      </c>
      <c r="C347" s="1491" t="s">
        <v>543</v>
      </c>
      <c r="D347" s="1486">
        <v>30</v>
      </c>
      <c r="E347" s="1487">
        <f t="shared" si="26"/>
        <v>0</v>
      </c>
      <c r="F347" s="1497">
        <v>0</v>
      </c>
      <c r="G347" s="1493">
        <v>0</v>
      </c>
      <c r="H347" s="1493">
        <v>0</v>
      </c>
      <c r="I347" s="1494">
        <v>0</v>
      </c>
      <c r="J347" s="1494">
        <v>0</v>
      </c>
      <c r="K347" s="1495">
        <v>0</v>
      </c>
    </row>
    <row r="348" spans="2:11" hidden="1" x14ac:dyDescent="0.25">
      <c r="B348" s="1484" t="s">
        <v>994</v>
      </c>
      <c r="C348" s="1485" t="s">
        <v>544</v>
      </c>
      <c r="D348" s="1486">
        <v>0</v>
      </c>
      <c r="E348" s="1487">
        <f t="shared" ref="E348:E411" si="31">SUM(F348:K348)</f>
        <v>0</v>
      </c>
      <c r="F348" s="1497">
        <v>0</v>
      </c>
      <c r="G348" s="1493">
        <v>0</v>
      </c>
      <c r="H348" s="1493">
        <v>0</v>
      </c>
      <c r="I348" s="1494">
        <v>0</v>
      </c>
      <c r="J348" s="1494">
        <v>0</v>
      </c>
      <c r="K348" s="1495">
        <v>0</v>
      </c>
    </row>
    <row r="349" spans="2:11" hidden="1" x14ac:dyDescent="0.25">
      <c r="B349" s="1484" t="s">
        <v>995</v>
      </c>
      <c r="C349" s="1485" t="s">
        <v>545</v>
      </c>
      <c r="D349" s="1486">
        <v>0</v>
      </c>
      <c r="E349" s="1487">
        <f t="shared" si="31"/>
        <v>0</v>
      </c>
      <c r="F349" s="1497">
        <v>0</v>
      </c>
      <c r="G349" s="1493">
        <v>0</v>
      </c>
      <c r="H349" s="1493">
        <v>0</v>
      </c>
      <c r="I349" s="1494">
        <v>0</v>
      </c>
      <c r="J349" s="1494">
        <v>0</v>
      </c>
      <c r="K349" s="1495">
        <v>0</v>
      </c>
    </row>
    <row r="350" spans="2:11" x14ac:dyDescent="0.25">
      <c r="B350" s="1484" t="s">
        <v>996</v>
      </c>
      <c r="C350" s="1491" t="s">
        <v>546</v>
      </c>
      <c r="D350" s="1486">
        <v>1</v>
      </c>
      <c r="E350" s="1487">
        <f t="shared" si="31"/>
        <v>0</v>
      </c>
      <c r="F350" s="1497">
        <v>0</v>
      </c>
      <c r="G350" s="1493">
        <v>0</v>
      </c>
      <c r="H350" s="1493">
        <v>0</v>
      </c>
      <c r="I350" s="1494">
        <v>0</v>
      </c>
      <c r="J350" s="1494">
        <v>0</v>
      </c>
      <c r="K350" s="1495">
        <v>0</v>
      </c>
    </row>
    <row r="351" spans="2:11" ht="20.25" hidden="1" x14ac:dyDescent="0.25">
      <c r="B351" s="1484" t="s">
        <v>997</v>
      </c>
      <c r="C351" s="1485" t="s">
        <v>547</v>
      </c>
      <c r="D351" s="1486">
        <v>0</v>
      </c>
      <c r="E351" s="1487">
        <f t="shared" si="31"/>
        <v>0</v>
      </c>
      <c r="F351" s="1497">
        <v>0</v>
      </c>
      <c r="G351" s="1493">
        <v>0</v>
      </c>
      <c r="H351" s="1493">
        <v>0</v>
      </c>
      <c r="I351" s="1494">
        <v>0</v>
      </c>
      <c r="J351" s="1494">
        <v>0</v>
      </c>
      <c r="K351" s="1495">
        <v>0</v>
      </c>
    </row>
    <row r="352" spans="2:11" x14ac:dyDescent="0.25">
      <c r="B352" s="1484" t="s">
        <v>689</v>
      </c>
      <c r="C352" s="1491" t="s">
        <v>690</v>
      </c>
      <c r="D352" s="1486">
        <v>5</v>
      </c>
      <c r="E352" s="1487">
        <f t="shared" si="31"/>
        <v>0</v>
      </c>
      <c r="F352" s="1497">
        <v>0</v>
      </c>
      <c r="G352" s="1493">
        <v>0</v>
      </c>
      <c r="H352" s="1493">
        <v>0</v>
      </c>
      <c r="I352" s="1494">
        <v>0</v>
      </c>
      <c r="J352" s="1494">
        <v>0</v>
      </c>
      <c r="K352" s="1495">
        <v>0</v>
      </c>
    </row>
    <row r="353" spans="2:11" x14ac:dyDescent="0.25">
      <c r="B353" s="1484" t="s">
        <v>691</v>
      </c>
      <c r="C353" s="1491" t="s">
        <v>586</v>
      </c>
      <c r="D353" s="1486">
        <v>329</v>
      </c>
      <c r="E353" s="1487">
        <f t="shared" si="31"/>
        <v>0</v>
      </c>
      <c r="F353" s="1497">
        <v>0</v>
      </c>
      <c r="G353" s="1493">
        <v>0</v>
      </c>
      <c r="H353" s="1493">
        <v>0</v>
      </c>
      <c r="I353" s="1494">
        <v>0</v>
      </c>
      <c r="J353" s="1494">
        <v>0</v>
      </c>
      <c r="K353" s="1495">
        <v>0</v>
      </c>
    </row>
    <row r="354" spans="2:11" ht="15.75" thickBot="1" x14ac:dyDescent="0.3">
      <c r="B354" s="1484" t="s">
        <v>998</v>
      </c>
      <c r="C354" s="1491" t="s">
        <v>549</v>
      </c>
      <c r="D354" s="1486">
        <v>79</v>
      </c>
      <c r="E354" s="1487">
        <f t="shared" si="31"/>
        <v>0</v>
      </c>
      <c r="F354" s="1497">
        <v>0</v>
      </c>
      <c r="G354" s="1493">
        <v>0</v>
      </c>
      <c r="H354" s="1493">
        <v>0</v>
      </c>
      <c r="I354" s="1494">
        <v>0</v>
      </c>
      <c r="J354" s="1494">
        <v>0</v>
      </c>
      <c r="K354" s="1495">
        <v>0</v>
      </c>
    </row>
    <row r="355" spans="2:11" ht="18.75" thickBot="1" x14ac:dyDescent="0.3">
      <c r="B355" s="1476" t="s">
        <v>999</v>
      </c>
      <c r="C355" s="1477" t="s">
        <v>692</v>
      </c>
      <c r="D355" s="1478">
        <f>SUM(D356:D363)</f>
        <v>1540</v>
      </c>
      <c r="E355" s="1498">
        <f t="shared" si="31"/>
        <v>152</v>
      </c>
      <c r="F355" s="1480">
        <f t="shared" ref="F355:K355" si="32">SUM(F356:F363)</f>
        <v>25</v>
      </c>
      <c r="G355" s="1481">
        <f t="shared" si="32"/>
        <v>45</v>
      </c>
      <c r="H355" s="1481">
        <f t="shared" si="32"/>
        <v>9</v>
      </c>
      <c r="I355" s="1482">
        <f t="shared" si="32"/>
        <v>69</v>
      </c>
      <c r="J355" s="1482">
        <f t="shared" si="32"/>
        <v>0</v>
      </c>
      <c r="K355" s="1483">
        <f t="shared" si="32"/>
        <v>4</v>
      </c>
    </row>
    <row r="356" spans="2:11" x14ac:dyDescent="0.25">
      <c r="B356" s="1484" t="s">
        <v>1000</v>
      </c>
      <c r="C356" s="1491" t="s">
        <v>693</v>
      </c>
      <c r="D356" s="1486">
        <v>31</v>
      </c>
      <c r="E356" s="1487">
        <f t="shared" si="31"/>
        <v>4</v>
      </c>
      <c r="F356" s="1497">
        <v>4</v>
      </c>
      <c r="G356" s="1493">
        <v>0</v>
      </c>
      <c r="H356" s="1493">
        <v>0</v>
      </c>
      <c r="I356" s="1494">
        <v>0</v>
      </c>
      <c r="J356" s="1494">
        <v>0</v>
      </c>
      <c r="K356" s="1495">
        <v>0</v>
      </c>
    </row>
    <row r="357" spans="2:11" x14ac:dyDescent="0.25">
      <c r="B357" s="1484" t="s">
        <v>1001</v>
      </c>
      <c r="C357" s="1491" t="s">
        <v>694</v>
      </c>
      <c r="D357" s="1486">
        <v>5</v>
      </c>
      <c r="E357" s="1487">
        <f t="shared" si="31"/>
        <v>0</v>
      </c>
      <c r="F357" s="1497">
        <v>0</v>
      </c>
      <c r="G357" s="1493">
        <v>0</v>
      </c>
      <c r="H357" s="1493">
        <v>0</v>
      </c>
      <c r="I357" s="1494">
        <v>0</v>
      </c>
      <c r="J357" s="1494">
        <v>0</v>
      </c>
      <c r="K357" s="1495">
        <v>0</v>
      </c>
    </row>
    <row r="358" spans="2:11" x14ac:dyDescent="0.25">
      <c r="B358" s="1484" t="s">
        <v>1002</v>
      </c>
      <c r="C358" s="1491" t="s">
        <v>695</v>
      </c>
      <c r="D358" s="1486">
        <v>25</v>
      </c>
      <c r="E358" s="1487">
        <f t="shared" si="31"/>
        <v>0</v>
      </c>
      <c r="F358" s="1497">
        <v>0</v>
      </c>
      <c r="G358" s="1493">
        <v>0</v>
      </c>
      <c r="H358" s="1493">
        <v>0</v>
      </c>
      <c r="I358" s="1494">
        <v>0</v>
      </c>
      <c r="J358" s="1494">
        <v>0</v>
      </c>
      <c r="K358" s="1495">
        <v>0</v>
      </c>
    </row>
    <row r="359" spans="2:11" ht="19.5" x14ac:dyDescent="0.25">
      <c r="B359" s="1484" t="s">
        <v>1003</v>
      </c>
      <c r="C359" s="1491" t="s">
        <v>696</v>
      </c>
      <c r="D359" s="1486">
        <v>8</v>
      </c>
      <c r="E359" s="1487">
        <f t="shared" si="31"/>
        <v>1</v>
      </c>
      <c r="F359" s="1497">
        <v>0</v>
      </c>
      <c r="G359" s="1493">
        <v>0</v>
      </c>
      <c r="H359" s="1493">
        <v>1</v>
      </c>
      <c r="I359" s="1494">
        <v>0</v>
      </c>
      <c r="J359" s="1494">
        <v>0</v>
      </c>
      <c r="K359" s="1495">
        <v>0</v>
      </c>
    </row>
    <row r="360" spans="2:11" x14ac:dyDescent="0.25">
      <c r="B360" s="1484" t="s">
        <v>1004</v>
      </c>
      <c r="C360" s="1491" t="s">
        <v>697</v>
      </c>
      <c r="D360" s="1486">
        <v>39</v>
      </c>
      <c r="E360" s="1487">
        <f t="shared" si="31"/>
        <v>1</v>
      </c>
      <c r="F360" s="1497">
        <v>0</v>
      </c>
      <c r="G360" s="1493">
        <v>0</v>
      </c>
      <c r="H360" s="1493">
        <v>0</v>
      </c>
      <c r="I360" s="1494">
        <v>1</v>
      </c>
      <c r="J360" s="1494">
        <v>0</v>
      </c>
      <c r="K360" s="1495">
        <v>0</v>
      </c>
    </row>
    <row r="361" spans="2:11" x14ac:dyDescent="0.25">
      <c r="B361" s="1484" t="s">
        <v>1005</v>
      </c>
      <c r="C361" s="1491" t="s">
        <v>698</v>
      </c>
      <c r="D361" s="1486">
        <v>1425</v>
      </c>
      <c r="E361" s="1487">
        <f t="shared" si="31"/>
        <v>146</v>
      </c>
      <c r="F361" s="1497">
        <v>21</v>
      </c>
      <c r="G361" s="1493">
        <v>45</v>
      </c>
      <c r="H361" s="1493">
        <v>8</v>
      </c>
      <c r="I361" s="1494">
        <v>68</v>
      </c>
      <c r="J361" s="1494">
        <v>0</v>
      </c>
      <c r="K361" s="1495">
        <v>4</v>
      </c>
    </row>
    <row r="362" spans="2:11" ht="15.75" thickBot="1" x14ac:dyDescent="0.3">
      <c r="B362" s="1484" t="s">
        <v>1006</v>
      </c>
      <c r="C362" s="1491" t="s">
        <v>699</v>
      </c>
      <c r="D362" s="1486">
        <v>7</v>
      </c>
      <c r="E362" s="1487">
        <f t="shared" si="31"/>
        <v>0</v>
      </c>
      <c r="F362" s="1497">
        <v>0</v>
      </c>
      <c r="G362" s="1493">
        <v>0</v>
      </c>
      <c r="H362" s="1493">
        <v>0</v>
      </c>
      <c r="I362" s="1494">
        <v>0</v>
      </c>
      <c r="J362" s="1494">
        <v>0</v>
      </c>
      <c r="K362" s="1495">
        <v>0</v>
      </c>
    </row>
    <row r="363" spans="2:11" ht="21" hidden="1" thickBot="1" x14ac:dyDescent="0.3">
      <c r="B363" s="1484" t="s">
        <v>1007</v>
      </c>
      <c r="C363" s="1485" t="s">
        <v>700</v>
      </c>
      <c r="D363" s="1486">
        <v>0</v>
      </c>
      <c r="E363" s="1487">
        <f t="shared" si="31"/>
        <v>0</v>
      </c>
      <c r="F363" s="1497">
        <v>0</v>
      </c>
      <c r="G363" s="1493">
        <v>0</v>
      </c>
      <c r="H363" s="1493">
        <v>0</v>
      </c>
      <c r="I363" s="1494">
        <v>0</v>
      </c>
      <c r="J363" s="1494">
        <v>0</v>
      </c>
      <c r="K363" s="1495">
        <v>0</v>
      </c>
    </row>
    <row r="364" spans="2:11" ht="15.75" thickBot="1" x14ac:dyDescent="0.3">
      <c r="B364" s="1476" t="s">
        <v>1008</v>
      </c>
      <c r="C364" s="1477" t="s">
        <v>701</v>
      </c>
      <c r="D364" s="1478">
        <f>SUM(D365:D374)</f>
        <v>3319</v>
      </c>
      <c r="E364" s="1498">
        <f t="shared" si="31"/>
        <v>16</v>
      </c>
      <c r="F364" s="1480">
        <f t="shared" ref="F364:K364" si="33">SUM(F365:F374)</f>
        <v>0</v>
      </c>
      <c r="G364" s="1481">
        <f t="shared" si="33"/>
        <v>0</v>
      </c>
      <c r="H364" s="1481">
        <f t="shared" si="33"/>
        <v>0</v>
      </c>
      <c r="I364" s="1482">
        <f t="shared" si="33"/>
        <v>16</v>
      </c>
      <c r="J364" s="1482">
        <f t="shared" si="33"/>
        <v>0</v>
      </c>
      <c r="K364" s="1483">
        <f t="shared" si="33"/>
        <v>0</v>
      </c>
    </row>
    <row r="365" spans="2:11" x14ac:dyDescent="0.25">
      <c r="B365" s="1484" t="s">
        <v>1009</v>
      </c>
      <c r="C365" s="1491" t="s">
        <v>702</v>
      </c>
      <c r="D365" s="1486">
        <v>32</v>
      </c>
      <c r="E365" s="1487">
        <f t="shared" si="31"/>
        <v>0</v>
      </c>
      <c r="F365" s="1497">
        <v>0</v>
      </c>
      <c r="G365" s="1493">
        <v>0</v>
      </c>
      <c r="H365" s="1493">
        <v>0</v>
      </c>
      <c r="I365" s="1494">
        <v>0</v>
      </c>
      <c r="J365" s="1494">
        <v>0</v>
      </c>
      <c r="K365" s="1495">
        <v>0</v>
      </c>
    </row>
    <row r="366" spans="2:11" hidden="1" x14ac:dyDescent="0.25">
      <c r="B366" s="1484" t="s">
        <v>1010</v>
      </c>
      <c r="C366" s="1485" t="s">
        <v>703</v>
      </c>
      <c r="D366" s="1486">
        <v>0</v>
      </c>
      <c r="E366" s="1487">
        <f t="shared" si="31"/>
        <v>0</v>
      </c>
      <c r="F366" s="1497">
        <v>0</v>
      </c>
      <c r="G366" s="1493">
        <v>0</v>
      </c>
      <c r="H366" s="1493">
        <v>0</v>
      </c>
      <c r="I366" s="1494">
        <v>0</v>
      </c>
      <c r="J366" s="1494">
        <v>0</v>
      </c>
      <c r="K366" s="1495">
        <v>0</v>
      </c>
    </row>
    <row r="367" spans="2:11" hidden="1" x14ac:dyDescent="0.25">
      <c r="B367" s="1484" t="s">
        <v>1011</v>
      </c>
      <c r="C367" s="1491" t="s">
        <v>704</v>
      </c>
      <c r="D367" s="1486">
        <v>0</v>
      </c>
      <c r="E367" s="1487">
        <f t="shared" si="31"/>
        <v>0</v>
      </c>
      <c r="F367" s="1497">
        <v>0</v>
      </c>
      <c r="G367" s="1493">
        <v>0</v>
      </c>
      <c r="H367" s="1493">
        <v>0</v>
      </c>
      <c r="I367" s="1494">
        <v>0</v>
      </c>
      <c r="J367" s="1494">
        <v>0</v>
      </c>
      <c r="K367" s="1495">
        <v>0</v>
      </c>
    </row>
    <row r="368" spans="2:11" ht="20.25" x14ac:dyDescent="0.25">
      <c r="B368" s="1484" t="s">
        <v>1012</v>
      </c>
      <c r="C368" s="1485" t="s">
        <v>550</v>
      </c>
      <c r="D368" s="1486">
        <v>2</v>
      </c>
      <c r="E368" s="1487">
        <f t="shared" si="31"/>
        <v>0</v>
      </c>
      <c r="F368" s="1497">
        <v>0</v>
      </c>
      <c r="G368" s="1493">
        <v>0</v>
      </c>
      <c r="H368" s="1493">
        <v>0</v>
      </c>
      <c r="I368" s="1494">
        <v>0</v>
      </c>
      <c r="J368" s="1494">
        <v>0</v>
      </c>
      <c r="K368" s="1495">
        <v>0</v>
      </c>
    </row>
    <row r="369" spans="2:11" x14ac:dyDescent="0.25">
      <c r="B369" s="1484" t="s">
        <v>705</v>
      </c>
      <c r="C369" s="1491" t="s">
        <v>706</v>
      </c>
      <c r="D369" s="1486">
        <v>1354</v>
      </c>
      <c r="E369" s="1487">
        <f t="shared" si="31"/>
        <v>1</v>
      </c>
      <c r="F369" s="1497">
        <v>0</v>
      </c>
      <c r="G369" s="1493">
        <v>0</v>
      </c>
      <c r="H369" s="1493">
        <v>0</v>
      </c>
      <c r="I369" s="1494">
        <v>1</v>
      </c>
      <c r="J369" s="1494">
        <v>0</v>
      </c>
      <c r="K369" s="1495">
        <v>0</v>
      </c>
    </row>
    <row r="370" spans="2:11" x14ac:dyDescent="0.25">
      <c r="B370" s="1484" t="s">
        <v>707</v>
      </c>
      <c r="C370" s="1491" t="s">
        <v>552</v>
      </c>
      <c r="D370" s="1486">
        <v>1483</v>
      </c>
      <c r="E370" s="1487">
        <f t="shared" si="31"/>
        <v>0</v>
      </c>
      <c r="F370" s="1497">
        <v>0</v>
      </c>
      <c r="G370" s="1493">
        <v>0</v>
      </c>
      <c r="H370" s="1493">
        <v>0</v>
      </c>
      <c r="I370" s="1494">
        <v>0</v>
      </c>
      <c r="J370" s="1494">
        <v>0</v>
      </c>
      <c r="K370" s="1495">
        <v>0</v>
      </c>
    </row>
    <row r="371" spans="2:11" x14ac:dyDescent="0.25">
      <c r="B371" s="1484" t="s">
        <v>1013</v>
      </c>
      <c r="C371" s="1491" t="s">
        <v>553</v>
      </c>
      <c r="D371" s="1486">
        <v>110</v>
      </c>
      <c r="E371" s="1487">
        <f t="shared" si="31"/>
        <v>15</v>
      </c>
      <c r="F371" s="1497">
        <v>0</v>
      </c>
      <c r="G371" s="1493">
        <v>0</v>
      </c>
      <c r="H371" s="1493">
        <v>0</v>
      </c>
      <c r="I371" s="1494">
        <v>15</v>
      </c>
      <c r="J371" s="1494">
        <v>0</v>
      </c>
      <c r="K371" s="1495">
        <v>0</v>
      </c>
    </row>
    <row r="372" spans="2:11" x14ac:dyDescent="0.25">
      <c r="B372" s="1484" t="s">
        <v>1014</v>
      </c>
      <c r="C372" s="1491" t="s">
        <v>708</v>
      </c>
      <c r="D372" s="1486">
        <v>246</v>
      </c>
      <c r="E372" s="1487">
        <f t="shared" si="31"/>
        <v>0</v>
      </c>
      <c r="F372" s="1497">
        <v>0</v>
      </c>
      <c r="G372" s="1493">
        <v>0</v>
      </c>
      <c r="H372" s="1493">
        <v>0</v>
      </c>
      <c r="I372" s="1494">
        <v>0</v>
      </c>
      <c r="J372" s="1494">
        <v>0</v>
      </c>
      <c r="K372" s="1495">
        <v>0</v>
      </c>
    </row>
    <row r="373" spans="2:11" ht="20.25" x14ac:dyDescent="0.25">
      <c r="B373" s="1484" t="s">
        <v>1015</v>
      </c>
      <c r="C373" s="1485" t="s">
        <v>554</v>
      </c>
      <c r="D373" s="1486">
        <v>91</v>
      </c>
      <c r="E373" s="1487">
        <f t="shared" si="31"/>
        <v>0</v>
      </c>
      <c r="F373" s="1497">
        <v>0</v>
      </c>
      <c r="G373" s="1493">
        <v>0</v>
      </c>
      <c r="H373" s="1493">
        <v>0</v>
      </c>
      <c r="I373" s="1494">
        <v>0</v>
      </c>
      <c r="J373" s="1494">
        <v>0</v>
      </c>
      <c r="K373" s="1495">
        <v>0</v>
      </c>
    </row>
    <row r="374" spans="2:11" ht="30" thickBot="1" x14ac:dyDescent="0.3">
      <c r="B374" s="6310" t="s">
        <v>1016</v>
      </c>
      <c r="C374" s="6330" t="s">
        <v>579</v>
      </c>
      <c r="D374" s="6312">
        <v>1</v>
      </c>
      <c r="E374" s="6313">
        <f t="shared" si="31"/>
        <v>0</v>
      </c>
      <c r="F374" s="1497">
        <v>0</v>
      </c>
      <c r="G374" s="6314">
        <v>0</v>
      </c>
      <c r="H374" s="6314">
        <v>0</v>
      </c>
      <c r="I374" s="6315">
        <v>0</v>
      </c>
      <c r="J374" s="6315">
        <v>0</v>
      </c>
      <c r="K374" s="6316">
        <v>0</v>
      </c>
    </row>
    <row r="375" spans="2:11" ht="18.75" thickBot="1" x14ac:dyDescent="0.3">
      <c r="B375" s="1476" t="s">
        <v>896</v>
      </c>
      <c r="C375" s="1477" t="s">
        <v>709</v>
      </c>
      <c r="D375" s="1478">
        <f>SUM(D376:D382)</f>
        <v>13</v>
      </c>
      <c r="E375" s="1498">
        <f t="shared" si="31"/>
        <v>0</v>
      </c>
      <c r="F375" s="1480">
        <f t="shared" ref="F375:K375" si="34">SUM(F376:F382)</f>
        <v>0</v>
      </c>
      <c r="G375" s="1481">
        <f t="shared" si="34"/>
        <v>0</v>
      </c>
      <c r="H375" s="1481">
        <f t="shared" si="34"/>
        <v>0</v>
      </c>
      <c r="I375" s="1482">
        <f t="shared" si="34"/>
        <v>0</v>
      </c>
      <c r="J375" s="1482">
        <f t="shared" si="34"/>
        <v>0</v>
      </c>
      <c r="K375" s="1483">
        <f t="shared" si="34"/>
        <v>0</v>
      </c>
    </row>
    <row r="376" spans="2:11" ht="20.25" hidden="1" x14ac:dyDescent="0.25">
      <c r="B376" s="6302" t="s">
        <v>1017</v>
      </c>
      <c r="C376" s="6303" t="s">
        <v>710</v>
      </c>
      <c r="D376" s="6304">
        <v>0</v>
      </c>
      <c r="E376" s="6305">
        <f t="shared" si="31"/>
        <v>0</v>
      </c>
      <c r="F376" s="1496">
        <v>0</v>
      </c>
      <c r="G376" s="6318">
        <v>0</v>
      </c>
      <c r="H376" s="6318">
        <v>0</v>
      </c>
      <c r="I376" s="6319">
        <v>0</v>
      </c>
      <c r="J376" s="6319">
        <v>0</v>
      </c>
      <c r="K376" s="6320">
        <v>0</v>
      </c>
    </row>
    <row r="377" spans="2:11" ht="19.5" hidden="1" x14ac:dyDescent="0.25">
      <c r="B377" s="1484" t="s">
        <v>1018</v>
      </c>
      <c r="C377" s="1491" t="s">
        <v>711</v>
      </c>
      <c r="D377" s="1486">
        <v>0</v>
      </c>
      <c r="E377" s="1487">
        <f t="shared" si="31"/>
        <v>0</v>
      </c>
      <c r="F377" s="1496">
        <v>0</v>
      </c>
      <c r="G377" s="1493">
        <v>0</v>
      </c>
      <c r="H377" s="1493">
        <v>0</v>
      </c>
      <c r="I377" s="1494">
        <v>0</v>
      </c>
      <c r="J377" s="1494">
        <v>0</v>
      </c>
      <c r="K377" s="1495">
        <v>0</v>
      </c>
    </row>
    <row r="378" spans="2:11" hidden="1" x14ac:dyDescent="0.25">
      <c r="B378" s="1484" t="s">
        <v>1019</v>
      </c>
      <c r="C378" s="1485" t="s">
        <v>712</v>
      </c>
      <c r="D378" s="1486">
        <v>0</v>
      </c>
      <c r="E378" s="1487">
        <f t="shared" si="31"/>
        <v>0</v>
      </c>
      <c r="F378" s="1496">
        <v>0</v>
      </c>
      <c r="G378" s="1493">
        <v>0</v>
      </c>
      <c r="H378" s="1493">
        <v>0</v>
      </c>
      <c r="I378" s="1494">
        <v>0</v>
      </c>
      <c r="J378" s="1494">
        <v>0</v>
      </c>
      <c r="K378" s="1495">
        <v>0</v>
      </c>
    </row>
    <row r="379" spans="2:11" hidden="1" x14ac:dyDescent="0.25">
      <c r="B379" s="1484" t="s">
        <v>1020</v>
      </c>
      <c r="C379" s="1485" t="s">
        <v>713</v>
      </c>
      <c r="D379" s="1486">
        <v>0</v>
      </c>
      <c r="E379" s="1487">
        <f t="shared" si="31"/>
        <v>0</v>
      </c>
      <c r="F379" s="1496">
        <v>0</v>
      </c>
      <c r="G379" s="1493">
        <v>0</v>
      </c>
      <c r="H379" s="1493">
        <v>0</v>
      </c>
      <c r="I379" s="1494">
        <v>0</v>
      </c>
      <c r="J379" s="1494">
        <v>0</v>
      </c>
      <c r="K379" s="1495">
        <v>0</v>
      </c>
    </row>
    <row r="380" spans="2:11" ht="15.75" thickBot="1" x14ac:dyDescent="0.3">
      <c r="B380" s="1484" t="s">
        <v>1021</v>
      </c>
      <c r="C380" s="1491" t="s">
        <v>714</v>
      </c>
      <c r="D380" s="1486">
        <v>13</v>
      </c>
      <c r="E380" s="1487">
        <f t="shared" si="31"/>
        <v>0</v>
      </c>
      <c r="F380" s="1496">
        <v>0</v>
      </c>
      <c r="G380" s="1493">
        <v>0</v>
      </c>
      <c r="H380" s="1493">
        <v>0</v>
      </c>
      <c r="I380" s="1494">
        <v>0</v>
      </c>
      <c r="J380" s="1494">
        <v>0</v>
      </c>
      <c r="K380" s="1495">
        <v>0</v>
      </c>
    </row>
    <row r="381" spans="2:11" hidden="1" x14ac:dyDescent="0.25">
      <c r="B381" s="1484" t="s">
        <v>1022</v>
      </c>
      <c r="C381" s="1485" t="s">
        <v>715</v>
      </c>
      <c r="D381" s="1486">
        <v>0</v>
      </c>
      <c r="E381" s="1487">
        <f t="shared" si="31"/>
        <v>0</v>
      </c>
      <c r="F381" s="1497">
        <v>0</v>
      </c>
      <c r="G381" s="1493">
        <v>0</v>
      </c>
      <c r="H381" s="1493">
        <v>0</v>
      </c>
      <c r="I381" s="1494">
        <v>0</v>
      </c>
      <c r="J381" s="1494">
        <v>0</v>
      </c>
      <c r="K381" s="1495">
        <v>0</v>
      </c>
    </row>
    <row r="382" spans="2:11" ht="15.75" hidden="1" thickBot="1" x14ac:dyDescent="0.3">
      <c r="B382" s="1484" t="s">
        <v>1023</v>
      </c>
      <c r="C382" s="1485" t="s">
        <v>716</v>
      </c>
      <c r="D382" s="1486">
        <v>0</v>
      </c>
      <c r="E382" s="1487">
        <f t="shared" si="31"/>
        <v>0</v>
      </c>
      <c r="F382" s="1497">
        <v>0</v>
      </c>
      <c r="G382" s="1493">
        <v>0</v>
      </c>
      <c r="H382" s="1493">
        <v>0</v>
      </c>
      <c r="I382" s="1494">
        <v>0</v>
      </c>
      <c r="J382" s="1494">
        <v>0</v>
      </c>
      <c r="K382" s="1495">
        <v>0</v>
      </c>
    </row>
    <row r="383" spans="2:11" ht="15.75" thickBot="1" x14ac:dyDescent="0.3">
      <c r="B383" s="1476" t="s">
        <v>1024</v>
      </c>
      <c r="C383" s="1477" t="s">
        <v>717</v>
      </c>
      <c r="D383" s="1478">
        <f>SUM(D384:D393)</f>
        <v>1188</v>
      </c>
      <c r="E383" s="1498">
        <f t="shared" si="31"/>
        <v>2</v>
      </c>
      <c r="F383" s="1480">
        <f t="shared" ref="F383:K383" si="35">SUM(F384:F393)</f>
        <v>0</v>
      </c>
      <c r="G383" s="1481">
        <f t="shared" si="35"/>
        <v>0</v>
      </c>
      <c r="H383" s="1481">
        <f t="shared" si="35"/>
        <v>0</v>
      </c>
      <c r="I383" s="1482">
        <f t="shared" si="35"/>
        <v>0</v>
      </c>
      <c r="J383" s="1482">
        <f t="shared" si="35"/>
        <v>0</v>
      </c>
      <c r="K383" s="1483">
        <f t="shared" si="35"/>
        <v>2</v>
      </c>
    </row>
    <row r="384" spans="2:11" x14ac:dyDescent="0.25">
      <c r="B384" s="1484" t="s">
        <v>718</v>
      </c>
      <c r="C384" s="1491" t="s">
        <v>555</v>
      </c>
      <c r="D384" s="1486">
        <v>813</v>
      </c>
      <c r="E384" s="1487">
        <f t="shared" si="31"/>
        <v>2</v>
      </c>
      <c r="F384" s="1497">
        <v>0</v>
      </c>
      <c r="G384" s="1493">
        <v>0</v>
      </c>
      <c r="H384" s="1493">
        <v>0</v>
      </c>
      <c r="I384" s="1494">
        <v>0</v>
      </c>
      <c r="J384" s="1494">
        <v>0</v>
      </c>
      <c r="K384" s="1495">
        <v>2</v>
      </c>
    </row>
    <row r="385" spans="2:11" x14ac:dyDescent="0.25">
      <c r="B385" s="1484" t="s">
        <v>1025</v>
      </c>
      <c r="C385" s="1491" t="s">
        <v>556</v>
      </c>
      <c r="D385" s="1486">
        <v>22</v>
      </c>
      <c r="E385" s="1487">
        <f t="shared" si="31"/>
        <v>0</v>
      </c>
      <c r="F385" s="1497">
        <v>0</v>
      </c>
      <c r="G385" s="1493">
        <v>0</v>
      </c>
      <c r="H385" s="1493">
        <v>0</v>
      </c>
      <c r="I385" s="1494">
        <v>0</v>
      </c>
      <c r="J385" s="1494">
        <v>0</v>
      </c>
      <c r="K385" s="1495">
        <v>0</v>
      </c>
    </row>
    <row r="386" spans="2:11" x14ac:dyDescent="0.25">
      <c r="B386" s="1484" t="s">
        <v>719</v>
      </c>
      <c r="C386" s="1491" t="s">
        <v>557</v>
      </c>
      <c r="D386" s="1486">
        <v>50</v>
      </c>
      <c r="E386" s="1487">
        <f t="shared" si="31"/>
        <v>0</v>
      </c>
      <c r="F386" s="1497">
        <v>0</v>
      </c>
      <c r="G386" s="1493">
        <v>0</v>
      </c>
      <c r="H386" s="1493">
        <v>0</v>
      </c>
      <c r="I386" s="1494">
        <v>0</v>
      </c>
      <c r="J386" s="1494">
        <v>0</v>
      </c>
      <c r="K386" s="1495">
        <v>0</v>
      </c>
    </row>
    <row r="387" spans="2:11" x14ac:dyDescent="0.25">
      <c r="B387" s="1484" t="s">
        <v>720</v>
      </c>
      <c r="C387" s="1491" t="s">
        <v>558</v>
      </c>
      <c r="D387" s="1486">
        <v>292</v>
      </c>
      <c r="E387" s="1487">
        <f t="shared" si="31"/>
        <v>0</v>
      </c>
      <c r="F387" s="1497">
        <v>0</v>
      </c>
      <c r="G387" s="1493">
        <v>0</v>
      </c>
      <c r="H387" s="1493">
        <v>0</v>
      </c>
      <c r="I387" s="1494">
        <v>0</v>
      </c>
      <c r="J387" s="1494">
        <v>0</v>
      </c>
      <c r="K387" s="1495">
        <v>0</v>
      </c>
    </row>
    <row r="388" spans="2:11" x14ac:dyDescent="0.25">
      <c r="B388" s="1484" t="s">
        <v>1026</v>
      </c>
      <c r="C388" s="1491" t="s">
        <v>559</v>
      </c>
      <c r="D388" s="1486">
        <v>9</v>
      </c>
      <c r="E388" s="1487">
        <f t="shared" si="31"/>
        <v>0</v>
      </c>
      <c r="F388" s="1497">
        <v>0</v>
      </c>
      <c r="G388" s="1493">
        <v>0</v>
      </c>
      <c r="H388" s="1493">
        <v>0</v>
      </c>
      <c r="I388" s="1494">
        <v>0</v>
      </c>
      <c r="J388" s="1494">
        <v>0</v>
      </c>
      <c r="K388" s="1495">
        <v>0</v>
      </c>
    </row>
    <row r="389" spans="2:11" x14ac:dyDescent="0.25">
      <c r="B389" s="1484" t="s">
        <v>1027</v>
      </c>
      <c r="C389" s="1485" t="s">
        <v>560</v>
      </c>
      <c r="D389" s="1486">
        <v>1</v>
      </c>
      <c r="E389" s="1487">
        <f t="shared" si="31"/>
        <v>0</v>
      </c>
      <c r="F389" s="1497">
        <v>0</v>
      </c>
      <c r="G389" s="1493">
        <v>0</v>
      </c>
      <c r="H389" s="1493">
        <v>0</v>
      </c>
      <c r="I389" s="1494">
        <v>0</v>
      </c>
      <c r="J389" s="1494">
        <v>0</v>
      </c>
      <c r="K389" s="1495">
        <v>0</v>
      </c>
    </row>
    <row r="390" spans="2:11" hidden="1" x14ac:dyDescent="0.25">
      <c r="B390" s="1484" t="s">
        <v>1028</v>
      </c>
      <c r="C390" s="1491" t="s">
        <v>721</v>
      </c>
      <c r="D390" s="1486">
        <v>0</v>
      </c>
      <c r="E390" s="1487">
        <f t="shared" si="31"/>
        <v>0</v>
      </c>
      <c r="F390" s="1497">
        <v>0</v>
      </c>
      <c r="G390" s="1493">
        <v>0</v>
      </c>
      <c r="H390" s="1493">
        <v>0</v>
      </c>
      <c r="I390" s="1494">
        <v>0</v>
      </c>
      <c r="J390" s="1494">
        <v>0</v>
      </c>
      <c r="K390" s="1495">
        <v>0</v>
      </c>
    </row>
    <row r="391" spans="2:11" hidden="1" x14ac:dyDescent="0.25">
      <c r="B391" s="1484" t="s">
        <v>1029</v>
      </c>
      <c r="C391" s="1485" t="s">
        <v>722</v>
      </c>
      <c r="D391" s="1486">
        <v>0</v>
      </c>
      <c r="E391" s="1487">
        <f t="shared" si="31"/>
        <v>0</v>
      </c>
      <c r="F391" s="1497">
        <v>0</v>
      </c>
      <c r="G391" s="1493">
        <v>0</v>
      </c>
      <c r="H391" s="1493">
        <v>0</v>
      </c>
      <c r="I391" s="1494">
        <v>0</v>
      </c>
      <c r="J391" s="1494">
        <v>0</v>
      </c>
      <c r="K391" s="1495">
        <v>0</v>
      </c>
    </row>
    <row r="392" spans="2:11" ht="20.25" hidden="1" x14ac:dyDescent="0.25">
      <c r="B392" s="1484" t="s">
        <v>1030</v>
      </c>
      <c r="C392" s="1485" t="s">
        <v>723</v>
      </c>
      <c r="D392" s="1486">
        <v>0</v>
      </c>
      <c r="E392" s="1487">
        <f t="shared" si="31"/>
        <v>0</v>
      </c>
      <c r="F392" s="1497">
        <v>0</v>
      </c>
      <c r="G392" s="1493">
        <v>0</v>
      </c>
      <c r="H392" s="1493">
        <v>0</v>
      </c>
      <c r="I392" s="1494">
        <v>0</v>
      </c>
      <c r="J392" s="1494">
        <v>0</v>
      </c>
      <c r="K392" s="1495">
        <v>0</v>
      </c>
    </row>
    <row r="393" spans="2:11" ht="15.75" thickBot="1" x14ac:dyDescent="0.3">
      <c r="B393" s="6310" t="s">
        <v>1031</v>
      </c>
      <c r="C393" s="6330" t="s">
        <v>561</v>
      </c>
      <c r="D393" s="6312">
        <v>1</v>
      </c>
      <c r="E393" s="6313">
        <f t="shared" si="31"/>
        <v>0</v>
      </c>
      <c r="F393" s="1497">
        <v>0</v>
      </c>
      <c r="G393" s="6314">
        <v>0</v>
      </c>
      <c r="H393" s="6314">
        <v>0</v>
      </c>
      <c r="I393" s="6315">
        <v>0</v>
      </c>
      <c r="J393" s="6315">
        <v>0</v>
      </c>
      <c r="K393" s="6316">
        <v>0</v>
      </c>
    </row>
    <row r="394" spans="2:11" ht="15.75" thickBot="1" x14ac:dyDescent="0.3">
      <c r="B394" s="1476" t="s">
        <v>1032</v>
      </c>
      <c r="C394" s="1505" t="s">
        <v>724</v>
      </c>
      <c r="D394" s="1478">
        <f>SUM(D395:D407)</f>
        <v>345</v>
      </c>
      <c r="E394" s="1498">
        <f t="shared" si="31"/>
        <v>3</v>
      </c>
      <c r="F394" s="1480">
        <f t="shared" ref="F394:K394" si="36">SUM(F395:F407)</f>
        <v>1</v>
      </c>
      <c r="G394" s="1481">
        <f t="shared" si="36"/>
        <v>1</v>
      </c>
      <c r="H394" s="1481">
        <f t="shared" si="36"/>
        <v>0</v>
      </c>
      <c r="I394" s="1482">
        <f t="shared" si="36"/>
        <v>1</v>
      </c>
      <c r="J394" s="1482">
        <f t="shared" si="36"/>
        <v>0</v>
      </c>
      <c r="K394" s="1483">
        <f t="shared" si="36"/>
        <v>0</v>
      </c>
    </row>
    <row r="395" spans="2:11" hidden="1" x14ac:dyDescent="0.25">
      <c r="B395" s="6302" t="s">
        <v>1033</v>
      </c>
      <c r="C395" s="6303" t="s">
        <v>725</v>
      </c>
      <c r="D395" s="6304">
        <v>0</v>
      </c>
      <c r="E395" s="6305">
        <f t="shared" si="31"/>
        <v>0</v>
      </c>
      <c r="F395" s="1496">
        <v>0</v>
      </c>
      <c r="G395" s="6318">
        <v>0</v>
      </c>
      <c r="H395" s="6318">
        <v>0</v>
      </c>
      <c r="I395" s="6319">
        <v>0</v>
      </c>
      <c r="J395" s="6319">
        <v>0</v>
      </c>
      <c r="K395" s="6320">
        <v>0</v>
      </c>
    </row>
    <row r="396" spans="2:11" x14ac:dyDescent="0.25">
      <c r="B396" s="1484" t="s">
        <v>1034</v>
      </c>
      <c r="C396" s="1485" t="s">
        <v>726</v>
      </c>
      <c r="D396" s="1486">
        <v>2</v>
      </c>
      <c r="E396" s="1487">
        <f t="shared" si="31"/>
        <v>0</v>
      </c>
      <c r="F396" s="1496">
        <v>0</v>
      </c>
      <c r="G396" s="1493">
        <v>0</v>
      </c>
      <c r="H396" s="1493">
        <v>0</v>
      </c>
      <c r="I396" s="1494">
        <v>0</v>
      </c>
      <c r="J396" s="1494">
        <v>0</v>
      </c>
      <c r="K396" s="1495">
        <v>0</v>
      </c>
    </row>
    <row r="397" spans="2:11" ht="20.25" x14ac:dyDescent="0.25">
      <c r="B397" s="1484" t="s">
        <v>727</v>
      </c>
      <c r="C397" s="1485" t="s">
        <v>728</v>
      </c>
      <c r="D397" s="1486">
        <v>11</v>
      </c>
      <c r="E397" s="1487">
        <f t="shared" si="31"/>
        <v>0</v>
      </c>
      <c r="F397" s="1496">
        <v>0</v>
      </c>
      <c r="G397" s="1493">
        <v>0</v>
      </c>
      <c r="H397" s="1493">
        <v>0</v>
      </c>
      <c r="I397" s="1494">
        <v>0</v>
      </c>
      <c r="J397" s="1494">
        <v>0</v>
      </c>
      <c r="K397" s="1495">
        <v>0</v>
      </c>
    </row>
    <row r="398" spans="2:11" x14ac:dyDescent="0.25">
      <c r="B398" s="1484" t="s">
        <v>1035</v>
      </c>
      <c r="C398" s="1491" t="s">
        <v>729</v>
      </c>
      <c r="D398" s="1486">
        <v>114</v>
      </c>
      <c r="E398" s="1487">
        <f t="shared" si="31"/>
        <v>0</v>
      </c>
      <c r="F398" s="1496">
        <v>0</v>
      </c>
      <c r="G398" s="1493">
        <v>0</v>
      </c>
      <c r="H398" s="1493">
        <v>0</v>
      </c>
      <c r="I398" s="1494">
        <v>0</v>
      </c>
      <c r="J398" s="1494">
        <v>0</v>
      </c>
      <c r="K398" s="1495">
        <v>0</v>
      </c>
    </row>
    <row r="399" spans="2:11" x14ac:dyDescent="0.25">
      <c r="B399" s="1484" t="s">
        <v>1036</v>
      </c>
      <c r="C399" s="1491" t="s">
        <v>730</v>
      </c>
      <c r="D399" s="1486">
        <v>88</v>
      </c>
      <c r="E399" s="1487">
        <f t="shared" si="31"/>
        <v>0</v>
      </c>
      <c r="F399" s="1496">
        <v>0</v>
      </c>
      <c r="G399" s="1493">
        <v>0</v>
      </c>
      <c r="H399" s="1493">
        <v>0</v>
      </c>
      <c r="I399" s="1494">
        <v>0</v>
      </c>
      <c r="J399" s="1494">
        <v>0</v>
      </c>
      <c r="K399" s="1495">
        <v>0</v>
      </c>
    </row>
    <row r="400" spans="2:11" x14ac:dyDescent="0.25">
      <c r="B400" s="1484" t="s">
        <v>1037</v>
      </c>
      <c r="C400" s="1491" t="s">
        <v>731</v>
      </c>
      <c r="D400" s="1486">
        <v>35</v>
      </c>
      <c r="E400" s="1487">
        <f t="shared" si="31"/>
        <v>1</v>
      </c>
      <c r="F400" s="1496">
        <v>0</v>
      </c>
      <c r="G400" s="1493">
        <v>1</v>
      </c>
      <c r="H400" s="1493">
        <v>0</v>
      </c>
      <c r="I400" s="1494">
        <v>0</v>
      </c>
      <c r="J400" s="1494">
        <v>0</v>
      </c>
      <c r="K400" s="1495">
        <v>0</v>
      </c>
    </row>
    <row r="401" spans="2:11" x14ac:dyDescent="0.25">
      <c r="B401" s="1484" t="s">
        <v>1038</v>
      </c>
      <c r="C401" s="1491" t="s">
        <v>732</v>
      </c>
      <c r="D401" s="1486">
        <v>7</v>
      </c>
      <c r="E401" s="1487">
        <f t="shared" si="31"/>
        <v>1</v>
      </c>
      <c r="F401" s="1496">
        <v>1</v>
      </c>
      <c r="G401" s="1493">
        <v>0</v>
      </c>
      <c r="H401" s="1493">
        <v>0</v>
      </c>
      <c r="I401" s="1494">
        <v>0</v>
      </c>
      <c r="J401" s="1494">
        <v>0</v>
      </c>
      <c r="K401" s="1495">
        <v>0</v>
      </c>
    </row>
    <row r="402" spans="2:11" ht="20.25" hidden="1" x14ac:dyDescent="0.25">
      <c r="B402" s="1484" t="s">
        <v>1039</v>
      </c>
      <c r="C402" s="1485" t="s">
        <v>733</v>
      </c>
      <c r="D402" s="1486">
        <v>0</v>
      </c>
      <c r="E402" s="1487">
        <f t="shared" si="31"/>
        <v>0</v>
      </c>
      <c r="F402" s="1496">
        <v>0</v>
      </c>
      <c r="G402" s="1493">
        <v>0</v>
      </c>
      <c r="H402" s="1493">
        <v>0</v>
      </c>
      <c r="I402" s="1494">
        <v>0</v>
      </c>
      <c r="J402" s="1494">
        <v>0</v>
      </c>
      <c r="K402" s="1495">
        <v>0</v>
      </c>
    </row>
    <row r="403" spans="2:11" hidden="1" x14ac:dyDescent="0.25">
      <c r="B403" s="1484" t="s">
        <v>1040</v>
      </c>
      <c r="C403" s="1485" t="s">
        <v>734</v>
      </c>
      <c r="D403" s="1486">
        <v>0</v>
      </c>
      <c r="E403" s="1487">
        <f t="shared" si="31"/>
        <v>0</v>
      </c>
      <c r="F403" s="1496">
        <v>0</v>
      </c>
      <c r="G403" s="1493">
        <v>0</v>
      </c>
      <c r="H403" s="1493">
        <v>0</v>
      </c>
      <c r="I403" s="1494">
        <v>0</v>
      </c>
      <c r="J403" s="1494">
        <v>0</v>
      </c>
      <c r="K403" s="1495">
        <v>0</v>
      </c>
    </row>
    <row r="404" spans="2:11" ht="20.25" hidden="1" x14ac:dyDescent="0.25">
      <c r="B404" s="1484" t="s">
        <v>1041</v>
      </c>
      <c r="C404" s="1485" t="s">
        <v>735</v>
      </c>
      <c r="D404" s="1486">
        <v>0</v>
      </c>
      <c r="E404" s="1487">
        <f t="shared" si="31"/>
        <v>0</v>
      </c>
      <c r="F404" s="1496">
        <v>0</v>
      </c>
      <c r="G404" s="1493">
        <v>0</v>
      </c>
      <c r="H404" s="1493">
        <v>0</v>
      </c>
      <c r="I404" s="1494">
        <v>0</v>
      </c>
      <c r="J404" s="1494">
        <v>0</v>
      </c>
      <c r="K404" s="1495">
        <v>0</v>
      </c>
    </row>
    <row r="405" spans="2:11" ht="15.75" thickBot="1" x14ac:dyDescent="0.3">
      <c r="B405" s="1484" t="s">
        <v>1042</v>
      </c>
      <c r="C405" s="1491" t="s">
        <v>736</v>
      </c>
      <c r="D405" s="1486">
        <v>88</v>
      </c>
      <c r="E405" s="1487">
        <f t="shared" si="31"/>
        <v>1</v>
      </c>
      <c r="F405" s="1496">
        <v>0</v>
      </c>
      <c r="G405" s="1493">
        <v>0</v>
      </c>
      <c r="H405" s="1493">
        <v>0</v>
      </c>
      <c r="I405" s="1494">
        <v>1</v>
      </c>
      <c r="J405" s="1494">
        <v>0</v>
      </c>
      <c r="K405" s="1495">
        <v>0</v>
      </c>
    </row>
    <row r="406" spans="2:11" hidden="1" x14ac:dyDescent="0.25">
      <c r="B406" s="1484" t="s">
        <v>1043</v>
      </c>
      <c r="C406" s="1491" t="s">
        <v>737</v>
      </c>
      <c r="D406" s="1486">
        <v>0</v>
      </c>
      <c r="E406" s="1487">
        <f t="shared" si="31"/>
        <v>0</v>
      </c>
      <c r="F406" s="1496">
        <v>0</v>
      </c>
      <c r="G406" s="1493">
        <v>0</v>
      </c>
      <c r="H406" s="1493">
        <v>0</v>
      </c>
      <c r="I406" s="1494">
        <v>0</v>
      </c>
      <c r="J406" s="1494">
        <v>0</v>
      </c>
      <c r="K406" s="1495">
        <v>0</v>
      </c>
    </row>
    <row r="407" spans="2:11" ht="15.75" hidden="1" thickBot="1" x14ac:dyDescent="0.3">
      <c r="B407" s="1484" t="s">
        <v>1044</v>
      </c>
      <c r="C407" s="1491" t="s">
        <v>738</v>
      </c>
      <c r="D407" s="1486">
        <v>0</v>
      </c>
      <c r="E407" s="1487">
        <f t="shared" si="31"/>
        <v>0</v>
      </c>
      <c r="F407" s="1496">
        <v>0</v>
      </c>
      <c r="G407" s="1493">
        <v>0</v>
      </c>
      <c r="H407" s="1493">
        <v>0</v>
      </c>
      <c r="I407" s="1494">
        <v>0</v>
      </c>
      <c r="J407" s="1494">
        <v>0</v>
      </c>
      <c r="K407" s="1495">
        <v>0</v>
      </c>
    </row>
    <row r="408" spans="2:11" ht="15.75" thickBot="1" x14ac:dyDescent="0.3">
      <c r="B408" s="1476" t="s">
        <v>1045</v>
      </c>
      <c r="C408" s="1477" t="s">
        <v>739</v>
      </c>
      <c r="D408" s="1478">
        <f>SUM(D409:D431)</f>
        <v>1894</v>
      </c>
      <c r="E408" s="1498">
        <f t="shared" si="31"/>
        <v>13</v>
      </c>
      <c r="F408" s="1480">
        <f t="shared" ref="F408:K408" si="37">SUM(F409:F431)</f>
        <v>4</v>
      </c>
      <c r="G408" s="1481">
        <f t="shared" si="37"/>
        <v>3</v>
      </c>
      <c r="H408" s="1481">
        <f t="shared" si="37"/>
        <v>4</v>
      </c>
      <c r="I408" s="1482">
        <f t="shared" si="37"/>
        <v>2</v>
      </c>
      <c r="J408" s="1482">
        <f t="shared" si="37"/>
        <v>0</v>
      </c>
      <c r="K408" s="1483">
        <f t="shared" si="37"/>
        <v>0</v>
      </c>
    </row>
    <row r="409" spans="2:11" x14ac:dyDescent="0.25">
      <c r="B409" s="1484" t="s">
        <v>1046</v>
      </c>
      <c r="C409" s="1491" t="s">
        <v>740</v>
      </c>
      <c r="D409" s="1486">
        <v>172</v>
      </c>
      <c r="E409" s="1487">
        <f t="shared" si="31"/>
        <v>0</v>
      </c>
      <c r="F409" s="1497">
        <v>0</v>
      </c>
      <c r="G409" s="1493">
        <v>0</v>
      </c>
      <c r="H409" s="1493">
        <v>0</v>
      </c>
      <c r="I409" s="1494">
        <v>0</v>
      </c>
      <c r="J409" s="1494">
        <v>0</v>
      </c>
      <c r="K409" s="1495">
        <v>0</v>
      </c>
    </row>
    <row r="410" spans="2:11" x14ac:dyDescent="0.25">
      <c r="B410" s="1484" t="s">
        <v>1047</v>
      </c>
      <c r="C410" s="1491" t="s">
        <v>741</v>
      </c>
      <c r="D410" s="1486">
        <v>84</v>
      </c>
      <c r="E410" s="1487">
        <f t="shared" si="31"/>
        <v>0</v>
      </c>
      <c r="F410" s="1497">
        <v>0</v>
      </c>
      <c r="G410" s="1493">
        <v>0</v>
      </c>
      <c r="H410" s="1493">
        <v>0</v>
      </c>
      <c r="I410" s="1494">
        <v>0</v>
      </c>
      <c r="J410" s="1494">
        <v>0</v>
      </c>
      <c r="K410" s="1495">
        <v>0</v>
      </c>
    </row>
    <row r="411" spans="2:11" x14ac:dyDescent="0.25">
      <c r="B411" s="1484" t="s">
        <v>742</v>
      </c>
      <c r="C411" s="1491" t="s">
        <v>1049</v>
      </c>
      <c r="D411" s="1486">
        <v>16</v>
      </c>
      <c r="E411" s="1487">
        <f t="shared" si="31"/>
        <v>0</v>
      </c>
      <c r="F411" s="1497">
        <v>0</v>
      </c>
      <c r="G411" s="1493">
        <v>0</v>
      </c>
      <c r="H411" s="1493">
        <v>0</v>
      </c>
      <c r="I411" s="1494">
        <v>0</v>
      </c>
      <c r="J411" s="1494">
        <v>0</v>
      </c>
      <c r="K411" s="1495">
        <v>0</v>
      </c>
    </row>
    <row r="412" spans="2:11" ht="19.5" x14ac:dyDescent="0.25">
      <c r="B412" s="1484" t="s">
        <v>1227</v>
      </c>
      <c r="C412" s="1491" t="s">
        <v>562</v>
      </c>
      <c r="D412" s="1486">
        <v>14</v>
      </c>
      <c r="E412" s="1487">
        <f t="shared" ref="E412:E475" si="38">SUM(F412:K412)</f>
        <v>0</v>
      </c>
      <c r="F412" s="1497">
        <v>0</v>
      </c>
      <c r="G412" s="1493">
        <v>0</v>
      </c>
      <c r="H412" s="1493">
        <v>0</v>
      </c>
      <c r="I412" s="1494">
        <v>0</v>
      </c>
      <c r="J412" s="1494">
        <v>0</v>
      </c>
      <c r="K412" s="1495">
        <v>0</v>
      </c>
    </row>
    <row r="413" spans="2:11" x14ac:dyDescent="0.25">
      <c r="B413" s="1484" t="s">
        <v>1050</v>
      </c>
      <c r="C413" s="1491" t="s">
        <v>744</v>
      </c>
      <c r="D413" s="1486">
        <v>60</v>
      </c>
      <c r="E413" s="1487">
        <f t="shared" si="38"/>
        <v>6</v>
      </c>
      <c r="F413" s="1497">
        <v>1</v>
      </c>
      <c r="G413" s="1493">
        <v>0</v>
      </c>
      <c r="H413" s="1493">
        <v>4</v>
      </c>
      <c r="I413" s="1494">
        <v>1</v>
      </c>
      <c r="J413" s="1494">
        <v>0</v>
      </c>
      <c r="K413" s="1495">
        <v>0</v>
      </c>
    </row>
    <row r="414" spans="2:11" x14ac:dyDescent="0.25">
      <c r="B414" s="1484" t="s">
        <v>1051</v>
      </c>
      <c r="C414" s="1491" t="s">
        <v>745</v>
      </c>
      <c r="D414" s="1486">
        <v>31</v>
      </c>
      <c r="E414" s="1487">
        <f t="shared" si="38"/>
        <v>0</v>
      </c>
      <c r="F414" s="1497">
        <v>0</v>
      </c>
      <c r="G414" s="1493">
        <v>0</v>
      </c>
      <c r="H414" s="1493">
        <v>0</v>
      </c>
      <c r="I414" s="1494">
        <v>0</v>
      </c>
      <c r="J414" s="1494">
        <v>0</v>
      </c>
      <c r="K414" s="1495">
        <v>0</v>
      </c>
    </row>
    <row r="415" spans="2:11" ht="19.5" hidden="1" x14ac:dyDescent="0.25">
      <c r="B415" s="1484" t="s">
        <v>1052</v>
      </c>
      <c r="C415" s="1491" t="s">
        <v>746</v>
      </c>
      <c r="D415" s="1486">
        <v>0</v>
      </c>
      <c r="E415" s="1487">
        <f t="shared" si="38"/>
        <v>0</v>
      </c>
      <c r="F415" s="1497">
        <v>0</v>
      </c>
      <c r="G415" s="1493">
        <v>0</v>
      </c>
      <c r="H415" s="1493">
        <v>0</v>
      </c>
      <c r="I415" s="1494">
        <v>0</v>
      </c>
      <c r="J415" s="1494">
        <v>0</v>
      </c>
      <c r="K415" s="1495">
        <v>0</v>
      </c>
    </row>
    <row r="416" spans="2:11" ht="19.5" x14ac:dyDescent="0.25">
      <c r="B416" s="1484" t="s">
        <v>1053</v>
      </c>
      <c r="C416" s="1491" t="s">
        <v>747</v>
      </c>
      <c r="D416" s="1486">
        <v>6</v>
      </c>
      <c r="E416" s="1487">
        <f t="shared" si="38"/>
        <v>0</v>
      </c>
      <c r="F416" s="1497">
        <v>0</v>
      </c>
      <c r="G416" s="1493">
        <v>0</v>
      </c>
      <c r="H416" s="1493">
        <v>0</v>
      </c>
      <c r="I416" s="1494">
        <v>0</v>
      </c>
      <c r="J416" s="1494">
        <v>0</v>
      </c>
      <c r="K416" s="1495">
        <v>0</v>
      </c>
    </row>
    <row r="417" spans="2:11" ht="19.5" x14ac:dyDescent="0.25">
      <c r="B417" s="1484" t="s">
        <v>1054</v>
      </c>
      <c r="C417" s="1491" t="s">
        <v>580</v>
      </c>
      <c r="D417" s="1486">
        <v>5</v>
      </c>
      <c r="E417" s="1487">
        <f t="shared" si="38"/>
        <v>0</v>
      </c>
      <c r="F417" s="1497">
        <v>0</v>
      </c>
      <c r="G417" s="1493">
        <v>0</v>
      </c>
      <c r="H417" s="1493">
        <v>0</v>
      </c>
      <c r="I417" s="1494">
        <v>0</v>
      </c>
      <c r="J417" s="1494">
        <v>0</v>
      </c>
      <c r="K417" s="1495">
        <v>0</v>
      </c>
    </row>
    <row r="418" spans="2:11" hidden="1" x14ac:dyDescent="0.25">
      <c r="B418" s="1484" t="s">
        <v>1055</v>
      </c>
      <c r="C418" s="1485" t="s">
        <v>748</v>
      </c>
      <c r="D418" s="1486">
        <v>0</v>
      </c>
      <c r="E418" s="1487">
        <f t="shared" si="38"/>
        <v>0</v>
      </c>
      <c r="F418" s="1497">
        <v>0</v>
      </c>
      <c r="G418" s="1493">
        <v>0</v>
      </c>
      <c r="H418" s="1493">
        <v>0</v>
      </c>
      <c r="I418" s="1494">
        <v>0</v>
      </c>
      <c r="J418" s="1494">
        <v>0</v>
      </c>
      <c r="K418" s="1495">
        <v>0</v>
      </c>
    </row>
    <row r="419" spans="2:11" x14ac:dyDescent="0.25">
      <c r="B419" s="1484" t="s">
        <v>1056</v>
      </c>
      <c r="C419" s="1491" t="s">
        <v>749</v>
      </c>
      <c r="D419" s="1486">
        <v>2</v>
      </c>
      <c r="E419" s="1487">
        <f t="shared" si="38"/>
        <v>0</v>
      </c>
      <c r="F419" s="1497">
        <v>0</v>
      </c>
      <c r="G419" s="1493">
        <v>0</v>
      </c>
      <c r="H419" s="1493">
        <v>0</v>
      </c>
      <c r="I419" s="1494">
        <v>0</v>
      </c>
      <c r="J419" s="1494">
        <v>0</v>
      </c>
      <c r="K419" s="1495">
        <v>0</v>
      </c>
    </row>
    <row r="420" spans="2:11" x14ac:dyDescent="0.25">
      <c r="B420" s="1484" t="s">
        <v>1057</v>
      </c>
      <c r="C420" s="1491" t="s">
        <v>750</v>
      </c>
      <c r="D420" s="1486">
        <v>67</v>
      </c>
      <c r="E420" s="1487">
        <f t="shared" si="38"/>
        <v>4</v>
      </c>
      <c r="F420" s="1497">
        <v>0</v>
      </c>
      <c r="G420" s="1493">
        <v>3</v>
      </c>
      <c r="H420" s="1493">
        <v>0</v>
      </c>
      <c r="I420" s="1494">
        <v>1</v>
      </c>
      <c r="J420" s="1494">
        <v>0</v>
      </c>
      <c r="K420" s="1495">
        <v>0</v>
      </c>
    </row>
    <row r="421" spans="2:11" x14ac:dyDescent="0.25">
      <c r="B421" s="1484" t="s">
        <v>481</v>
      </c>
      <c r="C421" s="1491" t="s">
        <v>482</v>
      </c>
      <c r="D421" s="1486">
        <v>54</v>
      </c>
      <c r="E421" s="1487">
        <f t="shared" si="38"/>
        <v>0</v>
      </c>
      <c r="F421" s="1497">
        <v>0</v>
      </c>
      <c r="G421" s="1493">
        <v>0</v>
      </c>
      <c r="H421" s="1493">
        <v>0</v>
      </c>
      <c r="I421" s="1494">
        <v>0</v>
      </c>
      <c r="J421" s="1494">
        <v>0</v>
      </c>
      <c r="K421" s="1495">
        <v>0</v>
      </c>
    </row>
    <row r="422" spans="2:11" x14ac:dyDescent="0.25">
      <c r="B422" s="1484" t="s">
        <v>483</v>
      </c>
      <c r="C422" s="1491" t="s">
        <v>484</v>
      </c>
      <c r="D422" s="1486">
        <v>9</v>
      </c>
      <c r="E422" s="1487">
        <f t="shared" si="38"/>
        <v>0</v>
      </c>
      <c r="F422" s="1497">
        <v>0</v>
      </c>
      <c r="G422" s="1493">
        <v>0</v>
      </c>
      <c r="H422" s="1493">
        <v>0</v>
      </c>
      <c r="I422" s="1494">
        <v>0</v>
      </c>
      <c r="J422" s="1494">
        <v>0</v>
      </c>
      <c r="K422" s="1495">
        <v>0</v>
      </c>
    </row>
    <row r="423" spans="2:11" x14ac:dyDescent="0.25">
      <c r="B423" s="1484" t="s">
        <v>485</v>
      </c>
      <c r="C423" s="1491" t="s">
        <v>403</v>
      </c>
      <c r="D423" s="1486">
        <v>8</v>
      </c>
      <c r="E423" s="1487">
        <f t="shared" si="38"/>
        <v>3</v>
      </c>
      <c r="F423" s="1497">
        <v>3</v>
      </c>
      <c r="G423" s="1493">
        <v>0</v>
      </c>
      <c r="H423" s="1493">
        <v>0</v>
      </c>
      <c r="I423" s="1494">
        <v>0</v>
      </c>
      <c r="J423" s="1494">
        <v>0</v>
      </c>
      <c r="K423" s="1495">
        <v>0</v>
      </c>
    </row>
    <row r="424" spans="2:11" ht="29.25" x14ac:dyDescent="0.25">
      <c r="B424" s="1484" t="s">
        <v>751</v>
      </c>
      <c r="C424" s="1491" t="s">
        <v>1058</v>
      </c>
      <c r="D424" s="1486">
        <v>914</v>
      </c>
      <c r="E424" s="1487">
        <f t="shared" si="38"/>
        <v>0</v>
      </c>
      <c r="F424" s="1497">
        <v>0</v>
      </c>
      <c r="G424" s="1493">
        <v>0</v>
      </c>
      <c r="H424" s="1493">
        <v>0</v>
      </c>
      <c r="I424" s="1494">
        <v>0</v>
      </c>
      <c r="J424" s="1494">
        <v>0</v>
      </c>
      <c r="K424" s="1495">
        <v>0</v>
      </c>
    </row>
    <row r="425" spans="2:11" x14ac:dyDescent="0.25">
      <c r="B425" s="1484" t="s">
        <v>1059</v>
      </c>
      <c r="C425" s="1491" t="s">
        <v>753</v>
      </c>
      <c r="D425" s="1486">
        <v>2</v>
      </c>
      <c r="E425" s="1487">
        <f t="shared" si="38"/>
        <v>0</v>
      </c>
      <c r="F425" s="1497">
        <v>0</v>
      </c>
      <c r="G425" s="1493">
        <v>0</v>
      </c>
      <c r="H425" s="1493">
        <v>0</v>
      </c>
      <c r="I425" s="1494">
        <v>0</v>
      </c>
      <c r="J425" s="1494">
        <v>0</v>
      </c>
      <c r="K425" s="1495">
        <v>0</v>
      </c>
    </row>
    <row r="426" spans="2:11" x14ac:dyDescent="0.25">
      <c r="B426" s="1484" t="s">
        <v>1060</v>
      </c>
      <c r="C426" s="1491" t="s">
        <v>754</v>
      </c>
      <c r="D426" s="1486">
        <v>36</v>
      </c>
      <c r="E426" s="1487">
        <f t="shared" si="38"/>
        <v>0</v>
      </c>
      <c r="F426" s="1497">
        <v>0</v>
      </c>
      <c r="G426" s="1493">
        <v>0</v>
      </c>
      <c r="H426" s="1493">
        <v>0</v>
      </c>
      <c r="I426" s="1494">
        <v>0</v>
      </c>
      <c r="J426" s="1494">
        <v>0</v>
      </c>
      <c r="K426" s="1495">
        <v>0</v>
      </c>
    </row>
    <row r="427" spans="2:11" ht="20.25" hidden="1" x14ac:dyDescent="0.25">
      <c r="B427" s="1484" t="s">
        <v>1061</v>
      </c>
      <c r="C427" s="1485" t="s">
        <v>755</v>
      </c>
      <c r="D427" s="1486">
        <v>0</v>
      </c>
      <c r="E427" s="1487">
        <f t="shared" si="38"/>
        <v>0</v>
      </c>
      <c r="F427" s="1497">
        <v>0</v>
      </c>
      <c r="G427" s="1493">
        <v>0</v>
      </c>
      <c r="H427" s="1493">
        <v>0</v>
      </c>
      <c r="I427" s="1494">
        <v>0</v>
      </c>
      <c r="J427" s="1494">
        <v>0</v>
      </c>
      <c r="K427" s="1495">
        <v>0</v>
      </c>
    </row>
    <row r="428" spans="2:11" ht="19.5" x14ac:dyDescent="0.25">
      <c r="B428" s="1484" t="s">
        <v>1062</v>
      </c>
      <c r="C428" s="1491" t="s">
        <v>756</v>
      </c>
      <c r="D428" s="1486">
        <v>7</v>
      </c>
      <c r="E428" s="1487">
        <f t="shared" si="38"/>
        <v>0</v>
      </c>
      <c r="F428" s="1497">
        <v>0</v>
      </c>
      <c r="G428" s="1493">
        <v>0</v>
      </c>
      <c r="H428" s="1493">
        <v>0</v>
      </c>
      <c r="I428" s="1494">
        <v>0</v>
      </c>
      <c r="J428" s="1494">
        <v>0</v>
      </c>
      <c r="K428" s="1495">
        <v>0</v>
      </c>
    </row>
    <row r="429" spans="2:11" ht="19.5" x14ac:dyDescent="0.25">
      <c r="B429" s="1484" t="s">
        <v>757</v>
      </c>
      <c r="C429" s="1491" t="s">
        <v>758</v>
      </c>
      <c r="D429" s="1486">
        <v>381</v>
      </c>
      <c r="E429" s="1487">
        <f t="shared" si="38"/>
        <v>0</v>
      </c>
      <c r="F429" s="1497">
        <v>0</v>
      </c>
      <c r="G429" s="1493">
        <v>0</v>
      </c>
      <c r="H429" s="1493">
        <v>0</v>
      </c>
      <c r="I429" s="1494">
        <v>0</v>
      </c>
      <c r="J429" s="1494">
        <v>0</v>
      </c>
      <c r="K429" s="1495">
        <v>0</v>
      </c>
    </row>
    <row r="430" spans="2:11" ht="45" hidden="1" x14ac:dyDescent="0.25">
      <c r="B430" s="1504" t="s">
        <v>1426</v>
      </c>
      <c r="C430" s="1506" t="s">
        <v>760</v>
      </c>
      <c r="D430" s="1486">
        <v>0</v>
      </c>
      <c r="E430" s="1487">
        <f t="shared" si="38"/>
        <v>0</v>
      </c>
      <c r="F430" s="1497">
        <v>0</v>
      </c>
      <c r="G430" s="1493">
        <v>0</v>
      </c>
      <c r="H430" s="1493">
        <v>0</v>
      </c>
      <c r="I430" s="1494">
        <v>0</v>
      </c>
      <c r="J430" s="1494">
        <v>0</v>
      </c>
      <c r="K430" s="1495">
        <v>0</v>
      </c>
    </row>
    <row r="431" spans="2:11" ht="15.75" thickBot="1" x14ac:dyDescent="0.3">
      <c r="B431" s="1484" t="s">
        <v>1063</v>
      </c>
      <c r="C431" s="1491" t="s">
        <v>761</v>
      </c>
      <c r="D431" s="1486">
        <v>26</v>
      </c>
      <c r="E431" s="1487">
        <f t="shared" si="38"/>
        <v>0</v>
      </c>
      <c r="F431" s="1497">
        <v>0</v>
      </c>
      <c r="G431" s="1493">
        <v>0</v>
      </c>
      <c r="H431" s="1493">
        <v>0</v>
      </c>
      <c r="I431" s="1494">
        <v>0</v>
      </c>
      <c r="J431" s="1494">
        <v>0</v>
      </c>
      <c r="K431" s="1495">
        <v>0</v>
      </c>
    </row>
    <row r="432" spans="2:11" ht="15.75" thickBot="1" x14ac:dyDescent="0.3">
      <c r="B432" s="1476" t="s">
        <v>1064</v>
      </c>
      <c r="C432" s="1477" t="s">
        <v>762</v>
      </c>
      <c r="D432" s="1478">
        <f>SUM(D433:D439)</f>
        <v>1</v>
      </c>
      <c r="E432" s="1479">
        <f t="shared" si="38"/>
        <v>0</v>
      </c>
      <c r="F432" s="1480">
        <f t="shared" ref="F432:K432" si="39">SUM(F433:F439)</f>
        <v>0</v>
      </c>
      <c r="G432" s="1481">
        <f t="shared" si="39"/>
        <v>0</v>
      </c>
      <c r="H432" s="1481">
        <f t="shared" si="39"/>
        <v>0</v>
      </c>
      <c r="I432" s="1482">
        <f t="shared" si="39"/>
        <v>0</v>
      </c>
      <c r="J432" s="1482">
        <f t="shared" si="39"/>
        <v>0</v>
      </c>
      <c r="K432" s="1483">
        <f t="shared" si="39"/>
        <v>0</v>
      </c>
    </row>
    <row r="433" spans="2:11" hidden="1" x14ac:dyDescent="0.25">
      <c r="B433" s="1484" t="s">
        <v>1065</v>
      </c>
      <c r="C433" s="1485" t="s">
        <v>404</v>
      </c>
      <c r="D433" s="1486">
        <v>0</v>
      </c>
      <c r="E433" s="1487">
        <f t="shared" si="38"/>
        <v>0</v>
      </c>
      <c r="F433" s="1497">
        <v>0</v>
      </c>
      <c r="G433" s="1493">
        <v>0</v>
      </c>
      <c r="H433" s="1493">
        <v>0</v>
      </c>
      <c r="I433" s="1494">
        <v>0</v>
      </c>
      <c r="J433" s="1494">
        <v>0</v>
      </c>
      <c r="K433" s="1495">
        <v>0</v>
      </c>
    </row>
    <row r="434" spans="2:11" hidden="1" x14ac:dyDescent="0.25">
      <c r="B434" s="1484" t="s">
        <v>1066</v>
      </c>
      <c r="C434" s="1485" t="s">
        <v>763</v>
      </c>
      <c r="D434" s="1486">
        <v>0</v>
      </c>
      <c r="E434" s="1487">
        <f t="shared" si="38"/>
        <v>0</v>
      </c>
      <c r="F434" s="1497">
        <v>0</v>
      </c>
      <c r="G434" s="1493">
        <v>0</v>
      </c>
      <c r="H434" s="1493">
        <v>0</v>
      </c>
      <c r="I434" s="1494">
        <v>0</v>
      </c>
      <c r="J434" s="1494">
        <v>0</v>
      </c>
      <c r="K434" s="1495">
        <v>0</v>
      </c>
    </row>
    <row r="435" spans="2:11" hidden="1" x14ac:dyDescent="0.25">
      <c r="B435" s="1484" t="s">
        <v>1067</v>
      </c>
      <c r="C435" s="1485" t="s">
        <v>405</v>
      </c>
      <c r="D435" s="1486">
        <v>0</v>
      </c>
      <c r="E435" s="1487">
        <f t="shared" si="38"/>
        <v>0</v>
      </c>
      <c r="F435" s="1497">
        <v>0</v>
      </c>
      <c r="G435" s="1493">
        <v>0</v>
      </c>
      <c r="H435" s="1493">
        <v>0</v>
      </c>
      <c r="I435" s="1494">
        <v>0</v>
      </c>
      <c r="J435" s="1494">
        <v>0</v>
      </c>
      <c r="K435" s="1495">
        <v>0</v>
      </c>
    </row>
    <row r="436" spans="2:11" hidden="1" x14ac:dyDescent="0.25">
      <c r="B436" s="1484" t="s">
        <v>1068</v>
      </c>
      <c r="C436" s="1485" t="s">
        <v>406</v>
      </c>
      <c r="D436" s="1486">
        <v>0</v>
      </c>
      <c r="E436" s="1487">
        <f t="shared" si="38"/>
        <v>0</v>
      </c>
      <c r="F436" s="1497">
        <v>0</v>
      </c>
      <c r="G436" s="1493">
        <v>0</v>
      </c>
      <c r="H436" s="1493">
        <v>0</v>
      </c>
      <c r="I436" s="1494">
        <v>0</v>
      </c>
      <c r="J436" s="1494">
        <v>0</v>
      </c>
      <c r="K436" s="1495">
        <v>0</v>
      </c>
    </row>
    <row r="437" spans="2:11" hidden="1" x14ac:dyDescent="0.25">
      <c r="B437" s="1484" t="s">
        <v>1069</v>
      </c>
      <c r="C437" s="1485" t="s">
        <v>407</v>
      </c>
      <c r="D437" s="1486">
        <v>0</v>
      </c>
      <c r="E437" s="1487">
        <f t="shared" si="38"/>
        <v>0</v>
      </c>
      <c r="F437" s="1497">
        <v>0</v>
      </c>
      <c r="G437" s="1493">
        <v>0</v>
      </c>
      <c r="H437" s="1493">
        <v>0</v>
      </c>
      <c r="I437" s="1494">
        <v>0</v>
      </c>
      <c r="J437" s="1494">
        <v>0</v>
      </c>
      <c r="K437" s="1495">
        <v>0</v>
      </c>
    </row>
    <row r="438" spans="2:11" ht="15.75" thickBot="1" x14ac:dyDescent="0.3">
      <c r="B438" s="1484" t="s">
        <v>1070</v>
      </c>
      <c r="C438" s="1485" t="s">
        <v>408</v>
      </c>
      <c r="D438" s="1486">
        <v>1</v>
      </c>
      <c r="E438" s="1487">
        <f t="shared" si="38"/>
        <v>0</v>
      </c>
      <c r="F438" s="1497">
        <v>0</v>
      </c>
      <c r="G438" s="1493">
        <v>0</v>
      </c>
      <c r="H438" s="1493">
        <v>0</v>
      </c>
      <c r="I438" s="1494">
        <v>0</v>
      </c>
      <c r="J438" s="1494">
        <v>0</v>
      </c>
      <c r="K438" s="1495">
        <v>0</v>
      </c>
    </row>
    <row r="439" spans="2:11" ht="15.75" hidden="1" thickBot="1" x14ac:dyDescent="0.3">
      <c r="B439" s="1484" t="s">
        <v>1071</v>
      </c>
      <c r="C439" s="1485" t="s">
        <v>409</v>
      </c>
      <c r="D439" s="1486">
        <v>0</v>
      </c>
      <c r="E439" s="1487">
        <f t="shared" si="38"/>
        <v>0</v>
      </c>
      <c r="F439" s="1497">
        <v>0</v>
      </c>
      <c r="G439" s="1493">
        <v>0</v>
      </c>
      <c r="H439" s="1493">
        <v>0</v>
      </c>
      <c r="I439" s="1494">
        <v>0</v>
      </c>
      <c r="J439" s="1494">
        <v>0</v>
      </c>
      <c r="K439" s="1495">
        <v>0</v>
      </c>
    </row>
    <row r="440" spans="2:11" ht="18.75" thickBot="1" x14ac:dyDescent="0.3">
      <c r="B440" s="1476" t="s">
        <v>1072</v>
      </c>
      <c r="C440" s="1477" t="s">
        <v>764</v>
      </c>
      <c r="D440" s="1478">
        <f>SUM(D441:D452)</f>
        <v>1</v>
      </c>
      <c r="E440" s="1479">
        <f t="shared" si="38"/>
        <v>0</v>
      </c>
      <c r="F440" s="1480">
        <f t="shared" ref="F440:K440" si="40">SUM(F441:F452)</f>
        <v>0</v>
      </c>
      <c r="G440" s="1481">
        <f t="shared" si="40"/>
        <v>0</v>
      </c>
      <c r="H440" s="1481">
        <f t="shared" si="40"/>
        <v>0</v>
      </c>
      <c r="I440" s="1482">
        <f t="shared" si="40"/>
        <v>0</v>
      </c>
      <c r="J440" s="1482">
        <f t="shared" si="40"/>
        <v>0</v>
      </c>
      <c r="K440" s="1483">
        <f t="shared" si="40"/>
        <v>0</v>
      </c>
    </row>
    <row r="441" spans="2:11" hidden="1" x14ac:dyDescent="0.25">
      <c r="B441" s="1484" t="s">
        <v>1073</v>
      </c>
      <c r="C441" s="1485" t="s">
        <v>508</v>
      </c>
      <c r="D441" s="1486">
        <v>0</v>
      </c>
      <c r="E441" s="1487">
        <f t="shared" si="38"/>
        <v>0</v>
      </c>
      <c r="F441" s="1497">
        <v>0</v>
      </c>
      <c r="G441" s="1493">
        <v>0</v>
      </c>
      <c r="H441" s="1493">
        <v>0</v>
      </c>
      <c r="I441" s="1494">
        <v>0</v>
      </c>
      <c r="J441" s="1494">
        <v>0</v>
      </c>
      <c r="K441" s="1495">
        <v>0</v>
      </c>
    </row>
    <row r="442" spans="2:11" hidden="1" x14ac:dyDescent="0.25">
      <c r="B442" s="1484" t="s">
        <v>1074</v>
      </c>
      <c r="C442" s="1485" t="s">
        <v>509</v>
      </c>
      <c r="D442" s="1486">
        <v>0</v>
      </c>
      <c r="E442" s="1487">
        <f t="shared" si="38"/>
        <v>0</v>
      </c>
      <c r="F442" s="1497">
        <v>0</v>
      </c>
      <c r="G442" s="1493">
        <v>0</v>
      </c>
      <c r="H442" s="1493">
        <v>0</v>
      </c>
      <c r="I442" s="1494">
        <v>0</v>
      </c>
      <c r="J442" s="1494">
        <v>0</v>
      </c>
      <c r="K442" s="1495">
        <v>0</v>
      </c>
    </row>
    <row r="443" spans="2:11" hidden="1" x14ac:dyDescent="0.25">
      <c r="B443" s="1484" t="s">
        <v>1075</v>
      </c>
      <c r="C443" s="1485" t="s">
        <v>510</v>
      </c>
      <c r="D443" s="1486">
        <v>0</v>
      </c>
      <c r="E443" s="1487">
        <f t="shared" si="38"/>
        <v>0</v>
      </c>
      <c r="F443" s="1497">
        <v>0</v>
      </c>
      <c r="G443" s="1493">
        <v>0</v>
      </c>
      <c r="H443" s="1493">
        <v>0</v>
      </c>
      <c r="I443" s="1494">
        <v>0</v>
      </c>
      <c r="J443" s="1494">
        <v>0</v>
      </c>
      <c r="K443" s="1495">
        <v>0</v>
      </c>
    </row>
    <row r="444" spans="2:11" hidden="1" x14ac:dyDescent="0.25">
      <c r="B444" s="1484" t="s">
        <v>1076</v>
      </c>
      <c r="C444" s="1485" t="s">
        <v>511</v>
      </c>
      <c r="D444" s="1486">
        <v>0</v>
      </c>
      <c r="E444" s="1487">
        <f t="shared" si="38"/>
        <v>0</v>
      </c>
      <c r="F444" s="1497">
        <v>0</v>
      </c>
      <c r="G444" s="1493">
        <v>0</v>
      </c>
      <c r="H444" s="1493">
        <v>0</v>
      </c>
      <c r="I444" s="1494">
        <v>0</v>
      </c>
      <c r="J444" s="1494">
        <v>0</v>
      </c>
      <c r="K444" s="1495">
        <v>0</v>
      </c>
    </row>
    <row r="445" spans="2:11" hidden="1" x14ac:dyDescent="0.25">
      <c r="B445" s="1484" t="s">
        <v>1077</v>
      </c>
      <c r="C445" s="1485" t="s">
        <v>512</v>
      </c>
      <c r="D445" s="1486">
        <v>0</v>
      </c>
      <c r="E445" s="1487">
        <f t="shared" si="38"/>
        <v>0</v>
      </c>
      <c r="F445" s="1497">
        <v>0</v>
      </c>
      <c r="G445" s="1493">
        <v>0</v>
      </c>
      <c r="H445" s="1493">
        <v>0</v>
      </c>
      <c r="I445" s="1494">
        <v>0</v>
      </c>
      <c r="J445" s="1494">
        <v>0</v>
      </c>
      <c r="K445" s="1495">
        <v>0</v>
      </c>
    </row>
    <row r="446" spans="2:11" hidden="1" x14ac:dyDescent="0.25">
      <c r="B446" s="1484" t="s">
        <v>1078</v>
      </c>
      <c r="C446" s="1485" t="s">
        <v>513</v>
      </c>
      <c r="D446" s="1486">
        <v>0</v>
      </c>
      <c r="E446" s="1487">
        <f t="shared" si="38"/>
        <v>0</v>
      </c>
      <c r="F446" s="1497">
        <v>0</v>
      </c>
      <c r="G446" s="1493">
        <v>0</v>
      </c>
      <c r="H446" s="1493">
        <v>0</v>
      </c>
      <c r="I446" s="1494">
        <v>0</v>
      </c>
      <c r="J446" s="1494">
        <v>0</v>
      </c>
      <c r="K446" s="1495">
        <v>0</v>
      </c>
    </row>
    <row r="447" spans="2:11" ht="20.25" hidden="1" x14ac:dyDescent="0.25">
      <c r="B447" s="1484" t="s">
        <v>1079</v>
      </c>
      <c r="C447" s="1485" t="s">
        <v>410</v>
      </c>
      <c r="D447" s="1486">
        <v>0</v>
      </c>
      <c r="E447" s="1487">
        <f t="shared" si="38"/>
        <v>0</v>
      </c>
      <c r="F447" s="1497">
        <v>0</v>
      </c>
      <c r="G447" s="1493">
        <v>0</v>
      </c>
      <c r="H447" s="1493">
        <v>0</v>
      </c>
      <c r="I447" s="1494">
        <v>0</v>
      </c>
      <c r="J447" s="1494">
        <v>0</v>
      </c>
      <c r="K447" s="1495">
        <v>0</v>
      </c>
    </row>
    <row r="448" spans="2:11" hidden="1" x14ac:dyDescent="0.25">
      <c r="B448" s="1484" t="s">
        <v>1080</v>
      </c>
      <c r="C448" s="1485" t="s">
        <v>411</v>
      </c>
      <c r="D448" s="1486">
        <v>0</v>
      </c>
      <c r="E448" s="1487">
        <f t="shared" si="38"/>
        <v>0</v>
      </c>
      <c r="F448" s="1497">
        <v>0</v>
      </c>
      <c r="G448" s="1493">
        <v>0</v>
      </c>
      <c r="H448" s="1493">
        <v>0</v>
      </c>
      <c r="I448" s="1494">
        <v>0</v>
      </c>
      <c r="J448" s="1494">
        <v>0</v>
      </c>
      <c r="K448" s="1495">
        <v>0</v>
      </c>
    </row>
    <row r="449" spans="2:11" hidden="1" x14ac:dyDescent="0.25">
      <c r="B449" s="1484" t="s">
        <v>1081</v>
      </c>
      <c r="C449" s="1485" t="s">
        <v>412</v>
      </c>
      <c r="D449" s="1486">
        <v>0</v>
      </c>
      <c r="E449" s="1487">
        <f t="shared" si="38"/>
        <v>0</v>
      </c>
      <c r="F449" s="1497">
        <v>0</v>
      </c>
      <c r="G449" s="1493">
        <v>0</v>
      </c>
      <c r="H449" s="1493">
        <v>0</v>
      </c>
      <c r="I449" s="1494">
        <v>0</v>
      </c>
      <c r="J449" s="1494">
        <v>0</v>
      </c>
      <c r="K449" s="1495">
        <v>0</v>
      </c>
    </row>
    <row r="450" spans="2:11" ht="15.75" thickBot="1" x14ac:dyDescent="0.3">
      <c r="B450" s="1484" t="s">
        <v>486</v>
      </c>
      <c r="C450" s="1491" t="s">
        <v>413</v>
      </c>
      <c r="D450" s="1486">
        <v>1</v>
      </c>
      <c r="E450" s="1487">
        <f t="shared" si="38"/>
        <v>0</v>
      </c>
      <c r="F450" s="1497">
        <v>0</v>
      </c>
      <c r="G450" s="1493">
        <v>0</v>
      </c>
      <c r="H450" s="1493">
        <v>0</v>
      </c>
      <c r="I450" s="1494">
        <v>0</v>
      </c>
      <c r="J450" s="1494">
        <v>0</v>
      </c>
      <c r="K450" s="1495">
        <v>0</v>
      </c>
    </row>
    <row r="451" spans="2:11" ht="20.25" hidden="1" x14ac:dyDescent="0.25">
      <c r="B451" s="1484" t="s">
        <v>1082</v>
      </c>
      <c r="C451" s="1485" t="s">
        <v>414</v>
      </c>
      <c r="D451" s="1486">
        <v>0</v>
      </c>
      <c r="E451" s="1487">
        <f t="shared" si="38"/>
        <v>0</v>
      </c>
      <c r="F451" s="1497">
        <v>0</v>
      </c>
      <c r="G451" s="1493">
        <v>0</v>
      </c>
      <c r="H451" s="1493">
        <v>0</v>
      </c>
      <c r="I451" s="1494">
        <v>0</v>
      </c>
      <c r="J451" s="1494">
        <v>0</v>
      </c>
      <c r="K451" s="1495">
        <v>0</v>
      </c>
    </row>
    <row r="452" spans="2:11" ht="21" hidden="1" thickBot="1" x14ac:dyDescent="0.3">
      <c r="B452" s="1484" t="s">
        <v>1083</v>
      </c>
      <c r="C452" s="1485" t="s">
        <v>765</v>
      </c>
      <c r="D452" s="1486">
        <v>0</v>
      </c>
      <c r="E452" s="1487">
        <f t="shared" si="38"/>
        <v>0</v>
      </c>
      <c r="F452" s="1497">
        <v>0</v>
      </c>
      <c r="G452" s="1493">
        <v>0</v>
      </c>
      <c r="H452" s="1493">
        <v>0</v>
      </c>
      <c r="I452" s="1494">
        <v>0</v>
      </c>
      <c r="J452" s="1494">
        <v>0</v>
      </c>
      <c r="K452" s="1495">
        <v>0</v>
      </c>
    </row>
    <row r="453" spans="2:11" ht="18.75" thickBot="1" x14ac:dyDescent="0.3">
      <c r="B453" s="1476" t="s">
        <v>1084</v>
      </c>
      <c r="C453" s="1477" t="s">
        <v>766</v>
      </c>
      <c r="D453" s="1478">
        <f>SUM(D454:D458)</f>
        <v>2</v>
      </c>
      <c r="E453" s="1479">
        <f t="shared" si="38"/>
        <v>0</v>
      </c>
      <c r="F453" s="1480">
        <f t="shared" ref="F453:K453" si="41">SUM(F454:F458)</f>
        <v>0</v>
      </c>
      <c r="G453" s="1481">
        <f t="shared" si="41"/>
        <v>0</v>
      </c>
      <c r="H453" s="1481">
        <f t="shared" si="41"/>
        <v>0</v>
      </c>
      <c r="I453" s="1482">
        <f t="shared" si="41"/>
        <v>0</v>
      </c>
      <c r="J453" s="1482">
        <f t="shared" si="41"/>
        <v>0</v>
      </c>
      <c r="K453" s="1483">
        <f t="shared" si="41"/>
        <v>0</v>
      </c>
    </row>
    <row r="454" spans="2:11" ht="20.25" hidden="1" x14ac:dyDescent="0.25">
      <c r="B454" s="1484" t="s">
        <v>1085</v>
      </c>
      <c r="C454" s="1485" t="s">
        <v>415</v>
      </c>
      <c r="D454" s="1486">
        <v>0</v>
      </c>
      <c r="E454" s="1487">
        <f t="shared" si="38"/>
        <v>0</v>
      </c>
      <c r="F454" s="1497">
        <v>0</v>
      </c>
      <c r="G454" s="1493">
        <v>0</v>
      </c>
      <c r="H454" s="1493">
        <v>0</v>
      </c>
      <c r="I454" s="1494">
        <v>0</v>
      </c>
      <c r="J454" s="1494">
        <v>0</v>
      </c>
      <c r="K454" s="1495">
        <v>0</v>
      </c>
    </row>
    <row r="455" spans="2:11" hidden="1" x14ac:dyDescent="0.25">
      <c r="B455" s="1484" t="s">
        <v>1086</v>
      </c>
      <c r="C455" s="1485" t="s">
        <v>416</v>
      </c>
      <c r="D455" s="1486">
        <v>0</v>
      </c>
      <c r="E455" s="1487">
        <f t="shared" si="38"/>
        <v>0</v>
      </c>
      <c r="F455" s="1497">
        <v>0</v>
      </c>
      <c r="G455" s="1493">
        <v>0</v>
      </c>
      <c r="H455" s="1493">
        <v>0</v>
      </c>
      <c r="I455" s="1494">
        <v>0</v>
      </c>
      <c r="J455" s="1494">
        <v>0</v>
      </c>
      <c r="K455" s="1495">
        <v>0</v>
      </c>
    </row>
    <row r="456" spans="2:11" ht="20.25" hidden="1" x14ac:dyDescent="0.25">
      <c r="B456" s="1484" t="s">
        <v>1087</v>
      </c>
      <c r="C456" s="1485" t="s">
        <v>417</v>
      </c>
      <c r="D456" s="1486">
        <v>0</v>
      </c>
      <c r="E456" s="1487">
        <f t="shared" si="38"/>
        <v>0</v>
      </c>
      <c r="F456" s="1497">
        <v>0</v>
      </c>
      <c r="G456" s="1493">
        <v>0</v>
      </c>
      <c r="H456" s="1493">
        <v>0</v>
      </c>
      <c r="I456" s="1494">
        <v>0</v>
      </c>
      <c r="J456" s="1494">
        <v>0</v>
      </c>
      <c r="K456" s="1495">
        <v>0</v>
      </c>
    </row>
    <row r="457" spans="2:11" ht="15.75" thickBot="1" x14ac:dyDescent="0.3">
      <c r="B457" s="1484" t="s">
        <v>1088</v>
      </c>
      <c r="C457" s="1485" t="s">
        <v>418</v>
      </c>
      <c r="D457" s="1486">
        <v>2</v>
      </c>
      <c r="E457" s="1487">
        <f t="shared" si="38"/>
        <v>0</v>
      </c>
      <c r="F457" s="1497">
        <v>0</v>
      </c>
      <c r="G457" s="1493">
        <v>0</v>
      </c>
      <c r="H457" s="1493">
        <v>0</v>
      </c>
      <c r="I457" s="1494">
        <v>0</v>
      </c>
      <c r="J457" s="1494">
        <v>0</v>
      </c>
      <c r="K457" s="1495">
        <v>0</v>
      </c>
    </row>
    <row r="458" spans="2:11" ht="20.25" hidden="1" thickBot="1" x14ac:dyDescent="0.3">
      <c r="B458" s="1484" t="s">
        <v>1089</v>
      </c>
      <c r="C458" s="1491" t="s">
        <v>419</v>
      </c>
      <c r="D458" s="1486">
        <v>0</v>
      </c>
      <c r="E458" s="1487">
        <f t="shared" si="38"/>
        <v>0</v>
      </c>
      <c r="F458" s="1497">
        <v>0</v>
      </c>
      <c r="G458" s="1493">
        <v>0</v>
      </c>
      <c r="H458" s="1493">
        <v>0</v>
      </c>
      <c r="I458" s="1494">
        <v>0</v>
      </c>
      <c r="J458" s="1494">
        <v>0</v>
      </c>
      <c r="K458" s="1495">
        <v>0</v>
      </c>
    </row>
    <row r="459" spans="2:11" ht="18.75" thickBot="1" x14ac:dyDescent="0.3">
      <c r="B459" s="1476" t="s">
        <v>1090</v>
      </c>
      <c r="C459" s="1477" t="s">
        <v>2733</v>
      </c>
      <c r="D459" s="1478">
        <f>SUM(D460:D483)</f>
        <v>1</v>
      </c>
      <c r="E459" s="1479">
        <f t="shared" si="38"/>
        <v>0</v>
      </c>
      <c r="F459" s="1480">
        <f t="shared" ref="F459:K459" si="42">SUM(F460:F483)</f>
        <v>0</v>
      </c>
      <c r="G459" s="1481">
        <f t="shared" si="42"/>
        <v>0</v>
      </c>
      <c r="H459" s="1481">
        <f t="shared" si="42"/>
        <v>0</v>
      </c>
      <c r="I459" s="1482">
        <f t="shared" si="42"/>
        <v>0</v>
      </c>
      <c r="J459" s="1482">
        <f t="shared" si="42"/>
        <v>0</v>
      </c>
      <c r="K459" s="1483">
        <f t="shared" si="42"/>
        <v>0</v>
      </c>
    </row>
    <row r="460" spans="2:11" hidden="1" x14ac:dyDescent="0.25">
      <c r="B460" s="1484" t="s">
        <v>1091</v>
      </c>
      <c r="C460" s="1485" t="s">
        <v>420</v>
      </c>
      <c r="D460" s="1486">
        <v>0</v>
      </c>
      <c r="E460" s="1487">
        <f t="shared" si="38"/>
        <v>0</v>
      </c>
      <c r="F460" s="1497">
        <v>0</v>
      </c>
      <c r="G460" s="1493">
        <v>0</v>
      </c>
      <c r="H460" s="1493">
        <v>0</v>
      </c>
      <c r="I460" s="1494">
        <v>0</v>
      </c>
      <c r="J460" s="1494">
        <v>0</v>
      </c>
      <c r="K460" s="1495">
        <v>0</v>
      </c>
    </row>
    <row r="461" spans="2:11" hidden="1" x14ac:dyDescent="0.25">
      <c r="B461" s="1484" t="s">
        <v>1092</v>
      </c>
      <c r="C461" s="1485" t="s">
        <v>421</v>
      </c>
      <c r="D461" s="1486">
        <v>0</v>
      </c>
      <c r="E461" s="1487">
        <f t="shared" si="38"/>
        <v>0</v>
      </c>
      <c r="F461" s="1497">
        <v>0</v>
      </c>
      <c r="G461" s="1493">
        <v>0</v>
      </c>
      <c r="H461" s="1493">
        <v>0</v>
      </c>
      <c r="I461" s="1494">
        <v>0</v>
      </c>
      <c r="J461" s="1494">
        <v>0</v>
      </c>
      <c r="K461" s="1495">
        <v>0</v>
      </c>
    </row>
    <row r="462" spans="2:11" hidden="1" x14ac:dyDescent="0.25">
      <c r="B462" s="1484" t="s">
        <v>1093</v>
      </c>
      <c r="C462" s="1485" t="s">
        <v>422</v>
      </c>
      <c r="D462" s="1486">
        <v>0</v>
      </c>
      <c r="E462" s="1487">
        <f t="shared" si="38"/>
        <v>0</v>
      </c>
      <c r="F462" s="1497">
        <v>0</v>
      </c>
      <c r="G462" s="1493">
        <v>0</v>
      </c>
      <c r="H462" s="1493">
        <v>0</v>
      </c>
      <c r="I462" s="1494">
        <v>0</v>
      </c>
      <c r="J462" s="1494">
        <v>0</v>
      </c>
      <c r="K462" s="1495">
        <v>0</v>
      </c>
    </row>
    <row r="463" spans="2:11" hidden="1" x14ac:dyDescent="0.25">
      <c r="B463" s="1484" t="s">
        <v>1094</v>
      </c>
      <c r="C463" s="1485" t="s">
        <v>423</v>
      </c>
      <c r="D463" s="1486">
        <v>0</v>
      </c>
      <c r="E463" s="1487">
        <f t="shared" si="38"/>
        <v>0</v>
      </c>
      <c r="F463" s="1497">
        <v>0</v>
      </c>
      <c r="G463" s="1493">
        <v>0</v>
      </c>
      <c r="H463" s="1493">
        <v>0</v>
      </c>
      <c r="I463" s="1494">
        <v>0</v>
      </c>
      <c r="J463" s="1494">
        <v>0</v>
      </c>
      <c r="K463" s="1495">
        <v>0</v>
      </c>
    </row>
    <row r="464" spans="2:11" ht="20.25" hidden="1" x14ac:dyDescent="0.25">
      <c r="B464" s="1484" t="s">
        <v>1095</v>
      </c>
      <c r="C464" s="1485" t="s">
        <v>768</v>
      </c>
      <c r="D464" s="1486">
        <v>0</v>
      </c>
      <c r="E464" s="1487">
        <f t="shared" si="38"/>
        <v>0</v>
      </c>
      <c r="F464" s="1497">
        <v>0</v>
      </c>
      <c r="G464" s="1493">
        <v>0</v>
      </c>
      <c r="H464" s="1493">
        <v>0</v>
      </c>
      <c r="I464" s="1494">
        <v>0</v>
      </c>
      <c r="J464" s="1494">
        <v>0</v>
      </c>
      <c r="K464" s="1495">
        <v>0</v>
      </c>
    </row>
    <row r="465" spans="2:11" ht="20.25" hidden="1" x14ac:dyDescent="0.25">
      <c r="B465" s="1484" t="s">
        <v>1096</v>
      </c>
      <c r="C465" s="6332" t="s">
        <v>424</v>
      </c>
      <c r="D465" s="1486">
        <v>0</v>
      </c>
      <c r="E465" s="1487">
        <f t="shared" si="38"/>
        <v>0</v>
      </c>
      <c r="F465" s="1497">
        <v>0</v>
      </c>
      <c r="G465" s="1493">
        <v>0</v>
      </c>
      <c r="H465" s="1493">
        <v>0</v>
      </c>
      <c r="I465" s="1494">
        <v>0</v>
      </c>
      <c r="J465" s="1494">
        <v>0</v>
      </c>
      <c r="K465" s="1495">
        <v>0</v>
      </c>
    </row>
    <row r="466" spans="2:11" ht="20.25" hidden="1" x14ac:dyDescent="0.25">
      <c r="B466" s="1484" t="s">
        <v>1097</v>
      </c>
      <c r="C466" s="1485" t="s">
        <v>425</v>
      </c>
      <c r="D466" s="1486">
        <v>0</v>
      </c>
      <c r="E466" s="1487">
        <f t="shared" si="38"/>
        <v>0</v>
      </c>
      <c r="F466" s="1497">
        <v>0</v>
      </c>
      <c r="G466" s="1493">
        <v>0</v>
      </c>
      <c r="H466" s="1493">
        <v>0</v>
      </c>
      <c r="I466" s="1494">
        <v>0</v>
      </c>
      <c r="J466" s="1494">
        <v>0</v>
      </c>
      <c r="K466" s="1495">
        <v>0</v>
      </c>
    </row>
    <row r="467" spans="2:11" ht="20.25" hidden="1" x14ac:dyDescent="0.25">
      <c r="B467" s="1484" t="s">
        <v>1098</v>
      </c>
      <c r="C467" s="1485" t="s">
        <v>426</v>
      </c>
      <c r="D467" s="1486">
        <v>0</v>
      </c>
      <c r="E467" s="1487">
        <f t="shared" si="38"/>
        <v>0</v>
      </c>
      <c r="F467" s="1497">
        <v>0</v>
      </c>
      <c r="G467" s="1493">
        <v>0</v>
      </c>
      <c r="H467" s="1493">
        <v>0</v>
      </c>
      <c r="I467" s="1494">
        <v>0</v>
      </c>
      <c r="J467" s="1494">
        <v>0</v>
      </c>
      <c r="K467" s="1495">
        <v>0</v>
      </c>
    </row>
    <row r="468" spans="2:11" ht="20.25" hidden="1" x14ac:dyDescent="0.25">
      <c r="B468" s="1484" t="s">
        <v>1099</v>
      </c>
      <c r="C468" s="1485" t="s">
        <v>427</v>
      </c>
      <c r="D468" s="1486">
        <v>0</v>
      </c>
      <c r="E468" s="1487">
        <f t="shared" si="38"/>
        <v>0</v>
      </c>
      <c r="F468" s="1497">
        <v>0</v>
      </c>
      <c r="G468" s="1493">
        <v>0</v>
      </c>
      <c r="H468" s="1493">
        <v>0</v>
      </c>
      <c r="I468" s="1494">
        <v>0</v>
      </c>
      <c r="J468" s="1494">
        <v>0</v>
      </c>
      <c r="K468" s="1495">
        <v>0</v>
      </c>
    </row>
    <row r="469" spans="2:11" hidden="1" x14ac:dyDescent="0.25">
      <c r="B469" s="1484" t="s">
        <v>1100</v>
      </c>
      <c r="C469" s="1485" t="s">
        <v>428</v>
      </c>
      <c r="D469" s="1486">
        <v>0</v>
      </c>
      <c r="E469" s="1487">
        <f t="shared" si="38"/>
        <v>0</v>
      </c>
      <c r="F469" s="1497">
        <v>0</v>
      </c>
      <c r="G469" s="1493">
        <v>0</v>
      </c>
      <c r="H469" s="1493">
        <v>0</v>
      </c>
      <c r="I469" s="1494">
        <v>0</v>
      </c>
      <c r="J469" s="1494">
        <v>0</v>
      </c>
      <c r="K469" s="1495">
        <v>0</v>
      </c>
    </row>
    <row r="470" spans="2:11" ht="20.25" hidden="1" x14ac:dyDescent="0.25">
      <c r="B470" s="1484" t="s">
        <v>1101</v>
      </c>
      <c r="C470" s="1485" t="s">
        <v>429</v>
      </c>
      <c r="D470" s="1486">
        <v>0</v>
      </c>
      <c r="E470" s="1487">
        <f t="shared" si="38"/>
        <v>0</v>
      </c>
      <c r="F470" s="1497">
        <v>0</v>
      </c>
      <c r="G470" s="1493">
        <v>0</v>
      </c>
      <c r="H470" s="1493">
        <v>0</v>
      </c>
      <c r="I470" s="1494">
        <v>0</v>
      </c>
      <c r="J470" s="1494">
        <v>0</v>
      </c>
      <c r="K470" s="1495">
        <v>0</v>
      </c>
    </row>
    <row r="471" spans="2:11" ht="20.25" hidden="1" x14ac:dyDescent="0.25">
      <c r="B471" s="1484" t="s">
        <v>1102</v>
      </c>
      <c r="C471" s="6332" t="s">
        <v>430</v>
      </c>
      <c r="D471" s="1486">
        <v>0</v>
      </c>
      <c r="E471" s="1487">
        <f t="shared" si="38"/>
        <v>0</v>
      </c>
      <c r="F471" s="1497">
        <v>0</v>
      </c>
      <c r="G471" s="1493">
        <v>0</v>
      </c>
      <c r="H471" s="1493">
        <v>0</v>
      </c>
      <c r="I471" s="1494">
        <v>0</v>
      </c>
      <c r="J471" s="1494">
        <v>0</v>
      </c>
      <c r="K471" s="1495">
        <v>0</v>
      </c>
    </row>
    <row r="472" spans="2:11" hidden="1" x14ac:dyDescent="0.25">
      <c r="B472" s="1484" t="s">
        <v>1103</v>
      </c>
      <c r="C472" s="1485" t="s">
        <v>431</v>
      </c>
      <c r="D472" s="1486">
        <v>0</v>
      </c>
      <c r="E472" s="1487">
        <f t="shared" si="38"/>
        <v>0</v>
      </c>
      <c r="F472" s="1497">
        <v>0</v>
      </c>
      <c r="G472" s="1493">
        <v>0</v>
      </c>
      <c r="H472" s="1493">
        <v>0</v>
      </c>
      <c r="I472" s="1494">
        <v>0</v>
      </c>
      <c r="J472" s="1494">
        <v>0</v>
      </c>
      <c r="K472" s="1495">
        <v>0</v>
      </c>
    </row>
    <row r="473" spans="2:11" ht="30" x14ac:dyDescent="0.25">
      <c r="B473" s="1484" t="s">
        <v>1104</v>
      </c>
      <c r="C473" s="1485" t="s">
        <v>432</v>
      </c>
      <c r="D473" s="1486">
        <v>1</v>
      </c>
      <c r="E473" s="1487">
        <f t="shared" si="38"/>
        <v>0</v>
      </c>
      <c r="F473" s="1497">
        <v>0</v>
      </c>
      <c r="G473" s="1493">
        <v>0</v>
      </c>
      <c r="H473" s="1493">
        <v>0</v>
      </c>
      <c r="I473" s="1494">
        <v>0</v>
      </c>
      <c r="J473" s="1494">
        <v>0</v>
      </c>
      <c r="K473" s="1495">
        <v>0</v>
      </c>
    </row>
    <row r="474" spans="2:11" ht="30" hidden="1" x14ac:dyDescent="0.25">
      <c r="B474" s="1484" t="s">
        <v>1105</v>
      </c>
      <c r="C474" s="1485" t="s">
        <v>433</v>
      </c>
      <c r="D474" s="1486">
        <v>0</v>
      </c>
      <c r="E474" s="1487">
        <f t="shared" si="38"/>
        <v>0</v>
      </c>
      <c r="F474" s="1497">
        <v>0</v>
      </c>
      <c r="G474" s="1493">
        <v>0</v>
      </c>
      <c r="H474" s="1493">
        <v>0</v>
      </c>
      <c r="I474" s="1494">
        <v>0</v>
      </c>
      <c r="J474" s="1494">
        <v>0</v>
      </c>
      <c r="K474" s="1495">
        <v>0</v>
      </c>
    </row>
    <row r="475" spans="2:11" hidden="1" x14ac:dyDescent="0.25">
      <c r="B475" s="1484" t="s">
        <v>1106</v>
      </c>
      <c r="C475" s="1485" t="s">
        <v>434</v>
      </c>
      <c r="D475" s="1486">
        <v>0</v>
      </c>
      <c r="E475" s="1487">
        <f t="shared" si="38"/>
        <v>0</v>
      </c>
      <c r="F475" s="1497">
        <v>0</v>
      </c>
      <c r="G475" s="1493">
        <v>0</v>
      </c>
      <c r="H475" s="1493">
        <v>0</v>
      </c>
      <c r="I475" s="1494">
        <v>0</v>
      </c>
      <c r="J475" s="1494">
        <v>0</v>
      </c>
      <c r="K475" s="1495">
        <v>0</v>
      </c>
    </row>
    <row r="476" spans="2:11" ht="20.25" hidden="1" x14ac:dyDescent="0.25">
      <c r="B476" s="1484" t="s">
        <v>1107</v>
      </c>
      <c r="C476" s="1485" t="s">
        <v>435</v>
      </c>
      <c r="D476" s="1486">
        <v>0</v>
      </c>
      <c r="E476" s="1487">
        <f t="shared" ref="E476:E484" si="43">SUM(F476:K476)</f>
        <v>0</v>
      </c>
      <c r="F476" s="1497">
        <v>0</v>
      </c>
      <c r="G476" s="1493">
        <v>0</v>
      </c>
      <c r="H476" s="1493">
        <v>0</v>
      </c>
      <c r="I476" s="1494">
        <v>0</v>
      </c>
      <c r="J476" s="1494">
        <v>0</v>
      </c>
      <c r="K476" s="1495">
        <v>0</v>
      </c>
    </row>
    <row r="477" spans="2:11" hidden="1" x14ac:dyDescent="0.25">
      <c r="B477" s="1484" t="s">
        <v>1108</v>
      </c>
      <c r="C477" s="6332" t="s">
        <v>436</v>
      </c>
      <c r="D477" s="1486">
        <v>0</v>
      </c>
      <c r="E477" s="1487">
        <f t="shared" si="43"/>
        <v>0</v>
      </c>
      <c r="F477" s="1497">
        <v>0</v>
      </c>
      <c r="G477" s="1493">
        <v>0</v>
      </c>
      <c r="H477" s="1493">
        <v>0</v>
      </c>
      <c r="I477" s="1494">
        <v>0</v>
      </c>
      <c r="J477" s="1494">
        <v>0</v>
      </c>
      <c r="K477" s="1495">
        <v>0</v>
      </c>
    </row>
    <row r="478" spans="2:11" ht="20.25" hidden="1" x14ac:dyDescent="0.25">
      <c r="B478" s="1484" t="s">
        <v>1109</v>
      </c>
      <c r="C478" s="1485" t="s">
        <v>437</v>
      </c>
      <c r="D478" s="1486">
        <v>0</v>
      </c>
      <c r="E478" s="1487">
        <f t="shared" si="43"/>
        <v>0</v>
      </c>
      <c r="F478" s="1497">
        <v>0</v>
      </c>
      <c r="G478" s="1493">
        <v>0</v>
      </c>
      <c r="H478" s="1493">
        <v>0</v>
      </c>
      <c r="I478" s="1494">
        <v>0</v>
      </c>
      <c r="J478" s="1494">
        <v>0</v>
      </c>
      <c r="K478" s="1495">
        <v>0</v>
      </c>
    </row>
    <row r="479" spans="2:11" ht="20.25" hidden="1" x14ac:dyDescent="0.25">
      <c r="B479" s="1484" t="s">
        <v>1110</v>
      </c>
      <c r="C479" s="1485" t="s">
        <v>438</v>
      </c>
      <c r="D479" s="1486">
        <v>0</v>
      </c>
      <c r="E479" s="1487">
        <f t="shared" si="43"/>
        <v>0</v>
      </c>
      <c r="F479" s="1497">
        <v>0</v>
      </c>
      <c r="G479" s="1493">
        <v>0</v>
      </c>
      <c r="H479" s="1493">
        <v>0</v>
      </c>
      <c r="I479" s="1494">
        <v>0</v>
      </c>
      <c r="J479" s="1494">
        <v>0</v>
      </c>
      <c r="K479" s="1495">
        <v>0</v>
      </c>
    </row>
    <row r="480" spans="2:11" ht="20.25" hidden="1" x14ac:dyDescent="0.25">
      <c r="B480" s="1484" t="s">
        <v>1111</v>
      </c>
      <c r="C480" s="1485" t="s">
        <v>439</v>
      </c>
      <c r="D480" s="1486">
        <v>0</v>
      </c>
      <c r="E480" s="1487">
        <f t="shared" si="43"/>
        <v>0</v>
      </c>
      <c r="F480" s="1497">
        <v>0</v>
      </c>
      <c r="G480" s="1493">
        <v>0</v>
      </c>
      <c r="H480" s="1493">
        <v>0</v>
      </c>
      <c r="I480" s="1494">
        <v>0</v>
      </c>
      <c r="J480" s="1494">
        <v>0</v>
      </c>
      <c r="K480" s="1495">
        <v>0</v>
      </c>
    </row>
    <row r="481" spans="2:11" hidden="1" x14ac:dyDescent="0.25">
      <c r="B481" s="1484" t="s">
        <v>1112</v>
      </c>
      <c r="C481" s="1485" t="s">
        <v>440</v>
      </c>
      <c r="D481" s="1486">
        <v>0</v>
      </c>
      <c r="E481" s="1487">
        <f t="shared" si="43"/>
        <v>0</v>
      </c>
      <c r="F481" s="1497">
        <v>0</v>
      </c>
      <c r="G481" s="1493">
        <v>0</v>
      </c>
      <c r="H481" s="1493">
        <v>0</v>
      </c>
      <c r="I481" s="1494">
        <v>0</v>
      </c>
      <c r="J481" s="1494">
        <v>0</v>
      </c>
      <c r="K481" s="1495">
        <v>0</v>
      </c>
    </row>
    <row r="482" spans="2:11" ht="20.25" hidden="1" x14ac:dyDescent="0.25">
      <c r="B482" s="1484" t="s">
        <v>1113</v>
      </c>
      <c r="C482" s="1485" t="s">
        <v>441</v>
      </c>
      <c r="D482" s="1486">
        <v>0</v>
      </c>
      <c r="E482" s="1487">
        <f t="shared" si="43"/>
        <v>0</v>
      </c>
      <c r="F482" s="1497">
        <v>0</v>
      </c>
      <c r="G482" s="1493">
        <v>0</v>
      </c>
      <c r="H482" s="1493">
        <v>0</v>
      </c>
      <c r="I482" s="1494">
        <v>0</v>
      </c>
      <c r="J482" s="1494">
        <v>0</v>
      </c>
      <c r="K482" s="1495">
        <v>0</v>
      </c>
    </row>
    <row r="483" spans="2:11" ht="21" hidden="1" thickBot="1" x14ac:dyDescent="0.3">
      <c r="B483" s="6333" t="s">
        <v>1114</v>
      </c>
      <c r="C483" s="6334" t="s">
        <v>442</v>
      </c>
      <c r="D483" s="6335">
        <v>0</v>
      </c>
      <c r="E483" s="6336">
        <f t="shared" si="43"/>
        <v>0</v>
      </c>
      <c r="F483" s="1497">
        <v>0</v>
      </c>
      <c r="G483" s="6337">
        <v>0</v>
      </c>
      <c r="H483" s="6337">
        <v>0</v>
      </c>
      <c r="I483" s="6338">
        <v>0</v>
      </c>
      <c r="J483" s="6338">
        <v>0</v>
      </c>
      <c r="K483" s="6339">
        <v>0</v>
      </c>
    </row>
    <row r="484" spans="2:11" ht="15.75" thickBot="1" x14ac:dyDescent="0.3">
      <c r="B484" s="7455" t="s">
        <v>51</v>
      </c>
      <c r="C484" s="7456"/>
      <c r="D484" s="6340">
        <v>50</v>
      </c>
      <c r="E484" s="6341">
        <f t="shared" si="43"/>
        <v>0</v>
      </c>
      <c r="F484" s="6342">
        <v>0</v>
      </c>
      <c r="G484" s="6343">
        <v>0</v>
      </c>
      <c r="H484" s="6343">
        <v>0</v>
      </c>
      <c r="I484" s="6344">
        <v>0</v>
      </c>
      <c r="J484" s="6344">
        <v>0</v>
      </c>
      <c r="K484" s="6345">
        <v>0</v>
      </c>
    </row>
    <row r="485" spans="2:11" ht="15.75" thickBot="1" x14ac:dyDescent="0.3">
      <c r="B485" s="7457" t="s">
        <v>14</v>
      </c>
      <c r="C485" s="7458"/>
      <c r="D485" s="1478">
        <f>SUM(D156,D180,D196,D203,D209,D215,D223,D229,D236,D246,D261,D276,D299,D308,D314,D334,D355,D364,D375,D383,D394,D408,D432,D440,D453,D459,D484)</f>
        <v>55131</v>
      </c>
      <c r="E485" s="1498">
        <f>SUM(E459,E453,E440,E432,E408,E394,E383,E375,E364,E355,E334,E314,E308,E299,E276,E261,E246,E236,E229,E223,E215,E209,E203,E196,E180,E156)</f>
        <v>787</v>
      </c>
      <c r="F485" s="1501">
        <f t="shared" ref="F485:K485" si="44">SUM(F156,F180,F196,F203,F209,F215,F223,F229,F236,F246,F261,F276,F299,F308,F314,F334,F355,F364,F375,F383,F394,F408,F432,F440,F453,F459,F484)</f>
        <v>276</v>
      </c>
      <c r="G485" s="1502">
        <f t="shared" si="44"/>
        <v>154</v>
      </c>
      <c r="H485" s="1502">
        <f t="shared" si="44"/>
        <v>52</v>
      </c>
      <c r="I485" s="1503">
        <f t="shared" si="44"/>
        <v>150</v>
      </c>
      <c r="J485" s="1503">
        <f t="shared" si="44"/>
        <v>0</v>
      </c>
      <c r="K485" s="682">
        <f t="shared" si="44"/>
        <v>155</v>
      </c>
    </row>
    <row r="487" spans="2:11" x14ac:dyDescent="0.25">
      <c r="B487" t="s">
        <v>2797</v>
      </c>
    </row>
  </sheetData>
  <mergeCells count="44">
    <mergeCell ref="C5:C6"/>
    <mergeCell ref="D5:F5"/>
    <mergeCell ref="G5:H5"/>
    <mergeCell ref="I5:J5"/>
    <mergeCell ref="C50:C51"/>
    <mergeCell ref="D50:F50"/>
    <mergeCell ref="G50:H50"/>
    <mergeCell ref="I50:L50"/>
    <mergeCell ref="C27:C29"/>
    <mergeCell ref="D27:F27"/>
    <mergeCell ref="G27:I27"/>
    <mergeCell ref="J27:L27"/>
    <mergeCell ref="D28:E28"/>
    <mergeCell ref="F28:F29"/>
    <mergeCell ref="G28:H28"/>
    <mergeCell ref="I28:I29"/>
    <mergeCell ref="J28:K28"/>
    <mergeCell ref="L28:L29"/>
    <mergeCell ref="C76:C77"/>
    <mergeCell ref="D76:F76"/>
    <mergeCell ref="G76:I76"/>
    <mergeCell ref="J76:L76"/>
    <mergeCell ref="C102:C104"/>
    <mergeCell ref="D102:E103"/>
    <mergeCell ref="F102:F104"/>
    <mergeCell ref="G102:H103"/>
    <mergeCell ref="I102:I104"/>
    <mergeCell ref="J153:J155"/>
    <mergeCell ref="K153:K155"/>
    <mergeCell ref="C125:C127"/>
    <mergeCell ref="D125:E126"/>
    <mergeCell ref="F125:F127"/>
    <mergeCell ref="G125:H126"/>
    <mergeCell ref="I125:I127"/>
    <mergeCell ref="E153:E155"/>
    <mergeCell ref="F153:F155"/>
    <mergeCell ref="G153:G155"/>
    <mergeCell ref="H153:H155"/>
    <mergeCell ref="I153:I155"/>
    <mergeCell ref="B484:C484"/>
    <mergeCell ref="B485:C485"/>
    <mergeCell ref="B153:B155"/>
    <mergeCell ref="C153:C155"/>
    <mergeCell ref="D153:D15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9"/>
  <sheetViews>
    <sheetView topLeftCell="A82" workbookViewId="0">
      <selection activeCell="F115" sqref="F115"/>
    </sheetView>
  </sheetViews>
  <sheetFormatPr defaultRowHeight="15" x14ac:dyDescent="0.25"/>
  <cols>
    <col min="2" max="2" width="23.85546875" customWidth="1"/>
    <col min="3" max="3" width="12" customWidth="1"/>
    <col min="4" max="4" width="12.140625" customWidth="1"/>
    <col min="5" max="5" width="9.42578125" bestFit="1" customWidth="1"/>
    <col min="6" max="6" width="11" customWidth="1"/>
    <col min="7" max="7" width="9.28515625" bestFit="1" customWidth="1"/>
    <col min="8" max="8" width="10.140625" customWidth="1"/>
    <col min="9" max="12" width="9.28515625" bestFit="1" customWidth="1"/>
  </cols>
  <sheetData>
    <row r="2" spans="2:9" x14ac:dyDescent="0.25">
      <c r="B2" s="431" t="s">
        <v>1125</v>
      </c>
    </row>
    <row r="3" spans="2:9" ht="15.75" thickBot="1" x14ac:dyDescent="0.3"/>
    <row r="4" spans="2:9" ht="15.75" customHeight="1" thickBot="1" x14ac:dyDescent="0.3">
      <c r="B4" s="7334" t="s">
        <v>26</v>
      </c>
      <c r="C4" s="7422" t="s">
        <v>114</v>
      </c>
      <c r="D4" s="7423"/>
      <c r="E4" s="7424"/>
      <c r="F4" s="7422" t="s">
        <v>115</v>
      </c>
      <c r="G4" s="7423"/>
      <c r="H4" s="7424"/>
      <c r="I4" s="7342" t="s">
        <v>2608</v>
      </c>
    </row>
    <row r="5" spans="2:9" ht="15" customHeight="1" x14ac:dyDescent="0.25">
      <c r="B5" s="7300"/>
      <c r="C5" s="7517" t="s">
        <v>124</v>
      </c>
      <c r="D5" s="7518"/>
      <c r="E5" s="7347" t="s">
        <v>125</v>
      </c>
      <c r="F5" s="7517" t="s">
        <v>124</v>
      </c>
      <c r="G5" s="7518"/>
      <c r="H5" s="7347" t="s">
        <v>125</v>
      </c>
      <c r="I5" s="7343"/>
    </row>
    <row r="6" spans="2:9" ht="15.75" thickBot="1" x14ac:dyDescent="0.3">
      <c r="B6" s="7301"/>
      <c r="C6" s="1062" t="s">
        <v>1</v>
      </c>
      <c r="D6" s="1063" t="s">
        <v>2360</v>
      </c>
      <c r="E6" s="7150"/>
      <c r="F6" s="1062">
        <v>2</v>
      </c>
      <c r="G6" s="1063" t="str">
        <f>D6</f>
        <v>2022.</v>
      </c>
      <c r="H6" s="7150"/>
      <c r="I6" s="7344"/>
    </row>
    <row r="7" spans="2:9" ht="22.5" x14ac:dyDescent="0.25">
      <c r="B7" s="965" t="s">
        <v>657</v>
      </c>
      <c r="C7" s="1030">
        <v>1994</v>
      </c>
      <c r="D7" s="1031">
        <v>2131</v>
      </c>
      <c r="E7" s="1032">
        <f>IF(C7*D7=0,"",(D7/C7)*100-100)</f>
        <v>6.8706118355065229</v>
      </c>
      <c r="F7" s="1030">
        <v>1988</v>
      </c>
      <c r="G7" s="1031">
        <v>2129</v>
      </c>
      <c r="H7" s="1032">
        <f>IF(F7*G7=0,"",(G7/F7)*100-100)</f>
        <v>7.0925553319919601</v>
      </c>
      <c r="I7" s="1221">
        <v>88.717735220649459</v>
      </c>
    </row>
    <row r="8" spans="2:9" x14ac:dyDescent="0.25">
      <c r="B8" s="965" t="s">
        <v>1115</v>
      </c>
      <c r="C8" s="1030">
        <v>330</v>
      </c>
      <c r="D8" s="1031">
        <v>255</v>
      </c>
      <c r="E8" s="1032">
        <f>IF(C8*D8=0,"",(D8/C8)*100-100)</f>
        <v>-22.727272727272734</v>
      </c>
      <c r="F8" s="1030">
        <v>330</v>
      </c>
      <c r="G8" s="1031">
        <v>254</v>
      </c>
      <c r="H8" s="1032">
        <f>IF(F8*G8=0,"",(G8/F8)*100-100)</f>
        <v>-23.030303030303031</v>
      </c>
      <c r="I8" s="1221">
        <v>10.616153205661949</v>
      </c>
    </row>
    <row r="9" spans="2:9" ht="23.25" thickBot="1" x14ac:dyDescent="0.3">
      <c r="B9" s="965" t="s">
        <v>1116</v>
      </c>
      <c r="C9" s="1030">
        <v>10</v>
      </c>
      <c r="D9" s="1031">
        <v>16</v>
      </c>
      <c r="E9" s="1032">
        <f>IF(C9*D9=0,"",(D9/C9)*100-100)</f>
        <v>60</v>
      </c>
      <c r="F9" s="1030">
        <v>10</v>
      </c>
      <c r="G9" s="1031">
        <v>16</v>
      </c>
      <c r="H9" s="1032">
        <f>IF(F9*G9=0,"",(G9/F9)*100-100)</f>
        <v>60</v>
      </c>
      <c r="I9" s="1221">
        <v>0.66611157368859286</v>
      </c>
    </row>
    <row r="10" spans="2:9" ht="15.75" thickBot="1" x14ac:dyDescent="0.3">
      <c r="B10" s="988" t="s">
        <v>14</v>
      </c>
      <c r="C10" s="1048">
        <v>2334</v>
      </c>
      <c r="D10" s="1048">
        <f>SUM(D7:D9)</f>
        <v>2402</v>
      </c>
      <c r="E10" s="1042">
        <f>IF(C10*D10=0,"",(D10/C10)*100-100)</f>
        <v>2.9134532990574087</v>
      </c>
      <c r="F10" s="1048">
        <v>2328</v>
      </c>
      <c r="G10" s="1048">
        <f>SUM(G7:G9)</f>
        <v>2399</v>
      </c>
      <c r="H10" s="1042">
        <f>IF(F10*G10=0,"",(G10/F10)*100-100)</f>
        <v>3.0498281786941419</v>
      </c>
      <c r="I10" s="1223">
        <v>100</v>
      </c>
    </row>
    <row r="12" spans="2:9" x14ac:dyDescent="0.25">
      <c r="B12" s="431" t="s">
        <v>1124</v>
      </c>
    </row>
    <row r="13" spans="2:9" ht="15.75" thickBot="1" x14ac:dyDescent="0.3"/>
    <row r="14" spans="2:9" ht="15" customHeight="1" x14ac:dyDescent="0.25">
      <c r="B14" s="7154" t="s">
        <v>197</v>
      </c>
      <c r="C14" s="7189" t="s">
        <v>118</v>
      </c>
      <c r="D14" s="7190"/>
      <c r="E14" s="7191"/>
      <c r="F14" s="7408" t="s">
        <v>2607</v>
      </c>
      <c r="G14" s="7510" t="s">
        <v>1117</v>
      </c>
      <c r="H14" s="7512" t="s">
        <v>1115</v>
      </c>
      <c r="I14" s="7506" t="s">
        <v>1118</v>
      </c>
    </row>
    <row r="15" spans="2:9" ht="23.25" thickBot="1" x14ac:dyDescent="0.3">
      <c r="B15" s="7508"/>
      <c r="C15" s="171" t="s">
        <v>1</v>
      </c>
      <c r="D15" s="185" t="s">
        <v>2360</v>
      </c>
      <c r="E15" s="537" t="s">
        <v>125</v>
      </c>
      <c r="F15" s="7509"/>
      <c r="G15" s="7511"/>
      <c r="H15" s="7513"/>
      <c r="I15" s="7507"/>
    </row>
    <row r="16" spans="2:9" ht="15.75" thickBot="1" x14ac:dyDescent="0.3">
      <c r="B16" s="1507" t="s">
        <v>173</v>
      </c>
      <c r="C16" s="990">
        <v>257</v>
      </c>
      <c r="D16" s="991">
        <v>240</v>
      </c>
      <c r="E16" s="992">
        <f t="shared" ref="E16:E36" si="0">IF(D16*C16=0,"",D16/C16*100-100)</f>
        <v>-6.6147859922179038</v>
      </c>
      <c r="F16" s="1508">
        <v>9.9916736053288915</v>
      </c>
      <c r="G16" s="1509">
        <v>225</v>
      </c>
      <c r="H16" s="1510">
        <v>14</v>
      </c>
      <c r="I16" s="1511">
        <v>1</v>
      </c>
    </row>
    <row r="17" spans="2:9" x14ac:dyDescent="0.25">
      <c r="B17" s="51" t="s">
        <v>174</v>
      </c>
      <c r="C17" s="994">
        <v>192</v>
      </c>
      <c r="D17" s="995">
        <v>194</v>
      </c>
      <c r="E17" s="996">
        <f t="shared" si="0"/>
        <v>1.0416666666666714</v>
      </c>
      <c r="F17" s="1512">
        <v>8.0766028309741884</v>
      </c>
      <c r="G17" s="1374">
        <v>187</v>
      </c>
      <c r="H17" s="1513">
        <v>7</v>
      </c>
      <c r="I17" s="1514">
        <v>0</v>
      </c>
    </row>
    <row r="18" spans="2:9" x14ac:dyDescent="0.25">
      <c r="B18" s="55" t="s">
        <v>175</v>
      </c>
      <c r="C18" s="999">
        <v>272</v>
      </c>
      <c r="D18" s="1000">
        <v>162</v>
      </c>
      <c r="E18" s="1001">
        <f t="shared" si="0"/>
        <v>-40.441176470588239</v>
      </c>
      <c r="F18" s="1515">
        <v>6.7443796835970033</v>
      </c>
      <c r="G18" s="1377">
        <v>143</v>
      </c>
      <c r="H18" s="1516">
        <v>17</v>
      </c>
      <c r="I18" s="86">
        <v>2</v>
      </c>
    </row>
    <row r="19" spans="2:9" x14ac:dyDescent="0.25">
      <c r="B19" s="55" t="s">
        <v>176</v>
      </c>
      <c r="C19" s="999">
        <v>231</v>
      </c>
      <c r="D19" s="1000">
        <v>231</v>
      </c>
      <c r="E19" s="1001">
        <f t="shared" si="0"/>
        <v>0</v>
      </c>
      <c r="F19" s="1515">
        <v>9.616985845129058</v>
      </c>
      <c r="G19" s="1377">
        <v>177</v>
      </c>
      <c r="H19" s="1516">
        <v>54</v>
      </c>
      <c r="I19" s="86">
        <v>0</v>
      </c>
    </row>
    <row r="20" spans="2:9" ht="15.75" thickBot="1" x14ac:dyDescent="0.3">
      <c r="B20" s="1517" t="s">
        <v>177</v>
      </c>
      <c r="C20" s="1008">
        <v>74</v>
      </c>
      <c r="D20" s="1009">
        <v>83</v>
      </c>
      <c r="E20" s="1010">
        <f t="shared" si="0"/>
        <v>12.162162162162176</v>
      </c>
      <c r="F20" s="1518">
        <v>3.4554537885095757</v>
      </c>
      <c r="G20" s="1380">
        <v>64</v>
      </c>
      <c r="H20" s="1519">
        <v>19</v>
      </c>
      <c r="I20" s="1520">
        <v>0</v>
      </c>
    </row>
    <row r="21" spans="2:9" x14ac:dyDescent="0.25">
      <c r="B21" s="51" t="s">
        <v>1119</v>
      </c>
      <c r="C21" s="994">
        <v>74</v>
      </c>
      <c r="D21" s="995">
        <v>62</v>
      </c>
      <c r="E21" s="996">
        <f t="shared" si="0"/>
        <v>-16.21621621621621</v>
      </c>
      <c r="F21" s="1512">
        <v>2.5811823480432974</v>
      </c>
      <c r="G21" s="1374">
        <v>60</v>
      </c>
      <c r="H21" s="1513">
        <v>2</v>
      </c>
      <c r="I21" s="1514">
        <v>0</v>
      </c>
    </row>
    <row r="22" spans="2:9" x14ac:dyDescent="0.25">
      <c r="B22" s="55" t="s">
        <v>179</v>
      </c>
      <c r="C22" s="999">
        <v>112</v>
      </c>
      <c r="D22" s="1000">
        <v>94</v>
      </c>
      <c r="E22" s="1001">
        <f t="shared" si="0"/>
        <v>-16.071428571428569</v>
      </c>
      <c r="F22" s="1515">
        <v>3.9134054954204829</v>
      </c>
      <c r="G22" s="1377">
        <v>87</v>
      </c>
      <c r="H22" s="1516">
        <v>7</v>
      </c>
      <c r="I22" s="86">
        <v>0</v>
      </c>
    </row>
    <row r="23" spans="2:9" x14ac:dyDescent="0.25">
      <c r="B23" s="55" t="s">
        <v>180</v>
      </c>
      <c r="C23" s="999">
        <v>113</v>
      </c>
      <c r="D23" s="1000">
        <v>118</v>
      </c>
      <c r="E23" s="1001">
        <f t="shared" si="0"/>
        <v>4.4247787610619582</v>
      </c>
      <c r="F23" s="1515">
        <v>4.9125728559533721</v>
      </c>
      <c r="G23" s="1377">
        <v>118</v>
      </c>
      <c r="H23" s="1516">
        <v>0</v>
      </c>
      <c r="I23" s="86">
        <v>0</v>
      </c>
    </row>
    <row r="24" spans="2:9" x14ac:dyDescent="0.25">
      <c r="B24" s="55" t="s">
        <v>181</v>
      </c>
      <c r="C24" s="999">
        <v>122</v>
      </c>
      <c r="D24" s="1000">
        <v>214</v>
      </c>
      <c r="E24" s="1001">
        <f t="shared" si="0"/>
        <v>75.409836065573757</v>
      </c>
      <c r="F24" s="1515">
        <v>8.90924229808493</v>
      </c>
      <c r="G24" s="1377">
        <v>207</v>
      </c>
      <c r="H24" s="1516">
        <v>7</v>
      </c>
      <c r="I24" s="86">
        <v>0</v>
      </c>
    </row>
    <row r="25" spans="2:9" x14ac:dyDescent="0.25">
      <c r="B25" s="55" t="s">
        <v>1120</v>
      </c>
      <c r="C25" s="999">
        <v>97</v>
      </c>
      <c r="D25" s="1000">
        <v>101</v>
      </c>
      <c r="E25" s="1001">
        <f t="shared" si="0"/>
        <v>4.1237113402061993</v>
      </c>
      <c r="F25" s="1515">
        <v>4.2048293089092423</v>
      </c>
      <c r="G25" s="1377">
        <v>88</v>
      </c>
      <c r="H25" s="1516">
        <v>5</v>
      </c>
      <c r="I25" s="86">
        <v>8</v>
      </c>
    </row>
    <row r="26" spans="2:9" ht="15.75" thickBot="1" x14ac:dyDescent="0.3">
      <c r="B26" s="1517" t="s">
        <v>183</v>
      </c>
      <c r="C26" s="1008">
        <v>164</v>
      </c>
      <c r="D26" s="1009">
        <v>138</v>
      </c>
      <c r="E26" s="1010">
        <f t="shared" si="0"/>
        <v>-15.853658536585371</v>
      </c>
      <c r="F26" s="1518">
        <v>5.7452123230641128</v>
      </c>
      <c r="G26" s="1521">
        <v>127</v>
      </c>
      <c r="H26" s="1522">
        <v>11</v>
      </c>
      <c r="I26" s="1523">
        <v>0</v>
      </c>
    </row>
    <row r="27" spans="2:9" x14ac:dyDescent="0.25">
      <c r="B27" s="59" t="s">
        <v>1121</v>
      </c>
      <c r="C27" s="1013">
        <v>85</v>
      </c>
      <c r="D27" s="1524">
        <v>105</v>
      </c>
      <c r="E27" s="1015">
        <f t="shared" si="0"/>
        <v>23.529411764705884</v>
      </c>
      <c r="F27" s="1525">
        <v>4.3713572023313905</v>
      </c>
      <c r="G27" s="1374">
        <v>78</v>
      </c>
      <c r="H27" s="1513">
        <v>27</v>
      </c>
      <c r="I27" s="1514">
        <v>0</v>
      </c>
    </row>
    <row r="28" spans="2:9" x14ac:dyDescent="0.25">
      <c r="B28" s="55" t="s">
        <v>185</v>
      </c>
      <c r="C28" s="999">
        <v>74</v>
      </c>
      <c r="D28" s="1000">
        <v>76</v>
      </c>
      <c r="E28" s="1001">
        <f t="shared" si="0"/>
        <v>2.7027027027026946</v>
      </c>
      <c r="F28" s="1515">
        <v>3.1640299750208163</v>
      </c>
      <c r="G28" s="1377">
        <v>75</v>
      </c>
      <c r="H28" s="1516">
        <v>0</v>
      </c>
      <c r="I28" s="86">
        <v>1</v>
      </c>
    </row>
    <row r="29" spans="2:9" x14ac:dyDescent="0.25">
      <c r="B29" s="55" t="s">
        <v>1122</v>
      </c>
      <c r="C29" s="999">
        <v>143</v>
      </c>
      <c r="D29" s="1000">
        <v>148</v>
      </c>
      <c r="E29" s="1001">
        <f t="shared" si="0"/>
        <v>3.4965034965034931</v>
      </c>
      <c r="F29" s="1515">
        <v>6.1615320566194836</v>
      </c>
      <c r="G29" s="1377">
        <v>101</v>
      </c>
      <c r="H29" s="1516">
        <v>46</v>
      </c>
      <c r="I29" s="86">
        <v>1</v>
      </c>
    </row>
    <row r="30" spans="2:9" x14ac:dyDescent="0.25">
      <c r="B30" s="55" t="s">
        <v>187</v>
      </c>
      <c r="C30" s="999">
        <v>64</v>
      </c>
      <c r="D30" s="1000">
        <v>86</v>
      </c>
      <c r="E30" s="1001">
        <f t="shared" si="0"/>
        <v>34.375</v>
      </c>
      <c r="F30" s="1515">
        <v>3.5803497085761866</v>
      </c>
      <c r="G30" s="1377">
        <v>78</v>
      </c>
      <c r="H30" s="1516">
        <v>8</v>
      </c>
      <c r="I30" s="86">
        <v>0</v>
      </c>
    </row>
    <row r="31" spans="2:9" x14ac:dyDescent="0.25">
      <c r="B31" s="55" t="s">
        <v>188</v>
      </c>
      <c r="C31" s="999">
        <v>16</v>
      </c>
      <c r="D31" s="1000">
        <v>81</v>
      </c>
      <c r="E31" s="1001">
        <f t="shared" si="0"/>
        <v>406.25</v>
      </c>
      <c r="F31" s="1515">
        <v>3.3721898417985017</v>
      </c>
      <c r="G31" s="1377">
        <v>67</v>
      </c>
      <c r="H31" s="1516">
        <v>14</v>
      </c>
      <c r="I31" s="86">
        <v>0</v>
      </c>
    </row>
    <row r="32" spans="2:9" x14ac:dyDescent="0.25">
      <c r="B32" s="55" t="s">
        <v>189</v>
      </c>
      <c r="C32" s="999">
        <v>59</v>
      </c>
      <c r="D32" s="1000">
        <v>62</v>
      </c>
      <c r="E32" s="1001">
        <f t="shared" si="0"/>
        <v>5.0847457627118757</v>
      </c>
      <c r="F32" s="1515">
        <v>2.5811823480432974</v>
      </c>
      <c r="G32" s="1377">
        <v>59</v>
      </c>
      <c r="H32" s="1516">
        <v>3</v>
      </c>
      <c r="I32" s="86">
        <v>0</v>
      </c>
    </row>
    <row r="33" spans="2:9" x14ac:dyDescent="0.25">
      <c r="B33" s="55" t="s">
        <v>190</v>
      </c>
      <c r="C33" s="999">
        <v>65</v>
      </c>
      <c r="D33" s="1000">
        <v>74</v>
      </c>
      <c r="E33" s="1001">
        <f t="shared" si="0"/>
        <v>13.84615384615384</v>
      </c>
      <c r="F33" s="1515">
        <v>3.0807660283097418</v>
      </c>
      <c r="G33" s="1377">
        <v>73</v>
      </c>
      <c r="H33" s="1516">
        <v>1</v>
      </c>
      <c r="I33" s="86">
        <v>0</v>
      </c>
    </row>
    <row r="34" spans="2:9" x14ac:dyDescent="0.25">
      <c r="B34" s="55" t="s">
        <v>191</v>
      </c>
      <c r="C34" s="999">
        <v>89</v>
      </c>
      <c r="D34" s="1000">
        <v>87</v>
      </c>
      <c r="E34" s="1001">
        <f t="shared" si="0"/>
        <v>-2.2471910112359552</v>
      </c>
      <c r="F34" s="1515">
        <v>3.6219816819317234</v>
      </c>
      <c r="G34" s="1377">
        <v>72</v>
      </c>
      <c r="H34" s="1516">
        <v>12</v>
      </c>
      <c r="I34" s="86">
        <v>3</v>
      </c>
    </row>
    <row r="35" spans="2:9" ht="15.75" thickBot="1" x14ac:dyDescent="0.3">
      <c r="B35" s="55" t="s">
        <v>1123</v>
      </c>
      <c r="C35" s="1017">
        <v>31</v>
      </c>
      <c r="D35" s="1009">
        <v>46</v>
      </c>
      <c r="E35" s="1018">
        <f t="shared" si="0"/>
        <v>48.387096774193537</v>
      </c>
      <c r="F35" s="1526">
        <v>1.9150707743547042</v>
      </c>
      <c r="G35" s="1527">
        <v>45</v>
      </c>
      <c r="H35" s="1519">
        <v>1</v>
      </c>
      <c r="I35" s="1520">
        <v>0</v>
      </c>
    </row>
    <row r="36" spans="2:9" ht="15.75" thickBot="1" x14ac:dyDescent="0.3">
      <c r="B36" s="1528" t="s">
        <v>14</v>
      </c>
      <c r="C36" s="1529">
        <v>2334</v>
      </c>
      <c r="D36" s="1529">
        <f>SUM(D16:D35)</f>
        <v>2402</v>
      </c>
      <c r="E36" s="1530">
        <f t="shared" si="0"/>
        <v>2.9134532990574087</v>
      </c>
      <c r="F36" s="1531">
        <v>100</v>
      </c>
      <c r="G36" s="1532">
        <f>SUM(G16:G35)</f>
        <v>2131</v>
      </c>
      <c r="H36" s="1533">
        <f>SUM(H16:H35)</f>
        <v>255</v>
      </c>
      <c r="I36" s="1534">
        <f>SUM(I16:I35)</f>
        <v>16</v>
      </c>
    </row>
    <row r="38" spans="2:9" x14ac:dyDescent="0.25">
      <c r="B38" s="431" t="s">
        <v>1127</v>
      </c>
    </row>
    <row r="39" spans="2:9" ht="15.75" thickBot="1" x14ac:dyDescent="0.3"/>
    <row r="40" spans="2:9" ht="15" customHeight="1" x14ac:dyDescent="0.25">
      <c r="B40" s="7154" t="s">
        <v>197</v>
      </c>
      <c r="C40" s="7514" t="s">
        <v>799</v>
      </c>
      <c r="D40" s="7515"/>
      <c r="E40" s="7516"/>
      <c r="F40" s="7408" t="s">
        <v>1126</v>
      </c>
      <c r="G40" s="7510" t="s">
        <v>1117</v>
      </c>
      <c r="H40" s="7512" t="s">
        <v>1115</v>
      </c>
      <c r="I40" s="7506" t="s">
        <v>1118</v>
      </c>
    </row>
    <row r="41" spans="2:9" ht="23.25" thickBot="1" x14ac:dyDescent="0.3">
      <c r="B41" s="7508"/>
      <c r="C41" s="171" t="s">
        <v>1</v>
      </c>
      <c r="D41" s="185" t="s">
        <v>2360</v>
      </c>
      <c r="E41" s="537" t="s">
        <v>207</v>
      </c>
      <c r="F41" s="7509"/>
      <c r="G41" s="7511"/>
      <c r="H41" s="7513"/>
      <c r="I41" s="7507"/>
    </row>
    <row r="42" spans="2:9" ht="15.75" thickBot="1" x14ac:dyDescent="0.3">
      <c r="B42" s="1507" t="s">
        <v>173</v>
      </c>
      <c r="C42" s="990">
        <v>194</v>
      </c>
      <c r="D42" s="991">
        <v>193</v>
      </c>
      <c r="E42" s="992">
        <f t="shared" ref="E42:E62" si="1">IF(D42*C42=0,"",D42/C42*100-100)</f>
        <v>-0.51546391752577847</v>
      </c>
      <c r="F42" s="1508">
        <v>1.2435233160621761</v>
      </c>
      <c r="G42" s="1535">
        <v>186</v>
      </c>
      <c r="H42" s="1536">
        <v>6</v>
      </c>
      <c r="I42" s="1537">
        <v>1</v>
      </c>
    </row>
    <row r="43" spans="2:9" x14ac:dyDescent="0.25">
      <c r="B43" s="51" t="s">
        <v>174</v>
      </c>
      <c r="C43" s="994">
        <v>154</v>
      </c>
      <c r="D43" s="995">
        <v>170</v>
      </c>
      <c r="E43" s="996">
        <f t="shared" si="1"/>
        <v>10.389610389610397</v>
      </c>
      <c r="F43" s="1512">
        <v>1.1411764705882352</v>
      </c>
      <c r="G43" s="1013">
        <v>165</v>
      </c>
      <c r="H43" s="1513">
        <v>5</v>
      </c>
      <c r="I43" s="1514">
        <v>0</v>
      </c>
    </row>
    <row r="44" spans="2:9" x14ac:dyDescent="0.25">
      <c r="B44" s="55" t="s">
        <v>175</v>
      </c>
      <c r="C44" s="999">
        <v>94</v>
      </c>
      <c r="D44" s="1000">
        <v>77</v>
      </c>
      <c r="E44" s="1001">
        <f t="shared" si="1"/>
        <v>-18.085106382978722</v>
      </c>
      <c r="F44" s="1515">
        <v>2.1038961038961039</v>
      </c>
      <c r="G44" s="999">
        <v>77</v>
      </c>
      <c r="H44" s="1516">
        <v>0</v>
      </c>
      <c r="I44" s="86">
        <v>0</v>
      </c>
    </row>
    <row r="45" spans="2:9" x14ac:dyDescent="0.25">
      <c r="B45" s="55" t="s">
        <v>176</v>
      </c>
      <c r="C45" s="999">
        <v>113</v>
      </c>
      <c r="D45" s="1000">
        <v>107</v>
      </c>
      <c r="E45" s="1001">
        <f t="shared" si="1"/>
        <v>-5.3097345132743357</v>
      </c>
      <c r="F45" s="1515">
        <v>2.1588785046728973</v>
      </c>
      <c r="G45" s="999">
        <v>90</v>
      </c>
      <c r="H45" s="1516">
        <v>17</v>
      </c>
      <c r="I45" s="86">
        <v>0</v>
      </c>
    </row>
    <row r="46" spans="2:9" ht="15.75" thickBot="1" x14ac:dyDescent="0.3">
      <c r="B46" s="1517" t="s">
        <v>177</v>
      </c>
      <c r="C46" s="1008">
        <v>35</v>
      </c>
      <c r="D46" s="1009">
        <v>54</v>
      </c>
      <c r="E46" s="1010">
        <f t="shared" si="1"/>
        <v>54.285714285714306</v>
      </c>
      <c r="F46" s="1518">
        <v>1.537037037037037</v>
      </c>
      <c r="G46" s="1008">
        <v>51</v>
      </c>
      <c r="H46" s="1519">
        <v>3</v>
      </c>
      <c r="I46" s="1520">
        <v>0</v>
      </c>
    </row>
    <row r="47" spans="2:9" x14ac:dyDescent="0.25">
      <c r="B47" s="51" t="s">
        <v>1119</v>
      </c>
      <c r="C47" s="994">
        <v>51</v>
      </c>
      <c r="D47" s="995">
        <v>55</v>
      </c>
      <c r="E47" s="996">
        <f t="shared" si="1"/>
        <v>7.8431372549019613</v>
      </c>
      <c r="F47" s="1512">
        <v>1.1272727272727272</v>
      </c>
      <c r="G47" s="1013">
        <v>55</v>
      </c>
      <c r="H47" s="1513">
        <v>0</v>
      </c>
      <c r="I47" s="1514">
        <v>0</v>
      </c>
    </row>
    <row r="48" spans="2:9" x14ac:dyDescent="0.25">
      <c r="B48" s="55" t="s">
        <v>179</v>
      </c>
      <c r="C48" s="999">
        <v>16</v>
      </c>
      <c r="D48" s="1000">
        <v>21</v>
      </c>
      <c r="E48" s="1001">
        <f t="shared" si="1"/>
        <v>31.25</v>
      </c>
      <c r="F48" s="1515">
        <v>4.4761904761904763</v>
      </c>
      <c r="G48" s="999">
        <v>20</v>
      </c>
      <c r="H48" s="1516">
        <v>1</v>
      </c>
      <c r="I48" s="86">
        <v>0</v>
      </c>
    </row>
    <row r="49" spans="2:9" x14ac:dyDescent="0.25">
      <c r="B49" s="55" t="s">
        <v>180</v>
      </c>
      <c r="C49" s="999">
        <v>28</v>
      </c>
      <c r="D49" s="1000">
        <v>16</v>
      </c>
      <c r="E49" s="1001">
        <f t="shared" si="1"/>
        <v>-42.857142857142861</v>
      </c>
      <c r="F49" s="1515">
        <v>7.375</v>
      </c>
      <c r="G49" s="999">
        <v>16</v>
      </c>
      <c r="H49" s="1516">
        <v>0</v>
      </c>
      <c r="I49" s="86">
        <v>0</v>
      </c>
    </row>
    <row r="50" spans="2:9" x14ac:dyDescent="0.25">
      <c r="B50" s="55" t="s">
        <v>181</v>
      </c>
      <c r="C50" s="999">
        <v>29</v>
      </c>
      <c r="D50" s="1000">
        <v>34</v>
      </c>
      <c r="E50" s="1001">
        <f t="shared" si="1"/>
        <v>17.241379310344811</v>
      </c>
      <c r="F50" s="1515">
        <v>6.2941176470588234</v>
      </c>
      <c r="G50" s="999">
        <v>32</v>
      </c>
      <c r="H50" s="1516">
        <v>2</v>
      </c>
      <c r="I50" s="86">
        <v>0</v>
      </c>
    </row>
    <row r="51" spans="2:9" x14ac:dyDescent="0.25">
      <c r="B51" s="55" t="s">
        <v>1120</v>
      </c>
      <c r="C51" s="999">
        <v>44</v>
      </c>
      <c r="D51" s="1000">
        <v>41</v>
      </c>
      <c r="E51" s="1001">
        <f t="shared" si="1"/>
        <v>-6.8181818181818272</v>
      </c>
      <c r="F51" s="1515">
        <v>2.4634146341463414</v>
      </c>
      <c r="G51" s="999">
        <v>40</v>
      </c>
      <c r="H51" s="1516">
        <v>1</v>
      </c>
      <c r="I51" s="86">
        <v>0</v>
      </c>
    </row>
    <row r="52" spans="2:9" ht="15.75" thickBot="1" x14ac:dyDescent="0.3">
      <c r="B52" s="1517" t="s">
        <v>183</v>
      </c>
      <c r="C52" s="1008">
        <v>85</v>
      </c>
      <c r="D52" s="1009">
        <v>63</v>
      </c>
      <c r="E52" s="1010">
        <f t="shared" si="1"/>
        <v>-25.882352941176464</v>
      </c>
      <c r="F52" s="1518">
        <v>2.1904761904761907</v>
      </c>
      <c r="G52" s="1538">
        <v>60</v>
      </c>
      <c r="H52" s="1522">
        <v>3</v>
      </c>
      <c r="I52" s="1523">
        <v>0</v>
      </c>
    </row>
    <row r="53" spans="2:9" x14ac:dyDescent="0.25">
      <c r="B53" s="59" t="s">
        <v>1121</v>
      </c>
      <c r="C53" s="1013">
        <v>15</v>
      </c>
      <c r="D53" s="995">
        <v>17</v>
      </c>
      <c r="E53" s="1015">
        <f t="shared" si="1"/>
        <v>13.333333333333329</v>
      </c>
      <c r="F53" s="1525">
        <v>6.1764705882352944</v>
      </c>
      <c r="G53" s="1013">
        <v>17</v>
      </c>
      <c r="H53" s="1513">
        <v>0</v>
      </c>
      <c r="I53" s="1514">
        <v>0</v>
      </c>
    </row>
    <row r="54" spans="2:9" x14ac:dyDescent="0.25">
      <c r="B54" s="55" t="s">
        <v>185</v>
      </c>
      <c r="C54" s="999">
        <v>29</v>
      </c>
      <c r="D54" s="1000">
        <v>34</v>
      </c>
      <c r="E54" s="1001">
        <f t="shared" si="1"/>
        <v>17.241379310344811</v>
      </c>
      <c r="F54" s="1515">
        <v>2.2352941176470589</v>
      </c>
      <c r="G54" s="999">
        <v>33</v>
      </c>
      <c r="H54" s="1516">
        <v>0</v>
      </c>
      <c r="I54" s="86">
        <v>1</v>
      </c>
    </row>
    <row r="55" spans="2:9" x14ac:dyDescent="0.25">
      <c r="B55" s="55" t="s">
        <v>1122</v>
      </c>
      <c r="C55" s="999">
        <v>33</v>
      </c>
      <c r="D55" s="1000">
        <v>27</v>
      </c>
      <c r="E55" s="1001">
        <f t="shared" si="1"/>
        <v>-18.181818181818173</v>
      </c>
      <c r="F55" s="1515">
        <v>5.4814814814814818</v>
      </c>
      <c r="G55" s="999">
        <v>25</v>
      </c>
      <c r="H55" s="1516">
        <v>2</v>
      </c>
      <c r="I55" s="86">
        <v>0</v>
      </c>
    </row>
    <row r="56" spans="2:9" x14ac:dyDescent="0.25">
      <c r="B56" s="55" t="s">
        <v>187</v>
      </c>
      <c r="C56" s="999">
        <v>15</v>
      </c>
      <c r="D56" s="1000">
        <v>24</v>
      </c>
      <c r="E56" s="1001">
        <f t="shared" si="1"/>
        <v>60</v>
      </c>
      <c r="F56" s="1515">
        <v>3.5833333333333335</v>
      </c>
      <c r="G56" s="999">
        <v>21</v>
      </c>
      <c r="H56" s="1516">
        <v>3</v>
      </c>
      <c r="I56" s="86">
        <v>0</v>
      </c>
    </row>
    <row r="57" spans="2:9" x14ac:dyDescent="0.25">
      <c r="B57" s="55" t="s">
        <v>188</v>
      </c>
      <c r="C57" s="999">
        <v>9</v>
      </c>
      <c r="D57" s="1000">
        <v>25</v>
      </c>
      <c r="E57" s="1001">
        <f t="shared" si="1"/>
        <v>177.77777777777777</v>
      </c>
      <c r="F57" s="1515">
        <v>3.24</v>
      </c>
      <c r="G57" s="999">
        <v>22</v>
      </c>
      <c r="H57" s="1516">
        <v>3</v>
      </c>
      <c r="I57" s="86">
        <v>0</v>
      </c>
    </row>
    <row r="58" spans="2:9" x14ac:dyDescent="0.25">
      <c r="B58" s="55" t="s">
        <v>189</v>
      </c>
      <c r="C58" s="999">
        <v>12</v>
      </c>
      <c r="D58" s="1000">
        <v>19</v>
      </c>
      <c r="E58" s="1001">
        <f t="shared" si="1"/>
        <v>58.333333333333314</v>
      </c>
      <c r="F58" s="1515">
        <v>3.263157894736842</v>
      </c>
      <c r="G58" s="999">
        <v>19</v>
      </c>
      <c r="H58" s="1516">
        <v>0</v>
      </c>
      <c r="I58" s="86">
        <v>0</v>
      </c>
    </row>
    <row r="59" spans="2:9" x14ac:dyDescent="0.25">
      <c r="B59" s="55" t="s">
        <v>190</v>
      </c>
      <c r="C59" s="999">
        <v>7</v>
      </c>
      <c r="D59" s="1000">
        <v>14</v>
      </c>
      <c r="E59" s="1001">
        <f t="shared" si="1"/>
        <v>100</v>
      </c>
      <c r="F59" s="1515">
        <v>5.2857142857142856</v>
      </c>
      <c r="G59" s="999">
        <v>14</v>
      </c>
      <c r="H59" s="1516">
        <v>0</v>
      </c>
      <c r="I59" s="86">
        <v>0</v>
      </c>
    </row>
    <row r="60" spans="2:9" x14ac:dyDescent="0.25">
      <c r="B60" s="55" t="s">
        <v>191</v>
      </c>
      <c r="C60" s="999">
        <v>21</v>
      </c>
      <c r="D60" s="1000">
        <v>28</v>
      </c>
      <c r="E60" s="1001">
        <f t="shared" si="1"/>
        <v>33.333333333333314</v>
      </c>
      <c r="F60" s="1515">
        <v>3.1071428571428572</v>
      </c>
      <c r="G60" s="999">
        <v>25</v>
      </c>
      <c r="H60" s="1516">
        <v>1</v>
      </c>
      <c r="I60" s="86">
        <v>2</v>
      </c>
    </row>
    <row r="61" spans="2:9" ht="15.75" thickBot="1" x14ac:dyDescent="0.3">
      <c r="B61" s="55" t="s">
        <v>1123</v>
      </c>
      <c r="C61" s="1017">
        <v>17</v>
      </c>
      <c r="D61" s="1009">
        <v>16</v>
      </c>
      <c r="E61" s="1018">
        <f t="shared" si="1"/>
        <v>-5.8823529411764781</v>
      </c>
      <c r="F61" s="1526">
        <v>2.875</v>
      </c>
      <c r="G61" s="1003">
        <v>16</v>
      </c>
      <c r="H61" s="1539">
        <v>0</v>
      </c>
      <c r="I61" s="1540">
        <v>0</v>
      </c>
    </row>
    <row r="62" spans="2:9" ht="15.75" thickBot="1" x14ac:dyDescent="0.3">
      <c r="B62" s="1528" t="s">
        <v>14</v>
      </c>
      <c r="C62" s="1529">
        <v>1001</v>
      </c>
      <c r="D62" s="1529">
        <f>SUM(D42:D61)</f>
        <v>1035</v>
      </c>
      <c r="E62" s="1530">
        <f t="shared" si="1"/>
        <v>3.3966033966033962</v>
      </c>
      <c r="F62" s="1531">
        <v>2.3207729468599032</v>
      </c>
      <c r="G62" s="1541">
        <f>SUM(G42:G61)</f>
        <v>984</v>
      </c>
      <c r="H62" s="1542">
        <f>SUM(H42:H61)</f>
        <v>47</v>
      </c>
      <c r="I62" s="1543">
        <f>SUM(I42:I61)</f>
        <v>4</v>
      </c>
    </row>
    <row r="64" spans="2:9" x14ac:dyDescent="0.25">
      <c r="B64" s="431" t="s">
        <v>2798</v>
      </c>
    </row>
    <row r="65" spans="2:5" ht="15.75" thickBot="1" x14ac:dyDescent="0.3"/>
    <row r="66" spans="2:5" ht="15" customHeight="1" x14ac:dyDescent="0.25">
      <c r="B66" s="7491" t="s">
        <v>2734</v>
      </c>
      <c r="C66" s="7494" t="s">
        <v>1133</v>
      </c>
      <c r="D66" s="7495"/>
      <c r="E66" s="7496"/>
    </row>
    <row r="67" spans="2:5" ht="15.75" thickBot="1" x14ac:dyDescent="0.3">
      <c r="B67" s="7492"/>
      <c r="C67" s="7497"/>
      <c r="D67" s="7498"/>
      <c r="E67" s="7499"/>
    </row>
    <row r="68" spans="2:5" ht="16.5" thickBot="1" x14ac:dyDescent="0.3">
      <c r="B68" s="7493"/>
      <c r="C68" s="6346">
        <v>2021</v>
      </c>
      <c r="D68" s="6346" t="s">
        <v>2735</v>
      </c>
      <c r="E68" s="6347" t="s">
        <v>2736</v>
      </c>
    </row>
    <row r="69" spans="2:5" x14ac:dyDescent="0.25">
      <c r="B69" s="6348" t="s">
        <v>1128</v>
      </c>
      <c r="C69" s="6349">
        <v>249786</v>
      </c>
      <c r="D69" s="6349">
        <v>28322.82</v>
      </c>
      <c r="E69" s="6350">
        <v>-88.661165958060096</v>
      </c>
    </row>
    <row r="70" spans="2:5" x14ac:dyDescent="0.25">
      <c r="B70" s="6351" t="s">
        <v>1129</v>
      </c>
      <c r="C70" s="6352">
        <v>2294</v>
      </c>
      <c r="D70" s="6352">
        <v>38135.169999999984</v>
      </c>
      <c r="E70" s="6353">
        <v>1562.3875326939835</v>
      </c>
    </row>
    <row r="71" spans="2:5" x14ac:dyDescent="0.25">
      <c r="B71" s="6351" t="s">
        <v>2737</v>
      </c>
      <c r="C71" s="6352">
        <v>1190165</v>
      </c>
      <c r="D71" s="6352">
        <v>1140468.1430000002</v>
      </c>
      <c r="E71" s="6353">
        <v>-4.1756274970277047</v>
      </c>
    </row>
    <row r="72" spans="2:5" x14ac:dyDescent="0.25">
      <c r="B72" s="6351" t="s">
        <v>2738</v>
      </c>
      <c r="C72" s="6352">
        <v>745040</v>
      </c>
      <c r="D72" s="6352">
        <v>329356.89999999997</v>
      </c>
      <c r="E72" s="6353">
        <v>-55.793393643294323</v>
      </c>
    </row>
    <row r="73" spans="2:5" x14ac:dyDescent="0.25">
      <c r="B73" s="6351" t="s">
        <v>2739</v>
      </c>
      <c r="C73" s="6352">
        <v>110095</v>
      </c>
      <c r="D73" s="6352">
        <v>95539</v>
      </c>
      <c r="E73" s="6353">
        <v>-13.221308869612599</v>
      </c>
    </row>
    <row r="74" spans="2:5" x14ac:dyDescent="0.25">
      <c r="B74" s="6354" t="s">
        <v>2740</v>
      </c>
      <c r="C74" s="6355">
        <v>810</v>
      </c>
      <c r="D74" s="6355">
        <v>807</v>
      </c>
      <c r="E74" s="6353">
        <v>-0.37037037037036669</v>
      </c>
    </row>
    <row r="75" spans="2:5" x14ac:dyDescent="0.25">
      <c r="B75" s="6356" t="s">
        <v>2741</v>
      </c>
      <c r="C75" s="6352">
        <v>7137</v>
      </c>
      <c r="D75" s="6352">
        <v>11358.284999999998</v>
      </c>
      <c r="E75" s="6353">
        <v>59.146490121899916</v>
      </c>
    </row>
    <row r="76" spans="2:5" ht="15.75" thickBot="1" x14ac:dyDescent="0.3">
      <c r="B76" s="6357" t="s">
        <v>2742</v>
      </c>
      <c r="C76" s="6358">
        <v>834</v>
      </c>
      <c r="D76" s="6358">
        <v>643</v>
      </c>
      <c r="E76" s="6359">
        <v>-22.901678657074342</v>
      </c>
    </row>
    <row r="79" spans="2:5" x14ac:dyDescent="0.25">
      <c r="B79" s="431" t="s">
        <v>2487</v>
      </c>
    </row>
    <row r="80" spans="2:5" ht="15.75" thickBot="1" x14ac:dyDescent="0.3"/>
    <row r="81" spans="2:12" ht="15.75" customHeight="1" thickBot="1" x14ac:dyDescent="0.3">
      <c r="B81" s="7500" t="s">
        <v>1131</v>
      </c>
      <c r="C81" s="7502" t="s">
        <v>1132</v>
      </c>
      <c r="D81" s="7504" t="s">
        <v>1133</v>
      </c>
      <c r="E81" s="7504"/>
      <c r="F81" s="7504"/>
      <c r="G81" s="7504"/>
      <c r="H81" s="7504"/>
      <c r="I81" s="7504"/>
      <c r="J81" s="7504"/>
      <c r="K81" s="7504"/>
      <c r="L81" s="7505"/>
    </row>
    <row r="82" spans="2:12" ht="45.75" thickBot="1" x14ac:dyDescent="0.3">
      <c r="B82" s="7501"/>
      <c r="C82" s="7503"/>
      <c r="D82" s="6360" t="s">
        <v>1134</v>
      </c>
      <c r="E82" s="6361" t="s">
        <v>1135</v>
      </c>
      <c r="F82" s="6361" t="s">
        <v>1130</v>
      </c>
      <c r="G82" s="6362" t="s">
        <v>1136</v>
      </c>
      <c r="H82" s="6361" t="s">
        <v>1137</v>
      </c>
      <c r="I82" s="6363" t="s">
        <v>1138</v>
      </c>
      <c r="J82" s="6361" t="s">
        <v>1139</v>
      </c>
      <c r="K82" s="6361" t="s">
        <v>1140</v>
      </c>
      <c r="L82" s="6364" t="s">
        <v>1141</v>
      </c>
    </row>
    <row r="83" spans="2:12" x14ac:dyDescent="0.25">
      <c r="B83" s="6365" t="s">
        <v>1142</v>
      </c>
      <c r="C83" s="6366">
        <v>20</v>
      </c>
      <c r="D83" s="6367">
        <v>50</v>
      </c>
      <c r="E83" s="6368">
        <v>12615.3</v>
      </c>
      <c r="F83" s="6368">
        <v>109842</v>
      </c>
      <c r="G83" s="6369">
        <v>0</v>
      </c>
      <c r="H83" s="6368">
        <v>136244.20000000001</v>
      </c>
      <c r="I83" s="6368">
        <v>0</v>
      </c>
      <c r="J83" s="6368">
        <v>0</v>
      </c>
      <c r="K83" s="6368">
        <v>105</v>
      </c>
      <c r="L83" s="6370">
        <v>2792</v>
      </c>
    </row>
    <row r="84" spans="2:12" x14ac:dyDescent="0.25">
      <c r="B84" s="6365" t="s">
        <v>1143</v>
      </c>
      <c r="C84" s="6366">
        <v>2</v>
      </c>
      <c r="D84" s="6367">
        <v>0</v>
      </c>
      <c r="E84" s="6368">
        <v>0</v>
      </c>
      <c r="F84" s="6368">
        <v>6</v>
      </c>
      <c r="G84" s="6369">
        <v>0</v>
      </c>
      <c r="H84" s="6368">
        <v>19.82</v>
      </c>
      <c r="I84" s="6368">
        <v>0</v>
      </c>
      <c r="J84" s="6368">
        <v>0</v>
      </c>
      <c r="K84" s="6368">
        <v>0</v>
      </c>
      <c r="L84" s="6370">
        <v>0</v>
      </c>
    </row>
    <row r="85" spans="2:12" x14ac:dyDescent="0.25">
      <c r="B85" s="6365" t="s">
        <v>1144</v>
      </c>
      <c r="C85" s="6366">
        <v>12</v>
      </c>
      <c r="D85" s="6367">
        <v>0</v>
      </c>
      <c r="E85" s="6368">
        <v>2</v>
      </c>
      <c r="F85" s="6368">
        <v>811.96</v>
      </c>
      <c r="G85" s="6369">
        <v>26</v>
      </c>
      <c r="H85" s="6368">
        <v>1.2</v>
      </c>
      <c r="I85" s="6368">
        <v>0</v>
      </c>
      <c r="J85" s="6368">
        <v>0</v>
      </c>
      <c r="K85" s="6368">
        <v>11</v>
      </c>
      <c r="L85" s="6370">
        <v>0.9</v>
      </c>
    </row>
    <row r="86" spans="2:12" ht="15.75" thickBot="1" x14ac:dyDescent="0.3">
      <c r="B86" s="6371" t="s">
        <v>1145</v>
      </c>
      <c r="C86" s="6372">
        <v>4</v>
      </c>
      <c r="D86" s="6373">
        <v>0</v>
      </c>
      <c r="E86" s="6374">
        <v>0</v>
      </c>
      <c r="F86" s="6374">
        <v>3.5</v>
      </c>
      <c r="G86" s="6375">
        <v>0</v>
      </c>
      <c r="H86" s="6374">
        <v>5</v>
      </c>
      <c r="I86" s="6374">
        <v>0</v>
      </c>
      <c r="J86" s="6374">
        <v>0</v>
      </c>
      <c r="K86" s="6374">
        <v>0</v>
      </c>
      <c r="L86" s="6376">
        <v>0</v>
      </c>
    </row>
    <row r="87" spans="2:12" ht="15.75" thickBot="1" x14ac:dyDescent="0.3">
      <c r="B87" s="6377" t="s">
        <v>173</v>
      </c>
      <c r="C87" s="6372">
        <v>1846</v>
      </c>
      <c r="D87" s="6373">
        <v>2923.91</v>
      </c>
      <c r="E87" s="6374">
        <v>21573.5</v>
      </c>
      <c r="F87" s="6374">
        <v>321963.76000000007</v>
      </c>
      <c r="G87" s="6375">
        <v>2246</v>
      </c>
      <c r="H87" s="6374">
        <v>22379.300000000003</v>
      </c>
      <c r="I87" s="6374">
        <v>353</v>
      </c>
      <c r="J87" s="6374">
        <v>15</v>
      </c>
      <c r="K87" s="6374">
        <v>8142.59</v>
      </c>
      <c r="L87" s="6376">
        <v>20788.299999999996</v>
      </c>
    </row>
    <row r="88" spans="2:12" x14ac:dyDescent="0.25">
      <c r="B88" s="6378" t="s">
        <v>174</v>
      </c>
      <c r="C88" s="6366">
        <v>1792</v>
      </c>
      <c r="D88" s="6367">
        <v>2108.7300000000005</v>
      </c>
      <c r="E88" s="6368">
        <v>982.88999999999987</v>
      </c>
      <c r="F88" s="6368">
        <v>185286.89999999997</v>
      </c>
      <c r="G88" s="6369">
        <v>977</v>
      </c>
      <c r="H88" s="6368">
        <v>1830.4599999999998</v>
      </c>
      <c r="I88" s="6368">
        <v>46</v>
      </c>
      <c r="J88" s="6368">
        <v>8</v>
      </c>
      <c r="K88" s="6368">
        <v>498.57</v>
      </c>
      <c r="L88" s="6370">
        <v>8184.08</v>
      </c>
    </row>
    <row r="89" spans="2:12" x14ac:dyDescent="0.25">
      <c r="B89" s="6365" t="s">
        <v>175</v>
      </c>
      <c r="C89" s="6366">
        <v>1029</v>
      </c>
      <c r="D89" s="6367">
        <v>798.31000000000006</v>
      </c>
      <c r="E89" s="6368">
        <v>830.68</v>
      </c>
      <c r="F89" s="6368">
        <v>38129.42</v>
      </c>
      <c r="G89" s="6369">
        <v>2410</v>
      </c>
      <c r="H89" s="6368">
        <v>131589.27000000002</v>
      </c>
      <c r="I89" s="6368">
        <v>114</v>
      </c>
      <c r="J89" s="6368">
        <v>784</v>
      </c>
      <c r="K89" s="6368">
        <v>141.30000000000001</v>
      </c>
      <c r="L89" s="6370">
        <v>3191.1000000000004</v>
      </c>
    </row>
    <row r="90" spans="2:12" x14ac:dyDescent="0.25">
      <c r="B90" s="6365" t="s">
        <v>176</v>
      </c>
      <c r="C90" s="6366">
        <v>393</v>
      </c>
      <c r="D90" s="6367">
        <v>0</v>
      </c>
      <c r="E90" s="6368">
        <v>259.2</v>
      </c>
      <c r="F90" s="6368">
        <v>23319.599999999999</v>
      </c>
      <c r="G90" s="6369">
        <v>216</v>
      </c>
      <c r="H90" s="6368">
        <v>852.47</v>
      </c>
      <c r="I90" s="6368">
        <v>28</v>
      </c>
      <c r="J90" s="6368">
        <v>0</v>
      </c>
      <c r="K90" s="6368">
        <v>38.799999999999997</v>
      </c>
      <c r="L90" s="6370">
        <v>1226.3</v>
      </c>
    </row>
    <row r="91" spans="2:12" ht="15.75" thickBot="1" x14ac:dyDescent="0.3">
      <c r="B91" s="6379" t="s">
        <v>177</v>
      </c>
      <c r="C91" s="6380">
        <v>842</v>
      </c>
      <c r="D91" s="6381">
        <v>7444.2000000000007</v>
      </c>
      <c r="E91" s="6382">
        <v>117.85</v>
      </c>
      <c r="F91" s="6382">
        <v>36608.9</v>
      </c>
      <c r="G91" s="6383">
        <v>283</v>
      </c>
      <c r="H91" s="6382">
        <v>527.47</v>
      </c>
      <c r="I91" s="6382">
        <v>40</v>
      </c>
      <c r="J91" s="6382">
        <v>0</v>
      </c>
      <c r="K91" s="6382">
        <v>126.76999999999998</v>
      </c>
      <c r="L91" s="6384">
        <v>1165.3900000000001</v>
      </c>
    </row>
    <row r="92" spans="2:12" x14ac:dyDescent="0.25">
      <c r="B92" s="6385" t="s">
        <v>1146</v>
      </c>
      <c r="C92" s="6386">
        <v>873</v>
      </c>
      <c r="D92" s="6387">
        <v>13184.71</v>
      </c>
      <c r="E92" s="6388">
        <v>287.47000000000003</v>
      </c>
      <c r="F92" s="6388">
        <v>97488.74</v>
      </c>
      <c r="G92" s="6389">
        <v>1220</v>
      </c>
      <c r="H92" s="6388">
        <v>5905.9000000000005</v>
      </c>
      <c r="I92" s="6388">
        <v>27</v>
      </c>
      <c r="J92" s="6388">
        <v>0</v>
      </c>
      <c r="K92" s="6388">
        <v>183.03</v>
      </c>
      <c r="L92" s="6390">
        <v>3633.83</v>
      </c>
    </row>
    <row r="93" spans="2:12" x14ac:dyDescent="0.25">
      <c r="B93" s="6354" t="s">
        <v>179</v>
      </c>
      <c r="C93" s="6366">
        <v>222</v>
      </c>
      <c r="D93" s="6367">
        <v>952.4</v>
      </c>
      <c r="E93" s="6368">
        <v>80.349999999999994</v>
      </c>
      <c r="F93" s="6368">
        <v>10738.070000000002</v>
      </c>
      <c r="G93" s="6369">
        <v>894</v>
      </c>
      <c r="H93" s="6368">
        <v>259.98</v>
      </c>
      <c r="I93" s="6368">
        <v>25</v>
      </c>
      <c r="J93" s="6368">
        <v>0</v>
      </c>
      <c r="K93" s="6368">
        <v>11.72</v>
      </c>
      <c r="L93" s="6370">
        <v>76.559999999999988</v>
      </c>
    </row>
    <row r="94" spans="2:12" x14ac:dyDescent="0.25">
      <c r="B94" s="6354" t="s">
        <v>180</v>
      </c>
      <c r="C94" s="6366">
        <v>295</v>
      </c>
      <c r="D94" s="6367">
        <v>0</v>
      </c>
      <c r="E94" s="6368">
        <v>2</v>
      </c>
      <c r="F94" s="6368">
        <v>6315.2</v>
      </c>
      <c r="G94" s="6369">
        <v>184</v>
      </c>
      <c r="H94" s="6368">
        <v>61.2</v>
      </c>
      <c r="I94" s="6368">
        <v>0</v>
      </c>
      <c r="J94" s="6368">
        <v>0</v>
      </c>
      <c r="K94" s="6368">
        <v>96.6</v>
      </c>
      <c r="L94" s="6370">
        <v>1699.9000000000003</v>
      </c>
    </row>
    <row r="95" spans="2:12" x14ac:dyDescent="0.25">
      <c r="B95" s="6354" t="s">
        <v>181</v>
      </c>
      <c r="C95" s="6366">
        <v>322</v>
      </c>
      <c r="D95" s="6367">
        <v>87.63</v>
      </c>
      <c r="E95" s="6368">
        <v>1060.7</v>
      </c>
      <c r="F95" s="6368">
        <v>20605.452999999998</v>
      </c>
      <c r="G95" s="6369">
        <v>248</v>
      </c>
      <c r="H95" s="6368">
        <v>1285.4499999999996</v>
      </c>
      <c r="I95" s="6368">
        <v>5</v>
      </c>
      <c r="J95" s="6368">
        <v>0</v>
      </c>
      <c r="K95" s="6368">
        <v>1089.9349999999999</v>
      </c>
      <c r="L95" s="6370">
        <v>1859.5299999999997</v>
      </c>
    </row>
    <row r="96" spans="2:12" x14ac:dyDescent="0.25">
      <c r="B96" s="6354" t="s">
        <v>182</v>
      </c>
      <c r="C96" s="6366">
        <v>233</v>
      </c>
      <c r="D96" s="6367">
        <v>222</v>
      </c>
      <c r="E96" s="6368">
        <v>74.680000000000007</v>
      </c>
      <c r="F96" s="6368">
        <v>9300.83</v>
      </c>
      <c r="G96" s="6369">
        <v>23</v>
      </c>
      <c r="H96" s="6368">
        <v>23816.73</v>
      </c>
      <c r="I96" s="6368">
        <v>0</v>
      </c>
      <c r="J96" s="6368">
        <v>0</v>
      </c>
      <c r="K96" s="6368">
        <v>118.36</v>
      </c>
      <c r="L96" s="6370">
        <v>3850.74</v>
      </c>
    </row>
    <row r="97" spans="2:12" ht="15.75" thickBot="1" x14ac:dyDescent="0.3">
      <c r="B97" s="6391" t="s">
        <v>183</v>
      </c>
      <c r="C97" s="6372">
        <v>396</v>
      </c>
      <c r="D97" s="6373">
        <v>457.53000000000003</v>
      </c>
      <c r="E97" s="6374">
        <v>68.86</v>
      </c>
      <c r="F97" s="6374">
        <v>16057.900000000001</v>
      </c>
      <c r="G97" s="6375">
        <v>787</v>
      </c>
      <c r="H97" s="6374">
        <v>1205.8900000000001</v>
      </c>
      <c r="I97" s="6374">
        <v>0</v>
      </c>
      <c r="J97" s="6374">
        <v>0</v>
      </c>
      <c r="K97" s="6374">
        <v>16.87</v>
      </c>
      <c r="L97" s="6376">
        <v>2118.41</v>
      </c>
    </row>
    <row r="98" spans="2:12" x14ac:dyDescent="0.25">
      <c r="B98" s="6356" t="s">
        <v>1121</v>
      </c>
      <c r="C98" s="6392">
        <v>73</v>
      </c>
      <c r="D98" s="6393">
        <v>0</v>
      </c>
      <c r="E98" s="6394">
        <v>8.629999999999999</v>
      </c>
      <c r="F98" s="6394">
        <v>230817.13999999998</v>
      </c>
      <c r="G98" s="6395">
        <v>1095</v>
      </c>
      <c r="H98" s="6394">
        <v>5.75</v>
      </c>
      <c r="I98" s="6394">
        <v>0</v>
      </c>
      <c r="J98" s="6394">
        <v>0</v>
      </c>
      <c r="K98" s="6394">
        <v>11.46</v>
      </c>
      <c r="L98" s="6396">
        <v>92.21</v>
      </c>
    </row>
    <row r="99" spans="2:12" x14ac:dyDescent="0.25">
      <c r="B99" s="6351" t="s">
        <v>185</v>
      </c>
      <c r="C99" s="6366">
        <v>406</v>
      </c>
      <c r="D99" s="6367">
        <v>92.6</v>
      </c>
      <c r="E99" s="6368">
        <v>24.9</v>
      </c>
      <c r="F99" s="6368">
        <v>3332.5800000000004</v>
      </c>
      <c r="G99" s="6369">
        <v>76</v>
      </c>
      <c r="H99" s="6368">
        <v>33.54</v>
      </c>
      <c r="I99" s="6368">
        <v>0</v>
      </c>
      <c r="J99" s="6368">
        <v>0</v>
      </c>
      <c r="K99" s="6368">
        <v>5.3</v>
      </c>
      <c r="L99" s="6370">
        <v>389.93000000000006</v>
      </c>
    </row>
    <row r="100" spans="2:12" x14ac:dyDescent="0.25">
      <c r="B100" s="6351" t="s">
        <v>1122</v>
      </c>
      <c r="C100" s="6366">
        <v>99</v>
      </c>
      <c r="D100" s="6367">
        <v>0</v>
      </c>
      <c r="E100" s="6368">
        <v>6.66</v>
      </c>
      <c r="F100" s="6368">
        <v>666.86000000000013</v>
      </c>
      <c r="G100" s="6369">
        <v>92</v>
      </c>
      <c r="H100" s="6368">
        <v>31.31</v>
      </c>
      <c r="I100" s="6368">
        <v>0</v>
      </c>
      <c r="J100" s="6368">
        <v>0</v>
      </c>
      <c r="K100" s="6368">
        <v>10.650000000000002</v>
      </c>
      <c r="L100" s="6370">
        <v>341.04</v>
      </c>
    </row>
    <row r="101" spans="2:12" x14ac:dyDescent="0.25">
      <c r="B101" s="6351" t="s">
        <v>187</v>
      </c>
      <c r="C101" s="6366">
        <v>103</v>
      </c>
      <c r="D101" s="6367">
        <v>0</v>
      </c>
      <c r="E101" s="6368">
        <v>21.95</v>
      </c>
      <c r="F101" s="6368">
        <v>9841.7200000000012</v>
      </c>
      <c r="G101" s="6369">
        <v>252</v>
      </c>
      <c r="H101" s="6368">
        <v>3053.46</v>
      </c>
      <c r="I101" s="6368">
        <v>1</v>
      </c>
      <c r="J101" s="6368">
        <v>0</v>
      </c>
      <c r="K101" s="6368">
        <v>38</v>
      </c>
      <c r="L101" s="6370">
        <v>42436.67</v>
      </c>
    </row>
    <row r="102" spans="2:12" x14ac:dyDescent="0.25">
      <c r="B102" s="6351" t="s">
        <v>188</v>
      </c>
      <c r="C102" s="6366">
        <v>220</v>
      </c>
      <c r="D102" s="6367">
        <v>0</v>
      </c>
      <c r="E102" s="6368">
        <v>12.34</v>
      </c>
      <c r="F102" s="6368">
        <v>1569.33</v>
      </c>
      <c r="G102" s="6369">
        <v>34</v>
      </c>
      <c r="H102" s="6368">
        <v>74.52000000000001</v>
      </c>
      <c r="I102" s="6368">
        <v>2</v>
      </c>
      <c r="J102" s="6368">
        <v>0</v>
      </c>
      <c r="K102" s="6368">
        <v>404.14</v>
      </c>
      <c r="L102" s="6370">
        <v>66.239999999999995</v>
      </c>
    </row>
    <row r="103" spans="2:12" x14ac:dyDescent="0.25">
      <c r="B103" s="6351" t="s">
        <v>189</v>
      </c>
      <c r="C103" s="6366">
        <v>238</v>
      </c>
      <c r="D103" s="6367">
        <v>0</v>
      </c>
      <c r="E103" s="6368">
        <v>41.089999999999996</v>
      </c>
      <c r="F103" s="6368">
        <v>1665.29</v>
      </c>
      <c r="G103" s="6369">
        <v>37</v>
      </c>
      <c r="H103" s="6368">
        <v>58.75</v>
      </c>
      <c r="I103" s="6368">
        <v>2</v>
      </c>
      <c r="J103" s="6368">
        <v>0</v>
      </c>
      <c r="K103" s="6368">
        <v>33.99</v>
      </c>
      <c r="L103" s="6370">
        <v>505.73999999999995</v>
      </c>
    </row>
    <row r="104" spans="2:12" x14ac:dyDescent="0.25">
      <c r="B104" s="6351" t="s">
        <v>190</v>
      </c>
      <c r="C104" s="6366">
        <v>83</v>
      </c>
      <c r="D104" s="6367">
        <v>0</v>
      </c>
      <c r="E104" s="6368">
        <v>2.61</v>
      </c>
      <c r="F104" s="6368">
        <v>1543.2700000000002</v>
      </c>
      <c r="G104" s="6369">
        <v>282</v>
      </c>
      <c r="H104" s="6368">
        <v>76.37</v>
      </c>
      <c r="I104" s="6368">
        <v>0</v>
      </c>
      <c r="J104" s="6368">
        <v>0</v>
      </c>
      <c r="K104" s="6368">
        <v>242.66</v>
      </c>
      <c r="L104" s="6370">
        <v>25.019999999999996</v>
      </c>
    </row>
    <row r="105" spans="2:12" x14ac:dyDescent="0.25">
      <c r="B105" s="6351" t="s">
        <v>191</v>
      </c>
      <c r="C105" s="6366">
        <v>178</v>
      </c>
      <c r="D105" s="6367">
        <v>0.8</v>
      </c>
      <c r="E105" s="6368">
        <v>3.3099999999999996</v>
      </c>
      <c r="F105" s="6368">
        <v>10548.43</v>
      </c>
      <c r="G105" s="6369">
        <v>183</v>
      </c>
      <c r="H105" s="6368">
        <v>38.86</v>
      </c>
      <c r="I105" s="6368">
        <v>0</v>
      </c>
      <c r="J105" s="6368">
        <v>0</v>
      </c>
      <c r="K105" s="6368">
        <v>18.54</v>
      </c>
      <c r="L105" s="6370">
        <v>398.31</v>
      </c>
    </row>
    <row r="106" spans="2:12" ht="15.75" thickBot="1" x14ac:dyDescent="0.3">
      <c r="B106" s="6397" t="s">
        <v>1147</v>
      </c>
      <c r="C106" s="6366">
        <v>67</v>
      </c>
      <c r="D106" s="6367">
        <v>0</v>
      </c>
      <c r="E106" s="6368">
        <v>58.2</v>
      </c>
      <c r="F106" s="6368">
        <v>4005.29</v>
      </c>
      <c r="G106" s="6369">
        <v>93</v>
      </c>
      <c r="H106" s="6368">
        <v>0</v>
      </c>
      <c r="I106" s="6368">
        <v>0</v>
      </c>
      <c r="J106" s="6368">
        <v>0</v>
      </c>
      <c r="K106" s="6368">
        <v>13</v>
      </c>
      <c r="L106" s="6370">
        <v>696.8</v>
      </c>
    </row>
    <row r="107" spans="2:12" ht="15.75" thickBot="1" x14ac:dyDescent="0.3">
      <c r="B107" s="6398" t="s">
        <v>14</v>
      </c>
      <c r="C107" s="6399">
        <f t="shared" ref="C107:L107" si="2">SUM(C83:C106)</f>
        <v>9748</v>
      </c>
      <c r="D107" s="6508">
        <f t="shared" si="2"/>
        <v>28322.82</v>
      </c>
      <c r="E107" s="6509">
        <f t="shared" si="2"/>
        <v>38135.169999999984</v>
      </c>
      <c r="F107" s="6509">
        <f t="shared" si="2"/>
        <v>1140468.1430000002</v>
      </c>
      <c r="G107" s="6509">
        <f t="shared" si="2"/>
        <v>11658</v>
      </c>
      <c r="H107" s="6509">
        <f t="shared" si="2"/>
        <v>329356.89999999997</v>
      </c>
      <c r="I107" s="6509">
        <f t="shared" si="2"/>
        <v>643</v>
      </c>
      <c r="J107" s="6509">
        <f t="shared" si="2"/>
        <v>807</v>
      </c>
      <c r="K107" s="6509">
        <f t="shared" si="2"/>
        <v>11358.284999999998</v>
      </c>
      <c r="L107" s="6510">
        <f t="shared" si="2"/>
        <v>95539</v>
      </c>
    </row>
    <row r="108" spans="2:12" ht="14.25" customHeight="1" x14ac:dyDescent="0.25">
      <c r="B108" s="5559"/>
      <c r="C108" s="5559"/>
      <c r="D108" s="5559"/>
      <c r="E108" s="5559"/>
      <c r="F108" s="5559"/>
      <c r="G108" s="5559"/>
      <c r="H108" s="5559"/>
      <c r="I108" s="5559"/>
      <c r="J108" s="5559"/>
      <c r="K108" s="5559"/>
      <c r="L108" s="5559"/>
    </row>
    <row r="109" spans="2:12" ht="27.75" customHeight="1" x14ac:dyDescent="0.25">
      <c r="B109" s="7130" t="s">
        <v>2799</v>
      </c>
      <c r="C109" s="7130"/>
      <c r="D109" s="7130"/>
      <c r="E109" s="7130"/>
      <c r="F109" s="7130"/>
      <c r="G109" s="7130"/>
      <c r="H109" s="7130"/>
      <c r="I109" s="7130"/>
      <c r="J109" s="7130"/>
      <c r="K109" s="7130"/>
      <c r="L109" s="7130"/>
    </row>
  </sheetData>
  <mergeCells count="26">
    <mergeCell ref="B4:B6"/>
    <mergeCell ref="C4:E4"/>
    <mergeCell ref="F4:H4"/>
    <mergeCell ref="I4:I6"/>
    <mergeCell ref="C5:D5"/>
    <mergeCell ref="E5:E6"/>
    <mergeCell ref="F5:G5"/>
    <mergeCell ref="H5:H6"/>
    <mergeCell ref="I40:I41"/>
    <mergeCell ref="B14:B15"/>
    <mergeCell ref="C14:E14"/>
    <mergeCell ref="F14:F15"/>
    <mergeCell ref="G14:G15"/>
    <mergeCell ref="H14:H15"/>
    <mergeCell ref="I14:I15"/>
    <mergeCell ref="B40:B41"/>
    <mergeCell ref="C40:E40"/>
    <mergeCell ref="F40:F41"/>
    <mergeCell ref="G40:G41"/>
    <mergeCell ref="H40:H41"/>
    <mergeCell ref="B109:L109"/>
    <mergeCell ref="B66:B68"/>
    <mergeCell ref="C66:E67"/>
    <mergeCell ref="B81:B82"/>
    <mergeCell ref="C81:C82"/>
    <mergeCell ref="D81:L8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94"/>
  <sheetViews>
    <sheetView workbookViewId="0">
      <selection activeCell="M65" sqref="M65"/>
    </sheetView>
  </sheetViews>
  <sheetFormatPr defaultRowHeight="15" x14ac:dyDescent="0.25"/>
  <cols>
    <col min="2" max="2" width="33.42578125" style="3" customWidth="1"/>
    <col min="3" max="3" width="8.28515625" style="3" customWidth="1"/>
    <col min="4" max="4" width="8" style="3" customWidth="1"/>
    <col min="5" max="5" width="7.5703125" style="3" customWidth="1"/>
    <col min="6" max="6" width="7.140625" style="3" customWidth="1"/>
    <col min="7" max="7" width="7" style="3" customWidth="1"/>
    <col min="8" max="8" width="7.85546875" style="3" customWidth="1"/>
    <col min="9" max="10" width="9.140625" style="3"/>
    <col min="11" max="11" width="18.140625" style="3" customWidth="1"/>
    <col min="12" max="16384" width="9.140625" style="3"/>
  </cols>
  <sheetData>
    <row r="1" spans="2:9" x14ac:dyDescent="0.25">
      <c r="B1" s="431" t="s">
        <v>1148</v>
      </c>
    </row>
    <row r="2" spans="2:9" ht="15.75" customHeight="1" x14ac:dyDescent="0.25">
      <c r="B2" s="431" t="s">
        <v>2800</v>
      </c>
    </row>
    <row r="3" spans="2:9" ht="15.75" customHeight="1" thickBot="1" x14ac:dyDescent="0.3">
      <c r="B3" s="431"/>
    </row>
    <row r="4" spans="2:9" ht="17.25" customHeight="1" thickBot="1" x14ac:dyDescent="0.3">
      <c r="B4" s="7350" t="s">
        <v>26</v>
      </c>
      <c r="C4" s="7422" t="s">
        <v>114</v>
      </c>
      <c r="D4" s="7536"/>
      <c r="E4" s="7537"/>
      <c r="F4" s="7422" t="s">
        <v>115</v>
      </c>
      <c r="G4" s="7536"/>
      <c r="H4" s="7537"/>
      <c r="I4" s="7538" t="s">
        <v>2608</v>
      </c>
    </row>
    <row r="5" spans="2:9" ht="14.25" customHeight="1" x14ac:dyDescent="0.25">
      <c r="B5" s="7519"/>
      <c r="C5" s="7527" t="s">
        <v>124</v>
      </c>
      <c r="D5" s="7528"/>
      <c r="E5" s="7534" t="s">
        <v>125</v>
      </c>
      <c r="F5" s="7527" t="s">
        <v>124</v>
      </c>
      <c r="G5" s="7528"/>
      <c r="H5" s="7534" t="s">
        <v>125</v>
      </c>
      <c r="I5" s="7539"/>
    </row>
    <row r="6" spans="2:9" ht="48" customHeight="1" thickBot="1" x14ac:dyDescent="0.3">
      <c r="B6" s="7520"/>
      <c r="C6" s="6400" t="s">
        <v>1</v>
      </c>
      <c r="D6" s="6401" t="s">
        <v>2360</v>
      </c>
      <c r="E6" s="7535"/>
      <c r="F6" s="6400" t="s">
        <v>1</v>
      </c>
      <c r="G6" s="6401" t="s">
        <v>2360</v>
      </c>
      <c r="H6" s="7535"/>
      <c r="I6" s="7540"/>
    </row>
    <row r="7" spans="2:9" ht="23.25" hidden="1" customHeight="1" thickBot="1" x14ac:dyDescent="0.3">
      <c r="B7" s="6402" t="s">
        <v>1149</v>
      </c>
      <c r="C7" s="6403" t="s">
        <v>29</v>
      </c>
      <c r="D7" s="6404">
        <v>0</v>
      </c>
      <c r="E7" s="6405" t="e">
        <f t="shared" ref="E7:E69" si="0">IF(C7*D7=0,"",(D7/C7)*100-100)</f>
        <v>#VALUE!</v>
      </c>
      <c r="F7" s="6403" t="s">
        <v>387</v>
      </c>
      <c r="G7" s="6404">
        <v>0</v>
      </c>
      <c r="H7" s="6405" t="e">
        <f t="shared" ref="H7:H68" si="1">IF(F7*G7=0,"",(G7/F7)*100-100)</f>
        <v>#VALUE!</v>
      </c>
      <c r="I7" s="6406" t="e">
        <f t="shared" ref="I7:I8" si="2">G7/$D$67*100</f>
        <v>#DIV/0!</v>
      </c>
    </row>
    <row r="8" spans="2:9" ht="23.25" hidden="1" customHeight="1" thickBot="1" x14ac:dyDescent="0.3">
      <c r="B8" s="6407" t="s">
        <v>1150</v>
      </c>
      <c r="C8" s="6408">
        <v>0</v>
      </c>
      <c r="D8" s="6409">
        <v>0</v>
      </c>
      <c r="E8" s="6410" t="str">
        <f t="shared" si="0"/>
        <v/>
      </c>
      <c r="F8" s="6408">
        <v>0</v>
      </c>
      <c r="G8" s="6409">
        <v>0</v>
      </c>
      <c r="H8" s="6410" t="str">
        <f t="shared" si="1"/>
        <v/>
      </c>
      <c r="I8" s="6411" t="e">
        <f t="shared" si="2"/>
        <v>#DIV/0!</v>
      </c>
    </row>
    <row r="9" spans="2:9" ht="23.25" thickBot="1" x14ac:dyDescent="0.3">
      <c r="B9" s="6402" t="s">
        <v>1151</v>
      </c>
      <c r="C9" s="6412">
        <v>1081</v>
      </c>
      <c r="D9" s="6413">
        <v>1148</v>
      </c>
      <c r="E9" s="6414">
        <f t="shared" si="0"/>
        <v>6.1979648473635507</v>
      </c>
      <c r="F9" s="6412">
        <v>1071</v>
      </c>
      <c r="G9" s="6413">
        <v>1137</v>
      </c>
      <c r="H9" s="6414">
        <f t="shared" si="1"/>
        <v>6.1624649859944043</v>
      </c>
      <c r="I9" s="6415">
        <v>11.63052373158756</v>
      </c>
    </row>
    <row r="10" spans="2:9" ht="12.75" customHeight="1" x14ac:dyDescent="0.25">
      <c r="B10" s="6416" t="s">
        <v>1152</v>
      </c>
      <c r="C10" s="538">
        <v>7</v>
      </c>
      <c r="D10" s="3766">
        <v>6</v>
      </c>
      <c r="E10" s="5577">
        <f t="shared" si="0"/>
        <v>-14.285714285714292</v>
      </c>
      <c r="F10" s="538">
        <v>7</v>
      </c>
      <c r="G10" s="3766">
        <v>6</v>
      </c>
      <c r="H10" s="5577">
        <f t="shared" si="1"/>
        <v>-14.285714285714292</v>
      </c>
      <c r="I10" s="6417">
        <v>6.137479541734861E-2</v>
      </c>
    </row>
    <row r="11" spans="2:9" ht="12.75" hidden="1" customHeight="1" x14ac:dyDescent="0.25">
      <c r="B11" s="6418" t="s">
        <v>602</v>
      </c>
      <c r="C11" s="6419">
        <v>0</v>
      </c>
      <c r="D11" s="6420">
        <v>1</v>
      </c>
      <c r="E11" s="5580" t="str">
        <f t="shared" si="0"/>
        <v/>
      </c>
      <c r="F11" s="6419">
        <v>0</v>
      </c>
      <c r="G11" s="6420">
        <v>1</v>
      </c>
      <c r="H11" s="5580" t="str">
        <f t="shared" si="1"/>
        <v/>
      </c>
      <c r="I11" s="1221">
        <v>1.0229132569558102E-2</v>
      </c>
    </row>
    <row r="12" spans="2:9" x14ac:dyDescent="0.25">
      <c r="B12" s="6418" t="s">
        <v>603</v>
      </c>
      <c r="C12" s="6421">
        <v>1</v>
      </c>
      <c r="D12" s="6422">
        <v>1</v>
      </c>
      <c r="E12" s="5580">
        <f t="shared" si="0"/>
        <v>0</v>
      </c>
      <c r="F12" s="6421">
        <v>1</v>
      </c>
      <c r="G12" s="6422">
        <v>1</v>
      </c>
      <c r="H12" s="5580">
        <f t="shared" si="1"/>
        <v>0</v>
      </c>
      <c r="I12" s="1221">
        <v>1.0229132569558102E-2</v>
      </c>
    </row>
    <row r="13" spans="2:9" ht="12.75" hidden="1" customHeight="1" x14ac:dyDescent="0.25">
      <c r="B13" s="6418" t="s">
        <v>604</v>
      </c>
      <c r="C13" s="6419">
        <v>0</v>
      </c>
      <c r="D13" s="6420">
        <v>0</v>
      </c>
      <c r="E13" s="5580" t="str">
        <f t="shared" si="0"/>
        <v/>
      </c>
      <c r="F13" s="6419">
        <v>0</v>
      </c>
      <c r="G13" s="6420">
        <v>0</v>
      </c>
      <c r="H13" s="5580" t="str">
        <f t="shared" si="1"/>
        <v/>
      </c>
      <c r="I13" s="1221">
        <v>0</v>
      </c>
    </row>
    <row r="14" spans="2:9" ht="12.75" hidden="1" customHeight="1" x14ac:dyDescent="0.25">
      <c r="B14" s="6418" t="s">
        <v>605</v>
      </c>
      <c r="C14" s="6421">
        <v>0</v>
      </c>
      <c r="D14" s="6422">
        <v>0</v>
      </c>
      <c r="E14" s="5580" t="str">
        <f t="shared" si="0"/>
        <v/>
      </c>
      <c r="F14" s="6421">
        <v>0</v>
      </c>
      <c r="G14" s="6422">
        <v>0</v>
      </c>
      <c r="H14" s="5580" t="str">
        <f t="shared" si="1"/>
        <v/>
      </c>
      <c r="I14" s="1221">
        <v>0</v>
      </c>
    </row>
    <row r="15" spans="2:9" ht="12.75" hidden="1" customHeight="1" x14ac:dyDescent="0.25">
      <c r="B15" s="6418" t="s">
        <v>1153</v>
      </c>
      <c r="C15" s="6419">
        <v>0</v>
      </c>
      <c r="D15" s="6420">
        <v>0</v>
      </c>
      <c r="E15" s="5580" t="str">
        <f t="shared" si="0"/>
        <v/>
      </c>
      <c r="F15" s="6419">
        <v>0</v>
      </c>
      <c r="G15" s="6420">
        <v>0</v>
      </c>
      <c r="H15" s="5580" t="str">
        <f t="shared" si="1"/>
        <v/>
      </c>
      <c r="I15" s="1221">
        <v>0</v>
      </c>
    </row>
    <row r="16" spans="2:9" x14ac:dyDescent="0.25">
      <c r="B16" s="6418" t="s">
        <v>1154</v>
      </c>
      <c r="C16" s="6419">
        <v>939</v>
      </c>
      <c r="D16" s="6420">
        <v>1013</v>
      </c>
      <c r="E16" s="5580">
        <f t="shared" si="0"/>
        <v>7.8807241746538921</v>
      </c>
      <c r="F16" s="6419">
        <v>934</v>
      </c>
      <c r="G16" s="6420">
        <v>1007</v>
      </c>
      <c r="H16" s="5580">
        <f t="shared" si="1"/>
        <v>7.8158458244111273</v>
      </c>
      <c r="I16" s="1221">
        <v>10.300736497545008</v>
      </c>
    </row>
    <row r="17" spans="2:9" ht="12.75" customHeight="1" x14ac:dyDescent="0.25">
      <c r="B17" s="6418" t="s">
        <v>454</v>
      </c>
      <c r="C17" s="6419">
        <v>126</v>
      </c>
      <c r="D17" s="6420">
        <v>113</v>
      </c>
      <c r="E17" s="5580">
        <f t="shared" si="0"/>
        <v>-10.317460317460316</v>
      </c>
      <c r="F17" s="6419">
        <v>122</v>
      </c>
      <c r="G17" s="6420">
        <v>108</v>
      </c>
      <c r="H17" s="5580">
        <f t="shared" si="1"/>
        <v>-11.47540983606558</v>
      </c>
      <c r="I17" s="1221">
        <v>1.1047463175122749</v>
      </c>
    </row>
    <row r="18" spans="2:9" ht="12.75" customHeight="1" x14ac:dyDescent="0.25">
      <c r="B18" s="6418" t="s">
        <v>1155</v>
      </c>
      <c r="C18" s="6419">
        <v>1</v>
      </c>
      <c r="D18" s="6420">
        <v>1</v>
      </c>
      <c r="E18" s="5580">
        <f t="shared" si="0"/>
        <v>0</v>
      </c>
      <c r="F18" s="6419">
        <v>0</v>
      </c>
      <c r="G18" s="6420">
        <v>1</v>
      </c>
      <c r="H18" s="5580" t="str">
        <f t="shared" si="1"/>
        <v/>
      </c>
      <c r="I18" s="1221">
        <v>1.0229132569558102E-2</v>
      </c>
    </row>
    <row r="19" spans="2:9" ht="12.75" hidden="1" customHeight="1" x14ac:dyDescent="0.25">
      <c r="B19" s="6418" t="s">
        <v>1156</v>
      </c>
      <c r="C19" s="6419">
        <v>0</v>
      </c>
      <c r="D19" s="6420">
        <v>0</v>
      </c>
      <c r="E19" s="5580" t="str">
        <f t="shared" si="0"/>
        <v/>
      </c>
      <c r="F19" s="6419">
        <v>0</v>
      </c>
      <c r="G19" s="6420">
        <v>0</v>
      </c>
      <c r="H19" s="5580" t="str">
        <f t="shared" si="1"/>
        <v/>
      </c>
      <c r="I19" s="1221">
        <v>0</v>
      </c>
    </row>
    <row r="20" spans="2:9" x14ac:dyDescent="0.25">
      <c r="B20" s="6418" t="s">
        <v>1157</v>
      </c>
      <c r="C20" s="6419">
        <v>4</v>
      </c>
      <c r="D20" s="6420">
        <v>3</v>
      </c>
      <c r="E20" s="5580">
        <f t="shared" si="0"/>
        <v>-25</v>
      </c>
      <c r="F20" s="6419">
        <v>4</v>
      </c>
      <c r="G20" s="6420">
        <v>3</v>
      </c>
      <c r="H20" s="5580">
        <f t="shared" si="1"/>
        <v>-25</v>
      </c>
      <c r="I20" s="1221">
        <v>3.0687397708674305E-2</v>
      </c>
    </row>
    <row r="21" spans="2:9" ht="12.75" customHeight="1" x14ac:dyDescent="0.25">
      <c r="B21" s="6418" t="s">
        <v>610</v>
      </c>
      <c r="C21" s="6421">
        <v>1</v>
      </c>
      <c r="D21" s="6422">
        <v>5</v>
      </c>
      <c r="E21" s="5580">
        <f t="shared" si="0"/>
        <v>400</v>
      </c>
      <c r="F21" s="6421">
        <v>1</v>
      </c>
      <c r="G21" s="6422">
        <v>5</v>
      </c>
      <c r="H21" s="5580">
        <f t="shared" si="1"/>
        <v>400</v>
      </c>
      <c r="I21" s="1221">
        <v>5.1145662847790513E-2</v>
      </c>
    </row>
    <row r="22" spans="2:9" ht="13.5" customHeight="1" thickBot="1" x14ac:dyDescent="0.3">
      <c r="B22" s="6418" t="s">
        <v>611</v>
      </c>
      <c r="C22" s="6421">
        <v>2</v>
      </c>
      <c r="D22" s="6422">
        <v>5</v>
      </c>
      <c r="E22" s="5580">
        <f t="shared" si="0"/>
        <v>150</v>
      </c>
      <c r="F22" s="6421">
        <v>2</v>
      </c>
      <c r="G22" s="6422">
        <v>5</v>
      </c>
      <c r="H22" s="5580">
        <f t="shared" si="1"/>
        <v>150</v>
      </c>
      <c r="I22" s="1221">
        <v>5.1145662847790513E-2</v>
      </c>
    </row>
    <row r="23" spans="2:9" ht="13.5" hidden="1" customHeight="1" thickBot="1" x14ac:dyDescent="0.3">
      <c r="B23" s="6423" t="s">
        <v>612</v>
      </c>
      <c r="C23" s="6424">
        <v>0</v>
      </c>
      <c r="D23" s="4305">
        <v>0</v>
      </c>
      <c r="E23" s="6425" t="str">
        <f t="shared" si="0"/>
        <v/>
      </c>
      <c r="F23" s="6424">
        <v>0</v>
      </c>
      <c r="G23" s="4305">
        <v>0</v>
      </c>
      <c r="H23" s="6425" t="str">
        <f t="shared" si="1"/>
        <v/>
      </c>
      <c r="I23" s="6426">
        <v>0</v>
      </c>
    </row>
    <row r="24" spans="2:9" ht="23.25" thickBot="1" x14ac:dyDescent="0.3">
      <c r="B24" s="6427" t="s">
        <v>1158</v>
      </c>
      <c r="C24" s="6428">
        <v>2160</v>
      </c>
      <c r="D24" s="6429">
        <v>2442</v>
      </c>
      <c r="E24" s="6430">
        <f t="shared" si="0"/>
        <v>13.055555555555557</v>
      </c>
      <c r="F24" s="6428">
        <v>2154</v>
      </c>
      <c r="G24" s="6429">
        <v>2438</v>
      </c>
      <c r="H24" s="6430">
        <f t="shared" si="1"/>
        <v>13.184772516248827</v>
      </c>
      <c r="I24" s="6415">
        <v>24.93862520458265</v>
      </c>
    </row>
    <row r="25" spans="2:9" ht="12.75" customHeight="1" x14ac:dyDescent="0.25">
      <c r="B25" s="6416" t="s">
        <v>616</v>
      </c>
      <c r="C25" s="6431">
        <v>36</v>
      </c>
      <c r="D25" s="6432">
        <v>23</v>
      </c>
      <c r="E25" s="5577">
        <f t="shared" si="0"/>
        <v>-36.111111111111114</v>
      </c>
      <c r="F25" s="6431">
        <v>36</v>
      </c>
      <c r="G25" s="6432">
        <v>23</v>
      </c>
      <c r="H25" s="5577">
        <f t="shared" si="1"/>
        <v>-36.111111111111114</v>
      </c>
      <c r="I25" s="1219">
        <v>0.23527004909983631</v>
      </c>
    </row>
    <row r="26" spans="2:9" ht="12.75" customHeight="1" x14ac:dyDescent="0.25">
      <c r="B26" s="6418" t="s">
        <v>1159</v>
      </c>
      <c r="C26" s="6419">
        <v>6</v>
      </c>
      <c r="D26" s="6420">
        <v>3</v>
      </c>
      <c r="E26" s="5580">
        <f t="shared" si="0"/>
        <v>-50</v>
      </c>
      <c r="F26" s="6419">
        <v>5</v>
      </c>
      <c r="G26" s="6420">
        <v>3</v>
      </c>
      <c r="H26" s="5580">
        <f t="shared" si="1"/>
        <v>-40</v>
      </c>
      <c r="I26" s="1221">
        <v>3.0687397708674305E-2</v>
      </c>
    </row>
    <row r="27" spans="2:9" ht="12.75" customHeight="1" x14ac:dyDescent="0.25">
      <c r="B27" s="6418" t="s">
        <v>1160</v>
      </c>
      <c r="C27" s="6419">
        <v>2070</v>
      </c>
      <c r="D27" s="6420">
        <v>2344</v>
      </c>
      <c r="E27" s="5580">
        <f t="shared" si="0"/>
        <v>13.236714975845416</v>
      </c>
      <c r="F27" s="6419">
        <v>2065</v>
      </c>
      <c r="G27" s="6420">
        <v>2340</v>
      </c>
      <c r="H27" s="5580">
        <f t="shared" si="1"/>
        <v>13.317191283292985</v>
      </c>
      <c r="I27" s="1221">
        <v>23.936170212765958</v>
      </c>
    </row>
    <row r="28" spans="2:9" ht="13.5" customHeight="1" thickBot="1" x14ac:dyDescent="0.3">
      <c r="B28" s="6418" t="s">
        <v>460</v>
      </c>
      <c r="C28" s="6431">
        <v>48</v>
      </c>
      <c r="D28" s="6432">
        <v>72</v>
      </c>
      <c r="E28" s="5577">
        <f t="shared" si="0"/>
        <v>50</v>
      </c>
      <c r="F28" s="6431">
        <v>48</v>
      </c>
      <c r="G28" s="6432">
        <v>72</v>
      </c>
      <c r="H28" s="5577">
        <f t="shared" si="1"/>
        <v>50</v>
      </c>
      <c r="I28" s="1219">
        <v>0.73649754500818332</v>
      </c>
    </row>
    <row r="29" spans="2:9" ht="23.25" thickBot="1" x14ac:dyDescent="0.3">
      <c r="B29" s="6427" t="s">
        <v>1161</v>
      </c>
      <c r="C29" s="6428">
        <v>1</v>
      </c>
      <c r="D29" s="6429">
        <v>1</v>
      </c>
      <c r="E29" s="6430">
        <f t="shared" si="0"/>
        <v>0</v>
      </c>
      <c r="F29" s="6428">
        <v>0</v>
      </c>
      <c r="G29" s="6429">
        <v>0</v>
      </c>
      <c r="H29" s="6430" t="str">
        <f t="shared" si="1"/>
        <v/>
      </c>
      <c r="I29" s="6415">
        <v>0</v>
      </c>
    </row>
    <row r="30" spans="2:9" ht="15.75" thickBot="1" x14ac:dyDescent="0.3">
      <c r="B30" s="6433" t="s">
        <v>1162</v>
      </c>
      <c r="C30" s="6434">
        <v>1</v>
      </c>
      <c r="D30" s="6435">
        <v>1</v>
      </c>
      <c r="E30" s="6436">
        <f t="shared" si="0"/>
        <v>0</v>
      </c>
      <c r="F30" s="6434">
        <v>0</v>
      </c>
      <c r="G30" s="6435">
        <v>0</v>
      </c>
      <c r="H30" s="6436" t="str">
        <f t="shared" si="1"/>
        <v/>
      </c>
      <c r="I30" s="6437">
        <v>0</v>
      </c>
    </row>
    <row r="31" spans="2:9" ht="23.25" thickBot="1" x14ac:dyDescent="0.3">
      <c r="B31" s="6427" t="s">
        <v>1163</v>
      </c>
      <c r="C31" s="6428">
        <v>203</v>
      </c>
      <c r="D31" s="6429">
        <v>189</v>
      </c>
      <c r="E31" s="6430">
        <f t="shared" si="0"/>
        <v>-6.8965517241379359</v>
      </c>
      <c r="F31" s="6428">
        <v>201</v>
      </c>
      <c r="G31" s="6429">
        <v>178</v>
      </c>
      <c r="H31" s="6430">
        <f t="shared" si="1"/>
        <v>-11.442786069651746</v>
      </c>
      <c r="I31" s="6415">
        <v>1.820785597381342</v>
      </c>
    </row>
    <row r="32" spans="2:9" ht="12.75" hidden="1" customHeight="1" x14ac:dyDescent="0.25">
      <c r="B32" s="6416" t="s">
        <v>240</v>
      </c>
      <c r="C32" s="6431">
        <v>0</v>
      </c>
      <c r="D32" s="6432">
        <v>0</v>
      </c>
      <c r="E32" s="5577" t="str">
        <f t="shared" si="0"/>
        <v/>
      </c>
      <c r="F32" s="6431">
        <v>0</v>
      </c>
      <c r="G32" s="6432">
        <v>0</v>
      </c>
      <c r="H32" s="5577" t="str">
        <f t="shared" si="1"/>
        <v/>
      </c>
      <c r="I32" s="1219">
        <v>0</v>
      </c>
    </row>
    <row r="33" spans="2:9" x14ac:dyDescent="0.25">
      <c r="B33" s="6418" t="s">
        <v>241</v>
      </c>
      <c r="C33" s="6419">
        <v>97</v>
      </c>
      <c r="D33" s="6420">
        <v>103</v>
      </c>
      <c r="E33" s="5580">
        <f t="shared" si="0"/>
        <v>6.1855670103092848</v>
      </c>
      <c r="F33" s="6419">
        <v>95</v>
      </c>
      <c r="G33" s="6420">
        <v>100</v>
      </c>
      <c r="H33" s="5580">
        <f t="shared" si="1"/>
        <v>5.2631578947368354</v>
      </c>
      <c r="I33" s="1221">
        <v>1.0229132569558101</v>
      </c>
    </row>
    <row r="34" spans="2:9" ht="12.75" customHeight="1" x14ac:dyDescent="0.25">
      <c r="B34" s="6418" t="s">
        <v>1164</v>
      </c>
      <c r="C34" s="6419">
        <v>49</v>
      </c>
      <c r="D34" s="6420">
        <v>45</v>
      </c>
      <c r="E34" s="5580">
        <f t="shared" si="0"/>
        <v>-8.1632653061224403</v>
      </c>
      <c r="F34" s="6419">
        <v>49</v>
      </c>
      <c r="G34" s="6420">
        <v>42</v>
      </c>
      <c r="H34" s="5580">
        <f t="shared" si="1"/>
        <v>-14.285714285714292</v>
      </c>
      <c r="I34" s="1221">
        <v>0.42962356792144024</v>
      </c>
    </row>
    <row r="35" spans="2:9" ht="13.5" customHeight="1" thickBot="1" x14ac:dyDescent="0.3">
      <c r="B35" s="6423" t="s">
        <v>894</v>
      </c>
      <c r="C35" s="6438">
        <v>57</v>
      </c>
      <c r="D35" s="6439">
        <v>41</v>
      </c>
      <c r="E35" s="6425">
        <f t="shared" si="0"/>
        <v>-28.070175438596493</v>
      </c>
      <c r="F35" s="6438">
        <v>57</v>
      </c>
      <c r="G35" s="6439">
        <v>36</v>
      </c>
      <c r="H35" s="6425">
        <f t="shared" si="1"/>
        <v>-36.842105263157897</v>
      </c>
      <c r="I35" s="6426">
        <v>0.36824877250409166</v>
      </c>
    </row>
    <row r="36" spans="2:9" ht="23.25" thickBot="1" x14ac:dyDescent="0.3">
      <c r="B36" s="6427" t="s">
        <v>1165</v>
      </c>
      <c r="C36" s="6428">
        <v>688</v>
      </c>
      <c r="D36" s="6429">
        <v>573</v>
      </c>
      <c r="E36" s="6430">
        <f t="shared" si="0"/>
        <v>-16.715116279069761</v>
      </c>
      <c r="F36" s="6428">
        <v>681</v>
      </c>
      <c r="G36" s="6429">
        <v>541</v>
      </c>
      <c r="H36" s="6430">
        <f t="shared" si="1"/>
        <v>-20.558002936857562</v>
      </c>
      <c r="I36" s="6415">
        <v>5.5339607201309331</v>
      </c>
    </row>
    <row r="37" spans="2:9" ht="22.5" x14ac:dyDescent="0.25">
      <c r="B37" s="6416" t="s">
        <v>245</v>
      </c>
      <c r="C37" s="6440">
        <v>411</v>
      </c>
      <c r="D37" s="6441">
        <v>261</v>
      </c>
      <c r="E37" s="5577">
        <f t="shared" si="0"/>
        <v>-36.496350364963504</v>
      </c>
      <c r="F37" s="6440">
        <v>409</v>
      </c>
      <c r="G37" s="6441">
        <v>252</v>
      </c>
      <c r="H37" s="5577">
        <f t="shared" si="1"/>
        <v>-38.386308068459662</v>
      </c>
      <c r="I37" s="1219">
        <v>2.5777414075286416</v>
      </c>
    </row>
    <row r="38" spans="2:9" ht="22.5" x14ac:dyDescent="0.25">
      <c r="B38" s="6418" t="s">
        <v>246</v>
      </c>
      <c r="C38" s="6419">
        <v>2</v>
      </c>
      <c r="D38" s="6420">
        <v>2</v>
      </c>
      <c r="E38" s="5580">
        <f t="shared" si="0"/>
        <v>0</v>
      </c>
      <c r="F38" s="6419">
        <v>2</v>
      </c>
      <c r="G38" s="6420">
        <v>2</v>
      </c>
      <c r="H38" s="5580">
        <f t="shared" si="1"/>
        <v>0</v>
      </c>
      <c r="I38" s="1221">
        <v>2.0458265139116204E-2</v>
      </c>
    </row>
    <row r="39" spans="2:9" ht="22.5" x14ac:dyDescent="0.25">
      <c r="B39" s="6418" t="s">
        <v>247</v>
      </c>
      <c r="C39" s="6419">
        <v>47</v>
      </c>
      <c r="D39" s="6420">
        <v>28</v>
      </c>
      <c r="E39" s="5580">
        <f t="shared" si="0"/>
        <v>-40.425531914893618</v>
      </c>
      <c r="F39" s="6419">
        <v>45</v>
      </c>
      <c r="G39" s="6420">
        <v>27</v>
      </c>
      <c r="H39" s="5580">
        <f t="shared" si="1"/>
        <v>-40</v>
      </c>
      <c r="I39" s="1221">
        <v>0.27618657937806873</v>
      </c>
    </row>
    <row r="40" spans="2:9" ht="22.5" x14ac:dyDescent="0.25">
      <c r="B40" s="6418" t="s">
        <v>248</v>
      </c>
      <c r="C40" s="6419">
        <v>24</v>
      </c>
      <c r="D40" s="6420">
        <v>20</v>
      </c>
      <c r="E40" s="5580">
        <f t="shared" si="0"/>
        <v>-16.666666666666657</v>
      </c>
      <c r="F40" s="6419">
        <v>24</v>
      </c>
      <c r="G40" s="6420">
        <v>19</v>
      </c>
      <c r="H40" s="5580">
        <f t="shared" si="1"/>
        <v>-20.833333333333343</v>
      </c>
      <c r="I40" s="1221">
        <v>0.19435351882160393</v>
      </c>
    </row>
    <row r="41" spans="2:9" ht="12.75" customHeight="1" x14ac:dyDescent="0.25">
      <c r="B41" s="6418" t="s">
        <v>249</v>
      </c>
      <c r="C41" s="6419">
        <v>7</v>
      </c>
      <c r="D41" s="6420">
        <v>21</v>
      </c>
      <c r="E41" s="6442">
        <f t="shared" si="0"/>
        <v>200</v>
      </c>
      <c r="F41" s="6419">
        <v>7</v>
      </c>
      <c r="G41" s="6420">
        <v>21</v>
      </c>
      <c r="H41" s="6442">
        <f t="shared" si="1"/>
        <v>200</v>
      </c>
      <c r="I41" s="1221">
        <v>0.21481178396072012</v>
      </c>
    </row>
    <row r="42" spans="2:9" ht="12.75" customHeight="1" x14ac:dyDescent="0.25">
      <c r="B42" s="6418" t="s">
        <v>250</v>
      </c>
      <c r="C42" s="6419">
        <v>102</v>
      </c>
      <c r="D42" s="6420">
        <v>129</v>
      </c>
      <c r="E42" s="5580">
        <f t="shared" si="0"/>
        <v>26.470588235294116</v>
      </c>
      <c r="F42" s="6419">
        <v>101</v>
      </c>
      <c r="G42" s="6420">
        <v>117</v>
      </c>
      <c r="H42" s="5580">
        <f t="shared" si="1"/>
        <v>15.841584158415827</v>
      </c>
      <c r="I42" s="1221">
        <v>1.196808510638298</v>
      </c>
    </row>
    <row r="43" spans="2:9" ht="22.5" x14ac:dyDescent="0.25">
      <c r="B43" s="6418" t="s">
        <v>251</v>
      </c>
      <c r="C43" s="6419">
        <v>4</v>
      </c>
      <c r="D43" s="6420">
        <v>3</v>
      </c>
      <c r="E43" s="5580">
        <f t="shared" si="0"/>
        <v>-25</v>
      </c>
      <c r="F43" s="6419">
        <v>4</v>
      </c>
      <c r="G43" s="6420">
        <v>3</v>
      </c>
      <c r="H43" s="5580">
        <f t="shared" si="1"/>
        <v>-25</v>
      </c>
      <c r="I43" s="1221">
        <v>3.0687397708674305E-2</v>
      </c>
    </row>
    <row r="44" spans="2:9" ht="13.5" customHeight="1" thickBot="1" x14ac:dyDescent="0.3">
      <c r="B44" s="6423" t="s">
        <v>252</v>
      </c>
      <c r="C44" s="6438">
        <v>91</v>
      </c>
      <c r="D44" s="6439">
        <v>109</v>
      </c>
      <c r="E44" s="6425">
        <f t="shared" si="0"/>
        <v>19.780219780219781</v>
      </c>
      <c r="F44" s="6438">
        <v>89</v>
      </c>
      <c r="G44" s="6439">
        <v>100</v>
      </c>
      <c r="H44" s="6425">
        <f t="shared" si="1"/>
        <v>12.359550561797761</v>
      </c>
      <c r="I44" s="6426">
        <v>1.0229132569558101</v>
      </c>
    </row>
    <row r="45" spans="2:9" ht="23.25" thickBot="1" x14ac:dyDescent="0.3">
      <c r="B45" s="6427" t="s">
        <v>1166</v>
      </c>
      <c r="C45" s="6428">
        <v>4910</v>
      </c>
      <c r="D45" s="6429">
        <v>5420</v>
      </c>
      <c r="E45" s="6430">
        <f t="shared" si="0"/>
        <v>10.386965376782072</v>
      </c>
      <c r="F45" s="6428">
        <v>4905</v>
      </c>
      <c r="G45" s="6429">
        <v>5419</v>
      </c>
      <c r="H45" s="6430">
        <f t="shared" si="1"/>
        <v>10.479102956167182</v>
      </c>
      <c r="I45" s="6415">
        <v>55.43166939443536</v>
      </c>
    </row>
    <row r="46" spans="2:9" ht="12.75" hidden="1" customHeight="1" x14ac:dyDescent="0.25">
      <c r="B46" s="6416" t="s">
        <v>636</v>
      </c>
      <c r="C46" s="6443">
        <v>0</v>
      </c>
      <c r="D46" s="6444">
        <v>0</v>
      </c>
      <c r="E46" s="5577" t="str">
        <f t="shared" si="0"/>
        <v/>
      </c>
      <c r="F46" s="6443">
        <v>0</v>
      </c>
      <c r="G46" s="6444">
        <v>0</v>
      </c>
      <c r="H46" s="5577" t="str">
        <f t="shared" si="1"/>
        <v/>
      </c>
      <c r="I46" s="1219">
        <v>0</v>
      </c>
    </row>
    <row r="47" spans="2:9" ht="22.5" hidden="1" customHeight="1" x14ac:dyDescent="0.25">
      <c r="B47" s="6418" t="s">
        <v>637</v>
      </c>
      <c r="C47" s="6419">
        <v>0</v>
      </c>
      <c r="D47" s="6420">
        <v>0</v>
      </c>
      <c r="E47" s="5580" t="str">
        <f t="shared" si="0"/>
        <v/>
      </c>
      <c r="F47" s="6419">
        <v>0</v>
      </c>
      <c r="G47" s="6420">
        <v>0</v>
      </c>
      <c r="H47" s="5580" t="str">
        <f t="shared" si="1"/>
        <v/>
      </c>
      <c r="I47" s="1221">
        <v>0</v>
      </c>
    </row>
    <row r="48" spans="2:9" ht="12.75" hidden="1" customHeight="1" x14ac:dyDescent="0.25">
      <c r="B48" s="6418" t="s">
        <v>638</v>
      </c>
      <c r="C48" s="6419">
        <v>0</v>
      </c>
      <c r="D48" s="6420">
        <v>0</v>
      </c>
      <c r="E48" s="5580" t="str">
        <f t="shared" si="0"/>
        <v/>
      </c>
      <c r="F48" s="6419">
        <v>0</v>
      </c>
      <c r="G48" s="6420">
        <v>0</v>
      </c>
      <c r="H48" s="5580" t="str">
        <f t="shared" si="1"/>
        <v/>
      </c>
      <c r="I48" s="1221">
        <v>0</v>
      </c>
    </row>
    <row r="49" spans="2:9" ht="22.5" x14ac:dyDescent="0.25">
      <c r="B49" s="6418" t="s">
        <v>639</v>
      </c>
      <c r="C49" s="6419">
        <v>12</v>
      </c>
      <c r="D49" s="6420">
        <v>30</v>
      </c>
      <c r="E49" s="5580">
        <f t="shared" si="0"/>
        <v>150</v>
      </c>
      <c r="F49" s="6419">
        <v>12</v>
      </c>
      <c r="G49" s="6420">
        <v>30</v>
      </c>
      <c r="H49" s="5580">
        <f t="shared" si="1"/>
        <v>150</v>
      </c>
      <c r="I49" s="1221">
        <v>0.30687397708674302</v>
      </c>
    </row>
    <row r="50" spans="2:9" ht="12.75" customHeight="1" x14ac:dyDescent="0.25">
      <c r="B50" s="6418" t="s">
        <v>640</v>
      </c>
      <c r="C50" s="6419">
        <v>0</v>
      </c>
      <c r="D50" s="6420">
        <v>5</v>
      </c>
      <c r="E50" s="5580" t="str">
        <f t="shared" si="0"/>
        <v/>
      </c>
      <c r="F50" s="6419">
        <v>0</v>
      </c>
      <c r="G50" s="6420">
        <v>5</v>
      </c>
      <c r="H50" s="5580" t="str">
        <f t="shared" si="1"/>
        <v/>
      </c>
      <c r="I50" s="1221">
        <v>5.1145662847790513E-2</v>
      </c>
    </row>
    <row r="51" spans="2:9" ht="12.75" customHeight="1" x14ac:dyDescent="0.25">
      <c r="B51" s="6418" t="s">
        <v>641</v>
      </c>
      <c r="C51" s="6445">
        <v>647</v>
      </c>
      <c r="D51" s="6446">
        <v>710</v>
      </c>
      <c r="E51" s="5580">
        <f t="shared" si="0"/>
        <v>9.7372488408037157</v>
      </c>
      <c r="F51" s="6445">
        <v>647</v>
      </c>
      <c r="G51" s="6446">
        <v>710</v>
      </c>
      <c r="H51" s="5580">
        <f t="shared" si="1"/>
        <v>9.7372488408037157</v>
      </c>
      <c r="I51" s="1221">
        <v>7.2626841243862525</v>
      </c>
    </row>
    <row r="52" spans="2:9" ht="22.5" x14ac:dyDescent="0.25">
      <c r="B52" s="6418" t="s">
        <v>1167</v>
      </c>
      <c r="C52" s="6419">
        <v>134</v>
      </c>
      <c r="D52" s="6420">
        <v>142</v>
      </c>
      <c r="E52" s="5580">
        <f t="shared" si="0"/>
        <v>5.9701492537313356</v>
      </c>
      <c r="F52" s="6419">
        <v>134</v>
      </c>
      <c r="G52" s="6420">
        <v>143</v>
      </c>
      <c r="H52" s="5580">
        <f t="shared" si="1"/>
        <v>6.7164179104477739</v>
      </c>
      <c r="I52" s="1221">
        <v>1.4627659574468086</v>
      </c>
    </row>
    <row r="53" spans="2:9" x14ac:dyDescent="0.25">
      <c r="B53" s="6418" t="s">
        <v>643</v>
      </c>
      <c r="C53" s="6419">
        <v>8</v>
      </c>
      <c r="D53" s="6420">
        <v>12</v>
      </c>
      <c r="E53" s="5580">
        <f t="shared" si="0"/>
        <v>50</v>
      </c>
      <c r="F53" s="6419">
        <v>8</v>
      </c>
      <c r="G53" s="6420">
        <v>12</v>
      </c>
      <c r="H53" s="5580">
        <f t="shared" si="1"/>
        <v>50</v>
      </c>
      <c r="I53" s="1221">
        <v>0.12274959083469722</v>
      </c>
    </row>
    <row r="54" spans="2:9" ht="12.75" customHeight="1" x14ac:dyDescent="0.25">
      <c r="B54" s="6418" t="s">
        <v>644</v>
      </c>
      <c r="C54" s="6419">
        <v>0</v>
      </c>
      <c r="D54" s="6420">
        <v>0</v>
      </c>
      <c r="E54" s="5580" t="str">
        <f t="shared" si="0"/>
        <v/>
      </c>
      <c r="F54" s="6419">
        <v>0</v>
      </c>
      <c r="G54" s="6420">
        <v>0</v>
      </c>
      <c r="H54" s="5580" t="str">
        <f t="shared" si="1"/>
        <v/>
      </c>
      <c r="I54" s="1221">
        <v>0</v>
      </c>
    </row>
    <row r="55" spans="2:9" ht="12.75" customHeight="1" x14ac:dyDescent="0.25">
      <c r="B55" s="6418" t="s">
        <v>645</v>
      </c>
      <c r="C55" s="6419">
        <v>5</v>
      </c>
      <c r="D55" s="6420">
        <v>1</v>
      </c>
      <c r="E55" s="5580">
        <f t="shared" si="0"/>
        <v>-80</v>
      </c>
      <c r="F55" s="6419">
        <v>4</v>
      </c>
      <c r="G55" s="6420">
        <v>1</v>
      </c>
      <c r="H55" s="5580">
        <f t="shared" si="1"/>
        <v>-75</v>
      </c>
      <c r="I55" s="1221">
        <v>1.0229132569558102E-2</v>
      </c>
    </row>
    <row r="56" spans="2:9" ht="12.75" customHeight="1" x14ac:dyDescent="0.25">
      <c r="B56" s="6418" t="s">
        <v>467</v>
      </c>
      <c r="C56" s="6419">
        <v>2424</v>
      </c>
      <c r="D56" s="6420">
        <v>2609</v>
      </c>
      <c r="E56" s="5580">
        <f t="shared" si="0"/>
        <v>7.6320132013201487</v>
      </c>
      <c r="F56" s="6419">
        <v>2424</v>
      </c>
      <c r="G56" s="6420">
        <v>2609</v>
      </c>
      <c r="H56" s="5580">
        <f t="shared" si="1"/>
        <v>7.6320132013201487</v>
      </c>
      <c r="I56" s="1221">
        <v>26.687806873977088</v>
      </c>
    </row>
    <row r="57" spans="2:9" ht="12.75" customHeight="1" x14ac:dyDescent="0.25">
      <c r="B57" s="6418" t="s">
        <v>646</v>
      </c>
      <c r="C57" s="6419">
        <v>19</v>
      </c>
      <c r="D57" s="6420">
        <v>31</v>
      </c>
      <c r="E57" s="5580">
        <f t="shared" si="0"/>
        <v>63.15789473684211</v>
      </c>
      <c r="F57" s="6419">
        <v>15</v>
      </c>
      <c r="G57" s="6420">
        <v>29</v>
      </c>
      <c r="H57" s="5580">
        <f t="shared" si="1"/>
        <v>93.333333333333343</v>
      </c>
      <c r="I57" s="1221">
        <v>0.29664484451718492</v>
      </c>
    </row>
    <row r="58" spans="2:9" ht="12.75" customHeight="1" x14ac:dyDescent="0.25">
      <c r="B58" s="6418" t="s">
        <v>647</v>
      </c>
      <c r="C58" s="6447">
        <v>0</v>
      </c>
      <c r="D58" s="6420">
        <v>1</v>
      </c>
      <c r="E58" s="5580" t="str">
        <f t="shared" si="0"/>
        <v/>
      </c>
      <c r="F58" s="6447">
        <v>0</v>
      </c>
      <c r="G58" s="6420">
        <v>1</v>
      </c>
      <c r="H58" s="5580" t="str">
        <f t="shared" si="1"/>
        <v/>
      </c>
      <c r="I58" s="1221">
        <v>1.0229132569558102E-2</v>
      </c>
    </row>
    <row r="59" spans="2:9" ht="15.75" thickBot="1" x14ac:dyDescent="0.3">
      <c r="B59" s="6433" t="s">
        <v>470</v>
      </c>
      <c r="C59" s="6448">
        <v>1661</v>
      </c>
      <c r="D59" s="6435">
        <v>1879</v>
      </c>
      <c r="E59" s="6436">
        <f t="shared" si="0"/>
        <v>13.12462372065022</v>
      </c>
      <c r="F59" s="6448">
        <v>1661</v>
      </c>
      <c r="G59" s="6435">
        <v>1879</v>
      </c>
      <c r="H59" s="6436">
        <f t="shared" si="1"/>
        <v>13.12462372065022</v>
      </c>
      <c r="I59" s="6437">
        <v>19.220540098199674</v>
      </c>
    </row>
    <row r="60" spans="2:9" ht="23.25" thickBot="1" x14ac:dyDescent="0.3">
      <c r="B60" s="6427" t="s">
        <v>1168</v>
      </c>
      <c r="C60" s="6428">
        <v>1</v>
      </c>
      <c r="D60" s="6429">
        <v>1</v>
      </c>
      <c r="E60" s="6430">
        <f t="shared" si="0"/>
        <v>0</v>
      </c>
      <c r="F60" s="6428">
        <v>1</v>
      </c>
      <c r="G60" s="6429">
        <v>1</v>
      </c>
      <c r="H60" s="6430">
        <f t="shared" si="1"/>
        <v>0</v>
      </c>
      <c r="I60" s="6415">
        <v>1.0229132569558102E-2</v>
      </c>
    </row>
    <row r="61" spans="2:9" ht="13.5" customHeight="1" thickBot="1" x14ac:dyDescent="0.3">
      <c r="B61" s="6433" t="s">
        <v>1169</v>
      </c>
      <c r="C61" s="6428">
        <v>1</v>
      </c>
      <c r="D61" s="6429">
        <v>1</v>
      </c>
      <c r="E61" s="6436">
        <f t="shared" si="0"/>
        <v>0</v>
      </c>
      <c r="F61" s="6428">
        <v>1</v>
      </c>
      <c r="G61" s="6429">
        <v>1</v>
      </c>
      <c r="H61" s="6436">
        <f t="shared" si="1"/>
        <v>0</v>
      </c>
      <c r="I61" s="6437">
        <v>1.0229132569558102E-2</v>
      </c>
    </row>
    <row r="62" spans="2:9" ht="23.25" thickBot="1" x14ac:dyDescent="0.3">
      <c r="B62" s="6427" t="s">
        <v>1170</v>
      </c>
      <c r="C62" s="6428">
        <v>1</v>
      </c>
      <c r="D62" s="6429">
        <v>2</v>
      </c>
      <c r="E62" s="6430">
        <f t="shared" si="0"/>
        <v>100</v>
      </c>
      <c r="F62" s="6428">
        <v>1</v>
      </c>
      <c r="G62" s="6429">
        <v>2</v>
      </c>
      <c r="H62" s="6430">
        <f t="shared" si="1"/>
        <v>100</v>
      </c>
      <c r="I62" s="6415">
        <v>2.0458265139116204E-2</v>
      </c>
    </row>
    <row r="63" spans="2:9" ht="12.75" hidden="1" customHeight="1" x14ac:dyDescent="0.25">
      <c r="B63" s="6416" t="s">
        <v>1171</v>
      </c>
      <c r="C63" s="6431">
        <v>0</v>
      </c>
      <c r="D63" s="6432">
        <v>0</v>
      </c>
      <c r="E63" s="5577" t="str">
        <f t="shared" si="0"/>
        <v/>
      </c>
      <c r="F63" s="6431">
        <v>0</v>
      </c>
      <c r="G63" s="6432">
        <v>0</v>
      </c>
      <c r="H63" s="5577" t="str">
        <f t="shared" si="1"/>
        <v/>
      </c>
      <c r="I63" s="1219">
        <v>0</v>
      </c>
    </row>
    <row r="64" spans="2:9" ht="12.75" hidden="1" customHeight="1" x14ac:dyDescent="0.25">
      <c r="B64" s="6418" t="s">
        <v>726</v>
      </c>
      <c r="C64" s="6419">
        <v>0</v>
      </c>
      <c r="D64" s="6420">
        <v>0</v>
      </c>
      <c r="E64" s="5580" t="str">
        <f t="shared" si="0"/>
        <v/>
      </c>
      <c r="F64" s="6419">
        <v>0</v>
      </c>
      <c r="G64" s="6420">
        <v>0</v>
      </c>
      <c r="H64" s="5580" t="str">
        <f t="shared" si="1"/>
        <v/>
      </c>
      <c r="I64" s="1221">
        <v>0</v>
      </c>
    </row>
    <row r="65" spans="2:18" x14ac:dyDescent="0.25">
      <c r="B65" s="6418" t="s">
        <v>1172</v>
      </c>
      <c r="C65" s="6419">
        <v>1</v>
      </c>
      <c r="D65" s="6420">
        <v>0</v>
      </c>
      <c r="E65" s="5580" t="str">
        <f t="shared" si="0"/>
        <v/>
      </c>
      <c r="F65" s="6419">
        <v>1</v>
      </c>
      <c r="G65" s="6420">
        <v>0</v>
      </c>
      <c r="H65" s="5580" t="str">
        <f t="shared" si="1"/>
        <v/>
      </c>
      <c r="I65" s="1221">
        <v>0</v>
      </c>
    </row>
    <row r="66" spans="2:18" ht="13.5" customHeight="1" thickBot="1" x14ac:dyDescent="0.3">
      <c r="B66" s="6418" t="s">
        <v>1173</v>
      </c>
      <c r="C66" s="6419">
        <v>0</v>
      </c>
      <c r="D66" s="6420">
        <v>2</v>
      </c>
      <c r="E66" s="5580" t="str">
        <f t="shared" si="0"/>
        <v/>
      </c>
      <c r="F66" s="6419">
        <v>0</v>
      </c>
      <c r="G66" s="6420">
        <v>2</v>
      </c>
      <c r="H66" s="5580" t="str">
        <f t="shared" si="1"/>
        <v/>
      </c>
      <c r="I66" s="1221">
        <v>2.0458265139116204E-2</v>
      </c>
    </row>
    <row r="67" spans="2:18" ht="13.5" hidden="1" customHeight="1" thickBot="1" x14ac:dyDescent="0.3">
      <c r="B67" s="6418" t="s">
        <v>51</v>
      </c>
      <c r="C67" s="6419">
        <v>0</v>
      </c>
      <c r="D67" s="6420">
        <v>0</v>
      </c>
      <c r="E67" s="6425" t="str">
        <f t="shared" si="0"/>
        <v/>
      </c>
      <c r="F67" s="6419">
        <v>0</v>
      </c>
      <c r="G67" s="6420">
        <v>0</v>
      </c>
      <c r="H67" s="6425" t="str">
        <f t="shared" si="1"/>
        <v/>
      </c>
      <c r="I67" s="1221">
        <v>0</v>
      </c>
    </row>
    <row r="68" spans="2:18" ht="15.75" thickBot="1" x14ac:dyDescent="0.3">
      <c r="B68" s="6449" t="s">
        <v>2488</v>
      </c>
      <c r="C68" s="6450">
        <f>SUM(C7,C9,C24,C29,C31,C36,C45,C60,C62)</f>
        <v>9045</v>
      </c>
      <c r="D68" s="6451">
        <f>SUM(D7,D9,D24,D29,D31,D36,D45,D60,D62)</f>
        <v>9776</v>
      </c>
      <c r="E68" s="5573">
        <f t="shared" si="0"/>
        <v>8.0818131564400346</v>
      </c>
      <c r="F68" s="6450">
        <f>SUM(F7,F9,F24,F29,F31,F36,F45,F60,F62)</f>
        <v>9014</v>
      </c>
      <c r="G68" s="6451">
        <f>SUM(G7,G9,G24,G29,G31,G36,G45,G60,G62)</f>
        <v>9716</v>
      </c>
      <c r="H68" s="5573">
        <f t="shared" si="1"/>
        <v>7.7878855114266656</v>
      </c>
      <c r="I68" s="1223">
        <v>99.386252045826524</v>
      </c>
    </row>
    <row r="69" spans="2:18" ht="23.25" thickBot="1" x14ac:dyDescent="0.3">
      <c r="B69" s="6452" t="s">
        <v>2489</v>
      </c>
      <c r="C69" s="6428">
        <v>261</v>
      </c>
      <c r="D69" s="6429">
        <v>311</v>
      </c>
      <c r="E69" s="6430">
        <f t="shared" si="0"/>
        <v>19.157088122605373</v>
      </c>
      <c r="F69" s="6428">
        <v>258</v>
      </c>
      <c r="G69" s="6429">
        <v>308</v>
      </c>
      <c r="H69" s="6430"/>
      <c r="I69" s="6415">
        <v>3.150572831423895</v>
      </c>
    </row>
    <row r="70" spans="2:18" ht="12.75" customHeight="1" x14ac:dyDescent="0.25"/>
    <row r="71" spans="2:18" ht="30" customHeight="1" x14ac:dyDescent="0.25">
      <c r="B71" s="7531" t="s">
        <v>2801</v>
      </c>
      <c r="C71" s="7532"/>
      <c r="D71" s="7532"/>
      <c r="E71" s="7532"/>
      <c r="F71" s="7532"/>
      <c r="G71" s="7532"/>
      <c r="H71" s="7532"/>
      <c r="I71" s="7532"/>
    </row>
    <row r="72" spans="2:18" ht="18" customHeight="1" x14ac:dyDescent="0.25">
      <c r="B72" s="7531" t="s">
        <v>2802</v>
      </c>
      <c r="C72" s="7533"/>
      <c r="D72" s="7533"/>
      <c r="E72" s="7533"/>
      <c r="F72" s="7533"/>
      <c r="G72" s="7533"/>
      <c r="H72" s="7533"/>
      <c r="I72" s="7533"/>
    </row>
    <row r="73" spans="2:18" ht="12.75" customHeight="1" x14ac:dyDescent="0.25"/>
    <row r="74" spans="2:18" ht="12.75" customHeight="1" x14ac:dyDescent="0.25">
      <c r="K74" s="5562" t="s">
        <v>1174</v>
      </c>
    </row>
    <row r="75" spans="2:18" ht="12.75" customHeight="1" thickBot="1" x14ac:dyDescent="0.3"/>
    <row r="76" spans="2:18" ht="21" customHeight="1" thickBot="1" x14ac:dyDescent="0.3">
      <c r="B76"/>
      <c r="C76"/>
      <c r="D76"/>
      <c r="E76"/>
      <c r="F76"/>
      <c r="G76"/>
      <c r="H76"/>
      <c r="I76"/>
      <c r="K76" s="7350" t="s">
        <v>26</v>
      </c>
      <c r="L76" s="7521" t="s">
        <v>114</v>
      </c>
      <c r="M76" s="7522"/>
      <c r="N76" s="7523"/>
      <c r="O76" s="7521" t="s">
        <v>115</v>
      </c>
      <c r="P76" s="7522"/>
      <c r="Q76" s="7523"/>
      <c r="R76" s="7524" t="s">
        <v>2608</v>
      </c>
    </row>
    <row r="77" spans="2:18" ht="12.75" customHeight="1" x14ac:dyDescent="0.25">
      <c r="B77"/>
      <c r="C77"/>
      <c r="D77"/>
      <c r="E77"/>
      <c r="F77"/>
      <c r="G77"/>
      <c r="H77"/>
      <c r="I77"/>
      <c r="K77" s="7519"/>
      <c r="L77" s="7527" t="s">
        <v>124</v>
      </c>
      <c r="M77" s="7528"/>
      <c r="N77" s="7529" t="s">
        <v>125</v>
      </c>
      <c r="O77" s="7527" t="s">
        <v>124</v>
      </c>
      <c r="P77" s="7528"/>
      <c r="Q77" s="7529" t="s">
        <v>125</v>
      </c>
      <c r="R77" s="7525"/>
    </row>
    <row r="78" spans="2:18" ht="15.75" thickBot="1" x14ac:dyDescent="0.3">
      <c r="B78"/>
      <c r="C78"/>
      <c r="D78"/>
      <c r="E78"/>
      <c r="F78"/>
      <c r="G78"/>
      <c r="H78"/>
      <c r="I78"/>
      <c r="K78" s="7520"/>
      <c r="L78" s="6400" t="s">
        <v>1</v>
      </c>
      <c r="M78" s="6401" t="s">
        <v>2360</v>
      </c>
      <c r="N78" s="7530"/>
      <c r="O78" s="6400" t="s">
        <v>1</v>
      </c>
      <c r="P78" s="6401" t="s">
        <v>2360</v>
      </c>
      <c r="Q78" s="7530"/>
      <c r="R78" s="7526"/>
    </row>
    <row r="79" spans="2:18" ht="12.75" customHeight="1" thickBot="1" x14ac:dyDescent="0.3">
      <c r="B79"/>
      <c r="C79"/>
      <c r="D79"/>
      <c r="E79"/>
      <c r="F79"/>
      <c r="G79"/>
      <c r="H79"/>
      <c r="I79"/>
      <c r="K79" s="518" t="s">
        <v>173</v>
      </c>
      <c r="L79" s="990">
        <v>1803</v>
      </c>
      <c r="M79" s="991">
        <v>1970</v>
      </c>
      <c r="N79" s="1096">
        <f t="shared" ref="N79:N99" si="3">M79/L79*100-100</f>
        <v>9.2623405435385422</v>
      </c>
      <c r="O79" s="990">
        <v>1796</v>
      </c>
      <c r="P79" s="991">
        <v>1963</v>
      </c>
      <c r="Q79" s="1096">
        <f t="shared" ref="Q79:Q99" si="4">P79/O79*100-100</f>
        <v>9.2984409799554442</v>
      </c>
      <c r="R79" s="6453">
        <f t="shared" ref="R79:R99" si="5">M79/$Q$54*100</f>
        <v>20.151391162029462</v>
      </c>
    </row>
    <row r="80" spans="2:18" ht="12.75" customHeight="1" x14ac:dyDescent="0.25">
      <c r="B80"/>
      <c r="C80"/>
      <c r="D80"/>
      <c r="E80"/>
      <c r="F80"/>
      <c r="G80"/>
      <c r="H80"/>
      <c r="I80"/>
      <c r="K80" s="372" t="s">
        <v>174</v>
      </c>
      <c r="L80" s="994">
        <v>1048</v>
      </c>
      <c r="M80" s="997">
        <v>1059</v>
      </c>
      <c r="N80" s="1100">
        <f t="shared" si="3"/>
        <v>1.0496183206106764</v>
      </c>
      <c r="O80" s="994">
        <v>1045</v>
      </c>
      <c r="P80" s="997">
        <v>1048</v>
      </c>
      <c r="Q80" s="1100">
        <f t="shared" si="4"/>
        <v>0.28708133971291261</v>
      </c>
      <c r="R80" s="6454">
        <f t="shared" si="5"/>
        <v>10.832651391162029</v>
      </c>
    </row>
    <row r="81" spans="2:18" ht="12.75" customHeight="1" x14ac:dyDescent="0.25">
      <c r="B81"/>
      <c r="C81"/>
      <c r="D81"/>
      <c r="E81"/>
      <c r="F81"/>
      <c r="G81"/>
      <c r="H81"/>
      <c r="I81"/>
      <c r="K81" s="359" t="s">
        <v>175</v>
      </c>
      <c r="L81" s="999">
        <v>634</v>
      </c>
      <c r="M81" s="997">
        <v>628</v>
      </c>
      <c r="N81" s="1104">
        <f t="shared" si="3"/>
        <v>-0.94637223974764595</v>
      </c>
      <c r="O81" s="999">
        <v>630</v>
      </c>
      <c r="P81" s="997">
        <v>618</v>
      </c>
      <c r="Q81" s="1104">
        <f t="shared" si="4"/>
        <v>-1.9047619047619122</v>
      </c>
      <c r="R81" s="6454">
        <f t="shared" si="5"/>
        <v>6.4238952536824883</v>
      </c>
    </row>
    <row r="82" spans="2:18" ht="12.75" customHeight="1" x14ac:dyDescent="0.25">
      <c r="B82"/>
      <c r="C82"/>
      <c r="D82"/>
      <c r="E82"/>
      <c r="F82"/>
      <c r="G82"/>
      <c r="H82"/>
      <c r="I82"/>
      <c r="K82" s="359" t="s">
        <v>176</v>
      </c>
      <c r="L82" s="999">
        <v>618</v>
      </c>
      <c r="M82" s="997">
        <v>635</v>
      </c>
      <c r="N82" s="1104">
        <f t="shared" si="3"/>
        <v>2.7508090614886811</v>
      </c>
      <c r="O82" s="999">
        <v>614</v>
      </c>
      <c r="P82" s="997">
        <v>631</v>
      </c>
      <c r="Q82" s="1104">
        <f t="shared" si="4"/>
        <v>2.7687296416938096</v>
      </c>
      <c r="R82" s="6454">
        <f t="shared" si="5"/>
        <v>6.4954991816693939</v>
      </c>
    </row>
    <row r="83" spans="2:18" ht="12.75" customHeight="1" thickBot="1" x14ac:dyDescent="0.3">
      <c r="B83"/>
      <c r="C83"/>
      <c r="D83"/>
      <c r="E83"/>
      <c r="F83"/>
      <c r="G83"/>
      <c r="H83"/>
      <c r="I83"/>
      <c r="K83" s="373" t="s">
        <v>177</v>
      </c>
      <c r="L83" s="1008">
        <v>590</v>
      </c>
      <c r="M83" s="1009">
        <v>638</v>
      </c>
      <c r="N83" s="1111">
        <f t="shared" si="3"/>
        <v>8.1355932203389898</v>
      </c>
      <c r="O83" s="1008">
        <v>590</v>
      </c>
      <c r="P83" s="1009">
        <v>638</v>
      </c>
      <c r="Q83" s="1111">
        <f t="shared" si="4"/>
        <v>8.1355932203389898</v>
      </c>
      <c r="R83" s="6455">
        <f t="shared" si="5"/>
        <v>6.5261865793780682</v>
      </c>
    </row>
    <row r="84" spans="2:18" ht="12.75" customHeight="1" x14ac:dyDescent="0.25">
      <c r="B84"/>
      <c r="C84"/>
      <c r="D84"/>
      <c r="E84"/>
      <c r="F84"/>
      <c r="G84"/>
      <c r="H84"/>
      <c r="I84"/>
      <c r="K84" s="372" t="s">
        <v>178</v>
      </c>
      <c r="L84" s="994">
        <v>255</v>
      </c>
      <c r="M84" s="995">
        <v>211</v>
      </c>
      <c r="N84" s="1100">
        <f t="shared" si="3"/>
        <v>-17.254901960784323</v>
      </c>
      <c r="O84" s="994">
        <v>253</v>
      </c>
      <c r="P84" s="995">
        <v>212</v>
      </c>
      <c r="Q84" s="1100">
        <f t="shared" si="4"/>
        <v>-16.205533596837938</v>
      </c>
      <c r="R84" s="6456">
        <f t="shared" si="5"/>
        <v>2.1583469721767594</v>
      </c>
    </row>
    <row r="85" spans="2:18" ht="12.75" customHeight="1" x14ac:dyDescent="0.25">
      <c r="B85"/>
      <c r="C85"/>
      <c r="D85"/>
      <c r="E85"/>
      <c r="F85"/>
      <c r="G85"/>
      <c r="H85"/>
      <c r="I85"/>
      <c r="K85" s="359" t="s">
        <v>179</v>
      </c>
      <c r="L85" s="999">
        <v>231</v>
      </c>
      <c r="M85" s="997">
        <v>301</v>
      </c>
      <c r="N85" s="1104">
        <f t="shared" si="3"/>
        <v>30.303030303030312</v>
      </c>
      <c r="O85" s="999">
        <v>230</v>
      </c>
      <c r="P85" s="997">
        <v>301</v>
      </c>
      <c r="Q85" s="1104">
        <f t="shared" si="4"/>
        <v>30.869565217391312</v>
      </c>
      <c r="R85" s="6454">
        <f t="shared" si="5"/>
        <v>3.0789689034369885</v>
      </c>
    </row>
    <row r="86" spans="2:18" ht="12.75" customHeight="1" x14ac:dyDescent="0.25">
      <c r="B86"/>
      <c r="C86"/>
      <c r="D86"/>
      <c r="E86"/>
      <c r="F86"/>
      <c r="G86"/>
      <c r="H86"/>
      <c r="I86"/>
      <c r="K86" s="359" t="s">
        <v>180</v>
      </c>
      <c r="L86" s="999">
        <v>464</v>
      </c>
      <c r="M86" s="997">
        <v>495</v>
      </c>
      <c r="N86" s="1104">
        <f t="shared" si="3"/>
        <v>6.6810344827586334</v>
      </c>
      <c r="O86" s="999">
        <v>464</v>
      </c>
      <c r="P86" s="997">
        <v>494</v>
      </c>
      <c r="Q86" s="1104">
        <f t="shared" si="4"/>
        <v>6.4655172413793167</v>
      </c>
      <c r="R86" s="6454">
        <f t="shared" si="5"/>
        <v>5.0634206219312601</v>
      </c>
    </row>
    <row r="87" spans="2:18" x14ac:dyDescent="0.25">
      <c r="B87"/>
      <c r="C87"/>
      <c r="D87"/>
      <c r="E87"/>
      <c r="F87"/>
      <c r="G87"/>
      <c r="H87"/>
      <c r="I87"/>
      <c r="K87" s="359" t="s">
        <v>181</v>
      </c>
      <c r="L87" s="999">
        <v>250</v>
      </c>
      <c r="M87" s="997">
        <v>290</v>
      </c>
      <c r="N87" s="1104">
        <f t="shared" si="3"/>
        <v>15.999999999999986</v>
      </c>
      <c r="O87" s="999">
        <v>249</v>
      </c>
      <c r="P87" s="997">
        <v>289</v>
      </c>
      <c r="Q87" s="1104">
        <f t="shared" si="4"/>
        <v>16.064257028112451</v>
      </c>
      <c r="R87" s="6454">
        <f t="shared" si="5"/>
        <v>2.9664484451718494</v>
      </c>
    </row>
    <row r="88" spans="2:18" ht="12.75" customHeight="1" x14ac:dyDescent="0.25">
      <c r="B88"/>
      <c r="C88"/>
      <c r="D88"/>
      <c r="E88"/>
      <c r="F88"/>
      <c r="G88"/>
      <c r="H88"/>
      <c r="I88"/>
      <c r="K88" s="359" t="s">
        <v>182</v>
      </c>
      <c r="L88" s="999">
        <v>312</v>
      </c>
      <c r="M88" s="997">
        <v>299</v>
      </c>
      <c r="N88" s="1104">
        <f t="shared" si="3"/>
        <v>-4.1666666666666572</v>
      </c>
      <c r="O88" s="999">
        <v>312</v>
      </c>
      <c r="P88" s="997">
        <v>299</v>
      </c>
      <c r="Q88" s="1104">
        <f t="shared" si="4"/>
        <v>-4.1666666666666572</v>
      </c>
      <c r="R88" s="6454">
        <f t="shared" si="5"/>
        <v>3.0585106382978724</v>
      </c>
    </row>
    <row r="89" spans="2:18" ht="12.75" customHeight="1" thickBot="1" x14ac:dyDescent="0.3">
      <c r="B89"/>
      <c r="C89"/>
      <c r="D89"/>
      <c r="E89"/>
      <c r="F89"/>
      <c r="G89"/>
      <c r="H89"/>
      <c r="I89"/>
      <c r="K89" s="373" t="s">
        <v>183</v>
      </c>
      <c r="L89" s="1008">
        <v>424</v>
      </c>
      <c r="M89" s="1009">
        <v>412</v>
      </c>
      <c r="N89" s="1111">
        <f t="shared" si="3"/>
        <v>-2.8301886792452819</v>
      </c>
      <c r="O89" s="1008">
        <v>421</v>
      </c>
      <c r="P89" s="1009">
        <v>407</v>
      </c>
      <c r="Q89" s="1111">
        <f t="shared" si="4"/>
        <v>-3.3254156769596221</v>
      </c>
      <c r="R89" s="6455">
        <f t="shared" si="5"/>
        <v>4.214402618657938</v>
      </c>
    </row>
    <row r="90" spans="2:18" ht="12.75" customHeight="1" x14ac:dyDescent="0.25">
      <c r="B90"/>
      <c r="C90"/>
      <c r="D90"/>
      <c r="E90"/>
      <c r="F90"/>
      <c r="G90"/>
      <c r="H90"/>
      <c r="I90"/>
      <c r="K90" s="372" t="s">
        <v>184</v>
      </c>
      <c r="L90" s="994">
        <v>289</v>
      </c>
      <c r="M90" s="995">
        <v>325</v>
      </c>
      <c r="N90" s="1100">
        <f t="shared" si="3"/>
        <v>12.456747404844279</v>
      </c>
      <c r="O90" s="994">
        <v>288</v>
      </c>
      <c r="P90" s="995">
        <v>321</v>
      </c>
      <c r="Q90" s="1100">
        <f t="shared" si="4"/>
        <v>11.458333333333329</v>
      </c>
      <c r="R90" s="6456">
        <f t="shared" si="5"/>
        <v>3.3244680851063828</v>
      </c>
    </row>
    <row r="91" spans="2:18" ht="12.75" customHeight="1" x14ac:dyDescent="0.25">
      <c r="B91"/>
      <c r="C91"/>
      <c r="D91"/>
      <c r="E91"/>
      <c r="F91"/>
      <c r="G91"/>
      <c r="H91"/>
      <c r="I91"/>
      <c r="K91" s="359" t="s">
        <v>185</v>
      </c>
      <c r="L91" s="999">
        <v>162</v>
      </c>
      <c r="M91" s="997">
        <v>219</v>
      </c>
      <c r="N91" s="1104">
        <f t="shared" si="3"/>
        <v>35.18518518518519</v>
      </c>
      <c r="O91" s="999">
        <v>159</v>
      </c>
      <c r="P91" s="997">
        <v>214</v>
      </c>
      <c r="Q91" s="1104">
        <f t="shared" si="4"/>
        <v>34.591194968553452</v>
      </c>
      <c r="R91" s="6454">
        <f t="shared" si="5"/>
        <v>2.2401800327332242</v>
      </c>
    </row>
    <row r="92" spans="2:18" ht="12.75" customHeight="1" x14ac:dyDescent="0.25">
      <c r="B92"/>
      <c r="C92"/>
      <c r="D92"/>
      <c r="E92"/>
      <c r="F92"/>
      <c r="G92"/>
      <c r="H92"/>
      <c r="I92"/>
      <c r="K92" s="359" t="s">
        <v>186</v>
      </c>
      <c r="L92" s="999">
        <v>400</v>
      </c>
      <c r="M92" s="997">
        <v>556</v>
      </c>
      <c r="N92" s="1104">
        <f t="shared" si="3"/>
        <v>39</v>
      </c>
      <c r="O92" s="999">
        <v>402</v>
      </c>
      <c r="P92" s="997">
        <v>552</v>
      </c>
      <c r="Q92" s="1104">
        <f t="shared" si="4"/>
        <v>37.31343283582089</v>
      </c>
      <c r="R92" s="6454">
        <f t="shared" si="5"/>
        <v>5.6873977086743039</v>
      </c>
    </row>
    <row r="93" spans="2:18" ht="12.75" customHeight="1" x14ac:dyDescent="0.25">
      <c r="B93"/>
      <c r="C93"/>
      <c r="D93"/>
      <c r="E93"/>
      <c r="F93"/>
      <c r="G93"/>
      <c r="H93"/>
      <c r="I93"/>
      <c r="K93" s="359" t="s">
        <v>187</v>
      </c>
      <c r="L93" s="999">
        <v>307</v>
      </c>
      <c r="M93" s="997">
        <v>338</v>
      </c>
      <c r="N93" s="1104">
        <f t="shared" si="3"/>
        <v>10.09771986970685</v>
      </c>
      <c r="O93" s="999">
        <v>307</v>
      </c>
      <c r="P93" s="997">
        <v>337</v>
      </c>
      <c r="Q93" s="1104">
        <f t="shared" si="4"/>
        <v>9.7719869706840399</v>
      </c>
      <c r="R93" s="6454">
        <f t="shared" si="5"/>
        <v>3.4574468085106385</v>
      </c>
    </row>
    <row r="94" spans="2:18" ht="12.75" customHeight="1" x14ac:dyDescent="0.25">
      <c r="B94"/>
      <c r="C94"/>
      <c r="D94"/>
      <c r="E94"/>
      <c r="F94"/>
      <c r="G94"/>
      <c r="H94"/>
      <c r="I94"/>
      <c r="K94" s="359" t="s">
        <v>188</v>
      </c>
      <c r="L94" s="999">
        <v>179</v>
      </c>
      <c r="M94" s="997">
        <v>219</v>
      </c>
      <c r="N94" s="1104">
        <f t="shared" si="3"/>
        <v>22.346368715083798</v>
      </c>
      <c r="O94" s="999">
        <v>176</v>
      </c>
      <c r="P94" s="997">
        <v>218</v>
      </c>
      <c r="Q94" s="1104">
        <f t="shared" si="4"/>
        <v>23.86363636363636</v>
      </c>
      <c r="R94" s="6454">
        <f t="shared" si="5"/>
        <v>2.2401800327332242</v>
      </c>
    </row>
    <row r="95" spans="2:18" ht="12.75" customHeight="1" x14ac:dyDescent="0.25">
      <c r="B95"/>
      <c r="C95"/>
      <c r="D95"/>
      <c r="E95"/>
      <c r="F95"/>
      <c r="G95"/>
      <c r="H95"/>
      <c r="I95"/>
      <c r="K95" s="359" t="s">
        <v>189</v>
      </c>
      <c r="L95" s="999">
        <v>219</v>
      </c>
      <c r="M95" s="997">
        <v>221</v>
      </c>
      <c r="N95" s="1104">
        <f t="shared" si="3"/>
        <v>0.91324200913243203</v>
      </c>
      <c r="O95" s="999">
        <v>218</v>
      </c>
      <c r="P95" s="997">
        <v>216</v>
      </c>
      <c r="Q95" s="1104">
        <f t="shared" si="4"/>
        <v>-0.91743119266054407</v>
      </c>
      <c r="R95" s="6454">
        <f t="shared" si="5"/>
        <v>2.2606382978723407</v>
      </c>
    </row>
    <row r="96" spans="2:18" ht="12.75" customHeight="1" x14ac:dyDescent="0.25">
      <c r="B96"/>
      <c r="C96"/>
      <c r="D96"/>
      <c r="E96"/>
      <c r="F96"/>
      <c r="G96"/>
      <c r="H96"/>
      <c r="I96"/>
      <c r="K96" s="359" t="s">
        <v>190</v>
      </c>
      <c r="L96" s="999">
        <v>202</v>
      </c>
      <c r="M96" s="997">
        <v>195</v>
      </c>
      <c r="N96" s="1104">
        <f t="shared" si="3"/>
        <v>-3.4653465346534631</v>
      </c>
      <c r="O96" s="999">
        <v>202</v>
      </c>
      <c r="P96" s="997">
        <v>194</v>
      </c>
      <c r="Q96" s="1104">
        <f t="shared" si="4"/>
        <v>-3.9603960396039639</v>
      </c>
      <c r="R96" s="6454">
        <f t="shared" si="5"/>
        <v>1.9946808510638299</v>
      </c>
    </row>
    <row r="97" spans="2:18" x14ac:dyDescent="0.25">
      <c r="B97"/>
      <c r="C97"/>
      <c r="D97"/>
      <c r="E97"/>
      <c r="F97"/>
      <c r="G97"/>
      <c r="H97"/>
      <c r="I97"/>
      <c r="K97" s="359" t="s">
        <v>191</v>
      </c>
      <c r="L97" s="999">
        <v>425</v>
      </c>
      <c r="M97" s="997">
        <v>517</v>
      </c>
      <c r="N97" s="1104">
        <f t="shared" si="3"/>
        <v>21.64705882352942</v>
      </c>
      <c r="O97" s="999">
        <v>425</v>
      </c>
      <c r="P97" s="997">
        <v>517</v>
      </c>
      <c r="Q97" s="1104">
        <f t="shared" si="4"/>
        <v>21.64705882352942</v>
      </c>
      <c r="R97" s="6454">
        <f t="shared" si="5"/>
        <v>5.2884615384615383</v>
      </c>
    </row>
    <row r="98" spans="2:18" ht="12.75" customHeight="1" thickBot="1" x14ac:dyDescent="0.3">
      <c r="B98"/>
      <c r="C98"/>
      <c r="D98"/>
      <c r="E98"/>
      <c r="F98"/>
      <c r="G98"/>
      <c r="H98"/>
      <c r="I98"/>
      <c r="K98" s="359" t="s">
        <v>192</v>
      </c>
      <c r="L98" s="1008">
        <v>233</v>
      </c>
      <c r="M98" s="997">
        <v>248</v>
      </c>
      <c r="N98" s="1111">
        <f t="shared" si="3"/>
        <v>6.4377682403433454</v>
      </c>
      <c r="O98" s="1008">
        <v>233</v>
      </c>
      <c r="P98" s="997">
        <v>247</v>
      </c>
      <c r="Q98" s="1111">
        <f t="shared" si="4"/>
        <v>6.0085836909871375</v>
      </c>
      <c r="R98" s="6454">
        <f t="shared" si="5"/>
        <v>2.5368248772504089</v>
      </c>
    </row>
    <row r="99" spans="2:18" ht="12.75" customHeight="1" thickBot="1" x14ac:dyDescent="0.3">
      <c r="B99"/>
      <c r="C99"/>
      <c r="D99"/>
      <c r="E99"/>
      <c r="F99"/>
      <c r="G99"/>
      <c r="H99"/>
      <c r="I99"/>
      <c r="K99" s="1020" t="s">
        <v>14</v>
      </c>
      <c r="L99" s="5561">
        <v>9045</v>
      </c>
      <c r="M99" s="1549">
        <v>9776</v>
      </c>
      <c r="N99" s="1373">
        <f t="shared" si="3"/>
        <v>8.0818131564400346</v>
      </c>
      <c r="O99" s="5561">
        <v>9014</v>
      </c>
      <c r="P99" s="1549">
        <v>9716</v>
      </c>
      <c r="Q99" s="1373">
        <f t="shared" si="4"/>
        <v>7.7878855114266656</v>
      </c>
      <c r="R99" s="6453">
        <f t="shared" si="5"/>
        <v>100</v>
      </c>
    </row>
    <row r="100" spans="2:18" ht="12.75" customHeight="1" x14ac:dyDescent="0.25"/>
    <row r="101" spans="2:18" ht="12.75" customHeight="1" x14ac:dyDescent="0.25"/>
    <row r="102" spans="2:18" ht="12.75" customHeight="1" x14ac:dyDescent="0.25"/>
    <row r="103" spans="2:18" ht="12.75" customHeight="1" x14ac:dyDescent="0.25"/>
    <row r="104" spans="2:18" ht="12.75" customHeight="1" x14ac:dyDescent="0.25"/>
    <row r="105" spans="2:18" ht="12.75" customHeight="1" x14ac:dyDescent="0.25"/>
    <row r="106" spans="2:18" ht="12.75" customHeight="1" x14ac:dyDescent="0.25"/>
    <row r="107" spans="2:18" ht="12.75" customHeight="1" x14ac:dyDescent="0.25"/>
    <row r="108" spans="2:18" ht="12.75" customHeight="1" x14ac:dyDescent="0.25"/>
    <row r="109" spans="2:18" ht="12.75" customHeight="1" x14ac:dyDescent="0.25"/>
    <row r="110" spans="2:18" ht="12.75" customHeight="1" x14ac:dyDescent="0.25"/>
    <row r="111" spans="2:18" ht="12.75" customHeight="1" x14ac:dyDescent="0.25"/>
    <row r="112" spans="2:18"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23" ht="15.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row r="1006" ht="12.75" customHeight="1" x14ac:dyDescent="0.25"/>
    <row r="1007" ht="12.75" customHeight="1" x14ac:dyDescent="0.25"/>
    <row r="1008" ht="12.75" customHeight="1" x14ac:dyDescent="0.25"/>
    <row r="1009" ht="12.75" customHeight="1" x14ac:dyDescent="0.25"/>
    <row r="1010" ht="12.75" customHeight="1" x14ac:dyDescent="0.25"/>
    <row r="1012" ht="12.75" customHeight="1" x14ac:dyDescent="0.25"/>
    <row r="1013" ht="12.75" customHeight="1" x14ac:dyDescent="0.25"/>
    <row r="1014" ht="12.75" customHeight="1" x14ac:dyDescent="0.25"/>
    <row r="1015" ht="12.75" customHeight="1" x14ac:dyDescent="0.25"/>
    <row r="1016" ht="12.75" customHeight="1" x14ac:dyDescent="0.25"/>
    <row r="1018" ht="12.75" customHeight="1" x14ac:dyDescent="0.25"/>
    <row r="1019" ht="12.75" customHeight="1" x14ac:dyDescent="0.25"/>
    <row r="1020" ht="12.75" customHeight="1" x14ac:dyDescent="0.25"/>
    <row r="1021" ht="12.75" customHeight="1" x14ac:dyDescent="0.25"/>
    <row r="1022" ht="12.75" customHeight="1" x14ac:dyDescent="0.25"/>
    <row r="1023" ht="12.75" customHeight="1" x14ac:dyDescent="0.25"/>
    <row r="1024" ht="12.75" customHeight="1" x14ac:dyDescent="0.25"/>
    <row r="1025" ht="12.75" customHeight="1" x14ac:dyDescent="0.25"/>
    <row r="1026" ht="12.75" customHeight="1" x14ac:dyDescent="0.25"/>
    <row r="1027" ht="12.75" customHeight="1" x14ac:dyDescent="0.25"/>
    <row r="1028" ht="12.75" customHeight="1" x14ac:dyDescent="0.25"/>
    <row r="1029" ht="12.75" customHeight="1" x14ac:dyDescent="0.25"/>
    <row r="1030" ht="12.75" customHeight="1" x14ac:dyDescent="0.25"/>
    <row r="1031" ht="12.75" customHeight="1" x14ac:dyDescent="0.25"/>
    <row r="1032" ht="12.75" customHeight="1" x14ac:dyDescent="0.25"/>
    <row r="1033" ht="12.75" customHeight="1" x14ac:dyDescent="0.25"/>
    <row r="1034" ht="12.75" customHeight="1" x14ac:dyDescent="0.25"/>
    <row r="1035" ht="12.75" customHeight="1" x14ac:dyDescent="0.25"/>
    <row r="1036" ht="12.75" customHeight="1" x14ac:dyDescent="0.25"/>
    <row r="1037" ht="12.75" customHeight="1" x14ac:dyDescent="0.25"/>
    <row r="1038" ht="12.75" customHeight="1" x14ac:dyDescent="0.25"/>
    <row r="1039"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71" ht="15.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44" ht="15.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68" ht="15.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ht="12.75" customHeight="1" x14ac:dyDescent="0.25"/>
    <row r="3090" ht="12.75" customHeight="1" x14ac:dyDescent="0.25"/>
    <row r="3091" ht="12.75" customHeight="1" x14ac:dyDescent="0.25"/>
    <row r="3092" ht="12.75" customHeight="1" x14ac:dyDescent="0.25"/>
    <row r="3093" ht="12.75" customHeight="1" x14ac:dyDescent="0.25"/>
    <row r="3094" ht="12.75" customHeight="1" x14ac:dyDescent="0.25"/>
    <row r="3095" ht="12.75" customHeight="1" x14ac:dyDescent="0.25"/>
    <row r="3096" ht="12.75" customHeight="1" x14ac:dyDescent="0.25"/>
    <row r="3098" ht="12.75" customHeight="1" x14ac:dyDescent="0.25"/>
    <row r="3099" ht="12.75" customHeight="1" x14ac:dyDescent="0.25"/>
    <row r="3100" ht="12.75" customHeight="1" x14ac:dyDescent="0.25"/>
    <row r="3101" ht="12.75" customHeight="1" x14ac:dyDescent="0.25"/>
    <row r="3102" ht="12.75" customHeight="1" x14ac:dyDescent="0.25"/>
    <row r="3103" ht="12.75" customHeight="1" x14ac:dyDescent="0.25"/>
    <row r="3104" ht="12.75" customHeight="1" x14ac:dyDescent="0.25"/>
    <row r="3105" ht="12.75" customHeight="1" x14ac:dyDescent="0.25"/>
    <row r="3106" ht="12.75" customHeight="1" x14ac:dyDescent="0.25"/>
    <row r="3107" ht="12.75" customHeight="1" x14ac:dyDescent="0.25"/>
    <row r="3108" ht="12.75" customHeight="1" x14ac:dyDescent="0.25"/>
    <row r="3109" ht="12.75" customHeight="1" x14ac:dyDescent="0.25"/>
    <row r="3110" ht="12.75" customHeight="1" x14ac:dyDescent="0.25"/>
    <row r="3111" ht="12.75" customHeight="1" x14ac:dyDescent="0.25"/>
    <row r="3112" ht="12.75" customHeight="1" x14ac:dyDescent="0.25"/>
    <row r="3113" ht="12.75" customHeight="1" x14ac:dyDescent="0.25"/>
    <row r="3114" ht="12.75" customHeight="1" x14ac:dyDescent="0.25"/>
    <row r="3115" ht="12.75" customHeight="1" x14ac:dyDescent="0.25"/>
    <row r="3116" ht="12.75" customHeight="1" x14ac:dyDescent="0.25"/>
    <row r="3117" ht="12.75" customHeight="1" x14ac:dyDescent="0.25"/>
    <row r="3118" ht="12.75" customHeight="1" x14ac:dyDescent="0.25"/>
    <row r="3119" ht="12.75" customHeight="1" x14ac:dyDescent="0.25"/>
    <row r="3120" ht="12.75" customHeight="1" x14ac:dyDescent="0.25"/>
    <row r="3122" ht="12.75" customHeight="1" x14ac:dyDescent="0.25"/>
    <row r="3123" ht="12.75" customHeight="1" x14ac:dyDescent="0.25"/>
    <row r="3124" ht="12.75" customHeight="1" x14ac:dyDescent="0.25"/>
    <row r="3125" ht="12.75" customHeight="1" x14ac:dyDescent="0.25"/>
    <row r="3126" ht="12.75" customHeight="1" x14ac:dyDescent="0.25"/>
    <row r="3127" ht="12.75" customHeight="1" x14ac:dyDescent="0.25"/>
    <row r="3128" ht="12.75" customHeight="1" x14ac:dyDescent="0.25"/>
    <row r="3129" ht="12.75" customHeight="1" x14ac:dyDescent="0.25"/>
    <row r="3130" ht="12.75" customHeight="1" x14ac:dyDescent="0.25"/>
    <row r="3131" ht="12.75" customHeight="1" x14ac:dyDescent="0.25"/>
    <row r="3133" ht="12.75" customHeight="1" x14ac:dyDescent="0.25"/>
    <row r="3134" ht="12.75" customHeight="1" x14ac:dyDescent="0.25"/>
    <row r="3135" ht="12.75" customHeight="1" x14ac:dyDescent="0.25"/>
    <row r="3136" ht="12.75" customHeight="1" x14ac:dyDescent="0.25"/>
    <row r="3137" ht="12.75" customHeight="1" x14ac:dyDescent="0.25"/>
    <row r="3139" ht="12.75" customHeight="1" x14ac:dyDescent="0.25"/>
    <row r="3140" ht="12.75" customHeight="1" x14ac:dyDescent="0.25"/>
    <row r="3141" ht="12.75" customHeight="1" x14ac:dyDescent="0.25"/>
    <row r="3142" ht="12.75" customHeight="1" x14ac:dyDescent="0.25"/>
    <row r="3143" ht="12.75" customHeight="1" x14ac:dyDescent="0.25"/>
    <row r="3144" ht="12.75" customHeight="1" x14ac:dyDescent="0.25"/>
    <row r="3145" ht="12.75" customHeight="1" x14ac:dyDescent="0.25"/>
    <row r="3146" ht="12.75" customHeight="1" x14ac:dyDescent="0.25"/>
    <row r="3147" ht="12.75" customHeight="1" x14ac:dyDescent="0.25"/>
    <row r="3148" ht="12.75" customHeight="1" x14ac:dyDescent="0.25"/>
    <row r="3149" ht="12.75" customHeight="1" x14ac:dyDescent="0.25"/>
    <row r="3150" ht="12.75" customHeight="1" x14ac:dyDescent="0.25"/>
    <row r="3151" ht="12.75" customHeight="1" x14ac:dyDescent="0.25"/>
    <row r="3152" ht="12.75" customHeight="1" x14ac:dyDescent="0.25"/>
    <row r="3153" ht="12.75" customHeight="1" x14ac:dyDescent="0.25"/>
    <row r="3154" ht="12.75" customHeight="1" x14ac:dyDescent="0.25"/>
    <row r="3155" ht="12.75" customHeight="1" x14ac:dyDescent="0.25"/>
    <row r="3156" ht="12.75" customHeight="1" x14ac:dyDescent="0.25"/>
    <row r="3157" ht="12.75" customHeight="1" x14ac:dyDescent="0.25"/>
    <row r="3158" ht="12.75" customHeight="1" x14ac:dyDescent="0.25"/>
    <row r="3159" ht="12.75" customHeight="1" x14ac:dyDescent="0.25"/>
    <row r="3160" ht="12.75" customHeight="1" x14ac:dyDescent="0.25"/>
    <row r="3162" ht="12.75" customHeight="1" x14ac:dyDescent="0.25"/>
    <row r="3163" ht="12.75" customHeight="1" x14ac:dyDescent="0.25"/>
    <row r="3164" ht="12.75" customHeight="1" x14ac:dyDescent="0.25"/>
    <row r="3165" ht="12.75" customHeight="1" x14ac:dyDescent="0.25"/>
    <row r="3166" ht="12.75" customHeight="1" x14ac:dyDescent="0.25"/>
    <row r="3167" ht="12.75" customHeight="1" x14ac:dyDescent="0.25"/>
    <row r="3168" ht="12.75" customHeight="1" x14ac:dyDescent="0.25"/>
    <row r="3169" ht="12.75" customHeight="1" x14ac:dyDescent="0.25"/>
    <row r="3170" ht="12.75" customHeight="1" x14ac:dyDescent="0.25"/>
    <row r="3171" ht="12.75" customHeight="1" x14ac:dyDescent="0.25"/>
    <row r="3172" ht="12.75" customHeight="1" x14ac:dyDescent="0.25"/>
    <row r="3173" ht="12.75" customHeight="1" x14ac:dyDescent="0.25"/>
    <row r="3174" ht="12.75" customHeight="1" x14ac:dyDescent="0.25"/>
    <row r="3175" ht="12.75" customHeight="1" x14ac:dyDescent="0.25"/>
    <row r="3176" ht="12.75" customHeight="1" x14ac:dyDescent="0.25"/>
    <row r="3177" ht="12.75" customHeight="1" x14ac:dyDescent="0.25"/>
    <row r="3178" ht="12.75" customHeight="1" x14ac:dyDescent="0.25"/>
    <row r="3179" ht="12.75" customHeight="1" x14ac:dyDescent="0.25"/>
    <row r="3180" ht="12.75" customHeight="1" x14ac:dyDescent="0.25"/>
    <row r="3181" ht="12.75" customHeight="1" x14ac:dyDescent="0.25"/>
    <row r="3182" ht="12.75" customHeight="1" x14ac:dyDescent="0.25"/>
    <row r="3183" ht="12.75" customHeight="1" x14ac:dyDescent="0.25"/>
    <row r="3184" ht="12.75" customHeight="1" x14ac:dyDescent="0.25"/>
    <row r="3186" ht="12.75" customHeight="1" x14ac:dyDescent="0.25"/>
    <row r="3187" ht="12.75" customHeight="1" x14ac:dyDescent="0.25"/>
    <row r="3188" ht="12.75" customHeight="1" x14ac:dyDescent="0.25"/>
    <row r="3189" ht="12.75" customHeight="1" x14ac:dyDescent="0.25"/>
    <row r="3190" ht="12.75" customHeight="1" x14ac:dyDescent="0.25"/>
    <row r="3191" ht="12.75" customHeight="1" x14ac:dyDescent="0.25"/>
    <row r="3192" ht="12.75" customHeight="1" x14ac:dyDescent="0.25"/>
    <row r="3193" ht="12.75" customHeight="1" x14ac:dyDescent="0.25"/>
    <row r="3195" ht="12.75" customHeight="1" x14ac:dyDescent="0.25"/>
    <row r="3196" ht="12.75" customHeight="1" x14ac:dyDescent="0.25"/>
    <row r="3197" ht="12.75" customHeight="1" x14ac:dyDescent="0.25"/>
    <row r="3198" ht="12.75" customHeight="1" x14ac:dyDescent="0.25"/>
    <row r="3199" ht="12.75" customHeight="1" x14ac:dyDescent="0.25"/>
    <row r="3200" ht="12.75" customHeight="1" x14ac:dyDescent="0.25"/>
    <row r="3201" ht="12.75" customHeight="1" x14ac:dyDescent="0.25"/>
    <row r="3202" ht="12.75" customHeight="1" x14ac:dyDescent="0.25"/>
    <row r="3203" ht="12.75" customHeight="1" x14ac:dyDescent="0.25"/>
    <row r="3204" ht="12.75" customHeight="1" x14ac:dyDescent="0.25"/>
    <row r="3205" ht="12.75" customHeight="1" x14ac:dyDescent="0.25"/>
    <row r="3207" ht="12.75" customHeight="1" x14ac:dyDescent="0.25"/>
    <row r="3208" ht="12.75" customHeight="1" x14ac:dyDescent="0.25"/>
    <row r="3209" ht="12.75" customHeight="1" x14ac:dyDescent="0.25"/>
    <row r="3210" ht="12.75" customHeight="1" x14ac:dyDescent="0.25"/>
    <row r="3211" ht="12.75" customHeight="1" x14ac:dyDescent="0.25"/>
    <row r="3212" ht="12.75" customHeight="1" x14ac:dyDescent="0.25"/>
    <row r="3213" ht="12.75" customHeight="1" x14ac:dyDescent="0.25"/>
    <row r="3215" ht="12.75" customHeight="1" x14ac:dyDescent="0.25"/>
    <row r="3216" ht="12.75" customHeight="1" x14ac:dyDescent="0.25"/>
    <row r="3217" ht="12.75" customHeight="1" x14ac:dyDescent="0.25"/>
    <row r="3218" ht="12.75" customHeight="1" x14ac:dyDescent="0.25"/>
    <row r="3219" ht="12.75" customHeight="1" x14ac:dyDescent="0.25"/>
    <row r="3220" ht="12.75" customHeight="1" x14ac:dyDescent="0.25"/>
    <row r="3221" ht="12.75" customHeight="1" x14ac:dyDescent="0.25"/>
    <row r="3222" ht="12.75" customHeight="1" x14ac:dyDescent="0.25"/>
    <row r="3223" ht="12.75" customHeight="1" x14ac:dyDescent="0.25"/>
    <row r="3224" ht="12.75" customHeight="1" x14ac:dyDescent="0.25"/>
    <row r="3226" ht="12.75" customHeight="1" x14ac:dyDescent="0.25"/>
    <row r="3227" ht="12.75" customHeight="1" x14ac:dyDescent="0.25"/>
    <row r="3228" ht="12.75" customHeight="1" x14ac:dyDescent="0.25"/>
    <row r="3229" ht="12.75" customHeight="1" x14ac:dyDescent="0.25"/>
    <row r="3230" ht="12.75" customHeight="1" x14ac:dyDescent="0.25"/>
    <row r="3231" ht="12.75" customHeight="1" x14ac:dyDescent="0.25"/>
    <row r="3232" ht="12.75" customHeight="1" x14ac:dyDescent="0.25"/>
    <row r="3233" ht="12.75" customHeight="1" x14ac:dyDescent="0.25"/>
    <row r="3234" ht="12.75" customHeight="1" x14ac:dyDescent="0.25"/>
    <row r="3235" ht="12.75" customHeight="1" x14ac:dyDescent="0.25"/>
    <row r="3236" ht="12.75" customHeight="1" x14ac:dyDescent="0.25"/>
    <row r="3237" ht="12.75" customHeight="1" x14ac:dyDescent="0.25"/>
    <row r="3238" ht="12.75" customHeight="1" x14ac:dyDescent="0.25"/>
    <row r="3240" ht="12.75" customHeight="1" x14ac:dyDescent="0.25"/>
    <row r="3241" ht="12.75" customHeight="1" x14ac:dyDescent="0.25"/>
    <row r="3242" ht="12.75" customHeight="1" x14ac:dyDescent="0.25"/>
    <row r="3243" ht="12.75" customHeight="1" x14ac:dyDescent="0.25"/>
    <row r="3244" ht="12.75" customHeight="1" x14ac:dyDescent="0.25"/>
    <row r="3245" ht="12.75" customHeight="1" x14ac:dyDescent="0.25"/>
    <row r="3246" ht="12.75" customHeight="1" x14ac:dyDescent="0.25"/>
    <row r="3247" ht="12.75" customHeight="1" x14ac:dyDescent="0.25"/>
    <row r="3248" ht="12.75" customHeight="1" x14ac:dyDescent="0.25"/>
    <row r="3249" ht="12.75" customHeight="1" x14ac:dyDescent="0.25"/>
    <row r="3250" ht="12.75" customHeight="1" x14ac:dyDescent="0.25"/>
    <row r="3251" ht="12.75" customHeight="1" x14ac:dyDescent="0.25"/>
    <row r="3252" ht="12.75" customHeight="1" x14ac:dyDescent="0.25"/>
    <row r="3253" ht="12.75" customHeight="1" x14ac:dyDescent="0.25"/>
    <row r="3254" ht="12.75" customHeight="1" x14ac:dyDescent="0.25"/>
    <row r="3255" ht="12.75" customHeight="1" x14ac:dyDescent="0.25"/>
    <row r="3256" ht="12.75" customHeight="1" x14ac:dyDescent="0.25"/>
    <row r="3257" ht="12.75" customHeight="1" x14ac:dyDescent="0.25"/>
    <row r="3258" ht="12.75" customHeight="1" x14ac:dyDescent="0.25"/>
    <row r="3259" ht="12.75" customHeight="1" x14ac:dyDescent="0.25"/>
    <row r="3260" ht="12.75" customHeight="1" x14ac:dyDescent="0.25"/>
    <row r="3261" ht="12.75" customHeight="1" x14ac:dyDescent="0.25"/>
    <row r="3262" ht="12.75" customHeight="1" x14ac:dyDescent="0.25"/>
    <row r="3263" ht="12.75" customHeight="1" x14ac:dyDescent="0.25"/>
    <row r="3264" ht="12.75" customHeight="1" x14ac:dyDescent="0.25"/>
    <row r="3266" ht="12.75" customHeight="1" x14ac:dyDescent="0.25"/>
    <row r="3267" ht="12.75" customHeight="1" x14ac:dyDescent="0.25"/>
    <row r="3268" ht="12.75" customHeight="1" x14ac:dyDescent="0.25"/>
    <row r="3269" ht="12.75" customHeight="1" x14ac:dyDescent="0.25"/>
    <row r="3270" ht="12.75" customHeight="1" x14ac:dyDescent="0.25"/>
    <row r="3271" ht="12.75" customHeight="1" x14ac:dyDescent="0.25"/>
    <row r="3272" ht="12.75" customHeight="1" x14ac:dyDescent="0.25"/>
    <row r="3274" ht="12.75" customHeight="1" x14ac:dyDescent="0.25"/>
    <row r="3275" ht="12.75" customHeight="1" x14ac:dyDescent="0.25"/>
    <row r="3276" ht="12.75" customHeight="1" x14ac:dyDescent="0.25"/>
    <row r="3277" ht="12.75" customHeight="1" x14ac:dyDescent="0.25"/>
    <row r="3278" ht="12.75" customHeight="1" x14ac:dyDescent="0.25"/>
    <row r="3279" ht="12.75" customHeight="1" x14ac:dyDescent="0.25"/>
    <row r="3280" ht="12.75" customHeight="1" x14ac:dyDescent="0.25"/>
    <row r="3281" ht="12.75" customHeight="1" x14ac:dyDescent="0.25"/>
    <row r="3282" ht="12.75" customHeight="1" x14ac:dyDescent="0.25"/>
    <row r="3283" ht="12.75" customHeight="1" x14ac:dyDescent="0.25"/>
    <row r="3284" ht="12.75" customHeight="1" x14ac:dyDescent="0.25"/>
    <row r="3285" ht="12.75" customHeight="1" x14ac:dyDescent="0.25"/>
    <row r="3287" ht="12.75" customHeight="1" x14ac:dyDescent="0.25"/>
    <row r="3288" ht="12.75" customHeight="1" x14ac:dyDescent="0.25"/>
    <row r="3289" ht="12.75" customHeight="1" x14ac:dyDescent="0.25"/>
    <row r="3290" ht="12.75" customHeight="1" x14ac:dyDescent="0.25"/>
    <row r="3291" ht="12.75" customHeight="1" x14ac:dyDescent="0.25"/>
    <row r="3293" ht="12.75" customHeight="1" x14ac:dyDescent="0.25"/>
    <row r="3294" ht="12.75" customHeight="1" x14ac:dyDescent="0.25"/>
    <row r="3295" ht="12.75" customHeight="1" x14ac:dyDescent="0.25"/>
    <row r="3296" ht="12.75" customHeight="1" x14ac:dyDescent="0.25"/>
    <row r="3297" ht="12.75" customHeight="1" x14ac:dyDescent="0.25"/>
    <row r="3298" ht="12.75" customHeight="1" x14ac:dyDescent="0.25"/>
    <row r="3299" ht="12.75" customHeight="1" x14ac:dyDescent="0.25"/>
    <row r="3300" ht="12.75" customHeight="1" x14ac:dyDescent="0.25"/>
    <row r="3301" ht="12.75" customHeight="1" x14ac:dyDescent="0.25"/>
    <row r="3302" ht="12.75" customHeight="1" x14ac:dyDescent="0.25"/>
    <row r="3303" ht="12.75" customHeight="1" x14ac:dyDescent="0.25"/>
    <row r="3304" ht="12.75" customHeight="1" x14ac:dyDescent="0.25"/>
    <row r="3305" ht="12.75" customHeight="1" x14ac:dyDescent="0.25"/>
    <row r="3306" ht="12.75" customHeight="1" x14ac:dyDescent="0.25"/>
    <row r="3307" ht="12.75" customHeight="1" x14ac:dyDescent="0.25"/>
    <row r="3308" ht="12.75" customHeight="1" x14ac:dyDescent="0.25"/>
    <row r="3309" ht="12.75" customHeight="1" x14ac:dyDescent="0.25"/>
    <row r="3310" ht="12.75" customHeight="1" x14ac:dyDescent="0.25"/>
    <row r="3311" ht="12.75" customHeight="1" x14ac:dyDescent="0.25"/>
    <row r="3312" ht="12.75" customHeight="1" x14ac:dyDescent="0.25"/>
    <row r="3313" ht="12.75" customHeight="1" x14ac:dyDescent="0.25"/>
    <row r="3314" ht="12.75" customHeight="1" x14ac:dyDescent="0.25"/>
    <row r="3315" ht="12.75" customHeight="1" x14ac:dyDescent="0.25"/>
    <row r="3316" ht="12.75" customHeight="1" x14ac:dyDescent="0.25"/>
    <row r="3318" ht="12.75" customHeight="1" x14ac:dyDescent="0.25"/>
    <row r="3319" ht="12.75" customHeight="1" x14ac:dyDescent="0.25"/>
    <row r="3320" ht="12.75" customHeight="1" x14ac:dyDescent="0.25"/>
    <row r="3321" ht="12.75" customHeight="1" x14ac:dyDescent="0.25"/>
    <row r="3322" ht="12.75" customHeight="1" x14ac:dyDescent="0.25"/>
    <row r="3323" ht="12.75" customHeight="1" x14ac:dyDescent="0.25"/>
    <row r="3324" ht="12.75" customHeight="1" x14ac:dyDescent="0.25"/>
    <row r="3325" ht="12.75" customHeight="1" x14ac:dyDescent="0.25"/>
    <row r="3326" ht="12.75" customHeight="1" x14ac:dyDescent="0.25"/>
    <row r="3327" ht="12.75" customHeight="1" x14ac:dyDescent="0.25"/>
    <row r="3328" ht="12.75" customHeight="1" x14ac:dyDescent="0.25"/>
    <row r="3329" ht="12.75" customHeight="1" x14ac:dyDescent="0.25"/>
    <row r="3330" ht="12.75" customHeight="1" x14ac:dyDescent="0.25"/>
    <row r="3331" ht="12.75" customHeight="1" x14ac:dyDescent="0.25"/>
    <row r="3332" ht="12.75" customHeight="1" x14ac:dyDescent="0.25"/>
    <row r="3333" ht="12.75" customHeight="1" x14ac:dyDescent="0.25"/>
    <row r="3334" ht="12.75" customHeight="1" x14ac:dyDescent="0.25"/>
    <row r="3335" ht="12.75" customHeight="1" x14ac:dyDescent="0.25"/>
    <row r="3336" ht="12.75" customHeight="1" x14ac:dyDescent="0.25"/>
    <row r="3337" ht="12.75" customHeight="1" x14ac:dyDescent="0.25"/>
    <row r="3338" ht="12.75" customHeight="1" x14ac:dyDescent="0.25"/>
    <row r="3339" ht="12.75" customHeight="1" x14ac:dyDescent="0.25"/>
    <row r="3340" ht="12.75" customHeight="1" x14ac:dyDescent="0.25"/>
    <row r="3341" ht="12.75" customHeight="1" x14ac:dyDescent="0.25"/>
    <row r="3342" ht="12.75" customHeight="1" x14ac:dyDescent="0.25"/>
    <row r="3343" ht="12.75" customHeight="1" x14ac:dyDescent="0.25"/>
    <row r="3344" ht="12.75" customHeight="1" x14ac:dyDescent="0.25"/>
    <row r="3345" ht="12.75" customHeight="1" x14ac:dyDescent="0.25"/>
    <row r="3346" ht="12.75" customHeight="1" x14ac:dyDescent="0.25"/>
    <row r="3347" ht="12.75" customHeight="1" x14ac:dyDescent="0.25"/>
    <row r="3348" ht="12.75" customHeight="1" x14ac:dyDescent="0.25"/>
    <row r="3349" ht="12.75" customHeight="1" x14ac:dyDescent="0.25"/>
    <row r="3350" ht="12.75" customHeight="1" x14ac:dyDescent="0.25"/>
    <row r="3351" ht="12.75" customHeight="1" x14ac:dyDescent="0.25"/>
    <row r="3352" ht="12.75" customHeight="1" x14ac:dyDescent="0.25"/>
    <row r="3353" ht="12.75" customHeight="1" x14ac:dyDescent="0.25"/>
    <row r="3354" ht="12.75" customHeight="1" x14ac:dyDescent="0.25"/>
    <row r="3355" ht="12.75" customHeight="1" x14ac:dyDescent="0.25"/>
    <row r="3356" ht="12.75" customHeight="1" x14ac:dyDescent="0.25"/>
    <row r="3357" ht="12.75" customHeight="1" x14ac:dyDescent="0.25"/>
    <row r="3358" ht="12.75" customHeight="1" x14ac:dyDescent="0.25"/>
    <row r="3359" ht="12.75" customHeight="1" x14ac:dyDescent="0.25"/>
    <row r="3360" ht="12.75" customHeight="1" x14ac:dyDescent="0.25"/>
    <row r="3361" ht="12.75" customHeight="1" x14ac:dyDescent="0.25"/>
    <row r="3362" ht="12.75" customHeight="1" x14ac:dyDescent="0.25"/>
    <row r="3363" ht="12.75" customHeight="1" x14ac:dyDescent="0.25"/>
    <row r="3364" ht="12.75" customHeight="1" x14ac:dyDescent="0.25"/>
    <row r="3365" ht="12.75" customHeight="1" x14ac:dyDescent="0.25"/>
    <row r="3366" ht="12.75" customHeight="1" x14ac:dyDescent="0.25"/>
    <row r="3367" ht="12.75" customHeight="1" x14ac:dyDescent="0.25"/>
    <row r="3368" ht="12.75" customHeight="1" x14ac:dyDescent="0.25"/>
    <row r="3369" ht="12.75" customHeight="1" x14ac:dyDescent="0.25"/>
    <row r="3370" ht="12.75" customHeight="1" x14ac:dyDescent="0.25"/>
    <row r="3371" ht="12.75" customHeight="1" x14ac:dyDescent="0.25"/>
    <row r="3372" ht="12.75" customHeight="1" x14ac:dyDescent="0.25"/>
    <row r="3373" ht="12.75" customHeight="1" x14ac:dyDescent="0.25"/>
    <row r="3374" ht="12.75" customHeight="1" x14ac:dyDescent="0.25"/>
    <row r="3375" ht="12.75" customHeight="1" x14ac:dyDescent="0.25"/>
    <row r="3376" ht="12.75" customHeight="1" x14ac:dyDescent="0.25"/>
    <row r="3377" ht="12.75" customHeight="1" x14ac:dyDescent="0.25"/>
    <row r="3378" ht="12.75" customHeight="1" x14ac:dyDescent="0.25"/>
    <row r="3379" ht="12.75" customHeight="1" x14ac:dyDescent="0.25"/>
    <row r="3380" ht="12.75" customHeight="1" x14ac:dyDescent="0.25"/>
    <row r="3381" ht="12.75" customHeight="1" x14ac:dyDescent="0.25"/>
    <row r="3397" ht="12.75" customHeight="1" x14ac:dyDescent="0.25"/>
    <row r="3398" ht="12.75" customHeight="1" x14ac:dyDescent="0.25"/>
    <row r="3399" ht="12.75" customHeight="1" x14ac:dyDescent="0.25"/>
    <row r="3400" ht="12.75" customHeight="1" x14ac:dyDescent="0.25"/>
    <row r="3401" ht="12.75" customHeight="1" x14ac:dyDescent="0.25"/>
    <row r="3402" ht="12.75" customHeight="1" x14ac:dyDescent="0.25"/>
    <row r="3403" ht="12.75" customHeight="1" x14ac:dyDescent="0.25"/>
    <row r="3404" ht="12.75" customHeight="1" x14ac:dyDescent="0.25"/>
    <row r="3405" ht="12.75" customHeight="1" x14ac:dyDescent="0.25"/>
    <row r="3406" ht="12.75" customHeight="1" x14ac:dyDescent="0.25"/>
    <row r="3407" ht="12.75" customHeight="1" x14ac:dyDescent="0.25"/>
    <row r="3408" ht="12.75" customHeight="1" x14ac:dyDescent="0.25"/>
    <row r="3409" ht="12.75" customHeight="1" x14ac:dyDescent="0.25"/>
    <row r="3410" ht="12.75" customHeight="1" x14ac:dyDescent="0.25"/>
    <row r="3411" ht="12.75" customHeight="1" x14ac:dyDescent="0.25"/>
    <row r="3412" ht="12.75" customHeight="1" x14ac:dyDescent="0.25"/>
    <row r="3413" ht="12.75" customHeight="1" x14ac:dyDescent="0.25"/>
    <row r="3414" ht="12.75" customHeight="1" x14ac:dyDescent="0.25"/>
    <row r="3415" ht="12.75" customHeight="1" x14ac:dyDescent="0.25"/>
    <row r="3416" ht="12.75" customHeight="1" x14ac:dyDescent="0.25"/>
    <row r="3417" ht="12.75" customHeight="1" x14ac:dyDescent="0.25"/>
    <row r="3418" ht="12.75" customHeight="1" x14ac:dyDescent="0.25"/>
    <row r="3419" ht="12.75" customHeight="1" x14ac:dyDescent="0.25"/>
    <row r="3420" ht="12.75" customHeight="1" x14ac:dyDescent="0.25"/>
    <row r="3422" ht="12.75" customHeight="1" x14ac:dyDescent="0.25"/>
    <row r="3423" ht="12.75" customHeight="1" x14ac:dyDescent="0.25"/>
    <row r="3424" ht="12.75" customHeight="1" x14ac:dyDescent="0.25"/>
    <row r="3425" ht="12.75" customHeight="1" x14ac:dyDescent="0.25"/>
    <row r="3426" ht="12.75" customHeight="1" x14ac:dyDescent="0.25"/>
    <row r="3427" ht="12.75" customHeight="1" x14ac:dyDescent="0.25"/>
    <row r="3428" ht="12.75" customHeight="1" x14ac:dyDescent="0.25"/>
    <row r="3429" ht="12.75" customHeight="1" x14ac:dyDescent="0.25"/>
    <row r="3430" ht="12.75" customHeight="1" x14ac:dyDescent="0.25"/>
    <row r="3431" ht="12.75" customHeight="1" x14ac:dyDescent="0.25"/>
    <row r="3432" ht="12.75" customHeight="1" x14ac:dyDescent="0.25"/>
    <row r="3433" ht="12.75" customHeight="1" x14ac:dyDescent="0.25"/>
    <row r="3434" ht="12.75" customHeight="1" x14ac:dyDescent="0.25"/>
    <row r="3435" ht="12.75" customHeight="1" x14ac:dyDescent="0.25"/>
    <row r="3436" ht="12.75" customHeight="1" x14ac:dyDescent="0.25"/>
    <row r="3438" ht="12.75" customHeight="1" x14ac:dyDescent="0.25"/>
    <row r="3439" ht="12.75" customHeight="1" x14ac:dyDescent="0.25"/>
    <row r="3440" ht="12.75" customHeight="1" x14ac:dyDescent="0.25"/>
    <row r="3441" ht="12.75" customHeight="1" x14ac:dyDescent="0.25"/>
    <row r="3442" ht="12.75" customHeight="1" x14ac:dyDescent="0.25"/>
    <row r="3443" ht="12.75" customHeight="1" x14ac:dyDescent="0.25"/>
    <row r="3445" ht="12.75" customHeight="1" x14ac:dyDescent="0.25"/>
    <row r="3446" ht="12.75" customHeight="1" x14ac:dyDescent="0.25"/>
    <row r="3447" ht="12.75" customHeight="1" x14ac:dyDescent="0.25"/>
    <row r="3448" ht="12.75" customHeight="1" x14ac:dyDescent="0.25"/>
    <row r="3449" ht="12.75" customHeight="1" x14ac:dyDescent="0.25"/>
    <row r="3451" ht="12.75" customHeight="1" x14ac:dyDescent="0.25"/>
    <row r="3452" ht="12.75" customHeight="1" x14ac:dyDescent="0.25"/>
    <row r="3453" ht="12.75" customHeight="1" x14ac:dyDescent="0.25"/>
    <row r="3454" ht="12.75" customHeight="1" x14ac:dyDescent="0.25"/>
    <row r="3455" ht="12.75" customHeight="1" x14ac:dyDescent="0.25"/>
    <row r="3457" ht="12.75" customHeight="1" x14ac:dyDescent="0.25"/>
    <row r="3458" ht="12.75" customHeight="1" x14ac:dyDescent="0.25"/>
    <row r="3459" ht="12.75" customHeight="1" x14ac:dyDescent="0.25"/>
    <row r="3460" ht="12.75" customHeight="1" x14ac:dyDescent="0.25"/>
    <row r="3461" ht="12.75" customHeight="1" x14ac:dyDescent="0.25"/>
    <row r="3462" ht="12.75" customHeight="1" x14ac:dyDescent="0.25"/>
    <row r="3463" ht="12.75" customHeight="1" x14ac:dyDescent="0.25"/>
    <row r="3465" ht="12.75" customHeight="1" x14ac:dyDescent="0.25"/>
    <row r="3466" ht="12.75" customHeight="1" x14ac:dyDescent="0.25"/>
    <row r="3467" ht="12.75" customHeight="1" x14ac:dyDescent="0.25"/>
    <row r="3468" ht="12.75" customHeight="1" x14ac:dyDescent="0.25"/>
    <row r="3469" ht="12.75" customHeight="1" x14ac:dyDescent="0.25"/>
    <row r="3470" ht="12.75" customHeight="1" x14ac:dyDescent="0.25"/>
    <row r="3472" ht="12.75" customHeight="1" x14ac:dyDescent="0.25"/>
    <row r="3473" ht="12.75" customHeight="1" x14ac:dyDescent="0.25"/>
    <row r="3474" ht="12.75" customHeight="1" x14ac:dyDescent="0.25"/>
    <row r="3475" ht="12.75" customHeight="1" x14ac:dyDescent="0.25"/>
    <row r="3476" ht="12.75" customHeight="1" x14ac:dyDescent="0.25"/>
    <row r="3477" ht="12.75" customHeight="1" x14ac:dyDescent="0.25"/>
    <row r="3478" ht="12.75" customHeight="1" x14ac:dyDescent="0.25"/>
    <row r="3479" ht="12.75" customHeight="1" x14ac:dyDescent="0.25"/>
    <row r="3481" ht="12.75" customHeight="1" x14ac:dyDescent="0.25"/>
    <row r="3482" ht="12.75" customHeight="1" x14ac:dyDescent="0.25"/>
    <row r="3483" ht="12.75" customHeight="1" x14ac:dyDescent="0.25"/>
    <row r="3484" ht="12.75" customHeight="1" x14ac:dyDescent="0.25"/>
    <row r="3485" ht="12.75" customHeight="1" x14ac:dyDescent="0.25"/>
    <row r="3486" ht="12.75" customHeight="1" x14ac:dyDescent="0.25"/>
    <row r="3487" ht="12.75" customHeight="1" x14ac:dyDescent="0.25"/>
    <row r="3488" ht="12.75" customHeight="1" x14ac:dyDescent="0.25"/>
    <row r="3489" ht="12.75" customHeight="1" x14ac:dyDescent="0.25"/>
    <row r="3491" ht="12.75" customHeight="1" x14ac:dyDescent="0.25"/>
    <row r="3492" ht="12.75" customHeight="1" x14ac:dyDescent="0.25"/>
    <row r="3493" ht="12.75" customHeight="1" x14ac:dyDescent="0.25"/>
    <row r="3494" ht="12.75" customHeight="1" x14ac:dyDescent="0.25"/>
    <row r="3495" ht="12.75" customHeight="1" x14ac:dyDescent="0.25"/>
    <row r="3496" ht="12.75" customHeight="1" x14ac:dyDescent="0.25"/>
    <row r="3497" ht="12.75" customHeight="1" x14ac:dyDescent="0.25"/>
    <row r="3498" ht="12.75" customHeight="1" x14ac:dyDescent="0.25"/>
    <row r="3499" ht="12.75" customHeight="1" x14ac:dyDescent="0.25"/>
    <row r="3500" ht="12.75" customHeight="1" x14ac:dyDescent="0.25"/>
    <row r="3501" ht="12.75" customHeight="1" x14ac:dyDescent="0.25"/>
    <row r="3502" ht="12.75" customHeight="1" x14ac:dyDescent="0.25"/>
    <row r="3503" ht="12.75" customHeight="1" x14ac:dyDescent="0.25"/>
    <row r="3504" ht="12.75" customHeight="1" x14ac:dyDescent="0.25"/>
    <row r="3505" ht="12.75" customHeight="1" x14ac:dyDescent="0.25"/>
    <row r="3507" ht="12.75" customHeight="1" x14ac:dyDescent="0.25"/>
    <row r="3508" ht="12.75" customHeight="1" x14ac:dyDescent="0.25"/>
    <row r="3509" ht="12.75" customHeight="1" x14ac:dyDescent="0.25"/>
    <row r="3510" ht="12.75" customHeight="1" x14ac:dyDescent="0.25"/>
    <row r="3511" ht="12.75" customHeight="1" x14ac:dyDescent="0.25"/>
    <row r="3512" ht="12.75" customHeight="1" x14ac:dyDescent="0.25"/>
    <row r="3513" ht="12.75" customHeight="1" x14ac:dyDescent="0.25"/>
    <row r="3514" ht="12.75" customHeight="1" x14ac:dyDescent="0.25"/>
    <row r="3515" ht="12.75" customHeight="1" x14ac:dyDescent="0.25"/>
    <row r="3516" ht="12.75" customHeight="1" x14ac:dyDescent="0.25"/>
    <row r="3517" ht="12.75" customHeight="1" x14ac:dyDescent="0.25"/>
    <row r="3518" ht="12.75" customHeight="1" x14ac:dyDescent="0.25"/>
    <row r="3519" ht="12.75" customHeight="1" x14ac:dyDescent="0.25"/>
    <row r="3520" ht="12.75" customHeight="1" x14ac:dyDescent="0.25"/>
    <row r="3522" ht="12.75" customHeight="1" x14ac:dyDescent="0.25"/>
    <row r="3523" ht="12.75" customHeight="1" x14ac:dyDescent="0.25"/>
    <row r="3524" ht="12.75" customHeight="1" x14ac:dyDescent="0.25"/>
    <row r="3525" ht="12.75" customHeight="1" x14ac:dyDescent="0.25"/>
    <row r="3526" ht="12.75" customHeight="1" x14ac:dyDescent="0.25"/>
    <row r="3527" ht="12.75" customHeight="1" x14ac:dyDescent="0.25"/>
    <row r="3528" ht="12.75" customHeight="1" x14ac:dyDescent="0.25"/>
    <row r="3529" ht="12.75" customHeight="1" x14ac:dyDescent="0.25"/>
    <row r="3530" ht="12.75" customHeight="1" x14ac:dyDescent="0.25"/>
    <row r="3531" ht="12.75" customHeight="1" x14ac:dyDescent="0.25"/>
    <row r="3532" ht="12.75" customHeight="1" x14ac:dyDescent="0.25"/>
    <row r="3533" ht="12.75" customHeight="1" x14ac:dyDescent="0.25"/>
    <row r="3534" ht="12.75" customHeight="1" x14ac:dyDescent="0.25"/>
    <row r="3535" ht="12.75" customHeight="1" x14ac:dyDescent="0.25"/>
    <row r="3536" ht="12.75" customHeight="1" x14ac:dyDescent="0.25"/>
    <row r="3537" ht="12.75" customHeight="1" x14ac:dyDescent="0.25"/>
    <row r="3538" ht="12.75" customHeight="1" x14ac:dyDescent="0.25"/>
    <row r="3539" ht="12.75" customHeight="1" x14ac:dyDescent="0.25"/>
    <row r="3540" ht="12.75" customHeight="1" x14ac:dyDescent="0.25"/>
    <row r="3541" ht="12.75" customHeight="1" x14ac:dyDescent="0.25"/>
    <row r="3542" ht="12.75" customHeight="1" x14ac:dyDescent="0.25"/>
    <row r="3543" ht="12.75" customHeight="1" x14ac:dyDescent="0.25"/>
    <row r="3544" ht="12.75" customHeight="1" x14ac:dyDescent="0.25"/>
    <row r="3546" ht="12.75" customHeight="1" x14ac:dyDescent="0.25"/>
    <row r="3547" ht="12.75" customHeight="1" x14ac:dyDescent="0.25"/>
    <row r="3548" ht="12.75" customHeight="1" x14ac:dyDescent="0.25"/>
    <row r="3549" ht="12.75" customHeight="1" x14ac:dyDescent="0.25"/>
    <row r="3550" ht="12.75" customHeight="1" x14ac:dyDescent="0.25"/>
    <row r="3551" ht="12.75" customHeight="1" x14ac:dyDescent="0.25"/>
    <row r="3552" ht="12.75" customHeight="1" x14ac:dyDescent="0.25"/>
    <row r="3553" ht="12.75" customHeight="1" x14ac:dyDescent="0.25"/>
    <row r="3554" ht="12.75" customHeight="1" x14ac:dyDescent="0.25"/>
    <row r="3555" ht="12.75" customHeight="1" x14ac:dyDescent="0.25"/>
    <row r="3557" ht="12.75" customHeight="1" x14ac:dyDescent="0.25"/>
    <row r="3558" ht="12.75" customHeight="1" x14ac:dyDescent="0.25"/>
    <row r="3559" ht="12.75" customHeight="1" x14ac:dyDescent="0.25"/>
    <row r="3560" ht="12.75" customHeight="1" x14ac:dyDescent="0.25"/>
    <row r="3561" ht="12.75" customHeight="1" x14ac:dyDescent="0.25"/>
    <row r="3563" ht="12.75" customHeight="1" x14ac:dyDescent="0.25"/>
    <row r="3564" ht="12.75" customHeight="1" x14ac:dyDescent="0.25"/>
    <row r="3565" ht="12.75" customHeight="1" x14ac:dyDescent="0.25"/>
    <row r="3566" ht="12.75" customHeight="1" x14ac:dyDescent="0.25"/>
    <row r="3567" ht="12.75" customHeight="1" x14ac:dyDescent="0.25"/>
    <row r="3568" ht="12.75" customHeight="1" x14ac:dyDescent="0.25"/>
    <row r="3569" ht="12.75" customHeight="1" x14ac:dyDescent="0.25"/>
    <row r="3570" ht="12.75" customHeight="1" x14ac:dyDescent="0.25"/>
    <row r="3571" ht="12.75" customHeight="1" x14ac:dyDescent="0.25"/>
    <row r="3572" ht="12.75" customHeight="1" x14ac:dyDescent="0.25"/>
    <row r="3573" ht="12.75" customHeight="1" x14ac:dyDescent="0.25"/>
    <row r="3574" ht="12.75" customHeight="1" x14ac:dyDescent="0.25"/>
    <row r="3575" ht="12.75" customHeight="1" x14ac:dyDescent="0.25"/>
    <row r="3576" ht="12.75" customHeight="1" x14ac:dyDescent="0.25"/>
    <row r="3577" ht="12.75" customHeight="1" x14ac:dyDescent="0.25"/>
    <row r="3578" ht="12.75" customHeight="1" x14ac:dyDescent="0.25"/>
    <row r="3579" ht="12.75" customHeight="1" x14ac:dyDescent="0.25"/>
    <row r="3580" ht="12.75" customHeight="1" x14ac:dyDescent="0.25"/>
    <row r="3581" ht="12.75" customHeight="1" x14ac:dyDescent="0.25"/>
    <row r="3582" ht="12.75" customHeight="1" x14ac:dyDescent="0.25"/>
    <row r="3583" ht="12.75" customHeight="1" x14ac:dyDescent="0.25"/>
    <row r="3584" ht="12.75" customHeight="1" x14ac:dyDescent="0.25"/>
    <row r="3586" ht="12.75" customHeight="1" x14ac:dyDescent="0.25"/>
    <row r="3587" ht="12.75" customHeight="1" x14ac:dyDescent="0.25"/>
    <row r="3588" ht="12.75" customHeight="1" x14ac:dyDescent="0.25"/>
    <row r="3589" ht="12.75" customHeight="1" x14ac:dyDescent="0.25"/>
    <row r="3590" ht="12.75" customHeight="1" x14ac:dyDescent="0.25"/>
    <row r="3591" ht="12.75" customHeight="1" x14ac:dyDescent="0.25"/>
    <row r="3592" ht="12.75" customHeight="1" x14ac:dyDescent="0.25"/>
    <row r="3593" ht="12.75" customHeight="1" x14ac:dyDescent="0.25"/>
    <row r="3594" ht="12.75" customHeight="1" x14ac:dyDescent="0.25"/>
    <row r="3595" ht="12.75" customHeight="1" x14ac:dyDescent="0.25"/>
    <row r="3596" ht="12.75" customHeight="1" x14ac:dyDescent="0.25"/>
    <row r="3597" ht="12.75" customHeight="1" x14ac:dyDescent="0.25"/>
    <row r="3598" ht="12.75" customHeight="1" x14ac:dyDescent="0.25"/>
    <row r="3599" ht="12.75" customHeight="1" x14ac:dyDescent="0.25"/>
    <row r="3600" ht="12.75" customHeight="1" x14ac:dyDescent="0.25"/>
    <row r="3601" ht="12.75" customHeight="1" x14ac:dyDescent="0.25"/>
    <row r="3602" ht="12.75" customHeight="1" x14ac:dyDescent="0.25"/>
    <row r="3603" ht="12.75" customHeight="1" x14ac:dyDescent="0.25"/>
    <row r="3604" ht="12.75" customHeight="1" x14ac:dyDescent="0.25"/>
    <row r="3605" ht="12.75" customHeight="1" x14ac:dyDescent="0.25"/>
    <row r="3606" ht="12.75" customHeight="1" x14ac:dyDescent="0.25"/>
    <row r="3607" ht="12.75" customHeight="1" x14ac:dyDescent="0.25"/>
    <row r="3608" ht="12.75" customHeight="1" x14ac:dyDescent="0.25"/>
    <row r="3610" ht="12.75" customHeight="1" x14ac:dyDescent="0.25"/>
    <row r="3611" ht="12.75" customHeight="1" x14ac:dyDescent="0.25"/>
    <row r="3612" ht="12.75" customHeight="1" x14ac:dyDescent="0.25"/>
    <row r="3613" ht="12.75" customHeight="1" x14ac:dyDescent="0.25"/>
    <row r="3614" ht="12.75" customHeight="1" x14ac:dyDescent="0.25"/>
    <row r="3615" ht="12.75" customHeight="1" x14ac:dyDescent="0.25"/>
    <row r="3616" ht="12.75" customHeight="1" x14ac:dyDescent="0.25"/>
    <row r="3617" ht="12.75" customHeight="1" x14ac:dyDescent="0.25"/>
    <row r="3619" ht="12.75" customHeight="1" x14ac:dyDescent="0.25"/>
    <row r="3620" ht="12.75" customHeight="1" x14ac:dyDescent="0.25"/>
    <row r="3621" ht="12.75" customHeight="1" x14ac:dyDescent="0.25"/>
    <row r="3622" ht="12.75" customHeight="1" x14ac:dyDescent="0.25"/>
    <row r="3623" ht="12.75" customHeight="1" x14ac:dyDescent="0.25"/>
    <row r="3624" ht="12.75" customHeight="1" x14ac:dyDescent="0.25"/>
    <row r="3625" ht="12.75" customHeight="1" x14ac:dyDescent="0.25"/>
    <row r="3626" ht="12.75" customHeight="1" x14ac:dyDescent="0.25"/>
    <row r="3627" ht="12.75" customHeight="1" x14ac:dyDescent="0.25"/>
    <row r="3628" ht="12.75" customHeight="1" x14ac:dyDescent="0.25"/>
    <row r="3629" ht="12.75" customHeight="1" x14ac:dyDescent="0.25"/>
    <row r="3631" ht="12.75" customHeight="1" x14ac:dyDescent="0.25"/>
    <row r="3632" ht="12.75" customHeight="1" x14ac:dyDescent="0.25"/>
    <row r="3633" ht="12.75" customHeight="1" x14ac:dyDescent="0.25"/>
    <row r="3634" ht="12.75" customHeight="1" x14ac:dyDescent="0.25"/>
    <row r="3635" ht="12.75" customHeight="1" x14ac:dyDescent="0.25"/>
    <row r="3636" ht="12.75" customHeight="1" x14ac:dyDescent="0.25"/>
    <row r="3637" ht="12.75" customHeight="1" x14ac:dyDescent="0.25"/>
    <row r="3639" ht="12.75" customHeight="1" x14ac:dyDescent="0.25"/>
    <row r="3640" ht="12.75" customHeight="1" x14ac:dyDescent="0.25"/>
    <row r="3641" ht="12.75" customHeight="1" x14ac:dyDescent="0.25"/>
    <row r="3642" ht="12.75" customHeight="1" x14ac:dyDescent="0.25"/>
    <row r="3643" ht="12.75" customHeight="1" x14ac:dyDescent="0.25"/>
    <row r="3644" ht="12.75" customHeight="1" x14ac:dyDescent="0.25"/>
    <row r="3645" ht="12.75" customHeight="1" x14ac:dyDescent="0.25"/>
    <row r="3646" ht="12.75" customHeight="1" x14ac:dyDescent="0.25"/>
    <row r="3647" ht="12.75" customHeight="1" x14ac:dyDescent="0.25"/>
    <row r="3648" ht="12.75" customHeight="1" x14ac:dyDescent="0.25"/>
    <row r="3650" ht="12.75" customHeight="1" x14ac:dyDescent="0.25"/>
    <row r="3651" ht="12.75" customHeight="1" x14ac:dyDescent="0.25"/>
    <row r="3652" ht="12.75" customHeight="1" x14ac:dyDescent="0.25"/>
    <row r="3653" ht="12.75" customHeight="1" x14ac:dyDescent="0.25"/>
    <row r="3654" ht="12.75" customHeight="1" x14ac:dyDescent="0.25"/>
    <row r="3655" ht="12.75" customHeight="1" x14ac:dyDescent="0.25"/>
    <row r="3656" ht="12.75" customHeight="1" x14ac:dyDescent="0.25"/>
    <row r="3657" ht="12.75" customHeight="1" x14ac:dyDescent="0.25"/>
    <row r="3658" ht="12.75" customHeight="1" x14ac:dyDescent="0.25"/>
    <row r="3659" ht="12.75" customHeight="1" x14ac:dyDescent="0.25"/>
    <row r="3660" ht="12.75" customHeight="1" x14ac:dyDescent="0.25"/>
    <row r="3661" ht="12.75" customHeight="1" x14ac:dyDescent="0.25"/>
    <row r="3662" ht="12.75" customHeight="1" x14ac:dyDescent="0.25"/>
    <row r="3664" ht="12.75" customHeight="1" x14ac:dyDescent="0.25"/>
    <row r="3665" ht="12.75" customHeight="1" x14ac:dyDescent="0.25"/>
    <row r="3666" ht="12.75" customHeight="1" x14ac:dyDescent="0.25"/>
    <row r="3667" ht="12.75" customHeight="1" x14ac:dyDescent="0.25"/>
    <row r="3668" ht="12.75" customHeight="1" x14ac:dyDescent="0.25"/>
    <row r="3669" ht="12.75" customHeight="1" x14ac:dyDescent="0.25"/>
    <row r="3670" ht="12.75" customHeight="1" x14ac:dyDescent="0.25"/>
    <row r="3671" ht="12.75" customHeight="1" x14ac:dyDescent="0.25"/>
    <row r="3672" ht="12.75" customHeight="1" x14ac:dyDescent="0.25"/>
    <row r="3673" ht="12.75" customHeight="1" x14ac:dyDescent="0.25"/>
    <row r="3674" ht="12.75" customHeight="1" x14ac:dyDescent="0.25"/>
    <row r="3675" ht="12.75" customHeight="1" x14ac:dyDescent="0.25"/>
    <row r="3676" ht="12.75" customHeight="1" x14ac:dyDescent="0.25"/>
    <row r="3677" ht="12.75" customHeight="1" x14ac:dyDescent="0.25"/>
    <row r="3678" ht="12.75" customHeight="1" x14ac:dyDescent="0.25"/>
    <row r="3679" ht="12.75" customHeight="1" x14ac:dyDescent="0.25"/>
    <row r="3680" ht="12.75" customHeight="1" x14ac:dyDescent="0.25"/>
    <row r="3681" ht="12.75" customHeight="1" x14ac:dyDescent="0.25"/>
    <row r="3682" ht="12.75" customHeight="1" x14ac:dyDescent="0.25"/>
    <row r="3683" ht="12.75" customHeight="1" x14ac:dyDescent="0.25"/>
    <row r="3684" ht="12.75" customHeight="1" x14ac:dyDescent="0.25"/>
    <row r="3685" ht="12.75" customHeight="1" x14ac:dyDescent="0.25"/>
    <row r="3686" ht="12.75" customHeight="1" x14ac:dyDescent="0.25"/>
    <row r="3687" ht="12.75" customHeight="1" x14ac:dyDescent="0.25"/>
    <row r="3688" ht="12.75" customHeight="1" x14ac:dyDescent="0.25"/>
    <row r="3690" ht="12.75" customHeight="1" x14ac:dyDescent="0.25"/>
    <row r="3691" ht="12.75" customHeight="1" x14ac:dyDescent="0.25"/>
    <row r="3692" ht="12.75" customHeight="1" x14ac:dyDescent="0.25"/>
    <row r="3693" ht="12.75" customHeight="1" x14ac:dyDescent="0.25"/>
    <row r="3694" ht="12.75" customHeight="1" x14ac:dyDescent="0.25"/>
    <row r="3695" ht="12.75" customHeight="1" x14ac:dyDescent="0.25"/>
    <row r="3696" ht="12.75" customHeight="1" x14ac:dyDescent="0.25"/>
    <row r="3698" ht="12.75" customHeight="1" x14ac:dyDescent="0.25"/>
    <row r="3699" ht="12.75" customHeight="1" x14ac:dyDescent="0.25"/>
    <row r="3700" ht="12.75" customHeight="1" x14ac:dyDescent="0.25"/>
    <row r="3701" ht="12.75" customHeight="1" x14ac:dyDescent="0.25"/>
    <row r="3702" ht="12.75" customHeight="1" x14ac:dyDescent="0.25"/>
    <row r="3703" ht="12.75" customHeight="1" x14ac:dyDescent="0.25"/>
    <row r="3704" ht="12.75" customHeight="1" x14ac:dyDescent="0.25"/>
    <row r="3705" ht="12.75" customHeight="1" x14ac:dyDescent="0.25"/>
    <row r="3706" ht="12.75" customHeight="1" x14ac:dyDescent="0.25"/>
    <row r="3707" ht="12.75" customHeight="1" x14ac:dyDescent="0.25"/>
    <row r="3708" ht="12.75" customHeight="1" x14ac:dyDescent="0.25"/>
    <row r="3709" ht="12.75" customHeight="1" x14ac:dyDescent="0.25"/>
    <row r="3711" ht="12.75" customHeight="1" x14ac:dyDescent="0.25"/>
    <row r="3712" ht="12.75" customHeight="1" x14ac:dyDescent="0.25"/>
    <row r="3713" ht="12.75" customHeight="1" x14ac:dyDescent="0.25"/>
    <row r="3714" ht="12.75" customHeight="1" x14ac:dyDescent="0.25"/>
    <row r="3715" ht="12.75" customHeight="1" x14ac:dyDescent="0.25"/>
    <row r="3717" ht="12.75" customHeight="1" x14ac:dyDescent="0.25"/>
    <row r="3718" ht="12.75" customHeight="1" x14ac:dyDescent="0.25"/>
    <row r="3719" ht="12.75" customHeight="1" x14ac:dyDescent="0.25"/>
    <row r="3720" ht="12.75" customHeight="1" x14ac:dyDescent="0.25"/>
    <row r="3721" ht="12.75" customHeight="1" x14ac:dyDescent="0.25"/>
    <row r="3722" ht="12.75" customHeight="1" x14ac:dyDescent="0.25"/>
    <row r="3723" ht="12.75" customHeight="1" x14ac:dyDescent="0.25"/>
    <row r="3724" ht="12.75" customHeight="1" x14ac:dyDescent="0.25"/>
    <row r="3725" ht="12.75" customHeight="1" x14ac:dyDescent="0.25"/>
    <row r="3726" ht="12.75" customHeight="1" x14ac:dyDescent="0.25"/>
    <row r="3727" ht="12.75" customHeight="1" x14ac:dyDescent="0.25"/>
    <row r="3728" ht="12.75" customHeight="1" x14ac:dyDescent="0.25"/>
    <row r="3729" ht="12.75" customHeight="1" x14ac:dyDescent="0.25"/>
    <row r="3730" ht="12.75" customHeight="1" x14ac:dyDescent="0.25"/>
    <row r="3731" ht="12.75" customHeight="1" x14ac:dyDescent="0.25"/>
    <row r="3732" ht="12.75" customHeight="1" x14ac:dyDescent="0.25"/>
    <row r="3733" ht="12.75" customHeight="1" x14ac:dyDescent="0.25"/>
    <row r="3734" ht="12.75" customHeight="1" x14ac:dyDescent="0.25"/>
    <row r="3735" ht="12.75" customHeight="1" x14ac:dyDescent="0.25"/>
    <row r="3736" ht="12.75" customHeight="1" x14ac:dyDescent="0.25"/>
    <row r="3737" ht="12.75" customHeight="1" x14ac:dyDescent="0.25"/>
    <row r="3738" ht="12.75" customHeight="1" x14ac:dyDescent="0.25"/>
    <row r="3739" ht="12.75" customHeight="1" x14ac:dyDescent="0.25"/>
    <row r="3740" ht="12.75" customHeight="1" x14ac:dyDescent="0.25"/>
    <row r="3742" ht="12.75" customHeight="1" x14ac:dyDescent="0.25"/>
    <row r="3743" ht="12.75" customHeight="1" x14ac:dyDescent="0.25"/>
    <row r="3744" ht="12.75" customHeight="1" x14ac:dyDescent="0.25"/>
    <row r="3745" ht="12.75" customHeight="1" x14ac:dyDescent="0.25"/>
    <row r="3746" ht="12.75" customHeight="1" x14ac:dyDescent="0.25"/>
    <row r="3747" ht="12.75" customHeight="1" x14ac:dyDescent="0.25"/>
    <row r="3748" ht="12.75" customHeight="1" x14ac:dyDescent="0.25"/>
    <row r="3749" ht="12.75" customHeight="1" x14ac:dyDescent="0.25"/>
    <row r="3750" ht="12.75" customHeight="1" x14ac:dyDescent="0.25"/>
    <row r="3751" ht="12.75" customHeight="1" x14ac:dyDescent="0.25"/>
    <row r="3752" ht="12.75" customHeight="1" x14ac:dyDescent="0.25"/>
    <row r="3753" ht="12.75" customHeight="1" x14ac:dyDescent="0.25"/>
    <row r="3754" ht="12.75" customHeight="1" x14ac:dyDescent="0.25"/>
    <row r="3755" ht="12.75" customHeight="1" x14ac:dyDescent="0.25"/>
    <row r="3756" ht="12.75" customHeight="1" x14ac:dyDescent="0.25"/>
    <row r="3757" ht="12.75" customHeight="1" x14ac:dyDescent="0.25"/>
    <row r="3758" ht="12.75" customHeight="1" x14ac:dyDescent="0.25"/>
    <row r="3759" ht="12.75" customHeight="1" x14ac:dyDescent="0.25"/>
    <row r="3760" ht="12.75" customHeight="1" x14ac:dyDescent="0.25"/>
    <row r="3761" ht="12.75" customHeight="1" x14ac:dyDescent="0.25"/>
    <row r="3762" ht="12.75" customHeight="1" x14ac:dyDescent="0.25"/>
    <row r="3763" ht="12.75" customHeight="1" x14ac:dyDescent="0.25"/>
    <row r="3764" ht="12.75" customHeight="1" x14ac:dyDescent="0.25"/>
    <row r="3765" ht="12.75" customHeight="1" x14ac:dyDescent="0.25"/>
    <row r="3766" ht="12.75" customHeight="1" x14ac:dyDescent="0.25"/>
    <row r="3767" ht="12.75" customHeight="1" x14ac:dyDescent="0.25"/>
    <row r="3768" ht="12.75" customHeight="1" x14ac:dyDescent="0.25"/>
    <row r="3769" ht="12.75" customHeight="1" x14ac:dyDescent="0.25"/>
    <row r="3770" ht="12.75" customHeight="1" x14ac:dyDescent="0.25"/>
    <row r="3771" ht="12.75" customHeight="1" x14ac:dyDescent="0.25"/>
    <row r="3772" ht="12.75" customHeight="1" x14ac:dyDescent="0.25"/>
    <row r="3773" ht="12.75" customHeight="1" x14ac:dyDescent="0.25"/>
    <row r="3774" ht="12.75" customHeight="1" x14ac:dyDescent="0.25"/>
    <row r="3775" ht="12.75" customHeight="1" x14ac:dyDescent="0.25"/>
    <row r="3776" ht="12.75" customHeight="1" x14ac:dyDescent="0.25"/>
    <row r="3777" ht="12.75" customHeight="1" x14ac:dyDescent="0.25"/>
    <row r="3778" ht="12.75" customHeight="1" x14ac:dyDescent="0.25"/>
    <row r="3779" ht="12.75" customHeight="1" x14ac:dyDescent="0.25"/>
    <row r="3780" ht="12.75" customHeight="1" x14ac:dyDescent="0.25"/>
    <row r="3781" ht="12.75" customHeight="1" x14ac:dyDescent="0.25"/>
    <row r="3782" ht="12.75" customHeight="1" x14ac:dyDescent="0.25"/>
    <row r="3783" ht="12.75" customHeight="1" x14ac:dyDescent="0.25"/>
    <row r="3784" ht="12.75" customHeight="1" x14ac:dyDescent="0.25"/>
    <row r="3785" ht="12.75" customHeight="1" x14ac:dyDescent="0.25"/>
    <row r="3786" ht="12.75" customHeight="1" x14ac:dyDescent="0.25"/>
    <row r="3787" ht="12.75" customHeight="1" x14ac:dyDescent="0.25"/>
    <row r="3788" ht="12.75" customHeight="1" x14ac:dyDescent="0.25"/>
    <row r="3789" ht="12.75" customHeight="1" x14ac:dyDescent="0.25"/>
    <row r="3790" ht="12.75" customHeight="1" x14ac:dyDescent="0.25"/>
    <row r="3791" ht="12.75" customHeight="1" x14ac:dyDescent="0.25"/>
    <row r="3792" ht="12.75" customHeight="1" x14ac:dyDescent="0.25"/>
    <row r="3793" ht="12.75" customHeight="1" x14ac:dyDescent="0.25"/>
    <row r="3794" ht="12.75" customHeight="1" x14ac:dyDescent="0.25"/>
    <row r="3795" ht="12.75" customHeight="1" x14ac:dyDescent="0.25"/>
    <row r="3796" ht="12.75" customHeight="1" x14ac:dyDescent="0.25"/>
    <row r="3797" ht="12.75" customHeight="1" x14ac:dyDescent="0.25"/>
    <row r="3798" ht="12.75" customHeight="1" x14ac:dyDescent="0.25"/>
    <row r="3799" ht="12.75" customHeight="1" x14ac:dyDescent="0.25"/>
    <row r="3800" ht="12.75" customHeight="1" x14ac:dyDescent="0.25"/>
    <row r="3801" ht="12.75" customHeight="1" x14ac:dyDescent="0.25"/>
    <row r="3802" ht="12.75" customHeight="1" x14ac:dyDescent="0.25"/>
    <row r="3803" ht="12.75" customHeight="1" x14ac:dyDescent="0.25"/>
    <row r="3804" ht="12.75" customHeight="1" x14ac:dyDescent="0.25"/>
    <row r="3805" ht="12.75" customHeight="1" x14ac:dyDescent="0.25"/>
    <row r="3821" ht="12.75" customHeight="1" x14ac:dyDescent="0.25"/>
    <row r="3822" ht="12.75" customHeight="1" x14ac:dyDescent="0.25"/>
    <row r="3823" ht="12.75" customHeight="1" x14ac:dyDescent="0.25"/>
    <row r="3824" ht="12.75" customHeight="1" x14ac:dyDescent="0.25"/>
    <row r="3825" ht="12.75" customHeight="1" x14ac:dyDescent="0.25"/>
    <row r="3826" ht="12.75" customHeight="1" x14ac:dyDescent="0.25"/>
    <row r="3827" ht="12.75" customHeight="1" x14ac:dyDescent="0.25"/>
    <row r="3828" ht="12.75" customHeight="1" x14ac:dyDescent="0.25"/>
    <row r="3829" ht="12.75" customHeight="1" x14ac:dyDescent="0.25"/>
    <row r="3830" ht="12.75" customHeight="1" x14ac:dyDescent="0.25"/>
    <row r="3831" ht="12.75" customHeight="1" x14ac:dyDescent="0.25"/>
    <row r="3832" ht="12.75" customHeight="1" x14ac:dyDescent="0.25"/>
    <row r="3833" ht="12.75" customHeight="1" x14ac:dyDescent="0.25"/>
    <row r="3834" ht="12.75" customHeight="1" x14ac:dyDescent="0.25"/>
    <row r="3835" ht="12.75" customHeight="1" x14ac:dyDescent="0.25"/>
    <row r="3836" ht="12.75" customHeight="1" x14ac:dyDescent="0.25"/>
    <row r="3837" ht="12.75" customHeight="1" x14ac:dyDescent="0.25"/>
    <row r="3838" ht="12.75" customHeight="1" x14ac:dyDescent="0.25"/>
    <row r="3839" ht="12.75" customHeight="1" x14ac:dyDescent="0.25"/>
    <row r="3840" ht="12.75" customHeight="1" x14ac:dyDescent="0.25"/>
    <row r="3841" ht="12.75" customHeight="1" x14ac:dyDescent="0.25"/>
    <row r="3842" ht="12.75" customHeight="1" x14ac:dyDescent="0.25"/>
    <row r="3843" ht="12.75" customHeight="1" x14ac:dyDescent="0.25"/>
    <row r="3844" ht="12.75" customHeight="1" x14ac:dyDescent="0.25"/>
    <row r="3846" ht="12.75" customHeight="1" x14ac:dyDescent="0.25"/>
    <row r="3847" ht="12.75" customHeight="1" x14ac:dyDescent="0.25"/>
    <row r="3848" ht="12.75" customHeight="1" x14ac:dyDescent="0.25"/>
    <row r="3849" ht="12.75" customHeight="1" x14ac:dyDescent="0.25"/>
    <row r="3850" ht="12.75" customHeight="1" x14ac:dyDescent="0.25"/>
    <row r="3851" ht="12.75" customHeight="1" x14ac:dyDescent="0.25"/>
    <row r="3852" ht="12.75" customHeight="1" x14ac:dyDescent="0.25"/>
    <row r="3853" ht="12.75" customHeight="1" x14ac:dyDescent="0.25"/>
    <row r="3854" ht="12.75" customHeight="1" x14ac:dyDescent="0.25"/>
    <row r="3855" ht="12.75" customHeight="1" x14ac:dyDescent="0.25"/>
    <row r="3856" ht="12.75" customHeight="1" x14ac:dyDescent="0.25"/>
    <row r="3857" ht="12.75" customHeight="1" x14ac:dyDescent="0.25"/>
    <row r="3858" ht="12.75" customHeight="1" x14ac:dyDescent="0.25"/>
    <row r="3859" ht="12.75" customHeight="1" x14ac:dyDescent="0.25"/>
    <row r="3860" ht="12.75" customHeight="1" x14ac:dyDescent="0.25"/>
    <row r="3862" ht="12.75" customHeight="1" x14ac:dyDescent="0.25"/>
    <row r="3863" ht="12.75" customHeight="1" x14ac:dyDescent="0.25"/>
    <row r="3864" ht="12.75" customHeight="1" x14ac:dyDescent="0.25"/>
    <row r="3865" ht="12.75" customHeight="1" x14ac:dyDescent="0.25"/>
    <row r="3866" ht="12.75" customHeight="1" x14ac:dyDescent="0.25"/>
    <row r="3867" ht="12.75" customHeight="1" x14ac:dyDescent="0.25"/>
    <row r="3869" ht="12.75" customHeight="1" x14ac:dyDescent="0.25"/>
    <row r="3870" ht="12.75" customHeight="1" x14ac:dyDescent="0.25"/>
    <row r="3871" ht="12.75" customHeight="1" x14ac:dyDescent="0.25"/>
    <row r="3872" ht="12.75" customHeight="1" x14ac:dyDescent="0.25"/>
    <row r="3873" ht="12.75" customHeight="1" x14ac:dyDescent="0.25"/>
    <row r="3875" ht="12.75" customHeight="1" x14ac:dyDescent="0.25"/>
    <row r="3876" ht="12.75" customHeight="1" x14ac:dyDescent="0.25"/>
    <row r="3877" ht="12.75" customHeight="1" x14ac:dyDescent="0.25"/>
    <row r="3878" ht="12.75" customHeight="1" x14ac:dyDescent="0.25"/>
    <row r="3879" ht="12.75" customHeight="1" x14ac:dyDescent="0.25"/>
    <row r="3881" ht="12.75" customHeight="1" x14ac:dyDescent="0.25"/>
    <row r="3882" ht="12.75" customHeight="1" x14ac:dyDescent="0.25"/>
    <row r="3883" ht="12.75" customHeight="1" x14ac:dyDescent="0.25"/>
    <row r="3884" ht="12.75" customHeight="1" x14ac:dyDescent="0.25"/>
    <row r="3885" ht="12.75" customHeight="1" x14ac:dyDescent="0.25"/>
    <row r="3886" ht="12.75" customHeight="1" x14ac:dyDescent="0.25"/>
    <row r="3887" ht="12.75" customHeight="1" x14ac:dyDescent="0.25"/>
    <row r="3889" ht="12.75" customHeight="1" x14ac:dyDescent="0.25"/>
    <row r="3890" ht="12.75" customHeight="1" x14ac:dyDescent="0.25"/>
    <row r="3891" ht="12.75" customHeight="1" x14ac:dyDescent="0.25"/>
    <row r="3892" ht="12.75" customHeight="1" x14ac:dyDescent="0.25"/>
    <row r="3893" ht="12.75" customHeight="1" x14ac:dyDescent="0.25"/>
    <row r="3894" ht="12.75" customHeight="1" x14ac:dyDescent="0.25"/>
    <row r="3896" ht="12.75" customHeight="1" x14ac:dyDescent="0.25"/>
    <row r="3897" ht="12.75" customHeight="1" x14ac:dyDescent="0.25"/>
    <row r="3898" ht="12.75" customHeight="1" x14ac:dyDescent="0.25"/>
    <row r="3899" ht="12.75" customHeight="1" x14ac:dyDescent="0.25"/>
    <row r="3900" ht="12.75" customHeight="1" x14ac:dyDescent="0.25"/>
    <row r="3901" ht="12.75" customHeight="1" x14ac:dyDescent="0.25"/>
    <row r="3902" ht="12.75" customHeight="1" x14ac:dyDescent="0.25"/>
    <row r="3903" ht="12.75" customHeight="1" x14ac:dyDescent="0.25"/>
    <row r="3905" ht="12.75" customHeight="1" x14ac:dyDescent="0.25"/>
    <row r="3906" ht="12.75" customHeight="1" x14ac:dyDescent="0.25"/>
    <row r="3907" ht="12.75" customHeight="1" x14ac:dyDescent="0.25"/>
    <row r="3908" ht="12.75" customHeight="1" x14ac:dyDescent="0.25"/>
    <row r="3909" ht="12.75" customHeight="1" x14ac:dyDescent="0.25"/>
    <row r="3910" ht="12.75" customHeight="1" x14ac:dyDescent="0.25"/>
    <row r="3911" ht="12.75" customHeight="1" x14ac:dyDescent="0.25"/>
    <row r="3912" ht="12.75" customHeight="1" x14ac:dyDescent="0.25"/>
    <row r="3913" ht="12.75" customHeight="1" x14ac:dyDescent="0.25"/>
    <row r="3915" ht="12.75" customHeight="1" x14ac:dyDescent="0.25"/>
    <row r="3916" ht="12.75" customHeight="1" x14ac:dyDescent="0.25"/>
    <row r="3917" ht="12.75" customHeight="1" x14ac:dyDescent="0.25"/>
    <row r="3918" ht="12.75" customHeight="1" x14ac:dyDescent="0.25"/>
    <row r="3919" ht="12.75" customHeight="1" x14ac:dyDescent="0.25"/>
    <row r="3920" ht="12.75" customHeight="1" x14ac:dyDescent="0.25"/>
    <row r="3921" ht="12.75" customHeight="1" x14ac:dyDescent="0.25"/>
    <row r="3922" ht="12.75" customHeight="1" x14ac:dyDescent="0.25"/>
    <row r="3923" ht="12.75" customHeight="1" x14ac:dyDescent="0.25"/>
    <row r="3924" ht="12.75" customHeight="1" x14ac:dyDescent="0.25"/>
    <row r="3925" ht="12.75" customHeight="1" x14ac:dyDescent="0.25"/>
    <row r="3926" ht="12.75" customHeight="1" x14ac:dyDescent="0.25"/>
    <row r="3927" ht="12.75" customHeight="1" x14ac:dyDescent="0.25"/>
    <row r="3928" ht="12.75" customHeight="1" x14ac:dyDescent="0.25"/>
    <row r="3929" ht="12.75" customHeight="1" x14ac:dyDescent="0.25"/>
    <row r="3931" ht="12.75" customHeight="1" x14ac:dyDescent="0.25"/>
    <row r="3932" ht="12.75" customHeight="1" x14ac:dyDescent="0.25"/>
    <row r="3933" ht="12.75" customHeight="1" x14ac:dyDescent="0.25"/>
    <row r="3934" ht="12.75" customHeight="1" x14ac:dyDescent="0.25"/>
    <row r="3935" ht="12.75" customHeight="1" x14ac:dyDescent="0.25"/>
    <row r="3936" ht="12.75" customHeight="1" x14ac:dyDescent="0.25"/>
    <row r="3937" ht="12.75" customHeight="1" x14ac:dyDescent="0.25"/>
    <row r="3938" ht="12.75" customHeight="1" x14ac:dyDescent="0.25"/>
    <row r="3939" ht="12.75" customHeight="1" x14ac:dyDescent="0.25"/>
    <row r="3940" ht="12.75" customHeight="1" x14ac:dyDescent="0.25"/>
    <row r="3941" ht="12.75" customHeight="1" x14ac:dyDescent="0.25"/>
    <row r="3942" ht="12.75" customHeight="1" x14ac:dyDescent="0.25"/>
    <row r="3943" ht="12.75" customHeight="1" x14ac:dyDescent="0.25"/>
    <row r="3944" ht="12.75" customHeight="1" x14ac:dyDescent="0.25"/>
    <row r="3946" ht="12.75" customHeight="1" x14ac:dyDescent="0.25"/>
    <row r="3947" ht="12.75" customHeight="1" x14ac:dyDescent="0.25"/>
    <row r="3948" ht="12.75" customHeight="1" x14ac:dyDescent="0.25"/>
    <row r="3949" ht="12.75" customHeight="1" x14ac:dyDescent="0.25"/>
    <row r="3950" ht="12.75" customHeight="1" x14ac:dyDescent="0.25"/>
    <row r="3951" ht="12.75" customHeight="1" x14ac:dyDescent="0.25"/>
    <row r="3952" ht="12.75" customHeight="1" x14ac:dyDescent="0.25"/>
    <row r="3953" ht="12.75" customHeight="1" x14ac:dyDescent="0.25"/>
    <row r="3954" ht="12.75" customHeight="1" x14ac:dyDescent="0.25"/>
    <row r="3955" ht="12.75" customHeight="1" x14ac:dyDescent="0.25"/>
    <row r="3956" ht="12.75" customHeight="1" x14ac:dyDescent="0.25"/>
    <row r="3957" ht="12.75" customHeight="1" x14ac:dyDescent="0.25"/>
    <row r="3958" ht="12.75" customHeight="1" x14ac:dyDescent="0.25"/>
    <row r="3959" ht="12.75" customHeight="1" x14ac:dyDescent="0.25"/>
    <row r="3960" ht="12.75" customHeight="1" x14ac:dyDescent="0.25"/>
    <row r="3961" ht="12.75" customHeight="1" x14ac:dyDescent="0.25"/>
    <row r="3962" ht="12.75" customHeight="1" x14ac:dyDescent="0.25"/>
    <row r="3963" ht="12.75" customHeight="1" x14ac:dyDescent="0.25"/>
    <row r="3964" ht="12.75" customHeight="1" x14ac:dyDescent="0.25"/>
    <row r="3965" ht="12.75" customHeight="1" x14ac:dyDescent="0.25"/>
    <row r="3966" ht="12.75" customHeight="1" x14ac:dyDescent="0.25"/>
    <row r="3967" ht="12.75" customHeight="1" x14ac:dyDescent="0.25"/>
    <row r="3968" ht="12.75" customHeight="1" x14ac:dyDescent="0.25"/>
    <row r="3970" ht="12.75" customHeight="1" x14ac:dyDescent="0.25"/>
    <row r="3971" ht="12.75" customHeight="1" x14ac:dyDescent="0.25"/>
    <row r="3972" ht="12.75" customHeight="1" x14ac:dyDescent="0.25"/>
    <row r="3973" ht="12.75" customHeight="1" x14ac:dyDescent="0.25"/>
    <row r="3974" ht="12.75" customHeight="1" x14ac:dyDescent="0.25"/>
    <row r="3975" ht="12.75" customHeight="1" x14ac:dyDescent="0.25"/>
    <row r="3976" ht="12.75" customHeight="1" x14ac:dyDescent="0.25"/>
    <row r="3977" ht="12.75" customHeight="1" x14ac:dyDescent="0.25"/>
    <row r="3978" ht="12.75" customHeight="1" x14ac:dyDescent="0.25"/>
    <row r="3979" ht="12.75" customHeight="1" x14ac:dyDescent="0.25"/>
    <row r="3981" ht="12.75" customHeight="1" x14ac:dyDescent="0.25"/>
    <row r="3982" ht="12.75" customHeight="1" x14ac:dyDescent="0.25"/>
    <row r="3983" ht="12.75" customHeight="1" x14ac:dyDescent="0.25"/>
    <row r="3984" ht="12.75" customHeight="1" x14ac:dyDescent="0.25"/>
    <row r="3985" ht="12.75" customHeight="1" x14ac:dyDescent="0.25"/>
    <row r="3987" ht="12.75" customHeight="1" x14ac:dyDescent="0.25"/>
    <row r="3988" ht="12.75" customHeight="1" x14ac:dyDescent="0.25"/>
    <row r="3989" ht="12.75" customHeight="1" x14ac:dyDescent="0.25"/>
    <row r="3990" ht="12.75" customHeight="1" x14ac:dyDescent="0.25"/>
    <row r="3991" ht="12.75" customHeight="1" x14ac:dyDescent="0.25"/>
    <row r="3992" ht="12.75" customHeight="1" x14ac:dyDescent="0.25"/>
    <row r="3993" ht="12.75" customHeight="1" x14ac:dyDescent="0.25"/>
    <row r="3994" ht="12.75" customHeight="1" x14ac:dyDescent="0.25"/>
    <row r="3995" ht="12.75" customHeight="1" x14ac:dyDescent="0.25"/>
    <row r="3996" ht="12.75" customHeight="1" x14ac:dyDescent="0.25"/>
    <row r="3997" ht="12.75" customHeight="1" x14ac:dyDescent="0.25"/>
    <row r="3998" ht="12.75" customHeight="1" x14ac:dyDescent="0.25"/>
    <row r="3999" ht="12.75" customHeight="1" x14ac:dyDescent="0.25"/>
    <row r="4000" ht="12.75" customHeight="1" x14ac:dyDescent="0.25"/>
    <row r="4001" ht="12.75" customHeight="1" x14ac:dyDescent="0.25"/>
    <row r="4002" ht="12.75" customHeight="1" x14ac:dyDescent="0.25"/>
    <row r="4003" ht="12.75" customHeight="1" x14ac:dyDescent="0.25"/>
    <row r="4004" ht="12.75" customHeight="1" x14ac:dyDescent="0.25"/>
    <row r="4005" ht="12.75" customHeight="1" x14ac:dyDescent="0.25"/>
    <row r="4006" ht="12.75" customHeight="1" x14ac:dyDescent="0.25"/>
    <row r="4007" ht="12.75" customHeight="1" x14ac:dyDescent="0.25"/>
    <row r="4008" ht="12.75" customHeight="1" x14ac:dyDescent="0.25"/>
    <row r="4010" ht="12.75" customHeight="1" x14ac:dyDescent="0.25"/>
    <row r="4011" ht="12.75" customHeight="1" x14ac:dyDescent="0.25"/>
    <row r="4012" ht="12.75" customHeight="1" x14ac:dyDescent="0.25"/>
    <row r="4013" ht="12.75" customHeight="1" x14ac:dyDescent="0.25"/>
    <row r="4014" ht="12.75" customHeight="1" x14ac:dyDescent="0.25"/>
    <row r="4015" ht="12.75" customHeight="1" x14ac:dyDescent="0.25"/>
    <row r="4016" ht="12.75" customHeight="1" x14ac:dyDescent="0.25"/>
    <row r="4017" ht="12.75" customHeight="1" x14ac:dyDescent="0.25"/>
    <row r="4018" ht="12.75" customHeight="1" x14ac:dyDescent="0.25"/>
    <row r="4019" ht="12.75" customHeight="1" x14ac:dyDescent="0.25"/>
    <row r="4020" ht="12.75" customHeight="1" x14ac:dyDescent="0.25"/>
    <row r="4021" ht="12.75" customHeight="1" x14ac:dyDescent="0.25"/>
    <row r="4022" ht="12.75" customHeight="1" x14ac:dyDescent="0.25"/>
    <row r="4023" ht="12.75" customHeight="1" x14ac:dyDescent="0.25"/>
    <row r="4024" ht="12.75" customHeight="1" x14ac:dyDescent="0.25"/>
    <row r="4025" ht="12.75" customHeight="1" x14ac:dyDescent="0.25"/>
    <row r="4026" ht="12.75" customHeight="1" x14ac:dyDescent="0.25"/>
    <row r="4027" ht="12.75" customHeight="1" x14ac:dyDescent="0.25"/>
    <row r="4028" ht="12.75" customHeight="1" x14ac:dyDescent="0.25"/>
    <row r="4029" ht="12.75" customHeight="1" x14ac:dyDescent="0.25"/>
    <row r="4030" ht="12.75" customHeight="1" x14ac:dyDescent="0.25"/>
    <row r="4031" ht="12.75" customHeight="1" x14ac:dyDescent="0.25"/>
    <row r="4032" ht="12.75" customHeight="1" x14ac:dyDescent="0.25"/>
    <row r="4034" ht="12.75" customHeight="1" x14ac:dyDescent="0.25"/>
    <row r="4035" ht="12.75" customHeight="1" x14ac:dyDescent="0.25"/>
    <row r="4036" ht="12.75" customHeight="1" x14ac:dyDescent="0.25"/>
    <row r="4037" ht="12.75" customHeight="1" x14ac:dyDescent="0.25"/>
    <row r="4038" ht="12.75" customHeight="1" x14ac:dyDescent="0.25"/>
    <row r="4039" ht="12.75" customHeight="1" x14ac:dyDescent="0.25"/>
    <row r="4040" ht="12.75" customHeight="1" x14ac:dyDescent="0.25"/>
    <row r="4041" ht="12.75" customHeight="1" x14ac:dyDescent="0.25"/>
    <row r="4043" ht="12.75" customHeight="1" x14ac:dyDescent="0.25"/>
    <row r="4044" ht="12.75" customHeight="1" x14ac:dyDescent="0.25"/>
    <row r="4045" ht="12.75" customHeight="1" x14ac:dyDescent="0.25"/>
    <row r="4046" ht="12.75" customHeight="1" x14ac:dyDescent="0.25"/>
    <row r="4047" ht="12.75" customHeight="1" x14ac:dyDescent="0.25"/>
    <row r="4048" ht="12.75" customHeight="1" x14ac:dyDescent="0.25"/>
    <row r="4049" ht="12.75" customHeight="1" x14ac:dyDescent="0.25"/>
    <row r="4050" ht="12.75" customHeight="1" x14ac:dyDescent="0.25"/>
    <row r="4051" ht="12.75" customHeight="1" x14ac:dyDescent="0.25"/>
    <row r="4052" ht="12.75" customHeight="1" x14ac:dyDescent="0.25"/>
    <row r="4053" ht="12.75" customHeight="1" x14ac:dyDescent="0.25"/>
    <row r="4055" ht="12.75" customHeight="1" x14ac:dyDescent="0.25"/>
    <row r="4056" ht="12.75" customHeight="1" x14ac:dyDescent="0.25"/>
    <row r="4057" ht="12.75" customHeight="1" x14ac:dyDescent="0.25"/>
    <row r="4058" ht="12.75" customHeight="1" x14ac:dyDescent="0.25"/>
    <row r="4059" ht="12.75" customHeight="1" x14ac:dyDescent="0.25"/>
    <row r="4060" ht="12.75" customHeight="1" x14ac:dyDescent="0.25"/>
    <row r="4061" ht="12.75" customHeight="1" x14ac:dyDescent="0.25"/>
    <row r="4063" ht="12.75" customHeight="1" x14ac:dyDescent="0.25"/>
    <row r="4064" ht="12.75" customHeight="1" x14ac:dyDescent="0.25"/>
    <row r="4065" ht="12.75" customHeight="1" x14ac:dyDescent="0.25"/>
    <row r="4066" ht="12.75" customHeight="1" x14ac:dyDescent="0.25"/>
    <row r="4067" ht="12.75" customHeight="1" x14ac:dyDescent="0.25"/>
    <row r="4068" ht="12.75" customHeight="1" x14ac:dyDescent="0.25"/>
    <row r="4069" ht="12.75" customHeight="1" x14ac:dyDescent="0.25"/>
    <row r="4070" ht="12.75" customHeight="1" x14ac:dyDescent="0.25"/>
    <row r="4071" ht="12.75" customHeight="1" x14ac:dyDescent="0.25"/>
    <row r="4072" ht="12.75" customHeight="1" x14ac:dyDescent="0.25"/>
    <row r="4074" ht="12.75" customHeight="1" x14ac:dyDescent="0.25"/>
    <row r="4075" ht="12.75" customHeight="1" x14ac:dyDescent="0.25"/>
    <row r="4076" ht="12.75" customHeight="1" x14ac:dyDescent="0.25"/>
    <row r="4077" ht="12.75" customHeight="1" x14ac:dyDescent="0.25"/>
    <row r="4078" ht="12.75" customHeight="1" x14ac:dyDescent="0.25"/>
    <row r="4079" ht="12.75" customHeight="1" x14ac:dyDescent="0.25"/>
    <row r="4080" ht="12.75" customHeight="1" x14ac:dyDescent="0.25"/>
    <row r="4081" ht="12.75" customHeight="1" x14ac:dyDescent="0.25"/>
    <row r="4082" ht="12.75" customHeight="1" x14ac:dyDescent="0.25"/>
    <row r="4083" ht="12.75" customHeight="1" x14ac:dyDescent="0.25"/>
    <row r="4084" ht="12.75" customHeight="1" x14ac:dyDescent="0.25"/>
    <row r="4085" ht="12.75" customHeight="1" x14ac:dyDescent="0.25"/>
    <row r="4086" ht="12.75" customHeight="1" x14ac:dyDescent="0.25"/>
    <row r="4088" ht="12.75" customHeight="1" x14ac:dyDescent="0.25"/>
    <row r="4089" ht="12.75" customHeight="1" x14ac:dyDescent="0.25"/>
    <row r="4090" ht="12.75" customHeight="1" x14ac:dyDescent="0.25"/>
    <row r="4091" ht="12.75" customHeight="1" x14ac:dyDescent="0.25"/>
    <row r="4092" ht="12.75" customHeight="1" x14ac:dyDescent="0.25"/>
    <row r="4093" ht="12.75" customHeight="1" x14ac:dyDescent="0.25"/>
    <row r="4094" ht="12.75" customHeight="1" x14ac:dyDescent="0.25"/>
    <row r="4095" ht="12.75" customHeight="1" x14ac:dyDescent="0.25"/>
    <row r="4096" ht="12.75" customHeight="1" x14ac:dyDescent="0.25"/>
    <row r="4097" ht="12.75" customHeight="1" x14ac:dyDescent="0.25"/>
    <row r="4098" ht="12.75" customHeight="1" x14ac:dyDescent="0.25"/>
    <row r="4099" ht="12.75" customHeight="1" x14ac:dyDescent="0.25"/>
    <row r="4100" ht="12.75" customHeight="1" x14ac:dyDescent="0.25"/>
    <row r="4101" ht="12.75" customHeight="1" x14ac:dyDescent="0.25"/>
    <row r="4102" ht="12.75" customHeight="1" x14ac:dyDescent="0.25"/>
    <row r="4103" ht="12.75" customHeight="1" x14ac:dyDescent="0.25"/>
    <row r="4104" ht="12.75" customHeight="1" x14ac:dyDescent="0.25"/>
    <row r="4105" ht="12.75" customHeight="1" x14ac:dyDescent="0.25"/>
    <row r="4106" ht="12.75" customHeight="1" x14ac:dyDescent="0.25"/>
    <row r="4107" ht="12.75" customHeight="1" x14ac:dyDescent="0.25"/>
    <row r="4108" ht="12.75" customHeight="1" x14ac:dyDescent="0.25"/>
    <row r="4109" ht="12.75" customHeight="1" x14ac:dyDescent="0.25"/>
    <row r="4110" ht="12.75" customHeight="1" x14ac:dyDescent="0.25"/>
    <row r="4111" ht="12.75" customHeight="1" x14ac:dyDescent="0.25"/>
    <row r="4112" ht="12.75" customHeight="1" x14ac:dyDescent="0.25"/>
    <row r="4114" ht="12.75" customHeight="1" x14ac:dyDescent="0.25"/>
    <row r="4115" ht="12.75" customHeight="1" x14ac:dyDescent="0.25"/>
    <row r="4116" ht="12.75" customHeight="1" x14ac:dyDescent="0.25"/>
    <row r="4117" ht="12.75" customHeight="1" x14ac:dyDescent="0.25"/>
    <row r="4118" ht="12.75" customHeight="1" x14ac:dyDescent="0.25"/>
    <row r="4119" ht="12.75" customHeight="1" x14ac:dyDescent="0.25"/>
    <row r="4120" ht="12.75" customHeight="1" x14ac:dyDescent="0.25"/>
    <row r="4122" ht="12.75" customHeight="1" x14ac:dyDescent="0.25"/>
    <row r="4123" ht="12.75" customHeight="1" x14ac:dyDescent="0.25"/>
    <row r="4124" ht="12.75" customHeight="1" x14ac:dyDescent="0.25"/>
    <row r="4125" ht="12.75" customHeight="1" x14ac:dyDescent="0.25"/>
    <row r="4126" ht="12.75" customHeight="1" x14ac:dyDescent="0.25"/>
    <row r="4127" ht="12.75" customHeight="1" x14ac:dyDescent="0.25"/>
    <row r="4128" ht="12.75" customHeight="1" x14ac:dyDescent="0.25"/>
    <row r="4129" ht="12.75" customHeight="1" x14ac:dyDescent="0.25"/>
    <row r="4130" ht="12.75" customHeight="1" x14ac:dyDescent="0.25"/>
    <row r="4131" ht="12.75" customHeight="1" x14ac:dyDescent="0.25"/>
    <row r="4132" ht="12.75" customHeight="1" x14ac:dyDescent="0.25"/>
    <row r="4133" ht="12.75" customHeight="1" x14ac:dyDescent="0.25"/>
    <row r="4135" ht="12.75" customHeight="1" x14ac:dyDescent="0.25"/>
    <row r="4136" ht="12.75" customHeight="1" x14ac:dyDescent="0.25"/>
    <row r="4137" ht="12.75" customHeight="1" x14ac:dyDescent="0.25"/>
    <row r="4138" ht="12.75" customHeight="1" x14ac:dyDescent="0.25"/>
    <row r="4139" ht="12.75" customHeight="1" x14ac:dyDescent="0.25"/>
    <row r="4141" ht="12.75" customHeight="1" x14ac:dyDescent="0.25"/>
    <row r="4142" ht="12.75" customHeight="1" x14ac:dyDescent="0.25"/>
    <row r="4143" ht="12.75" customHeight="1" x14ac:dyDescent="0.25"/>
    <row r="4144" ht="12.75" customHeight="1" x14ac:dyDescent="0.25"/>
    <row r="4145" ht="12.75" customHeight="1" x14ac:dyDescent="0.25"/>
    <row r="4146" ht="12.75" customHeight="1" x14ac:dyDescent="0.25"/>
    <row r="4147" ht="12.75" customHeight="1" x14ac:dyDescent="0.25"/>
    <row r="4148" ht="12.75" customHeight="1" x14ac:dyDescent="0.25"/>
    <row r="4149" ht="12.75" customHeight="1" x14ac:dyDescent="0.25"/>
    <row r="4150" ht="12.75" customHeight="1" x14ac:dyDescent="0.25"/>
    <row r="4151" ht="12.75" customHeight="1" x14ac:dyDescent="0.25"/>
    <row r="4152" ht="12.75" customHeight="1" x14ac:dyDescent="0.25"/>
    <row r="4153" ht="12.75" customHeight="1" x14ac:dyDescent="0.25"/>
    <row r="4154" ht="12.75" customHeight="1" x14ac:dyDescent="0.25"/>
    <row r="4155" ht="12.75" customHeight="1" x14ac:dyDescent="0.25"/>
    <row r="4156" ht="12.75" customHeight="1" x14ac:dyDescent="0.25"/>
    <row r="4157" ht="12.75" customHeight="1" x14ac:dyDescent="0.25"/>
    <row r="4158" ht="12.75" customHeight="1" x14ac:dyDescent="0.25"/>
    <row r="4159" ht="12.75" customHeight="1" x14ac:dyDescent="0.25"/>
    <row r="4160" ht="12.75" customHeight="1" x14ac:dyDescent="0.25"/>
    <row r="4161" ht="12.75" customHeight="1" x14ac:dyDescent="0.25"/>
    <row r="4162" ht="12.75" customHeight="1" x14ac:dyDescent="0.25"/>
    <row r="4163" ht="12.75" customHeight="1" x14ac:dyDescent="0.25"/>
    <row r="4164" ht="12.75" customHeight="1" x14ac:dyDescent="0.25"/>
    <row r="4166" ht="12.75" customHeight="1" x14ac:dyDescent="0.25"/>
    <row r="4167" ht="12.75" customHeight="1" x14ac:dyDescent="0.25"/>
    <row r="4168" ht="12.75" customHeight="1" x14ac:dyDescent="0.25"/>
    <row r="4169" ht="12.75" customHeight="1" x14ac:dyDescent="0.25"/>
    <row r="4170" ht="12.75" customHeight="1" x14ac:dyDescent="0.25"/>
    <row r="4171" ht="12.75" customHeight="1" x14ac:dyDescent="0.25"/>
    <row r="4172" ht="12.75" customHeight="1" x14ac:dyDescent="0.25"/>
    <row r="4173" ht="12.75" customHeight="1" x14ac:dyDescent="0.25"/>
    <row r="4174" ht="12.75" customHeight="1" x14ac:dyDescent="0.25"/>
    <row r="4175" ht="12.75" customHeight="1" x14ac:dyDescent="0.25"/>
    <row r="4176" ht="12.75" customHeight="1" x14ac:dyDescent="0.25"/>
    <row r="4177" ht="12.75" customHeight="1" x14ac:dyDescent="0.25"/>
    <row r="4178" ht="12.75" customHeight="1" x14ac:dyDescent="0.25"/>
    <row r="4179" ht="12.75" customHeight="1" x14ac:dyDescent="0.25"/>
    <row r="4180" ht="12.75" customHeight="1" x14ac:dyDescent="0.25"/>
    <row r="4181" ht="12.75" customHeight="1" x14ac:dyDescent="0.25"/>
    <row r="4182" ht="12.75" customHeight="1" x14ac:dyDescent="0.25"/>
    <row r="4183" ht="12.75" customHeight="1" x14ac:dyDescent="0.25"/>
    <row r="4184" ht="12.75" customHeight="1" x14ac:dyDescent="0.25"/>
    <row r="4185" ht="12.75" customHeight="1" x14ac:dyDescent="0.25"/>
    <row r="4186" ht="12.75" customHeight="1" x14ac:dyDescent="0.25"/>
    <row r="4187" ht="12.75" customHeight="1" x14ac:dyDescent="0.25"/>
    <row r="4188" ht="12.75" customHeight="1" x14ac:dyDescent="0.25"/>
    <row r="4189" ht="12.75" customHeight="1" x14ac:dyDescent="0.25"/>
    <row r="4190" ht="12.75" customHeight="1" x14ac:dyDescent="0.25"/>
    <row r="4191" ht="12.75" customHeight="1" x14ac:dyDescent="0.25"/>
    <row r="4192" ht="12.75" customHeight="1" x14ac:dyDescent="0.25"/>
    <row r="4193" ht="12.75" customHeight="1" x14ac:dyDescent="0.25"/>
    <row r="4194" ht="12.75" customHeight="1" x14ac:dyDescent="0.25"/>
    <row r="4195" ht="12.75" customHeight="1" x14ac:dyDescent="0.25"/>
    <row r="4196" ht="12.75" customHeight="1" x14ac:dyDescent="0.25"/>
    <row r="4197" ht="12.75" customHeight="1" x14ac:dyDescent="0.25"/>
    <row r="4198" ht="12.75" customHeight="1" x14ac:dyDescent="0.25"/>
    <row r="4199" ht="12.75" customHeight="1" x14ac:dyDescent="0.25"/>
    <row r="4200" ht="12.75" customHeight="1" x14ac:dyDescent="0.25"/>
    <row r="4201" ht="12.75" customHeight="1" x14ac:dyDescent="0.25"/>
    <row r="4202" ht="12.75" customHeight="1" x14ac:dyDescent="0.25"/>
    <row r="4203" ht="12.75" customHeight="1" x14ac:dyDescent="0.25"/>
    <row r="4204" ht="12.75" customHeight="1" x14ac:dyDescent="0.25"/>
    <row r="4205" ht="12.75" customHeight="1" x14ac:dyDescent="0.25"/>
    <row r="4206" ht="12.75" customHeight="1" x14ac:dyDescent="0.25"/>
    <row r="4207" ht="12.75" customHeight="1" x14ac:dyDescent="0.25"/>
    <row r="4208" ht="12.75" customHeight="1" x14ac:dyDescent="0.25"/>
    <row r="4209" ht="12.75" customHeight="1" x14ac:dyDescent="0.25"/>
    <row r="4210" ht="12.75" customHeight="1" x14ac:dyDescent="0.25"/>
    <row r="4211" ht="12.75" customHeight="1" x14ac:dyDescent="0.25"/>
    <row r="4212" ht="12.75" customHeight="1" x14ac:dyDescent="0.25"/>
    <row r="4213" ht="12.75" customHeight="1" x14ac:dyDescent="0.25"/>
    <row r="4214" ht="12.75" customHeight="1" x14ac:dyDescent="0.25"/>
    <row r="4215" ht="12.75" customHeight="1" x14ac:dyDescent="0.25"/>
    <row r="4216" ht="12.75" customHeight="1" x14ac:dyDescent="0.25"/>
    <row r="4217" ht="12.75" customHeight="1" x14ac:dyDescent="0.25"/>
    <row r="4218" ht="12.75" customHeight="1" x14ac:dyDescent="0.25"/>
    <row r="4219" ht="12.75" customHeight="1" x14ac:dyDescent="0.25"/>
    <row r="4220" ht="12.75" customHeight="1" x14ac:dyDescent="0.25"/>
    <row r="4221" ht="12.75" customHeight="1" x14ac:dyDescent="0.25"/>
    <row r="4222" ht="12.75" customHeight="1" x14ac:dyDescent="0.25"/>
    <row r="4223" ht="12.75" customHeight="1" x14ac:dyDescent="0.25"/>
    <row r="4224" ht="12.75" customHeight="1" x14ac:dyDescent="0.25"/>
    <row r="4225" ht="12.75" customHeight="1" x14ac:dyDescent="0.25"/>
    <row r="4226" ht="12.75" customHeight="1" x14ac:dyDescent="0.25"/>
    <row r="4227" ht="12.75" customHeight="1" x14ac:dyDescent="0.25"/>
    <row r="4228" ht="12.75" customHeight="1" x14ac:dyDescent="0.25"/>
    <row r="4229" ht="12.75" customHeight="1" x14ac:dyDescent="0.25"/>
    <row r="4245" ht="12.75" customHeight="1" x14ac:dyDescent="0.25"/>
    <row r="4246" ht="12.75" customHeight="1" x14ac:dyDescent="0.25"/>
    <row r="4247" ht="12.75" customHeight="1" x14ac:dyDescent="0.25"/>
    <row r="4248" ht="12.75" customHeight="1" x14ac:dyDescent="0.25"/>
    <row r="4249" ht="12.75" customHeight="1" x14ac:dyDescent="0.25"/>
    <row r="4250" ht="12.75" customHeight="1" x14ac:dyDescent="0.25"/>
    <row r="4251" ht="12.75" customHeight="1" x14ac:dyDescent="0.25"/>
    <row r="4252" ht="12.75" customHeight="1" x14ac:dyDescent="0.25"/>
    <row r="4253" ht="12.75" customHeight="1" x14ac:dyDescent="0.25"/>
    <row r="4254" ht="12.75" customHeight="1" x14ac:dyDescent="0.25"/>
    <row r="4255" ht="12.75" customHeight="1" x14ac:dyDescent="0.25"/>
    <row r="4256" ht="12.75" customHeight="1" x14ac:dyDescent="0.25"/>
    <row r="4257" ht="12.75" customHeight="1" x14ac:dyDescent="0.25"/>
    <row r="4258" ht="12.75" customHeight="1" x14ac:dyDescent="0.25"/>
    <row r="4259" ht="12.75" customHeight="1" x14ac:dyDescent="0.25"/>
    <row r="4260" ht="12.75" customHeight="1" x14ac:dyDescent="0.25"/>
    <row r="4261" ht="12.75" customHeight="1" x14ac:dyDescent="0.25"/>
    <row r="4262" ht="12.75" customHeight="1" x14ac:dyDescent="0.25"/>
    <row r="4263" ht="12.75" customHeight="1" x14ac:dyDescent="0.25"/>
    <row r="4264" ht="12.75" customHeight="1" x14ac:dyDescent="0.25"/>
    <row r="4265" ht="12.75" customHeight="1" x14ac:dyDescent="0.25"/>
    <row r="4266" ht="12.75" customHeight="1" x14ac:dyDescent="0.25"/>
    <row r="4267" ht="12.75" customHeight="1" x14ac:dyDescent="0.25"/>
    <row r="4268" ht="12.75" customHeight="1" x14ac:dyDescent="0.25"/>
    <row r="4270" ht="12.75" customHeight="1" x14ac:dyDescent="0.25"/>
    <row r="4271" ht="12.75" customHeight="1" x14ac:dyDescent="0.25"/>
    <row r="4272" ht="12.75" customHeight="1" x14ac:dyDescent="0.25"/>
    <row r="4273" ht="12.75" customHeight="1" x14ac:dyDescent="0.25"/>
    <row r="4274" ht="12.75" customHeight="1" x14ac:dyDescent="0.25"/>
    <row r="4275" ht="12.75" customHeight="1" x14ac:dyDescent="0.25"/>
    <row r="4276" ht="12.75" customHeight="1" x14ac:dyDescent="0.25"/>
    <row r="4277" ht="12.75" customHeight="1" x14ac:dyDescent="0.25"/>
    <row r="4278" ht="12.75" customHeight="1" x14ac:dyDescent="0.25"/>
    <row r="4279" ht="12.75" customHeight="1" x14ac:dyDescent="0.25"/>
    <row r="4280" ht="12.75" customHeight="1" x14ac:dyDescent="0.25"/>
    <row r="4281" ht="12.75" customHeight="1" x14ac:dyDescent="0.25"/>
    <row r="4282" ht="12.75" customHeight="1" x14ac:dyDescent="0.25"/>
    <row r="4283" ht="12.75" customHeight="1" x14ac:dyDescent="0.25"/>
    <row r="4284" ht="12.75" customHeight="1" x14ac:dyDescent="0.25"/>
    <row r="4286" ht="12.75" customHeight="1" x14ac:dyDescent="0.25"/>
    <row r="4287" ht="12.75" customHeight="1" x14ac:dyDescent="0.25"/>
    <row r="4288" ht="12.75" customHeight="1" x14ac:dyDescent="0.25"/>
    <row r="4289" ht="12.75" customHeight="1" x14ac:dyDescent="0.25"/>
    <row r="4290" ht="12.75" customHeight="1" x14ac:dyDescent="0.25"/>
    <row r="4291" ht="12.75" customHeight="1" x14ac:dyDescent="0.25"/>
    <row r="4293" ht="12.75" customHeight="1" x14ac:dyDescent="0.25"/>
    <row r="4294" ht="12.75" customHeight="1" x14ac:dyDescent="0.25"/>
    <row r="4295" ht="12.75" customHeight="1" x14ac:dyDescent="0.25"/>
    <row r="4296" ht="12.75" customHeight="1" x14ac:dyDescent="0.25"/>
    <row r="4297" ht="12.75" customHeight="1" x14ac:dyDescent="0.25"/>
    <row r="4299" ht="12.75" customHeight="1" x14ac:dyDescent="0.25"/>
    <row r="4300" ht="12.75" customHeight="1" x14ac:dyDescent="0.25"/>
    <row r="4301" ht="12.75" customHeight="1" x14ac:dyDescent="0.25"/>
    <row r="4302" ht="12.75" customHeight="1" x14ac:dyDescent="0.25"/>
    <row r="4303" ht="12.75" customHeight="1" x14ac:dyDescent="0.25"/>
    <row r="4305" ht="12.75" customHeight="1" x14ac:dyDescent="0.25"/>
    <row r="4306" ht="12.75" customHeight="1" x14ac:dyDescent="0.25"/>
    <row r="4307" ht="12.75" customHeight="1" x14ac:dyDescent="0.25"/>
    <row r="4308" ht="12.75" customHeight="1" x14ac:dyDescent="0.25"/>
    <row r="4309" ht="12.75" customHeight="1" x14ac:dyDescent="0.25"/>
    <row r="4310" ht="12.75" customHeight="1" x14ac:dyDescent="0.25"/>
    <row r="4311" ht="12.75" customHeight="1" x14ac:dyDescent="0.25"/>
    <row r="4313" ht="12.75" customHeight="1" x14ac:dyDescent="0.25"/>
    <row r="4314" ht="12.75" customHeight="1" x14ac:dyDescent="0.25"/>
    <row r="4315" ht="12.75" customHeight="1" x14ac:dyDescent="0.25"/>
    <row r="4316" ht="12.75" customHeight="1" x14ac:dyDescent="0.25"/>
    <row r="4317" ht="12.75" customHeight="1" x14ac:dyDescent="0.25"/>
    <row r="4318" ht="12.75" customHeight="1" x14ac:dyDescent="0.25"/>
    <row r="4320" ht="12.75" customHeight="1" x14ac:dyDescent="0.25"/>
    <row r="4321" ht="12.75" customHeight="1" x14ac:dyDescent="0.25"/>
    <row r="4322" ht="12.75" customHeight="1" x14ac:dyDescent="0.25"/>
    <row r="4323" ht="12.75" customHeight="1" x14ac:dyDescent="0.25"/>
    <row r="4324" ht="12.75" customHeight="1" x14ac:dyDescent="0.25"/>
    <row r="4325" ht="12.75" customHeight="1" x14ac:dyDescent="0.25"/>
    <row r="4326" ht="12.75" customHeight="1" x14ac:dyDescent="0.25"/>
    <row r="4327" ht="12.75" customHeight="1" x14ac:dyDescent="0.25"/>
    <row r="4329" ht="12.75" customHeight="1" x14ac:dyDescent="0.25"/>
    <row r="4330" ht="12.75" customHeight="1" x14ac:dyDescent="0.25"/>
    <row r="4331" ht="12.75" customHeight="1" x14ac:dyDescent="0.25"/>
    <row r="4332" ht="12.75" customHeight="1" x14ac:dyDescent="0.25"/>
    <row r="4333" ht="12.75" customHeight="1" x14ac:dyDescent="0.25"/>
    <row r="4334" ht="12.75" customHeight="1" x14ac:dyDescent="0.25"/>
    <row r="4335" ht="12.75" customHeight="1" x14ac:dyDescent="0.25"/>
    <row r="4336" ht="12.75" customHeight="1" x14ac:dyDescent="0.25"/>
    <row r="4337" ht="12.75" customHeight="1" x14ac:dyDescent="0.25"/>
    <row r="4339" ht="12.75" customHeight="1" x14ac:dyDescent="0.25"/>
    <row r="4340" ht="12.75" customHeight="1" x14ac:dyDescent="0.25"/>
    <row r="4341" ht="12.75" customHeight="1" x14ac:dyDescent="0.25"/>
    <row r="4342" ht="12.75" customHeight="1" x14ac:dyDescent="0.25"/>
    <row r="4343" ht="12.75" customHeight="1" x14ac:dyDescent="0.25"/>
    <row r="4344" ht="12.75" customHeight="1" x14ac:dyDescent="0.25"/>
    <row r="4345" ht="12.75" customHeight="1" x14ac:dyDescent="0.25"/>
    <row r="4346" ht="12.75" customHeight="1" x14ac:dyDescent="0.25"/>
    <row r="4347" ht="12.75" customHeight="1" x14ac:dyDescent="0.25"/>
    <row r="4348" ht="12.75" customHeight="1" x14ac:dyDescent="0.25"/>
    <row r="4349" ht="12.75" customHeight="1" x14ac:dyDescent="0.25"/>
    <row r="4350" ht="12.75" customHeight="1" x14ac:dyDescent="0.25"/>
    <row r="4351" ht="12.75" customHeight="1" x14ac:dyDescent="0.25"/>
    <row r="4352" ht="12.75" customHeight="1" x14ac:dyDescent="0.25"/>
    <row r="4353" ht="12.75" customHeight="1" x14ac:dyDescent="0.25"/>
    <row r="4355" ht="12.75" customHeight="1" x14ac:dyDescent="0.25"/>
    <row r="4356" ht="12.75" customHeight="1" x14ac:dyDescent="0.25"/>
    <row r="4357" ht="12.75" customHeight="1" x14ac:dyDescent="0.25"/>
    <row r="4358" ht="12.75" customHeight="1" x14ac:dyDescent="0.25"/>
    <row r="4359" ht="12.75" customHeight="1" x14ac:dyDescent="0.25"/>
    <row r="4360" ht="12.75" customHeight="1" x14ac:dyDescent="0.25"/>
    <row r="4361" ht="12.75" customHeight="1" x14ac:dyDescent="0.25"/>
    <row r="4362" ht="12.75" customHeight="1" x14ac:dyDescent="0.25"/>
    <row r="4363" ht="12.75" customHeight="1" x14ac:dyDescent="0.25"/>
    <row r="4364" ht="12.75" customHeight="1" x14ac:dyDescent="0.25"/>
    <row r="4365" ht="12.75" customHeight="1" x14ac:dyDescent="0.25"/>
    <row r="4366" ht="12.75" customHeight="1" x14ac:dyDescent="0.25"/>
    <row r="4367" ht="12.75" customHeight="1" x14ac:dyDescent="0.25"/>
    <row r="4368" ht="12.75" customHeight="1" x14ac:dyDescent="0.25"/>
    <row r="4370" ht="12.75" customHeight="1" x14ac:dyDescent="0.25"/>
    <row r="4371" ht="12.75" customHeight="1" x14ac:dyDescent="0.25"/>
    <row r="4372" ht="12.75" customHeight="1" x14ac:dyDescent="0.25"/>
    <row r="4373" ht="12.75" customHeight="1" x14ac:dyDescent="0.25"/>
    <row r="4374" ht="12.75" customHeight="1" x14ac:dyDescent="0.25"/>
    <row r="4375" ht="12.75" customHeight="1" x14ac:dyDescent="0.25"/>
    <row r="4376" ht="12.75" customHeight="1" x14ac:dyDescent="0.25"/>
    <row r="4377" ht="12.75" customHeight="1" x14ac:dyDescent="0.25"/>
    <row r="4378" ht="12.75" customHeight="1" x14ac:dyDescent="0.25"/>
    <row r="4379" ht="12.75" customHeight="1" x14ac:dyDescent="0.25"/>
    <row r="4380" ht="12.75" customHeight="1" x14ac:dyDescent="0.25"/>
    <row r="4381" ht="12.75" customHeight="1" x14ac:dyDescent="0.25"/>
    <row r="4382" ht="12.75" customHeight="1" x14ac:dyDescent="0.25"/>
    <row r="4383" ht="12.75" customHeight="1" x14ac:dyDescent="0.25"/>
    <row r="4384" ht="12.75" customHeight="1" x14ac:dyDescent="0.25"/>
    <row r="4385" ht="12.75" customHeight="1" x14ac:dyDescent="0.25"/>
    <row r="4386" ht="12.75" customHeight="1" x14ac:dyDescent="0.25"/>
    <row r="4387" ht="12.75" customHeight="1" x14ac:dyDescent="0.25"/>
    <row r="4388" ht="12.75" customHeight="1" x14ac:dyDescent="0.25"/>
    <row r="4389" ht="12.75" customHeight="1" x14ac:dyDescent="0.25"/>
    <row r="4390" ht="12.75" customHeight="1" x14ac:dyDescent="0.25"/>
    <row r="4391" ht="12.75" customHeight="1" x14ac:dyDescent="0.25"/>
    <row r="4392" ht="12.75" customHeight="1" x14ac:dyDescent="0.25"/>
    <row r="4394" ht="12.75" customHeight="1" x14ac:dyDescent="0.25"/>
    <row r="4395" ht="12.75" customHeight="1" x14ac:dyDescent="0.25"/>
    <row r="4396" ht="12.75" customHeight="1" x14ac:dyDescent="0.25"/>
    <row r="4397" ht="12.75" customHeight="1" x14ac:dyDescent="0.25"/>
    <row r="4398" ht="12.75" customHeight="1" x14ac:dyDescent="0.25"/>
    <row r="4399" ht="12.75" customHeight="1" x14ac:dyDescent="0.25"/>
    <row r="4400" ht="12.75" customHeight="1" x14ac:dyDescent="0.25"/>
    <row r="4401" ht="12.75" customHeight="1" x14ac:dyDescent="0.25"/>
    <row r="4402" ht="12.75" customHeight="1" x14ac:dyDescent="0.25"/>
    <row r="4403" ht="12.75" customHeight="1" x14ac:dyDescent="0.25"/>
    <row r="4405" ht="12.75" customHeight="1" x14ac:dyDescent="0.25"/>
    <row r="4406" ht="12.75" customHeight="1" x14ac:dyDescent="0.25"/>
    <row r="4407" ht="12.75" customHeight="1" x14ac:dyDescent="0.25"/>
    <row r="4408" ht="12.75" customHeight="1" x14ac:dyDescent="0.25"/>
    <row r="4409" ht="12.75" customHeight="1" x14ac:dyDescent="0.25"/>
    <row r="4411" ht="12.75" customHeight="1" x14ac:dyDescent="0.25"/>
    <row r="4412" ht="12.75" customHeight="1" x14ac:dyDescent="0.25"/>
    <row r="4413" ht="12.75" customHeight="1" x14ac:dyDescent="0.25"/>
    <row r="4414" ht="12.75" customHeight="1" x14ac:dyDescent="0.25"/>
    <row r="4415" ht="12.75" customHeight="1" x14ac:dyDescent="0.25"/>
    <row r="4416" ht="12.75" customHeight="1" x14ac:dyDescent="0.25"/>
    <row r="4417" ht="12.75" customHeight="1" x14ac:dyDescent="0.25"/>
    <row r="4418" ht="12.75" customHeight="1" x14ac:dyDescent="0.25"/>
    <row r="4419" ht="12.75" customHeight="1" x14ac:dyDescent="0.25"/>
    <row r="4420" ht="12.75" customHeight="1" x14ac:dyDescent="0.25"/>
    <row r="4421" ht="12.75" customHeight="1" x14ac:dyDescent="0.25"/>
    <row r="4422" ht="12.75" customHeight="1" x14ac:dyDescent="0.25"/>
    <row r="4423" ht="12.75" customHeight="1" x14ac:dyDescent="0.25"/>
    <row r="4424" ht="12.75" customHeight="1" x14ac:dyDescent="0.25"/>
    <row r="4425" ht="12.75" customHeight="1" x14ac:dyDescent="0.25"/>
    <row r="4426" ht="12.75" customHeight="1" x14ac:dyDescent="0.25"/>
    <row r="4427" ht="12.75" customHeight="1" x14ac:dyDescent="0.25"/>
    <row r="4428" ht="12.75" customHeight="1" x14ac:dyDescent="0.25"/>
    <row r="4429" ht="12.75" customHeight="1" x14ac:dyDescent="0.25"/>
    <row r="4430" ht="12.75" customHeight="1" x14ac:dyDescent="0.25"/>
    <row r="4431" ht="12.75" customHeight="1" x14ac:dyDescent="0.25"/>
    <row r="4432" ht="12.75" customHeight="1" x14ac:dyDescent="0.25"/>
    <row r="4434" ht="12.75" customHeight="1" x14ac:dyDescent="0.25"/>
    <row r="4435" ht="12.75" customHeight="1" x14ac:dyDescent="0.25"/>
    <row r="4436" ht="12.75" customHeight="1" x14ac:dyDescent="0.25"/>
    <row r="4437" ht="12.75" customHeight="1" x14ac:dyDescent="0.25"/>
    <row r="4438" ht="12.75" customHeight="1" x14ac:dyDescent="0.25"/>
    <row r="4439" ht="12.75" customHeight="1" x14ac:dyDescent="0.25"/>
    <row r="4440" ht="12.75" customHeight="1" x14ac:dyDescent="0.25"/>
    <row r="4441" ht="12.75" customHeight="1" x14ac:dyDescent="0.25"/>
    <row r="4442" ht="12.75" customHeight="1" x14ac:dyDescent="0.25"/>
    <row r="4443" ht="12.75" customHeight="1" x14ac:dyDescent="0.25"/>
    <row r="4444" ht="12.75" customHeight="1" x14ac:dyDescent="0.25"/>
    <row r="4445" ht="12.75" customHeight="1" x14ac:dyDescent="0.25"/>
    <row r="4446" ht="12.75" customHeight="1" x14ac:dyDescent="0.25"/>
    <row r="4447" ht="12.75" customHeight="1" x14ac:dyDescent="0.25"/>
    <row r="4448" ht="12.75" customHeight="1" x14ac:dyDescent="0.25"/>
    <row r="4449" ht="12.75" customHeight="1" x14ac:dyDescent="0.25"/>
    <row r="4450" ht="12.75" customHeight="1" x14ac:dyDescent="0.25"/>
    <row r="4451" ht="12.75" customHeight="1" x14ac:dyDescent="0.25"/>
    <row r="4452" ht="12.75" customHeight="1" x14ac:dyDescent="0.25"/>
    <row r="4453" ht="12.75" customHeight="1" x14ac:dyDescent="0.25"/>
    <row r="4454" ht="12.75" customHeight="1" x14ac:dyDescent="0.25"/>
    <row r="4455" ht="12.75" customHeight="1" x14ac:dyDescent="0.25"/>
    <row r="4456" ht="12.75" customHeight="1" x14ac:dyDescent="0.25"/>
    <row r="4458" ht="12.75" customHeight="1" x14ac:dyDescent="0.25"/>
    <row r="4459" ht="12.75" customHeight="1" x14ac:dyDescent="0.25"/>
    <row r="4460" ht="12.75" customHeight="1" x14ac:dyDescent="0.25"/>
    <row r="4461" ht="12.75" customHeight="1" x14ac:dyDescent="0.25"/>
    <row r="4462" ht="12.75" customHeight="1" x14ac:dyDescent="0.25"/>
    <row r="4463" ht="12.75" customHeight="1" x14ac:dyDescent="0.25"/>
    <row r="4464" ht="12.75" customHeight="1" x14ac:dyDescent="0.25"/>
    <row r="4465" ht="12.75" customHeight="1" x14ac:dyDescent="0.25"/>
    <row r="4467" ht="12.75" customHeight="1" x14ac:dyDescent="0.25"/>
    <row r="4468" ht="12.75" customHeight="1" x14ac:dyDescent="0.25"/>
    <row r="4469" ht="12.75" customHeight="1" x14ac:dyDescent="0.25"/>
    <row r="4470" ht="12.75" customHeight="1" x14ac:dyDescent="0.25"/>
    <row r="4471" ht="12.75" customHeight="1" x14ac:dyDescent="0.25"/>
    <row r="4472" ht="12.75" customHeight="1" x14ac:dyDescent="0.25"/>
    <row r="4473" ht="12.75" customHeight="1" x14ac:dyDescent="0.25"/>
    <row r="4474" ht="12.75" customHeight="1" x14ac:dyDescent="0.25"/>
    <row r="4475" ht="12.75" customHeight="1" x14ac:dyDescent="0.25"/>
    <row r="4476" ht="12.75" customHeight="1" x14ac:dyDescent="0.25"/>
    <row r="4477" ht="12.75" customHeight="1" x14ac:dyDescent="0.25"/>
    <row r="4479" ht="12.75" customHeight="1" x14ac:dyDescent="0.25"/>
    <row r="4480" ht="12.75" customHeight="1" x14ac:dyDescent="0.25"/>
    <row r="4481" ht="12.75" customHeight="1" x14ac:dyDescent="0.25"/>
    <row r="4482" ht="12.75" customHeight="1" x14ac:dyDescent="0.25"/>
    <row r="4483" ht="12.75" customHeight="1" x14ac:dyDescent="0.25"/>
    <row r="4484" ht="12.75" customHeight="1" x14ac:dyDescent="0.25"/>
    <row r="4485" ht="12.75" customHeight="1" x14ac:dyDescent="0.25"/>
    <row r="4487" ht="12.75" customHeight="1" x14ac:dyDescent="0.25"/>
    <row r="4488" ht="12.75" customHeight="1" x14ac:dyDescent="0.25"/>
    <row r="4489" ht="12.75" customHeight="1" x14ac:dyDescent="0.25"/>
    <row r="4490" ht="12.75" customHeight="1" x14ac:dyDescent="0.25"/>
    <row r="4491" ht="12.75" customHeight="1" x14ac:dyDescent="0.25"/>
    <row r="4492" ht="12.75" customHeight="1" x14ac:dyDescent="0.25"/>
    <row r="4493" ht="12.75" customHeight="1" x14ac:dyDescent="0.25"/>
    <row r="4494" ht="12.75" customHeight="1" x14ac:dyDescent="0.25"/>
    <row r="4495" ht="12.75" customHeight="1" x14ac:dyDescent="0.25"/>
    <row r="4496" ht="12.75" customHeight="1" x14ac:dyDescent="0.25"/>
    <row r="4498" ht="12.75" customHeight="1" x14ac:dyDescent="0.25"/>
    <row r="4499" ht="12.75" customHeight="1" x14ac:dyDescent="0.25"/>
    <row r="4500" ht="12.75" customHeight="1" x14ac:dyDescent="0.25"/>
    <row r="4501" ht="12.75" customHeight="1" x14ac:dyDescent="0.25"/>
    <row r="4502" ht="12.75" customHeight="1" x14ac:dyDescent="0.25"/>
    <row r="4503" ht="12.75" customHeight="1" x14ac:dyDescent="0.25"/>
    <row r="4504" ht="12.75" customHeight="1" x14ac:dyDescent="0.25"/>
    <row r="4505" ht="12.75" customHeight="1" x14ac:dyDescent="0.25"/>
    <row r="4506" ht="12.75" customHeight="1" x14ac:dyDescent="0.25"/>
    <row r="4507" ht="12.75" customHeight="1" x14ac:dyDescent="0.25"/>
    <row r="4508" ht="12.75" customHeight="1" x14ac:dyDescent="0.25"/>
    <row r="4509" ht="12.75" customHeight="1" x14ac:dyDescent="0.25"/>
    <row r="4510" ht="12.75" customHeight="1" x14ac:dyDescent="0.25"/>
    <row r="4512" ht="12.75" customHeight="1" x14ac:dyDescent="0.25"/>
    <row r="4513" ht="12.75" customHeight="1" x14ac:dyDescent="0.25"/>
    <row r="4514" ht="12.75" customHeight="1" x14ac:dyDescent="0.25"/>
    <row r="4515" ht="12.75" customHeight="1" x14ac:dyDescent="0.25"/>
    <row r="4516" ht="12.75" customHeight="1" x14ac:dyDescent="0.25"/>
    <row r="4517" ht="12.75" customHeight="1" x14ac:dyDescent="0.25"/>
    <row r="4518" ht="12.75" customHeight="1" x14ac:dyDescent="0.25"/>
    <row r="4519" ht="12.75" customHeight="1" x14ac:dyDescent="0.25"/>
    <row r="4520" ht="12.75" customHeight="1" x14ac:dyDescent="0.25"/>
    <row r="4521" ht="12.75" customHeight="1" x14ac:dyDescent="0.25"/>
    <row r="4522" ht="12.75" customHeight="1" x14ac:dyDescent="0.25"/>
    <row r="4523" ht="12.75" customHeight="1" x14ac:dyDescent="0.25"/>
    <row r="4524" ht="12.75" customHeight="1" x14ac:dyDescent="0.25"/>
    <row r="4525" ht="12.75" customHeight="1" x14ac:dyDescent="0.25"/>
    <row r="4526" ht="12.75" customHeight="1" x14ac:dyDescent="0.25"/>
    <row r="4527" ht="12.75" customHeight="1" x14ac:dyDescent="0.25"/>
    <row r="4528" ht="12.75" customHeight="1" x14ac:dyDescent="0.25"/>
    <row r="4529" ht="12.75" customHeight="1" x14ac:dyDescent="0.25"/>
    <row r="4530" ht="12.75" customHeight="1" x14ac:dyDescent="0.25"/>
    <row r="4531" ht="12.75" customHeight="1" x14ac:dyDescent="0.25"/>
    <row r="4532" ht="12.75" customHeight="1" x14ac:dyDescent="0.25"/>
    <row r="4533" ht="12.75" customHeight="1" x14ac:dyDescent="0.25"/>
    <row r="4534" ht="12.75" customHeight="1" x14ac:dyDescent="0.25"/>
    <row r="4535" ht="12.75" customHeight="1" x14ac:dyDescent="0.25"/>
    <row r="4536" ht="12.75" customHeight="1" x14ac:dyDescent="0.25"/>
    <row r="4538" ht="12.75" customHeight="1" x14ac:dyDescent="0.25"/>
    <row r="4539" ht="12.75" customHeight="1" x14ac:dyDescent="0.25"/>
    <row r="4540" ht="12.75" customHeight="1" x14ac:dyDescent="0.25"/>
    <row r="4541" ht="12.75" customHeight="1" x14ac:dyDescent="0.25"/>
    <row r="4542" ht="12.75" customHeight="1" x14ac:dyDescent="0.25"/>
    <row r="4543" ht="12.75" customHeight="1" x14ac:dyDescent="0.25"/>
    <row r="4544" ht="12.75" customHeight="1" x14ac:dyDescent="0.25"/>
    <row r="4546" ht="12.75" customHeight="1" x14ac:dyDescent="0.25"/>
    <row r="4547" ht="12.75" customHeight="1" x14ac:dyDescent="0.25"/>
    <row r="4548" ht="12.75" customHeight="1" x14ac:dyDescent="0.25"/>
    <row r="4549" ht="12.75" customHeight="1" x14ac:dyDescent="0.25"/>
    <row r="4550" ht="12.75" customHeight="1" x14ac:dyDescent="0.25"/>
    <row r="4551" ht="12.75" customHeight="1" x14ac:dyDescent="0.25"/>
    <row r="4552" ht="12.75" customHeight="1" x14ac:dyDescent="0.25"/>
    <row r="4553" ht="12.75" customHeight="1" x14ac:dyDescent="0.25"/>
    <row r="4554" ht="12.75" customHeight="1" x14ac:dyDescent="0.25"/>
    <row r="4555" ht="12.75" customHeight="1" x14ac:dyDescent="0.25"/>
    <row r="4556" ht="12.75" customHeight="1" x14ac:dyDescent="0.25"/>
    <row r="4557" ht="12.75" customHeight="1" x14ac:dyDescent="0.25"/>
    <row r="4559" ht="12.75" customHeight="1" x14ac:dyDescent="0.25"/>
    <row r="4560" ht="12.75" customHeight="1" x14ac:dyDescent="0.25"/>
    <row r="4561" ht="12.75" customHeight="1" x14ac:dyDescent="0.25"/>
    <row r="4562" ht="12.75" customHeight="1" x14ac:dyDescent="0.25"/>
    <row r="4563" ht="12.75" customHeight="1" x14ac:dyDescent="0.25"/>
    <row r="4565" ht="12.75" customHeight="1" x14ac:dyDescent="0.25"/>
    <row r="4566" ht="12.75" customHeight="1" x14ac:dyDescent="0.25"/>
    <row r="4567" ht="12.75" customHeight="1" x14ac:dyDescent="0.25"/>
    <row r="4568" ht="12.75" customHeight="1" x14ac:dyDescent="0.25"/>
    <row r="4569" ht="12.75" customHeight="1" x14ac:dyDescent="0.25"/>
    <row r="4570" ht="12.75" customHeight="1" x14ac:dyDescent="0.25"/>
    <row r="4571" ht="12.75" customHeight="1" x14ac:dyDescent="0.25"/>
    <row r="4572" ht="12.75" customHeight="1" x14ac:dyDescent="0.25"/>
    <row r="4573" ht="12.75" customHeight="1" x14ac:dyDescent="0.25"/>
    <row r="4574" ht="12.75" customHeight="1" x14ac:dyDescent="0.25"/>
    <row r="4575" ht="12.75" customHeight="1" x14ac:dyDescent="0.25"/>
    <row r="4576" ht="12.75" customHeight="1" x14ac:dyDescent="0.25"/>
    <row r="4577" ht="12.75" customHeight="1" x14ac:dyDescent="0.25"/>
    <row r="4578" ht="12.75" customHeight="1" x14ac:dyDescent="0.25"/>
    <row r="4579" ht="12.75" customHeight="1" x14ac:dyDescent="0.25"/>
    <row r="4580" ht="12.75" customHeight="1" x14ac:dyDescent="0.25"/>
    <row r="4581" ht="12.75" customHeight="1" x14ac:dyDescent="0.25"/>
    <row r="4582" ht="12.75" customHeight="1" x14ac:dyDescent="0.25"/>
    <row r="4583" ht="12.75" customHeight="1" x14ac:dyDescent="0.25"/>
    <row r="4584" ht="12.75" customHeight="1" x14ac:dyDescent="0.25"/>
    <row r="4585" ht="12.75" customHeight="1" x14ac:dyDescent="0.25"/>
    <row r="4586" ht="12.75" customHeight="1" x14ac:dyDescent="0.25"/>
    <row r="4587" ht="12.75" customHeight="1" x14ac:dyDescent="0.25"/>
    <row r="4588" ht="12.75" customHeight="1" x14ac:dyDescent="0.25"/>
    <row r="4590" ht="12.75" customHeight="1" x14ac:dyDescent="0.25"/>
    <row r="4591" ht="12.75" customHeight="1" x14ac:dyDescent="0.25"/>
    <row r="4592" ht="12.75" customHeight="1" x14ac:dyDescent="0.25"/>
    <row r="4593" ht="12.75" customHeight="1" x14ac:dyDescent="0.25"/>
    <row r="4594" ht="12.75" customHeight="1" x14ac:dyDescent="0.25"/>
    <row r="4595" ht="12.75" customHeight="1" x14ac:dyDescent="0.25"/>
    <row r="4596" ht="12.75" customHeight="1" x14ac:dyDescent="0.25"/>
    <row r="4597" ht="12.75" customHeight="1" x14ac:dyDescent="0.25"/>
    <row r="4598" ht="12.75" customHeight="1" x14ac:dyDescent="0.25"/>
    <row r="4599" ht="12.75" customHeight="1" x14ac:dyDescent="0.25"/>
    <row r="4600" ht="12.75" customHeight="1" x14ac:dyDescent="0.25"/>
    <row r="4601" ht="12.75" customHeight="1" x14ac:dyDescent="0.25"/>
    <row r="4602" ht="12.75" customHeight="1" x14ac:dyDescent="0.25"/>
    <row r="4603" ht="12.75" customHeight="1" x14ac:dyDescent="0.25"/>
    <row r="4604" ht="12.75" customHeight="1" x14ac:dyDescent="0.25"/>
    <row r="4605" ht="12.75" customHeight="1" x14ac:dyDescent="0.25"/>
    <row r="4606" ht="12.75" customHeight="1" x14ac:dyDescent="0.25"/>
    <row r="4607" ht="12.75" customHeight="1" x14ac:dyDescent="0.25"/>
    <row r="4608" ht="12.75" customHeight="1" x14ac:dyDescent="0.25"/>
    <row r="4609" ht="12.75" customHeight="1" x14ac:dyDescent="0.25"/>
    <row r="4610" ht="12.75" customHeight="1" x14ac:dyDescent="0.25"/>
    <row r="4611" ht="12.75" customHeight="1" x14ac:dyDescent="0.25"/>
    <row r="4612" ht="12.75" customHeight="1" x14ac:dyDescent="0.25"/>
    <row r="4613" ht="12.75" customHeight="1" x14ac:dyDescent="0.25"/>
    <row r="4614" ht="12.75" customHeight="1" x14ac:dyDescent="0.25"/>
    <row r="4615" ht="12.75" customHeight="1" x14ac:dyDescent="0.25"/>
    <row r="4616" ht="12.75" customHeight="1" x14ac:dyDescent="0.25"/>
    <row r="4617" ht="12.75" customHeight="1" x14ac:dyDescent="0.25"/>
    <row r="4618" ht="12.75" customHeight="1" x14ac:dyDescent="0.25"/>
    <row r="4619" ht="12.75" customHeight="1" x14ac:dyDescent="0.25"/>
    <row r="4620" ht="12.75" customHeight="1" x14ac:dyDescent="0.25"/>
    <row r="4621" ht="12.75" customHeight="1" x14ac:dyDescent="0.25"/>
    <row r="4622" ht="12.75" customHeight="1" x14ac:dyDescent="0.25"/>
    <row r="4623" ht="12.75" customHeight="1" x14ac:dyDescent="0.25"/>
    <row r="4624" ht="12.75" customHeight="1" x14ac:dyDescent="0.25"/>
    <row r="4625" ht="12.75" customHeight="1" x14ac:dyDescent="0.25"/>
    <row r="4626" ht="12.75" customHeight="1" x14ac:dyDescent="0.25"/>
    <row r="4627" ht="12.75" customHeight="1" x14ac:dyDescent="0.25"/>
    <row r="4628" ht="12.75" customHeight="1" x14ac:dyDescent="0.25"/>
    <row r="4629" ht="12.75" customHeight="1" x14ac:dyDescent="0.25"/>
    <row r="4630" ht="12.75" customHeight="1" x14ac:dyDescent="0.25"/>
    <row r="4631" ht="12.75" customHeight="1" x14ac:dyDescent="0.25"/>
    <row r="4632" ht="12.75" customHeight="1" x14ac:dyDescent="0.25"/>
    <row r="4633" ht="12.75" customHeight="1" x14ac:dyDescent="0.25"/>
    <row r="4634" ht="12.75" customHeight="1" x14ac:dyDescent="0.25"/>
    <row r="4635" ht="12.75" customHeight="1" x14ac:dyDescent="0.25"/>
    <row r="4636" ht="12.75" customHeight="1" x14ac:dyDescent="0.25"/>
    <row r="4637" ht="12.75" customHeight="1" x14ac:dyDescent="0.25"/>
    <row r="4638" ht="12.75" customHeight="1" x14ac:dyDescent="0.25"/>
    <row r="4639" ht="12.75" customHeight="1" x14ac:dyDescent="0.25"/>
    <row r="4640" ht="12.75" customHeight="1" x14ac:dyDescent="0.25"/>
    <row r="4641" ht="12.75" customHeight="1" x14ac:dyDescent="0.25"/>
    <row r="4642" ht="12.75" customHeight="1" x14ac:dyDescent="0.25"/>
    <row r="4643" ht="12.75" customHeight="1" x14ac:dyDescent="0.25"/>
    <row r="4644" ht="12.75" customHeight="1" x14ac:dyDescent="0.25"/>
    <row r="4645" ht="12.75" customHeight="1" x14ac:dyDescent="0.25"/>
    <row r="4646" ht="12.75" customHeight="1" x14ac:dyDescent="0.25"/>
    <row r="4647" ht="12.75" customHeight="1" x14ac:dyDescent="0.25"/>
    <row r="4648" ht="12.75" customHeight="1" x14ac:dyDescent="0.25"/>
    <row r="4649" ht="12.75" customHeight="1" x14ac:dyDescent="0.25"/>
    <row r="4650" ht="12.75" customHeight="1" x14ac:dyDescent="0.25"/>
    <row r="4651" ht="12.75" customHeight="1" x14ac:dyDescent="0.25"/>
    <row r="4652" ht="12.75" customHeight="1" x14ac:dyDescent="0.25"/>
    <row r="4653" ht="12.75" customHeight="1" x14ac:dyDescent="0.25"/>
    <row r="4664" ht="15.75" customHeight="1" x14ac:dyDescent="0.25"/>
    <row r="4669" ht="12.75" customHeight="1" x14ac:dyDescent="0.25"/>
    <row r="4670" ht="12.75" customHeight="1" x14ac:dyDescent="0.25"/>
    <row r="4671" ht="12.75" customHeight="1" x14ac:dyDescent="0.25"/>
    <row r="4672" ht="12.75" customHeight="1" x14ac:dyDescent="0.25"/>
    <row r="4673" ht="12.75" customHeight="1" x14ac:dyDescent="0.25"/>
    <row r="4674" ht="12.75" customHeight="1" x14ac:dyDescent="0.25"/>
    <row r="4675" ht="12.75" customHeight="1" x14ac:dyDescent="0.25"/>
    <row r="4676" ht="12.75" customHeight="1" x14ac:dyDescent="0.25"/>
    <row r="4677" ht="12.75" customHeight="1" x14ac:dyDescent="0.25"/>
    <row r="4678" ht="12.75" customHeight="1" x14ac:dyDescent="0.25"/>
    <row r="4679" ht="12.75" customHeight="1" x14ac:dyDescent="0.25"/>
    <row r="4680" ht="12.75" customHeight="1" x14ac:dyDescent="0.25"/>
    <row r="4681" ht="12.75" customHeight="1" x14ac:dyDescent="0.25"/>
    <row r="4682" ht="12.75" customHeight="1" x14ac:dyDescent="0.25"/>
    <row r="4683" ht="12.75" customHeight="1" x14ac:dyDescent="0.25"/>
    <row r="4684" ht="12.75" customHeight="1" x14ac:dyDescent="0.25"/>
    <row r="4685" ht="12.75" customHeight="1" x14ac:dyDescent="0.25"/>
    <row r="4686" ht="12.75" customHeight="1" x14ac:dyDescent="0.25"/>
    <row r="4687" ht="12.75" customHeight="1" x14ac:dyDescent="0.25"/>
    <row r="4688" ht="12.75" customHeight="1" x14ac:dyDescent="0.25"/>
    <row r="4689" ht="12.75" customHeight="1" x14ac:dyDescent="0.25"/>
    <row r="4690" ht="12.75" customHeight="1" x14ac:dyDescent="0.25"/>
    <row r="4691" ht="12.75" customHeight="1" x14ac:dyDescent="0.25"/>
    <row r="4692" ht="12.75" customHeight="1" x14ac:dyDescent="0.25"/>
    <row r="4694" ht="12.75" customHeight="1" x14ac:dyDescent="0.25"/>
    <row r="4695" ht="12.75" customHeight="1" x14ac:dyDescent="0.25"/>
    <row r="4696" ht="12.75" customHeight="1" x14ac:dyDescent="0.25"/>
    <row r="4697" ht="12.75" customHeight="1" x14ac:dyDescent="0.25"/>
    <row r="4698" ht="12.75" customHeight="1" x14ac:dyDescent="0.25"/>
    <row r="4699" ht="12.75" customHeight="1" x14ac:dyDescent="0.25"/>
    <row r="4700" ht="12.75" customHeight="1" x14ac:dyDescent="0.25"/>
    <row r="4701" ht="12.75" customHeight="1" x14ac:dyDescent="0.25"/>
    <row r="4702" ht="12.75" customHeight="1" x14ac:dyDescent="0.25"/>
    <row r="4703" ht="12.75" customHeight="1" x14ac:dyDescent="0.25"/>
    <row r="4704" ht="12.75" customHeight="1" x14ac:dyDescent="0.25"/>
    <row r="4705" ht="12.75" customHeight="1" x14ac:dyDescent="0.25"/>
    <row r="4706" ht="12.75" customHeight="1" x14ac:dyDescent="0.25"/>
    <row r="4707" ht="12.75" customHeight="1" x14ac:dyDescent="0.25"/>
    <row r="4708" ht="12.75" customHeight="1" x14ac:dyDescent="0.25"/>
    <row r="4710" ht="12.75" customHeight="1" x14ac:dyDescent="0.25"/>
    <row r="4711" ht="12.75" customHeight="1" x14ac:dyDescent="0.25"/>
    <row r="4712" ht="12.75" customHeight="1" x14ac:dyDescent="0.25"/>
    <row r="4713" ht="12.75" customHeight="1" x14ac:dyDescent="0.25"/>
    <row r="4714" ht="12.75" customHeight="1" x14ac:dyDescent="0.25"/>
    <row r="4715" ht="12.75" customHeight="1" x14ac:dyDescent="0.25"/>
    <row r="4717" ht="12.75" customHeight="1" x14ac:dyDescent="0.25"/>
    <row r="4718" ht="12.75" customHeight="1" x14ac:dyDescent="0.25"/>
    <row r="4719" ht="12.75" customHeight="1" x14ac:dyDescent="0.25"/>
    <row r="4720" ht="12.75" customHeight="1" x14ac:dyDescent="0.25"/>
    <row r="4721" ht="12.75" customHeight="1" x14ac:dyDescent="0.25"/>
    <row r="4723" ht="12.75" customHeight="1" x14ac:dyDescent="0.25"/>
    <row r="4724" ht="12.75" customHeight="1" x14ac:dyDescent="0.25"/>
    <row r="4725" ht="12.75" customHeight="1" x14ac:dyDescent="0.25"/>
    <row r="4726" ht="12.75" customHeight="1" x14ac:dyDescent="0.25"/>
    <row r="4727" ht="12.75" customHeight="1" x14ac:dyDescent="0.25"/>
    <row r="4729" ht="12.75" customHeight="1" x14ac:dyDescent="0.25"/>
    <row r="4730" ht="12.75" customHeight="1" x14ac:dyDescent="0.25"/>
    <row r="4731" ht="12.75" customHeight="1" x14ac:dyDescent="0.25"/>
    <row r="4732" ht="12.75" customHeight="1" x14ac:dyDescent="0.25"/>
    <row r="4733" ht="12.75" customHeight="1" x14ac:dyDescent="0.25"/>
    <row r="4734" ht="12.75" customHeight="1" x14ac:dyDescent="0.25"/>
    <row r="4735" ht="12.75" customHeight="1" x14ac:dyDescent="0.25"/>
    <row r="4737" ht="12.75" customHeight="1" x14ac:dyDescent="0.25"/>
    <row r="4738" ht="12.75" customHeight="1" x14ac:dyDescent="0.25"/>
    <row r="4739" ht="12.75" customHeight="1" x14ac:dyDescent="0.25"/>
    <row r="4740" ht="12.75" customHeight="1" x14ac:dyDescent="0.25"/>
    <row r="4741" ht="12.75" customHeight="1" x14ac:dyDescent="0.25"/>
    <row r="4742" ht="12.75" customHeight="1" x14ac:dyDescent="0.25"/>
    <row r="4744" ht="12.75" customHeight="1" x14ac:dyDescent="0.25"/>
    <row r="4745" ht="12.75" customHeight="1" x14ac:dyDescent="0.25"/>
    <row r="4746" ht="12.75" customHeight="1" x14ac:dyDescent="0.25"/>
    <row r="4747" ht="12.75" customHeight="1" x14ac:dyDescent="0.25"/>
    <row r="4748" ht="12.75" customHeight="1" x14ac:dyDescent="0.25"/>
    <row r="4749" ht="12.75" customHeight="1" x14ac:dyDescent="0.25"/>
    <row r="4750" ht="12.75" customHeight="1" x14ac:dyDescent="0.25"/>
    <row r="4751" ht="12.75" customHeight="1" x14ac:dyDescent="0.25"/>
    <row r="4753" ht="12.75" customHeight="1" x14ac:dyDescent="0.25"/>
    <row r="4754" ht="12.75" customHeight="1" x14ac:dyDescent="0.25"/>
    <row r="4755" ht="12.75" customHeight="1" x14ac:dyDescent="0.25"/>
    <row r="4756" ht="12.75" customHeight="1" x14ac:dyDescent="0.25"/>
    <row r="4757" ht="12.75" customHeight="1" x14ac:dyDescent="0.25"/>
    <row r="4758" ht="12.75" customHeight="1" x14ac:dyDescent="0.25"/>
    <row r="4759" ht="12.75" customHeight="1" x14ac:dyDescent="0.25"/>
    <row r="4760" ht="12.75" customHeight="1" x14ac:dyDescent="0.25"/>
    <row r="4761" ht="12.75" customHeight="1" x14ac:dyDescent="0.25"/>
    <row r="4763" ht="12.75" customHeight="1" x14ac:dyDescent="0.25"/>
    <row r="4764" ht="12.75" customHeight="1" x14ac:dyDescent="0.25"/>
    <row r="4765" ht="12.75" customHeight="1" x14ac:dyDescent="0.25"/>
    <row r="4766" ht="12.75" customHeight="1" x14ac:dyDescent="0.25"/>
    <row r="4767" ht="12.75" customHeight="1" x14ac:dyDescent="0.25"/>
    <row r="4768" ht="12.75" customHeight="1" x14ac:dyDescent="0.25"/>
    <row r="4769" ht="12.75" customHeight="1" x14ac:dyDescent="0.25"/>
    <row r="4770" ht="12.75" customHeight="1" x14ac:dyDescent="0.25"/>
    <row r="4771" ht="12.75" customHeight="1" x14ac:dyDescent="0.25"/>
    <row r="4772" ht="12.75" customHeight="1" x14ac:dyDescent="0.25"/>
    <row r="4773" ht="12.75" customHeight="1" x14ac:dyDescent="0.25"/>
    <row r="4774" ht="12.75" customHeight="1" x14ac:dyDescent="0.25"/>
    <row r="4775" ht="12.75" customHeight="1" x14ac:dyDescent="0.25"/>
    <row r="4776" ht="12.75" customHeight="1" x14ac:dyDescent="0.25"/>
    <row r="4777" ht="12.75" customHeight="1" x14ac:dyDescent="0.25"/>
    <row r="4779" ht="12.75" customHeight="1" x14ac:dyDescent="0.25"/>
    <row r="4780" ht="12.75" customHeight="1" x14ac:dyDescent="0.25"/>
    <row r="4781" ht="12.75" customHeight="1" x14ac:dyDescent="0.25"/>
    <row r="4782" ht="12.75" customHeight="1" x14ac:dyDescent="0.25"/>
    <row r="4783" ht="12.75" customHeight="1" x14ac:dyDescent="0.25"/>
    <row r="4784" ht="12.75" customHeight="1" x14ac:dyDescent="0.25"/>
    <row r="4785" ht="12.75" customHeight="1" x14ac:dyDescent="0.25"/>
    <row r="4786" ht="12.75" customHeight="1" x14ac:dyDescent="0.25"/>
    <row r="4787" ht="12.75" customHeight="1" x14ac:dyDescent="0.25"/>
    <row r="4788" ht="12.75" customHeight="1" x14ac:dyDescent="0.25"/>
    <row r="4789" ht="12.75" customHeight="1" x14ac:dyDescent="0.25"/>
    <row r="4790" ht="12.75" customHeight="1" x14ac:dyDescent="0.25"/>
    <row r="4791" ht="12.75" customHeight="1" x14ac:dyDescent="0.25"/>
    <row r="4792" ht="12.75" customHeight="1" x14ac:dyDescent="0.25"/>
    <row r="4794" ht="12.75" customHeight="1" x14ac:dyDescent="0.25"/>
    <row r="4795" ht="12.75" customHeight="1" x14ac:dyDescent="0.25"/>
    <row r="4796" ht="12.75" customHeight="1" x14ac:dyDescent="0.25"/>
    <row r="4797" ht="12.75" customHeight="1" x14ac:dyDescent="0.25"/>
    <row r="4798" ht="12.75" customHeight="1" x14ac:dyDescent="0.25"/>
    <row r="4799" ht="12.75" customHeight="1" x14ac:dyDescent="0.25"/>
    <row r="4800" ht="12.75" customHeight="1" x14ac:dyDescent="0.25"/>
    <row r="4801" ht="12.75" customHeight="1" x14ac:dyDescent="0.25"/>
    <row r="4802" ht="12.75" customHeight="1" x14ac:dyDescent="0.25"/>
    <row r="4803" ht="12.75" customHeight="1" x14ac:dyDescent="0.25"/>
    <row r="4804" ht="12.75" customHeight="1" x14ac:dyDescent="0.25"/>
    <row r="4805" ht="12.75" customHeight="1" x14ac:dyDescent="0.25"/>
    <row r="4806" ht="12.75" customHeight="1" x14ac:dyDescent="0.25"/>
    <row r="4807" ht="12.75" customHeight="1" x14ac:dyDescent="0.25"/>
    <row r="4808" ht="12.75" customHeight="1" x14ac:dyDescent="0.25"/>
    <row r="4809" ht="12.75" customHeight="1" x14ac:dyDescent="0.25"/>
    <row r="4810" ht="12.75" customHeight="1" x14ac:dyDescent="0.25"/>
    <row r="4811" ht="12.75" customHeight="1" x14ac:dyDescent="0.25"/>
    <row r="4812" ht="12.75" customHeight="1" x14ac:dyDescent="0.25"/>
    <row r="4813" ht="12.75" customHeight="1" x14ac:dyDescent="0.25"/>
    <row r="4814" ht="12.75" customHeight="1" x14ac:dyDescent="0.25"/>
    <row r="4815" ht="12.75" customHeight="1" x14ac:dyDescent="0.25"/>
    <row r="4816" ht="12.75" customHeight="1" x14ac:dyDescent="0.25"/>
    <row r="4818" ht="12.75" customHeight="1" x14ac:dyDescent="0.25"/>
    <row r="4819" ht="12.75" customHeight="1" x14ac:dyDescent="0.25"/>
    <row r="4820" ht="12.75" customHeight="1" x14ac:dyDescent="0.25"/>
    <row r="4821" ht="12.75" customHeight="1" x14ac:dyDescent="0.25"/>
    <row r="4822" ht="12.75" customHeight="1" x14ac:dyDescent="0.25"/>
    <row r="4823" ht="12.75" customHeight="1" x14ac:dyDescent="0.25"/>
    <row r="4824" ht="12.75" customHeight="1" x14ac:dyDescent="0.25"/>
    <row r="4825" ht="12.75" customHeight="1" x14ac:dyDescent="0.25"/>
    <row r="4826" ht="12.75" customHeight="1" x14ac:dyDescent="0.25"/>
    <row r="4827" ht="12.75" customHeight="1" x14ac:dyDescent="0.25"/>
    <row r="4829" ht="12.75" customHeight="1" x14ac:dyDescent="0.25"/>
    <row r="4830" ht="12.75" customHeight="1" x14ac:dyDescent="0.25"/>
    <row r="4831" ht="12.75" customHeight="1" x14ac:dyDescent="0.25"/>
    <row r="4832" ht="12.75" customHeight="1" x14ac:dyDescent="0.25"/>
    <row r="4833" ht="12.75" customHeight="1" x14ac:dyDescent="0.25"/>
    <row r="4835" ht="12.75" customHeight="1" x14ac:dyDescent="0.25"/>
    <row r="4836" ht="12.75" customHeight="1" x14ac:dyDescent="0.25"/>
    <row r="4837" ht="12.75" customHeight="1" x14ac:dyDescent="0.25"/>
    <row r="4838" ht="12.75" customHeight="1" x14ac:dyDescent="0.25"/>
    <row r="4839" ht="12.75" customHeight="1" x14ac:dyDescent="0.25"/>
    <row r="4840" ht="12.75" customHeight="1" x14ac:dyDescent="0.25"/>
    <row r="4841" ht="12.75" customHeight="1" x14ac:dyDescent="0.25"/>
    <row r="4842" ht="12.75" customHeight="1" x14ac:dyDescent="0.25"/>
    <row r="4843" ht="12.75" customHeight="1" x14ac:dyDescent="0.25"/>
    <row r="4844" ht="12.75" customHeight="1" x14ac:dyDescent="0.25"/>
    <row r="4845" ht="12.75" customHeight="1" x14ac:dyDescent="0.25"/>
    <row r="4846" ht="12.75" customHeight="1" x14ac:dyDescent="0.25"/>
    <row r="4847" ht="12.75" customHeight="1" x14ac:dyDescent="0.25"/>
    <row r="4848" ht="12.75" customHeight="1" x14ac:dyDescent="0.25"/>
    <row r="4849" ht="12.75" customHeight="1" x14ac:dyDescent="0.25"/>
    <row r="4850" ht="12.75" customHeight="1" x14ac:dyDescent="0.25"/>
    <row r="4851" ht="12.75" customHeight="1" x14ac:dyDescent="0.25"/>
    <row r="4852" ht="12.75" customHeight="1" x14ac:dyDescent="0.25"/>
    <row r="4853" ht="12.75" customHeight="1" x14ac:dyDescent="0.25"/>
    <row r="4854" ht="12.75" customHeight="1" x14ac:dyDescent="0.25"/>
    <row r="4855" ht="12.75" customHeight="1" x14ac:dyDescent="0.25"/>
    <row r="4856" ht="12.75" customHeight="1" x14ac:dyDescent="0.25"/>
    <row r="4858" ht="12.75" customHeight="1" x14ac:dyDescent="0.25"/>
    <row r="4859" ht="12.75" customHeight="1" x14ac:dyDescent="0.25"/>
    <row r="4860" ht="12.75" customHeight="1" x14ac:dyDescent="0.25"/>
    <row r="4861" ht="12.75" customHeight="1" x14ac:dyDescent="0.25"/>
    <row r="4862" ht="12.75" customHeight="1" x14ac:dyDescent="0.25"/>
    <row r="4863" ht="12.75" customHeight="1" x14ac:dyDescent="0.25"/>
    <row r="4864" ht="12.75" customHeight="1" x14ac:dyDescent="0.25"/>
    <row r="4865" ht="12.75" customHeight="1" x14ac:dyDescent="0.25"/>
    <row r="4866" ht="12.75" customHeight="1" x14ac:dyDescent="0.25"/>
    <row r="4867" ht="12.75" customHeight="1" x14ac:dyDescent="0.25"/>
    <row r="4868" ht="12.75" customHeight="1" x14ac:dyDescent="0.25"/>
    <row r="4869" ht="12.75" customHeight="1" x14ac:dyDescent="0.25"/>
    <row r="4870" ht="12.75" customHeight="1" x14ac:dyDescent="0.25"/>
    <row r="4871" ht="12.75" customHeight="1" x14ac:dyDescent="0.25"/>
    <row r="4872" ht="12.75" customHeight="1" x14ac:dyDescent="0.25"/>
    <row r="4873" ht="12.75" customHeight="1" x14ac:dyDescent="0.25"/>
    <row r="4874" ht="12.75" customHeight="1" x14ac:dyDescent="0.25"/>
    <row r="4875" ht="12.75" customHeight="1" x14ac:dyDescent="0.25"/>
    <row r="4876" ht="12.75" customHeight="1" x14ac:dyDescent="0.25"/>
    <row r="4877" ht="12.75" customHeight="1" x14ac:dyDescent="0.25"/>
    <row r="4878" ht="12.75" customHeight="1" x14ac:dyDescent="0.25"/>
    <row r="4879" ht="12.75" customHeight="1" x14ac:dyDescent="0.25"/>
    <row r="4880" ht="12.75" customHeight="1" x14ac:dyDescent="0.25"/>
    <row r="4882" ht="12.75" customHeight="1" x14ac:dyDescent="0.25"/>
    <row r="4883" ht="12.75" customHeight="1" x14ac:dyDescent="0.25"/>
    <row r="4884" ht="12.75" customHeight="1" x14ac:dyDescent="0.25"/>
    <row r="4885" ht="12.75" customHeight="1" x14ac:dyDescent="0.25"/>
    <row r="4886" ht="12.75" customHeight="1" x14ac:dyDescent="0.25"/>
    <row r="4887" ht="12.75" customHeight="1" x14ac:dyDescent="0.25"/>
    <row r="4888" ht="12.75" customHeight="1" x14ac:dyDescent="0.25"/>
    <row r="4889" ht="12.75" customHeight="1" x14ac:dyDescent="0.25"/>
    <row r="4891" ht="12.75" customHeight="1" x14ac:dyDescent="0.25"/>
    <row r="4892" ht="12.75" customHeight="1" x14ac:dyDescent="0.25"/>
    <row r="4893" ht="12.75" customHeight="1" x14ac:dyDescent="0.25"/>
    <row r="4894" ht="12.75" customHeight="1" x14ac:dyDescent="0.25"/>
    <row r="4895" ht="12.75" customHeight="1" x14ac:dyDescent="0.25"/>
    <row r="4896" ht="12.75" customHeight="1" x14ac:dyDescent="0.25"/>
    <row r="4897" ht="12.75" customHeight="1" x14ac:dyDescent="0.25"/>
    <row r="4898" ht="12.75" customHeight="1" x14ac:dyDescent="0.25"/>
    <row r="4899" ht="12.75" customHeight="1" x14ac:dyDescent="0.25"/>
    <row r="4900" ht="12.75" customHeight="1" x14ac:dyDescent="0.25"/>
    <row r="4901" ht="12.75" customHeight="1" x14ac:dyDescent="0.25"/>
    <row r="4903" ht="12.75" customHeight="1" x14ac:dyDescent="0.25"/>
    <row r="4904" ht="12.75" customHeight="1" x14ac:dyDescent="0.25"/>
    <row r="4905" ht="12.75" customHeight="1" x14ac:dyDescent="0.25"/>
    <row r="4906" ht="12.75" customHeight="1" x14ac:dyDescent="0.25"/>
    <row r="4907" ht="12.75" customHeight="1" x14ac:dyDescent="0.25"/>
    <row r="4908" ht="12.75" customHeight="1" x14ac:dyDescent="0.25"/>
    <row r="4909" ht="12.75" customHeight="1" x14ac:dyDescent="0.25"/>
    <row r="4911" ht="12.75" customHeight="1" x14ac:dyDescent="0.25"/>
    <row r="4912" ht="12.75" customHeight="1" x14ac:dyDescent="0.25"/>
    <row r="4913" ht="12.75" customHeight="1" x14ac:dyDescent="0.25"/>
    <row r="4914" ht="12.75" customHeight="1" x14ac:dyDescent="0.25"/>
    <row r="4915" ht="12.75" customHeight="1" x14ac:dyDescent="0.25"/>
    <row r="4916" ht="12.75" customHeight="1" x14ac:dyDescent="0.25"/>
    <row r="4917" ht="12.75" customHeight="1" x14ac:dyDescent="0.25"/>
    <row r="4918" ht="12.75" customHeight="1" x14ac:dyDescent="0.25"/>
    <row r="4919" ht="12.75" customHeight="1" x14ac:dyDescent="0.25"/>
    <row r="4920" ht="12.75" customHeight="1" x14ac:dyDescent="0.25"/>
    <row r="4922" ht="12.75" customHeight="1" x14ac:dyDescent="0.25"/>
    <row r="4923" ht="12.75" customHeight="1" x14ac:dyDescent="0.25"/>
    <row r="4924" ht="12.75" customHeight="1" x14ac:dyDescent="0.25"/>
    <row r="4925" ht="12.75" customHeight="1" x14ac:dyDescent="0.25"/>
    <row r="4926" ht="12.75" customHeight="1" x14ac:dyDescent="0.25"/>
    <row r="4927" ht="12.75" customHeight="1" x14ac:dyDescent="0.25"/>
    <row r="4928" ht="12.75" customHeight="1" x14ac:dyDescent="0.25"/>
    <row r="4929" ht="12.75" customHeight="1" x14ac:dyDescent="0.25"/>
    <row r="4930" ht="12.75" customHeight="1" x14ac:dyDescent="0.25"/>
    <row r="4931" ht="12.75" customHeight="1" x14ac:dyDescent="0.25"/>
    <row r="4932" ht="12.75" customHeight="1" x14ac:dyDescent="0.25"/>
    <row r="4933" ht="12.75" customHeight="1" x14ac:dyDescent="0.25"/>
    <row r="4934" ht="12.75" customHeight="1" x14ac:dyDescent="0.25"/>
    <row r="4936" ht="12.75" customHeight="1" x14ac:dyDescent="0.25"/>
    <row r="4937" ht="12.75" customHeight="1" x14ac:dyDescent="0.25"/>
    <row r="4938" ht="12.75" customHeight="1" x14ac:dyDescent="0.25"/>
    <row r="4939" ht="12.75" customHeight="1" x14ac:dyDescent="0.25"/>
    <row r="4940" ht="12.75" customHeight="1" x14ac:dyDescent="0.25"/>
    <row r="4941" ht="12.75" customHeight="1" x14ac:dyDescent="0.25"/>
    <row r="4942" ht="12.75" customHeight="1" x14ac:dyDescent="0.25"/>
    <row r="4943" ht="12.75" customHeight="1" x14ac:dyDescent="0.25"/>
    <row r="4944" ht="12.75" customHeight="1" x14ac:dyDescent="0.25"/>
    <row r="4945" ht="12.75" customHeight="1" x14ac:dyDescent="0.25"/>
    <row r="4946" ht="12.75" customHeight="1" x14ac:dyDescent="0.25"/>
    <row r="4947" ht="12.75" customHeight="1" x14ac:dyDescent="0.25"/>
    <row r="4948" ht="12.75" customHeight="1" x14ac:dyDescent="0.25"/>
    <row r="4949" ht="12.75" customHeight="1" x14ac:dyDescent="0.25"/>
    <row r="4950" ht="12.75" customHeight="1" x14ac:dyDescent="0.25"/>
    <row r="4951" ht="12.75" customHeight="1" x14ac:dyDescent="0.25"/>
    <row r="4952" ht="12.75" customHeight="1" x14ac:dyDescent="0.25"/>
    <row r="4953" ht="12.75" customHeight="1" x14ac:dyDescent="0.25"/>
    <row r="4954" ht="12.75" customHeight="1" x14ac:dyDescent="0.25"/>
    <row r="4955" ht="12.75" customHeight="1" x14ac:dyDescent="0.25"/>
    <row r="4956" ht="12.75" customHeight="1" x14ac:dyDescent="0.25"/>
    <row r="4957" ht="12.75" customHeight="1" x14ac:dyDescent="0.25"/>
    <row r="4958" ht="12.75" customHeight="1" x14ac:dyDescent="0.25"/>
    <row r="4959" ht="12.75" customHeight="1" x14ac:dyDescent="0.25"/>
    <row r="4960" ht="12.75" customHeight="1" x14ac:dyDescent="0.25"/>
    <row r="4962" ht="12.75" customHeight="1" x14ac:dyDescent="0.25"/>
    <row r="4963" ht="12.75" customHeight="1" x14ac:dyDescent="0.25"/>
    <row r="4964" ht="12.75" customHeight="1" x14ac:dyDescent="0.25"/>
    <row r="4965" ht="12.75" customHeight="1" x14ac:dyDescent="0.25"/>
    <row r="4966" ht="12.75" customHeight="1" x14ac:dyDescent="0.25"/>
    <row r="4967" ht="12.75" customHeight="1" x14ac:dyDescent="0.25"/>
    <row r="4968" ht="12.75" customHeight="1" x14ac:dyDescent="0.25"/>
    <row r="4970" ht="12.75" customHeight="1" x14ac:dyDescent="0.25"/>
    <row r="4971" ht="12.75" customHeight="1" x14ac:dyDescent="0.25"/>
    <row r="4972" ht="12.75" customHeight="1" x14ac:dyDescent="0.25"/>
    <row r="4973" ht="12.75" customHeight="1" x14ac:dyDescent="0.25"/>
    <row r="4974" ht="12.75" customHeight="1" x14ac:dyDescent="0.25"/>
    <row r="4975" ht="12.75" customHeight="1" x14ac:dyDescent="0.25"/>
    <row r="4976" ht="12.75" customHeight="1" x14ac:dyDescent="0.25"/>
    <row r="4977" ht="12.75" customHeight="1" x14ac:dyDescent="0.25"/>
    <row r="4978" ht="12.75" customHeight="1" x14ac:dyDescent="0.25"/>
    <row r="4979" ht="12.75" customHeight="1" x14ac:dyDescent="0.25"/>
    <row r="4980" ht="12.75" customHeight="1" x14ac:dyDescent="0.25"/>
    <row r="4981" ht="12.75" customHeight="1" x14ac:dyDescent="0.25"/>
    <row r="4983" ht="12.75" customHeight="1" x14ac:dyDescent="0.25"/>
    <row r="4984" ht="12.75" customHeight="1" x14ac:dyDescent="0.25"/>
    <row r="4985" ht="12.75" customHeight="1" x14ac:dyDescent="0.25"/>
    <row r="4986" ht="12.75" customHeight="1" x14ac:dyDescent="0.25"/>
    <row r="4987" ht="12.75" customHeight="1" x14ac:dyDescent="0.25"/>
    <row r="4989" ht="12.75" customHeight="1" x14ac:dyDescent="0.25"/>
    <row r="4990" ht="12.75" customHeight="1" x14ac:dyDescent="0.25"/>
    <row r="4991" ht="12.75" customHeight="1" x14ac:dyDescent="0.25"/>
    <row r="4992" ht="12.75" customHeight="1" x14ac:dyDescent="0.25"/>
    <row r="4993" ht="12.75" customHeight="1" x14ac:dyDescent="0.25"/>
    <row r="4994" ht="12.75" customHeight="1" x14ac:dyDescent="0.25"/>
    <row r="4995" ht="12.75" customHeight="1" x14ac:dyDescent="0.25"/>
    <row r="4996" ht="12.75" customHeight="1" x14ac:dyDescent="0.25"/>
    <row r="4997" ht="12.75" customHeight="1" x14ac:dyDescent="0.25"/>
    <row r="4998" ht="12.75" customHeight="1" x14ac:dyDescent="0.25"/>
    <row r="4999" ht="12.75" customHeight="1" x14ac:dyDescent="0.25"/>
    <row r="5000" ht="12.75" customHeight="1" x14ac:dyDescent="0.25"/>
    <row r="5001" ht="12.75" customHeight="1" x14ac:dyDescent="0.25"/>
    <row r="5002" ht="12.75" customHeight="1" x14ac:dyDescent="0.25"/>
    <row r="5003" ht="12.75" customHeight="1" x14ac:dyDescent="0.25"/>
    <row r="5004" ht="12.75" customHeight="1" x14ac:dyDescent="0.25"/>
    <row r="5005" ht="12.75" customHeight="1" x14ac:dyDescent="0.25"/>
    <row r="5006" ht="12.75" customHeight="1" x14ac:dyDescent="0.25"/>
    <row r="5007" ht="12.75" customHeight="1" x14ac:dyDescent="0.25"/>
    <row r="5008" ht="12.75" customHeight="1" x14ac:dyDescent="0.25"/>
    <row r="5009" ht="12.75" customHeight="1" x14ac:dyDescent="0.25"/>
    <row r="5010" ht="12.75" customHeight="1" x14ac:dyDescent="0.25"/>
    <row r="5011" ht="12.75" customHeight="1" x14ac:dyDescent="0.25"/>
    <row r="5012" ht="12.75" customHeight="1" x14ac:dyDescent="0.25"/>
    <row r="5014" ht="12.75" customHeight="1" x14ac:dyDescent="0.25"/>
    <row r="5015" ht="12.75" customHeight="1" x14ac:dyDescent="0.25"/>
    <row r="5016" ht="12.75" customHeight="1" x14ac:dyDescent="0.25"/>
    <row r="5017" ht="12.75" customHeight="1" x14ac:dyDescent="0.25"/>
    <row r="5018" ht="12.75" customHeight="1" x14ac:dyDescent="0.25"/>
    <row r="5019" ht="12.75" customHeight="1" x14ac:dyDescent="0.25"/>
    <row r="5020" ht="12.75" customHeight="1" x14ac:dyDescent="0.25"/>
    <row r="5021" ht="12.75" customHeight="1" x14ac:dyDescent="0.25"/>
    <row r="5022" ht="12.75" customHeight="1" x14ac:dyDescent="0.25"/>
    <row r="5023" ht="12.75" customHeight="1" x14ac:dyDescent="0.25"/>
    <row r="5024" ht="12.75" customHeight="1" x14ac:dyDescent="0.25"/>
    <row r="5025" ht="12.75" customHeight="1" x14ac:dyDescent="0.25"/>
    <row r="5026" ht="12.75" customHeight="1" x14ac:dyDescent="0.25"/>
    <row r="5027" ht="12.75" customHeight="1" x14ac:dyDescent="0.25"/>
    <row r="5028" ht="12.75" customHeight="1" x14ac:dyDescent="0.25"/>
    <row r="5029" ht="12.75" customHeight="1" x14ac:dyDescent="0.25"/>
    <row r="5030" ht="12.75" customHeight="1" x14ac:dyDescent="0.25"/>
    <row r="5031" ht="12.75" customHeight="1" x14ac:dyDescent="0.25"/>
    <row r="5032" ht="12.75" customHeight="1" x14ac:dyDescent="0.25"/>
    <row r="5033" ht="12.75" customHeight="1" x14ac:dyDescent="0.25"/>
    <row r="5034" ht="12.75" customHeight="1" x14ac:dyDescent="0.25"/>
    <row r="5035" ht="12.75" customHeight="1" x14ac:dyDescent="0.25"/>
    <row r="5036" ht="12.75" customHeight="1" x14ac:dyDescent="0.25"/>
    <row r="5037" ht="12.75" customHeight="1" x14ac:dyDescent="0.25"/>
    <row r="5038" ht="12.75" customHeight="1" x14ac:dyDescent="0.25"/>
    <row r="5039" ht="12.75" customHeight="1" x14ac:dyDescent="0.25"/>
    <row r="5040" ht="12.75" customHeight="1" x14ac:dyDescent="0.25"/>
    <row r="5041" ht="12.75" customHeight="1" x14ac:dyDescent="0.25"/>
    <row r="5042" ht="12.75" customHeight="1" x14ac:dyDescent="0.25"/>
    <row r="5043" ht="12.75" customHeight="1" x14ac:dyDescent="0.25"/>
    <row r="5044" ht="12.75" customHeight="1" x14ac:dyDescent="0.25"/>
    <row r="5045" ht="12.75" customHeight="1" x14ac:dyDescent="0.25"/>
    <row r="5046" ht="12.75" customHeight="1" x14ac:dyDescent="0.25"/>
    <row r="5047" ht="12.75" customHeight="1" x14ac:dyDescent="0.25"/>
    <row r="5048" ht="12.75" customHeight="1" x14ac:dyDescent="0.25"/>
    <row r="5049" ht="12.75" customHeight="1" x14ac:dyDescent="0.25"/>
    <row r="5050" ht="12.75" customHeight="1" x14ac:dyDescent="0.25"/>
    <row r="5051" ht="12.75" customHeight="1" x14ac:dyDescent="0.25"/>
    <row r="5052" ht="12.75" customHeight="1" x14ac:dyDescent="0.25"/>
    <row r="5053" ht="12.75" customHeight="1" x14ac:dyDescent="0.25"/>
    <row r="5054" ht="12.75" customHeight="1" x14ac:dyDescent="0.25"/>
    <row r="5055" ht="12.75" customHeight="1" x14ac:dyDescent="0.25"/>
    <row r="5056" ht="12.75" customHeight="1" x14ac:dyDescent="0.25"/>
    <row r="5057" ht="12.75" customHeight="1" x14ac:dyDescent="0.25"/>
    <row r="5058" ht="12.75" customHeight="1" x14ac:dyDescent="0.25"/>
    <row r="5059" ht="12.75" customHeight="1" x14ac:dyDescent="0.25"/>
    <row r="5060" ht="12.75" customHeight="1" x14ac:dyDescent="0.25"/>
    <row r="5061" ht="12.75" customHeight="1" x14ac:dyDescent="0.25"/>
    <row r="5062" ht="12.75" customHeight="1" x14ac:dyDescent="0.25"/>
    <row r="5063" ht="12.75" customHeight="1" x14ac:dyDescent="0.25"/>
    <row r="5064" ht="12.75" customHeight="1" x14ac:dyDescent="0.25"/>
    <row r="5065" ht="12.75" customHeight="1" x14ac:dyDescent="0.25"/>
    <row r="5066" ht="12.75" customHeight="1" x14ac:dyDescent="0.25"/>
    <row r="5067" ht="12.75" customHeight="1" x14ac:dyDescent="0.25"/>
    <row r="5068" ht="12.75" customHeight="1" x14ac:dyDescent="0.25"/>
    <row r="5069" ht="12.75" customHeight="1" x14ac:dyDescent="0.25"/>
    <row r="5070" ht="12.75" customHeight="1" x14ac:dyDescent="0.25"/>
    <row r="5071" ht="12.75" customHeight="1" x14ac:dyDescent="0.25"/>
    <row r="5072" ht="12.75" customHeight="1" x14ac:dyDescent="0.25"/>
    <row r="5073" ht="12.75" customHeight="1" x14ac:dyDescent="0.25"/>
    <row r="5074" ht="12.75" customHeight="1" x14ac:dyDescent="0.25"/>
    <row r="5075" ht="12.75" customHeight="1" x14ac:dyDescent="0.25"/>
    <row r="5076" ht="12.75" customHeight="1" x14ac:dyDescent="0.25"/>
    <row r="5077" ht="12.75" customHeight="1" x14ac:dyDescent="0.25"/>
    <row r="5088" ht="15.75" customHeight="1" x14ac:dyDescent="0.25"/>
    <row r="5093" ht="12.75" customHeight="1" x14ac:dyDescent="0.25"/>
    <row r="5094" ht="12.75" customHeight="1" x14ac:dyDescent="0.25"/>
    <row r="5095" ht="12.75" customHeight="1" x14ac:dyDescent="0.25"/>
    <row r="5096" ht="12.75" customHeight="1" x14ac:dyDescent="0.25"/>
    <row r="5097" ht="12.75" customHeight="1" x14ac:dyDescent="0.25"/>
    <row r="5098" ht="12.75" customHeight="1" x14ac:dyDescent="0.25"/>
    <row r="5099" ht="12.75" customHeight="1" x14ac:dyDescent="0.25"/>
    <row r="5100" ht="12.75" customHeight="1" x14ac:dyDescent="0.25"/>
    <row r="5101" ht="12.75" customHeight="1" x14ac:dyDescent="0.25"/>
    <row r="5102" ht="12.75" customHeight="1" x14ac:dyDescent="0.25"/>
    <row r="5103" ht="12.75" customHeight="1" x14ac:dyDescent="0.25"/>
    <row r="5104" ht="12.75" customHeight="1" x14ac:dyDescent="0.25"/>
    <row r="5105" ht="12.75" customHeight="1" x14ac:dyDescent="0.25"/>
    <row r="5106" ht="12.75" customHeight="1" x14ac:dyDescent="0.25"/>
    <row r="5107" ht="12.75" customHeight="1" x14ac:dyDescent="0.25"/>
    <row r="5108" ht="12.75" customHeight="1" x14ac:dyDescent="0.25"/>
    <row r="5109" ht="12.75" customHeight="1" x14ac:dyDescent="0.25"/>
    <row r="5110" ht="12.75" customHeight="1" x14ac:dyDescent="0.25"/>
    <row r="5111" ht="12.75" customHeight="1" x14ac:dyDescent="0.25"/>
    <row r="5112" ht="12.75" customHeight="1" x14ac:dyDescent="0.25"/>
    <row r="5113" ht="12.75" customHeight="1" x14ac:dyDescent="0.25"/>
    <row r="5114" ht="12.75" customHeight="1" x14ac:dyDescent="0.25"/>
    <row r="5115" ht="12.75" customHeight="1" x14ac:dyDescent="0.25"/>
    <row r="5116" ht="12.75" customHeight="1" x14ac:dyDescent="0.25"/>
    <row r="5118" ht="12.75" customHeight="1" x14ac:dyDescent="0.25"/>
    <row r="5119" ht="12.75" customHeight="1" x14ac:dyDescent="0.25"/>
    <row r="5120" ht="12.75" customHeight="1" x14ac:dyDescent="0.25"/>
    <row r="5121" ht="12.75" customHeight="1" x14ac:dyDescent="0.25"/>
    <row r="5122" ht="12.75" customHeight="1" x14ac:dyDescent="0.25"/>
    <row r="5123" ht="12.75" customHeight="1" x14ac:dyDescent="0.25"/>
    <row r="5124" ht="12.75" customHeight="1" x14ac:dyDescent="0.25"/>
    <row r="5125" ht="12.75" customHeight="1" x14ac:dyDescent="0.25"/>
    <row r="5126" ht="12.75" customHeight="1" x14ac:dyDescent="0.25"/>
    <row r="5127" ht="12.75" customHeight="1" x14ac:dyDescent="0.25"/>
    <row r="5128" ht="12.75" customHeight="1" x14ac:dyDescent="0.25"/>
    <row r="5129" ht="12.75" customHeight="1" x14ac:dyDescent="0.25"/>
    <row r="5130" ht="12.75" customHeight="1" x14ac:dyDescent="0.25"/>
    <row r="5131" ht="12.75" customHeight="1" x14ac:dyDescent="0.25"/>
    <row r="5132" ht="12.75" customHeight="1" x14ac:dyDescent="0.25"/>
    <row r="5134" ht="12.75" customHeight="1" x14ac:dyDescent="0.25"/>
    <row r="5135" ht="12.75" customHeight="1" x14ac:dyDescent="0.25"/>
    <row r="5136" ht="12.75" customHeight="1" x14ac:dyDescent="0.25"/>
    <row r="5137" ht="12.75" customHeight="1" x14ac:dyDescent="0.25"/>
    <row r="5138" ht="12.75" customHeight="1" x14ac:dyDescent="0.25"/>
    <row r="5139" ht="12.75" customHeight="1" x14ac:dyDescent="0.25"/>
    <row r="5141" ht="12.75" customHeight="1" x14ac:dyDescent="0.25"/>
    <row r="5142" ht="12.75" customHeight="1" x14ac:dyDescent="0.25"/>
    <row r="5143" ht="12.75" customHeight="1" x14ac:dyDescent="0.25"/>
    <row r="5144" ht="12.75" customHeight="1" x14ac:dyDescent="0.25"/>
    <row r="5145" ht="12.75" customHeight="1" x14ac:dyDescent="0.25"/>
    <row r="5147" ht="12.75" customHeight="1" x14ac:dyDescent="0.25"/>
    <row r="5148" ht="12.75" customHeight="1" x14ac:dyDescent="0.25"/>
    <row r="5149" ht="12.75" customHeight="1" x14ac:dyDescent="0.25"/>
    <row r="5150" ht="12.75" customHeight="1" x14ac:dyDescent="0.25"/>
    <row r="5151" ht="12.75" customHeight="1" x14ac:dyDescent="0.25"/>
    <row r="5153" ht="12.75" customHeight="1" x14ac:dyDescent="0.25"/>
    <row r="5154" ht="12.75" customHeight="1" x14ac:dyDescent="0.25"/>
    <row r="5155" ht="12.75" customHeight="1" x14ac:dyDescent="0.25"/>
    <row r="5156" ht="12.75" customHeight="1" x14ac:dyDescent="0.25"/>
    <row r="5157" ht="12.75" customHeight="1" x14ac:dyDescent="0.25"/>
    <row r="5158" ht="12.75" customHeight="1" x14ac:dyDescent="0.25"/>
    <row r="5159" ht="12.75" customHeight="1" x14ac:dyDescent="0.25"/>
    <row r="5161" ht="12.75" customHeight="1" x14ac:dyDescent="0.25"/>
    <row r="5162" ht="12.75" customHeight="1" x14ac:dyDescent="0.25"/>
    <row r="5163" ht="12.75" customHeight="1" x14ac:dyDescent="0.25"/>
    <row r="5164" ht="12.75" customHeight="1" x14ac:dyDescent="0.25"/>
    <row r="5165" ht="12.75" customHeight="1" x14ac:dyDescent="0.25"/>
    <row r="5166" ht="12.75" customHeight="1" x14ac:dyDescent="0.25"/>
    <row r="5168" ht="12.75" customHeight="1" x14ac:dyDescent="0.25"/>
    <row r="5169" ht="12.75" customHeight="1" x14ac:dyDescent="0.25"/>
    <row r="5170" ht="12.75" customHeight="1" x14ac:dyDescent="0.25"/>
    <row r="5171" ht="12.75" customHeight="1" x14ac:dyDescent="0.25"/>
    <row r="5172" ht="12.75" customHeight="1" x14ac:dyDescent="0.25"/>
    <row r="5173" ht="12.75" customHeight="1" x14ac:dyDescent="0.25"/>
    <row r="5174" ht="12.75" customHeight="1" x14ac:dyDescent="0.25"/>
    <row r="5175" ht="12.75" customHeight="1" x14ac:dyDescent="0.25"/>
    <row r="5177" ht="12.75" customHeight="1" x14ac:dyDescent="0.25"/>
    <row r="5178" ht="12.75" customHeight="1" x14ac:dyDescent="0.25"/>
    <row r="5179" ht="12.75" customHeight="1" x14ac:dyDescent="0.25"/>
    <row r="5180" ht="12.75" customHeight="1" x14ac:dyDescent="0.25"/>
    <row r="5181" ht="12.75" customHeight="1" x14ac:dyDescent="0.25"/>
    <row r="5182" ht="12.75" customHeight="1" x14ac:dyDescent="0.25"/>
    <row r="5183" ht="12.75" customHeight="1" x14ac:dyDescent="0.25"/>
    <row r="5184" ht="12.75" customHeight="1" x14ac:dyDescent="0.25"/>
    <row r="5185" ht="12.75" customHeight="1" x14ac:dyDescent="0.25"/>
    <row r="5187" ht="12.75" customHeight="1" x14ac:dyDescent="0.25"/>
    <row r="5188" ht="12.75" customHeight="1" x14ac:dyDescent="0.25"/>
    <row r="5189" ht="12.75" customHeight="1" x14ac:dyDescent="0.25"/>
    <row r="5190" ht="12.75" customHeight="1" x14ac:dyDescent="0.25"/>
    <row r="5191" ht="12.75" customHeight="1" x14ac:dyDescent="0.25"/>
    <row r="5192" ht="12.75" customHeight="1" x14ac:dyDescent="0.25"/>
    <row r="5193" ht="12.75" customHeight="1" x14ac:dyDescent="0.25"/>
    <row r="5194" ht="12.75" customHeight="1" x14ac:dyDescent="0.25"/>
    <row r="5195" ht="12.75" customHeight="1" x14ac:dyDescent="0.25"/>
    <row r="5196" ht="12.75" customHeight="1" x14ac:dyDescent="0.25"/>
    <row r="5197" ht="12.75" customHeight="1" x14ac:dyDescent="0.25"/>
    <row r="5198" ht="12.75" customHeight="1" x14ac:dyDescent="0.25"/>
    <row r="5199" ht="12.75" customHeight="1" x14ac:dyDescent="0.25"/>
    <row r="5200" ht="12.75" customHeight="1" x14ac:dyDescent="0.25"/>
    <row r="5201" ht="12.75" customHeight="1" x14ac:dyDescent="0.25"/>
    <row r="5203" ht="12.75" customHeight="1" x14ac:dyDescent="0.25"/>
    <row r="5204" ht="12.75" customHeight="1" x14ac:dyDescent="0.25"/>
    <row r="5205" ht="12.75" customHeight="1" x14ac:dyDescent="0.25"/>
    <row r="5206" ht="12.75" customHeight="1" x14ac:dyDescent="0.25"/>
    <row r="5207" ht="12.75" customHeight="1" x14ac:dyDescent="0.25"/>
    <row r="5208" ht="12.75" customHeight="1" x14ac:dyDescent="0.25"/>
    <row r="5209" ht="12.75" customHeight="1" x14ac:dyDescent="0.25"/>
    <row r="5210" ht="12.75" customHeight="1" x14ac:dyDescent="0.25"/>
    <row r="5211" ht="12.75" customHeight="1" x14ac:dyDescent="0.25"/>
    <row r="5212" ht="12.75" customHeight="1" x14ac:dyDescent="0.25"/>
    <row r="5213" ht="12.75" customHeight="1" x14ac:dyDescent="0.25"/>
    <row r="5214" ht="12.75" customHeight="1" x14ac:dyDescent="0.25"/>
    <row r="5215" ht="12.75" customHeight="1" x14ac:dyDescent="0.25"/>
    <row r="5216" ht="12.75" customHeight="1" x14ac:dyDescent="0.25"/>
    <row r="5218" ht="12.75" customHeight="1" x14ac:dyDescent="0.25"/>
    <row r="5219" ht="12.75" customHeight="1" x14ac:dyDescent="0.25"/>
    <row r="5220" ht="12.75" customHeight="1" x14ac:dyDescent="0.25"/>
    <row r="5221" ht="12.75" customHeight="1" x14ac:dyDescent="0.25"/>
    <row r="5222" ht="12.75" customHeight="1" x14ac:dyDescent="0.25"/>
    <row r="5223" ht="12.75" customHeight="1" x14ac:dyDescent="0.25"/>
    <row r="5224" ht="12.75" customHeight="1" x14ac:dyDescent="0.25"/>
    <row r="5225" ht="12.75" customHeight="1" x14ac:dyDescent="0.25"/>
    <row r="5226" ht="12.75" customHeight="1" x14ac:dyDescent="0.25"/>
    <row r="5227" ht="12.75" customHeight="1" x14ac:dyDescent="0.25"/>
    <row r="5228" ht="12.75" customHeight="1" x14ac:dyDescent="0.25"/>
    <row r="5229" ht="12.75" customHeight="1" x14ac:dyDescent="0.25"/>
    <row r="5230" ht="12.75" customHeight="1" x14ac:dyDescent="0.25"/>
    <row r="5231" ht="12.75" customHeight="1" x14ac:dyDescent="0.25"/>
    <row r="5232" ht="12.75" customHeight="1" x14ac:dyDescent="0.25"/>
    <row r="5233" ht="12.75" customHeight="1" x14ac:dyDescent="0.25"/>
    <row r="5234" ht="12.75" customHeight="1" x14ac:dyDescent="0.25"/>
    <row r="5235" ht="12.75" customHeight="1" x14ac:dyDescent="0.25"/>
    <row r="5236" ht="12.75" customHeight="1" x14ac:dyDescent="0.25"/>
    <row r="5237" ht="12.75" customHeight="1" x14ac:dyDescent="0.25"/>
    <row r="5238" ht="12.75" customHeight="1" x14ac:dyDescent="0.25"/>
    <row r="5239" ht="12.75" customHeight="1" x14ac:dyDescent="0.25"/>
    <row r="5240" ht="12.75" customHeight="1" x14ac:dyDescent="0.25"/>
    <row r="5242" ht="12.75" customHeight="1" x14ac:dyDescent="0.25"/>
    <row r="5243" ht="12.75" customHeight="1" x14ac:dyDescent="0.25"/>
    <row r="5244" ht="12.75" customHeight="1" x14ac:dyDescent="0.25"/>
    <row r="5245" ht="12.75" customHeight="1" x14ac:dyDescent="0.25"/>
    <row r="5246" ht="12.75" customHeight="1" x14ac:dyDescent="0.25"/>
    <row r="5247" ht="12.75" customHeight="1" x14ac:dyDescent="0.25"/>
    <row r="5248" ht="12.75" customHeight="1" x14ac:dyDescent="0.25"/>
    <row r="5249" ht="12.75" customHeight="1" x14ac:dyDescent="0.25"/>
    <row r="5250" ht="12.75" customHeight="1" x14ac:dyDescent="0.25"/>
    <row r="5251" ht="12.75" customHeight="1" x14ac:dyDescent="0.25"/>
    <row r="5253" ht="12.75" customHeight="1" x14ac:dyDescent="0.25"/>
    <row r="5254" ht="12.75" customHeight="1" x14ac:dyDescent="0.25"/>
    <row r="5255" ht="12.75" customHeight="1" x14ac:dyDescent="0.25"/>
    <row r="5256" ht="12.75" customHeight="1" x14ac:dyDescent="0.25"/>
    <row r="5257" ht="12.75" customHeight="1" x14ac:dyDescent="0.25"/>
    <row r="5259" ht="12.75" customHeight="1" x14ac:dyDescent="0.25"/>
    <row r="5260" ht="12.75" customHeight="1" x14ac:dyDescent="0.25"/>
    <row r="5261" ht="12.75" customHeight="1" x14ac:dyDescent="0.25"/>
    <row r="5262" ht="12.75" customHeight="1" x14ac:dyDescent="0.25"/>
    <row r="5263" ht="12.75" customHeight="1" x14ac:dyDescent="0.25"/>
    <row r="5264" ht="12.75" customHeight="1" x14ac:dyDescent="0.25"/>
    <row r="5265" ht="12.75" customHeight="1" x14ac:dyDescent="0.25"/>
    <row r="5266" ht="12.75" customHeight="1" x14ac:dyDescent="0.25"/>
    <row r="5267" ht="12.75" customHeight="1" x14ac:dyDescent="0.25"/>
    <row r="5268" ht="12.75" customHeight="1" x14ac:dyDescent="0.25"/>
    <row r="5269" ht="12.75" customHeight="1" x14ac:dyDescent="0.25"/>
    <row r="5270" ht="12.75" customHeight="1" x14ac:dyDescent="0.25"/>
    <row r="5271" ht="12.75" customHeight="1" x14ac:dyDescent="0.25"/>
    <row r="5272" ht="12.75" customHeight="1" x14ac:dyDescent="0.25"/>
    <row r="5273" ht="12.75" customHeight="1" x14ac:dyDescent="0.25"/>
    <row r="5274" ht="12.75" customHeight="1" x14ac:dyDescent="0.25"/>
    <row r="5275" ht="12.75" customHeight="1" x14ac:dyDescent="0.25"/>
    <row r="5276" ht="12.75" customHeight="1" x14ac:dyDescent="0.25"/>
    <row r="5277" ht="12.75" customHeight="1" x14ac:dyDescent="0.25"/>
    <row r="5278" ht="12.75" customHeight="1" x14ac:dyDescent="0.25"/>
    <row r="5279" ht="12.75" customHeight="1" x14ac:dyDescent="0.25"/>
    <row r="5280" ht="12.75" customHeight="1" x14ac:dyDescent="0.25"/>
    <row r="5282" ht="12.75" customHeight="1" x14ac:dyDescent="0.25"/>
    <row r="5283" ht="12.75" customHeight="1" x14ac:dyDescent="0.25"/>
    <row r="5284" ht="12.75" customHeight="1" x14ac:dyDescent="0.25"/>
    <row r="5285" ht="12.75" customHeight="1" x14ac:dyDescent="0.25"/>
    <row r="5286" ht="12.75" customHeight="1" x14ac:dyDescent="0.25"/>
    <row r="5287" ht="12.75" customHeight="1" x14ac:dyDescent="0.25"/>
    <row r="5288" ht="12.75" customHeight="1" x14ac:dyDescent="0.25"/>
    <row r="5289" ht="12.75" customHeight="1" x14ac:dyDescent="0.25"/>
    <row r="5290" ht="12.75" customHeight="1" x14ac:dyDescent="0.25"/>
    <row r="5291" ht="12.75" customHeight="1" x14ac:dyDescent="0.25"/>
    <row r="5292" ht="12.75" customHeight="1" x14ac:dyDescent="0.25"/>
    <row r="5293" ht="12.75" customHeight="1" x14ac:dyDescent="0.25"/>
    <row r="5294" ht="12.75" customHeight="1" x14ac:dyDescent="0.25"/>
    <row r="5295" ht="12.75" customHeight="1" x14ac:dyDescent="0.25"/>
    <row r="5296" ht="12.75" customHeight="1" x14ac:dyDescent="0.25"/>
    <row r="5297" ht="12.75" customHeight="1" x14ac:dyDescent="0.25"/>
    <row r="5298" ht="12.75" customHeight="1" x14ac:dyDescent="0.25"/>
    <row r="5299" ht="12.75" customHeight="1" x14ac:dyDescent="0.25"/>
    <row r="5300" ht="12.75" customHeight="1" x14ac:dyDescent="0.25"/>
    <row r="5301" ht="12.75" customHeight="1" x14ac:dyDescent="0.25"/>
    <row r="5302" ht="12.75" customHeight="1" x14ac:dyDescent="0.25"/>
    <row r="5303" ht="12.75" customHeight="1" x14ac:dyDescent="0.25"/>
    <row r="5304" ht="12.75" customHeight="1" x14ac:dyDescent="0.25"/>
    <row r="5306" ht="12.75" customHeight="1" x14ac:dyDescent="0.25"/>
    <row r="5307" ht="12.75" customHeight="1" x14ac:dyDescent="0.25"/>
    <row r="5308" ht="12.75" customHeight="1" x14ac:dyDescent="0.25"/>
    <row r="5309" ht="12.75" customHeight="1" x14ac:dyDescent="0.25"/>
    <row r="5310" ht="12.75" customHeight="1" x14ac:dyDescent="0.25"/>
    <row r="5311" ht="12.75" customHeight="1" x14ac:dyDescent="0.25"/>
    <row r="5312" ht="12.75" customHeight="1" x14ac:dyDescent="0.25"/>
    <row r="5313" ht="12.75" customHeight="1" x14ac:dyDescent="0.25"/>
    <row r="5315" ht="12.75" customHeight="1" x14ac:dyDescent="0.25"/>
    <row r="5316" ht="12.75" customHeight="1" x14ac:dyDescent="0.25"/>
    <row r="5317" ht="12.75" customHeight="1" x14ac:dyDescent="0.25"/>
    <row r="5318" ht="12.75" customHeight="1" x14ac:dyDescent="0.25"/>
    <row r="5319" ht="12.75" customHeight="1" x14ac:dyDescent="0.25"/>
    <row r="5320" ht="12.75" customHeight="1" x14ac:dyDescent="0.25"/>
    <row r="5321" ht="12.75" customHeight="1" x14ac:dyDescent="0.25"/>
    <row r="5322" ht="12.75" customHeight="1" x14ac:dyDescent="0.25"/>
    <row r="5323" ht="12.75" customHeight="1" x14ac:dyDescent="0.25"/>
    <row r="5324" ht="12.75" customHeight="1" x14ac:dyDescent="0.25"/>
    <row r="5325" ht="12.75" customHeight="1" x14ac:dyDescent="0.25"/>
    <row r="5327" ht="12.75" customHeight="1" x14ac:dyDescent="0.25"/>
    <row r="5328" ht="12.75" customHeight="1" x14ac:dyDescent="0.25"/>
    <row r="5329" ht="12.75" customHeight="1" x14ac:dyDescent="0.25"/>
    <row r="5330" ht="12.75" customHeight="1" x14ac:dyDescent="0.25"/>
    <row r="5331" ht="12.75" customHeight="1" x14ac:dyDescent="0.25"/>
    <row r="5332" ht="12.75" customHeight="1" x14ac:dyDescent="0.25"/>
    <row r="5333" ht="12.75" customHeight="1" x14ac:dyDescent="0.25"/>
    <row r="5335" ht="12.75" customHeight="1" x14ac:dyDescent="0.25"/>
    <row r="5336" ht="12.75" customHeight="1" x14ac:dyDescent="0.25"/>
    <row r="5337" ht="12.75" customHeight="1" x14ac:dyDescent="0.25"/>
    <row r="5338" ht="12.75" customHeight="1" x14ac:dyDescent="0.25"/>
    <row r="5339" ht="12.75" customHeight="1" x14ac:dyDescent="0.25"/>
    <row r="5340" ht="12.75" customHeight="1" x14ac:dyDescent="0.25"/>
    <row r="5341" ht="12.75" customHeight="1" x14ac:dyDescent="0.25"/>
    <row r="5342" ht="12.75" customHeight="1" x14ac:dyDescent="0.25"/>
    <row r="5343" ht="12.75" customHeight="1" x14ac:dyDescent="0.25"/>
    <row r="5344" ht="12.75" customHeight="1" x14ac:dyDescent="0.25"/>
    <row r="5346" ht="12.75" customHeight="1" x14ac:dyDescent="0.25"/>
    <row r="5347" ht="12.75" customHeight="1" x14ac:dyDescent="0.25"/>
    <row r="5348" ht="12.75" customHeight="1" x14ac:dyDescent="0.25"/>
    <row r="5349" ht="12.75" customHeight="1" x14ac:dyDescent="0.25"/>
    <row r="5350" ht="12.75" customHeight="1" x14ac:dyDescent="0.25"/>
    <row r="5351" ht="12.75" customHeight="1" x14ac:dyDescent="0.25"/>
    <row r="5352" ht="12.75" customHeight="1" x14ac:dyDescent="0.25"/>
    <row r="5353" ht="12.75" customHeight="1" x14ac:dyDescent="0.25"/>
    <row r="5354" ht="12.75" customHeight="1" x14ac:dyDescent="0.25"/>
    <row r="5355" ht="12.75" customHeight="1" x14ac:dyDescent="0.25"/>
    <row r="5356" ht="12.75" customHeight="1" x14ac:dyDescent="0.25"/>
    <row r="5357" ht="12.75" customHeight="1" x14ac:dyDescent="0.25"/>
    <row r="5358" ht="12.75" customHeight="1" x14ac:dyDescent="0.25"/>
    <row r="5360" ht="12.75" customHeight="1" x14ac:dyDescent="0.25"/>
    <row r="5361" ht="12.75" customHeight="1" x14ac:dyDescent="0.25"/>
    <row r="5362" ht="12.75" customHeight="1" x14ac:dyDescent="0.25"/>
    <row r="5363" ht="12.75" customHeight="1" x14ac:dyDescent="0.25"/>
    <row r="5364" ht="12.75" customHeight="1" x14ac:dyDescent="0.25"/>
    <row r="5365" ht="12.75" customHeight="1" x14ac:dyDescent="0.25"/>
    <row r="5366" ht="12.75" customHeight="1" x14ac:dyDescent="0.25"/>
    <row r="5367" ht="12.75" customHeight="1" x14ac:dyDescent="0.25"/>
    <row r="5368" ht="12.75" customHeight="1" x14ac:dyDescent="0.25"/>
    <row r="5369" ht="12.75" customHeight="1" x14ac:dyDescent="0.25"/>
    <row r="5370" ht="12.75" customHeight="1" x14ac:dyDescent="0.25"/>
    <row r="5371" ht="12.75" customHeight="1" x14ac:dyDescent="0.25"/>
    <row r="5372" ht="12.75" customHeight="1" x14ac:dyDescent="0.25"/>
    <row r="5373" ht="12.75" customHeight="1" x14ac:dyDescent="0.25"/>
    <row r="5374" ht="12.75" customHeight="1" x14ac:dyDescent="0.25"/>
    <row r="5375" ht="12.75" customHeight="1" x14ac:dyDescent="0.25"/>
    <row r="5376" ht="12.75" customHeight="1" x14ac:dyDescent="0.25"/>
    <row r="5377" ht="12.75" customHeight="1" x14ac:dyDescent="0.25"/>
    <row r="5378" ht="12.75" customHeight="1" x14ac:dyDescent="0.25"/>
    <row r="5379" ht="12.75" customHeight="1" x14ac:dyDescent="0.25"/>
    <row r="5380" ht="12.75" customHeight="1" x14ac:dyDescent="0.25"/>
    <row r="5381" ht="12.75" customHeight="1" x14ac:dyDescent="0.25"/>
    <row r="5382" ht="12.75" customHeight="1" x14ac:dyDescent="0.25"/>
    <row r="5383" ht="12.75" customHeight="1" x14ac:dyDescent="0.25"/>
    <row r="5384" ht="12.75" customHeight="1" x14ac:dyDescent="0.25"/>
    <row r="5386" ht="12.75" customHeight="1" x14ac:dyDescent="0.25"/>
    <row r="5387" ht="12.75" customHeight="1" x14ac:dyDescent="0.25"/>
    <row r="5388" ht="12.75" customHeight="1" x14ac:dyDescent="0.25"/>
    <row r="5389" ht="12.75" customHeight="1" x14ac:dyDescent="0.25"/>
    <row r="5390" ht="12.75" customHeight="1" x14ac:dyDescent="0.25"/>
    <row r="5391" ht="12.75" customHeight="1" x14ac:dyDescent="0.25"/>
    <row r="5392" ht="12.75" customHeight="1" x14ac:dyDescent="0.25"/>
    <row r="5394" ht="12.75" customHeight="1" x14ac:dyDescent="0.25"/>
    <row r="5395" ht="12.75" customHeight="1" x14ac:dyDescent="0.25"/>
    <row r="5396" ht="12.75" customHeight="1" x14ac:dyDescent="0.25"/>
    <row r="5397" ht="12.75" customHeight="1" x14ac:dyDescent="0.25"/>
    <row r="5398" ht="12.75" customHeight="1" x14ac:dyDescent="0.25"/>
    <row r="5399" ht="12.75" customHeight="1" x14ac:dyDescent="0.25"/>
    <row r="5400" ht="12.75" customHeight="1" x14ac:dyDescent="0.25"/>
    <row r="5401" ht="12.75" customHeight="1" x14ac:dyDescent="0.25"/>
    <row r="5402" ht="12.75" customHeight="1" x14ac:dyDescent="0.25"/>
    <row r="5403" ht="12.75" customHeight="1" x14ac:dyDescent="0.25"/>
    <row r="5404" ht="12.75" customHeight="1" x14ac:dyDescent="0.25"/>
    <row r="5405" ht="12.75" customHeight="1" x14ac:dyDescent="0.25"/>
    <row r="5407" ht="12.75" customHeight="1" x14ac:dyDescent="0.25"/>
    <row r="5408" ht="12.75" customHeight="1" x14ac:dyDescent="0.25"/>
    <row r="5409" ht="12.75" customHeight="1" x14ac:dyDescent="0.25"/>
    <row r="5410" ht="12.75" customHeight="1" x14ac:dyDescent="0.25"/>
    <row r="5411" ht="12.75" customHeight="1" x14ac:dyDescent="0.25"/>
    <row r="5413" ht="12.75" customHeight="1" x14ac:dyDescent="0.25"/>
    <row r="5414" ht="12.75" customHeight="1" x14ac:dyDescent="0.25"/>
    <row r="5415" ht="12.75" customHeight="1" x14ac:dyDescent="0.25"/>
    <row r="5416" ht="12.75" customHeight="1" x14ac:dyDescent="0.25"/>
    <row r="5417" ht="12.75" customHeight="1" x14ac:dyDescent="0.25"/>
    <row r="5418" ht="12.75" customHeight="1" x14ac:dyDescent="0.25"/>
    <row r="5419" ht="12.75" customHeight="1" x14ac:dyDescent="0.25"/>
    <row r="5420" ht="12.75" customHeight="1" x14ac:dyDescent="0.25"/>
    <row r="5421" ht="12.75" customHeight="1" x14ac:dyDescent="0.25"/>
    <row r="5422" ht="12.75" customHeight="1" x14ac:dyDescent="0.25"/>
    <row r="5423" ht="12.75" customHeight="1" x14ac:dyDescent="0.25"/>
    <row r="5424" ht="12.75" customHeight="1" x14ac:dyDescent="0.25"/>
    <row r="5425" ht="12.75" customHeight="1" x14ac:dyDescent="0.25"/>
    <row r="5426" ht="12.75" customHeight="1" x14ac:dyDescent="0.25"/>
    <row r="5427" ht="12.75" customHeight="1" x14ac:dyDescent="0.25"/>
    <row r="5428" ht="12.75" customHeight="1" x14ac:dyDescent="0.25"/>
    <row r="5429" ht="12.75" customHeight="1" x14ac:dyDescent="0.25"/>
    <row r="5430" ht="12.75" customHeight="1" x14ac:dyDescent="0.25"/>
    <row r="5431" ht="12.75" customHeight="1" x14ac:dyDescent="0.25"/>
    <row r="5432" ht="12.75" customHeight="1" x14ac:dyDescent="0.25"/>
    <row r="5433" ht="12.75" customHeight="1" x14ac:dyDescent="0.25"/>
    <row r="5434" ht="12.75" customHeight="1" x14ac:dyDescent="0.25"/>
    <row r="5435" ht="12.75" customHeight="1" x14ac:dyDescent="0.25"/>
    <row r="5436" ht="12.75" customHeight="1" x14ac:dyDescent="0.25"/>
    <row r="5438" ht="12.75" customHeight="1" x14ac:dyDescent="0.25"/>
    <row r="5439" ht="12.75" customHeight="1" x14ac:dyDescent="0.25"/>
    <row r="5440" ht="12.75" customHeight="1" x14ac:dyDescent="0.25"/>
    <row r="5441" ht="12.75" customHeight="1" x14ac:dyDescent="0.25"/>
    <row r="5442" ht="12.75" customHeight="1" x14ac:dyDescent="0.25"/>
    <row r="5443" ht="12.75" customHeight="1" x14ac:dyDescent="0.25"/>
    <row r="5444" ht="12.75" customHeight="1" x14ac:dyDescent="0.25"/>
    <row r="5445" ht="12.75" customHeight="1" x14ac:dyDescent="0.25"/>
    <row r="5446" ht="12.75" customHeight="1" x14ac:dyDescent="0.25"/>
    <row r="5447" ht="12.75" customHeight="1" x14ac:dyDescent="0.25"/>
    <row r="5448" ht="12.75" customHeight="1" x14ac:dyDescent="0.25"/>
    <row r="5449" ht="12.75" customHeight="1" x14ac:dyDescent="0.25"/>
    <row r="5450" ht="12.75" customHeight="1" x14ac:dyDescent="0.25"/>
    <row r="5451" ht="12.75" customHeight="1" x14ac:dyDescent="0.25"/>
    <row r="5452" ht="12.75" customHeight="1" x14ac:dyDescent="0.25"/>
    <row r="5453" ht="12.75" customHeight="1" x14ac:dyDescent="0.25"/>
    <row r="5454" ht="12.75" customHeight="1" x14ac:dyDescent="0.25"/>
    <row r="5455" ht="12.75" customHeight="1" x14ac:dyDescent="0.25"/>
    <row r="5456" ht="12.75" customHeight="1" x14ac:dyDescent="0.25"/>
    <row r="5457" ht="12.75" customHeight="1" x14ac:dyDescent="0.25"/>
    <row r="5458" ht="12.75" customHeight="1" x14ac:dyDescent="0.25"/>
    <row r="5459" ht="12.75" customHeight="1" x14ac:dyDescent="0.25"/>
    <row r="5460" ht="12.75" customHeight="1" x14ac:dyDescent="0.25"/>
    <row r="5461" ht="12.75" customHeight="1" x14ac:dyDescent="0.25"/>
    <row r="5462" ht="12.75" customHeight="1" x14ac:dyDescent="0.25"/>
    <row r="5463" ht="12.75" customHeight="1" x14ac:dyDescent="0.25"/>
    <row r="5464" ht="12.75" customHeight="1" x14ac:dyDescent="0.25"/>
    <row r="5465" ht="12.75" customHeight="1" x14ac:dyDescent="0.25"/>
    <row r="5466" ht="12.75" customHeight="1" x14ac:dyDescent="0.25"/>
    <row r="5467" ht="12.75" customHeight="1" x14ac:dyDescent="0.25"/>
    <row r="5468" ht="12.75" customHeight="1" x14ac:dyDescent="0.25"/>
    <row r="5469" ht="12.75" customHeight="1" x14ac:dyDescent="0.25"/>
    <row r="5470" ht="12.75" customHeight="1" x14ac:dyDescent="0.25"/>
    <row r="5471" ht="12.75" customHeight="1" x14ac:dyDescent="0.25"/>
    <row r="5472" ht="12.75" customHeight="1" x14ac:dyDescent="0.25"/>
    <row r="5473" ht="12.75" customHeight="1" x14ac:dyDescent="0.25"/>
    <row r="5474" ht="12.75" customHeight="1" x14ac:dyDescent="0.25"/>
    <row r="5475" ht="12.75" customHeight="1" x14ac:dyDescent="0.25"/>
    <row r="5476" ht="12.75" customHeight="1" x14ac:dyDescent="0.25"/>
    <row r="5477" ht="12.75" customHeight="1" x14ac:dyDescent="0.25"/>
    <row r="5478" ht="12.75" customHeight="1" x14ac:dyDescent="0.25"/>
    <row r="5479" ht="12.75" customHeight="1" x14ac:dyDescent="0.25"/>
    <row r="5480" ht="12.75" customHeight="1" x14ac:dyDescent="0.25"/>
    <row r="5481" ht="12.75" customHeight="1" x14ac:dyDescent="0.25"/>
    <row r="5482" ht="12.75" customHeight="1" x14ac:dyDescent="0.25"/>
    <row r="5483" ht="12.75" customHeight="1" x14ac:dyDescent="0.25"/>
    <row r="5484" ht="12.75" customHeight="1" x14ac:dyDescent="0.25"/>
    <row r="5485" ht="12.75" customHeight="1" x14ac:dyDescent="0.25"/>
    <row r="5486" ht="12.75" customHeight="1" x14ac:dyDescent="0.25"/>
    <row r="5487" ht="12.75" customHeight="1" x14ac:dyDescent="0.25"/>
    <row r="5488" ht="12.75" customHeight="1" x14ac:dyDescent="0.25"/>
    <row r="5489" ht="12.75" customHeight="1" x14ac:dyDescent="0.25"/>
    <row r="5490" ht="12.75" customHeight="1" x14ac:dyDescent="0.25"/>
    <row r="5491" ht="12.75" customHeight="1" x14ac:dyDescent="0.25"/>
    <row r="5492" ht="12.75" customHeight="1" x14ac:dyDescent="0.25"/>
    <row r="5493" ht="12.75" customHeight="1" x14ac:dyDescent="0.25"/>
    <row r="5494" ht="12.75" customHeight="1" x14ac:dyDescent="0.25"/>
    <row r="5495" ht="12.75" customHeight="1" x14ac:dyDescent="0.25"/>
    <row r="5496" ht="12.75" customHeight="1" x14ac:dyDescent="0.25"/>
    <row r="5497" ht="12.75" customHeight="1" x14ac:dyDescent="0.25"/>
    <row r="5498" ht="12.75" customHeight="1" x14ac:dyDescent="0.25"/>
    <row r="5499" ht="12.75" customHeight="1" x14ac:dyDescent="0.25"/>
    <row r="5500" ht="12.75" customHeight="1" x14ac:dyDescent="0.25"/>
    <row r="5501" ht="12.75" customHeight="1" x14ac:dyDescent="0.25"/>
    <row r="5512" ht="15.75" customHeight="1" x14ac:dyDescent="0.25"/>
    <row r="5517" ht="12.75" customHeight="1" x14ac:dyDescent="0.25"/>
    <row r="5518" ht="12.75" customHeight="1" x14ac:dyDescent="0.25"/>
    <row r="5519" ht="12.75" customHeight="1" x14ac:dyDescent="0.25"/>
    <row r="5520" ht="12.75" customHeight="1" x14ac:dyDescent="0.25"/>
    <row r="5521" ht="12.75" customHeight="1" x14ac:dyDescent="0.25"/>
    <row r="5522" ht="12.75" customHeight="1" x14ac:dyDescent="0.25"/>
    <row r="5523" ht="12.75" customHeight="1" x14ac:dyDescent="0.25"/>
    <row r="5524" ht="12.75" customHeight="1" x14ac:dyDescent="0.25"/>
    <row r="5525" ht="12.75" customHeight="1" x14ac:dyDescent="0.25"/>
    <row r="5526" ht="12.75" customHeight="1" x14ac:dyDescent="0.25"/>
    <row r="5527" ht="12.75" customHeight="1" x14ac:dyDescent="0.25"/>
    <row r="5528" ht="12.75" customHeight="1" x14ac:dyDescent="0.25"/>
    <row r="5529" ht="12.75" customHeight="1" x14ac:dyDescent="0.25"/>
    <row r="5530" ht="12.75" customHeight="1" x14ac:dyDescent="0.25"/>
    <row r="5531" ht="12.75" customHeight="1" x14ac:dyDescent="0.25"/>
    <row r="5532" ht="12.75" customHeight="1" x14ac:dyDescent="0.25"/>
    <row r="5533" ht="12.75" customHeight="1" x14ac:dyDescent="0.25"/>
    <row r="5534" ht="12.75" customHeight="1" x14ac:dyDescent="0.25"/>
    <row r="5535" ht="12.75" customHeight="1" x14ac:dyDescent="0.25"/>
    <row r="5536" ht="12.75" customHeight="1" x14ac:dyDescent="0.25"/>
    <row r="5537" ht="12.75" customHeight="1" x14ac:dyDescent="0.25"/>
    <row r="5538" ht="12.75" customHeight="1" x14ac:dyDescent="0.25"/>
    <row r="5539" ht="12.75" customHeight="1" x14ac:dyDescent="0.25"/>
    <row r="5540" ht="12.75" customHeight="1" x14ac:dyDescent="0.25"/>
    <row r="5542" ht="12.75" customHeight="1" x14ac:dyDescent="0.25"/>
    <row r="5543" ht="12.75" customHeight="1" x14ac:dyDescent="0.25"/>
    <row r="5544" ht="12.75" customHeight="1" x14ac:dyDescent="0.25"/>
    <row r="5545" ht="12.75" customHeight="1" x14ac:dyDescent="0.25"/>
    <row r="5546" ht="12.75" customHeight="1" x14ac:dyDescent="0.25"/>
    <row r="5547" ht="12.75" customHeight="1" x14ac:dyDescent="0.25"/>
    <row r="5548" ht="12.75" customHeight="1" x14ac:dyDescent="0.25"/>
    <row r="5549" ht="12.75" customHeight="1" x14ac:dyDescent="0.25"/>
    <row r="5550" ht="12.75" customHeight="1" x14ac:dyDescent="0.25"/>
    <row r="5551" ht="12.75" customHeight="1" x14ac:dyDescent="0.25"/>
    <row r="5552" ht="12.75" customHeight="1" x14ac:dyDescent="0.25"/>
    <row r="5553" ht="12.75" customHeight="1" x14ac:dyDescent="0.25"/>
    <row r="5554" ht="12.75" customHeight="1" x14ac:dyDescent="0.25"/>
    <row r="5555" ht="12.75" customHeight="1" x14ac:dyDescent="0.25"/>
    <row r="5556" ht="12.75" customHeight="1" x14ac:dyDescent="0.25"/>
    <row r="5558" ht="12.75" customHeight="1" x14ac:dyDescent="0.25"/>
    <row r="5559" ht="12.75" customHeight="1" x14ac:dyDescent="0.25"/>
    <row r="5560" ht="12.75" customHeight="1" x14ac:dyDescent="0.25"/>
    <row r="5561" ht="12.75" customHeight="1" x14ac:dyDescent="0.25"/>
    <row r="5562" ht="12.75" customHeight="1" x14ac:dyDescent="0.25"/>
    <row r="5563" ht="12.75" customHeight="1" x14ac:dyDescent="0.25"/>
    <row r="5565" ht="12.75" customHeight="1" x14ac:dyDescent="0.25"/>
    <row r="5566" ht="12.75" customHeight="1" x14ac:dyDescent="0.25"/>
    <row r="5567" ht="12.75" customHeight="1" x14ac:dyDescent="0.25"/>
    <row r="5568" ht="12.75" customHeight="1" x14ac:dyDescent="0.25"/>
    <row r="5569" ht="12.75" customHeight="1" x14ac:dyDescent="0.25"/>
    <row r="5571" ht="12.75" customHeight="1" x14ac:dyDescent="0.25"/>
    <row r="5572" ht="12.75" customHeight="1" x14ac:dyDescent="0.25"/>
    <row r="5573" ht="12.75" customHeight="1" x14ac:dyDescent="0.25"/>
    <row r="5574" ht="12.75" customHeight="1" x14ac:dyDescent="0.25"/>
    <row r="5575" ht="12.75" customHeight="1" x14ac:dyDescent="0.25"/>
    <row r="5577" ht="12.75" customHeight="1" x14ac:dyDescent="0.25"/>
    <row r="5578" ht="12.75" customHeight="1" x14ac:dyDescent="0.25"/>
    <row r="5579" ht="12.75" customHeight="1" x14ac:dyDescent="0.25"/>
    <row r="5580" ht="12.75" customHeight="1" x14ac:dyDescent="0.25"/>
    <row r="5581" ht="12.75" customHeight="1" x14ac:dyDescent="0.25"/>
    <row r="5582" ht="12.75" customHeight="1" x14ac:dyDescent="0.25"/>
    <row r="5583" ht="12.75" customHeight="1" x14ac:dyDescent="0.25"/>
    <row r="5585" ht="12.75" customHeight="1" x14ac:dyDescent="0.25"/>
    <row r="5586" ht="12.75" customHeight="1" x14ac:dyDescent="0.25"/>
    <row r="5587" ht="12.75" customHeight="1" x14ac:dyDescent="0.25"/>
    <row r="5588" ht="12.75" customHeight="1" x14ac:dyDescent="0.25"/>
    <row r="5589" ht="12.75" customHeight="1" x14ac:dyDescent="0.25"/>
    <row r="5590" ht="12.75" customHeight="1" x14ac:dyDescent="0.25"/>
    <row r="5592" ht="12.75" customHeight="1" x14ac:dyDescent="0.25"/>
    <row r="5593" ht="12.75" customHeight="1" x14ac:dyDescent="0.25"/>
    <row r="5594" ht="12.75" customHeight="1" x14ac:dyDescent="0.25"/>
    <row r="5595" ht="12.75" customHeight="1" x14ac:dyDescent="0.25"/>
    <row r="5596" ht="12.75" customHeight="1" x14ac:dyDescent="0.25"/>
    <row r="5597" ht="12.75" customHeight="1" x14ac:dyDescent="0.25"/>
    <row r="5598" ht="12.75" customHeight="1" x14ac:dyDescent="0.25"/>
    <row r="5599" ht="12.75" customHeight="1" x14ac:dyDescent="0.25"/>
    <row r="5601" ht="12.75" customHeight="1" x14ac:dyDescent="0.25"/>
    <row r="5602" ht="12.75" customHeight="1" x14ac:dyDescent="0.25"/>
    <row r="5603" ht="12.75" customHeight="1" x14ac:dyDescent="0.25"/>
    <row r="5604" ht="12.75" customHeight="1" x14ac:dyDescent="0.25"/>
    <row r="5605" ht="12.75" customHeight="1" x14ac:dyDescent="0.25"/>
    <row r="5606" ht="12.75" customHeight="1" x14ac:dyDescent="0.25"/>
    <row r="5607" ht="12.75" customHeight="1" x14ac:dyDescent="0.25"/>
    <row r="5608" ht="12.75" customHeight="1" x14ac:dyDescent="0.25"/>
    <row r="5609" ht="12.75" customHeight="1" x14ac:dyDescent="0.25"/>
    <row r="5611" ht="12.75" customHeight="1" x14ac:dyDescent="0.25"/>
    <row r="5612" ht="12.75" customHeight="1" x14ac:dyDescent="0.25"/>
    <row r="5613" ht="12.75" customHeight="1" x14ac:dyDescent="0.25"/>
    <row r="5614" ht="12.75" customHeight="1" x14ac:dyDescent="0.25"/>
    <row r="5615" ht="12.75" customHeight="1" x14ac:dyDescent="0.25"/>
    <row r="5616" ht="12.75" customHeight="1" x14ac:dyDescent="0.25"/>
    <row r="5617" ht="12.75" customHeight="1" x14ac:dyDescent="0.25"/>
    <row r="5618" ht="12.75" customHeight="1" x14ac:dyDescent="0.25"/>
    <row r="5619" ht="12.75" customHeight="1" x14ac:dyDescent="0.25"/>
    <row r="5620" ht="12.75" customHeight="1" x14ac:dyDescent="0.25"/>
    <row r="5621" ht="12.75" customHeight="1" x14ac:dyDescent="0.25"/>
    <row r="5622" ht="12.75" customHeight="1" x14ac:dyDescent="0.25"/>
    <row r="5623" ht="12.75" customHeight="1" x14ac:dyDescent="0.25"/>
    <row r="5624" ht="12.75" customHeight="1" x14ac:dyDescent="0.25"/>
    <row r="5625" ht="12.75" customHeight="1" x14ac:dyDescent="0.25"/>
    <row r="5627" ht="12.75" customHeight="1" x14ac:dyDescent="0.25"/>
    <row r="5628" ht="12.75" customHeight="1" x14ac:dyDescent="0.25"/>
    <row r="5629" ht="12.75" customHeight="1" x14ac:dyDescent="0.25"/>
    <row r="5630" ht="12.75" customHeight="1" x14ac:dyDescent="0.25"/>
    <row r="5631" ht="12.75" customHeight="1" x14ac:dyDescent="0.25"/>
    <row r="5632" ht="12.75" customHeight="1" x14ac:dyDescent="0.25"/>
    <row r="5633" ht="12.75" customHeight="1" x14ac:dyDescent="0.25"/>
    <row r="5634" ht="12.75" customHeight="1" x14ac:dyDescent="0.25"/>
    <row r="5635" ht="12.75" customHeight="1" x14ac:dyDescent="0.25"/>
    <row r="5636" ht="12.75" customHeight="1" x14ac:dyDescent="0.25"/>
    <row r="5637" ht="12.75" customHeight="1" x14ac:dyDescent="0.25"/>
    <row r="5638" ht="12.75" customHeight="1" x14ac:dyDescent="0.25"/>
    <row r="5639" ht="12.75" customHeight="1" x14ac:dyDescent="0.25"/>
    <row r="5640" ht="12.75" customHeight="1" x14ac:dyDescent="0.25"/>
    <row r="5642" ht="12.75" customHeight="1" x14ac:dyDescent="0.25"/>
    <row r="5643" ht="12.75" customHeight="1" x14ac:dyDescent="0.25"/>
    <row r="5644" ht="12.75" customHeight="1" x14ac:dyDescent="0.25"/>
    <row r="5645" ht="12.75" customHeight="1" x14ac:dyDescent="0.25"/>
    <row r="5646" ht="12.75" customHeight="1" x14ac:dyDescent="0.25"/>
    <row r="5647" ht="12.75" customHeight="1" x14ac:dyDescent="0.25"/>
    <row r="5648" ht="12.75" customHeight="1" x14ac:dyDescent="0.25"/>
    <row r="5649" ht="12.75" customHeight="1" x14ac:dyDescent="0.25"/>
    <row r="5650" ht="12.75" customHeight="1" x14ac:dyDescent="0.25"/>
    <row r="5651" ht="12.75" customHeight="1" x14ac:dyDescent="0.25"/>
    <row r="5652" ht="12.75" customHeight="1" x14ac:dyDescent="0.25"/>
    <row r="5653" ht="12.75" customHeight="1" x14ac:dyDescent="0.25"/>
    <row r="5654" ht="12.75" customHeight="1" x14ac:dyDescent="0.25"/>
    <row r="5655" ht="12.75" customHeight="1" x14ac:dyDescent="0.25"/>
    <row r="5656" ht="12.75" customHeight="1" x14ac:dyDescent="0.25"/>
    <row r="5657" ht="12.75" customHeight="1" x14ac:dyDescent="0.25"/>
    <row r="5658" ht="12.75" customHeight="1" x14ac:dyDescent="0.25"/>
    <row r="5659" ht="12.75" customHeight="1" x14ac:dyDescent="0.25"/>
    <row r="5660" ht="12.75" customHeight="1" x14ac:dyDescent="0.25"/>
    <row r="5661" ht="12.75" customHeight="1" x14ac:dyDescent="0.25"/>
    <row r="5662" ht="12.75" customHeight="1" x14ac:dyDescent="0.25"/>
    <row r="5663" ht="12.75" customHeight="1" x14ac:dyDescent="0.25"/>
    <row r="5664" ht="12.75" customHeight="1" x14ac:dyDescent="0.25"/>
    <row r="5666" ht="12.75" customHeight="1" x14ac:dyDescent="0.25"/>
    <row r="5667" ht="12.75" customHeight="1" x14ac:dyDescent="0.25"/>
    <row r="5668" ht="12.75" customHeight="1" x14ac:dyDescent="0.25"/>
    <row r="5669" ht="12.75" customHeight="1" x14ac:dyDescent="0.25"/>
    <row r="5670" ht="12.75" customHeight="1" x14ac:dyDescent="0.25"/>
    <row r="5671" ht="12.75" customHeight="1" x14ac:dyDescent="0.25"/>
    <row r="5672" ht="12.75" customHeight="1" x14ac:dyDescent="0.25"/>
    <row r="5673" ht="12.75" customHeight="1" x14ac:dyDescent="0.25"/>
    <row r="5674" ht="12.75" customHeight="1" x14ac:dyDescent="0.25"/>
    <row r="5675" ht="12.75" customHeight="1" x14ac:dyDescent="0.25"/>
    <row r="5677" ht="12.75" customHeight="1" x14ac:dyDescent="0.25"/>
    <row r="5678" ht="12.75" customHeight="1" x14ac:dyDescent="0.25"/>
    <row r="5679" ht="12.75" customHeight="1" x14ac:dyDescent="0.25"/>
    <row r="5680" ht="12.75" customHeight="1" x14ac:dyDescent="0.25"/>
    <row r="5681" ht="12.75" customHeight="1" x14ac:dyDescent="0.25"/>
    <row r="5683" ht="12.75" customHeight="1" x14ac:dyDescent="0.25"/>
    <row r="5684" ht="12.75" customHeight="1" x14ac:dyDescent="0.25"/>
    <row r="5685" ht="12.75" customHeight="1" x14ac:dyDescent="0.25"/>
    <row r="5686" ht="12.75" customHeight="1" x14ac:dyDescent="0.25"/>
    <row r="5687" ht="12.75" customHeight="1" x14ac:dyDescent="0.25"/>
    <row r="5688" ht="12.75" customHeight="1" x14ac:dyDescent="0.25"/>
    <row r="5689" ht="12.75" customHeight="1" x14ac:dyDescent="0.25"/>
    <row r="5690" ht="12.75" customHeight="1" x14ac:dyDescent="0.25"/>
    <row r="5691" ht="12.75" customHeight="1" x14ac:dyDescent="0.25"/>
    <row r="5692" ht="12.75" customHeight="1" x14ac:dyDescent="0.25"/>
    <row r="5693" ht="12.75" customHeight="1" x14ac:dyDescent="0.25"/>
    <row r="5694" ht="12.75" customHeight="1" x14ac:dyDescent="0.25"/>
    <row r="5695" ht="12.75" customHeight="1" x14ac:dyDescent="0.25"/>
    <row r="5696" ht="12.75" customHeight="1" x14ac:dyDescent="0.25"/>
    <row r="5697" ht="12.75" customHeight="1" x14ac:dyDescent="0.25"/>
    <row r="5698" ht="12.75" customHeight="1" x14ac:dyDescent="0.25"/>
    <row r="5699" ht="12.75" customHeight="1" x14ac:dyDescent="0.25"/>
    <row r="5700" ht="12.75" customHeight="1" x14ac:dyDescent="0.25"/>
    <row r="5701" ht="12.75" customHeight="1" x14ac:dyDescent="0.25"/>
    <row r="5702" ht="12.75" customHeight="1" x14ac:dyDescent="0.25"/>
    <row r="5703" ht="12.75" customHeight="1" x14ac:dyDescent="0.25"/>
    <row r="5704" ht="12.75" customHeight="1" x14ac:dyDescent="0.25"/>
    <row r="5706" ht="12.75" customHeight="1" x14ac:dyDescent="0.25"/>
    <row r="5707" ht="12.75" customHeight="1" x14ac:dyDescent="0.25"/>
    <row r="5708" ht="12.75" customHeight="1" x14ac:dyDescent="0.25"/>
    <row r="5709" ht="12.75" customHeight="1" x14ac:dyDescent="0.25"/>
    <row r="5710" ht="12.75" customHeight="1" x14ac:dyDescent="0.25"/>
    <row r="5711" ht="12.75" customHeight="1" x14ac:dyDescent="0.25"/>
    <row r="5712" ht="12.75" customHeight="1" x14ac:dyDescent="0.25"/>
    <row r="5713" ht="12.75" customHeight="1" x14ac:dyDescent="0.25"/>
    <row r="5714" ht="12.75" customHeight="1" x14ac:dyDescent="0.25"/>
    <row r="5715" ht="12.75" customHeight="1" x14ac:dyDescent="0.25"/>
    <row r="5716" ht="12.75" customHeight="1" x14ac:dyDescent="0.25"/>
    <row r="5717" ht="12.75" customHeight="1" x14ac:dyDescent="0.25"/>
    <row r="5718" ht="12.75" customHeight="1" x14ac:dyDescent="0.25"/>
    <row r="5719" ht="12.75" customHeight="1" x14ac:dyDescent="0.25"/>
    <row r="5720" ht="12.75" customHeight="1" x14ac:dyDescent="0.25"/>
    <row r="5721" ht="12.75" customHeight="1" x14ac:dyDescent="0.25"/>
    <row r="5722" ht="12.75" customHeight="1" x14ac:dyDescent="0.25"/>
    <row r="5723" ht="12.75" customHeight="1" x14ac:dyDescent="0.25"/>
    <row r="5724" ht="12.75" customHeight="1" x14ac:dyDescent="0.25"/>
    <row r="5725" ht="12.75" customHeight="1" x14ac:dyDescent="0.25"/>
    <row r="5726" ht="12.75" customHeight="1" x14ac:dyDescent="0.25"/>
    <row r="5727" ht="12.75" customHeight="1" x14ac:dyDescent="0.25"/>
    <row r="5728" ht="12.75" customHeight="1" x14ac:dyDescent="0.25"/>
    <row r="5730" ht="12.75" customHeight="1" x14ac:dyDescent="0.25"/>
    <row r="5731" ht="12.75" customHeight="1" x14ac:dyDescent="0.25"/>
    <row r="5732" ht="12.75" customHeight="1" x14ac:dyDescent="0.25"/>
    <row r="5733" ht="12.75" customHeight="1" x14ac:dyDescent="0.25"/>
    <row r="5734" ht="12.75" customHeight="1" x14ac:dyDescent="0.25"/>
    <row r="5735" ht="12.75" customHeight="1" x14ac:dyDescent="0.25"/>
    <row r="5736" ht="12.75" customHeight="1" x14ac:dyDescent="0.25"/>
    <row r="5737" ht="12.75" customHeight="1" x14ac:dyDescent="0.25"/>
    <row r="5739" ht="12.75" customHeight="1" x14ac:dyDescent="0.25"/>
    <row r="5740" ht="12.75" customHeight="1" x14ac:dyDescent="0.25"/>
    <row r="5741" ht="12.75" customHeight="1" x14ac:dyDescent="0.25"/>
    <row r="5742" ht="12.75" customHeight="1" x14ac:dyDescent="0.25"/>
    <row r="5743" ht="12.75" customHeight="1" x14ac:dyDescent="0.25"/>
    <row r="5744" ht="12.75" customHeight="1" x14ac:dyDescent="0.25"/>
    <row r="5745" ht="12.75" customHeight="1" x14ac:dyDescent="0.25"/>
    <row r="5746" ht="12.75" customHeight="1" x14ac:dyDescent="0.25"/>
    <row r="5747" ht="12.75" customHeight="1" x14ac:dyDescent="0.25"/>
    <row r="5748" ht="12.75" customHeight="1" x14ac:dyDescent="0.25"/>
    <row r="5749" ht="12.75" customHeight="1" x14ac:dyDescent="0.25"/>
    <row r="5751" ht="12.75" customHeight="1" x14ac:dyDescent="0.25"/>
    <row r="5752" ht="12.75" customHeight="1" x14ac:dyDescent="0.25"/>
    <row r="5753" ht="12.75" customHeight="1" x14ac:dyDescent="0.25"/>
    <row r="5754" ht="12.75" customHeight="1" x14ac:dyDescent="0.25"/>
    <row r="5755" ht="12.75" customHeight="1" x14ac:dyDescent="0.25"/>
    <row r="5756" ht="12.75" customHeight="1" x14ac:dyDescent="0.25"/>
    <row r="5757" ht="12.75" customHeight="1" x14ac:dyDescent="0.25"/>
    <row r="5759" ht="12.75" customHeight="1" x14ac:dyDescent="0.25"/>
    <row r="5760" ht="12.75" customHeight="1" x14ac:dyDescent="0.25"/>
    <row r="5761" ht="12.75" customHeight="1" x14ac:dyDescent="0.25"/>
    <row r="5762" ht="12.75" customHeight="1" x14ac:dyDescent="0.25"/>
    <row r="5763" ht="12.75" customHeight="1" x14ac:dyDescent="0.25"/>
    <row r="5764" ht="12.75" customHeight="1" x14ac:dyDescent="0.25"/>
    <row r="5765" ht="12.75" customHeight="1" x14ac:dyDescent="0.25"/>
    <row r="5766" ht="12.75" customHeight="1" x14ac:dyDescent="0.25"/>
    <row r="5767" ht="12.75" customHeight="1" x14ac:dyDescent="0.25"/>
    <row r="5768" ht="12.75" customHeight="1" x14ac:dyDescent="0.25"/>
    <row r="5770" ht="12.75" customHeight="1" x14ac:dyDescent="0.25"/>
    <row r="5771" ht="12.75" customHeight="1" x14ac:dyDescent="0.25"/>
    <row r="5772" ht="12.75" customHeight="1" x14ac:dyDescent="0.25"/>
    <row r="5773" ht="12.75" customHeight="1" x14ac:dyDescent="0.25"/>
    <row r="5774" ht="12.75" customHeight="1" x14ac:dyDescent="0.25"/>
    <row r="5775" ht="12.75" customHeight="1" x14ac:dyDescent="0.25"/>
    <row r="5776" ht="12.75" customHeight="1" x14ac:dyDescent="0.25"/>
    <row r="5777" ht="12.75" customHeight="1" x14ac:dyDescent="0.25"/>
    <row r="5778" ht="12.75" customHeight="1" x14ac:dyDescent="0.25"/>
    <row r="5779" ht="12.75" customHeight="1" x14ac:dyDescent="0.25"/>
    <row r="5780" ht="12.75" customHeight="1" x14ac:dyDescent="0.25"/>
    <row r="5781" ht="12.75" customHeight="1" x14ac:dyDescent="0.25"/>
    <row r="5782" ht="12.75" customHeight="1" x14ac:dyDescent="0.25"/>
    <row r="5784" ht="12.75" customHeight="1" x14ac:dyDescent="0.25"/>
    <row r="5785" ht="12.75" customHeight="1" x14ac:dyDescent="0.25"/>
    <row r="5786" ht="12.75" customHeight="1" x14ac:dyDescent="0.25"/>
    <row r="5787" ht="12.75" customHeight="1" x14ac:dyDescent="0.25"/>
    <row r="5788" ht="12.75" customHeight="1" x14ac:dyDescent="0.25"/>
    <row r="5789" ht="12.75" customHeight="1" x14ac:dyDescent="0.25"/>
    <row r="5790" ht="12.75" customHeight="1" x14ac:dyDescent="0.25"/>
    <row r="5791" ht="12.75" customHeight="1" x14ac:dyDescent="0.25"/>
    <row r="5792" ht="12.75" customHeight="1" x14ac:dyDescent="0.25"/>
    <row r="5793" ht="12.75" customHeight="1" x14ac:dyDescent="0.25"/>
    <row r="5794" ht="12.75" customHeight="1" x14ac:dyDescent="0.25"/>
    <row r="5795" ht="12.75" customHeight="1" x14ac:dyDescent="0.25"/>
    <row r="5796" ht="12.75" customHeight="1" x14ac:dyDescent="0.25"/>
    <row r="5797" ht="12.75" customHeight="1" x14ac:dyDescent="0.25"/>
    <row r="5798" ht="12.75" customHeight="1" x14ac:dyDescent="0.25"/>
    <row r="5799" ht="12.75" customHeight="1" x14ac:dyDescent="0.25"/>
    <row r="5800" ht="12.75" customHeight="1" x14ac:dyDescent="0.25"/>
    <row r="5801" ht="12.75" customHeight="1" x14ac:dyDescent="0.25"/>
    <row r="5802" ht="12.75" customHeight="1" x14ac:dyDescent="0.25"/>
    <row r="5803" ht="12.75" customHeight="1" x14ac:dyDescent="0.25"/>
    <row r="5804" ht="12.75" customHeight="1" x14ac:dyDescent="0.25"/>
    <row r="5805" ht="12.75" customHeight="1" x14ac:dyDescent="0.25"/>
    <row r="5806" ht="12.75" customHeight="1" x14ac:dyDescent="0.25"/>
    <row r="5807" ht="12.75" customHeight="1" x14ac:dyDescent="0.25"/>
    <row r="5808" ht="12.75" customHeight="1" x14ac:dyDescent="0.25"/>
    <row r="5810" ht="12.75" customHeight="1" x14ac:dyDescent="0.25"/>
    <row r="5811" ht="12.75" customHeight="1" x14ac:dyDescent="0.25"/>
    <row r="5812" ht="12.75" customHeight="1" x14ac:dyDescent="0.25"/>
    <row r="5813" ht="12.75" customHeight="1" x14ac:dyDescent="0.25"/>
    <row r="5814" ht="12.75" customHeight="1" x14ac:dyDescent="0.25"/>
    <row r="5815" ht="12.75" customHeight="1" x14ac:dyDescent="0.25"/>
    <row r="5816" ht="12.75" customHeight="1" x14ac:dyDescent="0.25"/>
    <row r="5818" ht="12.75" customHeight="1" x14ac:dyDescent="0.25"/>
    <row r="5819" ht="12.75" customHeight="1" x14ac:dyDescent="0.25"/>
    <row r="5820" ht="12.75" customHeight="1" x14ac:dyDescent="0.25"/>
    <row r="5821" ht="12.75" customHeight="1" x14ac:dyDescent="0.25"/>
    <row r="5822" ht="12.75" customHeight="1" x14ac:dyDescent="0.25"/>
    <row r="5823" ht="12.75" customHeight="1" x14ac:dyDescent="0.25"/>
    <row r="5824" ht="12.75" customHeight="1" x14ac:dyDescent="0.25"/>
    <row r="5825" ht="12.75" customHeight="1" x14ac:dyDescent="0.25"/>
    <row r="5826" ht="12.75" customHeight="1" x14ac:dyDescent="0.25"/>
    <row r="5827" ht="12.75" customHeight="1" x14ac:dyDescent="0.25"/>
    <row r="5828" ht="12.75" customHeight="1" x14ac:dyDescent="0.25"/>
    <row r="5829" ht="12.75" customHeight="1" x14ac:dyDescent="0.25"/>
    <row r="5831" ht="12.75" customHeight="1" x14ac:dyDescent="0.25"/>
    <row r="5832" ht="12.75" customHeight="1" x14ac:dyDescent="0.25"/>
    <row r="5833" ht="12.75" customHeight="1" x14ac:dyDescent="0.25"/>
    <row r="5834" ht="12.75" customHeight="1" x14ac:dyDescent="0.25"/>
    <row r="5835" ht="12.75" customHeight="1" x14ac:dyDescent="0.25"/>
    <row r="5837" ht="12.75" customHeight="1" x14ac:dyDescent="0.25"/>
    <row r="5838" ht="12.75" customHeight="1" x14ac:dyDescent="0.25"/>
    <row r="5839" ht="12.75" customHeight="1" x14ac:dyDescent="0.25"/>
    <row r="5840" ht="12.75" customHeight="1" x14ac:dyDescent="0.25"/>
    <row r="5841" ht="12.75" customHeight="1" x14ac:dyDescent="0.25"/>
    <row r="5842" ht="12.75" customHeight="1" x14ac:dyDescent="0.25"/>
    <row r="5843" ht="12.75" customHeight="1" x14ac:dyDescent="0.25"/>
    <row r="5844" ht="12.75" customHeight="1" x14ac:dyDescent="0.25"/>
    <row r="5845" ht="12.75" customHeight="1" x14ac:dyDescent="0.25"/>
    <row r="5846" ht="12.75" customHeight="1" x14ac:dyDescent="0.25"/>
    <row r="5847" ht="12.75" customHeight="1" x14ac:dyDescent="0.25"/>
    <row r="5848" ht="12.75" customHeight="1" x14ac:dyDescent="0.25"/>
    <row r="5849" ht="12.75" customHeight="1" x14ac:dyDescent="0.25"/>
    <row r="5850" ht="12.75" customHeight="1" x14ac:dyDescent="0.25"/>
    <row r="5851" ht="12.75" customHeight="1" x14ac:dyDescent="0.25"/>
    <row r="5852" ht="12.75" customHeight="1" x14ac:dyDescent="0.25"/>
    <row r="5853" ht="12.75" customHeight="1" x14ac:dyDescent="0.25"/>
    <row r="5854" ht="12.75" customHeight="1" x14ac:dyDescent="0.25"/>
    <row r="5855" ht="12.75" customHeight="1" x14ac:dyDescent="0.25"/>
    <row r="5856" ht="12.75" customHeight="1" x14ac:dyDescent="0.25"/>
    <row r="5857" ht="12.75" customHeight="1" x14ac:dyDescent="0.25"/>
    <row r="5858" ht="12.75" customHeight="1" x14ac:dyDescent="0.25"/>
    <row r="5859" ht="12.75" customHeight="1" x14ac:dyDescent="0.25"/>
    <row r="5860" ht="12.75" customHeight="1" x14ac:dyDescent="0.25"/>
    <row r="5862" ht="12.75" customHeight="1" x14ac:dyDescent="0.25"/>
    <row r="5863" ht="12.75" customHeight="1" x14ac:dyDescent="0.25"/>
    <row r="5864" ht="12.75" customHeight="1" x14ac:dyDescent="0.25"/>
    <row r="5865" ht="12.75" customHeight="1" x14ac:dyDescent="0.25"/>
    <row r="5866" ht="12.75" customHeight="1" x14ac:dyDescent="0.25"/>
    <row r="5867" ht="12.75" customHeight="1" x14ac:dyDescent="0.25"/>
    <row r="5868" ht="12.75" customHeight="1" x14ac:dyDescent="0.25"/>
    <row r="5869" ht="12.75" customHeight="1" x14ac:dyDescent="0.25"/>
    <row r="5870" ht="12.75" customHeight="1" x14ac:dyDescent="0.25"/>
    <row r="5871" ht="12.75" customHeight="1" x14ac:dyDescent="0.25"/>
    <row r="5872" ht="12.75" customHeight="1" x14ac:dyDescent="0.25"/>
    <row r="5873" ht="12.75" customHeight="1" x14ac:dyDescent="0.25"/>
    <row r="5874" ht="12.75" customHeight="1" x14ac:dyDescent="0.25"/>
    <row r="5875" ht="12.75" customHeight="1" x14ac:dyDescent="0.25"/>
    <row r="5876" ht="12.75" customHeight="1" x14ac:dyDescent="0.25"/>
    <row r="5877" ht="12.75" customHeight="1" x14ac:dyDescent="0.25"/>
    <row r="5878" ht="12.75" customHeight="1" x14ac:dyDescent="0.25"/>
    <row r="5879" ht="12.75" customHeight="1" x14ac:dyDescent="0.25"/>
    <row r="5880" ht="12.75" customHeight="1" x14ac:dyDescent="0.25"/>
    <row r="5881" ht="12.75" customHeight="1" x14ac:dyDescent="0.25"/>
    <row r="5882" ht="12.75" customHeight="1" x14ac:dyDescent="0.25"/>
    <row r="5883" ht="12.75" customHeight="1" x14ac:dyDescent="0.25"/>
    <row r="5884" ht="12.75" customHeight="1" x14ac:dyDescent="0.25"/>
    <row r="5885" ht="12.75" customHeight="1" x14ac:dyDescent="0.25"/>
    <row r="5886" ht="12.75" customHeight="1" x14ac:dyDescent="0.25"/>
    <row r="5887" ht="12.75" customHeight="1" x14ac:dyDescent="0.25"/>
    <row r="5888" ht="12.75" customHeight="1" x14ac:dyDescent="0.25"/>
    <row r="5889" ht="12.75" customHeight="1" x14ac:dyDescent="0.25"/>
    <row r="5890" ht="12.75" customHeight="1" x14ac:dyDescent="0.25"/>
    <row r="5891" ht="12.75" customHeight="1" x14ac:dyDescent="0.25"/>
    <row r="5892" ht="12.75" customHeight="1" x14ac:dyDescent="0.25"/>
    <row r="5893" ht="12.75" customHeight="1" x14ac:dyDescent="0.25"/>
    <row r="5894" ht="12.75" customHeight="1" x14ac:dyDescent="0.25"/>
    <row r="5895" ht="12.75" customHeight="1" x14ac:dyDescent="0.25"/>
    <row r="5896" ht="12.75" customHeight="1" x14ac:dyDescent="0.25"/>
    <row r="5897" ht="12.75" customHeight="1" x14ac:dyDescent="0.25"/>
    <row r="5898" ht="12.75" customHeight="1" x14ac:dyDescent="0.25"/>
    <row r="5899" ht="12.75" customHeight="1" x14ac:dyDescent="0.25"/>
    <row r="5900" ht="12.75" customHeight="1" x14ac:dyDescent="0.25"/>
    <row r="5901" ht="12.75" customHeight="1" x14ac:dyDescent="0.25"/>
    <row r="5902" ht="12.75" customHeight="1" x14ac:dyDescent="0.25"/>
    <row r="5903" ht="12.75" customHeight="1" x14ac:dyDescent="0.25"/>
    <row r="5904" ht="12.75" customHeight="1" x14ac:dyDescent="0.25"/>
    <row r="5905" ht="12.75" customHeight="1" x14ac:dyDescent="0.25"/>
    <row r="5906" ht="12.75" customHeight="1" x14ac:dyDescent="0.25"/>
    <row r="5907" ht="12.75" customHeight="1" x14ac:dyDescent="0.25"/>
    <row r="5908" ht="12.75" customHeight="1" x14ac:dyDescent="0.25"/>
    <row r="5909" ht="12.75" customHeight="1" x14ac:dyDescent="0.25"/>
    <row r="5910" ht="12.75" customHeight="1" x14ac:dyDescent="0.25"/>
    <row r="5911" ht="12.75" customHeight="1" x14ac:dyDescent="0.25"/>
    <row r="5912" ht="12.75" customHeight="1" x14ac:dyDescent="0.25"/>
    <row r="5913" ht="12.75" customHeight="1" x14ac:dyDescent="0.25"/>
    <row r="5914" ht="12.75" customHeight="1" x14ac:dyDescent="0.25"/>
    <row r="5915" ht="12.75" customHeight="1" x14ac:dyDescent="0.25"/>
    <row r="5916" ht="12.75" customHeight="1" x14ac:dyDescent="0.25"/>
    <row r="5917" ht="12.75" customHeight="1" x14ac:dyDescent="0.25"/>
    <row r="5918" ht="12.75" customHeight="1" x14ac:dyDescent="0.25"/>
    <row r="5919" ht="12.75" customHeight="1" x14ac:dyDescent="0.25"/>
    <row r="5920" ht="12.75" customHeight="1" x14ac:dyDescent="0.25"/>
    <row r="5921" ht="12.75" customHeight="1" x14ac:dyDescent="0.25"/>
    <row r="5922" ht="12.75" customHeight="1" x14ac:dyDescent="0.25"/>
    <row r="5923" ht="12.75" customHeight="1" x14ac:dyDescent="0.25"/>
    <row r="5924" ht="12.75" customHeight="1" x14ac:dyDescent="0.25"/>
    <row r="5925" ht="12.75" customHeight="1" x14ac:dyDescent="0.25"/>
    <row r="5937" ht="15.75" customHeight="1" x14ac:dyDescent="0.25"/>
    <row r="5942" ht="12.75" customHeight="1" x14ac:dyDescent="0.25"/>
    <row r="5943" ht="12.75" customHeight="1" x14ac:dyDescent="0.25"/>
    <row r="5944" ht="12.75" customHeight="1" x14ac:dyDescent="0.25"/>
    <row r="5945" ht="12.75" customHeight="1" x14ac:dyDescent="0.25"/>
    <row r="5946" ht="12.75" customHeight="1" x14ac:dyDescent="0.25"/>
    <row r="5947" ht="12.75" customHeight="1" x14ac:dyDescent="0.25"/>
    <row r="5948" ht="12.75" customHeight="1" x14ac:dyDescent="0.25"/>
    <row r="5949" ht="12.75" customHeight="1" x14ac:dyDescent="0.25"/>
    <row r="5950" ht="12.75" customHeight="1" x14ac:dyDescent="0.25"/>
    <row r="5951" ht="12.75" customHeight="1" x14ac:dyDescent="0.25"/>
    <row r="5952" ht="12.75" customHeight="1" x14ac:dyDescent="0.25"/>
    <row r="5953" ht="12.75" customHeight="1" x14ac:dyDescent="0.25"/>
    <row r="5954" ht="12.75" customHeight="1" x14ac:dyDescent="0.25"/>
    <row r="5955" ht="12.75" customHeight="1" x14ac:dyDescent="0.25"/>
    <row r="5956" ht="12.75" customHeight="1" x14ac:dyDescent="0.25"/>
    <row r="5957" ht="12.75" customHeight="1" x14ac:dyDescent="0.25"/>
    <row r="5958" ht="12.75" customHeight="1" x14ac:dyDescent="0.25"/>
    <row r="5959" ht="12.75" customHeight="1" x14ac:dyDescent="0.25"/>
    <row r="5960" ht="12.75" customHeight="1" x14ac:dyDescent="0.25"/>
    <row r="5961" ht="12.75" customHeight="1" x14ac:dyDescent="0.25"/>
    <row r="5962" ht="12.75" customHeight="1" x14ac:dyDescent="0.25"/>
    <row r="5963" ht="12.75" customHeight="1" x14ac:dyDescent="0.25"/>
    <row r="5964" ht="12.75" customHeight="1" x14ac:dyDescent="0.25"/>
    <row r="5965" ht="12.75" customHeight="1" x14ac:dyDescent="0.25"/>
    <row r="5967" ht="12.75" customHeight="1" x14ac:dyDescent="0.25"/>
    <row r="5968" ht="12.75" customHeight="1" x14ac:dyDescent="0.25"/>
    <row r="5969" ht="12.75" customHeight="1" x14ac:dyDescent="0.25"/>
    <row r="5970" ht="12.75" customHeight="1" x14ac:dyDescent="0.25"/>
    <row r="5971" ht="12.75" customHeight="1" x14ac:dyDescent="0.25"/>
    <row r="5972" ht="12.75" customHeight="1" x14ac:dyDescent="0.25"/>
    <row r="5973" ht="12.75" customHeight="1" x14ac:dyDescent="0.25"/>
    <row r="5974" ht="12.75" customHeight="1" x14ac:dyDescent="0.25"/>
    <row r="5975" ht="12.75" customHeight="1" x14ac:dyDescent="0.25"/>
    <row r="5976" ht="12.75" customHeight="1" x14ac:dyDescent="0.25"/>
    <row r="5977" ht="12.75" customHeight="1" x14ac:dyDescent="0.25"/>
    <row r="5978" ht="12.75" customHeight="1" x14ac:dyDescent="0.25"/>
    <row r="5979" ht="12.75" customHeight="1" x14ac:dyDescent="0.25"/>
    <row r="5980" ht="12.75" customHeight="1" x14ac:dyDescent="0.25"/>
    <row r="5981" ht="12.75" customHeight="1" x14ac:dyDescent="0.25"/>
    <row r="5983" ht="12.75" customHeight="1" x14ac:dyDescent="0.25"/>
    <row r="5984" ht="12.75" customHeight="1" x14ac:dyDescent="0.25"/>
    <row r="5985" ht="12.75" customHeight="1" x14ac:dyDescent="0.25"/>
    <row r="5986" ht="12.75" customHeight="1" x14ac:dyDescent="0.25"/>
    <row r="5987" ht="12.75" customHeight="1" x14ac:dyDescent="0.25"/>
    <row r="5988" ht="12.75" customHeight="1" x14ac:dyDescent="0.25"/>
    <row r="5990" ht="12.75" customHeight="1" x14ac:dyDescent="0.25"/>
    <row r="5991" ht="12.75" customHeight="1" x14ac:dyDescent="0.25"/>
    <row r="5992" ht="12.75" customHeight="1" x14ac:dyDescent="0.25"/>
    <row r="5993" ht="12.75" customHeight="1" x14ac:dyDescent="0.25"/>
    <row r="5994" ht="12.75" customHeight="1" x14ac:dyDescent="0.25"/>
    <row r="5996" ht="12.75" customHeight="1" x14ac:dyDescent="0.25"/>
    <row r="5997" ht="12.75" customHeight="1" x14ac:dyDescent="0.25"/>
    <row r="5998" ht="12.75" customHeight="1" x14ac:dyDescent="0.25"/>
    <row r="5999" ht="12.75" customHeight="1" x14ac:dyDescent="0.25"/>
    <row r="6000" ht="12.75" customHeight="1" x14ac:dyDescent="0.25"/>
    <row r="6002" ht="12.75" customHeight="1" x14ac:dyDescent="0.25"/>
    <row r="6003" ht="12.75" customHeight="1" x14ac:dyDescent="0.25"/>
    <row r="6004" ht="12.75" customHeight="1" x14ac:dyDescent="0.25"/>
    <row r="6005" ht="12.75" customHeight="1" x14ac:dyDescent="0.25"/>
    <row r="6006" ht="12.75" customHeight="1" x14ac:dyDescent="0.25"/>
    <row r="6007" ht="12.75" customHeight="1" x14ac:dyDescent="0.25"/>
    <row r="6008" ht="12.75" customHeight="1" x14ac:dyDescent="0.25"/>
    <row r="6010" ht="12.75" customHeight="1" x14ac:dyDescent="0.25"/>
    <row r="6011" ht="12.75" customHeight="1" x14ac:dyDescent="0.25"/>
    <row r="6012" ht="12.75" customHeight="1" x14ac:dyDescent="0.25"/>
    <row r="6013" ht="12.75" customHeight="1" x14ac:dyDescent="0.25"/>
    <row r="6014" ht="12.75" customHeight="1" x14ac:dyDescent="0.25"/>
    <row r="6015" ht="12.75" customHeight="1" x14ac:dyDescent="0.25"/>
    <row r="6017" ht="12.75" customHeight="1" x14ac:dyDescent="0.25"/>
    <row r="6018" ht="12.75" customHeight="1" x14ac:dyDescent="0.25"/>
    <row r="6019" ht="12.75" customHeight="1" x14ac:dyDescent="0.25"/>
    <row r="6020" ht="12.75" customHeight="1" x14ac:dyDescent="0.25"/>
    <row r="6021" ht="12.75" customHeight="1" x14ac:dyDescent="0.25"/>
    <row r="6022" ht="12.75" customHeight="1" x14ac:dyDescent="0.25"/>
    <row r="6023" ht="12.75" customHeight="1" x14ac:dyDescent="0.25"/>
    <row r="6024" ht="12.75" customHeight="1" x14ac:dyDescent="0.25"/>
    <row r="6026" ht="12.75" customHeight="1" x14ac:dyDescent="0.25"/>
    <row r="6027" ht="12.75" customHeight="1" x14ac:dyDescent="0.25"/>
    <row r="6028" ht="12.75" customHeight="1" x14ac:dyDescent="0.25"/>
    <row r="6029" ht="12.75" customHeight="1" x14ac:dyDescent="0.25"/>
    <row r="6030" ht="12.75" customHeight="1" x14ac:dyDescent="0.25"/>
    <row r="6031" ht="12.75" customHeight="1" x14ac:dyDescent="0.25"/>
    <row r="6032" ht="12.75" customHeight="1" x14ac:dyDescent="0.25"/>
    <row r="6033" ht="12.75" customHeight="1" x14ac:dyDescent="0.25"/>
    <row r="6034" ht="12.75" customHeight="1" x14ac:dyDescent="0.25"/>
    <row r="6036" ht="12.75" customHeight="1" x14ac:dyDescent="0.25"/>
    <row r="6037" ht="12.75" customHeight="1" x14ac:dyDescent="0.25"/>
    <row r="6038" ht="12.75" customHeight="1" x14ac:dyDescent="0.25"/>
    <row r="6039" ht="12.75" customHeight="1" x14ac:dyDescent="0.25"/>
    <row r="6040" ht="12.75" customHeight="1" x14ac:dyDescent="0.25"/>
    <row r="6041" ht="12.75" customHeight="1" x14ac:dyDescent="0.25"/>
    <row r="6042" ht="12.75" customHeight="1" x14ac:dyDescent="0.25"/>
    <row r="6043" ht="12.75" customHeight="1" x14ac:dyDescent="0.25"/>
    <row r="6044" ht="12.75" customHeight="1" x14ac:dyDescent="0.25"/>
    <row r="6045" ht="12.75" customHeight="1" x14ac:dyDescent="0.25"/>
    <row r="6046" ht="12.75" customHeight="1" x14ac:dyDescent="0.25"/>
    <row r="6047" ht="12.75" customHeight="1" x14ac:dyDescent="0.25"/>
    <row r="6048" ht="12.75" customHeight="1" x14ac:dyDescent="0.25"/>
    <row r="6049" ht="12.75" customHeight="1" x14ac:dyDescent="0.25"/>
    <row r="6050" ht="12.75" customHeight="1" x14ac:dyDescent="0.25"/>
    <row r="6052" ht="12.75" customHeight="1" x14ac:dyDescent="0.25"/>
    <row r="6053" ht="12.75" customHeight="1" x14ac:dyDescent="0.25"/>
    <row r="6054" ht="12.75" customHeight="1" x14ac:dyDescent="0.25"/>
    <row r="6055" ht="12.75" customHeight="1" x14ac:dyDescent="0.25"/>
    <row r="6056" ht="12.75" customHeight="1" x14ac:dyDescent="0.25"/>
    <row r="6057" ht="12.75" customHeight="1" x14ac:dyDescent="0.25"/>
    <row r="6058" ht="12.75" customHeight="1" x14ac:dyDescent="0.25"/>
    <row r="6059" ht="12.75" customHeight="1" x14ac:dyDescent="0.25"/>
    <row r="6060" ht="12.75" customHeight="1" x14ac:dyDescent="0.25"/>
    <row r="6061" ht="12.75" customHeight="1" x14ac:dyDescent="0.25"/>
    <row r="6062" ht="12.75" customHeight="1" x14ac:dyDescent="0.25"/>
    <row r="6063" ht="12.75" customHeight="1" x14ac:dyDescent="0.25"/>
    <row r="6064" ht="12.75" customHeight="1" x14ac:dyDescent="0.25"/>
    <row r="6065" ht="12.75" customHeight="1" x14ac:dyDescent="0.25"/>
    <row r="6067" ht="12.75" customHeight="1" x14ac:dyDescent="0.25"/>
    <row r="6068" ht="12.75" customHeight="1" x14ac:dyDescent="0.25"/>
    <row r="6069" ht="12.75" customHeight="1" x14ac:dyDescent="0.25"/>
    <row r="6070" ht="12.75" customHeight="1" x14ac:dyDescent="0.25"/>
    <row r="6071" ht="12.75" customHeight="1" x14ac:dyDescent="0.25"/>
    <row r="6072" ht="12.75" customHeight="1" x14ac:dyDescent="0.25"/>
    <row r="6073" ht="12.75" customHeight="1" x14ac:dyDescent="0.25"/>
    <row r="6074" ht="12.75" customHeight="1" x14ac:dyDescent="0.25"/>
    <row r="6075" ht="12.75" customHeight="1" x14ac:dyDescent="0.25"/>
    <row r="6076" ht="12.75" customHeight="1" x14ac:dyDescent="0.25"/>
    <row r="6077" ht="12.75" customHeight="1" x14ac:dyDescent="0.25"/>
    <row r="6078" ht="12.75" customHeight="1" x14ac:dyDescent="0.25"/>
    <row r="6079" ht="12.75" customHeight="1" x14ac:dyDescent="0.25"/>
    <row r="6080" ht="12.75" customHeight="1" x14ac:dyDescent="0.25"/>
    <row r="6081" ht="12.75" customHeight="1" x14ac:dyDescent="0.25"/>
    <row r="6082" ht="12.75" customHeight="1" x14ac:dyDescent="0.25"/>
    <row r="6083" ht="12.75" customHeight="1" x14ac:dyDescent="0.25"/>
    <row r="6084" ht="12.75" customHeight="1" x14ac:dyDescent="0.25"/>
    <row r="6085" ht="12.75" customHeight="1" x14ac:dyDescent="0.25"/>
    <row r="6086" ht="12.75" customHeight="1" x14ac:dyDescent="0.25"/>
    <row r="6087" ht="12.75" customHeight="1" x14ac:dyDescent="0.25"/>
    <row r="6088" ht="12.75" customHeight="1" x14ac:dyDescent="0.25"/>
    <row r="6089" ht="12.75" customHeight="1" x14ac:dyDescent="0.25"/>
    <row r="6091" ht="12.75" customHeight="1" x14ac:dyDescent="0.25"/>
    <row r="6092" ht="12.75" customHeight="1" x14ac:dyDescent="0.25"/>
    <row r="6093" ht="12.75" customHeight="1" x14ac:dyDescent="0.25"/>
    <row r="6094" ht="12.75" customHeight="1" x14ac:dyDescent="0.25"/>
    <row r="6095" ht="12.75" customHeight="1" x14ac:dyDescent="0.25"/>
    <row r="6096" ht="12.75" customHeight="1" x14ac:dyDescent="0.25"/>
    <row r="6097" ht="12.75" customHeight="1" x14ac:dyDescent="0.25"/>
    <row r="6098" ht="12.75" customHeight="1" x14ac:dyDescent="0.25"/>
    <row r="6099" ht="12.75" customHeight="1" x14ac:dyDescent="0.25"/>
    <row r="6100" ht="12.75" customHeight="1" x14ac:dyDescent="0.25"/>
    <row r="6102" ht="12.75" customHeight="1" x14ac:dyDescent="0.25"/>
    <row r="6103" ht="12.75" customHeight="1" x14ac:dyDescent="0.25"/>
    <row r="6104" ht="12.75" customHeight="1" x14ac:dyDescent="0.25"/>
    <row r="6105" ht="12.75" customHeight="1" x14ac:dyDescent="0.25"/>
    <row r="6106" ht="12.75" customHeight="1" x14ac:dyDescent="0.25"/>
    <row r="6108" ht="12.75" customHeight="1" x14ac:dyDescent="0.25"/>
    <row r="6109" ht="12.75" customHeight="1" x14ac:dyDescent="0.25"/>
    <row r="6110" ht="12.75" customHeight="1" x14ac:dyDescent="0.25"/>
    <row r="6111" ht="12.75" customHeight="1" x14ac:dyDescent="0.25"/>
    <row r="6112" ht="12.75" customHeight="1" x14ac:dyDescent="0.25"/>
    <row r="6113" ht="12.75" customHeight="1" x14ac:dyDescent="0.25"/>
    <row r="6114" ht="12.75" customHeight="1" x14ac:dyDescent="0.25"/>
    <row r="6115" ht="12.75" customHeight="1" x14ac:dyDescent="0.25"/>
    <row r="6116" ht="12.75" customHeight="1" x14ac:dyDescent="0.25"/>
    <row r="6117" ht="12.75" customHeight="1" x14ac:dyDescent="0.25"/>
    <row r="6118" ht="12.75" customHeight="1" x14ac:dyDescent="0.25"/>
    <row r="6119" ht="12.75" customHeight="1" x14ac:dyDescent="0.25"/>
    <row r="6120" ht="12.75" customHeight="1" x14ac:dyDescent="0.25"/>
    <row r="6121" ht="12.75" customHeight="1" x14ac:dyDescent="0.25"/>
    <row r="6122" ht="12.75" customHeight="1" x14ac:dyDescent="0.25"/>
    <row r="6123" ht="12.75" customHeight="1" x14ac:dyDescent="0.25"/>
    <row r="6124" ht="12.75" customHeight="1" x14ac:dyDescent="0.25"/>
    <row r="6125" ht="12.75" customHeight="1" x14ac:dyDescent="0.25"/>
    <row r="6126" ht="12.75" customHeight="1" x14ac:dyDescent="0.25"/>
    <row r="6127" ht="12.75" customHeight="1" x14ac:dyDescent="0.25"/>
    <row r="6128" ht="12.75" customHeight="1" x14ac:dyDescent="0.25"/>
    <row r="6129" ht="12.75" customHeight="1" x14ac:dyDescent="0.25"/>
    <row r="6131" ht="12.75" customHeight="1" x14ac:dyDescent="0.25"/>
    <row r="6132" ht="12.75" customHeight="1" x14ac:dyDescent="0.25"/>
    <row r="6133" ht="12.75" customHeight="1" x14ac:dyDescent="0.25"/>
    <row r="6134" ht="12.75" customHeight="1" x14ac:dyDescent="0.25"/>
    <row r="6135" ht="12.75" customHeight="1" x14ac:dyDescent="0.25"/>
    <row r="6136" ht="12.75" customHeight="1" x14ac:dyDescent="0.25"/>
    <row r="6137" ht="12.75" customHeight="1" x14ac:dyDescent="0.25"/>
    <row r="6138" ht="12.75" customHeight="1" x14ac:dyDescent="0.25"/>
    <row r="6139" ht="12.75" customHeight="1" x14ac:dyDescent="0.25"/>
    <row r="6140" ht="12.75" customHeight="1" x14ac:dyDescent="0.25"/>
    <row r="6141" ht="12.75" customHeight="1" x14ac:dyDescent="0.25"/>
    <row r="6142" ht="12.75" customHeight="1" x14ac:dyDescent="0.25"/>
    <row r="6143" ht="12.75" customHeight="1" x14ac:dyDescent="0.25"/>
    <row r="6144" ht="12.75" customHeight="1" x14ac:dyDescent="0.25"/>
    <row r="6145" ht="12.75" customHeight="1" x14ac:dyDescent="0.25"/>
    <row r="6146" ht="12.75" customHeight="1" x14ac:dyDescent="0.25"/>
    <row r="6147" ht="12.75" customHeight="1" x14ac:dyDescent="0.25"/>
    <row r="6148" ht="12.75" customHeight="1" x14ac:dyDescent="0.25"/>
    <row r="6149" ht="12.75" customHeight="1" x14ac:dyDescent="0.25"/>
    <row r="6150" ht="12.75" customHeight="1" x14ac:dyDescent="0.25"/>
    <row r="6151" ht="12.75" customHeight="1" x14ac:dyDescent="0.25"/>
    <row r="6152" ht="12.75" customHeight="1" x14ac:dyDescent="0.25"/>
    <row r="6153" ht="12.75" customHeight="1" x14ac:dyDescent="0.25"/>
    <row r="6155" ht="12.75" customHeight="1" x14ac:dyDescent="0.25"/>
    <row r="6156" ht="12.75" customHeight="1" x14ac:dyDescent="0.25"/>
    <row r="6157" ht="12.75" customHeight="1" x14ac:dyDescent="0.25"/>
    <row r="6158" ht="12.75" customHeight="1" x14ac:dyDescent="0.25"/>
    <row r="6159" ht="12.75" customHeight="1" x14ac:dyDescent="0.25"/>
    <row r="6160" ht="12.75" customHeight="1" x14ac:dyDescent="0.25"/>
    <row r="6161" ht="12.75" customHeight="1" x14ac:dyDescent="0.25"/>
    <row r="6162" ht="12.75" customHeight="1" x14ac:dyDescent="0.25"/>
    <row r="6164" ht="12.75" customHeight="1" x14ac:dyDescent="0.25"/>
    <row r="6165" ht="12.75" customHeight="1" x14ac:dyDescent="0.25"/>
    <row r="6166" ht="12.75" customHeight="1" x14ac:dyDescent="0.25"/>
    <row r="6167" ht="12.75" customHeight="1" x14ac:dyDescent="0.25"/>
    <row r="6168" ht="12.75" customHeight="1" x14ac:dyDescent="0.25"/>
    <row r="6169" ht="12.75" customHeight="1" x14ac:dyDescent="0.25"/>
    <row r="6170" ht="12.75" customHeight="1" x14ac:dyDescent="0.25"/>
    <row r="6171" ht="12.75" customHeight="1" x14ac:dyDescent="0.25"/>
    <row r="6172" ht="12.75" customHeight="1" x14ac:dyDescent="0.25"/>
    <row r="6173" ht="12.75" customHeight="1" x14ac:dyDescent="0.25"/>
    <row r="6174" ht="12.75" customHeight="1" x14ac:dyDescent="0.25"/>
    <row r="6176" ht="12.75" customHeight="1" x14ac:dyDescent="0.25"/>
    <row r="6177" ht="12.75" customHeight="1" x14ac:dyDescent="0.25"/>
    <row r="6178" ht="12.75" customHeight="1" x14ac:dyDescent="0.25"/>
    <row r="6179" ht="12.75" customHeight="1" x14ac:dyDescent="0.25"/>
    <row r="6180" ht="12.75" customHeight="1" x14ac:dyDescent="0.25"/>
    <row r="6181" ht="12.75" customHeight="1" x14ac:dyDescent="0.25"/>
    <row r="6182" ht="12.75" customHeight="1" x14ac:dyDescent="0.25"/>
    <row r="6184" ht="12.75" customHeight="1" x14ac:dyDescent="0.25"/>
    <row r="6185" ht="12.75" customHeight="1" x14ac:dyDescent="0.25"/>
    <row r="6186" ht="12.75" customHeight="1" x14ac:dyDescent="0.25"/>
    <row r="6187" ht="12.75" customHeight="1" x14ac:dyDescent="0.25"/>
    <row r="6188" ht="12.75" customHeight="1" x14ac:dyDescent="0.25"/>
    <row r="6189" ht="12.75" customHeight="1" x14ac:dyDescent="0.25"/>
    <row r="6190" ht="12.75" customHeight="1" x14ac:dyDescent="0.25"/>
    <row r="6191" ht="12.75" customHeight="1" x14ac:dyDescent="0.25"/>
    <row r="6192" ht="12.75" customHeight="1" x14ac:dyDescent="0.25"/>
    <row r="6193" ht="12.75" customHeight="1" x14ac:dyDescent="0.25"/>
    <row r="6195" ht="12.75" customHeight="1" x14ac:dyDescent="0.25"/>
    <row r="6196" ht="12.75" customHeight="1" x14ac:dyDescent="0.25"/>
    <row r="6197" ht="12.75" customHeight="1" x14ac:dyDescent="0.25"/>
    <row r="6198" ht="12.75" customHeight="1" x14ac:dyDescent="0.25"/>
    <row r="6199" ht="12.75" customHeight="1" x14ac:dyDescent="0.25"/>
    <row r="6200" ht="12.75" customHeight="1" x14ac:dyDescent="0.25"/>
    <row r="6201" ht="12.75" customHeight="1" x14ac:dyDescent="0.25"/>
    <row r="6202" ht="12.75" customHeight="1" x14ac:dyDescent="0.25"/>
    <row r="6203" ht="12.75" customHeight="1" x14ac:dyDescent="0.25"/>
    <row r="6204" ht="12.75" customHeight="1" x14ac:dyDescent="0.25"/>
    <row r="6205" ht="12.75" customHeight="1" x14ac:dyDescent="0.25"/>
    <row r="6206" ht="12.75" customHeight="1" x14ac:dyDescent="0.25"/>
    <row r="6207" ht="12.75" customHeight="1" x14ac:dyDescent="0.25"/>
    <row r="6209" ht="12.75" customHeight="1" x14ac:dyDescent="0.25"/>
    <row r="6210" ht="12.75" customHeight="1" x14ac:dyDescent="0.25"/>
    <row r="6211" ht="12.75" customHeight="1" x14ac:dyDescent="0.25"/>
    <row r="6212" ht="12.75" customHeight="1" x14ac:dyDescent="0.25"/>
    <row r="6213" ht="12.75" customHeight="1" x14ac:dyDescent="0.25"/>
    <row r="6214" ht="12.75" customHeight="1" x14ac:dyDescent="0.25"/>
    <row r="6215" ht="12.75" customHeight="1" x14ac:dyDescent="0.25"/>
    <row r="6216" ht="12.75" customHeight="1" x14ac:dyDescent="0.25"/>
    <row r="6217" ht="12.75" customHeight="1" x14ac:dyDescent="0.25"/>
    <row r="6218" ht="12.75" customHeight="1" x14ac:dyDescent="0.25"/>
    <row r="6219" ht="12.75" customHeight="1" x14ac:dyDescent="0.25"/>
    <row r="6220" ht="12.75" customHeight="1" x14ac:dyDescent="0.25"/>
    <row r="6221" ht="12.75" customHeight="1" x14ac:dyDescent="0.25"/>
    <row r="6222" ht="12.75" customHeight="1" x14ac:dyDescent="0.25"/>
    <row r="6223" ht="12.75" customHeight="1" x14ac:dyDescent="0.25"/>
    <row r="6224" ht="12.75" customHeight="1" x14ac:dyDescent="0.25"/>
    <row r="6225" ht="12.75" customHeight="1" x14ac:dyDescent="0.25"/>
    <row r="6226" ht="12.75" customHeight="1" x14ac:dyDescent="0.25"/>
    <row r="6227" ht="12.75" customHeight="1" x14ac:dyDescent="0.25"/>
    <row r="6228" ht="12.75" customHeight="1" x14ac:dyDescent="0.25"/>
    <row r="6229" ht="12.75" customHeight="1" x14ac:dyDescent="0.25"/>
    <row r="6230" ht="12.75" customHeight="1" x14ac:dyDescent="0.25"/>
    <row r="6231" ht="12.75" customHeight="1" x14ac:dyDescent="0.25"/>
    <row r="6232" ht="12.75" customHeight="1" x14ac:dyDescent="0.25"/>
    <row r="6233" ht="12.75" customHeight="1" x14ac:dyDescent="0.25"/>
    <row r="6235" ht="12.75" customHeight="1" x14ac:dyDescent="0.25"/>
    <row r="6236" ht="12.75" customHeight="1" x14ac:dyDescent="0.25"/>
    <row r="6237" ht="12.75" customHeight="1" x14ac:dyDescent="0.25"/>
    <row r="6238" ht="12.75" customHeight="1" x14ac:dyDescent="0.25"/>
    <row r="6239" ht="12.75" customHeight="1" x14ac:dyDescent="0.25"/>
    <row r="6240" ht="12.75" customHeight="1" x14ac:dyDescent="0.25"/>
    <row r="6241" ht="12.75" customHeight="1" x14ac:dyDescent="0.25"/>
    <row r="6243" ht="12.75" customHeight="1" x14ac:dyDescent="0.25"/>
    <row r="6244" ht="12.75" customHeight="1" x14ac:dyDescent="0.25"/>
    <row r="6245" ht="12.75" customHeight="1" x14ac:dyDescent="0.25"/>
    <row r="6246" ht="12.75" customHeight="1" x14ac:dyDescent="0.25"/>
    <row r="6247" ht="12.75" customHeight="1" x14ac:dyDescent="0.25"/>
    <row r="6248" ht="12.75" customHeight="1" x14ac:dyDescent="0.25"/>
    <row r="6249" ht="12.75" customHeight="1" x14ac:dyDescent="0.25"/>
    <row r="6250" ht="12.75" customHeight="1" x14ac:dyDescent="0.25"/>
    <row r="6251" ht="12.75" customHeight="1" x14ac:dyDescent="0.25"/>
    <row r="6252" ht="12.75" customHeight="1" x14ac:dyDescent="0.25"/>
    <row r="6253" ht="12.75" customHeight="1" x14ac:dyDescent="0.25"/>
    <row r="6254" ht="12.75" customHeight="1" x14ac:dyDescent="0.25"/>
    <row r="6256" ht="12.75" customHeight="1" x14ac:dyDescent="0.25"/>
    <row r="6257" ht="12.75" customHeight="1" x14ac:dyDescent="0.25"/>
    <row r="6258" ht="12.75" customHeight="1" x14ac:dyDescent="0.25"/>
    <row r="6259" ht="12.75" customHeight="1" x14ac:dyDescent="0.25"/>
    <row r="6260" ht="12.75" customHeight="1" x14ac:dyDescent="0.25"/>
    <row r="6262" ht="12.75" customHeight="1" x14ac:dyDescent="0.25"/>
    <row r="6263" ht="12.75" customHeight="1" x14ac:dyDescent="0.25"/>
    <row r="6264" ht="12.75" customHeight="1" x14ac:dyDescent="0.25"/>
    <row r="6265" ht="12.75" customHeight="1" x14ac:dyDescent="0.25"/>
    <row r="6266" ht="12.75" customHeight="1" x14ac:dyDescent="0.25"/>
    <row r="6267" ht="12.75" customHeight="1" x14ac:dyDescent="0.25"/>
    <row r="6268" ht="12.75" customHeight="1" x14ac:dyDescent="0.25"/>
    <row r="6269" ht="12.75" customHeight="1" x14ac:dyDescent="0.25"/>
    <row r="6270" ht="12.75" customHeight="1" x14ac:dyDescent="0.25"/>
    <row r="6271" ht="12.75" customHeight="1" x14ac:dyDescent="0.25"/>
    <row r="6272" ht="12.75" customHeight="1" x14ac:dyDescent="0.25"/>
    <row r="6273" ht="12.75" customHeight="1" x14ac:dyDescent="0.25"/>
    <row r="6274" ht="12.75" customHeight="1" x14ac:dyDescent="0.25"/>
    <row r="6275" ht="12.75" customHeight="1" x14ac:dyDescent="0.25"/>
    <row r="6276" ht="12.75" customHeight="1" x14ac:dyDescent="0.25"/>
    <row r="6277" ht="12.75" customHeight="1" x14ac:dyDescent="0.25"/>
    <row r="6278" ht="12.75" customHeight="1" x14ac:dyDescent="0.25"/>
    <row r="6279" ht="12.75" customHeight="1" x14ac:dyDescent="0.25"/>
    <row r="6280" ht="12.75" customHeight="1" x14ac:dyDescent="0.25"/>
    <row r="6281" ht="12.75" customHeight="1" x14ac:dyDescent="0.25"/>
    <row r="6282" ht="12.75" customHeight="1" x14ac:dyDescent="0.25"/>
    <row r="6283" ht="12.75" customHeight="1" x14ac:dyDescent="0.25"/>
    <row r="6284" ht="12.75" customHeight="1" x14ac:dyDescent="0.25"/>
    <row r="6285" ht="12.75" customHeight="1" x14ac:dyDescent="0.25"/>
    <row r="6287" ht="12.75" customHeight="1" x14ac:dyDescent="0.25"/>
    <row r="6288" ht="12.75" customHeight="1" x14ac:dyDescent="0.25"/>
    <row r="6289" ht="12.75" customHeight="1" x14ac:dyDescent="0.25"/>
    <row r="6290" ht="12.75" customHeight="1" x14ac:dyDescent="0.25"/>
    <row r="6291" ht="12.75" customHeight="1" x14ac:dyDescent="0.25"/>
    <row r="6292" ht="12.75" customHeight="1" x14ac:dyDescent="0.25"/>
    <row r="6293" ht="12.75" customHeight="1" x14ac:dyDescent="0.25"/>
    <row r="6294" ht="12.75" customHeight="1" x14ac:dyDescent="0.25"/>
    <row r="6295" ht="12.75" customHeight="1" x14ac:dyDescent="0.25"/>
    <row r="6296" ht="12.75" customHeight="1" x14ac:dyDescent="0.25"/>
    <row r="6297" ht="12.75" customHeight="1" x14ac:dyDescent="0.25"/>
    <row r="6298" ht="12.75" customHeight="1" x14ac:dyDescent="0.25"/>
    <row r="6299" ht="12.75" customHeight="1" x14ac:dyDescent="0.25"/>
    <row r="6300" ht="12.75" customHeight="1" x14ac:dyDescent="0.25"/>
    <row r="6301" ht="12.75" customHeight="1" x14ac:dyDescent="0.25"/>
    <row r="6302" ht="12.75" customHeight="1" x14ac:dyDescent="0.25"/>
    <row r="6303" ht="12.75" customHeight="1" x14ac:dyDescent="0.25"/>
    <row r="6304" ht="12.75" customHeight="1" x14ac:dyDescent="0.25"/>
    <row r="6305" ht="12.75" customHeight="1" x14ac:dyDescent="0.25"/>
    <row r="6306" ht="12.75" customHeight="1" x14ac:dyDescent="0.25"/>
    <row r="6307" ht="12.75" customHeight="1" x14ac:dyDescent="0.25"/>
    <row r="6308" ht="12.75" customHeight="1" x14ac:dyDescent="0.25"/>
    <row r="6309" ht="12.75" customHeight="1" x14ac:dyDescent="0.25"/>
    <row r="6310" ht="12.75" customHeight="1" x14ac:dyDescent="0.25"/>
    <row r="6311" ht="12.75" customHeight="1" x14ac:dyDescent="0.25"/>
    <row r="6312" ht="12.75" customHeight="1" x14ac:dyDescent="0.25"/>
    <row r="6313" ht="12.75" customHeight="1" x14ac:dyDescent="0.25"/>
    <row r="6314" ht="12.75" customHeight="1" x14ac:dyDescent="0.25"/>
    <row r="6315" ht="12.75" customHeight="1" x14ac:dyDescent="0.25"/>
    <row r="6316" ht="12.75" customHeight="1" x14ac:dyDescent="0.25"/>
    <row r="6317" ht="12.75" customHeight="1" x14ac:dyDescent="0.25"/>
    <row r="6318" ht="12.75" customHeight="1" x14ac:dyDescent="0.25"/>
    <row r="6319" ht="12.75" customHeight="1" x14ac:dyDescent="0.25"/>
    <row r="6320" ht="12.75" customHeight="1" x14ac:dyDescent="0.25"/>
    <row r="6321" ht="12.75" customHeight="1" x14ac:dyDescent="0.25"/>
    <row r="6322" ht="12.75" customHeight="1" x14ac:dyDescent="0.25"/>
    <row r="6323" ht="12.75" customHeight="1" x14ac:dyDescent="0.25"/>
    <row r="6324" ht="12.75" customHeight="1" x14ac:dyDescent="0.25"/>
    <row r="6325" ht="12.75" customHeight="1" x14ac:dyDescent="0.25"/>
    <row r="6326" ht="12.75" customHeight="1" x14ac:dyDescent="0.25"/>
    <row r="6327" ht="12.75" customHeight="1" x14ac:dyDescent="0.25"/>
    <row r="6328" ht="12.75" customHeight="1" x14ac:dyDescent="0.25"/>
    <row r="6329" ht="12.75" customHeight="1" x14ac:dyDescent="0.25"/>
    <row r="6330" ht="12.75" customHeight="1" x14ac:dyDescent="0.25"/>
    <row r="6331" ht="12.75" customHeight="1" x14ac:dyDescent="0.25"/>
    <row r="6332" ht="12.75" customHeight="1" x14ac:dyDescent="0.25"/>
    <row r="6333" ht="12.75" customHeight="1" x14ac:dyDescent="0.25"/>
    <row r="6334" ht="12.75" customHeight="1" x14ac:dyDescent="0.25"/>
    <row r="6335" ht="12.75" customHeight="1" x14ac:dyDescent="0.25"/>
    <row r="6336" ht="12.75" customHeight="1" x14ac:dyDescent="0.25"/>
    <row r="6337" ht="12.75" customHeight="1" x14ac:dyDescent="0.25"/>
    <row r="6338" ht="12.75" customHeight="1" x14ac:dyDescent="0.25"/>
    <row r="6339" ht="12.75" customHeight="1" x14ac:dyDescent="0.25"/>
    <row r="6340" ht="12.75" customHeight="1" x14ac:dyDescent="0.25"/>
    <row r="6341" ht="12.75" customHeight="1" x14ac:dyDescent="0.25"/>
    <row r="6342" ht="12.75" customHeight="1" x14ac:dyDescent="0.25"/>
    <row r="6343" ht="12.75" customHeight="1" x14ac:dyDescent="0.25"/>
    <row r="6344" ht="12.75" customHeight="1" x14ac:dyDescent="0.25"/>
    <row r="6345" ht="12.75" customHeight="1" x14ac:dyDescent="0.25"/>
    <row r="6346" ht="12.75" customHeight="1" x14ac:dyDescent="0.25"/>
    <row r="6347" ht="12.75" customHeight="1" x14ac:dyDescent="0.25"/>
    <row r="6348" ht="12.75" customHeight="1" x14ac:dyDescent="0.25"/>
    <row r="6349" ht="12.75" customHeight="1" x14ac:dyDescent="0.25"/>
    <row r="6350" ht="12.75" customHeight="1" x14ac:dyDescent="0.25"/>
    <row r="6366" ht="12.75" customHeight="1" x14ac:dyDescent="0.25"/>
    <row r="6367" ht="12.75" customHeight="1" x14ac:dyDescent="0.25"/>
    <row r="6368" ht="12.75" customHeight="1" x14ac:dyDescent="0.25"/>
    <row r="6369" ht="12.75" customHeight="1" x14ac:dyDescent="0.25"/>
    <row r="6370" ht="12.75" customHeight="1" x14ac:dyDescent="0.25"/>
    <row r="6371" ht="12.75" customHeight="1" x14ac:dyDescent="0.25"/>
    <row r="6372" ht="12.75" customHeight="1" x14ac:dyDescent="0.25"/>
    <row r="6373" ht="12.75" customHeight="1" x14ac:dyDescent="0.25"/>
    <row r="6374" ht="12.75" customHeight="1" x14ac:dyDescent="0.25"/>
    <row r="6375" ht="12.75" customHeight="1" x14ac:dyDescent="0.25"/>
    <row r="6376" ht="12.75" customHeight="1" x14ac:dyDescent="0.25"/>
    <row r="6377" ht="12.75" customHeight="1" x14ac:dyDescent="0.25"/>
    <row r="6378" ht="12.75" customHeight="1" x14ac:dyDescent="0.25"/>
    <row r="6379" ht="12.75" customHeight="1" x14ac:dyDescent="0.25"/>
    <row r="6380" ht="12.75" customHeight="1" x14ac:dyDescent="0.25"/>
    <row r="6381" ht="12.75" customHeight="1" x14ac:dyDescent="0.25"/>
    <row r="6382" ht="12.75" customHeight="1" x14ac:dyDescent="0.25"/>
    <row r="6383" ht="12.75" customHeight="1" x14ac:dyDescent="0.25"/>
    <row r="6384" ht="12.75" customHeight="1" x14ac:dyDescent="0.25"/>
    <row r="6385" ht="12.75" customHeight="1" x14ac:dyDescent="0.25"/>
    <row r="6386" ht="12.75" customHeight="1" x14ac:dyDescent="0.25"/>
    <row r="6387" ht="12.75" customHeight="1" x14ac:dyDescent="0.25"/>
    <row r="6388" ht="12.75" customHeight="1" x14ac:dyDescent="0.25"/>
    <row r="6389" ht="12.75" customHeight="1" x14ac:dyDescent="0.25"/>
    <row r="6391" ht="12.75" customHeight="1" x14ac:dyDescent="0.25"/>
    <row r="6392" ht="12.75" customHeight="1" x14ac:dyDescent="0.25"/>
    <row r="6393" ht="12.75" customHeight="1" x14ac:dyDescent="0.25"/>
    <row r="6394" ht="12.75" customHeight="1" x14ac:dyDescent="0.25"/>
    <row r="6395" ht="12.75" customHeight="1" x14ac:dyDescent="0.25"/>
    <row r="6396" ht="12.75" customHeight="1" x14ac:dyDescent="0.25"/>
    <row r="6397" ht="12.75" customHeight="1" x14ac:dyDescent="0.25"/>
    <row r="6398" ht="12.75" customHeight="1" x14ac:dyDescent="0.25"/>
    <row r="6399" ht="12.75" customHeight="1" x14ac:dyDescent="0.25"/>
    <row r="6400" ht="12.75" customHeight="1" x14ac:dyDescent="0.25"/>
    <row r="6401" ht="12.75" customHeight="1" x14ac:dyDescent="0.25"/>
    <row r="6402" ht="12.75" customHeight="1" x14ac:dyDescent="0.25"/>
    <row r="6403" ht="12.75" customHeight="1" x14ac:dyDescent="0.25"/>
    <row r="6404" ht="12.75" customHeight="1" x14ac:dyDescent="0.25"/>
    <row r="6405" ht="12.75" customHeight="1" x14ac:dyDescent="0.25"/>
    <row r="6407" ht="12.75" customHeight="1" x14ac:dyDescent="0.25"/>
    <row r="6408" ht="12.75" customHeight="1" x14ac:dyDescent="0.25"/>
    <row r="6409" ht="12.75" customHeight="1" x14ac:dyDescent="0.25"/>
    <row r="6410" ht="12.75" customHeight="1" x14ac:dyDescent="0.25"/>
    <row r="6411" ht="12.75" customHeight="1" x14ac:dyDescent="0.25"/>
    <row r="6412" ht="12.75" customHeight="1" x14ac:dyDescent="0.25"/>
    <row r="6414" ht="12.75" customHeight="1" x14ac:dyDescent="0.25"/>
    <row r="6415" ht="12.75" customHeight="1" x14ac:dyDescent="0.25"/>
    <row r="6416" ht="12.75" customHeight="1" x14ac:dyDescent="0.25"/>
    <row r="6417" ht="12.75" customHeight="1" x14ac:dyDescent="0.25"/>
    <row r="6418" ht="12.75" customHeight="1" x14ac:dyDescent="0.25"/>
    <row r="6420" ht="12.75" customHeight="1" x14ac:dyDescent="0.25"/>
    <row r="6421" ht="12.75" customHeight="1" x14ac:dyDescent="0.25"/>
    <row r="6422" ht="12.75" customHeight="1" x14ac:dyDescent="0.25"/>
    <row r="6423" ht="12.75" customHeight="1" x14ac:dyDescent="0.25"/>
    <row r="6424" ht="12.75" customHeight="1" x14ac:dyDescent="0.25"/>
    <row r="6426" ht="12.75" customHeight="1" x14ac:dyDescent="0.25"/>
    <row r="6427" ht="12.75" customHeight="1" x14ac:dyDescent="0.25"/>
    <row r="6428" ht="12.75" customHeight="1" x14ac:dyDescent="0.25"/>
    <row r="6429" ht="12.75" customHeight="1" x14ac:dyDescent="0.25"/>
    <row r="6430" ht="12.75" customHeight="1" x14ac:dyDescent="0.25"/>
    <row r="6431" ht="12.75" customHeight="1" x14ac:dyDescent="0.25"/>
    <row r="6432" ht="12.75" customHeight="1" x14ac:dyDescent="0.25"/>
    <row r="6434" ht="12.75" customHeight="1" x14ac:dyDescent="0.25"/>
    <row r="6435" ht="12.75" customHeight="1" x14ac:dyDescent="0.25"/>
    <row r="6436" ht="12.75" customHeight="1" x14ac:dyDescent="0.25"/>
    <row r="6437" ht="12.75" customHeight="1" x14ac:dyDescent="0.25"/>
    <row r="6438" ht="12.75" customHeight="1" x14ac:dyDescent="0.25"/>
    <row r="6439" ht="12.75" customHeight="1" x14ac:dyDescent="0.25"/>
    <row r="6441" ht="12.75" customHeight="1" x14ac:dyDescent="0.25"/>
    <row r="6442" ht="12.75" customHeight="1" x14ac:dyDescent="0.25"/>
    <row r="6443" ht="12.75" customHeight="1" x14ac:dyDescent="0.25"/>
    <row r="6444" ht="12.75" customHeight="1" x14ac:dyDescent="0.25"/>
    <row r="6445" ht="12.75" customHeight="1" x14ac:dyDescent="0.25"/>
    <row r="6446" ht="12.75" customHeight="1" x14ac:dyDescent="0.25"/>
    <row r="6447" ht="12.75" customHeight="1" x14ac:dyDescent="0.25"/>
    <row r="6448" ht="12.75" customHeight="1" x14ac:dyDescent="0.25"/>
    <row r="6450" ht="12.75" customHeight="1" x14ac:dyDescent="0.25"/>
    <row r="6451" ht="12.75" customHeight="1" x14ac:dyDescent="0.25"/>
    <row r="6452" ht="12.75" customHeight="1" x14ac:dyDescent="0.25"/>
    <row r="6453" ht="12.75" customHeight="1" x14ac:dyDescent="0.25"/>
    <row r="6454" ht="12.75" customHeight="1" x14ac:dyDescent="0.25"/>
    <row r="6455" ht="12.75" customHeight="1" x14ac:dyDescent="0.25"/>
    <row r="6456" ht="12.75" customHeight="1" x14ac:dyDescent="0.25"/>
    <row r="6457" ht="12.75" customHeight="1" x14ac:dyDescent="0.25"/>
    <row r="6458" ht="12.75" customHeight="1" x14ac:dyDescent="0.25"/>
    <row r="6460" ht="12.75" customHeight="1" x14ac:dyDescent="0.25"/>
    <row r="6461" ht="12.75" customHeight="1" x14ac:dyDescent="0.25"/>
    <row r="6462" ht="12.75" customHeight="1" x14ac:dyDescent="0.25"/>
    <row r="6463" ht="12.75" customHeight="1" x14ac:dyDescent="0.25"/>
    <row r="6464" ht="12.75" customHeight="1" x14ac:dyDescent="0.25"/>
    <row r="6465" ht="12.75" customHeight="1" x14ac:dyDescent="0.25"/>
    <row r="6466" ht="12.75" customHeight="1" x14ac:dyDescent="0.25"/>
    <row r="6467" ht="12.75" customHeight="1" x14ac:dyDescent="0.25"/>
    <row r="6468" ht="12.75" customHeight="1" x14ac:dyDescent="0.25"/>
    <row r="6469" ht="12.75" customHeight="1" x14ac:dyDescent="0.25"/>
    <row r="6470" ht="12.75" customHeight="1" x14ac:dyDescent="0.25"/>
    <row r="6471" ht="12.75" customHeight="1" x14ac:dyDescent="0.25"/>
    <row r="6472" ht="12.75" customHeight="1" x14ac:dyDescent="0.25"/>
    <row r="6473" ht="12.75" customHeight="1" x14ac:dyDescent="0.25"/>
    <row r="6474" ht="12.75" customHeight="1" x14ac:dyDescent="0.25"/>
    <row r="6476" ht="12.75" customHeight="1" x14ac:dyDescent="0.25"/>
    <row r="6477" ht="12.75" customHeight="1" x14ac:dyDescent="0.25"/>
    <row r="6478" ht="12.75" customHeight="1" x14ac:dyDescent="0.25"/>
    <row r="6479" ht="12.75" customHeight="1" x14ac:dyDescent="0.25"/>
    <row r="6480" ht="12.75" customHeight="1" x14ac:dyDescent="0.25"/>
    <row r="6481" ht="12.75" customHeight="1" x14ac:dyDescent="0.25"/>
    <row r="6482" ht="12.75" customHeight="1" x14ac:dyDescent="0.25"/>
    <row r="6483" ht="12.75" customHeight="1" x14ac:dyDescent="0.25"/>
    <row r="6484" ht="12.75" customHeight="1" x14ac:dyDescent="0.25"/>
    <row r="6485" ht="12.75" customHeight="1" x14ac:dyDescent="0.25"/>
    <row r="6486" ht="12.75" customHeight="1" x14ac:dyDescent="0.25"/>
    <row r="6487" ht="12.75" customHeight="1" x14ac:dyDescent="0.25"/>
    <row r="6488" ht="12.75" customHeight="1" x14ac:dyDescent="0.25"/>
    <row r="6489" ht="12.75" customHeight="1" x14ac:dyDescent="0.25"/>
    <row r="6491" ht="12.75" customHeight="1" x14ac:dyDescent="0.25"/>
    <row r="6492" ht="12.75" customHeight="1" x14ac:dyDescent="0.25"/>
    <row r="6493" ht="12.75" customHeight="1" x14ac:dyDescent="0.25"/>
    <row r="6494" ht="12.75" customHeight="1" x14ac:dyDescent="0.25"/>
    <row r="6495" ht="12.75" customHeight="1" x14ac:dyDescent="0.25"/>
    <row r="6496" ht="12.75" customHeight="1" x14ac:dyDescent="0.25"/>
    <row r="6497" ht="12.75" customHeight="1" x14ac:dyDescent="0.25"/>
    <row r="6498" ht="12.75" customHeight="1" x14ac:dyDescent="0.25"/>
    <row r="6499" ht="12.75" customHeight="1" x14ac:dyDescent="0.25"/>
    <row r="6500" ht="12.75" customHeight="1" x14ac:dyDescent="0.25"/>
    <row r="6501" ht="12.75" customHeight="1" x14ac:dyDescent="0.25"/>
    <row r="6502" ht="12.75" customHeight="1" x14ac:dyDescent="0.25"/>
    <row r="6503" ht="12.75" customHeight="1" x14ac:dyDescent="0.25"/>
    <row r="6504" ht="12.75" customHeight="1" x14ac:dyDescent="0.25"/>
    <row r="6505" ht="12.75" customHeight="1" x14ac:dyDescent="0.25"/>
    <row r="6506" ht="12.75" customHeight="1" x14ac:dyDescent="0.25"/>
    <row r="6507" ht="12.75" customHeight="1" x14ac:dyDescent="0.25"/>
    <row r="6508" ht="12.75" customHeight="1" x14ac:dyDescent="0.25"/>
    <row r="6509" ht="12.75" customHeight="1" x14ac:dyDescent="0.25"/>
    <row r="6510" ht="12.75" customHeight="1" x14ac:dyDescent="0.25"/>
    <row r="6511" ht="12.75" customHeight="1" x14ac:dyDescent="0.25"/>
    <row r="6512" ht="12.75" customHeight="1" x14ac:dyDescent="0.25"/>
    <row r="6513" ht="12.75" customHeight="1" x14ac:dyDescent="0.25"/>
    <row r="6515" ht="12.75" customHeight="1" x14ac:dyDescent="0.25"/>
    <row r="6516" ht="12.75" customHeight="1" x14ac:dyDescent="0.25"/>
    <row r="6517" ht="12.75" customHeight="1" x14ac:dyDescent="0.25"/>
    <row r="6518" ht="12.75" customHeight="1" x14ac:dyDescent="0.25"/>
    <row r="6519" ht="12.75" customHeight="1" x14ac:dyDescent="0.25"/>
    <row r="6520" ht="12.75" customHeight="1" x14ac:dyDescent="0.25"/>
    <row r="6521" ht="12.75" customHeight="1" x14ac:dyDescent="0.25"/>
    <row r="6522" ht="12.75" customHeight="1" x14ac:dyDescent="0.25"/>
    <row r="6523" ht="12.75" customHeight="1" x14ac:dyDescent="0.25"/>
    <row r="6524" ht="12.75" customHeight="1" x14ac:dyDescent="0.25"/>
    <row r="6526" ht="12.75" customHeight="1" x14ac:dyDescent="0.25"/>
    <row r="6527" ht="12.75" customHeight="1" x14ac:dyDescent="0.25"/>
    <row r="6528" ht="12.75" customHeight="1" x14ac:dyDescent="0.25"/>
    <row r="6529" ht="12.75" customHeight="1" x14ac:dyDescent="0.25"/>
    <row r="6530" ht="12.75" customHeight="1" x14ac:dyDescent="0.25"/>
    <row r="6532" ht="12.75" customHeight="1" x14ac:dyDescent="0.25"/>
    <row r="6533" ht="12.75" customHeight="1" x14ac:dyDescent="0.25"/>
    <row r="6534" ht="12.75" customHeight="1" x14ac:dyDescent="0.25"/>
    <row r="6535" ht="12.75" customHeight="1" x14ac:dyDescent="0.25"/>
    <row r="6536" ht="12.75" customHeight="1" x14ac:dyDescent="0.25"/>
    <row r="6537" ht="12.75" customHeight="1" x14ac:dyDescent="0.25"/>
    <row r="6538" ht="12.75" customHeight="1" x14ac:dyDescent="0.25"/>
    <row r="6539" ht="12.75" customHeight="1" x14ac:dyDescent="0.25"/>
    <row r="6540" ht="12.75" customHeight="1" x14ac:dyDescent="0.25"/>
    <row r="6541" ht="12.75" customHeight="1" x14ac:dyDescent="0.25"/>
    <row r="6542" ht="12.75" customHeight="1" x14ac:dyDescent="0.25"/>
    <row r="6543" ht="12.75" customHeight="1" x14ac:dyDescent="0.25"/>
    <row r="6544" ht="12.75" customHeight="1" x14ac:dyDescent="0.25"/>
    <row r="6545" ht="12.75" customHeight="1" x14ac:dyDescent="0.25"/>
    <row r="6546" ht="12.75" customHeight="1" x14ac:dyDescent="0.25"/>
    <row r="6547" ht="12.75" customHeight="1" x14ac:dyDescent="0.25"/>
    <row r="6548" ht="12.75" customHeight="1" x14ac:dyDescent="0.25"/>
    <row r="6549" ht="12.75" customHeight="1" x14ac:dyDescent="0.25"/>
    <row r="6550" ht="12.75" customHeight="1" x14ac:dyDescent="0.25"/>
    <row r="6551" ht="12.75" customHeight="1" x14ac:dyDescent="0.25"/>
    <row r="6552" ht="12.75" customHeight="1" x14ac:dyDescent="0.25"/>
    <row r="6553" ht="12.75" customHeight="1" x14ac:dyDescent="0.25"/>
    <row r="6555" ht="12.75" customHeight="1" x14ac:dyDescent="0.25"/>
    <row r="6556" ht="12.75" customHeight="1" x14ac:dyDescent="0.25"/>
    <row r="6557" ht="12.75" customHeight="1" x14ac:dyDescent="0.25"/>
    <row r="6558" ht="12.75" customHeight="1" x14ac:dyDescent="0.25"/>
    <row r="6559" ht="12.75" customHeight="1" x14ac:dyDescent="0.25"/>
    <row r="6560" ht="12.75" customHeight="1" x14ac:dyDescent="0.25"/>
    <row r="6561" ht="12.75" customHeight="1" x14ac:dyDescent="0.25"/>
    <row r="6562" ht="12.75" customHeight="1" x14ac:dyDescent="0.25"/>
    <row r="6563" ht="12.75" customHeight="1" x14ac:dyDescent="0.25"/>
    <row r="6564" ht="12.75" customHeight="1" x14ac:dyDescent="0.25"/>
    <row r="6565" ht="12.75" customHeight="1" x14ac:dyDescent="0.25"/>
    <row r="6566" ht="12.75" customHeight="1" x14ac:dyDescent="0.25"/>
    <row r="6567" ht="12.75" customHeight="1" x14ac:dyDescent="0.25"/>
    <row r="6568" ht="12.75" customHeight="1" x14ac:dyDescent="0.25"/>
    <row r="6569" ht="12.75" customHeight="1" x14ac:dyDescent="0.25"/>
    <row r="6570" ht="12.75" customHeight="1" x14ac:dyDescent="0.25"/>
    <row r="6571" ht="12.75" customHeight="1" x14ac:dyDescent="0.25"/>
    <row r="6572" ht="12.75" customHeight="1" x14ac:dyDescent="0.25"/>
    <row r="6573" ht="12.75" customHeight="1" x14ac:dyDescent="0.25"/>
    <row r="6574" ht="12.75" customHeight="1" x14ac:dyDescent="0.25"/>
    <row r="6575" ht="12.75" customHeight="1" x14ac:dyDescent="0.25"/>
    <row r="6576" ht="12.75" customHeight="1" x14ac:dyDescent="0.25"/>
    <row r="6577" ht="12.75" customHeight="1" x14ac:dyDescent="0.25"/>
    <row r="6579" ht="12.75" customHeight="1" x14ac:dyDescent="0.25"/>
    <row r="6580" ht="12.75" customHeight="1" x14ac:dyDescent="0.25"/>
    <row r="6581" ht="12.75" customHeight="1" x14ac:dyDescent="0.25"/>
    <row r="6582" ht="12.75" customHeight="1" x14ac:dyDescent="0.25"/>
    <row r="6583" ht="12.75" customHeight="1" x14ac:dyDescent="0.25"/>
    <row r="6584" ht="12.75" customHeight="1" x14ac:dyDescent="0.25"/>
    <row r="6585" ht="12.75" customHeight="1" x14ac:dyDescent="0.25"/>
    <row r="6586" ht="12.75" customHeight="1" x14ac:dyDescent="0.25"/>
    <row r="6588" ht="12.75" customHeight="1" x14ac:dyDescent="0.25"/>
    <row r="6589" ht="12.75" customHeight="1" x14ac:dyDescent="0.25"/>
    <row r="6590" ht="12.75" customHeight="1" x14ac:dyDescent="0.25"/>
    <row r="6591" ht="12.75" customHeight="1" x14ac:dyDescent="0.25"/>
    <row r="6592" ht="12.75" customHeight="1" x14ac:dyDescent="0.25"/>
    <row r="6593" ht="12.75" customHeight="1" x14ac:dyDescent="0.25"/>
    <row r="6594" ht="12.75" customHeight="1" x14ac:dyDescent="0.25"/>
    <row r="6595" ht="12.75" customHeight="1" x14ac:dyDescent="0.25"/>
    <row r="6596" ht="12.75" customHeight="1" x14ac:dyDescent="0.25"/>
    <row r="6597" ht="12.75" customHeight="1" x14ac:dyDescent="0.25"/>
    <row r="6598" ht="12.75" customHeight="1" x14ac:dyDescent="0.25"/>
    <row r="6600" ht="12.75" customHeight="1" x14ac:dyDescent="0.25"/>
    <row r="6601" ht="12.75" customHeight="1" x14ac:dyDescent="0.25"/>
    <row r="6602" ht="12.75" customHeight="1" x14ac:dyDescent="0.25"/>
    <row r="6603" ht="12.75" customHeight="1" x14ac:dyDescent="0.25"/>
    <row r="6604" ht="12.75" customHeight="1" x14ac:dyDescent="0.25"/>
    <row r="6605" ht="12.75" customHeight="1" x14ac:dyDescent="0.25"/>
    <row r="6606" ht="12.75" customHeight="1" x14ac:dyDescent="0.25"/>
    <row r="6608" ht="12.75" customHeight="1" x14ac:dyDescent="0.25"/>
    <row r="6609" ht="12.75" customHeight="1" x14ac:dyDescent="0.25"/>
    <row r="6610" ht="12.75" customHeight="1" x14ac:dyDescent="0.25"/>
    <row r="6611" ht="12.75" customHeight="1" x14ac:dyDescent="0.25"/>
    <row r="6612" ht="12.75" customHeight="1" x14ac:dyDescent="0.25"/>
    <row r="6613" ht="12.75" customHeight="1" x14ac:dyDescent="0.25"/>
    <row r="6614" ht="12.75" customHeight="1" x14ac:dyDescent="0.25"/>
    <row r="6615" ht="12.75" customHeight="1" x14ac:dyDescent="0.25"/>
    <row r="6616" ht="12.75" customHeight="1" x14ac:dyDescent="0.25"/>
    <row r="6617" ht="12.75" customHeight="1" x14ac:dyDescent="0.25"/>
    <row r="6619" ht="12.75" customHeight="1" x14ac:dyDescent="0.25"/>
    <row r="6620" ht="12.75" customHeight="1" x14ac:dyDescent="0.25"/>
    <row r="6621" ht="12.75" customHeight="1" x14ac:dyDescent="0.25"/>
    <row r="6622" ht="12.75" customHeight="1" x14ac:dyDescent="0.25"/>
    <row r="6623" ht="12.75" customHeight="1" x14ac:dyDescent="0.25"/>
    <row r="6624" ht="12.75" customHeight="1" x14ac:dyDescent="0.25"/>
    <row r="6625" ht="12.75" customHeight="1" x14ac:dyDescent="0.25"/>
    <row r="6626" ht="12.75" customHeight="1" x14ac:dyDescent="0.25"/>
    <row r="6627" ht="12.75" customHeight="1" x14ac:dyDescent="0.25"/>
    <row r="6628" ht="12.75" customHeight="1" x14ac:dyDescent="0.25"/>
    <row r="6629" ht="12.75" customHeight="1" x14ac:dyDescent="0.25"/>
    <row r="6630" ht="12.75" customHeight="1" x14ac:dyDescent="0.25"/>
    <row r="6631" ht="12.75" customHeight="1" x14ac:dyDescent="0.25"/>
    <row r="6633" ht="12.75" customHeight="1" x14ac:dyDescent="0.25"/>
    <row r="6634" ht="12.75" customHeight="1" x14ac:dyDescent="0.25"/>
    <row r="6635" ht="12.75" customHeight="1" x14ac:dyDescent="0.25"/>
    <row r="6636" ht="12.75" customHeight="1" x14ac:dyDescent="0.25"/>
    <row r="6637" ht="12.75" customHeight="1" x14ac:dyDescent="0.25"/>
    <row r="6638" ht="12.75" customHeight="1" x14ac:dyDescent="0.25"/>
    <row r="6639" ht="12.75" customHeight="1" x14ac:dyDescent="0.25"/>
    <row r="6640" ht="12.75" customHeight="1" x14ac:dyDescent="0.25"/>
    <row r="6641" ht="12.75" customHeight="1" x14ac:dyDescent="0.25"/>
    <row r="6642" ht="12.75" customHeight="1" x14ac:dyDescent="0.25"/>
    <row r="6643" ht="12.75" customHeight="1" x14ac:dyDescent="0.25"/>
    <row r="6644" ht="12.75" customHeight="1" x14ac:dyDescent="0.25"/>
    <row r="6645" ht="12.75" customHeight="1" x14ac:dyDescent="0.25"/>
    <row r="6646" ht="12.75" customHeight="1" x14ac:dyDescent="0.25"/>
    <row r="6647" ht="12.75" customHeight="1" x14ac:dyDescent="0.25"/>
    <row r="6648" ht="12.75" customHeight="1" x14ac:dyDescent="0.25"/>
    <row r="6649" ht="12.75" customHeight="1" x14ac:dyDescent="0.25"/>
    <row r="6650" ht="12.75" customHeight="1" x14ac:dyDescent="0.25"/>
    <row r="6651" ht="12.75" customHeight="1" x14ac:dyDescent="0.25"/>
    <row r="6652" ht="12.75" customHeight="1" x14ac:dyDescent="0.25"/>
    <row r="6653" ht="12.75" customHeight="1" x14ac:dyDescent="0.25"/>
    <row r="6654" ht="12.75" customHeight="1" x14ac:dyDescent="0.25"/>
    <row r="6655" ht="12.75" customHeight="1" x14ac:dyDescent="0.25"/>
    <row r="6656" ht="12.75" customHeight="1" x14ac:dyDescent="0.25"/>
    <row r="6657" ht="12.75" customHeight="1" x14ac:dyDescent="0.25"/>
    <row r="6659" ht="12.75" customHeight="1" x14ac:dyDescent="0.25"/>
    <row r="6660" ht="12.75" customHeight="1" x14ac:dyDescent="0.25"/>
    <row r="6661" ht="12.75" customHeight="1" x14ac:dyDescent="0.25"/>
    <row r="6662" ht="12.75" customHeight="1" x14ac:dyDescent="0.25"/>
    <row r="6663" ht="12.75" customHeight="1" x14ac:dyDescent="0.25"/>
    <row r="6664" ht="12.75" customHeight="1" x14ac:dyDescent="0.25"/>
    <row r="6665" ht="12.75" customHeight="1" x14ac:dyDescent="0.25"/>
    <row r="6667" ht="12.75" customHeight="1" x14ac:dyDescent="0.25"/>
    <row r="6668" ht="12.75" customHeight="1" x14ac:dyDescent="0.25"/>
    <row r="6669" ht="12.75" customHeight="1" x14ac:dyDescent="0.25"/>
    <row r="6670" ht="12.75" customHeight="1" x14ac:dyDescent="0.25"/>
    <row r="6671" ht="12.75" customHeight="1" x14ac:dyDescent="0.25"/>
    <row r="6672" ht="12.75" customHeight="1" x14ac:dyDescent="0.25"/>
    <row r="6673" ht="12.75" customHeight="1" x14ac:dyDescent="0.25"/>
    <row r="6674" ht="12.75" customHeight="1" x14ac:dyDescent="0.25"/>
    <row r="6675" ht="12.75" customHeight="1" x14ac:dyDescent="0.25"/>
    <row r="6676" ht="12.75" customHeight="1" x14ac:dyDescent="0.25"/>
    <row r="6677" ht="12.75" customHeight="1" x14ac:dyDescent="0.25"/>
    <row r="6678" ht="12.75" customHeight="1" x14ac:dyDescent="0.25"/>
    <row r="6680" ht="12.75" customHeight="1" x14ac:dyDescent="0.25"/>
    <row r="6681" ht="12.75" customHeight="1" x14ac:dyDescent="0.25"/>
    <row r="6682" ht="12.75" customHeight="1" x14ac:dyDescent="0.25"/>
    <row r="6683" ht="12.75" customHeight="1" x14ac:dyDescent="0.25"/>
    <row r="6684" ht="12.75" customHeight="1" x14ac:dyDescent="0.25"/>
    <row r="6686" ht="12.75" customHeight="1" x14ac:dyDescent="0.25"/>
    <row r="6687" ht="12.75" customHeight="1" x14ac:dyDescent="0.25"/>
    <row r="6688" ht="12.75" customHeight="1" x14ac:dyDescent="0.25"/>
    <row r="6689" ht="12.75" customHeight="1" x14ac:dyDescent="0.25"/>
    <row r="6690" ht="12.75" customHeight="1" x14ac:dyDescent="0.25"/>
    <row r="6691" ht="12.75" customHeight="1" x14ac:dyDescent="0.25"/>
    <row r="6692" ht="12.75" customHeight="1" x14ac:dyDescent="0.25"/>
    <row r="6693" ht="12.75" customHeight="1" x14ac:dyDescent="0.25"/>
    <row r="6694" ht="12.75" customHeight="1" x14ac:dyDescent="0.25"/>
    <row r="6695" ht="12.75" customHeight="1" x14ac:dyDescent="0.25"/>
    <row r="6696" ht="12.75" customHeight="1" x14ac:dyDescent="0.25"/>
    <row r="6697" ht="12.75" customHeight="1" x14ac:dyDescent="0.25"/>
    <row r="6698" ht="12.75" customHeight="1" x14ac:dyDescent="0.25"/>
    <row r="6699" ht="12.75" customHeight="1" x14ac:dyDescent="0.25"/>
    <row r="6700" ht="12.75" customHeight="1" x14ac:dyDescent="0.25"/>
    <row r="6701" ht="12.75" customHeight="1" x14ac:dyDescent="0.25"/>
    <row r="6702" ht="12.75" customHeight="1" x14ac:dyDescent="0.25"/>
    <row r="6703" ht="12.75" customHeight="1" x14ac:dyDescent="0.25"/>
    <row r="6704" ht="12.75" customHeight="1" x14ac:dyDescent="0.25"/>
    <row r="6705" ht="12.75" customHeight="1" x14ac:dyDescent="0.25"/>
    <row r="6706" ht="12.75" customHeight="1" x14ac:dyDescent="0.25"/>
    <row r="6707" ht="12.75" customHeight="1" x14ac:dyDescent="0.25"/>
    <row r="6708" ht="12.75" customHeight="1" x14ac:dyDescent="0.25"/>
    <row r="6709" ht="12.75" customHeight="1" x14ac:dyDescent="0.25"/>
    <row r="6711" ht="12.75" customHeight="1" x14ac:dyDescent="0.25"/>
    <row r="6712" ht="12.75" customHeight="1" x14ac:dyDescent="0.25"/>
    <row r="6713" ht="12.75" customHeight="1" x14ac:dyDescent="0.25"/>
    <row r="6714" ht="12.75" customHeight="1" x14ac:dyDescent="0.25"/>
    <row r="6715" ht="12.75" customHeight="1" x14ac:dyDescent="0.25"/>
    <row r="6716" ht="12.75" customHeight="1" x14ac:dyDescent="0.25"/>
    <row r="6717" ht="12.75" customHeight="1" x14ac:dyDescent="0.25"/>
    <row r="6718" ht="12.75" customHeight="1" x14ac:dyDescent="0.25"/>
    <row r="6719" ht="12.75" customHeight="1" x14ac:dyDescent="0.25"/>
    <row r="6720" ht="12.75" customHeight="1" x14ac:dyDescent="0.25"/>
    <row r="6721" ht="12.75" customHeight="1" x14ac:dyDescent="0.25"/>
    <row r="6722" ht="12.75" customHeight="1" x14ac:dyDescent="0.25"/>
    <row r="6723" ht="12.75" customHeight="1" x14ac:dyDescent="0.25"/>
    <row r="6724" ht="12.75" customHeight="1" x14ac:dyDescent="0.25"/>
    <row r="6725" ht="12.75" customHeight="1" x14ac:dyDescent="0.25"/>
    <row r="6726" ht="12.75" customHeight="1" x14ac:dyDescent="0.25"/>
    <row r="6727" ht="12.75" customHeight="1" x14ac:dyDescent="0.25"/>
    <row r="6728" ht="12.75" customHeight="1" x14ac:dyDescent="0.25"/>
    <row r="6729" ht="12.75" customHeight="1" x14ac:dyDescent="0.25"/>
    <row r="6730" ht="12.75" customHeight="1" x14ac:dyDescent="0.25"/>
    <row r="6731" ht="12.75" customHeight="1" x14ac:dyDescent="0.25"/>
    <row r="6732" ht="12.75" customHeight="1" x14ac:dyDescent="0.25"/>
    <row r="6733" ht="12.75" customHeight="1" x14ac:dyDescent="0.25"/>
    <row r="6734" ht="12.75" customHeight="1" x14ac:dyDescent="0.25"/>
    <row r="6735" ht="12.75" customHeight="1" x14ac:dyDescent="0.25"/>
    <row r="6736" ht="12.75" customHeight="1" x14ac:dyDescent="0.25"/>
    <row r="6737" ht="12.75" customHeight="1" x14ac:dyDescent="0.25"/>
    <row r="6738" ht="12.75" customHeight="1" x14ac:dyDescent="0.25"/>
    <row r="6739" ht="12.75" customHeight="1" x14ac:dyDescent="0.25"/>
    <row r="6740" ht="12.75" customHeight="1" x14ac:dyDescent="0.25"/>
    <row r="6741" ht="12.75" customHeight="1" x14ac:dyDescent="0.25"/>
    <row r="6742" ht="12.75" customHeight="1" x14ac:dyDescent="0.25"/>
    <row r="6743" ht="12.75" customHeight="1" x14ac:dyDescent="0.25"/>
    <row r="6744" ht="12.75" customHeight="1" x14ac:dyDescent="0.25"/>
    <row r="6745" ht="12.75" customHeight="1" x14ac:dyDescent="0.25"/>
    <row r="6746" ht="12.75" customHeight="1" x14ac:dyDescent="0.25"/>
    <row r="6747" ht="12.75" customHeight="1" x14ac:dyDescent="0.25"/>
    <row r="6748" ht="12.75" customHeight="1" x14ac:dyDescent="0.25"/>
    <row r="6749" ht="12.75" customHeight="1" x14ac:dyDescent="0.25"/>
    <row r="6750" ht="12.75" customHeight="1" x14ac:dyDescent="0.25"/>
    <row r="6751" ht="12.75" customHeight="1" x14ac:dyDescent="0.25"/>
    <row r="6752" ht="12.75" customHeight="1" x14ac:dyDescent="0.25"/>
    <row r="6753" ht="12.75" customHeight="1" x14ac:dyDescent="0.25"/>
    <row r="6754" ht="12.75" customHeight="1" x14ac:dyDescent="0.25"/>
    <row r="6755" ht="12.75" customHeight="1" x14ac:dyDescent="0.25"/>
    <row r="6756" ht="12.75" customHeight="1" x14ac:dyDescent="0.25"/>
    <row r="6757" ht="12.75" customHeight="1" x14ac:dyDescent="0.25"/>
    <row r="6758" ht="12.75" customHeight="1" x14ac:dyDescent="0.25"/>
    <row r="6759" ht="12.75" customHeight="1" x14ac:dyDescent="0.25"/>
    <row r="6760" ht="12.75" customHeight="1" x14ac:dyDescent="0.25"/>
    <row r="6761" ht="12.75" customHeight="1" x14ac:dyDescent="0.25"/>
    <row r="6762" ht="12.75" customHeight="1" x14ac:dyDescent="0.25"/>
    <row r="6763" ht="12.75" customHeight="1" x14ac:dyDescent="0.25"/>
    <row r="6764" ht="12.75" customHeight="1" x14ac:dyDescent="0.25"/>
    <row r="6765" ht="12.75" customHeight="1" x14ac:dyDescent="0.25"/>
    <row r="6766" ht="12.75" customHeight="1" x14ac:dyDescent="0.25"/>
    <row r="6767" ht="12.75" customHeight="1" x14ac:dyDescent="0.25"/>
    <row r="6768" ht="12.75" customHeight="1" x14ac:dyDescent="0.25"/>
    <row r="6769" ht="12.75" customHeight="1" x14ac:dyDescent="0.25"/>
    <row r="6770" ht="12.75" customHeight="1" x14ac:dyDescent="0.25"/>
    <row r="6771" ht="12.75" customHeight="1" x14ac:dyDescent="0.25"/>
    <row r="6772" ht="12.75" customHeight="1" x14ac:dyDescent="0.25"/>
    <row r="6773" ht="12.75" customHeight="1" x14ac:dyDescent="0.25"/>
    <row r="6774" ht="12.75" customHeight="1" x14ac:dyDescent="0.25"/>
    <row r="6790" ht="12.75" customHeight="1" x14ac:dyDescent="0.25"/>
    <row r="6791" ht="12.75" customHeight="1" x14ac:dyDescent="0.25"/>
    <row r="6792" ht="12.75" customHeight="1" x14ac:dyDescent="0.25"/>
    <row r="6793" ht="12.75" customHeight="1" x14ac:dyDescent="0.25"/>
    <row r="6794" ht="12.75" customHeight="1" x14ac:dyDescent="0.25"/>
    <row r="6795" ht="12.75" customHeight="1" x14ac:dyDescent="0.25"/>
    <row r="6796" ht="12.75" customHeight="1" x14ac:dyDescent="0.25"/>
    <row r="6797" ht="12.75" customHeight="1" x14ac:dyDescent="0.25"/>
    <row r="6798" ht="12.75" customHeight="1" x14ac:dyDescent="0.25"/>
    <row r="6799" ht="12.75" customHeight="1" x14ac:dyDescent="0.25"/>
    <row r="6800" ht="12.75" customHeight="1" x14ac:dyDescent="0.25"/>
    <row r="6801" ht="12.75" customHeight="1" x14ac:dyDescent="0.25"/>
    <row r="6802" ht="12.75" customHeight="1" x14ac:dyDescent="0.25"/>
    <row r="6803" ht="12.75" customHeight="1" x14ac:dyDescent="0.25"/>
    <row r="6804" ht="12.75" customHeight="1" x14ac:dyDescent="0.25"/>
    <row r="6805" ht="12.75" customHeight="1" x14ac:dyDescent="0.25"/>
    <row r="6806" ht="12.75" customHeight="1" x14ac:dyDescent="0.25"/>
    <row r="6807" ht="12.75" customHeight="1" x14ac:dyDescent="0.25"/>
    <row r="6808" ht="12.75" customHeight="1" x14ac:dyDescent="0.25"/>
    <row r="6809" ht="12.75" customHeight="1" x14ac:dyDescent="0.25"/>
    <row r="6810" ht="12.75" customHeight="1" x14ac:dyDescent="0.25"/>
    <row r="6811" ht="12.75" customHeight="1" x14ac:dyDescent="0.25"/>
    <row r="6812" ht="12.75" customHeight="1" x14ac:dyDescent="0.25"/>
    <row r="6813" ht="12.75" customHeight="1" x14ac:dyDescent="0.25"/>
    <row r="6815" ht="12.75" customHeight="1" x14ac:dyDescent="0.25"/>
    <row r="6816" ht="12.75" customHeight="1" x14ac:dyDescent="0.25"/>
    <row r="6817" ht="12.75" customHeight="1" x14ac:dyDescent="0.25"/>
    <row r="6818" ht="12.75" customHeight="1" x14ac:dyDescent="0.25"/>
    <row r="6819" ht="12.75" customHeight="1" x14ac:dyDescent="0.25"/>
    <row r="6820" ht="12.75" customHeight="1" x14ac:dyDescent="0.25"/>
    <row r="6821" ht="12.75" customHeight="1" x14ac:dyDescent="0.25"/>
    <row r="6822" ht="12.75" customHeight="1" x14ac:dyDescent="0.25"/>
    <row r="6823" ht="12.75" customHeight="1" x14ac:dyDescent="0.25"/>
    <row r="6824" ht="12.75" customHeight="1" x14ac:dyDescent="0.25"/>
    <row r="6825" ht="12.75" customHeight="1" x14ac:dyDescent="0.25"/>
    <row r="6826" ht="12.75" customHeight="1" x14ac:dyDescent="0.25"/>
    <row r="6827" ht="12.75" customHeight="1" x14ac:dyDescent="0.25"/>
    <row r="6828" ht="12.75" customHeight="1" x14ac:dyDescent="0.25"/>
    <row r="6829" ht="12.75" customHeight="1" x14ac:dyDescent="0.25"/>
    <row r="6831" ht="12.75" customHeight="1" x14ac:dyDescent="0.25"/>
    <row r="6832" ht="12.75" customHeight="1" x14ac:dyDescent="0.25"/>
    <row r="6833" ht="12.75" customHeight="1" x14ac:dyDescent="0.25"/>
    <row r="6834" ht="12.75" customHeight="1" x14ac:dyDescent="0.25"/>
    <row r="6835" ht="12.75" customHeight="1" x14ac:dyDescent="0.25"/>
    <row r="6836" ht="12.75" customHeight="1" x14ac:dyDescent="0.25"/>
    <row r="6838" ht="12.75" customHeight="1" x14ac:dyDescent="0.25"/>
    <row r="6839" ht="12.75" customHeight="1" x14ac:dyDescent="0.25"/>
    <row r="6840" ht="12.75" customHeight="1" x14ac:dyDescent="0.25"/>
    <row r="6841" ht="12.75" customHeight="1" x14ac:dyDescent="0.25"/>
    <row r="6842" ht="12.75" customHeight="1" x14ac:dyDescent="0.25"/>
    <row r="6844" ht="12.75" customHeight="1" x14ac:dyDescent="0.25"/>
    <row r="6845" ht="12.75" customHeight="1" x14ac:dyDescent="0.25"/>
    <row r="6846" ht="12.75" customHeight="1" x14ac:dyDescent="0.25"/>
    <row r="6847" ht="12.75" customHeight="1" x14ac:dyDescent="0.25"/>
    <row r="6848" ht="12.75" customHeight="1" x14ac:dyDescent="0.25"/>
    <row r="6850" ht="12.75" customHeight="1" x14ac:dyDescent="0.25"/>
    <row r="6851" ht="12.75" customHeight="1" x14ac:dyDescent="0.25"/>
    <row r="6852" ht="12.75" customHeight="1" x14ac:dyDescent="0.25"/>
    <row r="6853" ht="12.75" customHeight="1" x14ac:dyDescent="0.25"/>
    <row r="6854" ht="12.75" customHeight="1" x14ac:dyDescent="0.25"/>
    <row r="6855" ht="12.75" customHeight="1" x14ac:dyDescent="0.25"/>
    <row r="6856" ht="12.75" customHeight="1" x14ac:dyDescent="0.25"/>
    <row r="6858" ht="12.75" customHeight="1" x14ac:dyDescent="0.25"/>
    <row r="6859" ht="12.75" customHeight="1" x14ac:dyDescent="0.25"/>
    <row r="6860" ht="12.75" customHeight="1" x14ac:dyDescent="0.25"/>
    <row r="6861" ht="12.75" customHeight="1" x14ac:dyDescent="0.25"/>
    <row r="6862" ht="12.75" customHeight="1" x14ac:dyDescent="0.25"/>
    <row r="6863" ht="12.75" customHeight="1" x14ac:dyDescent="0.25"/>
    <row r="6865" ht="12.75" customHeight="1" x14ac:dyDescent="0.25"/>
    <row r="6866" ht="12.75" customHeight="1" x14ac:dyDescent="0.25"/>
    <row r="6867" ht="12.75" customHeight="1" x14ac:dyDescent="0.25"/>
    <row r="6868" ht="12.75" customHeight="1" x14ac:dyDescent="0.25"/>
    <row r="6869" ht="12.75" customHeight="1" x14ac:dyDescent="0.25"/>
    <row r="6870" ht="12.75" customHeight="1" x14ac:dyDescent="0.25"/>
    <row r="6871" ht="12.75" customHeight="1" x14ac:dyDescent="0.25"/>
    <row r="6872" ht="12.75" customHeight="1" x14ac:dyDescent="0.25"/>
    <row r="6874" ht="12.75" customHeight="1" x14ac:dyDescent="0.25"/>
    <row r="6875" ht="12.75" customHeight="1" x14ac:dyDescent="0.25"/>
    <row r="6876" ht="12.75" customHeight="1" x14ac:dyDescent="0.25"/>
    <row r="6877" ht="12.75" customHeight="1" x14ac:dyDescent="0.25"/>
    <row r="6878" ht="12.75" customHeight="1" x14ac:dyDescent="0.25"/>
    <row r="6879" ht="12.75" customHeight="1" x14ac:dyDescent="0.25"/>
    <row r="6880" ht="12.75" customHeight="1" x14ac:dyDescent="0.25"/>
    <row r="6881" ht="12.75" customHeight="1" x14ac:dyDescent="0.25"/>
    <row r="6882" ht="12.75" customHeight="1" x14ac:dyDescent="0.25"/>
    <row r="6884" ht="12.75" customHeight="1" x14ac:dyDescent="0.25"/>
    <row r="6885" ht="12.75" customHeight="1" x14ac:dyDescent="0.25"/>
    <row r="6886" ht="12.75" customHeight="1" x14ac:dyDescent="0.25"/>
    <row r="6887" ht="12.75" customHeight="1" x14ac:dyDescent="0.25"/>
    <row r="6888" ht="12.75" customHeight="1" x14ac:dyDescent="0.25"/>
    <row r="6889" ht="12.75" customHeight="1" x14ac:dyDescent="0.25"/>
    <row r="6890" ht="12.75" customHeight="1" x14ac:dyDescent="0.25"/>
    <row r="6891" ht="12.75" customHeight="1" x14ac:dyDescent="0.25"/>
    <row r="6892" ht="12.75" customHeight="1" x14ac:dyDescent="0.25"/>
    <row r="6893" ht="12.75" customHeight="1" x14ac:dyDescent="0.25"/>
    <row r="6894" ht="12.75" customHeight="1" x14ac:dyDescent="0.25"/>
    <row r="6895" ht="12.75" customHeight="1" x14ac:dyDescent="0.25"/>
    <row r="6896" ht="12.75" customHeight="1" x14ac:dyDescent="0.25"/>
    <row r="6897" ht="12.75" customHeight="1" x14ac:dyDescent="0.25"/>
    <row r="6898" ht="12.75" customHeight="1" x14ac:dyDescent="0.25"/>
    <row r="6900" ht="12.75" customHeight="1" x14ac:dyDescent="0.25"/>
    <row r="6901" ht="12.75" customHeight="1" x14ac:dyDescent="0.25"/>
    <row r="6902" ht="12.75" customHeight="1" x14ac:dyDescent="0.25"/>
    <row r="6903" ht="12.75" customHeight="1" x14ac:dyDescent="0.25"/>
    <row r="6904" ht="12.75" customHeight="1" x14ac:dyDescent="0.25"/>
    <row r="6905" ht="12.75" customHeight="1" x14ac:dyDescent="0.25"/>
    <row r="6906" ht="12.75" customHeight="1" x14ac:dyDescent="0.25"/>
    <row r="6907" ht="12.75" customHeight="1" x14ac:dyDescent="0.25"/>
    <row r="6908" ht="12.75" customHeight="1" x14ac:dyDescent="0.25"/>
    <row r="6909" ht="12.75" customHeight="1" x14ac:dyDescent="0.25"/>
    <row r="6910" ht="12.75" customHeight="1" x14ac:dyDescent="0.25"/>
    <row r="6911" ht="12.75" customHeight="1" x14ac:dyDescent="0.25"/>
    <row r="6912" ht="12.75" customHeight="1" x14ac:dyDescent="0.25"/>
    <row r="6913" ht="12.75" customHeight="1" x14ac:dyDescent="0.25"/>
    <row r="6915" ht="12.75" customHeight="1" x14ac:dyDescent="0.25"/>
    <row r="6916" ht="12.75" customHeight="1" x14ac:dyDescent="0.25"/>
    <row r="6917" ht="12.75" customHeight="1" x14ac:dyDescent="0.25"/>
    <row r="6918" ht="12.75" customHeight="1" x14ac:dyDescent="0.25"/>
    <row r="6919" ht="12.75" customHeight="1" x14ac:dyDescent="0.25"/>
    <row r="6920" ht="12.75" customHeight="1" x14ac:dyDescent="0.25"/>
    <row r="6921" ht="12.75" customHeight="1" x14ac:dyDescent="0.25"/>
    <row r="6922" ht="12.75" customHeight="1" x14ac:dyDescent="0.25"/>
    <row r="6923" ht="12.75" customHeight="1" x14ac:dyDescent="0.25"/>
    <row r="6924" ht="12.75" customHeight="1" x14ac:dyDescent="0.25"/>
    <row r="6925" ht="12.75" customHeight="1" x14ac:dyDescent="0.25"/>
    <row r="6926" ht="12.75" customHeight="1" x14ac:dyDescent="0.25"/>
    <row r="6927" ht="12.75" customHeight="1" x14ac:dyDescent="0.25"/>
    <row r="6928" ht="12.75" customHeight="1" x14ac:dyDescent="0.25"/>
    <row r="6929" ht="12.75" customHeight="1" x14ac:dyDescent="0.25"/>
    <row r="6930" ht="12.75" customHeight="1" x14ac:dyDescent="0.25"/>
    <row r="6931" ht="12.75" customHeight="1" x14ac:dyDescent="0.25"/>
    <row r="6932" ht="12.75" customHeight="1" x14ac:dyDescent="0.25"/>
    <row r="6933" ht="12.75" customHeight="1" x14ac:dyDescent="0.25"/>
    <row r="6934" ht="12.75" customHeight="1" x14ac:dyDescent="0.25"/>
    <row r="6935" ht="12.75" customHeight="1" x14ac:dyDescent="0.25"/>
    <row r="6936" ht="12.75" customHeight="1" x14ac:dyDescent="0.25"/>
    <row r="6937" ht="12.75" customHeight="1" x14ac:dyDescent="0.25"/>
    <row r="6939" ht="12.75" customHeight="1" x14ac:dyDescent="0.25"/>
    <row r="6940" ht="12.75" customHeight="1" x14ac:dyDescent="0.25"/>
    <row r="6941" ht="12.75" customHeight="1" x14ac:dyDescent="0.25"/>
    <row r="6942" ht="12.75" customHeight="1" x14ac:dyDescent="0.25"/>
    <row r="6943" ht="12.75" customHeight="1" x14ac:dyDescent="0.25"/>
    <row r="6944" ht="12.75" customHeight="1" x14ac:dyDescent="0.25"/>
    <row r="6945" ht="12.75" customHeight="1" x14ac:dyDescent="0.25"/>
    <row r="6946" ht="12.75" customHeight="1" x14ac:dyDescent="0.25"/>
    <row r="6947" ht="12.75" customHeight="1" x14ac:dyDescent="0.25"/>
    <row r="6948" ht="12.75" customHeight="1" x14ac:dyDescent="0.25"/>
    <row r="6950" ht="12.75" customHeight="1" x14ac:dyDescent="0.25"/>
    <row r="6951" ht="12.75" customHeight="1" x14ac:dyDescent="0.25"/>
    <row r="6952" ht="12.75" customHeight="1" x14ac:dyDescent="0.25"/>
    <row r="6953" ht="12.75" customHeight="1" x14ac:dyDescent="0.25"/>
    <row r="6954" ht="12.75" customHeight="1" x14ac:dyDescent="0.25"/>
    <row r="6956" ht="12.75" customHeight="1" x14ac:dyDescent="0.25"/>
    <row r="6957" ht="12.75" customHeight="1" x14ac:dyDescent="0.25"/>
    <row r="6958" ht="12.75" customHeight="1" x14ac:dyDescent="0.25"/>
    <row r="6959" ht="12.75" customHeight="1" x14ac:dyDescent="0.25"/>
    <row r="6960" ht="12.75" customHeight="1" x14ac:dyDescent="0.25"/>
    <row r="6961" ht="12.75" customHeight="1" x14ac:dyDescent="0.25"/>
    <row r="6962" ht="12.75" customHeight="1" x14ac:dyDescent="0.25"/>
    <row r="6963" ht="12.75" customHeight="1" x14ac:dyDescent="0.25"/>
    <row r="6964" ht="12.75" customHeight="1" x14ac:dyDescent="0.25"/>
    <row r="6965" ht="12.75" customHeight="1" x14ac:dyDescent="0.25"/>
    <row r="6966" ht="12.75" customHeight="1" x14ac:dyDescent="0.25"/>
    <row r="6967" ht="12.75" customHeight="1" x14ac:dyDescent="0.25"/>
    <row r="6968" ht="12.75" customHeight="1" x14ac:dyDescent="0.25"/>
    <row r="6969" ht="12.75" customHeight="1" x14ac:dyDescent="0.25"/>
    <row r="6970" ht="12.75" customHeight="1" x14ac:dyDescent="0.25"/>
    <row r="6971" ht="12.75" customHeight="1" x14ac:dyDescent="0.25"/>
    <row r="6972" ht="12.75" customHeight="1" x14ac:dyDescent="0.25"/>
    <row r="6973" ht="12.75" customHeight="1" x14ac:dyDescent="0.25"/>
    <row r="6974" ht="12.75" customHeight="1" x14ac:dyDescent="0.25"/>
    <row r="6975" ht="12.75" customHeight="1" x14ac:dyDescent="0.25"/>
    <row r="6976" ht="12.75" customHeight="1" x14ac:dyDescent="0.25"/>
    <row r="6977" ht="12.75" customHeight="1" x14ac:dyDescent="0.25"/>
    <row r="6979" ht="12.75" customHeight="1" x14ac:dyDescent="0.25"/>
    <row r="6980" ht="12.75" customHeight="1" x14ac:dyDescent="0.25"/>
    <row r="6981" ht="12.75" customHeight="1" x14ac:dyDescent="0.25"/>
    <row r="6982" ht="12.75" customHeight="1" x14ac:dyDescent="0.25"/>
    <row r="6983" ht="12.75" customHeight="1" x14ac:dyDescent="0.25"/>
    <row r="6984" ht="12.75" customHeight="1" x14ac:dyDescent="0.25"/>
    <row r="6985" ht="12.75" customHeight="1" x14ac:dyDescent="0.25"/>
    <row r="6986" ht="12.75" customHeight="1" x14ac:dyDescent="0.25"/>
    <row r="6987" ht="12.75" customHeight="1" x14ac:dyDescent="0.25"/>
    <row r="6988" ht="12.75" customHeight="1" x14ac:dyDescent="0.25"/>
    <row r="6989" ht="12.75" customHeight="1" x14ac:dyDescent="0.25"/>
    <row r="6990" ht="12.75" customHeight="1" x14ac:dyDescent="0.25"/>
    <row r="6991" ht="12.75" customHeight="1" x14ac:dyDescent="0.25"/>
    <row r="6992" ht="12.75" customHeight="1" x14ac:dyDescent="0.25"/>
    <row r="6993" ht="12.75" customHeight="1" x14ac:dyDescent="0.25"/>
    <row r="6994" ht="12.75" customHeight="1" x14ac:dyDescent="0.25"/>
    <row r="6995" ht="12.75" customHeight="1" x14ac:dyDescent="0.25"/>
    <row r="6996" ht="12.75" customHeight="1" x14ac:dyDescent="0.25"/>
    <row r="6997" ht="12.75" customHeight="1" x14ac:dyDescent="0.25"/>
    <row r="6998" ht="12.75" customHeight="1" x14ac:dyDescent="0.25"/>
    <row r="6999" ht="12.75" customHeight="1" x14ac:dyDescent="0.25"/>
    <row r="7000" ht="12.75" customHeight="1" x14ac:dyDescent="0.25"/>
    <row r="7001" ht="12.75" customHeight="1" x14ac:dyDescent="0.25"/>
    <row r="7003" ht="12.75" customHeight="1" x14ac:dyDescent="0.25"/>
    <row r="7004" ht="12.75" customHeight="1" x14ac:dyDescent="0.25"/>
    <row r="7005" ht="12.75" customHeight="1" x14ac:dyDescent="0.25"/>
    <row r="7006" ht="12.75" customHeight="1" x14ac:dyDescent="0.25"/>
    <row r="7007" ht="12.75" customHeight="1" x14ac:dyDescent="0.25"/>
    <row r="7008" ht="12.75" customHeight="1" x14ac:dyDescent="0.25"/>
    <row r="7009" ht="12.75" customHeight="1" x14ac:dyDescent="0.25"/>
    <row r="7010" ht="12.75" customHeight="1" x14ac:dyDescent="0.25"/>
    <row r="7012" ht="12.75" customHeight="1" x14ac:dyDescent="0.25"/>
    <row r="7013" ht="12.75" customHeight="1" x14ac:dyDescent="0.25"/>
    <row r="7014" ht="12.75" customHeight="1" x14ac:dyDescent="0.25"/>
    <row r="7015" ht="12.75" customHeight="1" x14ac:dyDescent="0.25"/>
    <row r="7016" ht="12.75" customHeight="1" x14ac:dyDescent="0.25"/>
    <row r="7017" ht="12.75" customHeight="1" x14ac:dyDescent="0.25"/>
    <row r="7018" ht="12.75" customHeight="1" x14ac:dyDescent="0.25"/>
    <row r="7019" ht="12.75" customHeight="1" x14ac:dyDescent="0.25"/>
    <row r="7020" ht="12.75" customHeight="1" x14ac:dyDescent="0.25"/>
    <row r="7021" ht="12.75" customHeight="1" x14ac:dyDescent="0.25"/>
    <row r="7022" ht="12.75" customHeight="1" x14ac:dyDescent="0.25"/>
    <row r="7024" ht="12.75" customHeight="1" x14ac:dyDescent="0.25"/>
    <row r="7025" ht="12.75" customHeight="1" x14ac:dyDescent="0.25"/>
    <row r="7026" ht="12.75" customHeight="1" x14ac:dyDescent="0.25"/>
    <row r="7027" ht="12.75" customHeight="1" x14ac:dyDescent="0.25"/>
    <row r="7028" ht="12.75" customHeight="1" x14ac:dyDescent="0.25"/>
    <row r="7029" ht="12.75" customHeight="1" x14ac:dyDescent="0.25"/>
    <row r="7030" ht="12.75" customHeight="1" x14ac:dyDescent="0.25"/>
    <row r="7032" ht="12.75" customHeight="1" x14ac:dyDescent="0.25"/>
    <row r="7033" ht="12.75" customHeight="1" x14ac:dyDescent="0.25"/>
    <row r="7034" ht="12.75" customHeight="1" x14ac:dyDescent="0.25"/>
    <row r="7035" ht="12.75" customHeight="1" x14ac:dyDescent="0.25"/>
    <row r="7036" ht="12.75" customHeight="1" x14ac:dyDescent="0.25"/>
    <row r="7037" ht="12.75" customHeight="1" x14ac:dyDescent="0.25"/>
    <row r="7038" ht="12.75" customHeight="1" x14ac:dyDescent="0.25"/>
    <row r="7039" ht="12.75" customHeight="1" x14ac:dyDescent="0.25"/>
    <row r="7040" ht="12.75" customHeight="1" x14ac:dyDescent="0.25"/>
    <row r="7041" ht="12.75" customHeight="1" x14ac:dyDescent="0.25"/>
    <row r="7043" ht="12.75" customHeight="1" x14ac:dyDescent="0.25"/>
    <row r="7044" ht="12.75" customHeight="1" x14ac:dyDescent="0.25"/>
    <row r="7045" ht="12.75" customHeight="1" x14ac:dyDescent="0.25"/>
    <row r="7046" ht="12.75" customHeight="1" x14ac:dyDescent="0.25"/>
    <row r="7047" ht="12.75" customHeight="1" x14ac:dyDescent="0.25"/>
    <row r="7048" ht="12.75" customHeight="1" x14ac:dyDescent="0.25"/>
    <row r="7049" ht="12.75" customHeight="1" x14ac:dyDescent="0.25"/>
    <row r="7050" ht="12.75" customHeight="1" x14ac:dyDescent="0.25"/>
    <row r="7051" ht="12.75" customHeight="1" x14ac:dyDescent="0.25"/>
    <row r="7052" ht="12.75" customHeight="1" x14ac:dyDescent="0.25"/>
    <row r="7053" ht="12.75" customHeight="1" x14ac:dyDescent="0.25"/>
    <row r="7054" ht="12.75" customHeight="1" x14ac:dyDescent="0.25"/>
    <row r="7055" ht="12.75" customHeight="1" x14ac:dyDescent="0.25"/>
    <row r="7057" ht="12.75" customHeight="1" x14ac:dyDescent="0.25"/>
    <row r="7058" ht="12.75" customHeight="1" x14ac:dyDescent="0.25"/>
    <row r="7059" ht="12.75" customHeight="1" x14ac:dyDescent="0.25"/>
    <row r="7060" ht="12.75" customHeight="1" x14ac:dyDescent="0.25"/>
    <row r="7061" ht="12.75" customHeight="1" x14ac:dyDescent="0.25"/>
    <row r="7062" ht="12.75" customHeight="1" x14ac:dyDescent="0.25"/>
    <row r="7063" ht="12.75" customHeight="1" x14ac:dyDescent="0.25"/>
    <row r="7064" ht="12.75" customHeight="1" x14ac:dyDescent="0.25"/>
    <row r="7065" ht="12.75" customHeight="1" x14ac:dyDescent="0.25"/>
    <row r="7066" ht="12.75" customHeight="1" x14ac:dyDescent="0.25"/>
    <row r="7067" ht="12.75" customHeight="1" x14ac:dyDescent="0.25"/>
    <row r="7068" ht="12.75" customHeight="1" x14ac:dyDescent="0.25"/>
    <row r="7069" ht="12.75" customHeight="1" x14ac:dyDescent="0.25"/>
    <row r="7070" ht="12.75" customHeight="1" x14ac:dyDescent="0.25"/>
    <row r="7071" ht="12.75" customHeight="1" x14ac:dyDescent="0.25"/>
    <row r="7072" ht="12.75" customHeight="1" x14ac:dyDescent="0.25"/>
    <row r="7073" ht="12.75" customHeight="1" x14ac:dyDescent="0.25"/>
    <row r="7074" ht="12.75" customHeight="1" x14ac:dyDescent="0.25"/>
    <row r="7075" ht="12.75" customHeight="1" x14ac:dyDescent="0.25"/>
    <row r="7076" ht="12.75" customHeight="1" x14ac:dyDescent="0.25"/>
    <row r="7077" ht="12.75" customHeight="1" x14ac:dyDescent="0.25"/>
    <row r="7078" ht="12.75" customHeight="1" x14ac:dyDescent="0.25"/>
    <row r="7079" ht="12.75" customHeight="1" x14ac:dyDescent="0.25"/>
    <row r="7080" ht="12.75" customHeight="1" x14ac:dyDescent="0.25"/>
    <row r="7081" ht="12.75" customHeight="1" x14ac:dyDescent="0.25"/>
    <row r="7083" ht="12.75" customHeight="1" x14ac:dyDescent="0.25"/>
    <row r="7084" ht="12.75" customHeight="1" x14ac:dyDescent="0.25"/>
    <row r="7085" ht="12.75" customHeight="1" x14ac:dyDescent="0.25"/>
    <row r="7086" ht="12.75" customHeight="1" x14ac:dyDescent="0.25"/>
    <row r="7087" ht="12.75" customHeight="1" x14ac:dyDescent="0.25"/>
    <row r="7088" ht="12.75" customHeight="1" x14ac:dyDescent="0.25"/>
    <row r="7089" ht="12.75" customHeight="1" x14ac:dyDescent="0.25"/>
    <row r="7091" ht="12.75" customHeight="1" x14ac:dyDescent="0.25"/>
    <row r="7092" ht="12.75" customHeight="1" x14ac:dyDescent="0.25"/>
    <row r="7093" ht="12.75" customHeight="1" x14ac:dyDescent="0.25"/>
    <row r="7094" ht="12.75" customHeight="1" x14ac:dyDescent="0.25"/>
    <row r="7095" ht="12.75" customHeight="1" x14ac:dyDescent="0.25"/>
    <row r="7096" ht="12.75" customHeight="1" x14ac:dyDescent="0.25"/>
    <row r="7097" ht="12.75" customHeight="1" x14ac:dyDescent="0.25"/>
    <row r="7098" ht="12.75" customHeight="1" x14ac:dyDescent="0.25"/>
    <row r="7099" ht="12.75" customHeight="1" x14ac:dyDescent="0.25"/>
    <row r="7100" ht="12.75" customHeight="1" x14ac:dyDescent="0.25"/>
    <row r="7101" ht="12.75" customHeight="1" x14ac:dyDescent="0.25"/>
    <row r="7102" ht="12.75" customHeight="1" x14ac:dyDescent="0.25"/>
    <row r="7104" ht="12.75" customHeight="1" x14ac:dyDescent="0.25"/>
    <row r="7105" ht="12.75" customHeight="1" x14ac:dyDescent="0.25"/>
    <row r="7106" ht="12.75" customHeight="1" x14ac:dyDescent="0.25"/>
    <row r="7107" ht="12.75" customHeight="1" x14ac:dyDescent="0.25"/>
    <row r="7108" ht="12.75" customHeight="1" x14ac:dyDescent="0.25"/>
    <row r="7110" ht="12.75" customHeight="1" x14ac:dyDescent="0.25"/>
    <row r="7111" ht="12.75" customHeight="1" x14ac:dyDescent="0.25"/>
    <row r="7112" ht="12.75" customHeight="1" x14ac:dyDescent="0.25"/>
    <row r="7113" ht="12.75" customHeight="1" x14ac:dyDescent="0.25"/>
    <row r="7114" ht="12.75" customHeight="1" x14ac:dyDescent="0.25"/>
    <row r="7115" ht="12.75" customHeight="1" x14ac:dyDescent="0.25"/>
    <row r="7116" ht="12.75" customHeight="1" x14ac:dyDescent="0.25"/>
    <row r="7117" ht="12.75" customHeight="1" x14ac:dyDescent="0.25"/>
    <row r="7118" ht="12.75" customHeight="1" x14ac:dyDescent="0.25"/>
    <row r="7119" ht="12.75" customHeight="1" x14ac:dyDescent="0.25"/>
    <row r="7120" ht="12.75" customHeight="1" x14ac:dyDescent="0.25"/>
    <row r="7121" ht="12.75" customHeight="1" x14ac:dyDescent="0.25"/>
    <row r="7122" ht="12.75" customHeight="1" x14ac:dyDescent="0.25"/>
    <row r="7123" ht="12.75" customHeight="1" x14ac:dyDescent="0.25"/>
    <row r="7124" ht="12.75" customHeight="1" x14ac:dyDescent="0.25"/>
    <row r="7125" ht="12.75" customHeight="1" x14ac:dyDescent="0.25"/>
    <row r="7126" ht="12.75" customHeight="1" x14ac:dyDescent="0.25"/>
    <row r="7127" ht="12.75" customHeight="1" x14ac:dyDescent="0.25"/>
    <row r="7128" ht="12.75" customHeight="1" x14ac:dyDescent="0.25"/>
    <row r="7129" ht="12.75" customHeight="1" x14ac:dyDescent="0.25"/>
    <row r="7130" ht="12.75" customHeight="1" x14ac:dyDescent="0.25"/>
    <row r="7131" ht="12.75" customHeight="1" x14ac:dyDescent="0.25"/>
    <row r="7132" ht="12.75" customHeight="1" x14ac:dyDescent="0.25"/>
    <row r="7133" ht="12.75" customHeight="1" x14ac:dyDescent="0.25"/>
    <row r="7135" ht="12.75" customHeight="1" x14ac:dyDescent="0.25"/>
    <row r="7136" ht="12.75" customHeight="1" x14ac:dyDescent="0.25"/>
    <row r="7137" ht="12.75" customHeight="1" x14ac:dyDescent="0.25"/>
    <row r="7138" ht="12.75" customHeight="1" x14ac:dyDescent="0.25"/>
    <row r="7139" ht="12.75" customHeight="1" x14ac:dyDescent="0.25"/>
    <row r="7140" ht="12.75" customHeight="1" x14ac:dyDescent="0.25"/>
    <row r="7141" ht="12.75" customHeight="1" x14ac:dyDescent="0.25"/>
    <row r="7142" ht="12.75" customHeight="1" x14ac:dyDescent="0.25"/>
    <row r="7143" ht="12.75" customHeight="1" x14ac:dyDescent="0.25"/>
    <row r="7144" ht="12.75" customHeight="1" x14ac:dyDescent="0.25"/>
    <row r="7145" ht="12.75" customHeight="1" x14ac:dyDescent="0.25"/>
    <row r="7146" ht="12.75" customHeight="1" x14ac:dyDescent="0.25"/>
    <row r="7147" ht="12.75" customHeight="1" x14ac:dyDescent="0.25"/>
    <row r="7148" ht="12.75" customHeight="1" x14ac:dyDescent="0.25"/>
    <row r="7149" ht="12.75" customHeight="1" x14ac:dyDescent="0.25"/>
    <row r="7150" ht="12.75" customHeight="1" x14ac:dyDescent="0.25"/>
    <row r="7151" ht="12.75" customHeight="1" x14ac:dyDescent="0.25"/>
    <row r="7152" ht="12.75" customHeight="1" x14ac:dyDescent="0.25"/>
    <row r="7153" ht="12.75" customHeight="1" x14ac:dyDescent="0.25"/>
    <row r="7154" ht="12.75" customHeight="1" x14ac:dyDescent="0.25"/>
    <row r="7155" ht="12.75" customHeight="1" x14ac:dyDescent="0.25"/>
    <row r="7156" ht="12.75" customHeight="1" x14ac:dyDescent="0.25"/>
    <row r="7157" ht="12.75" customHeight="1" x14ac:dyDescent="0.25"/>
    <row r="7158" ht="12.75" customHeight="1" x14ac:dyDescent="0.25"/>
    <row r="7159" ht="12.75" customHeight="1" x14ac:dyDescent="0.25"/>
    <row r="7160" ht="12.75" customHeight="1" x14ac:dyDescent="0.25"/>
    <row r="7161" ht="12.75" customHeight="1" x14ac:dyDescent="0.25"/>
    <row r="7162" ht="12.75" customHeight="1" x14ac:dyDescent="0.25"/>
    <row r="7163" ht="12.75" customHeight="1" x14ac:dyDescent="0.25"/>
    <row r="7164" ht="12.75" customHeight="1" x14ac:dyDescent="0.25"/>
    <row r="7165" ht="12.75" customHeight="1" x14ac:dyDescent="0.25"/>
    <row r="7166" ht="12.75" customHeight="1" x14ac:dyDescent="0.25"/>
    <row r="7167" ht="12.75" customHeight="1" x14ac:dyDescent="0.25"/>
    <row r="7168" ht="12.75" customHeight="1" x14ac:dyDescent="0.25"/>
    <row r="7169" ht="12.75" customHeight="1" x14ac:dyDescent="0.25"/>
    <row r="7170" ht="12.75" customHeight="1" x14ac:dyDescent="0.25"/>
    <row r="7171" ht="12.75" customHeight="1" x14ac:dyDescent="0.25"/>
    <row r="7172" ht="12.75" customHeight="1" x14ac:dyDescent="0.25"/>
    <row r="7173" ht="12.75" customHeight="1" x14ac:dyDescent="0.25"/>
    <row r="7174" ht="12.75" customHeight="1" x14ac:dyDescent="0.25"/>
    <row r="7175" ht="12.75" customHeight="1" x14ac:dyDescent="0.25"/>
    <row r="7176" ht="12.75" customHeight="1" x14ac:dyDescent="0.25"/>
    <row r="7177" ht="12.75" customHeight="1" x14ac:dyDescent="0.25"/>
    <row r="7178" ht="12.75" customHeight="1" x14ac:dyDescent="0.25"/>
    <row r="7179" ht="12.75" customHeight="1" x14ac:dyDescent="0.25"/>
    <row r="7180" ht="12.75" customHeight="1" x14ac:dyDescent="0.25"/>
    <row r="7181" ht="12.75" customHeight="1" x14ac:dyDescent="0.25"/>
    <row r="7182" ht="12.75" customHeight="1" x14ac:dyDescent="0.25"/>
    <row r="7183" ht="12.75" customHeight="1" x14ac:dyDescent="0.25"/>
    <row r="7184" ht="12.75" customHeight="1" x14ac:dyDescent="0.25"/>
    <row r="7185" ht="12.75" customHeight="1" x14ac:dyDescent="0.25"/>
    <row r="7186" ht="12.75" customHeight="1" x14ac:dyDescent="0.25"/>
    <row r="7187" ht="12.75" customHeight="1" x14ac:dyDescent="0.25"/>
    <row r="7188" ht="12.75" customHeight="1" x14ac:dyDescent="0.25"/>
    <row r="7189" ht="12.75" customHeight="1" x14ac:dyDescent="0.25"/>
    <row r="7190" ht="12.75" customHeight="1" x14ac:dyDescent="0.25"/>
    <row r="7191" ht="12.75" customHeight="1" x14ac:dyDescent="0.25"/>
    <row r="7192" ht="12.75" customHeight="1" x14ac:dyDescent="0.25"/>
    <row r="7193" ht="12.75" customHeight="1" x14ac:dyDescent="0.25"/>
    <row r="7194" ht="12.75" customHeight="1" x14ac:dyDescent="0.25"/>
    <row r="7195" ht="12.75" customHeight="1" x14ac:dyDescent="0.25"/>
    <row r="7196" ht="12.75" customHeight="1" x14ac:dyDescent="0.25"/>
    <row r="7197" ht="12.75" customHeight="1" x14ac:dyDescent="0.25"/>
    <row r="7198" ht="12.75" customHeight="1" x14ac:dyDescent="0.25"/>
    <row r="7209" ht="15.75" customHeight="1" x14ac:dyDescent="0.25"/>
    <row r="7214" ht="12.75" customHeight="1" x14ac:dyDescent="0.25"/>
    <row r="7215" ht="12.75" customHeight="1" x14ac:dyDescent="0.25"/>
    <row r="7216" ht="12.75" customHeight="1" x14ac:dyDescent="0.25"/>
    <row r="7217" ht="12.75" customHeight="1" x14ac:dyDescent="0.25"/>
    <row r="7218" ht="12.75" customHeight="1" x14ac:dyDescent="0.25"/>
    <row r="7219" ht="12.75" customHeight="1" x14ac:dyDescent="0.25"/>
    <row r="7220" ht="12.75" customHeight="1" x14ac:dyDescent="0.25"/>
    <row r="7221" ht="12.75" customHeight="1" x14ac:dyDescent="0.25"/>
    <row r="7222" ht="12.75" customHeight="1" x14ac:dyDescent="0.25"/>
    <row r="7223" ht="12.75" customHeight="1" x14ac:dyDescent="0.25"/>
    <row r="7224" ht="12.75" customHeight="1" x14ac:dyDescent="0.25"/>
    <row r="7225" ht="12.75" customHeight="1" x14ac:dyDescent="0.25"/>
    <row r="7226" ht="12.75" customHeight="1" x14ac:dyDescent="0.25"/>
    <row r="7227" ht="12.75" customHeight="1" x14ac:dyDescent="0.25"/>
    <row r="7228" ht="12.75" customHeight="1" x14ac:dyDescent="0.25"/>
    <row r="7229" ht="12.75" customHeight="1" x14ac:dyDescent="0.25"/>
    <row r="7230" ht="12.75" customHeight="1" x14ac:dyDescent="0.25"/>
    <row r="7231" ht="12.75" customHeight="1" x14ac:dyDescent="0.25"/>
    <row r="7232" ht="12.75" customHeight="1" x14ac:dyDescent="0.25"/>
    <row r="7233" ht="12.75" customHeight="1" x14ac:dyDescent="0.25"/>
    <row r="7234" ht="12.75" customHeight="1" x14ac:dyDescent="0.25"/>
    <row r="7235" ht="12.75" customHeight="1" x14ac:dyDescent="0.25"/>
    <row r="7236" ht="12.75" customHeight="1" x14ac:dyDescent="0.25"/>
    <row r="7237" ht="12.75" customHeight="1" x14ac:dyDescent="0.25"/>
    <row r="7239" ht="12.75" customHeight="1" x14ac:dyDescent="0.25"/>
    <row r="7240" ht="12.75" customHeight="1" x14ac:dyDescent="0.25"/>
    <row r="7241" ht="12.75" customHeight="1" x14ac:dyDescent="0.25"/>
    <row r="7242" ht="12.75" customHeight="1" x14ac:dyDescent="0.25"/>
    <row r="7243" ht="12.75" customHeight="1" x14ac:dyDescent="0.25"/>
    <row r="7244" ht="12.75" customHeight="1" x14ac:dyDescent="0.25"/>
    <row r="7245" ht="12.75" customHeight="1" x14ac:dyDescent="0.25"/>
    <row r="7246" ht="12.75" customHeight="1" x14ac:dyDescent="0.25"/>
    <row r="7247" ht="12.75" customHeight="1" x14ac:dyDescent="0.25"/>
    <row r="7248" ht="12.75" customHeight="1" x14ac:dyDescent="0.25"/>
    <row r="7249" ht="12.75" customHeight="1" x14ac:dyDescent="0.25"/>
    <row r="7250" ht="12.75" customHeight="1" x14ac:dyDescent="0.25"/>
    <row r="7251" ht="12.75" customHeight="1" x14ac:dyDescent="0.25"/>
    <row r="7252" ht="12.75" customHeight="1" x14ac:dyDescent="0.25"/>
    <row r="7253" ht="12.75" customHeight="1" x14ac:dyDescent="0.25"/>
    <row r="7255" ht="12.75" customHeight="1" x14ac:dyDescent="0.25"/>
    <row r="7256" ht="12.75" customHeight="1" x14ac:dyDescent="0.25"/>
    <row r="7257" ht="12.75" customHeight="1" x14ac:dyDescent="0.25"/>
    <row r="7258" ht="12.75" customHeight="1" x14ac:dyDescent="0.25"/>
    <row r="7259" ht="12.75" customHeight="1" x14ac:dyDescent="0.25"/>
    <row r="7260" ht="12.75" customHeight="1" x14ac:dyDescent="0.25"/>
    <row r="7262" ht="12.75" customHeight="1" x14ac:dyDescent="0.25"/>
    <row r="7263" ht="12.75" customHeight="1" x14ac:dyDescent="0.25"/>
    <row r="7264" ht="12.75" customHeight="1" x14ac:dyDescent="0.25"/>
    <row r="7265" ht="12.75" customHeight="1" x14ac:dyDescent="0.25"/>
    <row r="7266" ht="12.75" customHeight="1" x14ac:dyDescent="0.25"/>
    <row r="7268" ht="12.75" customHeight="1" x14ac:dyDescent="0.25"/>
    <row r="7269" ht="12.75" customHeight="1" x14ac:dyDescent="0.25"/>
    <row r="7270" ht="12.75" customHeight="1" x14ac:dyDescent="0.25"/>
    <row r="7271" ht="12.75" customHeight="1" x14ac:dyDescent="0.25"/>
    <row r="7272" ht="12.75" customHeight="1" x14ac:dyDescent="0.25"/>
    <row r="7274" ht="12.75" customHeight="1" x14ac:dyDescent="0.25"/>
    <row r="7275" ht="12.75" customHeight="1" x14ac:dyDescent="0.25"/>
    <row r="7276" ht="12.75" customHeight="1" x14ac:dyDescent="0.25"/>
    <row r="7277" ht="12.75" customHeight="1" x14ac:dyDescent="0.25"/>
    <row r="7278" ht="12.75" customHeight="1" x14ac:dyDescent="0.25"/>
    <row r="7279" ht="12.75" customHeight="1" x14ac:dyDescent="0.25"/>
    <row r="7280" ht="12.75" customHeight="1" x14ac:dyDescent="0.25"/>
    <row r="7282" ht="12.75" customHeight="1" x14ac:dyDescent="0.25"/>
    <row r="7283" ht="12.75" customHeight="1" x14ac:dyDescent="0.25"/>
    <row r="7284" ht="12.75" customHeight="1" x14ac:dyDescent="0.25"/>
    <row r="7285" ht="12.75" customHeight="1" x14ac:dyDescent="0.25"/>
    <row r="7286" ht="12.75" customHeight="1" x14ac:dyDescent="0.25"/>
    <row r="7287" ht="12.75" customHeight="1" x14ac:dyDescent="0.25"/>
    <row r="7289" ht="12.75" customHeight="1" x14ac:dyDescent="0.25"/>
    <row r="7290" ht="12.75" customHeight="1" x14ac:dyDescent="0.25"/>
    <row r="7291" ht="12.75" customHeight="1" x14ac:dyDescent="0.25"/>
    <row r="7292" ht="12.75" customHeight="1" x14ac:dyDescent="0.25"/>
    <row r="7293" ht="12.75" customHeight="1" x14ac:dyDescent="0.25"/>
    <row r="7294" ht="12.75" customHeight="1" x14ac:dyDescent="0.25"/>
    <row r="7295" ht="12.75" customHeight="1" x14ac:dyDescent="0.25"/>
    <row r="7296" ht="12.75" customHeight="1" x14ac:dyDescent="0.25"/>
    <row r="7298" ht="12.75" customHeight="1" x14ac:dyDescent="0.25"/>
    <row r="7299" ht="12.75" customHeight="1" x14ac:dyDescent="0.25"/>
    <row r="7300" ht="12.75" customHeight="1" x14ac:dyDescent="0.25"/>
    <row r="7301" ht="12.75" customHeight="1" x14ac:dyDescent="0.25"/>
    <row r="7302" ht="12.75" customHeight="1" x14ac:dyDescent="0.25"/>
    <row r="7303" ht="12.75" customHeight="1" x14ac:dyDescent="0.25"/>
    <row r="7304" ht="12.75" customHeight="1" x14ac:dyDescent="0.25"/>
    <row r="7305" ht="12.75" customHeight="1" x14ac:dyDescent="0.25"/>
    <row r="7306" ht="12.75" customHeight="1" x14ac:dyDescent="0.25"/>
    <row r="7308" ht="12.75" customHeight="1" x14ac:dyDescent="0.25"/>
    <row r="7309" ht="12.75" customHeight="1" x14ac:dyDescent="0.25"/>
    <row r="7310" ht="12.75" customHeight="1" x14ac:dyDescent="0.25"/>
    <row r="7311" ht="12.75" customHeight="1" x14ac:dyDescent="0.25"/>
    <row r="7312" ht="12.75" customHeight="1" x14ac:dyDescent="0.25"/>
    <row r="7313" ht="12.75" customHeight="1" x14ac:dyDescent="0.25"/>
    <row r="7314" ht="12.75" customHeight="1" x14ac:dyDescent="0.25"/>
    <row r="7315" ht="12.75" customHeight="1" x14ac:dyDescent="0.25"/>
    <row r="7316" ht="12.75" customHeight="1" x14ac:dyDescent="0.25"/>
    <row r="7317" ht="12.75" customHeight="1" x14ac:dyDescent="0.25"/>
    <row r="7318" ht="12.75" customHeight="1" x14ac:dyDescent="0.25"/>
    <row r="7319" ht="12.75" customHeight="1" x14ac:dyDescent="0.25"/>
    <row r="7320" ht="12.75" customHeight="1" x14ac:dyDescent="0.25"/>
    <row r="7321" ht="12.75" customHeight="1" x14ac:dyDescent="0.25"/>
    <row r="7322" ht="12.75" customHeight="1" x14ac:dyDescent="0.25"/>
    <row r="7324" ht="12.75" customHeight="1" x14ac:dyDescent="0.25"/>
    <row r="7325" ht="12.75" customHeight="1" x14ac:dyDescent="0.25"/>
    <row r="7326" ht="12.75" customHeight="1" x14ac:dyDescent="0.25"/>
    <row r="7327" ht="12.75" customHeight="1" x14ac:dyDescent="0.25"/>
    <row r="7328" ht="12.75" customHeight="1" x14ac:dyDescent="0.25"/>
    <row r="7329" ht="12.75" customHeight="1" x14ac:dyDescent="0.25"/>
    <row r="7330" ht="12.75" customHeight="1" x14ac:dyDescent="0.25"/>
    <row r="7331" ht="12.75" customHeight="1" x14ac:dyDescent="0.25"/>
    <row r="7332" ht="12.75" customHeight="1" x14ac:dyDescent="0.25"/>
    <row r="7333" ht="12.75" customHeight="1" x14ac:dyDescent="0.25"/>
    <row r="7334" ht="12.75" customHeight="1" x14ac:dyDescent="0.25"/>
    <row r="7335" ht="12.75" customHeight="1" x14ac:dyDescent="0.25"/>
    <row r="7336" ht="12.75" customHeight="1" x14ac:dyDescent="0.25"/>
    <row r="7337" ht="12.75" customHeight="1" x14ac:dyDescent="0.25"/>
    <row r="7339" ht="12.75" customHeight="1" x14ac:dyDescent="0.25"/>
    <row r="7340" ht="12.75" customHeight="1" x14ac:dyDescent="0.25"/>
    <row r="7341" ht="12.75" customHeight="1" x14ac:dyDescent="0.25"/>
    <row r="7342" ht="12.75" customHeight="1" x14ac:dyDescent="0.25"/>
    <row r="7343" ht="12.75" customHeight="1" x14ac:dyDescent="0.25"/>
    <row r="7344" ht="12.75" customHeight="1" x14ac:dyDescent="0.25"/>
    <row r="7345" ht="12.75" customHeight="1" x14ac:dyDescent="0.25"/>
    <row r="7346" ht="12.75" customHeight="1" x14ac:dyDescent="0.25"/>
    <row r="7347" ht="12.75" customHeight="1" x14ac:dyDescent="0.25"/>
    <row r="7348" ht="12.75" customHeight="1" x14ac:dyDescent="0.25"/>
    <row r="7349" ht="12.75" customHeight="1" x14ac:dyDescent="0.25"/>
    <row r="7350" ht="12.75" customHeight="1" x14ac:dyDescent="0.25"/>
    <row r="7351" ht="12.75" customHeight="1" x14ac:dyDescent="0.25"/>
    <row r="7352" ht="12.75" customHeight="1" x14ac:dyDescent="0.25"/>
    <row r="7353" ht="12.75" customHeight="1" x14ac:dyDescent="0.25"/>
    <row r="7354" ht="12.75" customHeight="1" x14ac:dyDescent="0.25"/>
    <row r="7355" ht="12.75" customHeight="1" x14ac:dyDescent="0.25"/>
    <row r="7356" ht="12.75" customHeight="1" x14ac:dyDescent="0.25"/>
    <row r="7357" ht="12.75" customHeight="1" x14ac:dyDescent="0.25"/>
    <row r="7358" ht="12.75" customHeight="1" x14ac:dyDescent="0.25"/>
    <row r="7359" ht="12.75" customHeight="1" x14ac:dyDescent="0.25"/>
    <row r="7360" ht="12.75" customHeight="1" x14ac:dyDescent="0.25"/>
    <row r="7361" ht="12.75" customHeight="1" x14ac:dyDescent="0.25"/>
    <row r="7363" ht="12.75" customHeight="1" x14ac:dyDescent="0.25"/>
    <row r="7364" ht="12.75" customHeight="1" x14ac:dyDescent="0.25"/>
    <row r="7365" ht="12.75" customHeight="1" x14ac:dyDescent="0.25"/>
    <row r="7366" ht="12.75" customHeight="1" x14ac:dyDescent="0.25"/>
    <row r="7367" ht="12.75" customHeight="1" x14ac:dyDescent="0.25"/>
    <row r="7368" ht="12.75" customHeight="1" x14ac:dyDescent="0.25"/>
    <row r="7369" ht="12.75" customHeight="1" x14ac:dyDescent="0.25"/>
    <row r="7370" ht="12.75" customHeight="1" x14ac:dyDescent="0.25"/>
    <row r="7371" ht="12.75" customHeight="1" x14ac:dyDescent="0.25"/>
    <row r="7372" ht="12.75" customHeight="1" x14ac:dyDescent="0.25"/>
    <row r="7374" ht="12.75" customHeight="1" x14ac:dyDescent="0.25"/>
    <row r="7375" ht="12.75" customHeight="1" x14ac:dyDescent="0.25"/>
    <row r="7376" ht="12.75" customHeight="1" x14ac:dyDescent="0.25"/>
    <row r="7377" ht="12.75" customHeight="1" x14ac:dyDescent="0.25"/>
    <row r="7378" ht="12.75" customHeight="1" x14ac:dyDescent="0.25"/>
    <row r="7380" ht="12.75" customHeight="1" x14ac:dyDescent="0.25"/>
    <row r="7381" ht="12.75" customHeight="1" x14ac:dyDescent="0.25"/>
    <row r="7382" ht="12.75" customHeight="1" x14ac:dyDescent="0.25"/>
    <row r="7383" ht="12.75" customHeight="1" x14ac:dyDescent="0.25"/>
    <row r="7384" ht="12.75" customHeight="1" x14ac:dyDescent="0.25"/>
    <row r="7385" ht="12.75" customHeight="1" x14ac:dyDescent="0.25"/>
    <row r="7386" ht="12.75" customHeight="1" x14ac:dyDescent="0.25"/>
    <row r="7387" ht="12.75" customHeight="1" x14ac:dyDescent="0.25"/>
    <row r="7388" ht="12.75" customHeight="1" x14ac:dyDescent="0.25"/>
    <row r="7389" ht="12.75" customHeight="1" x14ac:dyDescent="0.25"/>
    <row r="7390" ht="12.75" customHeight="1" x14ac:dyDescent="0.25"/>
    <row r="7391" ht="12.75" customHeight="1" x14ac:dyDescent="0.25"/>
    <row r="7392" ht="12.75" customHeight="1" x14ac:dyDescent="0.25"/>
    <row r="7393" ht="12.75" customHeight="1" x14ac:dyDescent="0.25"/>
    <row r="7394" ht="12.75" customHeight="1" x14ac:dyDescent="0.25"/>
    <row r="7395" ht="12.75" customHeight="1" x14ac:dyDescent="0.25"/>
    <row r="7396" ht="12.75" customHeight="1" x14ac:dyDescent="0.25"/>
    <row r="7397" ht="12.75" customHeight="1" x14ac:dyDescent="0.25"/>
    <row r="7398" ht="12.75" customHeight="1" x14ac:dyDescent="0.25"/>
    <row r="7399" ht="12.75" customHeight="1" x14ac:dyDescent="0.25"/>
    <row r="7400" ht="12.75" customHeight="1" x14ac:dyDescent="0.25"/>
    <row r="7401" ht="12.75" customHeight="1" x14ac:dyDescent="0.25"/>
    <row r="7403" ht="12.75" customHeight="1" x14ac:dyDescent="0.25"/>
    <row r="7404" ht="12.75" customHeight="1" x14ac:dyDescent="0.25"/>
    <row r="7405" ht="12.75" customHeight="1" x14ac:dyDescent="0.25"/>
    <row r="7406" ht="12.75" customHeight="1" x14ac:dyDescent="0.25"/>
    <row r="7407" ht="12.75" customHeight="1" x14ac:dyDescent="0.25"/>
    <row r="7408" ht="12.75" customHeight="1" x14ac:dyDescent="0.25"/>
    <row r="7409" ht="12.75" customHeight="1" x14ac:dyDescent="0.25"/>
    <row r="7410" ht="12.75" customHeight="1" x14ac:dyDescent="0.25"/>
    <row r="7411" ht="12.75" customHeight="1" x14ac:dyDescent="0.25"/>
    <row r="7412" ht="12.75" customHeight="1" x14ac:dyDescent="0.25"/>
    <row r="7413" ht="12.75" customHeight="1" x14ac:dyDescent="0.25"/>
    <row r="7414" ht="12.75" customHeight="1" x14ac:dyDescent="0.25"/>
    <row r="7415" ht="12.75" customHeight="1" x14ac:dyDescent="0.25"/>
    <row r="7416" ht="12.75" customHeight="1" x14ac:dyDescent="0.25"/>
    <row r="7417" ht="12.75" customHeight="1" x14ac:dyDescent="0.25"/>
    <row r="7418" ht="12.75" customHeight="1" x14ac:dyDescent="0.25"/>
    <row r="7419" ht="12.75" customHeight="1" x14ac:dyDescent="0.25"/>
    <row r="7420" ht="12.75" customHeight="1" x14ac:dyDescent="0.25"/>
    <row r="7421" ht="12.75" customHeight="1" x14ac:dyDescent="0.25"/>
    <row r="7422" ht="12.75" customHeight="1" x14ac:dyDescent="0.25"/>
    <row r="7423" ht="12.75" customHeight="1" x14ac:dyDescent="0.25"/>
    <row r="7424" ht="12.75" customHeight="1" x14ac:dyDescent="0.25"/>
    <row r="7425" ht="12.75" customHeight="1" x14ac:dyDescent="0.25"/>
    <row r="7427" ht="12.75" customHeight="1" x14ac:dyDescent="0.25"/>
    <row r="7428" ht="12.75" customHeight="1" x14ac:dyDescent="0.25"/>
    <row r="7429" ht="12.75" customHeight="1" x14ac:dyDescent="0.25"/>
    <row r="7430" ht="12.75" customHeight="1" x14ac:dyDescent="0.25"/>
    <row r="7431" ht="12.75" customHeight="1" x14ac:dyDescent="0.25"/>
    <row r="7432" ht="12.75" customHeight="1" x14ac:dyDescent="0.25"/>
    <row r="7433" ht="12.75" customHeight="1" x14ac:dyDescent="0.25"/>
    <row r="7434" ht="12.75" customHeight="1" x14ac:dyDescent="0.25"/>
    <row r="7436" ht="12.75" customHeight="1" x14ac:dyDescent="0.25"/>
    <row r="7437" ht="12.75" customHeight="1" x14ac:dyDescent="0.25"/>
    <row r="7438" ht="12.75" customHeight="1" x14ac:dyDescent="0.25"/>
    <row r="7439" ht="12.75" customHeight="1" x14ac:dyDescent="0.25"/>
    <row r="7440" ht="12.75" customHeight="1" x14ac:dyDescent="0.25"/>
    <row r="7441" ht="12.75" customHeight="1" x14ac:dyDescent="0.25"/>
    <row r="7442" ht="12.75" customHeight="1" x14ac:dyDescent="0.25"/>
    <row r="7443" ht="12.75" customHeight="1" x14ac:dyDescent="0.25"/>
    <row r="7444" ht="12.75" customHeight="1" x14ac:dyDescent="0.25"/>
    <row r="7445" ht="12.75" customHeight="1" x14ac:dyDescent="0.25"/>
    <row r="7446" ht="12.75" customHeight="1" x14ac:dyDescent="0.25"/>
    <row r="7448" ht="12.75" customHeight="1" x14ac:dyDescent="0.25"/>
    <row r="7449" ht="12.75" customHeight="1" x14ac:dyDescent="0.25"/>
    <row r="7450" ht="12.75" customHeight="1" x14ac:dyDescent="0.25"/>
    <row r="7451" ht="12.75" customHeight="1" x14ac:dyDescent="0.25"/>
    <row r="7452" ht="12.75" customHeight="1" x14ac:dyDescent="0.25"/>
    <row r="7453" ht="12.75" customHeight="1" x14ac:dyDescent="0.25"/>
    <row r="7454" ht="12.75" customHeight="1" x14ac:dyDescent="0.25"/>
    <row r="7456" ht="12.75" customHeight="1" x14ac:dyDescent="0.25"/>
    <row r="7457" ht="12.75" customHeight="1" x14ac:dyDescent="0.25"/>
    <row r="7458" ht="12.75" customHeight="1" x14ac:dyDescent="0.25"/>
    <row r="7459" ht="12.75" customHeight="1" x14ac:dyDescent="0.25"/>
    <row r="7460" ht="12.75" customHeight="1" x14ac:dyDescent="0.25"/>
    <row r="7461" ht="12.75" customHeight="1" x14ac:dyDescent="0.25"/>
    <row r="7462" ht="12.75" customHeight="1" x14ac:dyDescent="0.25"/>
    <row r="7463" ht="12.75" customHeight="1" x14ac:dyDescent="0.25"/>
    <row r="7464" ht="12.75" customHeight="1" x14ac:dyDescent="0.25"/>
    <row r="7465" ht="12.75" customHeight="1" x14ac:dyDescent="0.25"/>
    <row r="7467" ht="12.75" customHeight="1" x14ac:dyDescent="0.25"/>
    <row r="7468" ht="12.75" customHeight="1" x14ac:dyDescent="0.25"/>
    <row r="7469" ht="12.75" customHeight="1" x14ac:dyDescent="0.25"/>
    <row r="7470" ht="12.75" customHeight="1" x14ac:dyDescent="0.25"/>
    <row r="7471" ht="12.75" customHeight="1" x14ac:dyDescent="0.25"/>
    <row r="7472" ht="12.75" customHeight="1" x14ac:dyDescent="0.25"/>
    <row r="7473" ht="12.75" customHeight="1" x14ac:dyDescent="0.25"/>
    <row r="7474" ht="12.75" customHeight="1" x14ac:dyDescent="0.25"/>
    <row r="7475" ht="12.75" customHeight="1" x14ac:dyDescent="0.25"/>
    <row r="7476" ht="12.75" customHeight="1" x14ac:dyDescent="0.25"/>
    <row r="7477" ht="12.75" customHeight="1" x14ac:dyDescent="0.25"/>
    <row r="7478" ht="12.75" customHeight="1" x14ac:dyDescent="0.25"/>
    <row r="7479" ht="12.75" customHeight="1" x14ac:dyDescent="0.25"/>
    <row r="7481" ht="12.75" customHeight="1" x14ac:dyDescent="0.25"/>
    <row r="7482" ht="12.75" customHeight="1" x14ac:dyDescent="0.25"/>
    <row r="7483" ht="12.75" customHeight="1" x14ac:dyDescent="0.25"/>
    <row r="7484" ht="12.75" customHeight="1" x14ac:dyDescent="0.25"/>
    <row r="7485" ht="12.75" customHeight="1" x14ac:dyDescent="0.25"/>
    <row r="7486" ht="12.75" customHeight="1" x14ac:dyDescent="0.25"/>
    <row r="7487" ht="12.75" customHeight="1" x14ac:dyDescent="0.25"/>
    <row r="7488" ht="12.75" customHeight="1" x14ac:dyDescent="0.25"/>
    <row r="7489" ht="12.75" customHeight="1" x14ac:dyDescent="0.25"/>
    <row r="7490" ht="12.75" customHeight="1" x14ac:dyDescent="0.25"/>
    <row r="7491" ht="12.75" customHeight="1" x14ac:dyDescent="0.25"/>
    <row r="7492" ht="12.75" customHeight="1" x14ac:dyDescent="0.25"/>
    <row r="7493" ht="12.75" customHeight="1" x14ac:dyDescent="0.25"/>
    <row r="7494" ht="12.75" customHeight="1" x14ac:dyDescent="0.25"/>
    <row r="7495" ht="12.75" customHeight="1" x14ac:dyDescent="0.25"/>
    <row r="7496" ht="12.75" customHeight="1" x14ac:dyDescent="0.25"/>
    <row r="7497" ht="12.75" customHeight="1" x14ac:dyDescent="0.25"/>
    <row r="7498" ht="12.75" customHeight="1" x14ac:dyDescent="0.25"/>
    <row r="7499" ht="12.75" customHeight="1" x14ac:dyDescent="0.25"/>
    <row r="7500" ht="12.75" customHeight="1" x14ac:dyDescent="0.25"/>
    <row r="7501" ht="12.75" customHeight="1" x14ac:dyDescent="0.25"/>
    <row r="7502" ht="12.75" customHeight="1" x14ac:dyDescent="0.25"/>
    <row r="7503" ht="12.75" customHeight="1" x14ac:dyDescent="0.25"/>
    <row r="7504" ht="12.75" customHeight="1" x14ac:dyDescent="0.25"/>
    <row r="7505" ht="12.75" customHeight="1" x14ac:dyDescent="0.25"/>
    <row r="7507" ht="12.75" customHeight="1" x14ac:dyDescent="0.25"/>
    <row r="7508" ht="12.75" customHeight="1" x14ac:dyDescent="0.25"/>
    <row r="7509" ht="12.75" customHeight="1" x14ac:dyDescent="0.25"/>
    <row r="7510" ht="12.75" customHeight="1" x14ac:dyDescent="0.25"/>
    <row r="7511" ht="12.75" customHeight="1" x14ac:dyDescent="0.25"/>
    <row r="7512" ht="12.75" customHeight="1" x14ac:dyDescent="0.25"/>
    <row r="7513" ht="12.75" customHeight="1" x14ac:dyDescent="0.25"/>
    <row r="7515" ht="12.75" customHeight="1" x14ac:dyDescent="0.25"/>
    <row r="7516" ht="12.75" customHeight="1" x14ac:dyDescent="0.25"/>
    <row r="7517" ht="12.75" customHeight="1" x14ac:dyDescent="0.25"/>
    <row r="7518" ht="12.75" customHeight="1" x14ac:dyDescent="0.25"/>
    <row r="7519" ht="12.75" customHeight="1" x14ac:dyDescent="0.25"/>
    <row r="7520" ht="12.75" customHeight="1" x14ac:dyDescent="0.25"/>
    <row r="7521" ht="12.75" customHeight="1" x14ac:dyDescent="0.25"/>
    <row r="7522" ht="12.75" customHeight="1" x14ac:dyDescent="0.25"/>
    <row r="7523" ht="12.75" customHeight="1" x14ac:dyDescent="0.25"/>
    <row r="7524" ht="12.75" customHeight="1" x14ac:dyDescent="0.25"/>
    <row r="7525" ht="12.75" customHeight="1" x14ac:dyDescent="0.25"/>
    <row r="7526" ht="12.75" customHeight="1" x14ac:dyDescent="0.25"/>
    <row r="7528" ht="12.75" customHeight="1" x14ac:dyDescent="0.25"/>
    <row r="7529" ht="12.75" customHeight="1" x14ac:dyDescent="0.25"/>
    <row r="7530" ht="12.75" customHeight="1" x14ac:dyDescent="0.25"/>
    <row r="7531" ht="12.75" customHeight="1" x14ac:dyDescent="0.25"/>
    <row r="7532" ht="12.75" customHeight="1" x14ac:dyDescent="0.25"/>
    <row r="7534" ht="12.75" customHeight="1" x14ac:dyDescent="0.25"/>
    <row r="7535" ht="12.75" customHeight="1" x14ac:dyDescent="0.25"/>
    <row r="7536" ht="12.75" customHeight="1" x14ac:dyDescent="0.25"/>
    <row r="7537" ht="12.75" customHeight="1" x14ac:dyDescent="0.25"/>
    <row r="7538" ht="12.75" customHeight="1" x14ac:dyDescent="0.25"/>
    <row r="7539" ht="12.75" customHeight="1" x14ac:dyDescent="0.25"/>
    <row r="7540" ht="12.75" customHeight="1" x14ac:dyDescent="0.25"/>
    <row r="7541" ht="12.75" customHeight="1" x14ac:dyDescent="0.25"/>
    <row r="7542" ht="12.75" customHeight="1" x14ac:dyDescent="0.25"/>
    <row r="7543" ht="12.75" customHeight="1" x14ac:dyDescent="0.25"/>
    <row r="7544" ht="12.75" customHeight="1" x14ac:dyDescent="0.25"/>
    <row r="7545" ht="12.75" customHeight="1" x14ac:dyDescent="0.25"/>
    <row r="7546" ht="12.75" customHeight="1" x14ac:dyDescent="0.25"/>
    <row r="7547" ht="12.75" customHeight="1" x14ac:dyDescent="0.25"/>
    <row r="7548" ht="12.75" customHeight="1" x14ac:dyDescent="0.25"/>
    <row r="7549" ht="12.75" customHeight="1" x14ac:dyDescent="0.25"/>
    <row r="7550" ht="12.75" customHeight="1" x14ac:dyDescent="0.25"/>
    <row r="7551" ht="12.75" customHeight="1" x14ac:dyDescent="0.25"/>
    <row r="7552" ht="12.75" customHeight="1" x14ac:dyDescent="0.25"/>
    <row r="7553" ht="12.75" customHeight="1" x14ac:dyDescent="0.25"/>
    <row r="7554" ht="12.75" customHeight="1" x14ac:dyDescent="0.25"/>
    <row r="7555" ht="12.75" customHeight="1" x14ac:dyDescent="0.25"/>
    <row r="7556" ht="12.75" customHeight="1" x14ac:dyDescent="0.25"/>
    <row r="7557" ht="12.75" customHeight="1" x14ac:dyDescent="0.25"/>
    <row r="7559" ht="12.75" customHeight="1" x14ac:dyDescent="0.25"/>
    <row r="7560" ht="12.75" customHeight="1" x14ac:dyDescent="0.25"/>
    <row r="7561" ht="12.75" customHeight="1" x14ac:dyDescent="0.25"/>
    <row r="7562" ht="12.75" customHeight="1" x14ac:dyDescent="0.25"/>
    <row r="7563" ht="12.75" customHeight="1" x14ac:dyDescent="0.25"/>
    <row r="7564" ht="12.75" customHeight="1" x14ac:dyDescent="0.25"/>
    <row r="7565" ht="12.75" customHeight="1" x14ac:dyDescent="0.25"/>
    <row r="7566" ht="12.75" customHeight="1" x14ac:dyDescent="0.25"/>
    <row r="7567" ht="12.75" customHeight="1" x14ac:dyDescent="0.25"/>
    <row r="7568" ht="12.75" customHeight="1" x14ac:dyDescent="0.25"/>
    <row r="7569" ht="12.75" customHeight="1" x14ac:dyDescent="0.25"/>
    <row r="7570" ht="12.75" customHeight="1" x14ac:dyDescent="0.25"/>
    <row r="7571" ht="12.75" customHeight="1" x14ac:dyDescent="0.25"/>
    <row r="7572" ht="12.75" customHeight="1" x14ac:dyDescent="0.25"/>
    <row r="7573" ht="12.75" customHeight="1" x14ac:dyDescent="0.25"/>
    <row r="7574" ht="12.75" customHeight="1" x14ac:dyDescent="0.25"/>
    <row r="7575" ht="12.75" customHeight="1" x14ac:dyDescent="0.25"/>
    <row r="7576" ht="12.75" customHeight="1" x14ac:dyDescent="0.25"/>
    <row r="7577" ht="12.75" customHeight="1" x14ac:dyDescent="0.25"/>
    <row r="7578" ht="12.75" customHeight="1" x14ac:dyDescent="0.25"/>
    <row r="7579" ht="12.75" customHeight="1" x14ac:dyDescent="0.25"/>
    <row r="7580" ht="12.75" customHeight="1" x14ac:dyDescent="0.25"/>
    <row r="7581" ht="12.75" customHeight="1" x14ac:dyDescent="0.25"/>
    <row r="7582" ht="12.75" customHeight="1" x14ac:dyDescent="0.25"/>
    <row r="7583" ht="12.75" customHeight="1" x14ac:dyDescent="0.25"/>
    <row r="7584" ht="12.75" customHeight="1" x14ac:dyDescent="0.25"/>
    <row r="7585" ht="12.75" customHeight="1" x14ac:dyDescent="0.25"/>
    <row r="7586" ht="12.75" customHeight="1" x14ac:dyDescent="0.25"/>
    <row r="7587" ht="12.75" customHeight="1" x14ac:dyDescent="0.25"/>
    <row r="7588" ht="12.75" customHeight="1" x14ac:dyDescent="0.25"/>
    <row r="7589" ht="12.75" customHeight="1" x14ac:dyDescent="0.25"/>
    <row r="7590" ht="12.75" customHeight="1" x14ac:dyDescent="0.25"/>
    <row r="7591" ht="12.75" customHeight="1" x14ac:dyDescent="0.25"/>
    <row r="7592" ht="12.75" customHeight="1" x14ac:dyDescent="0.25"/>
    <row r="7593" ht="12.75" customHeight="1" x14ac:dyDescent="0.25"/>
    <row r="7594" ht="12.75" customHeight="1" x14ac:dyDescent="0.25"/>
    <row r="7595" ht="12.75" customHeight="1" x14ac:dyDescent="0.25"/>
    <row r="7596" ht="12.75" customHeight="1" x14ac:dyDescent="0.25"/>
    <row r="7597" ht="12.75" customHeight="1" x14ac:dyDescent="0.25"/>
    <row r="7598" ht="12.75" customHeight="1" x14ac:dyDescent="0.25"/>
    <row r="7599" ht="12.75" customHeight="1" x14ac:dyDescent="0.25"/>
    <row r="7600" ht="12.75" customHeight="1" x14ac:dyDescent="0.25"/>
    <row r="7601" ht="12.75" customHeight="1" x14ac:dyDescent="0.25"/>
    <row r="7602" ht="12.75" customHeight="1" x14ac:dyDescent="0.25"/>
    <row r="7603" ht="12.75" customHeight="1" x14ac:dyDescent="0.25"/>
    <row r="7604" ht="12.75" customHeight="1" x14ac:dyDescent="0.25"/>
    <row r="7605" ht="12.75" customHeight="1" x14ac:dyDescent="0.25"/>
    <row r="7606" ht="12.75" customHeight="1" x14ac:dyDescent="0.25"/>
    <row r="7607" ht="12.75" customHeight="1" x14ac:dyDescent="0.25"/>
    <row r="7608" ht="12.75" customHeight="1" x14ac:dyDescent="0.25"/>
    <row r="7609" ht="12.75" customHeight="1" x14ac:dyDescent="0.25"/>
    <row r="7610" ht="12.75" customHeight="1" x14ac:dyDescent="0.25"/>
    <row r="7611" ht="12.75" customHeight="1" x14ac:dyDescent="0.25"/>
    <row r="7612" ht="12.75" customHeight="1" x14ac:dyDescent="0.25"/>
    <row r="7613" ht="12.75" customHeight="1" x14ac:dyDescent="0.25"/>
    <row r="7614" ht="12.75" customHeight="1" x14ac:dyDescent="0.25"/>
    <row r="7615" ht="12.75" customHeight="1" x14ac:dyDescent="0.25"/>
    <row r="7616" ht="12.75" customHeight="1" x14ac:dyDescent="0.25"/>
    <row r="7617" ht="12.75" customHeight="1" x14ac:dyDescent="0.25"/>
    <row r="7618" ht="12.75" customHeight="1" x14ac:dyDescent="0.25"/>
    <row r="7619" ht="12.75" customHeight="1" x14ac:dyDescent="0.25"/>
    <row r="7620" ht="12.75" customHeight="1" x14ac:dyDescent="0.25"/>
    <row r="7621" ht="12.75" customHeight="1" x14ac:dyDescent="0.25"/>
    <row r="7622" ht="12.75" customHeight="1" x14ac:dyDescent="0.25"/>
    <row r="7633" ht="15.75" customHeight="1" x14ac:dyDescent="0.25"/>
    <row r="7638" ht="12.75" customHeight="1" x14ac:dyDescent="0.25"/>
    <row r="7639" ht="12.75" customHeight="1" x14ac:dyDescent="0.25"/>
    <row r="7640" ht="12.75" customHeight="1" x14ac:dyDescent="0.25"/>
    <row r="7641" ht="12.75" customHeight="1" x14ac:dyDescent="0.25"/>
    <row r="7642" ht="12.75" customHeight="1" x14ac:dyDescent="0.25"/>
    <row r="7643" ht="12.75" customHeight="1" x14ac:dyDescent="0.25"/>
    <row r="7644" ht="12.75" customHeight="1" x14ac:dyDescent="0.25"/>
    <row r="7645" ht="12.75" customHeight="1" x14ac:dyDescent="0.25"/>
    <row r="7646" ht="12.75" customHeight="1" x14ac:dyDescent="0.25"/>
    <row r="7647" ht="12.75" customHeight="1" x14ac:dyDescent="0.25"/>
    <row r="7648" ht="12.75" customHeight="1" x14ac:dyDescent="0.25"/>
    <row r="7649" ht="12.75" customHeight="1" x14ac:dyDescent="0.25"/>
    <row r="7650" ht="12.75" customHeight="1" x14ac:dyDescent="0.25"/>
    <row r="7651" ht="12.75" customHeight="1" x14ac:dyDescent="0.25"/>
    <row r="7652" ht="12.75" customHeight="1" x14ac:dyDescent="0.25"/>
    <row r="7653" ht="12.75" customHeight="1" x14ac:dyDescent="0.25"/>
    <row r="7654" ht="12.75" customHeight="1" x14ac:dyDescent="0.25"/>
    <row r="7655" ht="12.75" customHeight="1" x14ac:dyDescent="0.25"/>
    <row r="7656" ht="12.75" customHeight="1" x14ac:dyDescent="0.25"/>
    <row r="7657" ht="12.75" customHeight="1" x14ac:dyDescent="0.25"/>
    <row r="7658" ht="12.75" customHeight="1" x14ac:dyDescent="0.25"/>
    <row r="7659" ht="12.75" customHeight="1" x14ac:dyDescent="0.25"/>
    <row r="7660" ht="12.75" customHeight="1" x14ac:dyDescent="0.25"/>
    <row r="7661" ht="12.75" customHeight="1" x14ac:dyDescent="0.25"/>
    <row r="7663" ht="12.75" customHeight="1" x14ac:dyDescent="0.25"/>
    <row r="7664" ht="12.75" customHeight="1" x14ac:dyDescent="0.25"/>
    <row r="7665" ht="12.75" customHeight="1" x14ac:dyDescent="0.25"/>
    <row r="7666" ht="12.75" customHeight="1" x14ac:dyDescent="0.25"/>
    <row r="7667" ht="12.75" customHeight="1" x14ac:dyDescent="0.25"/>
    <row r="7668" ht="12.75" customHeight="1" x14ac:dyDescent="0.25"/>
    <row r="7669" ht="12.75" customHeight="1" x14ac:dyDescent="0.25"/>
    <row r="7670" ht="12.75" customHeight="1" x14ac:dyDescent="0.25"/>
    <row r="7671" ht="12.75" customHeight="1" x14ac:dyDescent="0.25"/>
    <row r="7672" ht="12.75" customHeight="1" x14ac:dyDescent="0.25"/>
    <row r="7673" ht="12.75" customHeight="1" x14ac:dyDescent="0.25"/>
    <row r="7674" ht="12.75" customHeight="1" x14ac:dyDescent="0.25"/>
    <row r="7675" ht="12.75" customHeight="1" x14ac:dyDescent="0.25"/>
    <row r="7676" ht="12.75" customHeight="1" x14ac:dyDescent="0.25"/>
    <row r="7677" ht="12.75" customHeight="1" x14ac:dyDescent="0.25"/>
    <row r="7679" ht="12.75" customHeight="1" x14ac:dyDescent="0.25"/>
    <row r="7680" ht="12.75" customHeight="1" x14ac:dyDescent="0.25"/>
    <row r="7681" ht="12.75" customHeight="1" x14ac:dyDescent="0.25"/>
    <row r="7682" ht="12.75" customHeight="1" x14ac:dyDescent="0.25"/>
    <row r="7683" ht="12.75" customHeight="1" x14ac:dyDescent="0.25"/>
    <row r="7684" ht="12.75" customHeight="1" x14ac:dyDescent="0.25"/>
    <row r="7686" ht="12.75" customHeight="1" x14ac:dyDescent="0.25"/>
    <row r="7687" ht="12.75" customHeight="1" x14ac:dyDescent="0.25"/>
    <row r="7688" ht="12.75" customHeight="1" x14ac:dyDescent="0.25"/>
    <row r="7689" ht="12.75" customHeight="1" x14ac:dyDescent="0.25"/>
    <row r="7690" ht="12.75" customHeight="1" x14ac:dyDescent="0.25"/>
    <row r="7692" ht="12.75" customHeight="1" x14ac:dyDescent="0.25"/>
    <row r="7693" ht="12.75" customHeight="1" x14ac:dyDescent="0.25"/>
    <row r="7694" ht="12.75" customHeight="1" x14ac:dyDescent="0.25"/>
    <row r="7695" ht="12.75" customHeight="1" x14ac:dyDescent="0.25"/>
    <row r="7696" ht="12.75" customHeight="1" x14ac:dyDescent="0.25"/>
    <row r="7698" ht="12.75" customHeight="1" x14ac:dyDescent="0.25"/>
    <row r="7699" ht="12.75" customHeight="1" x14ac:dyDescent="0.25"/>
    <row r="7700" ht="12.75" customHeight="1" x14ac:dyDescent="0.25"/>
    <row r="7701" ht="12.75" customHeight="1" x14ac:dyDescent="0.25"/>
    <row r="7702" ht="12.75" customHeight="1" x14ac:dyDescent="0.25"/>
    <row r="7703" ht="12.75" customHeight="1" x14ac:dyDescent="0.25"/>
    <row r="7704" ht="12.75" customHeight="1" x14ac:dyDescent="0.25"/>
    <row r="7706" ht="12.75" customHeight="1" x14ac:dyDescent="0.25"/>
    <row r="7707" ht="12.75" customHeight="1" x14ac:dyDescent="0.25"/>
    <row r="7708" ht="12.75" customHeight="1" x14ac:dyDescent="0.25"/>
    <row r="7709" ht="12.75" customHeight="1" x14ac:dyDescent="0.25"/>
    <row r="7710" ht="12.75" customHeight="1" x14ac:dyDescent="0.25"/>
    <row r="7711" ht="12.75" customHeight="1" x14ac:dyDescent="0.25"/>
    <row r="7713" ht="12.75" customHeight="1" x14ac:dyDescent="0.25"/>
    <row r="7714" ht="12.75" customHeight="1" x14ac:dyDescent="0.25"/>
    <row r="7715" ht="12.75" customHeight="1" x14ac:dyDescent="0.25"/>
    <row r="7716" ht="12.75" customHeight="1" x14ac:dyDescent="0.25"/>
    <row r="7717" ht="12.75" customHeight="1" x14ac:dyDescent="0.25"/>
    <row r="7718" ht="12.75" customHeight="1" x14ac:dyDescent="0.25"/>
    <row r="7719" ht="12.75" customHeight="1" x14ac:dyDescent="0.25"/>
    <row r="7720" ht="12.75" customHeight="1" x14ac:dyDescent="0.25"/>
    <row r="7722" ht="12.75" customHeight="1" x14ac:dyDescent="0.25"/>
    <row r="7723" ht="12.75" customHeight="1" x14ac:dyDescent="0.25"/>
    <row r="7724" ht="12.75" customHeight="1" x14ac:dyDescent="0.25"/>
    <row r="7725" ht="12.75" customHeight="1" x14ac:dyDescent="0.25"/>
    <row r="7726" ht="12.75" customHeight="1" x14ac:dyDescent="0.25"/>
    <row r="7727" ht="12.75" customHeight="1" x14ac:dyDescent="0.25"/>
    <row r="7728" ht="12.75" customHeight="1" x14ac:dyDescent="0.25"/>
    <row r="7729" ht="12.75" customHeight="1" x14ac:dyDescent="0.25"/>
    <row r="7730" ht="12.75" customHeight="1" x14ac:dyDescent="0.25"/>
    <row r="7732" ht="12.75" customHeight="1" x14ac:dyDescent="0.25"/>
    <row r="7733" ht="12.75" customHeight="1" x14ac:dyDescent="0.25"/>
    <row r="7734" ht="12.75" customHeight="1" x14ac:dyDescent="0.25"/>
    <row r="7735" ht="12.75" customHeight="1" x14ac:dyDescent="0.25"/>
    <row r="7736" ht="12.75" customHeight="1" x14ac:dyDescent="0.25"/>
    <row r="7737" ht="12.75" customHeight="1" x14ac:dyDescent="0.25"/>
    <row r="7738" ht="12.75" customHeight="1" x14ac:dyDescent="0.25"/>
    <row r="7739" ht="12.75" customHeight="1" x14ac:dyDescent="0.25"/>
    <row r="7740" ht="12.75" customHeight="1" x14ac:dyDescent="0.25"/>
    <row r="7741" ht="12.75" customHeight="1" x14ac:dyDescent="0.25"/>
    <row r="7742" ht="12.75" customHeight="1" x14ac:dyDescent="0.25"/>
    <row r="7743" ht="12.75" customHeight="1" x14ac:dyDescent="0.25"/>
    <row r="7744" ht="12.75" customHeight="1" x14ac:dyDescent="0.25"/>
    <row r="7745" ht="12.75" customHeight="1" x14ac:dyDescent="0.25"/>
    <row r="7746" ht="12.75" customHeight="1" x14ac:dyDescent="0.25"/>
    <row r="7748" ht="12.75" customHeight="1" x14ac:dyDescent="0.25"/>
    <row r="7749" ht="12.75" customHeight="1" x14ac:dyDescent="0.25"/>
    <row r="7750" ht="12.75" customHeight="1" x14ac:dyDescent="0.25"/>
    <row r="7751" ht="12.75" customHeight="1" x14ac:dyDescent="0.25"/>
    <row r="7752" ht="12.75" customHeight="1" x14ac:dyDescent="0.25"/>
    <row r="7753" ht="12.75" customHeight="1" x14ac:dyDescent="0.25"/>
    <row r="7754" ht="12.75" customHeight="1" x14ac:dyDescent="0.25"/>
    <row r="7755" ht="12.75" customHeight="1" x14ac:dyDescent="0.25"/>
    <row r="7756" ht="12.75" customHeight="1" x14ac:dyDescent="0.25"/>
    <row r="7757" ht="12.75" customHeight="1" x14ac:dyDescent="0.25"/>
    <row r="7758" ht="12.75" customHeight="1" x14ac:dyDescent="0.25"/>
    <row r="7759" ht="12.75" customHeight="1" x14ac:dyDescent="0.25"/>
    <row r="7760" ht="12.75" customHeight="1" x14ac:dyDescent="0.25"/>
    <row r="7761" ht="12.75" customHeight="1" x14ac:dyDescent="0.25"/>
    <row r="7763" ht="12.75" customHeight="1" x14ac:dyDescent="0.25"/>
    <row r="7764" ht="12.75" customHeight="1" x14ac:dyDescent="0.25"/>
    <row r="7765" ht="12.75" customHeight="1" x14ac:dyDescent="0.25"/>
    <row r="7766" ht="12.75" customHeight="1" x14ac:dyDescent="0.25"/>
    <row r="7767" ht="12.75" customHeight="1" x14ac:dyDescent="0.25"/>
    <row r="7768" ht="12.75" customHeight="1" x14ac:dyDescent="0.25"/>
    <row r="7769" ht="12.75" customHeight="1" x14ac:dyDescent="0.25"/>
    <row r="7770" ht="12.75" customHeight="1" x14ac:dyDescent="0.25"/>
    <row r="7771" ht="12.75" customHeight="1" x14ac:dyDescent="0.25"/>
    <row r="7772" ht="12.75" customHeight="1" x14ac:dyDescent="0.25"/>
    <row r="7773" ht="12.75" customHeight="1" x14ac:dyDescent="0.25"/>
    <row r="7774" ht="12.75" customHeight="1" x14ac:dyDescent="0.25"/>
    <row r="7775" ht="12.75" customHeight="1" x14ac:dyDescent="0.25"/>
    <row r="7776" ht="12.75" customHeight="1" x14ac:dyDescent="0.25"/>
    <row r="7777" ht="12.75" customHeight="1" x14ac:dyDescent="0.25"/>
    <row r="7778" ht="12.75" customHeight="1" x14ac:dyDescent="0.25"/>
    <row r="7779" ht="12.75" customHeight="1" x14ac:dyDescent="0.25"/>
    <row r="7780" ht="12.75" customHeight="1" x14ac:dyDescent="0.25"/>
    <row r="7781" ht="12.75" customHeight="1" x14ac:dyDescent="0.25"/>
    <row r="7782" ht="12.75" customHeight="1" x14ac:dyDescent="0.25"/>
    <row r="7783" ht="12.75" customHeight="1" x14ac:dyDescent="0.25"/>
    <row r="7784" ht="12.75" customHeight="1" x14ac:dyDescent="0.25"/>
    <row r="7785" ht="12.75" customHeight="1" x14ac:dyDescent="0.25"/>
    <row r="7787" ht="12.75" customHeight="1" x14ac:dyDescent="0.25"/>
    <row r="7788" ht="12.75" customHeight="1" x14ac:dyDescent="0.25"/>
    <row r="7789" ht="12.75" customHeight="1" x14ac:dyDescent="0.25"/>
    <row r="7790" ht="12.75" customHeight="1" x14ac:dyDescent="0.25"/>
    <row r="7791" ht="12.75" customHeight="1" x14ac:dyDescent="0.25"/>
    <row r="7792" ht="12.75" customHeight="1" x14ac:dyDescent="0.25"/>
    <row r="7793" ht="12.75" customHeight="1" x14ac:dyDescent="0.25"/>
    <row r="7794" ht="12.75" customHeight="1" x14ac:dyDescent="0.25"/>
    <row r="7795" ht="12.75" customHeight="1" x14ac:dyDescent="0.25"/>
    <row r="7796" ht="12.75" customHeight="1" x14ac:dyDescent="0.25"/>
    <row r="7798" ht="12.75" customHeight="1" x14ac:dyDescent="0.25"/>
    <row r="7799" ht="12.75" customHeight="1" x14ac:dyDescent="0.25"/>
    <row r="7800" ht="12.75" customHeight="1" x14ac:dyDescent="0.25"/>
    <row r="7801" ht="12.75" customHeight="1" x14ac:dyDescent="0.25"/>
    <row r="7802" ht="12.75" customHeight="1" x14ac:dyDescent="0.25"/>
    <row r="7804" ht="12.75" customHeight="1" x14ac:dyDescent="0.25"/>
    <row r="7805" ht="12.75" customHeight="1" x14ac:dyDescent="0.25"/>
    <row r="7806" ht="12.75" customHeight="1" x14ac:dyDescent="0.25"/>
    <row r="7807" ht="12.75" customHeight="1" x14ac:dyDescent="0.25"/>
    <row r="7808" ht="12.75" customHeight="1" x14ac:dyDescent="0.25"/>
    <row r="7809" ht="12.75" customHeight="1" x14ac:dyDescent="0.25"/>
    <row r="7810" ht="12.75" customHeight="1" x14ac:dyDescent="0.25"/>
    <row r="7811" ht="12.75" customHeight="1" x14ac:dyDescent="0.25"/>
    <row r="7812" ht="12.75" customHeight="1" x14ac:dyDescent="0.25"/>
    <row r="7813" ht="12.75" customHeight="1" x14ac:dyDescent="0.25"/>
    <row r="7814" ht="12.75" customHeight="1" x14ac:dyDescent="0.25"/>
    <row r="7815" ht="12.75" customHeight="1" x14ac:dyDescent="0.25"/>
    <row r="7816" ht="12.75" customHeight="1" x14ac:dyDescent="0.25"/>
    <row r="7817" ht="12.75" customHeight="1" x14ac:dyDescent="0.25"/>
    <row r="7818" ht="12.75" customHeight="1" x14ac:dyDescent="0.25"/>
    <row r="7819" ht="12.75" customHeight="1" x14ac:dyDescent="0.25"/>
    <row r="7820" ht="12.75" customHeight="1" x14ac:dyDescent="0.25"/>
    <row r="7821" ht="12.75" customHeight="1" x14ac:dyDescent="0.25"/>
    <row r="7822" ht="12.75" customHeight="1" x14ac:dyDescent="0.25"/>
    <row r="7823" ht="12.75" customHeight="1" x14ac:dyDescent="0.25"/>
    <row r="7824" ht="12.75" customHeight="1" x14ac:dyDescent="0.25"/>
    <row r="7825" ht="12.75" customHeight="1" x14ac:dyDescent="0.25"/>
    <row r="7827" ht="12.75" customHeight="1" x14ac:dyDescent="0.25"/>
    <row r="7828" ht="12.75" customHeight="1" x14ac:dyDescent="0.25"/>
    <row r="7829" ht="12.75" customHeight="1" x14ac:dyDescent="0.25"/>
    <row r="7830" ht="12.75" customHeight="1" x14ac:dyDescent="0.25"/>
    <row r="7831" ht="12.75" customHeight="1" x14ac:dyDescent="0.25"/>
    <row r="7832" ht="12.75" customHeight="1" x14ac:dyDescent="0.25"/>
    <row r="7833" ht="12.75" customHeight="1" x14ac:dyDescent="0.25"/>
    <row r="7834" ht="12.75" customHeight="1" x14ac:dyDescent="0.25"/>
    <row r="7835" ht="12.75" customHeight="1" x14ac:dyDescent="0.25"/>
    <row r="7836" ht="12.75" customHeight="1" x14ac:dyDescent="0.25"/>
    <row r="7837" ht="12.75" customHeight="1" x14ac:dyDescent="0.25"/>
    <row r="7838" ht="12.75" customHeight="1" x14ac:dyDescent="0.25"/>
    <row r="7839" ht="12.75" customHeight="1" x14ac:dyDescent="0.25"/>
    <row r="7840" ht="12.75" customHeight="1" x14ac:dyDescent="0.25"/>
    <row r="7841" ht="12.75" customHeight="1" x14ac:dyDescent="0.25"/>
    <row r="7842" ht="12.75" customHeight="1" x14ac:dyDescent="0.25"/>
    <row r="7843" ht="12.75" customHeight="1" x14ac:dyDescent="0.25"/>
    <row r="7844" ht="12.75" customHeight="1" x14ac:dyDescent="0.25"/>
    <row r="7845" ht="12.75" customHeight="1" x14ac:dyDescent="0.25"/>
    <row r="7846" ht="12.75" customHeight="1" x14ac:dyDescent="0.25"/>
    <row r="7847" ht="12.75" customHeight="1" x14ac:dyDescent="0.25"/>
    <row r="7848" ht="12.75" customHeight="1" x14ac:dyDescent="0.25"/>
    <row r="7849" ht="12.75" customHeight="1" x14ac:dyDescent="0.25"/>
    <row r="7851" ht="12.75" customHeight="1" x14ac:dyDescent="0.25"/>
    <row r="7852" ht="12.75" customHeight="1" x14ac:dyDescent="0.25"/>
    <row r="7853" ht="12.75" customHeight="1" x14ac:dyDescent="0.25"/>
    <row r="7854" ht="12.75" customHeight="1" x14ac:dyDescent="0.25"/>
    <row r="7855" ht="12.75" customHeight="1" x14ac:dyDescent="0.25"/>
    <row r="7856" ht="12.75" customHeight="1" x14ac:dyDescent="0.25"/>
    <row r="7857" ht="12.75" customHeight="1" x14ac:dyDescent="0.25"/>
    <row r="7858" ht="12.75" customHeight="1" x14ac:dyDescent="0.25"/>
    <row r="7860" ht="12.75" customHeight="1" x14ac:dyDescent="0.25"/>
    <row r="7861" ht="12.75" customHeight="1" x14ac:dyDescent="0.25"/>
    <row r="7862" ht="12.75" customHeight="1" x14ac:dyDescent="0.25"/>
    <row r="7863" ht="12.75" customHeight="1" x14ac:dyDescent="0.25"/>
    <row r="7864" ht="12.75" customHeight="1" x14ac:dyDescent="0.25"/>
    <row r="7865" ht="12.75" customHeight="1" x14ac:dyDescent="0.25"/>
    <row r="7866" ht="12.75" customHeight="1" x14ac:dyDescent="0.25"/>
    <row r="7867" ht="12.75" customHeight="1" x14ac:dyDescent="0.25"/>
    <row r="7868" ht="12.75" customHeight="1" x14ac:dyDescent="0.25"/>
    <row r="7869" ht="12.75" customHeight="1" x14ac:dyDescent="0.25"/>
    <row r="7870" ht="12.75" customHeight="1" x14ac:dyDescent="0.25"/>
    <row r="7872" ht="12.75" customHeight="1" x14ac:dyDescent="0.25"/>
    <row r="7873" ht="12.75" customHeight="1" x14ac:dyDescent="0.25"/>
    <row r="7874" ht="12.75" customHeight="1" x14ac:dyDescent="0.25"/>
    <row r="7875" ht="12.75" customHeight="1" x14ac:dyDescent="0.25"/>
    <row r="7876" ht="12.75" customHeight="1" x14ac:dyDescent="0.25"/>
    <row r="7877" ht="12.75" customHeight="1" x14ac:dyDescent="0.25"/>
    <row r="7878" ht="12.75" customHeight="1" x14ac:dyDescent="0.25"/>
    <row r="7880" ht="12.75" customHeight="1" x14ac:dyDescent="0.25"/>
    <row r="7881" ht="12.75" customHeight="1" x14ac:dyDescent="0.25"/>
    <row r="7882" ht="12.75" customHeight="1" x14ac:dyDescent="0.25"/>
    <row r="7883" ht="12.75" customHeight="1" x14ac:dyDescent="0.25"/>
    <row r="7884" ht="12.75" customHeight="1" x14ac:dyDescent="0.25"/>
    <row r="7885" ht="12.75" customHeight="1" x14ac:dyDescent="0.25"/>
    <row r="7886" ht="12.75" customHeight="1" x14ac:dyDescent="0.25"/>
    <row r="7887" ht="12.75" customHeight="1" x14ac:dyDescent="0.25"/>
    <row r="7888" ht="12.75" customHeight="1" x14ac:dyDescent="0.25"/>
    <row r="7889" ht="12.75" customHeight="1" x14ac:dyDescent="0.25"/>
    <row r="7891" ht="12.75" customHeight="1" x14ac:dyDescent="0.25"/>
    <row r="7892" ht="12.75" customHeight="1" x14ac:dyDescent="0.25"/>
    <row r="7893" ht="12.75" customHeight="1" x14ac:dyDescent="0.25"/>
    <row r="7894" ht="12.75" customHeight="1" x14ac:dyDescent="0.25"/>
    <row r="7895" ht="12.75" customHeight="1" x14ac:dyDescent="0.25"/>
    <row r="7896" ht="12.75" customHeight="1" x14ac:dyDescent="0.25"/>
    <row r="7897" ht="12.75" customHeight="1" x14ac:dyDescent="0.25"/>
    <row r="7898" ht="12.75" customHeight="1" x14ac:dyDescent="0.25"/>
    <row r="7899" ht="12.75" customHeight="1" x14ac:dyDescent="0.25"/>
    <row r="7900" ht="12.75" customHeight="1" x14ac:dyDescent="0.25"/>
    <row r="7901" ht="12.75" customHeight="1" x14ac:dyDescent="0.25"/>
    <row r="7902" ht="12.75" customHeight="1" x14ac:dyDescent="0.25"/>
    <row r="7903" ht="12.75" customHeight="1" x14ac:dyDescent="0.25"/>
    <row r="7905" ht="12.75" customHeight="1" x14ac:dyDescent="0.25"/>
    <row r="7906" ht="12.75" customHeight="1" x14ac:dyDescent="0.25"/>
    <row r="7907" ht="12.75" customHeight="1" x14ac:dyDescent="0.25"/>
    <row r="7908" ht="12.75" customHeight="1" x14ac:dyDescent="0.25"/>
    <row r="7909" ht="12.75" customHeight="1" x14ac:dyDescent="0.25"/>
    <row r="7910" ht="12.75" customHeight="1" x14ac:dyDescent="0.25"/>
    <row r="7911" ht="12.75" customHeight="1" x14ac:dyDescent="0.25"/>
    <row r="7912" ht="12.75" customHeight="1" x14ac:dyDescent="0.25"/>
    <row r="7913" ht="12.75" customHeight="1" x14ac:dyDescent="0.25"/>
    <row r="7914" ht="12.75" customHeight="1" x14ac:dyDescent="0.25"/>
    <row r="7915" ht="12.75" customHeight="1" x14ac:dyDescent="0.25"/>
    <row r="7916" ht="12.75" customHeight="1" x14ac:dyDescent="0.25"/>
    <row r="7917" ht="12.75" customHeight="1" x14ac:dyDescent="0.25"/>
    <row r="7918" ht="12.75" customHeight="1" x14ac:dyDescent="0.25"/>
    <row r="7919" ht="12.75" customHeight="1" x14ac:dyDescent="0.25"/>
    <row r="7920" ht="12.75" customHeight="1" x14ac:dyDescent="0.25"/>
    <row r="7921" ht="12.75" customHeight="1" x14ac:dyDescent="0.25"/>
    <row r="7922" ht="12.75" customHeight="1" x14ac:dyDescent="0.25"/>
    <row r="7923" ht="12.75" customHeight="1" x14ac:dyDescent="0.25"/>
    <row r="7924" ht="12.75" customHeight="1" x14ac:dyDescent="0.25"/>
    <row r="7925" ht="12.75" customHeight="1" x14ac:dyDescent="0.25"/>
    <row r="7926" ht="12.75" customHeight="1" x14ac:dyDescent="0.25"/>
    <row r="7927" ht="12.75" customHeight="1" x14ac:dyDescent="0.25"/>
    <row r="7928" ht="12.75" customHeight="1" x14ac:dyDescent="0.25"/>
    <row r="7929" ht="12.75" customHeight="1" x14ac:dyDescent="0.25"/>
    <row r="7931" ht="12.75" customHeight="1" x14ac:dyDescent="0.25"/>
    <row r="7932" ht="12.75" customHeight="1" x14ac:dyDescent="0.25"/>
    <row r="7933" ht="12.75" customHeight="1" x14ac:dyDescent="0.25"/>
    <row r="7934" ht="12.75" customHeight="1" x14ac:dyDescent="0.25"/>
    <row r="7935" ht="12.75" customHeight="1" x14ac:dyDescent="0.25"/>
    <row r="7936" ht="12.75" customHeight="1" x14ac:dyDescent="0.25"/>
    <row r="7937" ht="12.75" customHeight="1" x14ac:dyDescent="0.25"/>
    <row r="7939" ht="12.75" customHeight="1" x14ac:dyDescent="0.25"/>
    <row r="7940" ht="12.75" customHeight="1" x14ac:dyDescent="0.25"/>
    <row r="7941" ht="12.75" customHeight="1" x14ac:dyDescent="0.25"/>
    <row r="7942" ht="12.75" customHeight="1" x14ac:dyDescent="0.25"/>
    <row r="7943" ht="12.75" customHeight="1" x14ac:dyDescent="0.25"/>
    <row r="7944" ht="12.75" customHeight="1" x14ac:dyDescent="0.25"/>
    <row r="7945" ht="12.75" customHeight="1" x14ac:dyDescent="0.25"/>
    <row r="7946" ht="12.75" customHeight="1" x14ac:dyDescent="0.25"/>
    <row r="7947" ht="12.75" customHeight="1" x14ac:dyDescent="0.25"/>
    <row r="7948" ht="12.75" customHeight="1" x14ac:dyDescent="0.25"/>
    <row r="7949" ht="12.75" customHeight="1" x14ac:dyDescent="0.25"/>
    <row r="7950" ht="12.75" customHeight="1" x14ac:dyDescent="0.25"/>
    <row r="7952" ht="12.75" customHeight="1" x14ac:dyDescent="0.25"/>
    <row r="7953" ht="12.75" customHeight="1" x14ac:dyDescent="0.25"/>
    <row r="7954" ht="12.75" customHeight="1" x14ac:dyDescent="0.25"/>
    <row r="7955" ht="12.75" customHeight="1" x14ac:dyDescent="0.25"/>
    <row r="7956" ht="12.75" customHeight="1" x14ac:dyDescent="0.25"/>
    <row r="7958" ht="12.75" customHeight="1" x14ac:dyDescent="0.25"/>
    <row r="7959" ht="12.75" customHeight="1" x14ac:dyDescent="0.25"/>
    <row r="7960" ht="12.75" customHeight="1" x14ac:dyDescent="0.25"/>
    <row r="7961" ht="12.75" customHeight="1" x14ac:dyDescent="0.25"/>
    <row r="7962" ht="12.75" customHeight="1" x14ac:dyDescent="0.25"/>
    <row r="7963" ht="12.75" customHeight="1" x14ac:dyDescent="0.25"/>
    <row r="7964" ht="12.75" customHeight="1" x14ac:dyDescent="0.25"/>
    <row r="7965" ht="12.75" customHeight="1" x14ac:dyDescent="0.25"/>
    <row r="7966" ht="12.75" customHeight="1" x14ac:dyDescent="0.25"/>
    <row r="7967" ht="12.75" customHeight="1" x14ac:dyDescent="0.25"/>
    <row r="7968" ht="12.75" customHeight="1" x14ac:dyDescent="0.25"/>
    <row r="7969" ht="12.75" customHeight="1" x14ac:dyDescent="0.25"/>
    <row r="7970" ht="12.75" customHeight="1" x14ac:dyDescent="0.25"/>
    <row r="7971" ht="12.75" customHeight="1" x14ac:dyDescent="0.25"/>
    <row r="7972" ht="12.75" customHeight="1" x14ac:dyDescent="0.25"/>
    <row r="7973" ht="12.75" customHeight="1" x14ac:dyDescent="0.25"/>
    <row r="7974" ht="12.75" customHeight="1" x14ac:dyDescent="0.25"/>
    <row r="7975" ht="12.75" customHeight="1" x14ac:dyDescent="0.25"/>
    <row r="7976" ht="12.75" customHeight="1" x14ac:dyDescent="0.25"/>
    <row r="7977" ht="12.75" customHeight="1" x14ac:dyDescent="0.25"/>
    <row r="7978" ht="12.75" customHeight="1" x14ac:dyDescent="0.25"/>
    <row r="7979" ht="12.75" customHeight="1" x14ac:dyDescent="0.25"/>
    <row r="7980" ht="12.75" customHeight="1" x14ac:dyDescent="0.25"/>
    <row r="7981" ht="12.75" customHeight="1" x14ac:dyDescent="0.25"/>
    <row r="7983" ht="12.75" customHeight="1" x14ac:dyDescent="0.25"/>
    <row r="7984" ht="12.75" customHeight="1" x14ac:dyDescent="0.25"/>
    <row r="7985" ht="12.75" customHeight="1" x14ac:dyDescent="0.25"/>
    <row r="7986" ht="12.75" customHeight="1" x14ac:dyDescent="0.25"/>
    <row r="7987" ht="12.75" customHeight="1" x14ac:dyDescent="0.25"/>
    <row r="7988" ht="12.75" customHeight="1" x14ac:dyDescent="0.25"/>
    <row r="7989" ht="12.75" customHeight="1" x14ac:dyDescent="0.25"/>
    <row r="7990" ht="12.75" customHeight="1" x14ac:dyDescent="0.25"/>
    <row r="7991" ht="12.75" customHeight="1" x14ac:dyDescent="0.25"/>
    <row r="7992" ht="12.75" customHeight="1" x14ac:dyDescent="0.25"/>
    <row r="7993" ht="12.75" customHeight="1" x14ac:dyDescent="0.25"/>
    <row r="7994" ht="12.75" customHeight="1" x14ac:dyDescent="0.25"/>
    <row r="7995" ht="12.75" customHeight="1" x14ac:dyDescent="0.25"/>
    <row r="7996" ht="12.75" customHeight="1" x14ac:dyDescent="0.25"/>
    <row r="7997" ht="12.75" customHeight="1" x14ac:dyDescent="0.25"/>
    <row r="7998" ht="12.75" customHeight="1" x14ac:dyDescent="0.25"/>
    <row r="7999" ht="12.75" customHeight="1" x14ac:dyDescent="0.25"/>
    <row r="8000" ht="12.75" customHeight="1" x14ac:dyDescent="0.25"/>
    <row r="8001" ht="12.75" customHeight="1" x14ac:dyDescent="0.25"/>
    <row r="8002" ht="12.75" customHeight="1" x14ac:dyDescent="0.25"/>
    <row r="8003" ht="12.75" customHeight="1" x14ac:dyDescent="0.25"/>
    <row r="8004" ht="12.75" customHeight="1" x14ac:dyDescent="0.25"/>
    <row r="8005" ht="12.75" customHeight="1" x14ac:dyDescent="0.25"/>
    <row r="8006" ht="12.75" customHeight="1" x14ac:dyDescent="0.25"/>
    <row r="8007" ht="12.75" customHeight="1" x14ac:dyDescent="0.25"/>
    <row r="8008" ht="12.75" customHeight="1" x14ac:dyDescent="0.25"/>
    <row r="8009" ht="12.75" customHeight="1" x14ac:dyDescent="0.25"/>
    <row r="8010" ht="12.75" customHeight="1" x14ac:dyDescent="0.25"/>
    <row r="8011" ht="12.75" customHeight="1" x14ac:dyDescent="0.25"/>
    <row r="8012" ht="12.75" customHeight="1" x14ac:dyDescent="0.25"/>
    <row r="8013" ht="12.75" customHeight="1" x14ac:dyDescent="0.25"/>
    <row r="8014" ht="12.75" customHeight="1" x14ac:dyDescent="0.25"/>
    <row r="8015" ht="12.75" customHeight="1" x14ac:dyDescent="0.25"/>
    <row r="8016" ht="12.75" customHeight="1" x14ac:dyDescent="0.25"/>
    <row r="8017" ht="12.75" customHeight="1" x14ac:dyDescent="0.25"/>
    <row r="8018" ht="12.75" customHeight="1" x14ac:dyDescent="0.25"/>
    <row r="8019" ht="12.75" customHeight="1" x14ac:dyDescent="0.25"/>
    <row r="8020" ht="12.75" customHeight="1" x14ac:dyDescent="0.25"/>
    <row r="8021" ht="12.75" customHeight="1" x14ac:dyDescent="0.25"/>
    <row r="8022" ht="12.75" customHeight="1" x14ac:dyDescent="0.25"/>
    <row r="8023" ht="12.75" customHeight="1" x14ac:dyDescent="0.25"/>
    <row r="8024" ht="12.75" customHeight="1" x14ac:dyDescent="0.25"/>
    <row r="8025" ht="12.75" customHeight="1" x14ac:dyDescent="0.25"/>
    <row r="8026" ht="12.75" customHeight="1" x14ac:dyDescent="0.25"/>
    <row r="8027" ht="12.75" customHeight="1" x14ac:dyDescent="0.25"/>
    <row r="8028" ht="12.75" customHeight="1" x14ac:dyDescent="0.25"/>
    <row r="8029" ht="12.75" customHeight="1" x14ac:dyDescent="0.25"/>
    <row r="8030" ht="12.75" customHeight="1" x14ac:dyDescent="0.25"/>
    <row r="8031" ht="12.75" customHeight="1" x14ac:dyDescent="0.25"/>
    <row r="8032" ht="12.75" customHeight="1" x14ac:dyDescent="0.25"/>
    <row r="8033" ht="12.75" customHeight="1" x14ac:dyDescent="0.25"/>
    <row r="8034" ht="12.75" customHeight="1" x14ac:dyDescent="0.25"/>
    <row r="8035" ht="12.75" customHeight="1" x14ac:dyDescent="0.25"/>
    <row r="8036" ht="12.75" customHeight="1" x14ac:dyDescent="0.25"/>
    <row r="8037" ht="12.75" customHeight="1" x14ac:dyDescent="0.25"/>
    <row r="8038" ht="12.75" customHeight="1" x14ac:dyDescent="0.25"/>
    <row r="8039" ht="12.75" customHeight="1" x14ac:dyDescent="0.25"/>
    <row r="8040" ht="12.75" customHeight="1" x14ac:dyDescent="0.25"/>
    <row r="8041" ht="12.75" customHeight="1" x14ac:dyDescent="0.25"/>
    <row r="8042" ht="12.75" customHeight="1" x14ac:dyDescent="0.25"/>
    <row r="8043" ht="12.75" customHeight="1" x14ac:dyDescent="0.25"/>
    <row r="8044" ht="12.75" customHeight="1" x14ac:dyDescent="0.25"/>
    <row r="8045" ht="12.75" customHeight="1" x14ac:dyDescent="0.25"/>
    <row r="8046" ht="12.75" customHeight="1" x14ac:dyDescent="0.25"/>
    <row r="8062" ht="12.75" customHeight="1" x14ac:dyDescent="0.25"/>
    <row r="8063" ht="12.75" customHeight="1" x14ac:dyDescent="0.25"/>
    <row r="8064" ht="12.75" customHeight="1" x14ac:dyDescent="0.25"/>
    <row r="8065" ht="12.75" customHeight="1" x14ac:dyDescent="0.25"/>
    <row r="8066" ht="12.75" customHeight="1" x14ac:dyDescent="0.25"/>
    <row r="8067" ht="12.75" customHeight="1" x14ac:dyDescent="0.25"/>
    <row r="8068" ht="12.75" customHeight="1" x14ac:dyDescent="0.25"/>
    <row r="8069" ht="12.75" customHeight="1" x14ac:dyDescent="0.25"/>
    <row r="8070" ht="12.75" customHeight="1" x14ac:dyDescent="0.25"/>
    <row r="8071" ht="12.75" customHeight="1" x14ac:dyDescent="0.25"/>
    <row r="8072" ht="12.75" customHeight="1" x14ac:dyDescent="0.25"/>
    <row r="8073" ht="12.75" customHeight="1" x14ac:dyDescent="0.25"/>
    <row r="8074" ht="12.75" customHeight="1" x14ac:dyDescent="0.25"/>
    <row r="8075" ht="12.75" customHeight="1" x14ac:dyDescent="0.25"/>
    <row r="8076" ht="12.75" customHeight="1" x14ac:dyDescent="0.25"/>
    <row r="8077" ht="12.75" customHeight="1" x14ac:dyDescent="0.25"/>
    <row r="8078" ht="12.75" customHeight="1" x14ac:dyDescent="0.25"/>
    <row r="8079" ht="12.75" customHeight="1" x14ac:dyDescent="0.25"/>
    <row r="8080" ht="12.75" customHeight="1" x14ac:dyDescent="0.25"/>
    <row r="8081" ht="12.75" customHeight="1" x14ac:dyDescent="0.25"/>
    <row r="8082" ht="12.75" customHeight="1" x14ac:dyDescent="0.25"/>
    <row r="8083" ht="12.75" customHeight="1" x14ac:dyDescent="0.25"/>
    <row r="8084" ht="12.75" customHeight="1" x14ac:dyDescent="0.25"/>
    <row r="8085" ht="12.75" customHeight="1" x14ac:dyDescent="0.25"/>
    <row r="8087" ht="12.75" customHeight="1" x14ac:dyDescent="0.25"/>
    <row r="8088" ht="12.75" customHeight="1" x14ac:dyDescent="0.25"/>
    <row r="8089" ht="12.75" customHeight="1" x14ac:dyDescent="0.25"/>
    <row r="8090" ht="12.75" customHeight="1" x14ac:dyDescent="0.25"/>
    <row r="8091" ht="12.75" customHeight="1" x14ac:dyDescent="0.25"/>
    <row r="8092" ht="12.75" customHeight="1" x14ac:dyDescent="0.25"/>
    <row r="8093" ht="12.75" customHeight="1" x14ac:dyDescent="0.25"/>
    <row r="8094" ht="12.75" customHeight="1" x14ac:dyDescent="0.25"/>
    <row r="8095" ht="12.75" customHeight="1" x14ac:dyDescent="0.25"/>
    <row r="8096" ht="12.75" customHeight="1" x14ac:dyDescent="0.25"/>
    <row r="8097" ht="12.75" customHeight="1" x14ac:dyDescent="0.25"/>
    <row r="8098" ht="12.75" customHeight="1" x14ac:dyDescent="0.25"/>
    <row r="8099" ht="12.75" customHeight="1" x14ac:dyDescent="0.25"/>
    <row r="8100" ht="12.75" customHeight="1" x14ac:dyDescent="0.25"/>
    <row r="8101" ht="12.75" customHeight="1" x14ac:dyDescent="0.25"/>
    <row r="8103" ht="12.75" customHeight="1" x14ac:dyDescent="0.25"/>
    <row r="8104" ht="12.75" customHeight="1" x14ac:dyDescent="0.25"/>
    <row r="8105" ht="12.75" customHeight="1" x14ac:dyDescent="0.25"/>
    <row r="8106" ht="12.75" customHeight="1" x14ac:dyDescent="0.25"/>
    <row r="8107" ht="12.75" customHeight="1" x14ac:dyDescent="0.25"/>
    <row r="8108" ht="12.75" customHeight="1" x14ac:dyDescent="0.25"/>
    <row r="8110" ht="12.75" customHeight="1" x14ac:dyDescent="0.25"/>
    <row r="8111" ht="12.75" customHeight="1" x14ac:dyDescent="0.25"/>
    <row r="8112" ht="12.75" customHeight="1" x14ac:dyDescent="0.25"/>
    <row r="8113" ht="12.75" customHeight="1" x14ac:dyDescent="0.25"/>
    <row r="8114" ht="12.75" customHeight="1" x14ac:dyDescent="0.25"/>
    <row r="8116" ht="12.75" customHeight="1" x14ac:dyDescent="0.25"/>
    <row r="8117" ht="12.75" customHeight="1" x14ac:dyDescent="0.25"/>
    <row r="8118" ht="12.75" customHeight="1" x14ac:dyDescent="0.25"/>
    <row r="8119" ht="12.75" customHeight="1" x14ac:dyDescent="0.25"/>
    <row r="8120" ht="12.75" customHeight="1" x14ac:dyDescent="0.25"/>
    <row r="8122" ht="12.75" customHeight="1" x14ac:dyDescent="0.25"/>
    <row r="8123" ht="12.75" customHeight="1" x14ac:dyDescent="0.25"/>
    <row r="8124" ht="12.75" customHeight="1" x14ac:dyDescent="0.25"/>
    <row r="8125" ht="12.75" customHeight="1" x14ac:dyDescent="0.25"/>
    <row r="8126" ht="12.75" customHeight="1" x14ac:dyDescent="0.25"/>
    <row r="8127" ht="12.75" customHeight="1" x14ac:dyDescent="0.25"/>
    <row r="8128" ht="12.75" customHeight="1" x14ac:dyDescent="0.25"/>
    <row r="8130" ht="12.75" customHeight="1" x14ac:dyDescent="0.25"/>
    <row r="8131" ht="12.75" customHeight="1" x14ac:dyDescent="0.25"/>
    <row r="8132" ht="12.75" customHeight="1" x14ac:dyDescent="0.25"/>
    <row r="8133" ht="12.75" customHeight="1" x14ac:dyDescent="0.25"/>
    <row r="8134" ht="12.75" customHeight="1" x14ac:dyDescent="0.25"/>
    <row r="8135" ht="12.75" customHeight="1" x14ac:dyDescent="0.25"/>
    <row r="8137" ht="12.75" customHeight="1" x14ac:dyDescent="0.25"/>
    <row r="8138" ht="12.75" customHeight="1" x14ac:dyDescent="0.25"/>
    <row r="8139" ht="12.75" customHeight="1" x14ac:dyDescent="0.25"/>
    <row r="8140" ht="12.75" customHeight="1" x14ac:dyDescent="0.25"/>
    <row r="8141" ht="12.75" customHeight="1" x14ac:dyDescent="0.25"/>
    <row r="8142" ht="12.75" customHeight="1" x14ac:dyDescent="0.25"/>
    <row r="8143" ht="12.75" customHeight="1" x14ac:dyDescent="0.25"/>
    <row r="8144" ht="12.75" customHeight="1" x14ac:dyDescent="0.25"/>
    <row r="8146" ht="12.75" customHeight="1" x14ac:dyDescent="0.25"/>
    <row r="8147" ht="12.75" customHeight="1" x14ac:dyDescent="0.25"/>
    <row r="8148" ht="12.75" customHeight="1" x14ac:dyDescent="0.25"/>
    <row r="8149" ht="12.75" customHeight="1" x14ac:dyDescent="0.25"/>
    <row r="8150" ht="12.75" customHeight="1" x14ac:dyDescent="0.25"/>
    <row r="8151" ht="12.75" customHeight="1" x14ac:dyDescent="0.25"/>
    <row r="8152" ht="12.75" customHeight="1" x14ac:dyDescent="0.25"/>
    <row r="8153" ht="12.75" customHeight="1" x14ac:dyDescent="0.25"/>
    <row r="8154" ht="12.75" customHeight="1" x14ac:dyDescent="0.25"/>
    <row r="8156" ht="12.75" customHeight="1" x14ac:dyDescent="0.25"/>
    <row r="8157" ht="12.75" customHeight="1" x14ac:dyDescent="0.25"/>
    <row r="8158" ht="12.75" customHeight="1" x14ac:dyDescent="0.25"/>
    <row r="8159" ht="12.75" customHeight="1" x14ac:dyDescent="0.25"/>
    <row r="8160" ht="12.75" customHeight="1" x14ac:dyDescent="0.25"/>
    <row r="8161" ht="12.75" customHeight="1" x14ac:dyDescent="0.25"/>
    <row r="8162" ht="12.75" customHeight="1" x14ac:dyDescent="0.25"/>
    <row r="8163" ht="12.75" customHeight="1" x14ac:dyDescent="0.25"/>
    <row r="8164" ht="12.75" customHeight="1" x14ac:dyDescent="0.25"/>
    <row r="8165" ht="12.75" customHeight="1" x14ac:dyDescent="0.25"/>
    <row r="8166" ht="12.75" customHeight="1" x14ac:dyDescent="0.25"/>
    <row r="8167" ht="12.75" customHeight="1" x14ac:dyDescent="0.25"/>
    <row r="8168" ht="12.75" customHeight="1" x14ac:dyDescent="0.25"/>
    <row r="8169" ht="12.75" customHeight="1" x14ac:dyDescent="0.25"/>
    <row r="8170" ht="12.75" customHeight="1" x14ac:dyDescent="0.25"/>
    <row r="8172" ht="12.75" customHeight="1" x14ac:dyDescent="0.25"/>
    <row r="8173" ht="12.75" customHeight="1" x14ac:dyDescent="0.25"/>
    <row r="8174" ht="12.75" customHeight="1" x14ac:dyDescent="0.25"/>
    <row r="8175" ht="12.75" customHeight="1" x14ac:dyDescent="0.25"/>
    <row r="8176" ht="12.75" customHeight="1" x14ac:dyDescent="0.25"/>
    <row r="8177" ht="12.75" customHeight="1" x14ac:dyDescent="0.25"/>
    <row r="8178" ht="12.75" customHeight="1" x14ac:dyDescent="0.25"/>
    <row r="8179" ht="12.75" customHeight="1" x14ac:dyDescent="0.25"/>
    <row r="8180" ht="12.75" customHeight="1" x14ac:dyDescent="0.25"/>
    <row r="8181" ht="12.75" customHeight="1" x14ac:dyDescent="0.25"/>
    <row r="8182" ht="12.75" customHeight="1" x14ac:dyDescent="0.25"/>
    <row r="8183" ht="12.75" customHeight="1" x14ac:dyDescent="0.25"/>
    <row r="8184" ht="12.75" customHeight="1" x14ac:dyDescent="0.25"/>
    <row r="8185" ht="12.75" customHeight="1" x14ac:dyDescent="0.25"/>
    <row r="8187" ht="12.75" customHeight="1" x14ac:dyDescent="0.25"/>
    <row r="8188" ht="12.75" customHeight="1" x14ac:dyDescent="0.25"/>
    <row r="8189" ht="12.75" customHeight="1" x14ac:dyDescent="0.25"/>
    <row r="8190" ht="12.75" customHeight="1" x14ac:dyDescent="0.25"/>
    <row r="8191" ht="12.75" customHeight="1" x14ac:dyDescent="0.25"/>
    <row r="8192" ht="12.75" customHeight="1" x14ac:dyDescent="0.25"/>
    <row r="8193" ht="12.75" customHeight="1" x14ac:dyDescent="0.25"/>
    <row r="8194" ht="12.75" customHeight="1" x14ac:dyDescent="0.25"/>
    <row r="8195" ht="12.75" customHeight="1" x14ac:dyDescent="0.25"/>
    <row r="8196" ht="12.75" customHeight="1" x14ac:dyDescent="0.25"/>
    <row r="8197" ht="12.75" customHeight="1" x14ac:dyDescent="0.25"/>
    <row r="8198" ht="12.75" customHeight="1" x14ac:dyDescent="0.25"/>
    <row r="8199" ht="12.75" customHeight="1" x14ac:dyDescent="0.25"/>
    <row r="8200" ht="12.75" customHeight="1" x14ac:dyDescent="0.25"/>
    <row r="8201" ht="12.75" customHeight="1" x14ac:dyDescent="0.25"/>
    <row r="8202" ht="12.75" customHeight="1" x14ac:dyDescent="0.25"/>
    <row r="8203" ht="12.75" customHeight="1" x14ac:dyDescent="0.25"/>
    <row r="8204" ht="12.75" customHeight="1" x14ac:dyDescent="0.25"/>
    <row r="8205" ht="12.75" customHeight="1" x14ac:dyDescent="0.25"/>
    <row r="8206" ht="12.75" customHeight="1" x14ac:dyDescent="0.25"/>
    <row r="8207" ht="12.75" customHeight="1" x14ac:dyDescent="0.25"/>
    <row r="8208" ht="12.75" customHeight="1" x14ac:dyDescent="0.25"/>
    <row r="8209" ht="12.75" customHeight="1" x14ac:dyDescent="0.25"/>
    <row r="8211" ht="12.75" customHeight="1" x14ac:dyDescent="0.25"/>
    <row r="8212" ht="12.75" customHeight="1" x14ac:dyDescent="0.25"/>
    <row r="8213" ht="12.75" customHeight="1" x14ac:dyDescent="0.25"/>
    <row r="8214" ht="12.75" customHeight="1" x14ac:dyDescent="0.25"/>
    <row r="8215" ht="12.75" customHeight="1" x14ac:dyDescent="0.25"/>
    <row r="8216" ht="12.75" customHeight="1" x14ac:dyDescent="0.25"/>
    <row r="8217" ht="12.75" customHeight="1" x14ac:dyDescent="0.25"/>
    <row r="8218" ht="12.75" customHeight="1" x14ac:dyDescent="0.25"/>
    <row r="8219" ht="12.75" customHeight="1" x14ac:dyDescent="0.25"/>
    <row r="8220" ht="12.75" customHeight="1" x14ac:dyDescent="0.25"/>
    <row r="8222" ht="12.75" customHeight="1" x14ac:dyDescent="0.25"/>
    <row r="8223" ht="12.75" customHeight="1" x14ac:dyDescent="0.25"/>
    <row r="8224" ht="12.75" customHeight="1" x14ac:dyDescent="0.25"/>
    <row r="8225" ht="12.75" customHeight="1" x14ac:dyDescent="0.25"/>
    <row r="8226" ht="12.75" customHeight="1" x14ac:dyDescent="0.25"/>
    <row r="8228" ht="12.75" customHeight="1" x14ac:dyDescent="0.25"/>
    <row r="8229" ht="12.75" customHeight="1" x14ac:dyDescent="0.25"/>
    <row r="8230" ht="12.75" customHeight="1" x14ac:dyDescent="0.25"/>
    <row r="8231" ht="12.75" customHeight="1" x14ac:dyDescent="0.25"/>
    <row r="8232" ht="12.75" customHeight="1" x14ac:dyDescent="0.25"/>
    <row r="8233" ht="12.75" customHeight="1" x14ac:dyDescent="0.25"/>
    <row r="8234" ht="12.75" customHeight="1" x14ac:dyDescent="0.25"/>
    <row r="8235" ht="12.75" customHeight="1" x14ac:dyDescent="0.25"/>
    <row r="8236" ht="12.75" customHeight="1" x14ac:dyDescent="0.25"/>
    <row r="8237" ht="12.75" customHeight="1" x14ac:dyDescent="0.25"/>
    <row r="8238" ht="12.75" customHeight="1" x14ac:dyDescent="0.25"/>
    <row r="8239" ht="12.75" customHeight="1" x14ac:dyDescent="0.25"/>
    <row r="8240" ht="12.75" customHeight="1" x14ac:dyDescent="0.25"/>
    <row r="8241" ht="12.75" customHeight="1" x14ac:dyDescent="0.25"/>
    <row r="8242" ht="12.75" customHeight="1" x14ac:dyDescent="0.25"/>
    <row r="8243" ht="12.75" customHeight="1" x14ac:dyDescent="0.25"/>
    <row r="8244" ht="12.75" customHeight="1" x14ac:dyDescent="0.25"/>
    <row r="8245" ht="12.75" customHeight="1" x14ac:dyDescent="0.25"/>
    <row r="8246" ht="12.75" customHeight="1" x14ac:dyDescent="0.25"/>
    <row r="8247" ht="12.75" customHeight="1" x14ac:dyDescent="0.25"/>
    <row r="8248" ht="12.75" customHeight="1" x14ac:dyDescent="0.25"/>
    <row r="8249" ht="12.75" customHeight="1" x14ac:dyDescent="0.25"/>
    <row r="8251" ht="12.75" customHeight="1" x14ac:dyDescent="0.25"/>
    <row r="8252" ht="12.75" customHeight="1" x14ac:dyDescent="0.25"/>
    <row r="8253" ht="12.75" customHeight="1" x14ac:dyDescent="0.25"/>
    <row r="8254" ht="12.75" customHeight="1" x14ac:dyDescent="0.25"/>
    <row r="8255" ht="12.75" customHeight="1" x14ac:dyDescent="0.25"/>
    <row r="8256" ht="12.75" customHeight="1" x14ac:dyDescent="0.25"/>
    <row r="8257" ht="12.75" customHeight="1" x14ac:dyDescent="0.25"/>
    <row r="8258" ht="12.75" customHeight="1" x14ac:dyDescent="0.25"/>
    <row r="8259" ht="12.75" customHeight="1" x14ac:dyDescent="0.25"/>
    <row r="8260" ht="12.75" customHeight="1" x14ac:dyDescent="0.25"/>
    <row r="8261" ht="12.75" customHeight="1" x14ac:dyDescent="0.25"/>
    <row r="8262" ht="12.75" customHeight="1" x14ac:dyDescent="0.25"/>
    <row r="8263" ht="12.75" customHeight="1" x14ac:dyDescent="0.25"/>
    <row r="8264" ht="12.75" customHeight="1" x14ac:dyDescent="0.25"/>
    <row r="8265" ht="12.75" customHeight="1" x14ac:dyDescent="0.25"/>
    <row r="8266" ht="12.75" customHeight="1" x14ac:dyDescent="0.25"/>
    <row r="8267" ht="12.75" customHeight="1" x14ac:dyDescent="0.25"/>
    <row r="8268" ht="12.75" customHeight="1" x14ac:dyDescent="0.25"/>
    <row r="8269" ht="12.75" customHeight="1" x14ac:dyDescent="0.25"/>
    <row r="8270" ht="12.75" customHeight="1" x14ac:dyDescent="0.25"/>
    <row r="8271" ht="12.75" customHeight="1" x14ac:dyDescent="0.25"/>
    <row r="8272" ht="12.75" customHeight="1" x14ac:dyDescent="0.25"/>
    <row r="8273" ht="12.75" customHeight="1" x14ac:dyDescent="0.25"/>
    <row r="8275" ht="12.75" customHeight="1" x14ac:dyDescent="0.25"/>
    <row r="8276" ht="12.75" customHeight="1" x14ac:dyDescent="0.25"/>
    <row r="8277" ht="12.75" customHeight="1" x14ac:dyDescent="0.25"/>
    <row r="8278" ht="12.75" customHeight="1" x14ac:dyDescent="0.25"/>
    <row r="8279" ht="12.75" customHeight="1" x14ac:dyDescent="0.25"/>
    <row r="8280" ht="12.75" customHeight="1" x14ac:dyDescent="0.25"/>
    <row r="8281" ht="12.75" customHeight="1" x14ac:dyDescent="0.25"/>
    <row r="8282" ht="12.75" customHeight="1" x14ac:dyDescent="0.25"/>
    <row r="8284" ht="12.75" customHeight="1" x14ac:dyDescent="0.25"/>
    <row r="8285" ht="12.75" customHeight="1" x14ac:dyDescent="0.25"/>
    <row r="8286" ht="12.75" customHeight="1" x14ac:dyDescent="0.25"/>
    <row r="8287" ht="12.75" customHeight="1" x14ac:dyDescent="0.25"/>
    <row r="8288" ht="12.75" customHeight="1" x14ac:dyDescent="0.25"/>
    <row r="8289" ht="12.75" customHeight="1" x14ac:dyDescent="0.25"/>
    <row r="8290" ht="12.75" customHeight="1" x14ac:dyDescent="0.25"/>
    <row r="8291" ht="12.75" customHeight="1" x14ac:dyDescent="0.25"/>
    <row r="8292" ht="12.75" customHeight="1" x14ac:dyDescent="0.25"/>
    <row r="8293" ht="12.75" customHeight="1" x14ac:dyDescent="0.25"/>
    <row r="8294" ht="12.75" customHeight="1" x14ac:dyDescent="0.25"/>
    <row r="8296" ht="12.75" customHeight="1" x14ac:dyDescent="0.25"/>
    <row r="8297" ht="12.75" customHeight="1" x14ac:dyDescent="0.25"/>
    <row r="8298" ht="12.75" customHeight="1" x14ac:dyDescent="0.25"/>
    <row r="8299" ht="12.75" customHeight="1" x14ac:dyDescent="0.25"/>
    <row r="8300" ht="12.75" customHeight="1" x14ac:dyDescent="0.25"/>
    <row r="8301" ht="12.75" customHeight="1" x14ac:dyDescent="0.25"/>
    <row r="8302" ht="12.75" customHeight="1" x14ac:dyDescent="0.25"/>
    <row r="8304" ht="12.75" customHeight="1" x14ac:dyDescent="0.25"/>
    <row r="8305" ht="12.75" customHeight="1" x14ac:dyDescent="0.25"/>
    <row r="8306" ht="12.75" customHeight="1" x14ac:dyDescent="0.25"/>
    <row r="8307" ht="12.75" customHeight="1" x14ac:dyDescent="0.25"/>
    <row r="8308" ht="12.75" customHeight="1" x14ac:dyDescent="0.25"/>
    <row r="8309" ht="12.75" customHeight="1" x14ac:dyDescent="0.25"/>
    <row r="8310" ht="12.75" customHeight="1" x14ac:dyDescent="0.25"/>
    <row r="8311" ht="12.75" customHeight="1" x14ac:dyDescent="0.25"/>
    <row r="8312" ht="12.75" customHeight="1" x14ac:dyDescent="0.25"/>
    <row r="8313" ht="12.75" customHeight="1" x14ac:dyDescent="0.25"/>
    <row r="8315" ht="12.75" customHeight="1" x14ac:dyDescent="0.25"/>
    <row r="8316" ht="12.75" customHeight="1" x14ac:dyDescent="0.25"/>
    <row r="8317" ht="12.75" customHeight="1" x14ac:dyDescent="0.25"/>
    <row r="8318" ht="12.75" customHeight="1" x14ac:dyDescent="0.25"/>
    <row r="8319" ht="12.75" customHeight="1" x14ac:dyDescent="0.25"/>
    <row r="8320" ht="12.75" customHeight="1" x14ac:dyDescent="0.25"/>
    <row r="8321" ht="12.75" customHeight="1" x14ac:dyDescent="0.25"/>
    <row r="8322" ht="12.75" customHeight="1" x14ac:dyDescent="0.25"/>
    <row r="8323" ht="12.75" customHeight="1" x14ac:dyDescent="0.25"/>
    <row r="8324" ht="12.75" customHeight="1" x14ac:dyDescent="0.25"/>
    <row r="8325" ht="12.75" customHeight="1" x14ac:dyDescent="0.25"/>
    <row r="8326" ht="12.75" customHeight="1" x14ac:dyDescent="0.25"/>
    <row r="8327" ht="12.75" customHeight="1" x14ac:dyDescent="0.25"/>
    <row r="8329" ht="12.75" customHeight="1" x14ac:dyDescent="0.25"/>
    <row r="8330" ht="12.75" customHeight="1" x14ac:dyDescent="0.25"/>
    <row r="8331" ht="12.75" customHeight="1" x14ac:dyDescent="0.25"/>
    <row r="8332" ht="12.75" customHeight="1" x14ac:dyDescent="0.25"/>
    <row r="8333" ht="12.75" customHeight="1" x14ac:dyDescent="0.25"/>
    <row r="8334" ht="12.75" customHeight="1" x14ac:dyDescent="0.25"/>
    <row r="8335" ht="12.75" customHeight="1" x14ac:dyDescent="0.25"/>
    <row r="8336" ht="12.75" customHeight="1" x14ac:dyDescent="0.25"/>
    <row r="8337" ht="12.75" customHeight="1" x14ac:dyDescent="0.25"/>
    <row r="8338" ht="12.75" customHeight="1" x14ac:dyDescent="0.25"/>
    <row r="8339" ht="12.75" customHeight="1" x14ac:dyDescent="0.25"/>
    <row r="8340" ht="12.75" customHeight="1" x14ac:dyDescent="0.25"/>
    <row r="8341" ht="12.75" customHeight="1" x14ac:dyDescent="0.25"/>
    <row r="8342" ht="12.75" customHeight="1" x14ac:dyDescent="0.25"/>
    <row r="8343" ht="12.75" customHeight="1" x14ac:dyDescent="0.25"/>
    <row r="8344" ht="12.75" customHeight="1" x14ac:dyDescent="0.25"/>
    <row r="8345" ht="12.75" customHeight="1" x14ac:dyDescent="0.25"/>
    <row r="8346" ht="12.75" customHeight="1" x14ac:dyDescent="0.25"/>
    <row r="8347" ht="12.75" customHeight="1" x14ac:dyDescent="0.25"/>
    <row r="8348" ht="12.75" customHeight="1" x14ac:dyDescent="0.25"/>
    <row r="8349" ht="12.75" customHeight="1" x14ac:dyDescent="0.25"/>
    <row r="8350" ht="12.75" customHeight="1" x14ac:dyDescent="0.25"/>
    <row r="8351" ht="12.75" customHeight="1" x14ac:dyDescent="0.25"/>
    <row r="8352" ht="12.75" customHeight="1" x14ac:dyDescent="0.25"/>
    <row r="8353" ht="12.75" customHeight="1" x14ac:dyDescent="0.25"/>
    <row r="8355" ht="12.75" customHeight="1" x14ac:dyDescent="0.25"/>
    <row r="8356" ht="12.75" customHeight="1" x14ac:dyDescent="0.25"/>
    <row r="8357" ht="12.75" customHeight="1" x14ac:dyDescent="0.25"/>
    <row r="8358" ht="12.75" customHeight="1" x14ac:dyDescent="0.25"/>
    <row r="8359" ht="12.75" customHeight="1" x14ac:dyDescent="0.25"/>
    <row r="8360" ht="12.75" customHeight="1" x14ac:dyDescent="0.25"/>
    <row r="8361" ht="12.75" customHeight="1" x14ac:dyDescent="0.25"/>
    <row r="8363" ht="12.75" customHeight="1" x14ac:dyDescent="0.25"/>
    <row r="8364" ht="12.75" customHeight="1" x14ac:dyDescent="0.25"/>
    <row r="8365" ht="12.75" customHeight="1" x14ac:dyDescent="0.25"/>
    <row r="8366" ht="12.75" customHeight="1" x14ac:dyDescent="0.25"/>
    <row r="8367" ht="12.75" customHeight="1" x14ac:dyDescent="0.25"/>
    <row r="8368" ht="12.75" customHeight="1" x14ac:dyDescent="0.25"/>
    <row r="8369" ht="12.75" customHeight="1" x14ac:dyDescent="0.25"/>
    <row r="8370" ht="12.75" customHeight="1" x14ac:dyDescent="0.25"/>
    <row r="8371" ht="12.75" customHeight="1" x14ac:dyDescent="0.25"/>
    <row r="8372" ht="12.75" customHeight="1" x14ac:dyDescent="0.25"/>
    <row r="8373" ht="12.75" customHeight="1" x14ac:dyDescent="0.25"/>
    <row r="8374" ht="12.75" customHeight="1" x14ac:dyDescent="0.25"/>
    <row r="8376" ht="12.75" customHeight="1" x14ac:dyDescent="0.25"/>
    <row r="8377" ht="12.75" customHeight="1" x14ac:dyDescent="0.25"/>
    <row r="8378" ht="12.75" customHeight="1" x14ac:dyDescent="0.25"/>
    <row r="8379" ht="12.75" customHeight="1" x14ac:dyDescent="0.25"/>
    <row r="8380" ht="12.75" customHeight="1" x14ac:dyDescent="0.25"/>
    <row r="8382" ht="12.75" customHeight="1" x14ac:dyDescent="0.25"/>
    <row r="8383" ht="12.75" customHeight="1" x14ac:dyDescent="0.25"/>
    <row r="8384" ht="12.75" customHeight="1" x14ac:dyDescent="0.25"/>
    <row r="8385" ht="12.75" customHeight="1" x14ac:dyDescent="0.25"/>
    <row r="8386" ht="12.75" customHeight="1" x14ac:dyDescent="0.25"/>
    <row r="8387" ht="12.75" customHeight="1" x14ac:dyDescent="0.25"/>
    <row r="8388" ht="12.75" customHeight="1" x14ac:dyDescent="0.25"/>
    <row r="8389" ht="12.75" customHeight="1" x14ac:dyDescent="0.25"/>
    <row r="8390" ht="12.75" customHeight="1" x14ac:dyDescent="0.25"/>
    <row r="8391" ht="12.75" customHeight="1" x14ac:dyDescent="0.25"/>
    <row r="8392" ht="12.75" customHeight="1" x14ac:dyDescent="0.25"/>
    <row r="8393" ht="12.75" customHeight="1" x14ac:dyDescent="0.25"/>
    <row r="8394" ht="12.75" customHeight="1" x14ac:dyDescent="0.25"/>
    <row r="8395" ht="12.75" customHeight="1" x14ac:dyDescent="0.25"/>
    <row r="8396" ht="12.75" customHeight="1" x14ac:dyDescent="0.25"/>
    <row r="8397" ht="12.75" customHeight="1" x14ac:dyDescent="0.25"/>
    <row r="8398" ht="12.75" customHeight="1" x14ac:dyDescent="0.25"/>
    <row r="8399" ht="12.75" customHeight="1" x14ac:dyDescent="0.25"/>
    <row r="8400" ht="12.75" customHeight="1" x14ac:dyDescent="0.25"/>
    <row r="8401" ht="12.75" customHeight="1" x14ac:dyDescent="0.25"/>
    <row r="8402" ht="12.75" customHeight="1" x14ac:dyDescent="0.25"/>
    <row r="8403" ht="12.75" customHeight="1" x14ac:dyDescent="0.25"/>
    <row r="8404" ht="12.75" customHeight="1" x14ac:dyDescent="0.25"/>
    <row r="8405" ht="12.75" customHeight="1" x14ac:dyDescent="0.25"/>
    <row r="8407" ht="12.75" customHeight="1" x14ac:dyDescent="0.25"/>
    <row r="8408" ht="12.75" customHeight="1" x14ac:dyDescent="0.25"/>
    <row r="8409" ht="12.75" customHeight="1" x14ac:dyDescent="0.25"/>
    <row r="8410" ht="12.75" customHeight="1" x14ac:dyDescent="0.25"/>
    <row r="8411" ht="12.75" customHeight="1" x14ac:dyDescent="0.25"/>
    <row r="8412" ht="12.75" customHeight="1" x14ac:dyDescent="0.25"/>
    <row r="8413" ht="12.75" customHeight="1" x14ac:dyDescent="0.25"/>
    <row r="8414" ht="12.75" customHeight="1" x14ac:dyDescent="0.25"/>
    <row r="8415" ht="12.75" customHeight="1" x14ac:dyDescent="0.25"/>
    <row r="8416" ht="12.75" customHeight="1" x14ac:dyDescent="0.25"/>
    <row r="8417" ht="12.75" customHeight="1" x14ac:dyDescent="0.25"/>
    <row r="8418" ht="12.75" customHeight="1" x14ac:dyDescent="0.25"/>
    <row r="8419" ht="12.75" customHeight="1" x14ac:dyDescent="0.25"/>
    <row r="8420" ht="12.75" customHeight="1" x14ac:dyDescent="0.25"/>
    <row r="8421" ht="12.75" customHeight="1" x14ac:dyDescent="0.25"/>
    <row r="8422" ht="12.75" customHeight="1" x14ac:dyDescent="0.25"/>
    <row r="8423" ht="12.75" customHeight="1" x14ac:dyDescent="0.25"/>
    <row r="8424" ht="12.75" customHeight="1" x14ac:dyDescent="0.25"/>
    <row r="8425" ht="12.75" customHeight="1" x14ac:dyDescent="0.25"/>
    <row r="8426" ht="12.75" customHeight="1" x14ac:dyDescent="0.25"/>
    <row r="8427" ht="12.75" customHeight="1" x14ac:dyDescent="0.25"/>
    <row r="8428" ht="12.75" customHeight="1" x14ac:dyDescent="0.25"/>
    <row r="8429" ht="12.75" customHeight="1" x14ac:dyDescent="0.25"/>
    <row r="8430" ht="12.75" customHeight="1" x14ac:dyDescent="0.25"/>
    <row r="8431" ht="12.75" customHeight="1" x14ac:dyDescent="0.25"/>
    <row r="8432" ht="12.75" customHeight="1" x14ac:dyDescent="0.25"/>
    <row r="8433" ht="12.75" customHeight="1" x14ac:dyDescent="0.25"/>
    <row r="8434" ht="12.75" customHeight="1" x14ac:dyDescent="0.25"/>
    <row r="8435" ht="12.75" customHeight="1" x14ac:dyDescent="0.25"/>
    <row r="8436" ht="12.75" customHeight="1" x14ac:dyDescent="0.25"/>
    <row r="8437" ht="12.75" customHeight="1" x14ac:dyDescent="0.25"/>
    <row r="8438" ht="12.75" customHeight="1" x14ac:dyDescent="0.25"/>
    <row r="8439" ht="12.75" customHeight="1" x14ac:dyDescent="0.25"/>
    <row r="8440" ht="12.75" customHeight="1" x14ac:dyDescent="0.25"/>
    <row r="8441" ht="12.75" customHeight="1" x14ac:dyDescent="0.25"/>
    <row r="8442" ht="12.75" customHeight="1" x14ac:dyDescent="0.25"/>
    <row r="8443" ht="12.75" customHeight="1" x14ac:dyDescent="0.25"/>
    <row r="8444" ht="12.75" customHeight="1" x14ac:dyDescent="0.25"/>
    <row r="8445" ht="12.75" customHeight="1" x14ac:dyDescent="0.25"/>
    <row r="8446" ht="12.75" customHeight="1" x14ac:dyDescent="0.25"/>
    <row r="8447" ht="12.75" customHeight="1" x14ac:dyDescent="0.25"/>
    <row r="8448" ht="12.75" customHeight="1" x14ac:dyDescent="0.25"/>
    <row r="8449" ht="12.75" customHeight="1" x14ac:dyDescent="0.25"/>
    <row r="8450" ht="12.75" customHeight="1" x14ac:dyDescent="0.25"/>
    <row r="8451" ht="12.75" customHeight="1" x14ac:dyDescent="0.25"/>
    <row r="8452" ht="12.75" customHeight="1" x14ac:dyDescent="0.25"/>
    <row r="8453" ht="12.75" customHeight="1" x14ac:dyDescent="0.25"/>
    <row r="8454" ht="12.75" customHeight="1" x14ac:dyDescent="0.25"/>
    <row r="8455" ht="12.75" customHeight="1" x14ac:dyDescent="0.25"/>
    <row r="8456" ht="12.75" customHeight="1" x14ac:dyDescent="0.25"/>
    <row r="8457" ht="12.75" customHeight="1" x14ac:dyDescent="0.25"/>
    <row r="8458" ht="12.75" customHeight="1" x14ac:dyDescent="0.25"/>
    <row r="8459" ht="12.75" customHeight="1" x14ac:dyDescent="0.25"/>
    <row r="8460" ht="12.75" customHeight="1" x14ac:dyDescent="0.25"/>
    <row r="8461" ht="12.75" customHeight="1" x14ac:dyDescent="0.25"/>
    <row r="8462" ht="12.75" customHeight="1" x14ac:dyDescent="0.25"/>
    <row r="8463" ht="12.75" customHeight="1" x14ac:dyDescent="0.25"/>
    <row r="8464" ht="12.75" customHeight="1" x14ac:dyDescent="0.25"/>
    <row r="8465" ht="12.75" customHeight="1" x14ac:dyDescent="0.25"/>
    <row r="8466" ht="12.75" customHeight="1" x14ac:dyDescent="0.25"/>
    <row r="8467" ht="12.75" customHeight="1" x14ac:dyDescent="0.25"/>
    <row r="8468" ht="12.75" customHeight="1" x14ac:dyDescent="0.25"/>
    <row r="8469" ht="12.75" customHeight="1" x14ac:dyDescent="0.25"/>
    <row r="8470" ht="12.75" customHeight="1" x14ac:dyDescent="0.25"/>
    <row r="8486" ht="12.75" customHeight="1" x14ac:dyDescent="0.25"/>
    <row r="8487" ht="12.75" customHeight="1" x14ac:dyDescent="0.25"/>
    <row r="8488" ht="12.75" customHeight="1" x14ac:dyDescent="0.25"/>
    <row r="8489" ht="12.75" customHeight="1" x14ac:dyDescent="0.25"/>
    <row r="8490" ht="12.75" customHeight="1" x14ac:dyDescent="0.25"/>
    <row r="8491" ht="12.75" customHeight="1" x14ac:dyDescent="0.25"/>
    <row r="8492" ht="12.75" customHeight="1" x14ac:dyDescent="0.25"/>
    <row r="8493" ht="12.75" customHeight="1" x14ac:dyDescent="0.25"/>
    <row r="8494" ht="12.75" customHeight="1" x14ac:dyDescent="0.25"/>
    <row r="8495" ht="12.75" customHeight="1" x14ac:dyDescent="0.25"/>
    <row r="8496" ht="12.75" customHeight="1" x14ac:dyDescent="0.25"/>
    <row r="8497" ht="12.75" customHeight="1" x14ac:dyDescent="0.25"/>
    <row r="8498" ht="12.75" customHeight="1" x14ac:dyDescent="0.25"/>
    <row r="8499" ht="12.75" customHeight="1" x14ac:dyDescent="0.25"/>
    <row r="8500" ht="12.75" customHeight="1" x14ac:dyDescent="0.25"/>
    <row r="8501" ht="12.75" customHeight="1" x14ac:dyDescent="0.25"/>
    <row r="8502" ht="12.75" customHeight="1" x14ac:dyDescent="0.25"/>
    <row r="8503" ht="12.75" customHeight="1" x14ac:dyDescent="0.25"/>
    <row r="8504" ht="12.75" customHeight="1" x14ac:dyDescent="0.25"/>
    <row r="8505" ht="12.75" customHeight="1" x14ac:dyDescent="0.25"/>
    <row r="8506" ht="12.75" customHeight="1" x14ac:dyDescent="0.25"/>
    <row r="8507" ht="12.75" customHeight="1" x14ac:dyDescent="0.25"/>
    <row r="8508" ht="12.75" customHeight="1" x14ac:dyDescent="0.25"/>
    <row r="8509" ht="12.75" customHeight="1" x14ac:dyDescent="0.25"/>
    <row r="8511" ht="12.75" customHeight="1" x14ac:dyDescent="0.25"/>
    <row r="8512" ht="12.75" customHeight="1" x14ac:dyDescent="0.25"/>
    <row r="8513" ht="12.75" customHeight="1" x14ac:dyDescent="0.25"/>
    <row r="8514" ht="12.75" customHeight="1" x14ac:dyDescent="0.25"/>
    <row r="8515" ht="12.75" customHeight="1" x14ac:dyDescent="0.25"/>
    <row r="8516" ht="12.75" customHeight="1" x14ac:dyDescent="0.25"/>
    <row r="8517" ht="12.75" customHeight="1" x14ac:dyDescent="0.25"/>
    <row r="8518" ht="12.75" customHeight="1" x14ac:dyDescent="0.25"/>
    <row r="8519" ht="12.75" customHeight="1" x14ac:dyDescent="0.25"/>
    <row r="8520" ht="12.75" customHeight="1" x14ac:dyDescent="0.25"/>
    <row r="8521" ht="12.75" customHeight="1" x14ac:dyDescent="0.25"/>
    <row r="8522" ht="12.75" customHeight="1" x14ac:dyDescent="0.25"/>
    <row r="8523" ht="12.75" customHeight="1" x14ac:dyDescent="0.25"/>
    <row r="8524" ht="12.75" customHeight="1" x14ac:dyDescent="0.25"/>
    <row r="8525" ht="12.75" customHeight="1" x14ac:dyDescent="0.25"/>
    <row r="8527" ht="12.75" customHeight="1" x14ac:dyDescent="0.25"/>
    <row r="8528" ht="12.75" customHeight="1" x14ac:dyDescent="0.25"/>
    <row r="8529" ht="12.75" customHeight="1" x14ac:dyDescent="0.25"/>
    <row r="8530" ht="12.75" customHeight="1" x14ac:dyDescent="0.25"/>
    <row r="8531" ht="12.75" customHeight="1" x14ac:dyDescent="0.25"/>
    <row r="8532" ht="12.75" customHeight="1" x14ac:dyDescent="0.25"/>
    <row r="8534" ht="12.75" customHeight="1" x14ac:dyDescent="0.25"/>
    <row r="8535" ht="12.75" customHeight="1" x14ac:dyDescent="0.25"/>
    <row r="8536" ht="12.75" customHeight="1" x14ac:dyDescent="0.25"/>
    <row r="8537" ht="12.75" customHeight="1" x14ac:dyDescent="0.25"/>
    <row r="8538" ht="12.75" customHeight="1" x14ac:dyDescent="0.25"/>
    <row r="8540" ht="12.75" customHeight="1" x14ac:dyDescent="0.25"/>
    <row r="8541" ht="12.75" customHeight="1" x14ac:dyDescent="0.25"/>
    <row r="8542" ht="12.75" customHeight="1" x14ac:dyDescent="0.25"/>
    <row r="8543" ht="12.75" customHeight="1" x14ac:dyDescent="0.25"/>
    <row r="8544" ht="12.75" customHeight="1" x14ac:dyDescent="0.25"/>
    <row r="8546" ht="12.75" customHeight="1" x14ac:dyDescent="0.25"/>
    <row r="8547" ht="12.75" customHeight="1" x14ac:dyDescent="0.25"/>
    <row r="8548" ht="12.75" customHeight="1" x14ac:dyDescent="0.25"/>
    <row r="8549" ht="12.75" customHeight="1" x14ac:dyDescent="0.25"/>
    <row r="8550" ht="12.75" customHeight="1" x14ac:dyDescent="0.25"/>
    <row r="8551" ht="12.75" customHeight="1" x14ac:dyDescent="0.25"/>
    <row r="8552" ht="12.75" customHeight="1" x14ac:dyDescent="0.25"/>
    <row r="8554" ht="12.75" customHeight="1" x14ac:dyDescent="0.25"/>
    <row r="8555" ht="12.75" customHeight="1" x14ac:dyDescent="0.25"/>
    <row r="8556" ht="12.75" customHeight="1" x14ac:dyDescent="0.25"/>
    <row r="8557" ht="12.75" customHeight="1" x14ac:dyDescent="0.25"/>
    <row r="8558" ht="12.75" customHeight="1" x14ac:dyDescent="0.25"/>
    <row r="8559" ht="12.75" customHeight="1" x14ac:dyDescent="0.25"/>
    <row r="8561" ht="12.75" customHeight="1" x14ac:dyDescent="0.25"/>
    <row r="8562" ht="12.75" customHeight="1" x14ac:dyDescent="0.25"/>
    <row r="8563" ht="12.75" customHeight="1" x14ac:dyDescent="0.25"/>
    <row r="8564" ht="12.75" customHeight="1" x14ac:dyDescent="0.25"/>
    <row r="8565" ht="12.75" customHeight="1" x14ac:dyDescent="0.25"/>
    <row r="8566" ht="12.75" customHeight="1" x14ac:dyDescent="0.25"/>
    <row r="8567" ht="12.75" customHeight="1" x14ac:dyDescent="0.25"/>
    <row r="8568" ht="12.75" customHeight="1" x14ac:dyDescent="0.25"/>
    <row r="8570" ht="12.75" customHeight="1" x14ac:dyDescent="0.25"/>
    <row r="8571" ht="12.75" customHeight="1" x14ac:dyDescent="0.25"/>
    <row r="8572" ht="12.75" customHeight="1" x14ac:dyDescent="0.25"/>
    <row r="8573" ht="12.75" customHeight="1" x14ac:dyDescent="0.25"/>
    <row r="8574" ht="12.75" customHeight="1" x14ac:dyDescent="0.25"/>
    <row r="8575" ht="12.75" customHeight="1" x14ac:dyDescent="0.25"/>
    <row r="8576" ht="12.75" customHeight="1" x14ac:dyDescent="0.25"/>
    <row r="8577" ht="12.75" customHeight="1" x14ac:dyDescent="0.25"/>
    <row r="8578" ht="12.75" customHeight="1" x14ac:dyDescent="0.25"/>
    <row r="8580" ht="12.75" customHeight="1" x14ac:dyDescent="0.25"/>
    <row r="8581" ht="12.75" customHeight="1" x14ac:dyDescent="0.25"/>
    <row r="8582" ht="12.75" customHeight="1" x14ac:dyDescent="0.25"/>
    <row r="8583" ht="12.75" customHeight="1" x14ac:dyDescent="0.25"/>
    <row r="8584" ht="12.75" customHeight="1" x14ac:dyDescent="0.25"/>
    <row r="8585" ht="12.75" customHeight="1" x14ac:dyDescent="0.25"/>
    <row r="8586" ht="12.75" customHeight="1" x14ac:dyDescent="0.25"/>
    <row r="8587" ht="12.75" customHeight="1" x14ac:dyDescent="0.25"/>
    <row r="8588" ht="12.75" customHeight="1" x14ac:dyDescent="0.25"/>
    <row r="8589" ht="12.75" customHeight="1" x14ac:dyDescent="0.25"/>
    <row r="8590" ht="12.75" customHeight="1" x14ac:dyDescent="0.25"/>
    <row r="8591" ht="12.75" customHeight="1" x14ac:dyDescent="0.25"/>
    <row r="8592" ht="12.75" customHeight="1" x14ac:dyDescent="0.25"/>
    <row r="8593" ht="12.75" customHeight="1" x14ac:dyDescent="0.25"/>
    <row r="8594" ht="12.75" customHeight="1" x14ac:dyDescent="0.25"/>
    <row r="8596" ht="12.75" customHeight="1" x14ac:dyDescent="0.25"/>
    <row r="8597" ht="12.75" customHeight="1" x14ac:dyDescent="0.25"/>
    <row r="8598" ht="12.75" customHeight="1" x14ac:dyDescent="0.25"/>
    <row r="8599" ht="12.75" customHeight="1" x14ac:dyDescent="0.25"/>
    <row r="8600" ht="12.75" customHeight="1" x14ac:dyDescent="0.25"/>
    <row r="8601" ht="12.75" customHeight="1" x14ac:dyDescent="0.25"/>
    <row r="8602" ht="12.75" customHeight="1" x14ac:dyDescent="0.25"/>
    <row r="8603" ht="12.75" customHeight="1" x14ac:dyDescent="0.25"/>
    <row r="8604" ht="12.75" customHeight="1" x14ac:dyDescent="0.25"/>
    <row r="8605" ht="12.75" customHeight="1" x14ac:dyDescent="0.25"/>
    <row r="8606" ht="12.75" customHeight="1" x14ac:dyDescent="0.25"/>
    <row r="8607" ht="12.75" customHeight="1" x14ac:dyDescent="0.25"/>
    <row r="8608" ht="12.75" customHeight="1" x14ac:dyDescent="0.25"/>
    <row r="8609" ht="12.75" customHeight="1" x14ac:dyDescent="0.25"/>
    <row r="8611" ht="12.75" customHeight="1" x14ac:dyDescent="0.25"/>
    <row r="8612" ht="12.75" customHeight="1" x14ac:dyDescent="0.25"/>
    <row r="8613" ht="12.75" customHeight="1" x14ac:dyDescent="0.25"/>
    <row r="8614" ht="12.75" customHeight="1" x14ac:dyDescent="0.25"/>
    <row r="8615" ht="12.75" customHeight="1" x14ac:dyDescent="0.25"/>
    <row r="8616" ht="12.75" customHeight="1" x14ac:dyDescent="0.25"/>
    <row r="8617" ht="12.75" customHeight="1" x14ac:dyDescent="0.25"/>
    <row r="8618" ht="12.75" customHeight="1" x14ac:dyDescent="0.25"/>
    <row r="8619" ht="12.75" customHeight="1" x14ac:dyDescent="0.25"/>
    <row r="8620" ht="12.75" customHeight="1" x14ac:dyDescent="0.25"/>
    <row r="8621" ht="12.75" customHeight="1" x14ac:dyDescent="0.25"/>
    <row r="8622" ht="12.75" customHeight="1" x14ac:dyDescent="0.25"/>
    <row r="8623" ht="12.75" customHeight="1" x14ac:dyDescent="0.25"/>
    <row r="8624" ht="12.75" customHeight="1" x14ac:dyDescent="0.25"/>
    <row r="8625" ht="12.75" customHeight="1" x14ac:dyDescent="0.25"/>
    <row r="8626" ht="12.75" customHeight="1" x14ac:dyDescent="0.25"/>
    <row r="8627" ht="12.75" customHeight="1" x14ac:dyDescent="0.25"/>
    <row r="8628" ht="12.75" customHeight="1" x14ac:dyDescent="0.25"/>
    <row r="8629" ht="12.75" customHeight="1" x14ac:dyDescent="0.25"/>
    <row r="8630" ht="12.75" customHeight="1" x14ac:dyDescent="0.25"/>
    <row r="8631" ht="12.75" customHeight="1" x14ac:dyDescent="0.25"/>
    <row r="8632" ht="12.75" customHeight="1" x14ac:dyDescent="0.25"/>
    <row r="8633" ht="12.75" customHeight="1" x14ac:dyDescent="0.25"/>
    <row r="8635" ht="12.75" customHeight="1" x14ac:dyDescent="0.25"/>
    <row r="8636" ht="12.75" customHeight="1" x14ac:dyDescent="0.25"/>
    <row r="8637" ht="12.75" customHeight="1" x14ac:dyDescent="0.25"/>
    <row r="8638" ht="12.75" customHeight="1" x14ac:dyDescent="0.25"/>
    <row r="8639" ht="12.75" customHeight="1" x14ac:dyDescent="0.25"/>
    <row r="8640" ht="12.75" customHeight="1" x14ac:dyDescent="0.25"/>
    <row r="8641" ht="12.75" customHeight="1" x14ac:dyDescent="0.25"/>
    <row r="8642" ht="12.75" customHeight="1" x14ac:dyDescent="0.25"/>
    <row r="8643" ht="12.75" customHeight="1" x14ac:dyDescent="0.25"/>
    <row r="8644" ht="12.75" customHeight="1" x14ac:dyDescent="0.25"/>
    <row r="8646" ht="12.75" customHeight="1" x14ac:dyDescent="0.25"/>
    <row r="8647" ht="12.75" customHeight="1" x14ac:dyDescent="0.25"/>
    <row r="8648" ht="12.75" customHeight="1" x14ac:dyDescent="0.25"/>
    <row r="8649" ht="12.75" customHeight="1" x14ac:dyDescent="0.25"/>
    <row r="8650" ht="12.75" customHeight="1" x14ac:dyDescent="0.25"/>
    <row r="8652" ht="12.75" customHeight="1" x14ac:dyDescent="0.25"/>
    <row r="8653" ht="12.75" customHeight="1" x14ac:dyDescent="0.25"/>
    <row r="8654" ht="12.75" customHeight="1" x14ac:dyDescent="0.25"/>
    <row r="8655" ht="12.75" customHeight="1" x14ac:dyDescent="0.25"/>
    <row r="8656" ht="12.75" customHeight="1" x14ac:dyDescent="0.25"/>
    <row r="8657" ht="12.75" customHeight="1" x14ac:dyDescent="0.25"/>
    <row r="8658" ht="12.75" customHeight="1" x14ac:dyDescent="0.25"/>
    <row r="8659" ht="12.75" customHeight="1" x14ac:dyDescent="0.25"/>
    <row r="8660" ht="12.75" customHeight="1" x14ac:dyDescent="0.25"/>
    <row r="8661" ht="12.75" customHeight="1" x14ac:dyDescent="0.25"/>
    <row r="8662" ht="12.75" customHeight="1" x14ac:dyDescent="0.25"/>
    <row r="8663" ht="12.75" customHeight="1" x14ac:dyDescent="0.25"/>
    <row r="8664" ht="12.75" customHeight="1" x14ac:dyDescent="0.25"/>
    <row r="8665" ht="12.75" customHeight="1" x14ac:dyDescent="0.25"/>
    <row r="8666" ht="12.75" customHeight="1" x14ac:dyDescent="0.25"/>
    <row r="8667" ht="12.75" customHeight="1" x14ac:dyDescent="0.25"/>
    <row r="8668" ht="12.75" customHeight="1" x14ac:dyDescent="0.25"/>
    <row r="8669" ht="12.75" customHeight="1" x14ac:dyDescent="0.25"/>
    <row r="8670" ht="12.75" customHeight="1" x14ac:dyDescent="0.25"/>
    <row r="8671" ht="12.75" customHeight="1" x14ac:dyDescent="0.25"/>
    <row r="8672" ht="12.75" customHeight="1" x14ac:dyDescent="0.25"/>
    <row r="8673" ht="12.75" customHeight="1" x14ac:dyDescent="0.25"/>
    <row r="8675" ht="12.75" customHeight="1" x14ac:dyDescent="0.25"/>
    <row r="8676" ht="12.75" customHeight="1" x14ac:dyDescent="0.25"/>
    <row r="8677" ht="12.75" customHeight="1" x14ac:dyDescent="0.25"/>
    <row r="8678" ht="12.75" customHeight="1" x14ac:dyDescent="0.25"/>
    <row r="8679" ht="12.75" customHeight="1" x14ac:dyDescent="0.25"/>
    <row r="8680" ht="12.75" customHeight="1" x14ac:dyDescent="0.25"/>
    <row r="8681" ht="12.75" customHeight="1" x14ac:dyDescent="0.25"/>
    <row r="8682" ht="12.75" customHeight="1" x14ac:dyDescent="0.25"/>
    <row r="8683" ht="12.75" customHeight="1" x14ac:dyDescent="0.25"/>
    <row r="8684" ht="12.75" customHeight="1" x14ac:dyDescent="0.25"/>
    <row r="8685" ht="12.75" customHeight="1" x14ac:dyDescent="0.25"/>
    <row r="8686" ht="12.75" customHeight="1" x14ac:dyDescent="0.25"/>
    <row r="8687" ht="12.75" customHeight="1" x14ac:dyDescent="0.25"/>
    <row r="8688" ht="12.75" customHeight="1" x14ac:dyDescent="0.25"/>
    <row r="8689" ht="12.75" customHeight="1" x14ac:dyDescent="0.25"/>
    <row r="8690" ht="12.75" customHeight="1" x14ac:dyDescent="0.25"/>
    <row r="8691" ht="12.75" customHeight="1" x14ac:dyDescent="0.25"/>
    <row r="8692" ht="12.75" customHeight="1" x14ac:dyDescent="0.25"/>
    <row r="8693" ht="12.75" customHeight="1" x14ac:dyDescent="0.25"/>
    <row r="8694" ht="12.75" customHeight="1" x14ac:dyDescent="0.25"/>
    <row r="8695" ht="12.75" customHeight="1" x14ac:dyDescent="0.25"/>
    <row r="8696" ht="12.75" customHeight="1" x14ac:dyDescent="0.25"/>
    <row r="8697" ht="12.75" customHeight="1" x14ac:dyDescent="0.25"/>
    <row r="8699" ht="12.75" customHeight="1" x14ac:dyDescent="0.25"/>
    <row r="8700" ht="12.75" customHeight="1" x14ac:dyDescent="0.25"/>
    <row r="8701" ht="12.75" customHeight="1" x14ac:dyDescent="0.25"/>
    <row r="8702" ht="12.75" customHeight="1" x14ac:dyDescent="0.25"/>
    <row r="8703" ht="12.75" customHeight="1" x14ac:dyDescent="0.25"/>
    <row r="8704" ht="12.75" customHeight="1" x14ac:dyDescent="0.25"/>
    <row r="8705" ht="12.75" customHeight="1" x14ac:dyDescent="0.25"/>
    <row r="8706" ht="12.75" customHeight="1" x14ac:dyDescent="0.25"/>
    <row r="8708" ht="12.75" customHeight="1" x14ac:dyDescent="0.25"/>
    <row r="8709" ht="12.75" customHeight="1" x14ac:dyDescent="0.25"/>
    <row r="8710" ht="12.75" customHeight="1" x14ac:dyDescent="0.25"/>
    <row r="8711" ht="12.75" customHeight="1" x14ac:dyDescent="0.25"/>
    <row r="8712" ht="12.75" customHeight="1" x14ac:dyDescent="0.25"/>
    <row r="8713" ht="12.75" customHeight="1" x14ac:dyDescent="0.25"/>
    <row r="8714" ht="12.75" customHeight="1" x14ac:dyDescent="0.25"/>
    <row r="8715" ht="12.75" customHeight="1" x14ac:dyDescent="0.25"/>
    <row r="8716" ht="12.75" customHeight="1" x14ac:dyDescent="0.25"/>
    <row r="8717" ht="12.75" customHeight="1" x14ac:dyDescent="0.25"/>
    <row r="8718" ht="12.75" customHeight="1" x14ac:dyDescent="0.25"/>
    <row r="8720" ht="12.75" customHeight="1" x14ac:dyDescent="0.25"/>
    <row r="8721" ht="12.75" customHeight="1" x14ac:dyDescent="0.25"/>
    <row r="8722" ht="12.75" customHeight="1" x14ac:dyDescent="0.25"/>
    <row r="8723" ht="12.75" customHeight="1" x14ac:dyDescent="0.25"/>
    <row r="8724" ht="12.75" customHeight="1" x14ac:dyDescent="0.25"/>
    <row r="8725" ht="12.75" customHeight="1" x14ac:dyDescent="0.25"/>
    <row r="8726" ht="12.75" customHeight="1" x14ac:dyDescent="0.25"/>
    <row r="8728" ht="12.75" customHeight="1" x14ac:dyDescent="0.25"/>
    <row r="8729" ht="12.75" customHeight="1" x14ac:dyDescent="0.25"/>
    <row r="8730" ht="12.75" customHeight="1" x14ac:dyDescent="0.25"/>
    <row r="8731" ht="12.75" customHeight="1" x14ac:dyDescent="0.25"/>
    <row r="8732" ht="12.75" customHeight="1" x14ac:dyDescent="0.25"/>
    <row r="8733" ht="12.75" customHeight="1" x14ac:dyDescent="0.25"/>
    <row r="8734" ht="12.75" customHeight="1" x14ac:dyDescent="0.25"/>
    <row r="8735" ht="12.75" customHeight="1" x14ac:dyDescent="0.25"/>
    <row r="8736" ht="12.75" customHeight="1" x14ac:dyDescent="0.25"/>
    <row r="8737" ht="12.75" customHeight="1" x14ac:dyDescent="0.25"/>
    <row r="8739" ht="12.75" customHeight="1" x14ac:dyDescent="0.25"/>
    <row r="8740" ht="12.75" customHeight="1" x14ac:dyDescent="0.25"/>
    <row r="8741" ht="12.75" customHeight="1" x14ac:dyDescent="0.25"/>
    <row r="8742" ht="12.75" customHeight="1" x14ac:dyDescent="0.25"/>
    <row r="8743" ht="12.75" customHeight="1" x14ac:dyDescent="0.25"/>
    <row r="8744" ht="12.75" customHeight="1" x14ac:dyDescent="0.25"/>
    <row r="8745" ht="12.75" customHeight="1" x14ac:dyDescent="0.25"/>
    <row r="8746" ht="12.75" customHeight="1" x14ac:dyDescent="0.25"/>
    <row r="8747" ht="12.75" customHeight="1" x14ac:dyDescent="0.25"/>
    <row r="8748" ht="12.75" customHeight="1" x14ac:dyDescent="0.25"/>
    <row r="8749" ht="12.75" customHeight="1" x14ac:dyDescent="0.25"/>
    <row r="8750" ht="12.75" customHeight="1" x14ac:dyDescent="0.25"/>
    <row r="8751" ht="12.75" customHeight="1" x14ac:dyDescent="0.25"/>
    <row r="8753" ht="12.75" customHeight="1" x14ac:dyDescent="0.25"/>
    <row r="8754" ht="12.75" customHeight="1" x14ac:dyDescent="0.25"/>
    <row r="8755" ht="12.75" customHeight="1" x14ac:dyDescent="0.25"/>
    <row r="8756" ht="12.75" customHeight="1" x14ac:dyDescent="0.25"/>
    <row r="8757" ht="12.75" customHeight="1" x14ac:dyDescent="0.25"/>
    <row r="8758" ht="12.75" customHeight="1" x14ac:dyDescent="0.25"/>
    <row r="8759" ht="12.75" customHeight="1" x14ac:dyDescent="0.25"/>
    <row r="8760" ht="12.75" customHeight="1" x14ac:dyDescent="0.25"/>
    <row r="8761" ht="12.75" customHeight="1" x14ac:dyDescent="0.25"/>
    <row r="8762" ht="12.75" customHeight="1" x14ac:dyDescent="0.25"/>
    <row r="8763" ht="12.75" customHeight="1" x14ac:dyDescent="0.25"/>
    <row r="8764" ht="12.75" customHeight="1" x14ac:dyDescent="0.25"/>
    <row r="8765" ht="12.75" customHeight="1" x14ac:dyDescent="0.25"/>
    <row r="8766" ht="12.75" customHeight="1" x14ac:dyDescent="0.25"/>
    <row r="8767" ht="12.75" customHeight="1" x14ac:dyDescent="0.25"/>
    <row r="8768" ht="12.75" customHeight="1" x14ac:dyDescent="0.25"/>
    <row r="8769" ht="12.75" customHeight="1" x14ac:dyDescent="0.25"/>
    <row r="8770" ht="12.75" customHeight="1" x14ac:dyDescent="0.25"/>
    <row r="8771" ht="12.75" customHeight="1" x14ac:dyDescent="0.25"/>
    <row r="8772" ht="12.75" customHeight="1" x14ac:dyDescent="0.25"/>
    <row r="8773" ht="12.75" customHeight="1" x14ac:dyDescent="0.25"/>
    <row r="8774" ht="12.75" customHeight="1" x14ac:dyDescent="0.25"/>
    <row r="8775" ht="12.75" customHeight="1" x14ac:dyDescent="0.25"/>
    <row r="8776" ht="12.75" customHeight="1" x14ac:dyDescent="0.25"/>
    <row r="8777" ht="12.75" customHeight="1" x14ac:dyDescent="0.25"/>
    <row r="8779" ht="12.75" customHeight="1" x14ac:dyDescent="0.25"/>
    <row r="8780" ht="12.75" customHeight="1" x14ac:dyDescent="0.25"/>
    <row r="8781" ht="12.75" customHeight="1" x14ac:dyDescent="0.25"/>
    <row r="8782" ht="12.75" customHeight="1" x14ac:dyDescent="0.25"/>
    <row r="8783" ht="12.75" customHeight="1" x14ac:dyDescent="0.25"/>
    <row r="8784" ht="12.75" customHeight="1" x14ac:dyDescent="0.25"/>
    <row r="8785" ht="12.75" customHeight="1" x14ac:dyDescent="0.25"/>
    <row r="8787" ht="12.75" customHeight="1" x14ac:dyDescent="0.25"/>
    <row r="8788" ht="12.75" customHeight="1" x14ac:dyDescent="0.25"/>
    <row r="8789" ht="12.75" customHeight="1" x14ac:dyDescent="0.25"/>
    <row r="8790" ht="12.75" customHeight="1" x14ac:dyDescent="0.25"/>
    <row r="8791" ht="12.75" customHeight="1" x14ac:dyDescent="0.25"/>
    <row r="8792" ht="12.75" customHeight="1" x14ac:dyDescent="0.25"/>
    <row r="8793" ht="12.75" customHeight="1" x14ac:dyDescent="0.25"/>
    <row r="8794" ht="12.75" customHeight="1" x14ac:dyDescent="0.25"/>
    <row r="8795" ht="12.75" customHeight="1" x14ac:dyDescent="0.25"/>
    <row r="8796" ht="12.75" customHeight="1" x14ac:dyDescent="0.25"/>
    <row r="8797" ht="12.75" customHeight="1" x14ac:dyDescent="0.25"/>
    <row r="8798" ht="12.75" customHeight="1" x14ac:dyDescent="0.25"/>
    <row r="8800" ht="12.75" customHeight="1" x14ac:dyDescent="0.25"/>
    <row r="8801" ht="12.75" customHeight="1" x14ac:dyDescent="0.25"/>
    <row r="8802" ht="12.75" customHeight="1" x14ac:dyDescent="0.25"/>
    <row r="8803" ht="12.75" customHeight="1" x14ac:dyDescent="0.25"/>
    <row r="8804" ht="12.75" customHeight="1" x14ac:dyDescent="0.25"/>
    <row r="8806" ht="12.75" customHeight="1" x14ac:dyDescent="0.25"/>
    <row r="8807" ht="12.75" customHeight="1" x14ac:dyDescent="0.25"/>
    <row r="8808" ht="12.75" customHeight="1" x14ac:dyDescent="0.25"/>
    <row r="8809" ht="12.75" customHeight="1" x14ac:dyDescent="0.25"/>
    <row r="8810" ht="12.75" customHeight="1" x14ac:dyDescent="0.25"/>
    <row r="8811" ht="12.75" customHeight="1" x14ac:dyDescent="0.25"/>
    <row r="8812" ht="12.75" customHeight="1" x14ac:dyDescent="0.25"/>
    <row r="8813" ht="12.75" customHeight="1" x14ac:dyDescent="0.25"/>
    <row r="8814" ht="12.75" customHeight="1" x14ac:dyDescent="0.25"/>
    <row r="8815" ht="12.75" customHeight="1" x14ac:dyDescent="0.25"/>
    <row r="8816" ht="12.75" customHeight="1" x14ac:dyDescent="0.25"/>
    <row r="8817" ht="12.75" customHeight="1" x14ac:dyDescent="0.25"/>
    <row r="8818" ht="12.75" customHeight="1" x14ac:dyDescent="0.25"/>
    <row r="8819" ht="12.75" customHeight="1" x14ac:dyDescent="0.25"/>
    <row r="8820" ht="12.75" customHeight="1" x14ac:dyDescent="0.25"/>
    <row r="8821" ht="12.75" customHeight="1" x14ac:dyDescent="0.25"/>
    <row r="8822" ht="12.75" customHeight="1" x14ac:dyDescent="0.25"/>
    <row r="8823" ht="12.75" customHeight="1" x14ac:dyDescent="0.25"/>
    <row r="8824" ht="12.75" customHeight="1" x14ac:dyDescent="0.25"/>
    <row r="8825" ht="12.75" customHeight="1" x14ac:dyDescent="0.25"/>
    <row r="8826" ht="12.75" customHeight="1" x14ac:dyDescent="0.25"/>
    <row r="8827" ht="12.75" customHeight="1" x14ac:dyDescent="0.25"/>
    <row r="8828" ht="12.75" customHeight="1" x14ac:dyDescent="0.25"/>
    <row r="8829" ht="12.75" customHeight="1" x14ac:dyDescent="0.25"/>
    <row r="8831" ht="12.75" customHeight="1" x14ac:dyDescent="0.25"/>
    <row r="8832" ht="12.75" customHeight="1" x14ac:dyDescent="0.25"/>
    <row r="8833" ht="12.75" customHeight="1" x14ac:dyDescent="0.25"/>
    <row r="8834" ht="12.75" customHeight="1" x14ac:dyDescent="0.25"/>
    <row r="8835" ht="12.75" customHeight="1" x14ac:dyDescent="0.25"/>
    <row r="8836" ht="12.75" customHeight="1" x14ac:dyDescent="0.25"/>
    <row r="8837" ht="12.75" customHeight="1" x14ac:dyDescent="0.25"/>
    <row r="8838" ht="12.75" customHeight="1" x14ac:dyDescent="0.25"/>
    <row r="8839" ht="12.75" customHeight="1" x14ac:dyDescent="0.25"/>
    <row r="8840" ht="12.75" customHeight="1" x14ac:dyDescent="0.25"/>
    <row r="8841" ht="12.75" customHeight="1" x14ac:dyDescent="0.25"/>
    <row r="8842" ht="12.75" customHeight="1" x14ac:dyDescent="0.25"/>
    <row r="8843" ht="12.75" customHeight="1" x14ac:dyDescent="0.25"/>
    <row r="8844" ht="12.75" customHeight="1" x14ac:dyDescent="0.25"/>
    <row r="8845" ht="12.75" customHeight="1" x14ac:dyDescent="0.25"/>
    <row r="8846" ht="12.75" customHeight="1" x14ac:dyDescent="0.25"/>
    <row r="8847" ht="12.75" customHeight="1" x14ac:dyDescent="0.25"/>
    <row r="8848" ht="12.75" customHeight="1" x14ac:dyDescent="0.25"/>
    <row r="8849" ht="12.75" customHeight="1" x14ac:dyDescent="0.25"/>
    <row r="8850" ht="12.75" customHeight="1" x14ac:dyDescent="0.25"/>
    <row r="8851" ht="12.75" customHeight="1" x14ac:dyDescent="0.25"/>
    <row r="8852" ht="12.75" customHeight="1" x14ac:dyDescent="0.25"/>
    <row r="8853" ht="12.75" customHeight="1" x14ac:dyDescent="0.25"/>
    <row r="8854" ht="12.75" customHeight="1" x14ac:dyDescent="0.25"/>
    <row r="8855" ht="12.75" customHeight="1" x14ac:dyDescent="0.25"/>
    <row r="8856" ht="12.75" customHeight="1" x14ac:dyDescent="0.25"/>
    <row r="8857" ht="12.75" customHeight="1" x14ac:dyDescent="0.25"/>
    <row r="8858" ht="12.75" customHeight="1" x14ac:dyDescent="0.25"/>
    <row r="8859" ht="12.75" customHeight="1" x14ac:dyDescent="0.25"/>
    <row r="8860" ht="12.75" customHeight="1" x14ac:dyDescent="0.25"/>
    <row r="8861" ht="12.75" customHeight="1" x14ac:dyDescent="0.25"/>
    <row r="8862" ht="12.75" customHeight="1" x14ac:dyDescent="0.25"/>
    <row r="8863" ht="12.75" customHeight="1" x14ac:dyDescent="0.25"/>
    <row r="8864" ht="12.75" customHeight="1" x14ac:dyDescent="0.25"/>
    <row r="8865" ht="12.75" customHeight="1" x14ac:dyDescent="0.25"/>
    <row r="8866" ht="12.75" customHeight="1" x14ac:dyDescent="0.25"/>
    <row r="8867" ht="12.75" customHeight="1" x14ac:dyDescent="0.25"/>
    <row r="8868" ht="12.75" customHeight="1" x14ac:dyDescent="0.25"/>
    <row r="8869" ht="12.75" customHeight="1" x14ac:dyDescent="0.25"/>
    <row r="8870" ht="12.75" customHeight="1" x14ac:dyDescent="0.25"/>
    <row r="8871" ht="12.75" customHeight="1" x14ac:dyDescent="0.25"/>
    <row r="8872" ht="12.75" customHeight="1" x14ac:dyDescent="0.25"/>
    <row r="8873" ht="12.75" customHeight="1" x14ac:dyDescent="0.25"/>
    <row r="8874" ht="12.75" customHeight="1" x14ac:dyDescent="0.25"/>
    <row r="8875" ht="12.75" customHeight="1" x14ac:dyDescent="0.25"/>
    <row r="8876" ht="12.75" customHeight="1" x14ac:dyDescent="0.25"/>
    <row r="8877" ht="12.75" customHeight="1" x14ac:dyDescent="0.25"/>
    <row r="8878" ht="12.75" customHeight="1" x14ac:dyDescent="0.25"/>
    <row r="8879" ht="12.75" customHeight="1" x14ac:dyDescent="0.25"/>
    <row r="8880" ht="12.75" customHeight="1" x14ac:dyDescent="0.25"/>
    <row r="8881" ht="12.75" customHeight="1" x14ac:dyDescent="0.25"/>
    <row r="8882" ht="12.75" customHeight="1" x14ac:dyDescent="0.25"/>
    <row r="8883" ht="12.75" customHeight="1" x14ac:dyDescent="0.25"/>
    <row r="8884" ht="12.75" customHeight="1" x14ac:dyDescent="0.25"/>
    <row r="8885" ht="12.75" customHeight="1" x14ac:dyDescent="0.25"/>
    <row r="8886" ht="12.75" customHeight="1" x14ac:dyDescent="0.25"/>
    <row r="8887" ht="12.75" customHeight="1" x14ac:dyDescent="0.25"/>
    <row r="8888" ht="12.75" customHeight="1" x14ac:dyDescent="0.25"/>
    <row r="8889" ht="12.75" customHeight="1" x14ac:dyDescent="0.25"/>
    <row r="8890" ht="12.75" customHeight="1" x14ac:dyDescent="0.25"/>
    <row r="8891" ht="12.75" customHeight="1" x14ac:dyDescent="0.25"/>
    <row r="8892" ht="12.75" customHeight="1" x14ac:dyDescent="0.25"/>
    <row r="8893" ht="12.75" customHeight="1" x14ac:dyDescent="0.25"/>
    <row r="8894" ht="12.75" customHeight="1" x14ac:dyDescent="0.25"/>
  </sheetData>
  <mergeCells count="18">
    <mergeCell ref="B71:I71"/>
    <mergeCell ref="B72:I72"/>
    <mergeCell ref="F5:G5"/>
    <mergeCell ref="H5:H6"/>
    <mergeCell ref="B4:B6"/>
    <mergeCell ref="C4:E4"/>
    <mergeCell ref="F4:H4"/>
    <mergeCell ref="I4:I6"/>
    <mergeCell ref="C5:D5"/>
    <mergeCell ref="E5:E6"/>
    <mergeCell ref="K76:K78"/>
    <mergeCell ref="L76:N76"/>
    <mergeCell ref="O76:Q76"/>
    <mergeCell ref="R76:R78"/>
    <mergeCell ref="L77:M77"/>
    <mergeCell ref="N77:N78"/>
    <mergeCell ref="O77:P77"/>
    <mergeCell ref="Q77:Q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76"/>
  <sheetViews>
    <sheetView topLeftCell="A163" zoomScaleNormal="100" workbookViewId="0">
      <selection activeCell="E426" sqref="E426"/>
    </sheetView>
  </sheetViews>
  <sheetFormatPr defaultColWidth="9.140625" defaultRowHeight="12.75" x14ac:dyDescent="0.2"/>
  <cols>
    <col min="1" max="1" width="9.140625" style="1551"/>
    <col min="2" max="2" width="7" style="1550" customWidth="1"/>
    <col min="3" max="3" width="53.28515625" style="1587" customWidth="1"/>
    <col min="4" max="4" width="9.140625" style="1551"/>
    <col min="5" max="5" width="9.42578125" style="1551" customWidth="1"/>
    <col min="6" max="16384" width="9.140625" style="1551"/>
  </cols>
  <sheetData>
    <row r="1" spans="2:6" ht="18.75" customHeight="1" x14ac:dyDescent="0.2">
      <c r="B1" s="7544" t="s">
        <v>2803</v>
      </c>
      <c r="C1" s="7544"/>
      <c r="D1" s="7544"/>
      <c r="E1" s="7544"/>
      <c r="F1" s="7544"/>
    </row>
    <row r="2" spans="2:6" ht="18.75" customHeight="1" thickBot="1" x14ac:dyDescent="0.25">
      <c r="B2" s="5551"/>
      <c r="C2" s="5551"/>
      <c r="D2" s="5551"/>
      <c r="E2" s="5551"/>
      <c r="F2" s="5551"/>
    </row>
    <row r="3" spans="2:6" ht="12.75" customHeight="1" x14ac:dyDescent="0.2">
      <c r="B3" s="7556" t="s">
        <v>1175</v>
      </c>
      <c r="C3" s="7558" t="s">
        <v>1176</v>
      </c>
      <c r="D3" s="7560" t="s">
        <v>1177</v>
      </c>
      <c r="E3" s="7561"/>
      <c r="F3" s="7562"/>
    </row>
    <row r="4" spans="2:6" ht="26.25" thickBot="1" x14ac:dyDescent="0.25">
      <c r="B4" s="7557"/>
      <c r="C4" s="7559"/>
      <c r="D4" s="1554" t="s">
        <v>1</v>
      </c>
      <c r="E4" s="1555" t="s">
        <v>2360</v>
      </c>
      <c r="F4" s="1556" t="s">
        <v>125</v>
      </c>
    </row>
    <row r="5" spans="2:6" ht="13.5" thickBot="1" x14ac:dyDescent="0.25">
      <c r="B5" s="7563" t="s">
        <v>1178</v>
      </c>
      <c r="C5" s="7564"/>
      <c r="D5" s="1557">
        <v>5</v>
      </c>
      <c r="E5" s="1558">
        <f>SUM(E6:E28)</f>
        <v>0</v>
      </c>
      <c r="F5" s="1559" t="str">
        <f t="shared" ref="F5:F68" si="0">IF(D5*E5=0,"",(E5/D5)*100-100)</f>
        <v/>
      </c>
    </row>
    <row r="6" spans="2:6" ht="12.75" hidden="1" customHeight="1" x14ac:dyDescent="0.2">
      <c r="B6" s="1560" t="s">
        <v>821</v>
      </c>
      <c r="C6" s="1561" t="s">
        <v>500</v>
      </c>
      <c r="D6" s="1562">
        <v>0</v>
      </c>
      <c r="E6" s="1563">
        <v>0</v>
      </c>
      <c r="F6" s="1564" t="str">
        <f t="shared" si="0"/>
        <v/>
      </c>
    </row>
    <row r="7" spans="2:6" ht="12.75" hidden="1" customHeight="1" x14ac:dyDescent="0.2">
      <c r="B7" s="1565" t="s">
        <v>822</v>
      </c>
      <c r="C7" s="1566" t="s">
        <v>501</v>
      </c>
      <c r="D7" s="1567">
        <v>0</v>
      </c>
      <c r="E7" s="1563">
        <v>0</v>
      </c>
      <c r="F7" s="1568" t="str">
        <f t="shared" si="0"/>
        <v/>
      </c>
    </row>
    <row r="8" spans="2:6" ht="12.75" hidden="1" customHeight="1" x14ac:dyDescent="0.2">
      <c r="B8" s="1565" t="s">
        <v>823</v>
      </c>
      <c r="C8" s="1566" t="s">
        <v>502</v>
      </c>
      <c r="D8" s="1567">
        <v>0</v>
      </c>
      <c r="E8" s="1563">
        <v>0</v>
      </c>
      <c r="F8" s="1568" t="str">
        <f t="shared" si="0"/>
        <v/>
      </c>
    </row>
    <row r="9" spans="2:6" ht="12.75" hidden="1" customHeight="1" x14ac:dyDescent="0.2">
      <c r="B9" s="1565" t="s">
        <v>448</v>
      </c>
      <c r="C9" s="1566" t="s">
        <v>449</v>
      </c>
      <c r="D9" s="1567">
        <v>0</v>
      </c>
      <c r="E9" s="1563">
        <v>0</v>
      </c>
      <c r="F9" s="1568" t="str">
        <f t="shared" si="0"/>
        <v/>
      </c>
    </row>
    <row r="10" spans="2:6" ht="12.75" hidden="1" customHeight="1" x14ac:dyDescent="0.2">
      <c r="B10" s="1565" t="s">
        <v>824</v>
      </c>
      <c r="C10" s="1566" t="s">
        <v>503</v>
      </c>
      <c r="D10" s="1567">
        <v>0</v>
      </c>
      <c r="E10" s="1563">
        <v>0</v>
      </c>
      <c r="F10" s="1568" t="str">
        <f t="shared" si="0"/>
        <v/>
      </c>
    </row>
    <row r="11" spans="2:6" ht="12.75" hidden="1" customHeight="1" x14ac:dyDescent="0.2">
      <c r="B11" s="1565" t="s">
        <v>825</v>
      </c>
      <c r="C11" s="1566" t="s">
        <v>504</v>
      </c>
      <c r="D11" s="1567">
        <v>0</v>
      </c>
      <c r="E11" s="1563">
        <v>0</v>
      </c>
      <c r="F11" s="1568" t="str">
        <f t="shared" si="0"/>
        <v/>
      </c>
    </row>
    <row r="12" spans="2:6" ht="12.75" hidden="1" customHeight="1" x14ac:dyDescent="0.2">
      <c r="B12" s="1565" t="s">
        <v>826</v>
      </c>
      <c r="C12" s="1566" t="s">
        <v>505</v>
      </c>
      <c r="D12" s="1567">
        <v>0</v>
      </c>
      <c r="E12" s="1563">
        <v>0</v>
      </c>
      <c r="F12" s="1568" t="str">
        <f t="shared" si="0"/>
        <v/>
      </c>
    </row>
    <row r="13" spans="2:6" ht="12.75" hidden="1" customHeight="1" x14ac:dyDescent="0.2">
      <c r="B13" s="1565" t="s">
        <v>827</v>
      </c>
      <c r="C13" s="1566" t="s">
        <v>506</v>
      </c>
      <c r="D13" s="1567">
        <v>0</v>
      </c>
      <c r="E13" s="1563">
        <v>0</v>
      </c>
      <c r="F13" s="1568" t="str">
        <f t="shared" si="0"/>
        <v/>
      </c>
    </row>
    <row r="14" spans="2:6" ht="12.75" hidden="1" customHeight="1" x14ac:dyDescent="0.2">
      <c r="B14" s="1565" t="s">
        <v>828</v>
      </c>
      <c r="C14" s="1566" t="s">
        <v>507</v>
      </c>
      <c r="D14" s="1567">
        <v>0</v>
      </c>
      <c r="E14" s="1563">
        <v>0</v>
      </c>
      <c r="F14" s="1568" t="str">
        <f t="shared" si="0"/>
        <v/>
      </c>
    </row>
    <row r="15" spans="2:6" ht="12.75" hidden="1" customHeight="1" x14ac:dyDescent="0.2">
      <c r="B15" s="1565" t="s">
        <v>829</v>
      </c>
      <c r="C15" s="1566" t="s">
        <v>388</v>
      </c>
      <c r="D15" s="1567">
        <v>0</v>
      </c>
      <c r="E15" s="1563">
        <v>0</v>
      </c>
      <c r="F15" s="1568" t="str">
        <f t="shared" si="0"/>
        <v/>
      </c>
    </row>
    <row r="16" spans="2:6" ht="12.75" hidden="1" customHeight="1" x14ac:dyDescent="0.2">
      <c r="B16" s="1565" t="s">
        <v>830</v>
      </c>
      <c r="C16" s="1566" t="s">
        <v>389</v>
      </c>
      <c r="D16" s="1567">
        <v>0</v>
      </c>
      <c r="E16" s="1563">
        <v>0</v>
      </c>
      <c r="F16" s="1568" t="str">
        <f t="shared" si="0"/>
        <v/>
      </c>
    </row>
    <row r="17" spans="2:6" ht="12.75" hidden="1" customHeight="1" x14ac:dyDescent="0.2">
      <c r="B17" s="1565" t="s">
        <v>831</v>
      </c>
      <c r="C17" s="1566" t="s">
        <v>390</v>
      </c>
      <c r="D17" s="1567">
        <v>0</v>
      </c>
      <c r="E17" s="1563">
        <v>0</v>
      </c>
      <c r="F17" s="1568" t="str">
        <f t="shared" si="0"/>
        <v/>
      </c>
    </row>
    <row r="18" spans="2:6" ht="12.75" hidden="1" customHeight="1" x14ac:dyDescent="0.2">
      <c r="B18" s="1565" t="s">
        <v>832</v>
      </c>
      <c r="C18" s="1566" t="s">
        <v>391</v>
      </c>
      <c r="D18" s="1567">
        <v>0</v>
      </c>
      <c r="E18" s="1563">
        <v>0</v>
      </c>
      <c r="F18" s="1568" t="str">
        <f t="shared" si="0"/>
        <v/>
      </c>
    </row>
    <row r="19" spans="2:6" ht="12.75" hidden="1" customHeight="1" x14ac:dyDescent="0.2">
      <c r="B19" s="1565" t="s">
        <v>833</v>
      </c>
      <c r="C19" s="1566" t="s">
        <v>392</v>
      </c>
      <c r="D19" s="1567">
        <v>0</v>
      </c>
      <c r="E19" s="1563">
        <v>0</v>
      </c>
      <c r="F19" s="1568" t="str">
        <f t="shared" si="0"/>
        <v/>
      </c>
    </row>
    <row r="20" spans="2:6" ht="12.75" hidden="1" customHeight="1" x14ac:dyDescent="0.2">
      <c r="B20" s="1565" t="s">
        <v>1179</v>
      </c>
      <c r="C20" s="1566" t="s">
        <v>393</v>
      </c>
      <c r="D20" s="1567">
        <v>0</v>
      </c>
      <c r="E20" s="1563">
        <v>0</v>
      </c>
      <c r="F20" s="1568" t="str">
        <f t="shared" si="0"/>
        <v/>
      </c>
    </row>
    <row r="21" spans="2:6" ht="12.75" hidden="1" customHeight="1" x14ac:dyDescent="0.2">
      <c r="B21" s="1565" t="s">
        <v>834</v>
      </c>
      <c r="C21" s="1566" t="s">
        <v>394</v>
      </c>
      <c r="D21" s="1567">
        <v>0</v>
      </c>
      <c r="E21" s="1563">
        <v>0</v>
      </c>
      <c r="F21" s="1568" t="str">
        <f t="shared" si="0"/>
        <v/>
      </c>
    </row>
    <row r="22" spans="2:6" ht="25.5" hidden="1" customHeight="1" x14ac:dyDescent="0.2">
      <c r="B22" s="1565" t="s">
        <v>835</v>
      </c>
      <c r="C22" s="1566" t="s">
        <v>836</v>
      </c>
      <c r="D22" s="1567">
        <v>0</v>
      </c>
      <c r="E22" s="1563">
        <v>0</v>
      </c>
      <c r="F22" s="1568" t="str">
        <f t="shared" si="0"/>
        <v/>
      </c>
    </row>
    <row r="23" spans="2:6" ht="25.5" hidden="1" customHeight="1" x14ac:dyDescent="0.2">
      <c r="B23" s="1565" t="s">
        <v>837</v>
      </c>
      <c r="C23" s="1566" t="s">
        <v>838</v>
      </c>
      <c r="D23" s="1567">
        <v>0</v>
      </c>
      <c r="E23" s="1563">
        <v>0</v>
      </c>
      <c r="F23" s="1568" t="str">
        <f t="shared" si="0"/>
        <v/>
      </c>
    </row>
    <row r="24" spans="2:6" ht="12.75" hidden="1" customHeight="1" x14ac:dyDescent="0.2">
      <c r="B24" s="1565" t="s">
        <v>839</v>
      </c>
      <c r="C24" s="1566" t="s">
        <v>840</v>
      </c>
      <c r="D24" s="1567">
        <v>0</v>
      </c>
      <c r="E24" s="1563">
        <v>0</v>
      </c>
      <c r="F24" s="1568" t="str">
        <f t="shared" si="0"/>
        <v/>
      </c>
    </row>
    <row r="25" spans="2:6" ht="13.5" thickBot="1" x14ac:dyDescent="0.25">
      <c r="B25" s="1565" t="s">
        <v>841</v>
      </c>
      <c r="C25" s="1566" t="s">
        <v>842</v>
      </c>
      <c r="D25" s="1567">
        <v>5</v>
      </c>
      <c r="E25" s="1563">
        <v>0</v>
      </c>
      <c r="F25" s="1568" t="str">
        <f t="shared" si="0"/>
        <v/>
      </c>
    </row>
    <row r="26" spans="2:6" ht="12.75" hidden="1" customHeight="1" x14ac:dyDescent="0.2">
      <c r="B26" s="1565" t="s">
        <v>843</v>
      </c>
      <c r="C26" s="1566" t="s">
        <v>569</v>
      </c>
      <c r="D26" s="1567">
        <v>0</v>
      </c>
      <c r="E26" s="1563">
        <v>0</v>
      </c>
      <c r="F26" s="1568" t="str">
        <f t="shared" si="0"/>
        <v/>
      </c>
    </row>
    <row r="27" spans="2:6" ht="12.75" hidden="1" customHeight="1" x14ac:dyDescent="0.2">
      <c r="B27" s="1565" t="s">
        <v>844</v>
      </c>
      <c r="C27" s="1566" t="s">
        <v>845</v>
      </c>
      <c r="D27" s="1567">
        <v>0</v>
      </c>
      <c r="E27" s="1563">
        <v>0</v>
      </c>
      <c r="F27" s="1568" t="str">
        <f t="shared" si="0"/>
        <v/>
      </c>
    </row>
    <row r="28" spans="2:6" ht="13.5" hidden="1" customHeight="1" thickBot="1" x14ac:dyDescent="0.25">
      <c r="B28" s="1569" t="s">
        <v>846</v>
      </c>
      <c r="C28" s="1570" t="s">
        <v>847</v>
      </c>
      <c r="D28" s="1571">
        <v>0</v>
      </c>
      <c r="E28" s="1572">
        <v>0</v>
      </c>
      <c r="F28" s="1573" t="str">
        <f t="shared" si="0"/>
        <v/>
      </c>
    </row>
    <row r="29" spans="2:6" ht="13.5" thickBot="1" x14ac:dyDescent="0.25">
      <c r="B29" s="1574" t="s">
        <v>1180</v>
      </c>
      <c r="C29" s="5552"/>
      <c r="D29" s="1557">
        <v>116</v>
      </c>
      <c r="E29" s="1558">
        <f>SUM(E30:E44)</f>
        <v>132</v>
      </c>
      <c r="F29" s="1559">
        <f t="shared" si="0"/>
        <v>13.793103448275872</v>
      </c>
    </row>
    <row r="30" spans="2:6" x14ac:dyDescent="0.2">
      <c r="B30" s="1560" t="s">
        <v>599</v>
      </c>
      <c r="C30" s="1561" t="s">
        <v>230</v>
      </c>
      <c r="D30" s="1562">
        <v>0</v>
      </c>
      <c r="E30" s="1563">
        <v>0</v>
      </c>
      <c r="F30" s="1564" t="str">
        <f t="shared" si="0"/>
        <v/>
      </c>
    </row>
    <row r="31" spans="2:6" x14ac:dyDescent="0.2">
      <c r="B31" s="1565" t="s">
        <v>450</v>
      </c>
      <c r="C31" s="1566" t="s">
        <v>231</v>
      </c>
      <c r="D31" s="1567">
        <v>8</v>
      </c>
      <c r="E31" s="1575">
        <v>3</v>
      </c>
      <c r="F31" s="1568">
        <f t="shared" si="0"/>
        <v>-62.5</v>
      </c>
    </row>
    <row r="32" spans="2:6" ht="12.75" hidden="1" customHeight="1" x14ac:dyDescent="0.2">
      <c r="B32" s="1565" t="s">
        <v>849</v>
      </c>
      <c r="C32" s="1566" t="s">
        <v>1181</v>
      </c>
      <c r="D32" s="1567">
        <v>0</v>
      </c>
      <c r="E32" s="1575">
        <v>2</v>
      </c>
      <c r="F32" s="1568" t="str">
        <f t="shared" si="0"/>
        <v/>
      </c>
    </row>
    <row r="33" spans="2:6" x14ac:dyDescent="0.2">
      <c r="B33" s="1565" t="s">
        <v>850</v>
      </c>
      <c r="C33" s="1566" t="s">
        <v>603</v>
      </c>
      <c r="D33" s="1567">
        <v>1</v>
      </c>
      <c r="E33" s="1575">
        <v>2</v>
      </c>
      <c r="F33" s="1568">
        <f t="shared" si="0"/>
        <v>100</v>
      </c>
    </row>
    <row r="34" spans="2:6" ht="12.75" hidden="1" customHeight="1" x14ac:dyDescent="0.2">
      <c r="B34" s="1565" t="s">
        <v>851</v>
      </c>
      <c r="C34" s="1566" t="s">
        <v>604</v>
      </c>
      <c r="D34" s="1567">
        <v>0</v>
      </c>
      <c r="E34" s="1575">
        <v>0</v>
      </c>
      <c r="F34" s="1568" t="str">
        <f t="shared" si="0"/>
        <v/>
      </c>
    </row>
    <row r="35" spans="2:6" ht="12.75" hidden="1" customHeight="1" x14ac:dyDescent="0.2">
      <c r="B35" s="1565" t="s">
        <v>852</v>
      </c>
      <c r="C35" s="1566" t="s">
        <v>605</v>
      </c>
      <c r="D35" s="1567">
        <v>0</v>
      </c>
      <c r="E35" s="1575">
        <v>0</v>
      </c>
      <c r="F35" s="1568" t="str">
        <f t="shared" si="0"/>
        <v/>
      </c>
    </row>
    <row r="36" spans="2:6" ht="12.75" hidden="1" customHeight="1" x14ac:dyDescent="0.2">
      <c r="B36" s="1565" t="s">
        <v>853</v>
      </c>
      <c r="C36" s="1566" t="s">
        <v>606</v>
      </c>
      <c r="D36" s="1567">
        <v>0</v>
      </c>
      <c r="E36" s="1575">
        <v>0</v>
      </c>
      <c r="F36" s="1568" t="str">
        <f t="shared" si="0"/>
        <v/>
      </c>
    </row>
    <row r="37" spans="2:6" x14ac:dyDescent="0.2">
      <c r="B37" s="1565" t="s">
        <v>451</v>
      </c>
      <c r="C37" s="1566" t="s">
        <v>452</v>
      </c>
      <c r="D37" s="1567">
        <v>93</v>
      </c>
      <c r="E37" s="1575">
        <v>110</v>
      </c>
      <c r="F37" s="1568">
        <f t="shared" si="0"/>
        <v>18.27956989247312</v>
      </c>
    </row>
    <row r="38" spans="2:6" x14ac:dyDescent="0.2">
      <c r="B38" s="1565" t="s">
        <v>453</v>
      </c>
      <c r="C38" s="1566" t="s">
        <v>454</v>
      </c>
      <c r="D38" s="1567">
        <v>9</v>
      </c>
      <c r="E38" s="1575">
        <v>8</v>
      </c>
      <c r="F38" s="1568">
        <f t="shared" si="0"/>
        <v>-11.111111111111114</v>
      </c>
    </row>
    <row r="39" spans="2:6" ht="12.75" hidden="1" customHeight="1" x14ac:dyDescent="0.2">
      <c r="B39" s="1565" t="s">
        <v>854</v>
      </c>
      <c r="C39" s="1566" t="s">
        <v>607</v>
      </c>
      <c r="D39" s="1567">
        <v>0</v>
      </c>
      <c r="E39" s="1575">
        <v>0</v>
      </c>
      <c r="F39" s="1568" t="str">
        <f t="shared" si="0"/>
        <v/>
      </c>
    </row>
    <row r="40" spans="2:6" ht="12.75" hidden="1" customHeight="1" x14ac:dyDescent="0.2">
      <c r="B40" s="1565" t="s">
        <v>855</v>
      </c>
      <c r="C40" s="1566" t="s">
        <v>608</v>
      </c>
      <c r="D40" s="1567">
        <v>0</v>
      </c>
      <c r="E40" s="1575">
        <v>0</v>
      </c>
      <c r="F40" s="1568" t="str">
        <f t="shared" si="0"/>
        <v/>
      </c>
    </row>
    <row r="41" spans="2:6" x14ac:dyDescent="0.2">
      <c r="B41" s="1565" t="s">
        <v>856</v>
      </c>
      <c r="C41" s="1566" t="s">
        <v>609</v>
      </c>
      <c r="D41" s="1567">
        <v>2</v>
      </c>
      <c r="E41" s="1575">
        <v>2</v>
      </c>
      <c r="F41" s="1568">
        <f t="shared" si="0"/>
        <v>0</v>
      </c>
    </row>
    <row r="42" spans="2:6" ht="12.75" hidden="1" customHeight="1" x14ac:dyDescent="0.2">
      <c r="B42" s="1565" t="s">
        <v>857</v>
      </c>
      <c r="C42" s="1566" t="s">
        <v>610</v>
      </c>
      <c r="D42" s="1567">
        <v>0</v>
      </c>
      <c r="E42" s="1575">
        <v>0</v>
      </c>
      <c r="F42" s="1568" t="str">
        <f t="shared" si="0"/>
        <v/>
      </c>
    </row>
    <row r="43" spans="2:6" ht="13.5" thickBot="1" x14ac:dyDescent="0.25">
      <c r="B43" s="1565" t="s">
        <v>858</v>
      </c>
      <c r="C43" s="1566" t="s">
        <v>611</v>
      </c>
      <c r="D43" s="1567">
        <v>3</v>
      </c>
      <c r="E43" s="1575">
        <v>5</v>
      </c>
      <c r="F43" s="1568">
        <f t="shared" si="0"/>
        <v>66.666666666666686</v>
      </c>
    </row>
    <row r="44" spans="2:6" ht="13.5" hidden="1" customHeight="1" thickBot="1" x14ac:dyDescent="0.25">
      <c r="B44" s="1569" t="s">
        <v>859</v>
      </c>
      <c r="C44" s="1570" t="s">
        <v>612</v>
      </c>
      <c r="D44" s="1571">
        <v>0</v>
      </c>
      <c r="E44" s="1572">
        <v>0</v>
      </c>
      <c r="F44" s="1573" t="str">
        <f t="shared" si="0"/>
        <v/>
      </c>
    </row>
    <row r="45" spans="2:6" ht="13.5" hidden="1" customHeight="1" thickBot="1" x14ac:dyDescent="0.25">
      <c r="B45" s="1574" t="s">
        <v>1182</v>
      </c>
      <c r="C45" s="5552"/>
      <c r="D45" s="1557">
        <v>0</v>
      </c>
      <c r="E45" s="1558">
        <f>SUM(E46:E51)</f>
        <v>0</v>
      </c>
      <c r="F45" s="1559" t="str">
        <f t="shared" si="0"/>
        <v/>
      </c>
    </row>
    <row r="46" spans="2:6" ht="12.75" hidden="1" customHeight="1" x14ac:dyDescent="0.2">
      <c r="B46" s="1560" t="s">
        <v>455</v>
      </c>
      <c r="C46" s="1561" t="s">
        <v>395</v>
      </c>
      <c r="D46" s="1562">
        <v>0</v>
      </c>
      <c r="E46" s="1563">
        <v>0</v>
      </c>
      <c r="F46" s="1564" t="str">
        <f t="shared" si="0"/>
        <v/>
      </c>
    </row>
    <row r="47" spans="2:6" ht="12.75" hidden="1" customHeight="1" x14ac:dyDescent="0.2">
      <c r="B47" s="1565" t="s">
        <v>456</v>
      </c>
      <c r="C47" s="1566" t="s">
        <v>396</v>
      </c>
      <c r="D47" s="1567">
        <v>0</v>
      </c>
      <c r="E47" s="1575">
        <v>0</v>
      </c>
      <c r="F47" s="1568" t="str">
        <f t="shared" si="0"/>
        <v/>
      </c>
    </row>
    <row r="48" spans="2:6" ht="12.75" hidden="1" customHeight="1" x14ac:dyDescent="0.2">
      <c r="B48" s="1565" t="s">
        <v>862</v>
      </c>
      <c r="C48" s="1566" t="s">
        <v>397</v>
      </c>
      <c r="D48" s="1567">
        <v>0</v>
      </c>
      <c r="E48" s="1575">
        <v>0</v>
      </c>
      <c r="F48" s="1568" t="str">
        <f t="shared" si="0"/>
        <v/>
      </c>
    </row>
    <row r="49" spans="2:6" ht="12.75" hidden="1" customHeight="1" x14ac:dyDescent="0.2">
      <c r="B49" s="1565" t="s">
        <v>863</v>
      </c>
      <c r="C49" s="1566" t="s">
        <v>398</v>
      </c>
      <c r="D49" s="1567">
        <v>0</v>
      </c>
      <c r="E49" s="1575">
        <v>0</v>
      </c>
      <c r="F49" s="1568" t="str">
        <f t="shared" si="0"/>
        <v/>
      </c>
    </row>
    <row r="50" spans="2:6" ht="12.75" hidden="1" customHeight="1" x14ac:dyDescent="0.2">
      <c r="B50" s="1565" t="s">
        <v>864</v>
      </c>
      <c r="C50" s="1566" t="s">
        <v>399</v>
      </c>
      <c r="D50" s="1567">
        <v>0</v>
      </c>
      <c r="E50" s="1575">
        <v>0</v>
      </c>
      <c r="F50" s="1568" t="str">
        <f t="shared" si="0"/>
        <v/>
      </c>
    </row>
    <row r="51" spans="2:6" ht="13.5" hidden="1" customHeight="1" thickBot="1" x14ac:dyDescent="0.25">
      <c r="B51" s="1565" t="s">
        <v>865</v>
      </c>
      <c r="C51" s="1566" t="s">
        <v>614</v>
      </c>
      <c r="D51" s="1567">
        <v>0</v>
      </c>
      <c r="E51" s="1575">
        <v>0</v>
      </c>
      <c r="F51" s="1568" t="str">
        <f t="shared" si="0"/>
        <v/>
      </c>
    </row>
    <row r="52" spans="2:6" ht="13.5" hidden="1" customHeight="1" thickBot="1" x14ac:dyDescent="0.25">
      <c r="B52" s="1574" t="s">
        <v>1183</v>
      </c>
      <c r="C52" s="5552"/>
      <c r="D52" s="1557">
        <v>0</v>
      </c>
      <c r="E52" s="1558">
        <f>SUM(E53:E57)</f>
        <v>0</v>
      </c>
      <c r="F52" s="1559" t="str">
        <f t="shared" si="0"/>
        <v/>
      </c>
    </row>
    <row r="53" spans="2:6" ht="12.75" hidden="1" customHeight="1" x14ac:dyDescent="0.2">
      <c r="B53" s="1565" t="s">
        <v>868</v>
      </c>
      <c r="C53" s="1566" t="s">
        <v>518</v>
      </c>
      <c r="D53" s="1567">
        <v>0</v>
      </c>
      <c r="E53" s="1575"/>
      <c r="F53" s="1568" t="str">
        <f t="shared" si="0"/>
        <v/>
      </c>
    </row>
    <row r="54" spans="2:6" ht="12.75" hidden="1" customHeight="1" x14ac:dyDescent="0.2">
      <c r="B54" s="1565" t="s">
        <v>869</v>
      </c>
      <c r="C54" s="1566" t="s">
        <v>519</v>
      </c>
      <c r="D54" s="1567">
        <v>0</v>
      </c>
      <c r="E54" s="1575"/>
      <c r="F54" s="1568" t="str">
        <f t="shared" si="0"/>
        <v/>
      </c>
    </row>
    <row r="55" spans="2:6" ht="12.75" hidden="1" customHeight="1" x14ac:dyDescent="0.2">
      <c r="B55" s="1565" t="s">
        <v>870</v>
      </c>
      <c r="C55" s="1566" t="s">
        <v>520</v>
      </c>
      <c r="D55" s="1567">
        <v>0</v>
      </c>
      <c r="E55" s="1575"/>
      <c r="F55" s="1568" t="str">
        <f t="shared" si="0"/>
        <v/>
      </c>
    </row>
    <row r="56" spans="2:6" ht="12.75" hidden="1" customHeight="1" x14ac:dyDescent="0.2">
      <c r="B56" s="1565" t="s">
        <v>871</v>
      </c>
      <c r="C56" s="1566" t="s">
        <v>521</v>
      </c>
      <c r="D56" s="1567">
        <v>0</v>
      </c>
      <c r="E56" s="1575"/>
      <c r="F56" s="1568" t="str">
        <f t="shared" si="0"/>
        <v/>
      </c>
    </row>
    <row r="57" spans="2:6" ht="13.5" hidden="1" customHeight="1" thickBot="1" x14ac:dyDescent="0.25">
      <c r="B57" s="1565" t="s">
        <v>872</v>
      </c>
      <c r="C57" s="1566" t="s">
        <v>522</v>
      </c>
      <c r="D57" s="1567">
        <v>0</v>
      </c>
      <c r="E57" s="1575"/>
      <c r="F57" s="1568" t="str">
        <f t="shared" si="0"/>
        <v/>
      </c>
    </row>
    <row r="58" spans="2:6" ht="13.5" thickBot="1" x14ac:dyDescent="0.25">
      <c r="B58" s="1574" t="s">
        <v>1184</v>
      </c>
      <c r="C58" s="5552"/>
      <c r="D58" s="1557">
        <v>128</v>
      </c>
      <c r="E58" s="1558">
        <f>SUM(E59:E63)</f>
        <v>131</v>
      </c>
      <c r="F58" s="1559">
        <f t="shared" si="0"/>
        <v>2.34375</v>
      </c>
    </row>
    <row r="59" spans="2:6" x14ac:dyDescent="0.2">
      <c r="B59" s="1565" t="s">
        <v>874</v>
      </c>
      <c r="C59" s="1566" t="s">
        <v>616</v>
      </c>
      <c r="D59" s="1567">
        <v>6</v>
      </c>
      <c r="E59" s="1575">
        <v>3</v>
      </c>
      <c r="F59" s="1568">
        <f t="shared" si="0"/>
        <v>-50</v>
      </c>
    </row>
    <row r="60" spans="2:6" x14ac:dyDescent="0.2">
      <c r="B60" s="1565" t="s">
        <v>875</v>
      </c>
      <c r="C60" s="1566" t="s">
        <v>570</v>
      </c>
      <c r="D60" s="1567">
        <v>2</v>
      </c>
      <c r="E60" s="1575">
        <v>0</v>
      </c>
      <c r="F60" s="1568" t="str">
        <f t="shared" si="0"/>
        <v/>
      </c>
    </row>
    <row r="61" spans="2:6" x14ac:dyDescent="0.2">
      <c r="B61" s="1565" t="s">
        <v>876</v>
      </c>
      <c r="C61" s="1566" t="s">
        <v>617</v>
      </c>
      <c r="D61" s="1567">
        <v>0</v>
      </c>
      <c r="E61" s="1575">
        <v>0</v>
      </c>
      <c r="F61" s="1568" t="str">
        <f t="shared" si="0"/>
        <v/>
      </c>
    </row>
    <row r="62" spans="2:6" x14ac:dyDescent="0.2">
      <c r="B62" s="1565" t="s">
        <v>457</v>
      </c>
      <c r="C62" s="1566" t="s">
        <v>458</v>
      </c>
      <c r="D62" s="1567">
        <v>118</v>
      </c>
      <c r="E62" s="1575">
        <v>124</v>
      </c>
      <c r="F62" s="1568">
        <f t="shared" si="0"/>
        <v>5.0847457627118757</v>
      </c>
    </row>
    <row r="63" spans="2:6" ht="13.5" thickBot="1" x14ac:dyDescent="0.25">
      <c r="B63" s="1565" t="s">
        <v>459</v>
      </c>
      <c r="C63" s="1566" t="s">
        <v>460</v>
      </c>
      <c r="D63" s="1567">
        <v>2</v>
      </c>
      <c r="E63" s="1575">
        <v>4</v>
      </c>
      <c r="F63" s="1568">
        <f t="shared" si="0"/>
        <v>100</v>
      </c>
    </row>
    <row r="64" spans="2:6" ht="13.5" thickBot="1" x14ac:dyDescent="0.25">
      <c r="B64" s="1574" t="s">
        <v>1185</v>
      </c>
      <c r="C64" s="5552"/>
      <c r="D64" s="1557">
        <v>3</v>
      </c>
      <c r="E64" s="1558">
        <f>SUM(E65:E71)</f>
        <v>1</v>
      </c>
      <c r="F64" s="1559">
        <f t="shared" si="0"/>
        <v>-66.666666666666671</v>
      </c>
    </row>
    <row r="65" spans="2:6" ht="12.75" hidden="1" customHeight="1" x14ac:dyDescent="0.2">
      <c r="B65" s="1565" t="s">
        <v>461</v>
      </c>
      <c r="C65" s="1566" t="s">
        <v>462</v>
      </c>
      <c r="D65" s="1567">
        <v>0</v>
      </c>
      <c r="E65" s="1575">
        <v>0</v>
      </c>
      <c r="F65" s="1568" t="str">
        <f t="shared" si="0"/>
        <v/>
      </c>
    </row>
    <row r="66" spans="2:6" ht="12.75" hidden="1" customHeight="1" x14ac:dyDescent="0.2">
      <c r="B66" s="1565" t="s">
        <v>878</v>
      </c>
      <c r="C66" s="1566" t="s">
        <v>619</v>
      </c>
      <c r="D66" s="1567">
        <v>0</v>
      </c>
      <c r="E66" s="1575">
        <v>0</v>
      </c>
      <c r="F66" s="1568" t="str">
        <f t="shared" si="0"/>
        <v/>
      </c>
    </row>
    <row r="67" spans="2:6" ht="12.75" hidden="1" customHeight="1" x14ac:dyDescent="0.2">
      <c r="B67" s="1565" t="s">
        <v>879</v>
      </c>
      <c r="C67" s="1566" t="s">
        <v>620</v>
      </c>
      <c r="D67" s="1567">
        <v>0</v>
      </c>
      <c r="E67" s="1575">
        <v>0</v>
      </c>
      <c r="F67" s="1568" t="str">
        <f t="shared" si="0"/>
        <v/>
      </c>
    </row>
    <row r="68" spans="2:6" ht="12.75" hidden="1" customHeight="1" x14ac:dyDescent="0.2">
      <c r="B68" s="1565" t="s">
        <v>880</v>
      </c>
      <c r="C68" s="1566" t="s">
        <v>621</v>
      </c>
      <c r="D68" s="1567">
        <v>0</v>
      </c>
      <c r="E68" s="1575">
        <v>1</v>
      </c>
      <c r="F68" s="1568" t="str">
        <f t="shared" si="0"/>
        <v/>
      </c>
    </row>
    <row r="69" spans="2:6" ht="12.75" hidden="1" customHeight="1" x14ac:dyDescent="0.2">
      <c r="B69" s="1312" t="s">
        <v>622</v>
      </c>
      <c r="C69" s="1313" t="s">
        <v>623</v>
      </c>
      <c r="D69" s="1582">
        <v>0</v>
      </c>
      <c r="E69" s="1575">
        <v>0</v>
      </c>
      <c r="F69" s="1568"/>
    </row>
    <row r="70" spans="2:6" ht="12.75" hidden="1" customHeight="1" x14ac:dyDescent="0.2">
      <c r="B70" s="1565" t="s">
        <v>881</v>
      </c>
      <c r="C70" s="1566" t="s">
        <v>624</v>
      </c>
      <c r="D70" s="1567">
        <v>0</v>
      </c>
      <c r="E70" s="1575">
        <v>0</v>
      </c>
      <c r="F70" s="1568" t="str">
        <f t="shared" ref="F70:F133" si="1">IF(D70*E70=0,"",(E70/D70)*100-100)</f>
        <v/>
      </c>
    </row>
    <row r="71" spans="2:6" ht="13.5" thickBot="1" x14ac:dyDescent="0.25">
      <c r="B71" s="1565" t="s">
        <v>463</v>
      </c>
      <c r="C71" s="1566" t="s">
        <v>464</v>
      </c>
      <c r="D71" s="1567">
        <v>3</v>
      </c>
      <c r="E71" s="1575">
        <v>0</v>
      </c>
      <c r="F71" s="1568" t="str">
        <f t="shared" si="1"/>
        <v/>
      </c>
    </row>
    <row r="72" spans="2:6" ht="13.5" thickBot="1" x14ac:dyDescent="0.25">
      <c r="B72" s="1574" t="s">
        <v>1186</v>
      </c>
      <c r="C72" s="5552"/>
      <c r="D72" s="1557">
        <v>0</v>
      </c>
      <c r="E72" s="1558">
        <f>SUM(E73:E77)</f>
        <v>0</v>
      </c>
      <c r="F72" s="1559" t="str">
        <f t="shared" si="1"/>
        <v/>
      </c>
    </row>
    <row r="73" spans="2:6" ht="12.75" hidden="1" customHeight="1" x14ac:dyDescent="0.2">
      <c r="B73" s="1565" t="s">
        <v>883</v>
      </c>
      <c r="C73" s="1566" t="s">
        <v>626</v>
      </c>
      <c r="D73" s="1567">
        <v>0</v>
      </c>
      <c r="E73" s="1575"/>
      <c r="F73" s="1568" t="str">
        <f t="shared" si="1"/>
        <v/>
      </c>
    </row>
    <row r="74" spans="2:6" ht="12.75" hidden="1" customHeight="1" x14ac:dyDescent="0.2">
      <c r="B74" s="1565" t="s">
        <v>884</v>
      </c>
      <c r="C74" s="1566" t="s">
        <v>627</v>
      </c>
      <c r="D74" s="1567">
        <v>0</v>
      </c>
      <c r="E74" s="1575"/>
      <c r="F74" s="1568" t="str">
        <f t="shared" si="1"/>
        <v/>
      </c>
    </row>
    <row r="75" spans="2:6" ht="12.75" hidden="1" customHeight="1" x14ac:dyDescent="0.2">
      <c r="B75" s="1565" t="s">
        <v>886</v>
      </c>
      <c r="C75" s="1566" t="s">
        <v>628</v>
      </c>
      <c r="D75" s="1567">
        <v>0</v>
      </c>
      <c r="E75" s="1575"/>
      <c r="F75" s="1568" t="str">
        <f t="shared" si="1"/>
        <v/>
      </c>
    </row>
    <row r="76" spans="2:6" ht="25.5" hidden="1" customHeight="1" x14ac:dyDescent="0.2">
      <c r="B76" s="1565" t="s">
        <v>887</v>
      </c>
      <c r="C76" s="1566" t="s">
        <v>1187</v>
      </c>
      <c r="D76" s="1567">
        <v>0</v>
      </c>
      <c r="E76" s="1575"/>
      <c r="F76" s="1568" t="str">
        <f t="shared" si="1"/>
        <v/>
      </c>
    </row>
    <row r="77" spans="2:6" ht="26.25" hidden="1" customHeight="1" thickBot="1" x14ac:dyDescent="0.25">
      <c r="B77" s="1565" t="s">
        <v>888</v>
      </c>
      <c r="C77" s="1566" t="s">
        <v>1188</v>
      </c>
      <c r="D77" s="1567">
        <v>0</v>
      </c>
      <c r="E77" s="1575"/>
      <c r="F77" s="1568" t="str">
        <f t="shared" si="1"/>
        <v/>
      </c>
    </row>
    <row r="78" spans="2:6" ht="13.5" thickBot="1" x14ac:dyDescent="0.25">
      <c r="B78" s="1574" t="s">
        <v>1189</v>
      </c>
      <c r="C78" s="5552"/>
      <c r="D78" s="1557">
        <v>17</v>
      </c>
      <c r="E78" s="1558">
        <f>SUM(E79:E84)</f>
        <v>16</v>
      </c>
      <c r="F78" s="1559">
        <f t="shared" si="1"/>
        <v>-5.8823529411764781</v>
      </c>
    </row>
    <row r="79" spans="2:6" ht="12.75" hidden="1" customHeight="1" x14ac:dyDescent="0.2">
      <c r="B79" s="1565" t="s">
        <v>890</v>
      </c>
      <c r="C79" s="1566" t="s">
        <v>240</v>
      </c>
      <c r="D79" s="1567">
        <v>0</v>
      </c>
      <c r="E79" s="1575">
        <v>0</v>
      </c>
      <c r="F79" s="1568" t="str">
        <f t="shared" si="1"/>
        <v/>
      </c>
    </row>
    <row r="80" spans="2:6" ht="12.75" hidden="1" customHeight="1" x14ac:dyDescent="0.2">
      <c r="B80" s="1565" t="s">
        <v>891</v>
      </c>
      <c r="C80" s="1566" t="s">
        <v>241</v>
      </c>
      <c r="D80" s="1567">
        <v>0</v>
      </c>
      <c r="E80" s="1575">
        <v>0</v>
      </c>
      <c r="F80" s="1568" t="str">
        <f t="shared" si="1"/>
        <v/>
      </c>
    </row>
    <row r="81" spans="2:6" ht="12.75" hidden="1" customHeight="1" x14ac:dyDescent="0.2">
      <c r="B81" s="1565" t="s">
        <v>892</v>
      </c>
      <c r="C81" s="1566" t="s">
        <v>632</v>
      </c>
      <c r="D81" s="1567">
        <v>0</v>
      </c>
      <c r="E81" s="1575">
        <v>0</v>
      </c>
      <c r="F81" s="1568" t="str">
        <f t="shared" si="1"/>
        <v/>
      </c>
    </row>
    <row r="82" spans="2:6" x14ac:dyDescent="0.2">
      <c r="B82" s="1565" t="s">
        <v>465</v>
      </c>
      <c r="C82" s="1566" t="s">
        <v>243</v>
      </c>
      <c r="D82" s="1567">
        <v>0</v>
      </c>
      <c r="E82" s="1575">
        <v>0</v>
      </c>
      <c r="F82" s="1568" t="str">
        <f t="shared" si="1"/>
        <v/>
      </c>
    </row>
    <row r="83" spans="2:6" ht="13.5" thickBot="1" x14ac:dyDescent="0.25">
      <c r="B83" s="1565" t="s">
        <v>893</v>
      </c>
      <c r="C83" s="1566" t="s">
        <v>244</v>
      </c>
      <c r="D83" s="1567">
        <v>17</v>
      </c>
      <c r="E83" s="1575">
        <v>16</v>
      </c>
      <c r="F83" s="1568">
        <f t="shared" si="1"/>
        <v>-5.8823529411764781</v>
      </c>
    </row>
    <row r="84" spans="2:6" ht="13.5" hidden="1" customHeight="1" thickBot="1" x14ac:dyDescent="0.25">
      <c r="B84" s="1565" t="s">
        <v>895</v>
      </c>
      <c r="C84" s="1566" t="s">
        <v>253</v>
      </c>
      <c r="D84" s="1567">
        <v>0</v>
      </c>
      <c r="E84" s="1575">
        <v>0</v>
      </c>
      <c r="F84" s="1568" t="str">
        <f t="shared" si="1"/>
        <v/>
      </c>
    </row>
    <row r="85" spans="2:6" ht="13.5" thickBot="1" x14ac:dyDescent="0.25">
      <c r="B85" s="1574" t="s">
        <v>1190</v>
      </c>
      <c r="C85" s="5552"/>
      <c r="D85" s="1557">
        <v>286</v>
      </c>
      <c r="E85" s="1558">
        <f>SUM(E86:E94)</f>
        <v>198</v>
      </c>
      <c r="F85" s="1559">
        <f t="shared" si="1"/>
        <v>-30.769230769230774</v>
      </c>
    </row>
    <row r="86" spans="2:6" x14ac:dyDescent="0.2">
      <c r="B86" s="1565" t="s">
        <v>897</v>
      </c>
      <c r="C86" s="1566" t="s">
        <v>245</v>
      </c>
      <c r="D86" s="1567">
        <v>146</v>
      </c>
      <c r="E86" s="1575">
        <v>99</v>
      </c>
      <c r="F86" s="1568">
        <f t="shared" si="1"/>
        <v>-32.191780821917803</v>
      </c>
    </row>
    <row r="87" spans="2:6" ht="12.75" hidden="1" customHeight="1" x14ac:dyDescent="0.2">
      <c r="B87" s="1565" t="s">
        <v>898</v>
      </c>
      <c r="C87" s="1566" t="s">
        <v>246</v>
      </c>
      <c r="D87" s="1567">
        <v>0</v>
      </c>
      <c r="E87" s="1575">
        <v>0</v>
      </c>
      <c r="F87" s="1568" t="str">
        <f t="shared" si="1"/>
        <v/>
      </c>
    </row>
    <row r="88" spans="2:6" ht="12.75" customHeight="1" x14ac:dyDescent="0.2">
      <c r="B88" s="1565" t="s">
        <v>899</v>
      </c>
      <c r="C88" s="1566" t="s">
        <v>247</v>
      </c>
      <c r="D88" s="1567">
        <v>36</v>
      </c>
      <c r="E88" s="1575">
        <v>21</v>
      </c>
      <c r="F88" s="1568">
        <f t="shared" si="1"/>
        <v>-41.666666666666664</v>
      </c>
    </row>
    <row r="89" spans="2:6" x14ac:dyDescent="0.2">
      <c r="B89" s="1565" t="s">
        <v>900</v>
      </c>
      <c r="C89" s="1566" t="s">
        <v>248</v>
      </c>
      <c r="D89" s="1567">
        <v>10</v>
      </c>
      <c r="E89" s="1575">
        <v>3</v>
      </c>
      <c r="F89" s="1568">
        <f t="shared" si="1"/>
        <v>-70</v>
      </c>
    </row>
    <row r="90" spans="2:6" x14ac:dyDescent="0.2">
      <c r="B90" s="1565" t="s">
        <v>901</v>
      </c>
      <c r="C90" s="1566" t="s">
        <v>249</v>
      </c>
      <c r="D90" s="1567">
        <v>3</v>
      </c>
      <c r="E90" s="1575">
        <v>0</v>
      </c>
      <c r="F90" s="1568" t="str">
        <f t="shared" si="1"/>
        <v/>
      </c>
    </row>
    <row r="91" spans="2:6" x14ac:dyDescent="0.2">
      <c r="B91" s="1565" t="s">
        <v>902</v>
      </c>
      <c r="C91" s="1566" t="s">
        <v>250</v>
      </c>
      <c r="D91" s="1567">
        <v>40</v>
      </c>
      <c r="E91" s="1575">
        <v>42</v>
      </c>
      <c r="F91" s="1568">
        <f t="shared" si="1"/>
        <v>5</v>
      </c>
    </row>
    <row r="92" spans="2:6" x14ac:dyDescent="0.2">
      <c r="B92" s="1565" t="s">
        <v>903</v>
      </c>
      <c r="C92" s="1566" t="s">
        <v>251</v>
      </c>
      <c r="D92" s="1567">
        <v>1</v>
      </c>
      <c r="E92" s="1575">
        <v>1</v>
      </c>
      <c r="F92" s="1568">
        <f t="shared" si="1"/>
        <v>0</v>
      </c>
    </row>
    <row r="93" spans="2:6" ht="13.5" thickBot="1" x14ac:dyDescent="0.25">
      <c r="B93" s="1565" t="s">
        <v>904</v>
      </c>
      <c r="C93" s="1566" t="s">
        <v>252</v>
      </c>
      <c r="D93" s="1567">
        <v>50</v>
      </c>
      <c r="E93" s="1575">
        <v>32</v>
      </c>
      <c r="F93" s="1568">
        <f t="shared" si="1"/>
        <v>-36</v>
      </c>
    </row>
    <row r="94" spans="2:6" ht="26.25" hidden="1" customHeight="1" thickBot="1" x14ac:dyDescent="0.25">
      <c r="B94" s="1565" t="s">
        <v>905</v>
      </c>
      <c r="C94" s="1566" t="s">
        <v>634</v>
      </c>
      <c r="D94" s="1567">
        <v>0</v>
      </c>
      <c r="E94" s="1575">
        <v>0</v>
      </c>
      <c r="F94" s="1568" t="str">
        <f t="shared" si="1"/>
        <v/>
      </c>
    </row>
    <row r="95" spans="2:6" ht="13.5" thickBot="1" x14ac:dyDescent="0.25">
      <c r="B95" s="1574" t="s">
        <v>1191</v>
      </c>
      <c r="C95" s="5552"/>
      <c r="D95" s="1557">
        <v>2319</v>
      </c>
      <c r="E95" s="1558">
        <f>SUM(E96:E109)</f>
        <v>2506</v>
      </c>
      <c r="F95" s="1559">
        <f t="shared" si="1"/>
        <v>8.0638206123329041</v>
      </c>
    </row>
    <row r="96" spans="2:6" ht="12.75" hidden="1" customHeight="1" x14ac:dyDescent="0.2">
      <c r="B96" s="1565" t="s">
        <v>907</v>
      </c>
      <c r="C96" s="1566" t="s">
        <v>636</v>
      </c>
      <c r="D96" s="1567">
        <v>0</v>
      </c>
      <c r="E96" s="1575">
        <v>0</v>
      </c>
      <c r="F96" s="1568" t="str">
        <f t="shared" si="1"/>
        <v/>
      </c>
    </row>
    <row r="97" spans="2:6" ht="12.75" hidden="1" customHeight="1" x14ac:dyDescent="0.2">
      <c r="B97" s="1565" t="s">
        <v>908</v>
      </c>
      <c r="C97" s="1566" t="s">
        <v>637</v>
      </c>
      <c r="D97" s="1567">
        <v>0</v>
      </c>
      <c r="E97" s="1575">
        <v>0</v>
      </c>
      <c r="F97" s="1568" t="str">
        <f t="shared" si="1"/>
        <v/>
      </c>
    </row>
    <row r="98" spans="2:6" ht="12.75" hidden="1" customHeight="1" x14ac:dyDescent="0.2">
      <c r="B98" s="1565" t="s">
        <v>909</v>
      </c>
      <c r="C98" s="1566" t="s">
        <v>638</v>
      </c>
      <c r="D98" s="1567">
        <v>0</v>
      </c>
      <c r="E98" s="1575">
        <v>0</v>
      </c>
      <c r="F98" s="1568" t="str">
        <f t="shared" si="1"/>
        <v/>
      </c>
    </row>
    <row r="99" spans="2:6" x14ac:dyDescent="0.2">
      <c r="B99" s="1565" t="s">
        <v>910</v>
      </c>
      <c r="C99" s="1566" t="s">
        <v>639</v>
      </c>
      <c r="D99" s="1567">
        <v>0</v>
      </c>
      <c r="E99" s="1575">
        <v>0</v>
      </c>
      <c r="F99" s="1568" t="str">
        <f t="shared" si="1"/>
        <v/>
      </c>
    </row>
    <row r="100" spans="2:6" ht="12.75" hidden="1" customHeight="1" x14ac:dyDescent="0.2">
      <c r="B100" s="1565" t="s">
        <v>911</v>
      </c>
      <c r="C100" s="1566" t="s">
        <v>640</v>
      </c>
      <c r="D100" s="1567">
        <v>0</v>
      </c>
      <c r="E100" s="1575">
        <v>0</v>
      </c>
      <c r="F100" s="1568" t="str">
        <f t="shared" si="1"/>
        <v/>
      </c>
    </row>
    <row r="101" spans="2:6" x14ac:dyDescent="0.2">
      <c r="B101" s="1565" t="s">
        <v>912</v>
      </c>
      <c r="C101" s="1566" t="s">
        <v>641</v>
      </c>
      <c r="D101" s="1567">
        <v>395</v>
      </c>
      <c r="E101" s="1575">
        <v>425</v>
      </c>
      <c r="F101" s="1568">
        <f t="shared" si="1"/>
        <v>7.5949367088607573</v>
      </c>
    </row>
    <row r="102" spans="2:6" x14ac:dyDescent="0.2">
      <c r="B102" s="1565" t="s">
        <v>913</v>
      </c>
      <c r="C102" s="1566" t="s">
        <v>1167</v>
      </c>
      <c r="D102" s="1567">
        <v>99</v>
      </c>
      <c r="E102" s="1575">
        <v>98</v>
      </c>
      <c r="F102" s="1568">
        <f t="shared" si="1"/>
        <v>-1.0101010101010104</v>
      </c>
    </row>
    <row r="103" spans="2:6" x14ac:dyDescent="0.2">
      <c r="B103" s="1565" t="s">
        <v>914</v>
      </c>
      <c r="C103" s="1566" t="s">
        <v>643</v>
      </c>
      <c r="D103" s="1567">
        <v>6</v>
      </c>
      <c r="E103" s="1575">
        <v>7</v>
      </c>
      <c r="F103" s="1568">
        <f t="shared" si="1"/>
        <v>16.666666666666671</v>
      </c>
    </row>
    <row r="104" spans="2:6" x14ac:dyDescent="0.2">
      <c r="B104" s="1565" t="s">
        <v>915</v>
      </c>
      <c r="C104" s="1566" t="s">
        <v>644</v>
      </c>
      <c r="D104" s="1567">
        <v>0</v>
      </c>
      <c r="E104" s="1575">
        <v>0</v>
      </c>
      <c r="F104" s="1568" t="str">
        <f t="shared" si="1"/>
        <v/>
      </c>
    </row>
    <row r="105" spans="2:6" x14ac:dyDescent="0.2">
      <c r="B105" s="1565" t="s">
        <v>916</v>
      </c>
      <c r="C105" s="1566" t="s">
        <v>645</v>
      </c>
      <c r="D105" s="1567">
        <v>4</v>
      </c>
      <c r="E105" s="1575">
        <v>1</v>
      </c>
      <c r="F105" s="1568">
        <f t="shared" si="1"/>
        <v>-75</v>
      </c>
    </row>
    <row r="106" spans="2:6" x14ac:dyDescent="0.2">
      <c r="B106" s="1565" t="s">
        <v>466</v>
      </c>
      <c r="C106" s="1566" t="s">
        <v>467</v>
      </c>
      <c r="D106" s="1567">
        <v>1791</v>
      </c>
      <c r="E106" s="1575">
        <v>1941</v>
      </c>
      <c r="F106" s="1568">
        <f t="shared" si="1"/>
        <v>8.3752093802345087</v>
      </c>
    </row>
    <row r="107" spans="2:6" x14ac:dyDescent="0.2">
      <c r="B107" s="1565" t="s">
        <v>468</v>
      </c>
      <c r="C107" s="1566" t="s">
        <v>646</v>
      </c>
      <c r="D107" s="1567">
        <v>8</v>
      </c>
      <c r="E107" s="1575">
        <v>15</v>
      </c>
      <c r="F107" s="1568">
        <f t="shared" si="1"/>
        <v>87.5</v>
      </c>
    </row>
    <row r="108" spans="2:6" x14ac:dyDescent="0.2">
      <c r="B108" s="1565" t="s">
        <v>917</v>
      </c>
      <c r="C108" s="1566" t="s">
        <v>647</v>
      </c>
      <c r="D108" s="1567">
        <v>0</v>
      </c>
      <c r="E108" s="1575">
        <v>0</v>
      </c>
      <c r="F108" s="1568" t="str">
        <f>IF(D108*E108=0,"",(E108/D108)*100-100)</f>
        <v/>
      </c>
    </row>
    <row r="109" spans="2:6" ht="13.5" thickBot="1" x14ac:dyDescent="0.25">
      <c r="B109" s="1576" t="s">
        <v>1192</v>
      </c>
      <c r="C109" s="1577" t="s">
        <v>470</v>
      </c>
      <c r="D109" s="1578">
        <v>16</v>
      </c>
      <c r="E109" s="1579">
        <v>19</v>
      </c>
      <c r="F109" s="1580">
        <f>IF(D109*E109=0,"",(E109/D109)*100-100)</f>
        <v>18.75</v>
      </c>
    </row>
    <row r="110" spans="2:6" ht="13.5" thickBot="1" x14ac:dyDescent="0.25">
      <c r="B110" s="1574" t="s">
        <v>1193</v>
      </c>
      <c r="C110" s="5552"/>
      <c r="D110" s="1557">
        <v>8</v>
      </c>
      <c r="E110" s="1558">
        <f>SUM(E111:E124)</f>
        <v>3</v>
      </c>
      <c r="F110" s="1559">
        <f t="shared" si="1"/>
        <v>-62.5</v>
      </c>
    </row>
    <row r="111" spans="2:6" x14ac:dyDescent="0.2">
      <c r="B111" s="1565" t="s">
        <v>919</v>
      </c>
      <c r="C111" s="1566" t="s">
        <v>649</v>
      </c>
      <c r="D111" s="1567">
        <v>4</v>
      </c>
      <c r="E111" s="1575">
        <v>1</v>
      </c>
      <c r="F111" s="1568">
        <f t="shared" si="1"/>
        <v>-75</v>
      </c>
    </row>
    <row r="112" spans="2:6" ht="12.75" hidden="1" customHeight="1" x14ac:dyDescent="0.2">
      <c r="B112" s="1565" t="s">
        <v>920</v>
      </c>
      <c r="C112" s="1566" t="s">
        <v>650</v>
      </c>
      <c r="D112" s="1567">
        <v>0</v>
      </c>
      <c r="E112" s="1575">
        <v>0</v>
      </c>
      <c r="F112" s="1568" t="str">
        <f t="shared" si="1"/>
        <v/>
      </c>
    </row>
    <row r="113" spans="2:6" ht="12.75" hidden="1" customHeight="1" x14ac:dyDescent="0.2">
      <c r="B113" s="1565" t="s">
        <v>921</v>
      </c>
      <c r="C113" s="1566" t="s">
        <v>651</v>
      </c>
      <c r="D113" s="1567">
        <v>0</v>
      </c>
      <c r="E113" s="1575">
        <v>0</v>
      </c>
      <c r="F113" s="1568" t="str">
        <f t="shared" si="1"/>
        <v/>
      </c>
    </row>
    <row r="114" spans="2:6" ht="12.75" hidden="1" customHeight="1" x14ac:dyDescent="0.2">
      <c r="B114" s="1565" t="s">
        <v>922</v>
      </c>
      <c r="C114" s="1566" t="s">
        <v>652</v>
      </c>
      <c r="D114" s="1567">
        <v>0</v>
      </c>
      <c r="E114" s="1575">
        <v>0</v>
      </c>
      <c r="F114" s="1568" t="str">
        <f t="shared" si="1"/>
        <v/>
      </c>
    </row>
    <row r="115" spans="2:6" x14ac:dyDescent="0.2">
      <c r="B115" s="1565" t="s">
        <v>923</v>
      </c>
      <c r="C115" s="1566" t="s">
        <v>653</v>
      </c>
      <c r="D115" s="1567">
        <v>0</v>
      </c>
      <c r="E115" s="1575">
        <v>0</v>
      </c>
      <c r="F115" s="1568" t="str">
        <f t="shared" si="1"/>
        <v/>
      </c>
    </row>
    <row r="116" spans="2:6" ht="12.75" hidden="1" customHeight="1" x14ac:dyDescent="0.2">
      <c r="B116" s="1565" t="s">
        <v>924</v>
      </c>
      <c r="C116" s="1566" t="s">
        <v>654</v>
      </c>
      <c r="D116" s="1567">
        <v>0</v>
      </c>
      <c r="E116" s="1575">
        <v>0</v>
      </c>
      <c r="F116" s="1568" t="str">
        <f t="shared" si="1"/>
        <v/>
      </c>
    </row>
    <row r="117" spans="2:6" ht="14.25" hidden="1" customHeight="1" x14ac:dyDescent="0.2">
      <c r="B117" s="1565" t="s">
        <v>925</v>
      </c>
      <c r="C117" s="1566" t="s">
        <v>523</v>
      </c>
      <c r="D117" s="1567">
        <v>0</v>
      </c>
      <c r="E117" s="1575">
        <v>0</v>
      </c>
      <c r="F117" s="1568" t="str">
        <f t="shared" si="1"/>
        <v/>
      </c>
    </row>
    <row r="118" spans="2:6" ht="12.75" hidden="1" customHeight="1" x14ac:dyDescent="0.2">
      <c r="B118" s="1565" t="s">
        <v>926</v>
      </c>
      <c r="C118" s="1566" t="s">
        <v>655</v>
      </c>
      <c r="D118" s="1567">
        <v>0</v>
      </c>
      <c r="E118" s="1575">
        <v>0</v>
      </c>
      <c r="F118" s="1568" t="str">
        <f t="shared" si="1"/>
        <v/>
      </c>
    </row>
    <row r="119" spans="2:6" ht="25.5" hidden="1" customHeight="1" x14ac:dyDescent="0.2">
      <c r="B119" s="1565" t="s">
        <v>927</v>
      </c>
      <c r="C119" s="1566" t="s">
        <v>524</v>
      </c>
      <c r="D119" s="1567">
        <v>0</v>
      </c>
      <c r="E119" s="1575">
        <v>0</v>
      </c>
      <c r="F119" s="1568" t="str">
        <f t="shared" si="1"/>
        <v/>
      </c>
    </row>
    <row r="120" spans="2:6" ht="12.75" hidden="1" customHeight="1" x14ac:dyDescent="0.2">
      <c r="B120" s="1565" t="s">
        <v>928</v>
      </c>
      <c r="C120" s="1566" t="s">
        <v>525</v>
      </c>
      <c r="D120" s="1567">
        <v>0</v>
      </c>
      <c r="E120" s="1575">
        <v>0</v>
      </c>
      <c r="F120" s="1568" t="str">
        <f t="shared" si="1"/>
        <v/>
      </c>
    </row>
    <row r="121" spans="2:6" ht="12.75" hidden="1" customHeight="1" x14ac:dyDescent="0.2">
      <c r="B121" s="1565" t="s">
        <v>656</v>
      </c>
      <c r="C121" s="1566" t="s">
        <v>657</v>
      </c>
      <c r="D121" s="1567">
        <v>0</v>
      </c>
      <c r="E121" s="1575">
        <v>0</v>
      </c>
      <c r="F121" s="1568" t="str">
        <f t="shared" si="1"/>
        <v/>
      </c>
    </row>
    <row r="122" spans="2:6" ht="13.5" thickBot="1" x14ac:dyDescent="0.25">
      <c r="B122" s="1565" t="s">
        <v>929</v>
      </c>
      <c r="C122" s="1566" t="s">
        <v>658</v>
      </c>
      <c r="D122" s="1567">
        <v>4</v>
      </c>
      <c r="E122" s="1575">
        <v>2</v>
      </c>
      <c r="F122" s="1568">
        <f t="shared" si="1"/>
        <v>-50</v>
      </c>
    </row>
    <row r="123" spans="2:6" ht="12.75" hidden="1" customHeight="1" x14ac:dyDescent="0.2">
      <c r="B123" s="1565" t="s">
        <v>659</v>
      </c>
      <c r="C123" s="1566" t="s">
        <v>660</v>
      </c>
      <c r="D123" s="1567">
        <v>0</v>
      </c>
      <c r="E123" s="1575">
        <v>0</v>
      </c>
      <c r="F123" s="1568" t="str">
        <f t="shared" si="1"/>
        <v/>
      </c>
    </row>
    <row r="124" spans="2:6" ht="13.5" hidden="1" customHeight="1" thickBot="1" x14ac:dyDescent="0.25">
      <c r="B124" s="1565" t="s">
        <v>931</v>
      </c>
      <c r="C124" s="1566" t="s">
        <v>661</v>
      </c>
      <c r="D124" s="1567">
        <v>0</v>
      </c>
      <c r="E124" s="1575">
        <v>0</v>
      </c>
      <c r="F124" s="1568" t="str">
        <f t="shared" si="1"/>
        <v/>
      </c>
    </row>
    <row r="125" spans="2:6" ht="13.5" hidden="1" customHeight="1" thickBot="1" x14ac:dyDescent="0.25">
      <c r="B125" s="1574" t="s">
        <v>1194</v>
      </c>
      <c r="C125" s="5552"/>
      <c r="D125" s="1557">
        <v>0</v>
      </c>
      <c r="E125" s="1558">
        <f>SUM(E126:E147)</f>
        <v>0</v>
      </c>
      <c r="F125" s="1559" t="str">
        <f t="shared" si="1"/>
        <v/>
      </c>
    </row>
    <row r="126" spans="2:6" ht="12.75" hidden="1" customHeight="1" x14ac:dyDescent="0.2">
      <c r="B126" s="1565" t="s">
        <v>933</v>
      </c>
      <c r="C126" s="1566" t="s">
        <v>350</v>
      </c>
      <c r="D126" s="1567">
        <v>0</v>
      </c>
      <c r="E126" s="1563">
        <v>0</v>
      </c>
      <c r="F126" s="1568" t="str">
        <f t="shared" si="1"/>
        <v/>
      </c>
    </row>
    <row r="127" spans="2:6" ht="12.75" hidden="1" customHeight="1" x14ac:dyDescent="0.2">
      <c r="B127" s="1565" t="s">
        <v>934</v>
      </c>
      <c r="C127" s="1566" t="s">
        <v>351</v>
      </c>
      <c r="D127" s="1567">
        <v>0</v>
      </c>
      <c r="E127" s="1575">
        <v>0</v>
      </c>
      <c r="F127" s="1568" t="str">
        <f t="shared" si="1"/>
        <v/>
      </c>
    </row>
    <row r="128" spans="2:6" ht="12.75" hidden="1" customHeight="1" x14ac:dyDescent="0.2">
      <c r="B128" s="1565" t="s">
        <v>935</v>
      </c>
      <c r="C128" s="1566" t="s">
        <v>352</v>
      </c>
      <c r="D128" s="1567">
        <v>0</v>
      </c>
      <c r="E128" s="1575">
        <v>0</v>
      </c>
      <c r="F128" s="1568" t="str">
        <f t="shared" si="1"/>
        <v/>
      </c>
    </row>
    <row r="129" spans="2:6" ht="12.75" hidden="1" customHeight="1" x14ac:dyDescent="0.2">
      <c r="B129" s="1565" t="s">
        <v>936</v>
      </c>
      <c r="C129" s="1566" t="s">
        <v>353</v>
      </c>
      <c r="D129" s="1567">
        <v>0</v>
      </c>
      <c r="E129" s="1575">
        <v>0</v>
      </c>
      <c r="F129" s="1568" t="str">
        <f t="shared" si="1"/>
        <v/>
      </c>
    </row>
    <row r="130" spans="2:6" ht="12.75" hidden="1" customHeight="1" x14ac:dyDescent="0.2">
      <c r="B130" s="1565" t="s">
        <v>937</v>
      </c>
      <c r="C130" s="1566" t="s">
        <v>354</v>
      </c>
      <c r="D130" s="1567">
        <v>0</v>
      </c>
      <c r="E130" s="1575">
        <v>0</v>
      </c>
      <c r="F130" s="1568" t="str">
        <f t="shared" si="1"/>
        <v/>
      </c>
    </row>
    <row r="131" spans="2:6" ht="12.75" hidden="1" customHeight="1" x14ac:dyDescent="0.2">
      <c r="B131" s="1565" t="s">
        <v>938</v>
      </c>
      <c r="C131" s="1566" t="s">
        <v>355</v>
      </c>
      <c r="D131" s="1567">
        <v>0</v>
      </c>
      <c r="E131" s="1575">
        <v>0</v>
      </c>
      <c r="F131" s="1568" t="str">
        <f t="shared" si="1"/>
        <v/>
      </c>
    </row>
    <row r="132" spans="2:6" ht="12.75" hidden="1" customHeight="1" x14ac:dyDescent="0.2">
      <c r="B132" s="1565" t="s">
        <v>939</v>
      </c>
      <c r="C132" s="1566" t="s">
        <v>356</v>
      </c>
      <c r="D132" s="1567">
        <v>0</v>
      </c>
      <c r="E132" s="1575">
        <v>0</v>
      </c>
      <c r="F132" s="1568" t="str">
        <f t="shared" si="1"/>
        <v/>
      </c>
    </row>
    <row r="133" spans="2:6" ht="12.75" hidden="1" customHeight="1" x14ac:dyDescent="0.2">
      <c r="B133" s="1565" t="s">
        <v>940</v>
      </c>
      <c r="C133" s="1566" t="s">
        <v>663</v>
      </c>
      <c r="D133" s="1567">
        <v>0</v>
      </c>
      <c r="E133" s="1575">
        <v>0</v>
      </c>
      <c r="F133" s="1568" t="str">
        <f t="shared" si="1"/>
        <v/>
      </c>
    </row>
    <row r="134" spans="2:6" ht="12.75" hidden="1" customHeight="1" x14ac:dyDescent="0.2">
      <c r="B134" s="1565" t="s">
        <v>941</v>
      </c>
      <c r="C134" s="1566" t="s">
        <v>358</v>
      </c>
      <c r="D134" s="1567">
        <v>0</v>
      </c>
      <c r="E134" s="1575">
        <v>0</v>
      </c>
      <c r="F134" s="1568" t="str">
        <f t="shared" ref="F134:F198" si="2">IF(D134*E134=0,"",(E134/D134)*100-100)</f>
        <v/>
      </c>
    </row>
    <row r="135" spans="2:6" ht="12.75" hidden="1" customHeight="1" x14ac:dyDescent="0.2">
      <c r="B135" s="1565" t="s">
        <v>942</v>
      </c>
      <c r="C135" s="1566" t="s">
        <v>664</v>
      </c>
      <c r="D135" s="1567">
        <v>0</v>
      </c>
      <c r="E135" s="1575">
        <v>0</v>
      </c>
      <c r="F135" s="1568" t="str">
        <f t="shared" si="2"/>
        <v/>
      </c>
    </row>
    <row r="136" spans="2:6" ht="12.75" hidden="1" customHeight="1" x14ac:dyDescent="0.2">
      <c r="B136" s="1565" t="s">
        <v>943</v>
      </c>
      <c r="C136" s="1566" t="s">
        <v>360</v>
      </c>
      <c r="D136" s="1567">
        <v>0</v>
      </c>
      <c r="E136" s="1575">
        <v>0</v>
      </c>
      <c r="F136" s="1568" t="str">
        <f t="shared" si="2"/>
        <v/>
      </c>
    </row>
    <row r="137" spans="2:6" ht="12.75" hidden="1" customHeight="1" x14ac:dyDescent="0.2">
      <c r="B137" s="1565" t="s">
        <v>944</v>
      </c>
      <c r="C137" s="1566" t="s">
        <v>361</v>
      </c>
      <c r="D137" s="1567">
        <v>0</v>
      </c>
      <c r="E137" s="1575">
        <v>0</v>
      </c>
      <c r="F137" s="1568" t="str">
        <f t="shared" si="2"/>
        <v/>
      </c>
    </row>
    <row r="138" spans="2:6" ht="12.75" hidden="1" customHeight="1" x14ac:dyDescent="0.2">
      <c r="B138" s="1565" t="s">
        <v>945</v>
      </c>
      <c r="C138" s="1566" t="s">
        <v>362</v>
      </c>
      <c r="D138" s="1567">
        <v>0</v>
      </c>
      <c r="E138" s="1575">
        <v>0</v>
      </c>
      <c r="F138" s="1568" t="str">
        <f t="shared" si="2"/>
        <v/>
      </c>
    </row>
    <row r="139" spans="2:6" ht="25.5" hidden="1" customHeight="1" x14ac:dyDescent="0.2">
      <c r="B139" s="1565" t="s">
        <v>946</v>
      </c>
      <c r="C139" s="1566" t="s">
        <v>363</v>
      </c>
      <c r="D139" s="1567">
        <v>0</v>
      </c>
      <c r="E139" s="1575">
        <v>0</v>
      </c>
      <c r="F139" s="1568" t="str">
        <f t="shared" si="2"/>
        <v/>
      </c>
    </row>
    <row r="140" spans="2:6" ht="25.5" hidden="1" customHeight="1" x14ac:dyDescent="0.2">
      <c r="B140" s="1565" t="s">
        <v>947</v>
      </c>
      <c r="C140" s="1566" t="s">
        <v>364</v>
      </c>
      <c r="D140" s="1567">
        <v>0</v>
      </c>
      <c r="E140" s="1575">
        <v>0</v>
      </c>
      <c r="F140" s="1568" t="str">
        <f t="shared" si="2"/>
        <v/>
      </c>
    </row>
    <row r="141" spans="2:6" ht="12.75" hidden="1" customHeight="1" x14ac:dyDescent="0.2">
      <c r="B141" s="1565" t="s">
        <v>948</v>
      </c>
      <c r="C141" s="1566" t="s">
        <v>365</v>
      </c>
      <c r="D141" s="1567">
        <v>0</v>
      </c>
      <c r="E141" s="1575">
        <v>0</v>
      </c>
      <c r="F141" s="1568" t="str">
        <f t="shared" si="2"/>
        <v/>
      </c>
    </row>
    <row r="142" spans="2:6" ht="12.75" hidden="1" customHeight="1" x14ac:dyDescent="0.2">
      <c r="B142" s="1565" t="s">
        <v>949</v>
      </c>
      <c r="C142" s="1566" t="s">
        <v>366</v>
      </c>
      <c r="D142" s="1567">
        <v>0</v>
      </c>
      <c r="E142" s="1575">
        <v>0</v>
      </c>
      <c r="F142" s="1568" t="str">
        <f t="shared" si="2"/>
        <v/>
      </c>
    </row>
    <row r="143" spans="2:6" ht="12.75" hidden="1" customHeight="1" x14ac:dyDescent="0.2">
      <c r="B143" s="1565" t="s">
        <v>950</v>
      </c>
      <c r="C143" s="1566" t="s">
        <v>367</v>
      </c>
      <c r="D143" s="1567">
        <v>0</v>
      </c>
      <c r="E143" s="1575">
        <v>0</v>
      </c>
      <c r="F143" s="1568" t="str">
        <f t="shared" si="2"/>
        <v/>
      </c>
    </row>
    <row r="144" spans="2:6" ht="12.75" hidden="1" customHeight="1" x14ac:dyDescent="0.2">
      <c r="B144" s="1565" t="s">
        <v>951</v>
      </c>
      <c r="C144" s="1566" t="s">
        <v>370</v>
      </c>
      <c r="D144" s="1567">
        <v>0</v>
      </c>
      <c r="E144" s="1575">
        <v>0</v>
      </c>
      <c r="F144" s="1568" t="str">
        <f t="shared" si="2"/>
        <v/>
      </c>
    </row>
    <row r="145" spans="2:6" ht="12.75" hidden="1" customHeight="1" x14ac:dyDescent="0.2">
      <c r="B145" s="1565" t="s">
        <v>952</v>
      </c>
      <c r="C145" s="1566" t="s">
        <v>371</v>
      </c>
      <c r="D145" s="1567">
        <v>0</v>
      </c>
      <c r="E145" s="1575">
        <v>0</v>
      </c>
      <c r="F145" s="1568" t="str">
        <f t="shared" si="2"/>
        <v/>
      </c>
    </row>
    <row r="146" spans="2:6" ht="12.75" hidden="1" customHeight="1" x14ac:dyDescent="0.2">
      <c r="B146" s="1565" t="s">
        <v>953</v>
      </c>
      <c r="C146" s="1566" t="s">
        <v>368</v>
      </c>
      <c r="D146" s="1567">
        <v>0</v>
      </c>
      <c r="E146" s="1575">
        <v>0</v>
      </c>
      <c r="F146" s="1568" t="str">
        <f t="shared" si="2"/>
        <v/>
      </c>
    </row>
    <row r="147" spans="2:6" ht="13.5" hidden="1" customHeight="1" thickBot="1" x14ac:dyDescent="0.25">
      <c r="B147" s="1565" t="s">
        <v>954</v>
      </c>
      <c r="C147" s="1566" t="s">
        <v>665</v>
      </c>
      <c r="D147" s="1567">
        <v>0</v>
      </c>
      <c r="E147" s="1575">
        <v>0</v>
      </c>
      <c r="F147" s="1568" t="str">
        <f t="shared" si="2"/>
        <v/>
      </c>
    </row>
    <row r="148" spans="2:6" ht="13.5" thickBot="1" x14ac:dyDescent="0.25">
      <c r="B148" s="1574" t="s">
        <v>1195</v>
      </c>
      <c r="C148" s="5552"/>
      <c r="D148" s="1557">
        <v>12</v>
      </c>
      <c r="E148" s="1558">
        <f>SUM(E149:E156)</f>
        <v>22</v>
      </c>
      <c r="F148" s="1559">
        <f t="shared" si="2"/>
        <v>83.333333333333314</v>
      </c>
    </row>
    <row r="149" spans="2:6" ht="25.5" x14ac:dyDescent="0.2">
      <c r="B149" s="1565" t="s">
        <v>956</v>
      </c>
      <c r="C149" s="1566" t="s">
        <v>373</v>
      </c>
      <c r="D149" s="1567">
        <v>11</v>
      </c>
      <c r="E149" s="1563">
        <v>21</v>
      </c>
      <c r="F149" s="1568">
        <f t="shared" si="2"/>
        <v>90.909090909090907</v>
      </c>
    </row>
    <row r="150" spans="2:6" ht="12.75" hidden="1" customHeight="1" x14ac:dyDescent="0.2">
      <c r="B150" s="1565" t="s">
        <v>957</v>
      </c>
      <c r="C150" s="1566" t="s">
        <v>374</v>
      </c>
      <c r="D150" s="1567">
        <v>0</v>
      </c>
      <c r="E150" s="1575">
        <v>0</v>
      </c>
      <c r="F150" s="1568" t="str">
        <f t="shared" si="2"/>
        <v/>
      </c>
    </row>
    <row r="151" spans="2:6" ht="12.75" hidden="1" customHeight="1" x14ac:dyDescent="0.2">
      <c r="B151" s="1565" t="s">
        <v>958</v>
      </c>
      <c r="C151" s="1566" t="s">
        <v>375</v>
      </c>
      <c r="D151" s="1567">
        <v>0</v>
      </c>
      <c r="E151" s="1575">
        <v>0</v>
      </c>
      <c r="F151" s="1568" t="str">
        <f t="shared" si="2"/>
        <v/>
      </c>
    </row>
    <row r="152" spans="2:6" ht="12.75" hidden="1" customHeight="1" x14ac:dyDescent="0.2">
      <c r="B152" s="1565" t="s">
        <v>959</v>
      </c>
      <c r="C152" s="1566" t="s">
        <v>376</v>
      </c>
      <c r="D152" s="1567">
        <v>0</v>
      </c>
      <c r="E152" s="1575">
        <v>0</v>
      </c>
      <c r="F152" s="1568" t="str">
        <f t="shared" si="2"/>
        <v/>
      </c>
    </row>
    <row r="153" spans="2:6" ht="12.75" hidden="1" customHeight="1" x14ac:dyDescent="0.2">
      <c r="B153" s="1565" t="s">
        <v>960</v>
      </c>
      <c r="C153" s="1566" t="s">
        <v>379</v>
      </c>
      <c r="D153" s="1567">
        <v>0</v>
      </c>
      <c r="E153" s="1575">
        <v>0</v>
      </c>
      <c r="F153" s="1568" t="str">
        <f t="shared" si="2"/>
        <v/>
      </c>
    </row>
    <row r="154" spans="2:6" ht="12.75" hidden="1" customHeight="1" x14ac:dyDescent="0.2">
      <c r="B154" s="1565" t="s">
        <v>961</v>
      </c>
      <c r="C154" s="1566" t="s">
        <v>377</v>
      </c>
      <c r="D154" s="1567">
        <v>0</v>
      </c>
      <c r="E154" s="1575">
        <v>0</v>
      </c>
      <c r="F154" s="1568" t="str">
        <f t="shared" si="2"/>
        <v/>
      </c>
    </row>
    <row r="155" spans="2:6" ht="13.5" thickBot="1" x14ac:dyDescent="0.25">
      <c r="B155" s="1565" t="s">
        <v>962</v>
      </c>
      <c r="C155" s="1566" t="s">
        <v>667</v>
      </c>
      <c r="D155" s="1567">
        <v>1</v>
      </c>
      <c r="E155" s="1575">
        <v>1</v>
      </c>
      <c r="F155" s="1568">
        <f t="shared" si="2"/>
        <v>0</v>
      </c>
    </row>
    <row r="156" spans="2:6" ht="13.5" hidden="1" customHeight="1" thickBot="1" x14ac:dyDescent="0.25">
      <c r="B156" s="1565" t="s">
        <v>963</v>
      </c>
      <c r="C156" s="1566" t="s">
        <v>668</v>
      </c>
      <c r="D156" s="1567">
        <v>0</v>
      </c>
      <c r="E156" s="1575">
        <v>0</v>
      </c>
      <c r="F156" s="1568" t="str">
        <f t="shared" si="2"/>
        <v/>
      </c>
    </row>
    <row r="157" spans="2:6" ht="13.5" thickBot="1" x14ac:dyDescent="0.25">
      <c r="B157" s="1574" t="s">
        <v>1196</v>
      </c>
      <c r="C157" s="5552"/>
      <c r="D157" s="1557">
        <v>68</v>
      </c>
      <c r="E157" s="1558">
        <f>SUM(E158:E162)</f>
        <v>85</v>
      </c>
      <c r="F157" s="1559">
        <f t="shared" si="2"/>
        <v>25</v>
      </c>
    </row>
    <row r="158" spans="2:6" ht="12.75" hidden="1" customHeight="1" x14ac:dyDescent="0.2">
      <c r="B158" s="1565" t="s">
        <v>965</v>
      </c>
      <c r="C158" s="1566" t="s">
        <v>401</v>
      </c>
      <c r="D158" s="1567">
        <v>0</v>
      </c>
      <c r="E158" s="1563">
        <v>0</v>
      </c>
      <c r="F158" s="1568" t="str">
        <f t="shared" si="2"/>
        <v/>
      </c>
    </row>
    <row r="159" spans="2:6" ht="12.75" hidden="1" customHeight="1" x14ac:dyDescent="0.2">
      <c r="B159" s="1565" t="s">
        <v>966</v>
      </c>
      <c r="C159" s="1566" t="s">
        <v>670</v>
      </c>
      <c r="D159" s="1567">
        <v>0</v>
      </c>
      <c r="E159" s="1575">
        <v>0</v>
      </c>
      <c r="F159" s="1568" t="str">
        <f t="shared" si="2"/>
        <v/>
      </c>
    </row>
    <row r="160" spans="2:6" x14ac:dyDescent="0.2">
      <c r="B160" s="1565" t="s">
        <v>967</v>
      </c>
      <c r="C160" s="1566" t="s">
        <v>671</v>
      </c>
      <c r="D160" s="1567">
        <v>1</v>
      </c>
      <c r="E160" s="1575">
        <v>1</v>
      </c>
      <c r="F160" s="1568">
        <f t="shared" si="2"/>
        <v>0</v>
      </c>
    </row>
    <row r="161" spans="2:6" x14ac:dyDescent="0.2">
      <c r="B161" s="1565" t="s">
        <v>968</v>
      </c>
      <c r="C161" s="1566" t="s">
        <v>672</v>
      </c>
      <c r="D161" s="1567">
        <v>1</v>
      </c>
      <c r="E161" s="1575">
        <v>0</v>
      </c>
      <c r="F161" s="1568" t="str">
        <f t="shared" si="2"/>
        <v/>
      </c>
    </row>
    <row r="162" spans="2:6" ht="13.5" thickBot="1" x14ac:dyDescent="0.25">
      <c r="B162" s="1565" t="s">
        <v>969</v>
      </c>
      <c r="C162" s="1566" t="s">
        <v>673</v>
      </c>
      <c r="D162" s="1567">
        <v>66</v>
      </c>
      <c r="E162" s="1575">
        <v>84</v>
      </c>
      <c r="F162" s="1568">
        <f t="shared" si="2"/>
        <v>27.272727272727266</v>
      </c>
    </row>
    <row r="163" spans="2:6" ht="13.5" customHeight="1" thickBot="1" x14ac:dyDescent="0.25">
      <c r="B163" s="1574" t="s">
        <v>1197</v>
      </c>
      <c r="C163" s="5552"/>
      <c r="D163" s="1557">
        <v>34</v>
      </c>
      <c r="E163" s="1558">
        <f>SUM(E164:E182)</f>
        <v>41</v>
      </c>
      <c r="F163" s="1559">
        <f t="shared" si="2"/>
        <v>20.588235294117638</v>
      </c>
    </row>
    <row r="164" spans="2:6" x14ac:dyDescent="0.2">
      <c r="B164" s="1565" t="s">
        <v>471</v>
      </c>
      <c r="C164" s="1566" t="s">
        <v>472</v>
      </c>
      <c r="D164" s="1567">
        <v>8</v>
      </c>
      <c r="E164" s="1563">
        <v>20</v>
      </c>
      <c r="F164" s="1568">
        <f t="shared" si="2"/>
        <v>150</v>
      </c>
    </row>
    <row r="165" spans="2:6" x14ac:dyDescent="0.2">
      <c r="B165" s="1565" t="s">
        <v>971</v>
      </c>
      <c r="C165" s="1566" t="s">
        <v>675</v>
      </c>
      <c r="D165" s="1567">
        <v>15</v>
      </c>
      <c r="E165" s="1575">
        <v>5</v>
      </c>
      <c r="F165" s="1568">
        <f t="shared" si="2"/>
        <v>-66.666666666666671</v>
      </c>
    </row>
    <row r="166" spans="2:6" x14ac:dyDescent="0.2">
      <c r="B166" s="1565" t="s">
        <v>473</v>
      </c>
      <c r="C166" s="1566" t="s">
        <v>474</v>
      </c>
      <c r="D166" s="1567">
        <v>2</v>
      </c>
      <c r="E166" s="1575">
        <v>11</v>
      </c>
      <c r="F166" s="1568">
        <f t="shared" si="2"/>
        <v>450</v>
      </c>
    </row>
    <row r="167" spans="2:6" x14ac:dyDescent="0.2">
      <c r="B167" s="1565" t="s">
        <v>475</v>
      </c>
      <c r="C167" s="1566" t="s">
        <v>476</v>
      </c>
      <c r="D167" s="1567">
        <v>0</v>
      </c>
      <c r="E167" s="1575">
        <v>0</v>
      </c>
      <c r="F167" s="1568" t="str">
        <f t="shared" si="2"/>
        <v/>
      </c>
    </row>
    <row r="168" spans="2:6" x14ac:dyDescent="0.2">
      <c r="B168" s="1565" t="s">
        <v>972</v>
      </c>
      <c r="C168" s="1566" t="s">
        <v>676</v>
      </c>
      <c r="D168" s="1567">
        <v>1</v>
      </c>
      <c r="E168" s="1575">
        <v>0</v>
      </c>
      <c r="F168" s="1568" t="str">
        <f t="shared" si="2"/>
        <v/>
      </c>
    </row>
    <row r="169" spans="2:6" ht="12.75" hidden="1" customHeight="1" x14ac:dyDescent="0.2">
      <c r="B169" s="1565" t="s">
        <v>973</v>
      </c>
      <c r="C169" s="1566" t="s">
        <v>677</v>
      </c>
      <c r="D169" s="1567">
        <v>0</v>
      </c>
      <c r="E169" s="1575">
        <v>0</v>
      </c>
      <c r="F169" s="1568" t="str">
        <f t="shared" si="2"/>
        <v/>
      </c>
    </row>
    <row r="170" spans="2:6" ht="12.75" hidden="1" customHeight="1" x14ac:dyDescent="0.2">
      <c r="B170" s="1565" t="s">
        <v>974</v>
      </c>
      <c r="C170" s="1566" t="s">
        <v>678</v>
      </c>
      <c r="D170" s="1567">
        <v>0</v>
      </c>
      <c r="E170" s="1575">
        <v>0</v>
      </c>
      <c r="F170" s="1568" t="str">
        <f t="shared" si="2"/>
        <v/>
      </c>
    </row>
    <row r="171" spans="2:6" x14ac:dyDescent="0.2">
      <c r="B171" s="1565" t="s">
        <v>477</v>
      </c>
      <c r="C171" s="1566" t="s">
        <v>478</v>
      </c>
      <c r="D171" s="1567">
        <v>2</v>
      </c>
      <c r="E171" s="1575">
        <v>0</v>
      </c>
      <c r="F171" s="1568" t="str">
        <f t="shared" si="2"/>
        <v/>
      </c>
    </row>
    <row r="172" spans="2:6" x14ac:dyDescent="0.2">
      <c r="B172" s="1565" t="s">
        <v>479</v>
      </c>
      <c r="C172" s="1566" t="s">
        <v>480</v>
      </c>
      <c r="D172" s="1567">
        <v>2</v>
      </c>
      <c r="E172" s="1575">
        <v>0</v>
      </c>
      <c r="F172" s="1568" t="str">
        <f t="shared" si="2"/>
        <v/>
      </c>
    </row>
    <row r="173" spans="2:6" ht="12.75" hidden="1" customHeight="1" x14ac:dyDescent="0.2">
      <c r="B173" s="1565" t="s">
        <v>975</v>
      </c>
      <c r="C173" s="1566" t="s">
        <v>572</v>
      </c>
      <c r="D173" s="1567">
        <v>0</v>
      </c>
      <c r="E173" s="1575">
        <v>0</v>
      </c>
      <c r="F173" s="1568" t="str">
        <f t="shared" si="2"/>
        <v/>
      </c>
    </row>
    <row r="174" spans="2:6" ht="12.75" hidden="1" customHeight="1" x14ac:dyDescent="0.2">
      <c r="B174" s="1565" t="s">
        <v>976</v>
      </c>
      <c r="C174" s="1566" t="s">
        <v>528</v>
      </c>
      <c r="D174" s="1567">
        <v>0</v>
      </c>
      <c r="E174" s="1575">
        <v>0</v>
      </c>
      <c r="F174" s="1568" t="str">
        <f t="shared" si="2"/>
        <v/>
      </c>
    </row>
    <row r="175" spans="2:6" ht="12.75" hidden="1" customHeight="1" x14ac:dyDescent="0.2">
      <c r="B175" s="1565" t="s">
        <v>977</v>
      </c>
      <c r="C175" s="1566" t="s">
        <v>679</v>
      </c>
      <c r="D175" s="1567">
        <v>0</v>
      </c>
      <c r="E175" s="1575">
        <v>0</v>
      </c>
      <c r="F175" s="1568" t="str">
        <f t="shared" si="2"/>
        <v/>
      </c>
    </row>
    <row r="176" spans="2:6" x14ac:dyDescent="0.2">
      <c r="B176" s="1565" t="s">
        <v>978</v>
      </c>
      <c r="C176" s="1566" t="s">
        <v>530</v>
      </c>
      <c r="D176" s="1567">
        <v>1</v>
      </c>
      <c r="E176" s="1575">
        <v>0</v>
      </c>
      <c r="F176" s="1568" t="str">
        <f t="shared" si="2"/>
        <v/>
      </c>
    </row>
    <row r="177" spans="2:6" x14ac:dyDescent="0.2">
      <c r="B177" s="1565" t="s">
        <v>979</v>
      </c>
      <c r="C177" s="1566" t="s">
        <v>531</v>
      </c>
      <c r="D177" s="1567">
        <v>1</v>
      </c>
      <c r="E177" s="1575">
        <v>4</v>
      </c>
      <c r="F177" s="1568">
        <f t="shared" si="2"/>
        <v>300</v>
      </c>
    </row>
    <row r="178" spans="2:6" ht="12.75" hidden="1" customHeight="1" x14ac:dyDescent="0.2">
      <c r="B178" s="1565" t="s">
        <v>980</v>
      </c>
      <c r="C178" s="1566" t="s">
        <v>573</v>
      </c>
      <c r="D178" s="1567">
        <v>0</v>
      </c>
      <c r="E178" s="1575">
        <v>0</v>
      </c>
      <c r="F178" s="1568" t="str">
        <f t="shared" si="2"/>
        <v/>
      </c>
    </row>
    <row r="179" spans="2:6" ht="13.5" thickBot="1" x14ac:dyDescent="0.25">
      <c r="B179" s="1565" t="s">
        <v>680</v>
      </c>
      <c r="C179" s="1566" t="s">
        <v>681</v>
      </c>
      <c r="D179" s="1567">
        <v>2</v>
      </c>
      <c r="E179" s="1575">
        <v>1</v>
      </c>
      <c r="F179" s="1568">
        <f t="shared" si="2"/>
        <v>-50</v>
      </c>
    </row>
    <row r="180" spans="2:6" ht="12.75" hidden="1" customHeight="1" x14ac:dyDescent="0.2">
      <c r="B180" s="1565" t="s">
        <v>981</v>
      </c>
      <c r="C180" s="1566" t="s">
        <v>682</v>
      </c>
      <c r="D180" s="1567">
        <v>0</v>
      </c>
      <c r="E180" s="1575">
        <v>0</v>
      </c>
      <c r="F180" s="1568" t="str">
        <f t="shared" si="2"/>
        <v/>
      </c>
    </row>
    <row r="181" spans="2:6" ht="25.5" hidden="1" customHeight="1" x14ac:dyDescent="0.2">
      <c r="B181" s="1319" t="s">
        <v>683</v>
      </c>
      <c r="C181" s="1315" t="s">
        <v>575</v>
      </c>
      <c r="D181" s="1582">
        <v>0</v>
      </c>
      <c r="E181" s="1575">
        <v>0</v>
      </c>
      <c r="F181" s="1568"/>
    </row>
    <row r="182" spans="2:6" ht="13.5" hidden="1" customHeight="1" thickBot="1" x14ac:dyDescent="0.25">
      <c r="B182" s="1565" t="s">
        <v>982</v>
      </c>
      <c r="C182" s="1566" t="s">
        <v>684</v>
      </c>
      <c r="D182" s="1567">
        <v>0</v>
      </c>
      <c r="E182" s="1575">
        <v>0</v>
      </c>
      <c r="F182" s="1568" t="str">
        <f t="shared" si="2"/>
        <v/>
      </c>
    </row>
    <row r="183" spans="2:6" ht="13.5" hidden="1" customHeight="1" thickBot="1" x14ac:dyDescent="0.25">
      <c r="B183" s="1574" t="s">
        <v>1198</v>
      </c>
      <c r="C183" s="5552"/>
      <c r="D183" s="1557">
        <v>0</v>
      </c>
      <c r="E183" s="1558">
        <f>SUM(E184:E203)</f>
        <v>0</v>
      </c>
      <c r="F183" s="1559" t="str">
        <f t="shared" si="2"/>
        <v/>
      </c>
    </row>
    <row r="184" spans="2:6" ht="12.75" hidden="1" customHeight="1" x14ac:dyDescent="0.2">
      <c r="B184" s="1565" t="s">
        <v>686</v>
      </c>
      <c r="C184" s="1566" t="s">
        <v>532</v>
      </c>
      <c r="D184" s="1567">
        <v>0</v>
      </c>
      <c r="E184" s="1581">
        <v>0</v>
      </c>
      <c r="F184" s="1568" t="str">
        <f t="shared" si="2"/>
        <v/>
      </c>
    </row>
    <row r="185" spans="2:6" ht="12.75" hidden="1" customHeight="1" x14ac:dyDescent="0.2">
      <c r="B185" s="1565" t="s">
        <v>984</v>
      </c>
      <c r="C185" s="1566" t="s">
        <v>533</v>
      </c>
      <c r="D185" s="1567">
        <v>0</v>
      </c>
      <c r="E185" s="1575">
        <v>0</v>
      </c>
      <c r="F185" s="1568" t="str">
        <f t="shared" si="2"/>
        <v/>
      </c>
    </row>
    <row r="186" spans="2:6" ht="12.75" hidden="1" customHeight="1" x14ac:dyDescent="0.2">
      <c r="B186" s="1565" t="s">
        <v>985</v>
      </c>
      <c r="C186" s="1566" t="s">
        <v>534</v>
      </c>
      <c r="D186" s="1567">
        <v>0</v>
      </c>
      <c r="E186" s="1575">
        <v>0</v>
      </c>
      <c r="F186" s="1568" t="str">
        <f t="shared" si="2"/>
        <v/>
      </c>
    </row>
    <row r="187" spans="2:6" ht="12.75" hidden="1" customHeight="1" x14ac:dyDescent="0.2">
      <c r="B187" s="1565" t="s">
        <v>986</v>
      </c>
      <c r="C187" s="1566" t="s">
        <v>535</v>
      </c>
      <c r="D187" s="1567">
        <v>0</v>
      </c>
      <c r="E187" s="1575">
        <v>0</v>
      </c>
      <c r="F187" s="1568" t="str">
        <f t="shared" si="2"/>
        <v/>
      </c>
    </row>
    <row r="188" spans="2:6" ht="12.75" hidden="1" customHeight="1" x14ac:dyDescent="0.2">
      <c r="B188" s="1565" t="s">
        <v>987</v>
      </c>
      <c r="C188" s="1566" t="s">
        <v>536</v>
      </c>
      <c r="D188" s="1567">
        <v>0</v>
      </c>
      <c r="E188" s="1575">
        <v>0</v>
      </c>
      <c r="F188" s="1568" t="str">
        <f t="shared" si="2"/>
        <v/>
      </c>
    </row>
    <row r="189" spans="2:6" ht="12.75" hidden="1" customHeight="1" x14ac:dyDescent="0.2">
      <c r="B189" s="1565" t="s">
        <v>988</v>
      </c>
      <c r="C189" s="1566" t="s">
        <v>537</v>
      </c>
      <c r="D189" s="1567">
        <v>0</v>
      </c>
      <c r="E189" s="1575">
        <v>0</v>
      </c>
      <c r="F189" s="1568" t="str">
        <f t="shared" si="2"/>
        <v/>
      </c>
    </row>
    <row r="190" spans="2:6" ht="12.75" hidden="1" customHeight="1" x14ac:dyDescent="0.2">
      <c r="B190" s="1565" t="s">
        <v>989</v>
      </c>
      <c r="C190" s="1566" t="s">
        <v>538</v>
      </c>
      <c r="D190" s="1567">
        <v>0</v>
      </c>
      <c r="E190" s="1575">
        <v>0</v>
      </c>
      <c r="F190" s="1568" t="str">
        <f t="shared" si="2"/>
        <v/>
      </c>
    </row>
    <row r="191" spans="2:6" ht="12.75" hidden="1" customHeight="1" x14ac:dyDescent="0.2">
      <c r="B191" s="1565" t="s">
        <v>990</v>
      </c>
      <c r="C191" s="1566" t="s">
        <v>539</v>
      </c>
      <c r="D191" s="1567">
        <v>0</v>
      </c>
      <c r="E191" s="1575">
        <v>0</v>
      </c>
      <c r="F191" s="1568" t="str">
        <f t="shared" si="2"/>
        <v/>
      </c>
    </row>
    <row r="192" spans="2:6" ht="12.75" hidden="1" customHeight="1" x14ac:dyDescent="0.2">
      <c r="B192" s="1565" t="s">
        <v>991</v>
      </c>
      <c r="C192" s="1566" t="s">
        <v>540</v>
      </c>
      <c r="D192" s="1567">
        <v>0</v>
      </c>
      <c r="E192" s="1575">
        <v>0</v>
      </c>
      <c r="F192" s="1568" t="str">
        <f t="shared" si="2"/>
        <v/>
      </c>
    </row>
    <row r="193" spans="2:6" ht="12.75" hidden="1" customHeight="1" x14ac:dyDescent="0.2">
      <c r="B193" s="1565" t="s">
        <v>992</v>
      </c>
      <c r="C193" s="1566" t="s">
        <v>541</v>
      </c>
      <c r="D193" s="1567">
        <v>0</v>
      </c>
      <c r="E193" s="1575">
        <v>0</v>
      </c>
      <c r="F193" s="1568" t="str">
        <f t="shared" si="2"/>
        <v/>
      </c>
    </row>
    <row r="194" spans="2:6" ht="12.75" hidden="1" customHeight="1" x14ac:dyDescent="0.2">
      <c r="B194" s="1565" t="s">
        <v>687</v>
      </c>
      <c r="C194" s="1566" t="s">
        <v>542</v>
      </c>
      <c r="D194" s="1567">
        <v>0</v>
      </c>
      <c r="E194" s="1575">
        <v>0</v>
      </c>
      <c r="F194" s="1568" t="str">
        <f t="shared" si="2"/>
        <v/>
      </c>
    </row>
    <row r="195" spans="2:6" ht="12.75" hidden="1" customHeight="1" x14ac:dyDescent="0.2">
      <c r="B195" s="1565" t="s">
        <v>688</v>
      </c>
      <c r="C195" s="1566" t="s">
        <v>587</v>
      </c>
      <c r="D195" s="1567">
        <v>0</v>
      </c>
      <c r="E195" s="1575">
        <v>0</v>
      </c>
      <c r="F195" s="1568" t="str">
        <f t="shared" si="2"/>
        <v/>
      </c>
    </row>
    <row r="196" spans="2:6" ht="12.75" hidden="1" customHeight="1" x14ac:dyDescent="0.2">
      <c r="B196" s="1565" t="s">
        <v>993</v>
      </c>
      <c r="C196" s="1566" t="s">
        <v>543</v>
      </c>
      <c r="D196" s="1567">
        <v>0</v>
      </c>
      <c r="E196" s="1575">
        <v>0</v>
      </c>
      <c r="F196" s="1568" t="str">
        <f t="shared" si="2"/>
        <v/>
      </c>
    </row>
    <row r="197" spans="2:6" ht="12.75" hidden="1" customHeight="1" x14ac:dyDescent="0.2">
      <c r="B197" s="1565" t="s">
        <v>994</v>
      </c>
      <c r="C197" s="1566" t="s">
        <v>544</v>
      </c>
      <c r="D197" s="1567">
        <v>0</v>
      </c>
      <c r="E197" s="1575">
        <v>0</v>
      </c>
      <c r="F197" s="1568" t="str">
        <f t="shared" si="2"/>
        <v/>
      </c>
    </row>
    <row r="198" spans="2:6" ht="12.75" hidden="1" customHeight="1" x14ac:dyDescent="0.2">
      <c r="B198" s="1565" t="s">
        <v>995</v>
      </c>
      <c r="C198" s="1566" t="s">
        <v>545</v>
      </c>
      <c r="D198" s="1567">
        <v>0</v>
      </c>
      <c r="E198" s="1575">
        <v>0</v>
      </c>
      <c r="F198" s="1568" t="str">
        <f t="shared" si="2"/>
        <v/>
      </c>
    </row>
    <row r="199" spans="2:6" ht="12.75" hidden="1" customHeight="1" x14ac:dyDescent="0.2">
      <c r="B199" s="1565" t="s">
        <v>996</v>
      </c>
      <c r="C199" s="1566" t="s">
        <v>546</v>
      </c>
      <c r="D199" s="1567">
        <v>0</v>
      </c>
      <c r="E199" s="1575">
        <v>0</v>
      </c>
      <c r="F199" s="1568" t="str">
        <f t="shared" ref="F199:F263" si="3">IF(D199*E199=0,"",(E199/D199)*100-100)</f>
        <v/>
      </c>
    </row>
    <row r="200" spans="2:6" ht="12.75" hidden="1" customHeight="1" x14ac:dyDescent="0.2">
      <c r="B200" s="1565" t="s">
        <v>997</v>
      </c>
      <c r="C200" s="1566" t="s">
        <v>547</v>
      </c>
      <c r="D200" s="1567">
        <v>0</v>
      </c>
      <c r="E200" s="1575">
        <v>0</v>
      </c>
      <c r="F200" s="1568" t="str">
        <f t="shared" si="3"/>
        <v/>
      </c>
    </row>
    <row r="201" spans="2:6" ht="12.75" hidden="1" customHeight="1" x14ac:dyDescent="0.2">
      <c r="B201" s="1565" t="s">
        <v>689</v>
      </c>
      <c r="C201" s="1566" t="s">
        <v>690</v>
      </c>
      <c r="D201" s="1567">
        <v>0</v>
      </c>
      <c r="E201" s="1575">
        <v>0</v>
      </c>
      <c r="F201" s="1568" t="str">
        <f t="shared" si="3"/>
        <v/>
      </c>
    </row>
    <row r="202" spans="2:6" ht="12.75" hidden="1" customHeight="1" x14ac:dyDescent="0.2">
      <c r="B202" s="1565" t="s">
        <v>691</v>
      </c>
      <c r="C202" s="1566" t="s">
        <v>586</v>
      </c>
      <c r="D202" s="1567">
        <v>0</v>
      </c>
      <c r="E202" s="1575">
        <v>0</v>
      </c>
      <c r="F202" s="1568" t="str">
        <f t="shared" si="3"/>
        <v/>
      </c>
    </row>
    <row r="203" spans="2:6" ht="13.5" hidden="1" customHeight="1" thickBot="1" x14ac:dyDescent="0.25">
      <c r="B203" s="1565" t="s">
        <v>998</v>
      </c>
      <c r="C203" s="1566" t="s">
        <v>549</v>
      </c>
      <c r="D203" s="1567">
        <v>0</v>
      </c>
      <c r="E203" s="1575">
        <v>0</v>
      </c>
      <c r="F203" s="1568" t="str">
        <f t="shared" si="3"/>
        <v/>
      </c>
    </row>
    <row r="204" spans="2:6" ht="28.5" hidden="1" customHeight="1" thickBot="1" x14ac:dyDescent="0.25">
      <c r="B204" s="7554" t="s">
        <v>1199</v>
      </c>
      <c r="C204" s="7555"/>
      <c r="D204" s="1557">
        <v>0</v>
      </c>
      <c r="E204" s="1558">
        <f>SUM(E205:E212)</f>
        <v>1</v>
      </c>
      <c r="F204" s="1559" t="str">
        <f t="shared" si="3"/>
        <v/>
      </c>
    </row>
    <row r="205" spans="2:6" ht="12.75" hidden="1" customHeight="1" x14ac:dyDescent="0.2">
      <c r="B205" s="1565" t="s">
        <v>1000</v>
      </c>
      <c r="C205" s="1566" t="s">
        <v>693</v>
      </c>
      <c r="D205" s="1567">
        <v>0</v>
      </c>
      <c r="E205" s="1563">
        <v>0</v>
      </c>
      <c r="F205" s="1568" t="str">
        <f t="shared" si="3"/>
        <v/>
      </c>
    </row>
    <row r="206" spans="2:6" ht="12.75" hidden="1" customHeight="1" x14ac:dyDescent="0.2">
      <c r="B206" s="1565" t="s">
        <v>1001</v>
      </c>
      <c r="C206" s="1566" t="s">
        <v>694</v>
      </c>
      <c r="D206" s="1567">
        <v>0</v>
      </c>
      <c r="E206" s="1575">
        <v>0</v>
      </c>
      <c r="F206" s="1568" t="str">
        <f t="shared" si="3"/>
        <v/>
      </c>
    </row>
    <row r="207" spans="2:6" ht="12.75" hidden="1" customHeight="1" x14ac:dyDescent="0.2">
      <c r="B207" s="1565" t="s">
        <v>1002</v>
      </c>
      <c r="C207" s="1566" t="s">
        <v>695</v>
      </c>
      <c r="D207" s="1567">
        <v>0</v>
      </c>
      <c r="E207" s="1575">
        <v>0</v>
      </c>
      <c r="F207" s="1568" t="str">
        <f t="shared" si="3"/>
        <v/>
      </c>
    </row>
    <row r="208" spans="2:6" ht="12.75" hidden="1" customHeight="1" x14ac:dyDescent="0.2">
      <c r="B208" s="1565" t="s">
        <v>1003</v>
      </c>
      <c r="C208" s="1566" t="s">
        <v>696</v>
      </c>
      <c r="D208" s="1567">
        <v>0</v>
      </c>
      <c r="E208" s="1575">
        <v>0</v>
      </c>
      <c r="F208" s="1568" t="str">
        <f t="shared" si="3"/>
        <v/>
      </c>
    </row>
    <row r="209" spans="2:6" ht="12.75" hidden="1" customHeight="1" x14ac:dyDescent="0.2">
      <c r="B209" s="1565" t="s">
        <v>1004</v>
      </c>
      <c r="C209" s="1566" t="s">
        <v>697</v>
      </c>
      <c r="D209" s="1567">
        <v>0</v>
      </c>
      <c r="E209" s="1575">
        <v>0</v>
      </c>
      <c r="F209" s="1568" t="str">
        <f t="shared" si="3"/>
        <v/>
      </c>
    </row>
    <row r="210" spans="2:6" ht="12.75" hidden="1" customHeight="1" x14ac:dyDescent="0.2">
      <c r="B210" s="1565" t="s">
        <v>1005</v>
      </c>
      <c r="C210" s="1566" t="s">
        <v>698</v>
      </c>
      <c r="D210" s="1567">
        <v>0</v>
      </c>
      <c r="E210" s="1575">
        <v>1</v>
      </c>
      <c r="F210" s="1568" t="str">
        <f t="shared" si="3"/>
        <v/>
      </c>
    </row>
    <row r="211" spans="2:6" ht="12.75" hidden="1" customHeight="1" x14ac:dyDescent="0.2">
      <c r="B211" s="1565" t="s">
        <v>1006</v>
      </c>
      <c r="C211" s="1566" t="s">
        <v>699</v>
      </c>
      <c r="D211" s="1567">
        <v>0</v>
      </c>
      <c r="E211" s="1575">
        <v>0</v>
      </c>
      <c r="F211" s="1568" t="str">
        <f t="shared" si="3"/>
        <v/>
      </c>
    </row>
    <row r="212" spans="2:6" ht="26.25" hidden="1" customHeight="1" thickBot="1" x14ac:dyDescent="0.25">
      <c r="B212" s="1565" t="s">
        <v>1007</v>
      </c>
      <c r="C212" s="1566" t="s">
        <v>700</v>
      </c>
      <c r="D212" s="1567">
        <v>0</v>
      </c>
      <c r="E212" s="1575">
        <v>0</v>
      </c>
      <c r="F212" s="1568" t="str">
        <f t="shared" si="3"/>
        <v/>
      </c>
    </row>
    <row r="213" spans="2:6" ht="13.5" thickBot="1" x14ac:dyDescent="0.25">
      <c r="B213" s="1574" t="s">
        <v>1200</v>
      </c>
      <c r="C213" s="5552"/>
      <c r="D213" s="1557">
        <v>2</v>
      </c>
      <c r="E213" s="1558">
        <f>SUM(E214:E223)</f>
        <v>2</v>
      </c>
      <c r="F213" s="1559">
        <f t="shared" si="3"/>
        <v>0</v>
      </c>
    </row>
    <row r="214" spans="2:6" ht="12.75" hidden="1" customHeight="1" x14ac:dyDescent="0.2">
      <c r="B214" s="1565" t="s">
        <v>1009</v>
      </c>
      <c r="C214" s="1566" t="s">
        <v>702</v>
      </c>
      <c r="D214" s="1567">
        <v>0</v>
      </c>
      <c r="E214" s="1563">
        <v>0</v>
      </c>
      <c r="F214" s="1568" t="str">
        <f t="shared" si="3"/>
        <v/>
      </c>
    </row>
    <row r="215" spans="2:6" ht="12.75" hidden="1" customHeight="1" x14ac:dyDescent="0.2">
      <c r="B215" s="1565" t="s">
        <v>1010</v>
      </c>
      <c r="C215" s="1566" t="s">
        <v>703</v>
      </c>
      <c r="D215" s="1567">
        <v>0</v>
      </c>
      <c r="E215" s="1575">
        <v>0</v>
      </c>
      <c r="F215" s="1568" t="str">
        <f t="shared" si="3"/>
        <v/>
      </c>
    </row>
    <row r="216" spans="2:6" ht="12.75" hidden="1" customHeight="1" x14ac:dyDescent="0.2">
      <c r="B216" s="1565" t="s">
        <v>1011</v>
      </c>
      <c r="C216" s="1566" t="s">
        <v>704</v>
      </c>
      <c r="D216" s="1567">
        <v>0</v>
      </c>
      <c r="E216" s="1575">
        <v>0</v>
      </c>
      <c r="F216" s="1568" t="str">
        <f t="shared" si="3"/>
        <v/>
      </c>
    </row>
    <row r="217" spans="2:6" ht="12.75" hidden="1" customHeight="1" x14ac:dyDescent="0.2">
      <c r="B217" s="1565" t="s">
        <v>1012</v>
      </c>
      <c r="C217" s="1566" t="s">
        <v>550</v>
      </c>
      <c r="D217" s="1567">
        <v>0</v>
      </c>
      <c r="E217" s="1575">
        <v>0</v>
      </c>
      <c r="F217" s="1568" t="str">
        <f t="shared" si="3"/>
        <v/>
      </c>
    </row>
    <row r="218" spans="2:6" ht="12.75" hidden="1" customHeight="1" x14ac:dyDescent="0.2">
      <c r="B218" s="1565" t="s">
        <v>705</v>
      </c>
      <c r="C218" s="1566" t="s">
        <v>706</v>
      </c>
      <c r="D218" s="1567">
        <v>0</v>
      </c>
      <c r="E218" s="1575">
        <v>2</v>
      </c>
      <c r="F218" s="1568" t="str">
        <f t="shared" si="3"/>
        <v/>
      </c>
    </row>
    <row r="219" spans="2:6" x14ac:dyDescent="0.2">
      <c r="B219" s="1565" t="s">
        <v>707</v>
      </c>
      <c r="C219" s="1566" t="s">
        <v>552</v>
      </c>
      <c r="D219" s="1567">
        <v>1</v>
      </c>
      <c r="E219" s="1575">
        <v>0</v>
      </c>
      <c r="F219" s="1568" t="str">
        <f t="shared" si="3"/>
        <v/>
      </c>
    </row>
    <row r="220" spans="2:6" ht="12.75" hidden="1" customHeight="1" x14ac:dyDescent="0.2">
      <c r="B220" s="1565" t="s">
        <v>1013</v>
      </c>
      <c r="C220" s="1566" t="s">
        <v>553</v>
      </c>
      <c r="D220" s="1567">
        <v>0</v>
      </c>
      <c r="E220" s="1575">
        <v>0</v>
      </c>
      <c r="F220" s="1568" t="str">
        <f t="shared" si="3"/>
        <v/>
      </c>
    </row>
    <row r="221" spans="2:6" ht="13.5" thickBot="1" x14ac:dyDescent="0.25">
      <c r="B221" s="1565" t="s">
        <v>1014</v>
      </c>
      <c r="C221" s="1566" t="s">
        <v>708</v>
      </c>
      <c r="D221" s="1567">
        <v>1</v>
      </c>
      <c r="E221" s="1575">
        <v>0</v>
      </c>
      <c r="F221" s="1568" t="str">
        <f t="shared" si="3"/>
        <v/>
      </c>
    </row>
    <row r="222" spans="2:6" ht="25.5" hidden="1" customHeight="1" x14ac:dyDescent="0.2">
      <c r="B222" s="1565" t="s">
        <v>1015</v>
      </c>
      <c r="C222" s="1566" t="s">
        <v>554</v>
      </c>
      <c r="D222" s="1567">
        <v>0</v>
      </c>
      <c r="E222" s="1575">
        <v>0</v>
      </c>
      <c r="F222" s="1568" t="str">
        <f t="shared" si="3"/>
        <v/>
      </c>
    </row>
    <row r="223" spans="2:6" ht="26.25" hidden="1" customHeight="1" thickBot="1" x14ac:dyDescent="0.25">
      <c r="B223" s="1565" t="s">
        <v>1016</v>
      </c>
      <c r="C223" s="1566" t="s">
        <v>579</v>
      </c>
      <c r="D223" s="1567">
        <v>0</v>
      </c>
      <c r="E223" s="1575">
        <v>0</v>
      </c>
      <c r="F223" s="1568" t="str">
        <f t="shared" si="3"/>
        <v/>
      </c>
    </row>
    <row r="224" spans="2:6" ht="13.5" hidden="1" customHeight="1" thickBot="1" x14ac:dyDescent="0.25">
      <c r="B224" s="1574" t="s">
        <v>1201</v>
      </c>
      <c r="C224" s="5552"/>
      <c r="D224" s="1557">
        <v>0</v>
      </c>
      <c r="E224" s="1558"/>
      <c r="F224" s="1559" t="str">
        <f t="shared" si="3"/>
        <v/>
      </c>
    </row>
    <row r="225" spans="2:6" ht="12.75" hidden="1" customHeight="1" x14ac:dyDescent="0.2">
      <c r="B225" s="1565" t="s">
        <v>1017</v>
      </c>
      <c r="C225" s="1566" t="s">
        <v>710</v>
      </c>
      <c r="D225" s="1567">
        <v>0</v>
      </c>
      <c r="E225" s="1575"/>
      <c r="F225" s="1568" t="str">
        <f t="shared" si="3"/>
        <v/>
      </c>
    </row>
    <row r="226" spans="2:6" ht="25.5" hidden="1" customHeight="1" x14ac:dyDescent="0.2">
      <c r="B226" s="1565" t="s">
        <v>1018</v>
      </c>
      <c r="C226" s="1566" t="s">
        <v>711</v>
      </c>
      <c r="D226" s="1567">
        <v>0</v>
      </c>
      <c r="E226" s="1575"/>
      <c r="F226" s="1568" t="str">
        <f t="shared" si="3"/>
        <v/>
      </c>
    </row>
    <row r="227" spans="2:6" ht="12.75" hidden="1" customHeight="1" x14ac:dyDescent="0.2">
      <c r="B227" s="1565" t="s">
        <v>1019</v>
      </c>
      <c r="C227" s="1566" t="s">
        <v>712</v>
      </c>
      <c r="D227" s="1567">
        <v>0</v>
      </c>
      <c r="E227" s="1575"/>
      <c r="F227" s="1568" t="str">
        <f t="shared" si="3"/>
        <v/>
      </c>
    </row>
    <row r="228" spans="2:6" ht="12.75" hidden="1" customHeight="1" x14ac:dyDescent="0.2">
      <c r="B228" s="1565" t="s">
        <v>1020</v>
      </c>
      <c r="C228" s="1566" t="s">
        <v>713</v>
      </c>
      <c r="D228" s="1567">
        <v>0</v>
      </c>
      <c r="E228" s="1575"/>
      <c r="F228" s="1568" t="str">
        <f t="shared" si="3"/>
        <v/>
      </c>
    </row>
    <row r="229" spans="2:6" ht="12.75" hidden="1" customHeight="1" x14ac:dyDescent="0.2">
      <c r="B229" s="1565" t="s">
        <v>1021</v>
      </c>
      <c r="C229" s="1566" t="s">
        <v>714</v>
      </c>
      <c r="D229" s="1567">
        <v>0</v>
      </c>
      <c r="E229" s="1575"/>
      <c r="F229" s="1568" t="str">
        <f t="shared" si="3"/>
        <v/>
      </c>
    </row>
    <row r="230" spans="2:6" ht="12.75" hidden="1" customHeight="1" x14ac:dyDescent="0.2">
      <c r="B230" s="1565" t="s">
        <v>1022</v>
      </c>
      <c r="C230" s="1566" t="s">
        <v>715</v>
      </c>
      <c r="D230" s="1567">
        <v>0</v>
      </c>
      <c r="E230" s="1575"/>
      <c r="F230" s="1568" t="str">
        <f t="shared" si="3"/>
        <v/>
      </c>
    </row>
    <row r="231" spans="2:6" ht="13.5" hidden="1" customHeight="1" thickBot="1" x14ac:dyDescent="0.25">
      <c r="B231" s="1565" t="s">
        <v>1023</v>
      </c>
      <c r="C231" s="1566" t="s">
        <v>716</v>
      </c>
      <c r="D231" s="1567">
        <v>0</v>
      </c>
      <c r="E231" s="1575"/>
      <c r="F231" s="1568" t="str">
        <f t="shared" si="3"/>
        <v/>
      </c>
    </row>
    <row r="232" spans="2:6" ht="13.5" thickBot="1" x14ac:dyDescent="0.25">
      <c r="B232" s="1574" t="s">
        <v>1202</v>
      </c>
      <c r="C232" s="5552"/>
      <c r="D232" s="1557">
        <v>0</v>
      </c>
      <c r="E232" s="1558">
        <f>SUM(E233:E242)</f>
        <v>0</v>
      </c>
      <c r="F232" s="1559" t="str">
        <f t="shared" si="3"/>
        <v/>
      </c>
    </row>
    <row r="233" spans="2:6" ht="12.75" hidden="1" customHeight="1" x14ac:dyDescent="0.2">
      <c r="B233" s="1565" t="s">
        <v>718</v>
      </c>
      <c r="C233" s="1566" t="s">
        <v>555</v>
      </c>
      <c r="D233" s="1567">
        <v>0</v>
      </c>
      <c r="E233" s="1575">
        <v>0</v>
      </c>
      <c r="F233" s="1568" t="str">
        <f t="shared" si="3"/>
        <v/>
      </c>
    </row>
    <row r="234" spans="2:6" ht="12.75" hidden="1" customHeight="1" x14ac:dyDescent="0.2">
      <c r="B234" s="1565" t="s">
        <v>1025</v>
      </c>
      <c r="C234" s="1566" t="s">
        <v>556</v>
      </c>
      <c r="D234" s="1567">
        <v>0</v>
      </c>
      <c r="E234" s="1575">
        <v>0</v>
      </c>
      <c r="F234" s="1568" t="str">
        <f t="shared" si="3"/>
        <v/>
      </c>
    </row>
    <row r="235" spans="2:6" ht="12.75" hidden="1" customHeight="1" x14ac:dyDescent="0.2">
      <c r="B235" s="1565" t="s">
        <v>719</v>
      </c>
      <c r="C235" s="1566" t="s">
        <v>557</v>
      </c>
      <c r="D235" s="1567">
        <v>0</v>
      </c>
      <c r="E235" s="1575">
        <v>0</v>
      </c>
      <c r="F235" s="1568" t="str">
        <f t="shared" si="3"/>
        <v/>
      </c>
    </row>
    <row r="236" spans="2:6" ht="12.75" hidden="1" customHeight="1" x14ac:dyDescent="0.2">
      <c r="B236" s="1565" t="s">
        <v>720</v>
      </c>
      <c r="C236" s="1566" t="s">
        <v>558</v>
      </c>
      <c r="D236" s="1567">
        <v>0</v>
      </c>
      <c r="E236" s="1575">
        <v>0</v>
      </c>
      <c r="F236" s="1568" t="str">
        <f t="shared" si="3"/>
        <v/>
      </c>
    </row>
    <row r="237" spans="2:6" ht="12.75" hidden="1" customHeight="1" x14ac:dyDescent="0.2">
      <c r="B237" s="1565" t="s">
        <v>1026</v>
      </c>
      <c r="C237" s="1566" t="s">
        <v>559</v>
      </c>
      <c r="D237" s="1567">
        <v>0</v>
      </c>
      <c r="E237" s="1575">
        <v>0</v>
      </c>
      <c r="F237" s="1568" t="str">
        <f t="shared" si="3"/>
        <v/>
      </c>
    </row>
    <row r="238" spans="2:6" ht="12.75" hidden="1" customHeight="1" x14ac:dyDescent="0.2">
      <c r="B238" s="1565" t="s">
        <v>1027</v>
      </c>
      <c r="C238" s="1566" t="s">
        <v>560</v>
      </c>
      <c r="D238" s="1567">
        <v>0</v>
      </c>
      <c r="E238" s="1575">
        <v>0</v>
      </c>
      <c r="F238" s="1568" t="str">
        <f t="shared" si="3"/>
        <v/>
      </c>
    </row>
    <row r="239" spans="2:6" ht="12.75" hidden="1" customHeight="1" x14ac:dyDescent="0.2">
      <c r="B239" s="1565" t="s">
        <v>1028</v>
      </c>
      <c r="C239" s="1566" t="s">
        <v>721</v>
      </c>
      <c r="D239" s="1567">
        <v>0</v>
      </c>
      <c r="E239" s="1575">
        <v>0</v>
      </c>
      <c r="F239" s="1568" t="str">
        <f t="shared" si="3"/>
        <v/>
      </c>
    </row>
    <row r="240" spans="2:6" ht="12.75" hidden="1" customHeight="1" x14ac:dyDescent="0.2">
      <c r="B240" s="1565" t="s">
        <v>1029</v>
      </c>
      <c r="C240" s="1566" t="s">
        <v>722</v>
      </c>
      <c r="D240" s="1567">
        <v>0</v>
      </c>
      <c r="E240" s="1575">
        <v>0</v>
      </c>
      <c r="F240" s="1568" t="str">
        <f t="shared" si="3"/>
        <v/>
      </c>
    </row>
    <row r="241" spans="2:6" ht="12.75" hidden="1" customHeight="1" x14ac:dyDescent="0.2">
      <c r="B241" s="1565" t="s">
        <v>1030</v>
      </c>
      <c r="C241" s="1566" t="s">
        <v>723</v>
      </c>
      <c r="D241" s="1567">
        <v>0</v>
      </c>
      <c r="E241" s="1575">
        <v>0</v>
      </c>
      <c r="F241" s="1568" t="str">
        <f t="shared" si="3"/>
        <v/>
      </c>
    </row>
    <row r="242" spans="2:6" ht="13.5" thickBot="1" x14ac:dyDescent="0.25">
      <c r="B242" s="1565" t="s">
        <v>1031</v>
      </c>
      <c r="C242" s="1566" t="s">
        <v>561</v>
      </c>
      <c r="D242" s="1567">
        <v>0</v>
      </c>
      <c r="E242" s="1575">
        <v>0</v>
      </c>
      <c r="F242" s="1568" t="str">
        <f t="shared" si="3"/>
        <v/>
      </c>
    </row>
    <row r="243" spans="2:6" ht="13.5" thickBot="1" x14ac:dyDescent="0.25">
      <c r="B243" s="1574" t="s">
        <v>1203</v>
      </c>
      <c r="C243" s="5552"/>
      <c r="D243" s="1557">
        <v>2</v>
      </c>
      <c r="E243" s="1558">
        <f>SUM(E244:E256)</f>
        <v>1</v>
      </c>
      <c r="F243" s="1559">
        <f t="shared" si="3"/>
        <v>-50</v>
      </c>
    </row>
    <row r="244" spans="2:6" ht="12.75" hidden="1" customHeight="1" x14ac:dyDescent="0.2">
      <c r="B244" s="1565" t="s">
        <v>1033</v>
      </c>
      <c r="C244" s="1566" t="s">
        <v>725</v>
      </c>
      <c r="D244" s="1567">
        <v>0</v>
      </c>
      <c r="E244" s="1563">
        <v>0</v>
      </c>
      <c r="F244" s="1568" t="str">
        <f t="shared" si="3"/>
        <v/>
      </c>
    </row>
    <row r="245" spans="2:6" ht="12.75" hidden="1" customHeight="1" x14ac:dyDescent="0.2">
      <c r="B245" s="1565" t="s">
        <v>1034</v>
      </c>
      <c r="C245" s="1566" t="s">
        <v>726</v>
      </c>
      <c r="D245" s="1567">
        <v>0</v>
      </c>
      <c r="E245" s="1575">
        <v>0</v>
      </c>
      <c r="F245" s="1568" t="str">
        <f t="shared" si="3"/>
        <v/>
      </c>
    </row>
    <row r="246" spans="2:6" ht="12.75" hidden="1" customHeight="1" x14ac:dyDescent="0.2">
      <c r="B246" s="1565" t="s">
        <v>727</v>
      </c>
      <c r="C246" s="1566" t="s">
        <v>728</v>
      </c>
      <c r="D246" s="1567">
        <v>0</v>
      </c>
      <c r="E246" s="1575">
        <v>0</v>
      </c>
      <c r="F246" s="1568" t="str">
        <f t="shared" si="3"/>
        <v/>
      </c>
    </row>
    <row r="247" spans="2:6" ht="12.75" hidden="1" customHeight="1" x14ac:dyDescent="0.2">
      <c r="B247" s="1565" t="s">
        <v>1035</v>
      </c>
      <c r="C247" s="1566" t="s">
        <v>729</v>
      </c>
      <c r="D247" s="1567">
        <v>0</v>
      </c>
      <c r="E247" s="1575">
        <v>0</v>
      </c>
      <c r="F247" s="1568" t="str">
        <f t="shared" si="3"/>
        <v/>
      </c>
    </row>
    <row r="248" spans="2:6" ht="12.75" hidden="1" customHeight="1" x14ac:dyDescent="0.2">
      <c r="B248" s="1565" t="s">
        <v>1036</v>
      </c>
      <c r="C248" s="1566" t="s">
        <v>730</v>
      </c>
      <c r="D248" s="1567">
        <v>0</v>
      </c>
      <c r="E248" s="1575">
        <v>0</v>
      </c>
      <c r="F248" s="1568" t="str">
        <f t="shared" si="3"/>
        <v/>
      </c>
    </row>
    <row r="249" spans="2:6" ht="12.75" hidden="1" customHeight="1" x14ac:dyDescent="0.2">
      <c r="B249" s="1565" t="s">
        <v>1037</v>
      </c>
      <c r="C249" s="1566" t="s">
        <v>731</v>
      </c>
      <c r="D249" s="1567">
        <v>0</v>
      </c>
      <c r="E249" s="1575">
        <v>0</v>
      </c>
      <c r="F249" s="1568" t="str">
        <f t="shared" si="3"/>
        <v/>
      </c>
    </row>
    <row r="250" spans="2:6" ht="12.75" hidden="1" customHeight="1" x14ac:dyDescent="0.2">
      <c r="B250" s="1565" t="s">
        <v>1038</v>
      </c>
      <c r="C250" s="1566" t="s">
        <v>732</v>
      </c>
      <c r="D250" s="1567">
        <v>0</v>
      </c>
      <c r="E250" s="1575">
        <v>0</v>
      </c>
      <c r="F250" s="1568" t="str">
        <f t="shared" si="3"/>
        <v/>
      </c>
    </row>
    <row r="251" spans="2:6" ht="12.75" hidden="1" customHeight="1" x14ac:dyDescent="0.2">
      <c r="B251" s="1565" t="s">
        <v>1039</v>
      </c>
      <c r="C251" s="1566" t="s">
        <v>733</v>
      </c>
      <c r="D251" s="1567">
        <v>0</v>
      </c>
      <c r="E251" s="1575">
        <v>0</v>
      </c>
      <c r="F251" s="1568" t="str">
        <f t="shared" si="3"/>
        <v/>
      </c>
    </row>
    <row r="252" spans="2:6" ht="12.75" hidden="1" customHeight="1" x14ac:dyDescent="0.2">
      <c r="B252" s="1565" t="s">
        <v>1040</v>
      </c>
      <c r="C252" s="1566" t="s">
        <v>734</v>
      </c>
      <c r="D252" s="1567">
        <v>0</v>
      </c>
      <c r="E252" s="1575">
        <v>0</v>
      </c>
      <c r="F252" s="1568" t="str">
        <f t="shared" si="3"/>
        <v/>
      </c>
    </row>
    <row r="253" spans="2:6" ht="12.75" hidden="1" customHeight="1" x14ac:dyDescent="0.2">
      <c r="B253" s="1565" t="s">
        <v>1041</v>
      </c>
      <c r="C253" s="1566" t="s">
        <v>735</v>
      </c>
      <c r="D253" s="1567">
        <v>0</v>
      </c>
      <c r="E253" s="1575">
        <v>0</v>
      </c>
      <c r="F253" s="1568" t="str">
        <f t="shared" si="3"/>
        <v/>
      </c>
    </row>
    <row r="254" spans="2:6" ht="12.75" customHeight="1" thickBot="1" x14ac:dyDescent="0.25">
      <c r="B254" s="1565" t="s">
        <v>1042</v>
      </c>
      <c r="C254" s="1566" t="s">
        <v>736</v>
      </c>
      <c r="D254" s="1567">
        <v>2</v>
      </c>
      <c r="E254" s="1575">
        <v>1</v>
      </c>
      <c r="F254" s="1568">
        <f t="shared" si="3"/>
        <v>-50</v>
      </c>
    </row>
    <row r="255" spans="2:6" ht="12.75" hidden="1" customHeight="1" x14ac:dyDescent="0.2">
      <c r="B255" s="1565" t="s">
        <v>1043</v>
      </c>
      <c r="C255" s="1566" t="s">
        <v>737</v>
      </c>
      <c r="D255" s="1567">
        <v>0</v>
      </c>
      <c r="E255" s="1575">
        <v>0</v>
      </c>
      <c r="F255" s="1568" t="str">
        <f t="shared" si="3"/>
        <v/>
      </c>
    </row>
    <row r="256" spans="2:6" ht="13.5" hidden="1" customHeight="1" thickBot="1" x14ac:dyDescent="0.25">
      <c r="B256" s="1565" t="s">
        <v>1044</v>
      </c>
      <c r="C256" s="1566" t="s">
        <v>738</v>
      </c>
      <c r="D256" s="1567">
        <v>0</v>
      </c>
      <c r="E256" s="1575">
        <v>0</v>
      </c>
      <c r="F256" s="1568" t="str">
        <f t="shared" si="3"/>
        <v/>
      </c>
    </row>
    <row r="257" spans="2:6" ht="13.5" thickBot="1" x14ac:dyDescent="0.25">
      <c r="B257" s="1574" t="s">
        <v>1204</v>
      </c>
      <c r="C257" s="5552"/>
      <c r="D257" s="1557">
        <v>4</v>
      </c>
      <c r="E257" s="1558">
        <f>SUM(E258:E279)</f>
        <v>11</v>
      </c>
      <c r="F257" s="1559">
        <f t="shared" si="3"/>
        <v>175</v>
      </c>
    </row>
    <row r="258" spans="2:6" ht="12.75" hidden="1" customHeight="1" x14ac:dyDescent="0.2">
      <c r="B258" s="1565" t="s">
        <v>1046</v>
      </c>
      <c r="C258" s="1566" t="s">
        <v>740</v>
      </c>
      <c r="D258" s="1567">
        <v>0</v>
      </c>
      <c r="E258" s="1563">
        <v>0</v>
      </c>
      <c r="F258" s="1568" t="str">
        <f t="shared" si="3"/>
        <v/>
      </c>
    </row>
    <row r="259" spans="2:6" ht="12.75" hidden="1" customHeight="1" x14ac:dyDescent="0.2">
      <c r="B259" s="1565" t="s">
        <v>1047</v>
      </c>
      <c r="C259" s="1566" t="s">
        <v>741</v>
      </c>
      <c r="D259" s="1567">
        <v>0</v>
      </c>
      <c r="E259" s="1575">
        <v>0</v>
      </c>
      <c r="F259" s="1568" t="str">
        <f t="shared" si="3"/>
        <v/>
      </c>
    </row>
    <row r="260" spans="2:6" ht="12.75" hidden="1" customHeight="1" x14ac:dyDescent="0.2">
      <c r="B260" s="1565" t="s">
        <v>1048</v>
      </c>
      <c r="C260" s="1566" t="s">
        <v>743</v>
      </c>
      <c r="D260" s="1567">
        <v>0</v>
      </c>
      <c r="E260" s="1575">
        <v>0</v>
      </c>
      <c r="F260" s="1568"/>
    </row>
    <row r="261" spans="2:6" ht="12.75" hidden="1" customHeight="1" x14ac:dyDescent="0.2">
      <c r="B261" s="1565" t="s">
        <v>1050</v>
      </c>
      <c r="C261" s="1566" t="s">
        <v>744</v>
      </c>
      <c r="D261" s="1567">
        <v>0</v>
      </c>
      <c r="E261" s="1575">
        <v>0</v>
      </c>
      <c r="F261" s="1568" t="str">
        <f t="shared" si="3"/>
        <v/>
      </c>
    </row>
    <row r="262" spans="2:6" ht="12.75" hidden="1" customHeight="1" x14ac:dyDescent="0.2">
      <c r="B262" s="1565" t="s">
        <v>1051</v>
      </c>
      <c r="C262" s="1566" t="s">
        <v>745</v>
      </c>
      <c r="D262" s="1567">
        <v>0</v>
      </c>
      <c r="E262" s="1575">
        <v>0</v>
      </c>
      <c r="F262" s="1568" t="str">
        <f t="shared" si="3"/>
        <v/>
      </c>
    </row>
    <row r="263" spans="2:6" ht="13.5" hidden="1" customHeight="1" x14ac:dyDescent="0.2">
      <c r="B263" s="1565" t="s">
        <v>1052</v>
      </c>
      <c r="C263" s="1566" t="s">
        <v>746</v>
      </c>
      <c r="D263" s="1567">
        <v>0</v>
      </c>
      <c r="E263" s="1575">
        <v>0</v>
      </c>
      <c r="F263" s="1568" t="str">
        <f t="shared" si="3"/>
        <v/>
      </c>
    </row>
    <row r="264" spans="2:6" ht="12.75" hidden="1" customHeight="1" x14ac:dyDescent="0.2">
      <c r="B264" s="1565" t="s">
        <v>1053</v>
      </c>
      <c r="C264" s="1566" t="s">
        <v>747</v>
      </c>
      <c r="D264" s="1567">
        <v>0</v>
      </c>
      <c r="E264" s="1575">
        <v>0</v>
      </c>
      <c r="F264" s="1568" t="str">
        <f t="shared" ref="F264:F328" si="4">IF(D264*E264=0,"",(E264/D264)*100-100)</f>
        <v/>
      </c>
    </row>
    <row r="265" spans="2:6" ht="25.5" hidden="1" customHeight="1" x14ac:dyDescent="0.2">
      <c r="B265" s="1565" t="s">
        <v>1054</v>
      </c>
      <c r="C265" s="1566" t="s">
        <v>580</v>
      </c>
      <c r="D265" s="1567">
        <v>0</v>
      </c>
      <c r="E265" s="1575">
        <v>0</v>
      </c>
      <c r="F265" s="1568" t="str">
        <f t="shared" si="4"/>
        <v/>
      </c>
    </row>
    <row r="266" spans="2:6" ht="12.75" hidden="1" customHeight="1" x14ac:dyDescent="0.2">
      <c r="B266" s="1565" t="s">
        <v>1055</v>
      </c>
      <c r="C266" s="1566" t="s">
        <v>748</v>
      </c>
      <c r="D266" s="1567">
        <v>0</v>
      </c>
      <c r="E266" s="1575">
        <v>0</v>
      </c>
      <c r="F266" s="1568" t="str">
        <f t="shared" si="4"/>
        <v/>
      </c>
    </row>
    <row r="267" spans="2:6" ht="12.75" hidden="1" customHeight="1" x14ac:dyDescent="0.2">
      <c r="B267" s="1565" t="s">
        <v>1056</v>
      </c>
      <c r="C267" s="1566" t="s">
        <v>749</v>
      </c>
      <c r="D267" s="1567">
        <v>0</v>
      </c>
      <c r="E267" s="1575">
        <v>0</v>
      </c>
      <c r="F267" s="1568" t="str">
        <f t="shared" si="4"/>
        <v/>
      </c>
    </row>
    <row r="268" spans="2:6" ht="12.75" hidden="1" customHeight="1" x14ac:dyDescent="0.2">
      <c r="B268" s="1565" t="s">
        <v>1057</v>
      </c>
      <c r="C268" s="1566" t="s">
        <v>750</v>
      </c>
      <c r="D268" s="1567">
        <v>0</v>
      </c>
      <c r="E268" s="1575">
        <v>1</v>
      </c>
      <c r="F268" s="1568" t="str">
        <f t="shared" si="4"/>
        <v/>
      </c>
    </row>
    <row r="269" spans="2:6" x14ac:dyDescent="0.2">
      <c r="B269" s="1565" t="s">
        <v>1205</v>
      </c>
      <c r="C269" s="1566" t="s">
        <v>482</v>
      </c>
      <c r="D269" s="1582">
        <v>3</v>
      </c>
      <c r="E269" s="1575">
        <v>8</v>
      </c>
      <c r="F269" s="1568">
        <f>IF(D269*E269=0,"",(E269/D269)*100-100)</f>
        <v>166.66666666666663</v>
      </c>
    </row>
    <row r="270" spans="2:6" ht="12.75" hidden="1" customHeight="1" x14ac:dyDescent="0.2">
      <c r="B270" s="1565" t="s">
        <v>483</v>
      </c>
      <c r="C270" s="1566" t="s">
        <v>484</v>
      </c>
      <c r="D270" s="1567">
        <v>0</v>
      </c>
      <c r="E270" s="1575">
        <v>0</v>
      </c>
      <c r="F270" s="1568" t="str">
        <f t="shared" si="4"/>
        <v/>
      </c>
    </row>
    <row r="271" spans="2:6" ht="12.75" hidden="1" customHeight="1" x14ac:dyDescent="0.2">
      <c r="B271" s="1565" t="s">
        <v>485</v>
      </c>
      <c r="C271" s="1566" t="s">
        <v>403</v>
      </c>
      <c r="D271" s="1567">
        <v>0</v>
      </c>
      <c r="E271" s="1575">
        <v>0</v>
      </c>
      <c r="F271" s="1568" t="str">
        <f>IF(D271*E271=0,"",(E271/D271)*100-100)</f>
        <v/>
      </c>
    </row>
    <row r="272" spans="2:6" ht="15" customHeight="1" thickBot="1" x14ac:dyDescent="0.25">
      <c r="B272" s="1565" t="s">
        <v>751</v>
      </c>
      <c r="C272" s="1566" t="s">
        <v>1206</v>
      </c>
      <c r="D272" s="1567">
        <v>1</v>
      </c>
      <c r="E272" s="1575">
        <v>2</v>
      </c>
      <c r="F272" s="1568">
        <f t="shared" si="4"/>
        <v>100</v>
      </c>
    </row>
    <row r="273" spans="2:6" ht="12.75" hidden="1" customHeight="1" x14ac:dyDescent="0.2">
      <c r="B273" s="1565" t="s">
        <v>1059</v>
      </c>
      <c r="C273" s="1566" t="s">
        <v>753</v>
      </c>
      <c r="D273" s="1567">
        <v>0</v>
      </c>
      <c r="E273" s="1575">
        <v>0</v>
      </c>
      <c r="F273" s="1568" t="str">
        <f t="shared" si="4"/>
        <v/>
      </c>
    </row>
    <row r="274" spans="2:6" ht="12.75" hidden="1" customHeight="1" x14ac:dyDescent="0.2">
      <c r="B274" s="1565" t="s">
        <v>1060</v>
      </c>
      <c r="C274" s="1566" t="s">
        <v>754</v>
      </c>
      <c r="D274" s="1567">
        <v>0</v>
      </c>
      <c r="E274" s="1575">
        <v>0</v>
      </c>
      <c r="F274" s="1568" t="str">
        <f t="shared" si="4"/>
        <v/>
      </c>
    </row>
    <row r="275" spans="2:6" ht="12.75" hidden="1" customHeight="1" x14ac:dyDescent="0.2">
      <c r="B275" s="1565" t="s">
        <v>1061</v>
      </c>
      <c r="C275" s="1566" t="s">
        <v>755</v>
      </c>
      <c r="D275" s="1567">
        <v>0</v>
      </c>
      <c r="E275" s="1575">
        <v>0</v>
      </c>
      <c r="F275" s="1568" t="str">
        <f t="shared" si="4"/>
        <v/>
      </c>
    </row>
    <row r="276" spans="2:6" ht="25.5" hidden="1" customHeight="1" x14ac:dyDescent="0.2">
      <c r="B276" s="1565" t="s">
        <v>1062</v>
      </c>
      <c r="C276" s="1566" t="s">
        <v>756</v>
      </c>
      <c r="D276" s="1567">
        <v>0</v>
      </c>
      <c r="E276" s="1575">
        <v>0</v>
      </c>
      <c r="F276" s="1568" t="str">
        <f t="shared" si="4"/>
        <v/>
      </c>
    </row>
    <row r="277" spans="2:6" ht="25.5" hidden="1" customHeight="1" x14ac:dyDescent="0.2">
      <c r="B277" s="1565" t="s">
        <v>757</v>
      </c>
      <c r="C277" s="1566" t="s">
        <v>758</v>
      </c>
      <c r="D277" s="1567">
        <v>0</v>
      </c>
      <c r="E277" s="1575">
        <v>0</v>
      </c>
      <c r="F277" s="1568" t="str">
        <f t="shared" si="4"/>
        <v/>
      </c>
    </row>
    <row r="278" spans="2:6" ht="38.25" hidden="1" customHeight="1" x14ac:dyDescent="0.2">
      <c r="B278" s="1319" t="s">
        <v>759</v>
      </c>
      <c r="C278" s="1315" t="s">
        <v>760</v>
      </c>
      <c r="D278" s="6457">
        <v>0</v>
      </c>
      <c r="E278" s="1575">
        <v>0</v>
      </c>
      <c r="F278" s="1564"/>
    </row>
    <row r="279" spans="2:6" ht="13.5" hidden="1" customHeight="1" thickBot="1" x14ac:dyDescent="0.25">
      <c r="B279" s="1560" t="s">
        <v>1063</v>
      </c>
      <c r="C279" s="1561" t="s">
        <v>761</v>
      </c>
      <c r="D279" s="1562">
        <v>0</v>
      </c>
      <c r="E279" s="1575">
        <v>0</v>
      </c>
      <c r="F279" s="1564" t="str">
        <f t="shared" si="4"/>
        <v/>
      </c>
    </row>
    <row r="280" spans="2:6" ht="13.5" hidden="1" customHeight="1" thickBot="1" x14ac:dyDescent="0.25">
      <c r="B280" s="1574" t="s">
        <v>1207</v>
      </c>
      <c r="C280" s="5552"/>
      <c r="D280" s="1557">
        <v>0</v>
      </c>
      <c r="E280" s="1558"/>
      <c r="F280" s="1559" t="str">
        <f t="shared" si="4"/>
        <v/>
      </c>
    </row>
    <row r="281" spans="2:6" ht="12.75" hidden="1" customHeight="1" x14ac:dyDescent="0.2">
      <c r="B281" s="1565" t="s">
        <v>1065</v>
      </c>
      <c r="C281" s="1566" t="s">
        <v>404</v>
      </c>
      <c r="D281" s="1567">
        <v>0</v>
      </c>
      <c r="E281" s="1575"/>
      <c r="F281" s="1568" t="str">
        <f t="shared" si="4"/>
        <v/>
      </c>
    </row>
    <row r="282" spans="2:6" ht="12.75" hidden="1" customHeight="1" x14ac:dyDescent="0.2">
      <c r="B282" s="1565" t="s">
        <v>1066</v>
      </c>
      <c r="C282" s="1566" t="s">
        <v>763</v>
      </c>
      <c r="D282" s="1567">
        <v>0</v>
      </c>
      <c r="E282" s="1575"/>
      <c r="F282" s="1568" t="str">
        <f t="shared" si="4"/>
        <v/>
      </c>
    </row>
    <row r="283" spans="2:6" ht="12.75" hidden="1" customHeight="1" x14ac:dyDescent="0.2">
      <c r="B283" s="1565" t="s">
        <v>1067</v>
      </c>
      <c r="C283" s="1566" t="s">
        <v>405</v>
      </c>
      <c r="D283" s="1567">
        <v>0</v>
      </c>
      <c r="E283" s="1575"/>
      <c r="F283" s="1568" t="str">
        <f t="shared" si="4"/>
        <v/>
      </c>
    </row>
    <row r="284" spans="2:6" ht="12.75" hidden="1" customHeight="1" x14ac:dyDescent="0.2">
      <c r="B284" s="1565" t="s">
        <v>1068</v>
      </c>
      <c r="C284" s="1566" t="s">
        <v>406</v>
      </c>
      <c r="D284" s="1567">
        <v>0</v>
      </c>
      <c r="E284" s="1575"/>
      <c r="F284" s="1568" t="str">
        <f t="shared" si="4"/>
        <v/>
      </c>
    </row>
    <row r="285" spans="2:6" ht="12.75" hidden="1" customHeight="1" x14ac:dyDescent="0.2">
      <c r="B285" s="1565" t="s">
        <v>1069</v>
      </c>
      <c r="C285" s="1566" t="s">
        <v>407</v>
      </c>
      <c r="D285" s="1567">
        <v>0</v>
      </c>
      <c r="E285" s="1575"/>
      <c r="F285" s="1568" t="str">
        <f t="shared" si="4"/>
        <v/>
      </c>
    </row>
    <row r="286" spans="2:6" ht="12.75" hidden="1" customHeight="1" x14ac:dyDescent="0.2">
      <c r="B286" s="1565" t="s">
        <v>1070</v>
      </c>
      <c r="C286" s="1566" t="s">
        <v>408</v>
      </c>
      <c r="D286" s="1567">
        <v>0</v>
      </c>
      <c r="E286" s="1575"/>
      <c r="F286" s="1568" t="str">
        <f t="shared" si="4"/>
        <v/>
      </c>
    </row>
    <row r="287" spans="2:6" ht="13.5" hidden="1" customHeight="1" thickBot="1" x14ac:dyDescent="0.25">
      <c r="B287" s="1565" t="s">
        <v>1071</v>
      </c>
      <c r="C287" s="1566" t="s">
        <v>409</v>
      </c>
      <c r="D287" s="1567">
        <v>0</v>
      </c>
      <c r="E287" s="1575"/>
      <c r="F287" s="1568" t="str">
        <f t="shared" si="4"/>
        <v/>
      </c>
    </row>
    <row r="288" spans="2:6" ht="13.5" hidden="1" customHeight="1" thickBot="1" x14ac:dyDescent="0.25">
      <c r="B288" s="1574" t="s">
        <v>1208</v>
      </c>
      <c r="C288" s="5552"/>
      <c r="D288" s="1557">
        <v>0</v>
      </c>
      <c r="E288" s="1558"/>
      <c r="F288" s="1559" t="str">
        <f t="shared" si="4"/>
        <v/>
      </c>
    </row>
    <row r="289" spans="2:6" ht="12.75" hidden="1" customHeight="1" x14ac:dyDescent="0.2">
      <c r="B289" s="1565" t="s">
        <v>1073</v>
      </c>
      <c r="C289" s="1566" t="s">
        <v>508</v>
      </c>
      <c r="D289" s="1567">
        <v>0</v>
      </c>
      <c r="E289" s="1575"/>
      <c r="F289" s="1568" t="str">
        <f t="shared" si="4"/>
        <v/>
      </c>
    </row>
    <row r="290" spans="2:6" ht="12.75" hidden="1" customHeight="1" x14ac:dyDescent="0.2">
      <c r="B290" s="1565" t="s">
        <v>1074</v>
      </c>
      <c r="C290" s="1566" t="s">
        <v>509</v>
      </c>
      <c r="D290" s="1567">
        <v>0</v>
      </c>
      <c r="E290" s="1575"/>
      <c r="F290" s="1568" t="str">
        <f t="shared" si="4"/>
        <v/>
      </c>
    </row>
    <row r="291" spans="2:6" ht="12.75" hidden="1" customHeight="1" x14ac:dyDescent="0.2">
      <c r="B291" s="1565" t="s">
        <v>1075</v>
      </c>
      <c r="C291" s="1566" t="s">
        <v>510</v>
      </c>
      <c r="D291" s="1567">
        <v>0</v>
      </c>
      <c r="E291" s="1575"/>
      <c r="F291" s="1568" t="str">
        <f t="shared" si="4"/>
        <v/>
      </c>
    </row>
    <row r="292" spans="2:6" ht="12.75" hidden="1" customHeight="1" x14ac:dyDescent="0.2">
      <c r="B292" s="1565" t="s">
        <v>1076</v>
      </c>
      <c r="C292" s="1566" t="s">
        <v>511</v>
      </c>
      <c r="D292" s="1567">
        <v>0</v>
      </c>
      <c r="E292" s="1575"/>
      <c r="F292" s="1568" t="str">
        <f t="shared" si="4"/>
        <v/>
      </c>
    </row>
    <row r="293" spans="2:6" ht="12.75" hidden="1" customHeight="1" x14ac:dyDescent="0.2">
      <c r="B293" s="1565" t="s">
        <v>1077</v>
      </c>
      <c r="C293" s="1566" t="s">
        <v>512</v>
      </c>
      <c r="D293" s="1567">
        <v>0</v>
      </c>
      <c r="E293" s="1575"/>
      <c r="F293" s="1568" t="str">
        <f t="shared" si="4"/>
        <v/>
      </c>
    </row>
    <row r="294" spans="2:6" ht="12.75" hidden="1" customHeight="1" x14ac:dyDescent="0.2">
      <c r="B294" s="1565" t="s">
        <v>1078</v>
      </c>
      <c r="C294" s="1566" t="s">
        <v>513</v>
      </c>
      <c r="D294" s="1567">
        <v>0</v>
      </c>
      <c r="E294" s="1575"/>
      <c r="F294" s="1568" t="str">
        <f t="shared" si="4"/>
        <v/>
      </c>
    </row>
    <row r="295" spans="2:6" ht="25.5" hidden="1" customHeight="1" x14ac:dyDescent="0.2">
      <c r="B295" s="1565" t="s">
        <v>1079</v>
      </c>
      <c r="C295" s="1566" t="s">
        <v>410</v>
      </c>
      <c r="D295" s="1567">
        <v>0</v>
      </c>
      <c r="E295" s="1575"/>
      <c r="F295" s="1568" t="str">
        <f t="shared" si="4"/>
        <v/>
      </c>
    </row>
    <row r="296" spans="2:6" ht="12.75" hidden="1" customHeight="1" x14ac:dyDescent="0.2">
      <c r="B296" s="1565" t="s">
        <v>1080</v>
      </c>
      <c r="C296" s="1566" t="s">
        <v>411</v>
      </c>
      <c r="D296" s="1567">
        <v>0</v>
      </c>
      <c r="E296" s="1575"/>
      <c r="F296" s="1568" t="str">
        <f t="shared" si="4"/>
        <v/>
      </c>
    </row>
    <row r="297" spans="2:6" ht="12.75" hidden="1" customHeight="1" x14ac:dyDescent="0.2">
      <c r="B297" s="1565" t="s">
        <v>1081</v>
      </c>
      <c r="C297" s="1566" t="s">
        <v>412</v>
      </c>
      <c r="D297" s="1567">
        <v>0</v>
      </c>
      <c r="E297" s="1575"/>
      <c r="F297" s="1568" t="str">
        <f t="shared" si="4"/>
        <v/>
      </c>
    </row>
    <row r="298" spans="2:6" ht="12.75" hidden="1" customHeight="1" x14ac:dyDescent="0.2">
      <c r="B298" s="1565" t="s">
        <v>486</v>
      </c>
      <c r="C298" s="1566" t="s">
        <v>413</v>
      </c>
      <c r="D298" s="1567">
        <v>0</v>
      </c>
      <c r="E298" s="1575"/>
      <c r="F298" s="1568" t="str">
        <f t="shared" si="4"/>
        <v/>
      </c>
    </row>
    <row r="299" spans="2:6" ht="12.75" hidden="1" customHeight="1" x14ac:dyDescent="0.2">
      <c r="B299" s="1565" t="s">
        <v>1082</v>
      </c>
      <c r="C299" s="1566" t="s">
        <v>414</v>
      </c>
      <c r="D299" s="1567">
        <v>0</v>
      </c>
      <c r="E299" s="1575"/>
      <c r="F299" s="1568" t="str">
        <f t="shared" si="4"/>
        <v/>
      </c>
    </row>
    <row r="300" spans="2:6" ht="26.25" hidden="1" customHeight="1" thickBot="1" x14ac:dyDescent="0.25">
      <c r="B300" s="1565" t="s">
        <v>1083</v>
      </c>
      <c r="C300" s="1566" t="s">
        <v>765</v>
      </c>
      <c r="D300" s="1567">
        <v>0</v>
      </c>
      <c r="E300" s="1575"/>
      <c r="F300" s="1568" t="str">
        <f t="shared" si="4"/>
        <v/>
      </c>
    </row>
    <row r="301" spans="2:6" ht="27.75" hidden="1" customHeight="1" thickBot="1" x14ac:dyDescent="0.25">
      <c r="B301" s="7554" t="s">
        <v>1209</v>
      </c>
      <c r="C301" s="7555"/>
      <c r="D301" s="1557">
        <v>0</v>
      </c>
      <c r="E301" s="1558"/>
      <c r="F301" s="1559" t="str">
        <f t="shared" si="4"/>
        <v/>
      </c>
    </row>
    <row r="302" spans="2:6" ht="12.75" hidden="1" customHeight="1" x14ac:dyDescent="0.2">
      <c r="B302" s="1565" t="s">
        <v>1085</v>
      </c>
      <c r="C302" s="1566" t="s">
        <v>415</v>
      </c>
      <c r="D302" s="1567">
        <v>0</v>
      </c>
      <c r="E302" s="1575"/>
      <c r="F302" s="1568" t="str">
        <f t="shared" si="4"/>
        <v/>
      </c>
    </row>
    <row r="303" spans="2:6" ht="12.75" hidden="1" customHeight="1" x14ac:dyDescent="0.2">
      <c r="B303" s="1565" t="s">
        <v>1086</v>
      </c>
      <c r="C303" s="1566" t="s">
        <v>416</v>
      </c>
      <c r="D303" s="1567">
        <v>0</v>
      </c>
      <c r="E303" s="1575"/>
      <c r="F303" s="1568" t="str">
        <f t="shared" si="4"/>
        <v/>
      </c>
    </row>
    <row r="304" spans="2:6" ht="12.75" hidden="1" customHeight="1" x14ac:dyDescent="0.2">
      <c r="B304" s="1565" t="s">
        <v>1087</v>
      </c>
      <c r="C304" s="1566" t="s">
        <v>417</v>
      </c>
      <c r="D304" s="1567">
        <v>0</v>
      </c>
      <c r="E304" s="1575"/>
      <c r="F304" s="1568" t="str">
        <f t="shared" si="4"/>
        <v/>
      </c>
    </row>
    <row r="305" spans="2:6" ht="12.75" hidden="1" customHeight="1" x14ac:dyDescent="0.2">
      <c r="B305" s="1565" t="s">
        <v>1088</v>
      </c>
      <c r="C305" s="1566" t="s">
        <v>418</v>
      </c>
      <c r="D305" s="1567">
        <v>0</v>
      </c>
      <c r="E305" s="1575"/>
      <c r="F305" s="1568" t="str">
        <f t="shared" si="4"/>
        <v/>
      </c>
    </row>
    <row r="306" spans="2:6" ht="13.5" hidden="1" customHeight="1" thickBot="1" x14ac:dyDescent="0.25">
      <c r="B306" s="1565" t="s">
        <v>1089</v>
      </c>
      <c r="C306" s="1566" t="s">
        <v>419</v>
      </c>
      <c r="D306" s="1567">
        <v>0</v>
      </c>
      <c r="E306" s="1575"/>
      <c r="F306" s="1568" t="str">
        <f t="shared" si="4"/>
        <v/>
      </c>
    </row>
    <row r="307" spans="2:6" ht="13.5" hidden="1" customHeight="1" thickBot="1" x14ac:dyDescent="0.25">
      <c r="B307" s="1574" t="s">
        <v>1210</v>
      </c>
      <c r="C307" s="5552"/>
      <c r="D307" s="1557">
        <v>0</v>
      </c>
      <c r="E307" s="1558"/>
      <c r="F307" s="1559" t="str">
        <f t="shared" si="4"/>
        <v/>
      </c>
    </row>
    <row r="308" spans="2:6" ht="12.75" hidden="1" customHeight="1" x14ac:dyDescent="0.2">
      <c r="B308" s="1565" t="s">
        <v>1091</v>
      </c>
      <c r="C308" s="1566" t="s">
        <v>420</v>
      </c>
      <c r="D308" s="1567">
        <v>0</v>
      </c>
      <c r="E308" s="1575"/>
      <c r="F308" s="1568" t="str">
        <f t="shared" si="4"/>
        <v/>
      </c>
    </row>
    <row r="309" spans="2:6" ht="12.75" hidden="1" customHeight="1" x14ac:dyDescent="0.2">
      <c r="B309" s="1565" t="s">
        <v>1092</v>
      </c>
      <c r="C309" s="1566" t="s">
        <v>421</v>
      </c>
      <c r="D309" s="1567">
        <v>0</v>
      </c>
      <c r="E309" s="1575"/>
      <c r="F309" s="1568" t="str">
        <f t="shared" si="4"/>
        <v/>
      </c>
    </row>
    <row r="310" spans="2:6" ht="12.75" hidden="1" customHeight="1" x14ac:dyDescent="0.2">
      <c r="B310" s="1565" t="s">
        <v>1093</v>
      </c>
      <c r="C310" s="1566" t="s">
        <v>422</v>
      </c>
      <c r="D310" s="1567">
        <v>0</v>
      </c>
      <c r="E310" s="1575"/>
      <c r="F310" s="1568" t="str">
        <f t="shared" si="4"/>
        <v/>
      </c>
    </row>
    <row r="311" spans="2:6" ht="12.75" hidden="1" customHeight="1" x14ac:dyDescent="0.2">
      <c r="B311" s="1565" t="s">
        <v>1094</v>
      </c>
      <c r="C311" s="1566" t="s">
        <v>423</v>
      </c>
      <c r="D311" s="1567">
        <v>0</v>
      </c>
      <c r="E311" s="1575"/>
      <c r="F311" s="1568" t="str">
        <f t="shared" si="4"/>
        <v/>
      </c>
    </row>
    <row r="312" spans="2:6" ht="12.75" hidden="1" customHeight="1" x14ac:dyDescent="0.2">
      <c r="B312" s="1565" t="s">
        <v>1095</v>
      </c>
      <c r="C312" s="1566" t="s">
        <v>1211</v>
      </c>
      <c r="D312" s="1567">
        <v>0</v>
      </c>
      <c r="E312" s="1575"/>
      <c r="F312" s="1568" t="str">
        <f t="shared" si="4"/>
        <v/>
      </c>
    </row>
    <row r="313" spans="2:6" ht="12.75" hidden="1" customHeight="1" x14ac:dyDescent="0.2">
      <c r="B313" s="1565" t="s">
        <v>1096</v>
      </c>
      <c r="C313" s="1566" t="s">
        <v>424</v>
      </c>
      <c r="D313" s="1567">
        <v>0</v>
      </c>
      <c r="E313" s="1575"/>
      <c r="F313" s="1568" t="str">
        <f t="shared" si="4"/>
        <v/>
      </c>
    </row>
    <row r="314" spans="2:6" ht="12.75" hidden="1" customHeight="1" x14ac:dyDescent="0.2">
      <c r="B314" s="1565" t="s">
        <v>1097</v>
      </c>
      <c r="C314" s="1566" t="s">
        <v>425</v>
      </c>
      <c r="D314" s="1567">
        <v>0</v>
      </c>
      <c r="E314" s="1575"/>
      <c r="F314" s="1568" t="str">
        <f t="shared" si="4"/>
        <v/>
      </c>
    </row>
    <row r="315" spans="2:6" ht="12.75" hidden="1" customHeight="1" x14ac:dyDescent="0.2">
      <c r="B315" s="1565" t="s">
        <v>1098</v>
      </c>
      <c r="C315" s="1566" t="s">
        <v>426</v>
      </c>
      <c r="D315" s="1567">
        <v>0</v>
      </c>
      <c r="E315" s="1575"/>
      <c r="F315" s="1568" t="str">
        <f t="shared" si="4"/>
        <v/>
      </c>
    </row>
    <row r="316" spans="2:6" ht="12.75" hidden="1" customHeight="1" x14ac:dyDescent="0.2">
      <c r="B316" s="1565" t="s">
        <v>1099</v>
      </c>
      <c r="C316" s="1566" t="s">
        <v>427</v>
      </c>
      <c r="D316" s="1567">
        <v>0</v>
      </c>
      <c r="E316" s="1575"/>
      <c r="F316" s="1568" t="str">
        <f t="shared" si="4"/>
        <v/>
      </c>
    </row>
    <row r="317" spans="2:6" ht="12.75" hidden="1" customHeight="1" x14ac:dyDescent="0.2">
      <c r="B317" s="1565" t="s">
        <v>1100</v>
      </c>
      <c r="C317" s="1566" t="s">
        <v>428</v>
      </c>
      <c r="D317" s="1567">
        <v>0</v>
      </c>
      <c r="E317" s="1575"/>
      <c r="F317" s="1568" t="str">
        <f t="shared" si="4"/>
        <v/>
      </c>
    </row>
    <row r="318" spans="2:6" ht="12.75" hidden="1" customHeight="1" x14ac:dyDescent="0.2">
      <c r="B318" s="1565" t="s">
        <v>1101</v>
      </c>
      <c r="C318" s="1566" t="s">
        <v>429</v>
      </c>
      <c r="D318" s="1567">
        <v>0</v>
      </c>
      <c r="E318" s="1575"/>
      <c r="F318" s="1568" t="str">
        <f t="shared" si="4"/>
        <v/>
      </c>
    </row>
    <row r="319" spans="2:6" ht="12.75" hidden="1" customHeight="1" x14ac:dyDescent="0.2">
      <c r="B319" s="1565" t="s">
        <v>1102</v>
      </c>
      <c r="C319" s="1566" t="s">
        <v>430</v>
      </c>
      <c r="D319" s="1567">
        <v>0</v>
      </c>
      <c r="E319" s="1575"/>
      <c r="F319" s="1568" t="str">
        <f t="shared" si="4"/>
        <v/>
      </c>
    </row>
    <row r="320" spans="2:6" ht="12.75" hidden="1" customHeight="1" x14ac:dyDescent="0.2">
      <c r="B320" s="1565" t="s">
        <v>1103</v>
      </c>
      <c r="C320" s="1566" t="s">
        <v>431</v>
      </c>
      <c r="D320" s="1567">
        <v>0</v>
      </c>
      <c r="E320" s="1575"/>
      <c r="F320" s="1568" t="str">
        <f t="shared" si="4"/>
        <v/>
      </c>
    </row>
    <row r="321" spans="2:7" ht="24.75" hidden="1" customHeight="1" x14ac:dyDescent="0.2">
      <c r="B321" s="1565" t="s">
        <v>1104</v>
      </c>
      <c r="C321" s="1566" t="s">
        <v>432</v>
      </c>
      <c r="D321" s="1567">
        <v>0</v>
      </c>
      <c r="E321" s="1575"/>
      <c r="F321" s="1568" t="str">
        <f t="shared" si="4"/>
        <v/>
      </c>
    </row>
    <row r="322" spans="2:7" ht="25.5" hidden="1" customHeight="1" x14ac:dyDescent="0.2">
      <c r="B322" s="1565" t="s">
        <v>1105</v>
      </c>
      <c r="C322" s="1566" t="s">
        <v>433</v>
      </c>
      <c r="D322" s="1567">
        <v>0</v>
      </c>
      <c r="E322" s="1575"/>
      <c r="F322" s="1568" t="str">
        <f t="shared" si="4"/>
        <v/>
      </c>
    </row>
    <row r="323" spans="2:7" ht="12.75" hidden="1" customHeight="1" x14ac:dyDescent="0.2">
      <c r="B323" s="1565" t="s">
        <v>1106</v>
      </c>
      <c r="C323" s="1566" t="s">
        <v>434</v>
      </c>
      <c r="D323" s="1567">
        <v>0</v>
      </c>
      <c r="E323" s="1575"/>
      <c r="F323" s="1568" t="str">
        <f t="shared" si="4"/>
        <v/>
      </c>
    </row>
    <row r="324" spans="2:7" ht="25.5" hidden="1" customHeight="1" x14ac:dyDescent="0.2">
      <c r="B324" s="1565" t="s">
        <v>1107</v>
      </c>
      <c r="C324" s="1566" t="s">
        <v>435</v>
      </c>
      <c r="D324" s="1567">
        <v>0</v>
      </c>
      <c r="E324" s="1575"/>
      <c r="F324" s="1568" t="str">
        <f t="shared" si="4"/>
        <v/>
      </c>
    </row>
    <row r="325" spans="2:7" ht="12.75" hidden="1" customHeight="1" x14ac:dyDescent="0.2">
      <c r="B325" s="1565" t="s">
        <v>1108</v>
      </c>
      <c r="C325" s="1566" t="s">
        <v>436</v>
      </c>
      <c r="D325" s="1567">
        <v>0</v>
      </c>
      <c r="E325" s="1575"/>
      <c r="F325" s="1568" t="str">
        <f t="shared" si="4"/>
        <v/>
      </c>
    </row>
    <row r="326" spans="2:7" ht="12.75" hidden="1" customHeight="1" x14ac:dyDescent="0.2">
      <c r="B326" s="1565" t="s">
        <v>1109</v>
      </c>
      <c r="C326" s="1566" t="s">
        <v>437</v>
      </c>
      <c r="D326" s="1567">
        <v>0</v>
      </c>
      <c r="E326" s="1575"/>
      <c r="F326" s="1568" t="str">
        <f t="shared" si="4"/>
        <v/>
      </c>
    </row>
    <row r="327" spans="2:7" ht="12.75" hidden="1" customHeight="1" x14ac:dyDescent="0.2">
      <c r="B327" s="1565" t="s">
        <v>1110</v>
      </c>
      <c r="C327" s="1566" t="s">
        <v>438</v>
      </c>
      <c r="D327" s="1567">
        <v>0</v>
      </c>
      <c r="E327" s="1575"/>
      <c r="F327" s="1568" t="str">
        <f t="shared" si="4"/>
        <v/>
      </c>
    </row>
    <row r="328" spans="2:7" ht="12.75" hidden="1" customHeight="1" x14ac:dyDescent="0.2">
      <c r="B328" s="1565" t="s">
        <v>1111</v>
      </c>
      <c r="C328" s="1566" t="s">
        <v>439</v>
      </c>
      <c r="D328" s="1567">
        <v>0</v>
      </c>
      <c r="E328" s="1575"/>
      <c r="F328" s="1568" t="str">
        <f t="shared" si="4"/>
        <v/>
      </c>
    </row>
    <row r="329" spans="2:7" ht="12.75" hidden="1" customHeight="1" x14ac:dyDescent="0.2">
      <c r="B329" s="1565" t="s">
        <v>1112</v>
      </c>
      <c r="C329" s="1566" t="s">
        <v>440</v>
      </c>
      <c r="D329" s="1567">
        <v>0</v>
      </c>
      <c r="E329" s="1575"/>
      <c r="F329" s="1568" t="str">
        <f>IF(D329*E329=0,"",(E329/D329)*100-100)</f>
        <v/>
      </c>
    </row>
    <row r="330" spans="2:7" ht="12.75" hidden="1" customHeight="1" x14ac:dyDescent="0.2">
      <c r="B330" s="1565" t="s">
        <v>1113</v>
      </c>
      <c r="C330" s="1566" t="s">
        <v>441</v>
      </c>
      <c r="D330" s="1567">
        <v>0</v>
      </c>
      <c r="E330" s="1575"/>
      <c r="F330" s="1568" t="str">
        <f>IF(D330*E330=0,"",(E330/D330)*100-100)</f>
        <v/>
      </c>
    </row>
    <row r="331" spans="2:7" ht="26.25" hidden="1" customHeight="1" thickBot="1" x14ac:dyDescent="0.25">
      <c r="B331" s="1565" t="s">
        <v>1114</v>
      </c>
      <c r="C331" s="1566" t="s">
        <v>442</v>
      </c>
      <c r="D331" s="1567">
        <v>0</v>
      </c>
      <c r="E331" s="1575"/>
      <c r="F331" s="1568" t="str">
        <f>IF(D331*E331=0,"",(E331/D331)*100-100)</f>
        <v/>
      </c>
    </row>
    <row r="332" spans="2:7" ht="13.5" hidden="1" customHeight="1" thickBot="1" x14ac:dyDescent="0.25">
      <c r="B332" s="1574" t="s">
        <v>564</v>
      </c>
      <c r="C332" s="5552"/>
      <c r="D332" s="1583">
        <v>0</v>
      </c>
      <c r="E332" s="1558"/>
      <c r="F332" s="1559" t="str">
        <f>IF(D332*E332=0,"",(E332/D332)*100-100)</f>
        <v/>
      </c>
    </row>
    <row r="333" spans="2:7" ht="13.5" thickBot="1" x14ac:dyDescent="0.25">
      <c r="B333" s="1584" t="s">
        <v>14</v>
      </c>
      <c r="C333" s="1585"/>
      <c r="D333" s="1586">
        <v>3004</v>
      </c>
      <c r="E333" s="1558">
        <f>SUM(E332,E307,E301,E288,E280,E257,E243,E232,E224,E213,E204,E183,E163,E157,E148,E125,E110,E95,E85,E78,E72,E64,E58,E52,E45,E29,E5)</f>
        <v>3150</v>
      </c>
      <c r="F333" s="1559">
        <f>IF(D333*E333=0,"",(E333/D333)*100-100)</f>
        <v>4.8601864181091941</v>
      </c>
    </row>
    <row r="334" spans="2:7" ht="11.25" customHeight="1" x14ac:dyDescent="0.25">
      <c r="C334"/>
      <c r="D334"/>
      <c r="E334"/>
      <c r="F334"/>
      <c r="G334"/>
    </row>
    <row r="335" spans="2:7" ht="15" x14ac:dyDescent="0.25">
      <c r="B335" s="1635" t="s">
        <v>2804</v>
      </c>
      <c r="C335"/>
      <c r="D335"/>
      <c r="E335"/>
      <c r="F335"/>
      <c r="G335"/>
    </row>
    <row r="337" spans="2:6" x14ac:dyDescent="0.2">
      <c r="B337" s="7544" t="s">
        <v>2518</v>
      </c>
      <c r="C337" s="7544"/>
      <c r="D337" s="7544"/>
      <c r="E337" s="7544"/>
      <c r="F337" s="7544"/>
    </row>
    <row r="338" spans="2:6" x14ac:dyDescent="0.2">
      <c r="B338" s="1551"/>
      <c r="C338" s="1588"/>
      <c r="D338" s="1552"/>
      <c r="E338" s="1552"/>
      <c r="F338" s="1552"/>
    </row>
    <row r="339" spans="2:6" ht="13.5" thickBot="1" x14ac:dyDescent="0.25">
      <c r="B339" s="1551"/>
      <c r="C339" s="1589"/>
      <c r="D339" s="1284"/>
      <c r="E339" s="1553"/>
      <c r="F339" s="1553"/>
    </row>
    <row r="340" spans="2:6" ht="12.75" customHeight="1" x14ac:dyDescent="0.2">
      <c r="B340" s="7545" t="s">
        <v>1212</v>
      </c>
      <c r="C340" s="7547" t="s">
        <v>1213</v>
      </c>
      <c r="D340" s="7549" t="s">
        <v>1177</v>
      </c>
      <c r="E340" s="7550"/>
      <c r="F340" s="7551"/>
    </row>
    <row r="341" spans="2:6" ht="26.25" thickBot="1" x14ac:dyDescent="0.25">
      <c r="B341" s="7546"/>
      <c r="C341" s="7548"/>
      <c r="D341" s="6511" t="s">
        <v>1</v>
      </c>
      <c r="E341" s="1555" t="s">
        <v>2360</v>
      </c>
      <c r="F341" s="1556" t="s">
        <v>125</v>
      </c>
    </row>
    <row r="342" spans="2:6" ht="13.5" thickBot="1" x14ac:dyDescent="0.25">
      <c r="B342" s="7552" t="s">
        <v>1178</v>
      </c>
      <c r="C342" s="7553"/>
      <c r="D342" s="1604">
        <v>6</v>
      </c>
      <c r="E342" s="1558">
        <v>0</v>
      </c>
      <c r="F342" s="1559" t="s">
        <v>613</v>
      </c>
    </row>
    <row r="343" spans="2:6" ht="12.75" hidden="1" customHeight="1" x14ac:dyDescent="0.2">
      <c r="B343" s="1590" t="s">
        <v>821</v>
      </c>
      <c r="C343" s="1591" t="s">
        <v>500</v>
      </c>
      <c r="D343" s="6512">
        <v>0</v>
      </c>
      <c r="E343" s="1563">
        <v>0</v>
      </c>
      <c r="F343" s="1564" t="s">
        <v>613</v>
      </c>
    </row>
    <row r="344" spans="2:6" ht="12.75" hidden="1" customHeight="1" x14ac:dyDescent="0.2">
      <c r="B344" s="1592" t="s">
        <v>822</v>
      </c>
      <c r="C344" s="1593" t="s">
        <v>501</v>
      </c>
      <c r="D344" s="1599">
        <v>0</v>
      </c>
      <c r="E344" s="1563">
        <v>0</v>
      </c>
      <c r="F344" s="1568" t="s">
        <v>613</v>
      </c>
    </row>
    <row r="345" spans="2:6" ht="12.75" hidden="1" customHeight="1" x14ac:dyDescent="0.2">
      <c r="B345" s="1592" t="s">
        <v>823</v>
      </c>
      <c r="C345" s="1593" t="s">
        <v>502</v>
      </c>
      <c r="D345" s="1599">
        <v>0</v>
      </c>
      <c r="E345" s="1563">
        <v>0</v>
      </c>
      <c r="F345" s="1568" t="s">
        <v>613</v>
      </c>
    </row>
    <row r="346" spans="2:6" ht="12.75" hidden="1" customHeight="1" x14ac:dyDescent="0.2">
      <c r="B346" s="1592" t="s">
        <v>448</v>
      </c>
      <c r="C346" s="1593" t="s">
        <v>449</v>
      </c>
      <c r="D346" s="1599">
        <v>0</v>
      </c>
      <c r="E346" s="1563">
        <v>0</v>
      </c>
      <c r="F346" s="1568" t="s">
        <v>613</v>
      </c>
    </row>
    <row r="347" spans="2:6" ht="12.75" hidden="1" customHeight="1" x14ac:dyDescent="0.2">
      <c r="B347" s="1592" t="s">
        <v>824</v>
      </c>
      <c r="C347" s="1593" t="s">
        <v>503</v>
      </c>
      <c r="D347" s="1599">
        <v>0</v>
      </c>
      <c r="E347" s="1563">
        <v>0</v>
      </c>
      <c r="F347" s="1568" t="s">
        <v>613</v>
      </c>
    </row>
    <row r="348" spans="2:6" ht="12.75" hidden="1" customHeight="1" x14ac:dyDescent="0.2">
      <c r="B348" s="1592" t="s">
        <v>825</v>
      </c>
      <c r="C348" s="1593" t="s">
        <v>504</v>
      </c>
      <c r="D348" s="1599">
        <v>0</v>
      </c>
      <c r="E348" s="1563">
        <v>0</v>
      </c>
      <c r="F348" s="1568" t="s">
        <v>613</v>
      </c>
    </row>
    <row r="349" spans="2:6" ht="12.75" hidden="1" customHeight="1" x14ac:dyDescent="0.2">
      <c r="B349" s="1592" t="s">
        <v>826</v>
      </c>
      <c r="C349" s="1593" t="s">
        <v>505</v>
      </c>
      <c r="D349" s="1599">
        <v>0</v>
      </c>
      <c r="E349" s="1563">
        <v>0</v>
      </c>
      <c r="F349" s="1568" t="s">
        <v>613</v>
      </c>
    </row>
    <row r="350" spans="2:6" ht="12.75" hidden="1" customHeight="1" x14ac:dyDescent="0.2">
      <c r="B350" s="1592" t="s">
        <v>827</v>
      </c>
      <c r="C350" s="1593" t="s">
        <v>506</v>
      </c>
      <c r="D350" s="1599">
        <v>0</v>
      </c>
      <c r="E350" s="1563">
        <v>0</v>
      </c>
      <c r="F350" s="1568" t="s">
        <v>613</v>
      </c>
    </row>
    <row r="351" spans="2:6" ht="12.75" hidden="1" customHeight="1" x14ac:dyDescent="0.2">
      <c r="B351" s="1592" t="s">
        <v>828</v>
      </c>
      <c r="C351" s="1593" t="s">
        <v>507</v>
      </c>
      <c r="D351" s="1599">
        <v>0</v>
      </c>
      <c r="E351" s="1563">
        <v>0</v>
      </c>
      <c r="F351" s="1568" t="s">
        <v>613</v>
      </c>
    </row>
    <row r="352" spans="2:6" ht="12.75" hidden="1" customHeight="1" x14ac:dyDescent="0.2">
      <c r="B352" s="1592" t="s">
        <v>829</v>
      </c>
      <c r="C352" s="1593" t="s">
        <v>388</v>
      </c>
      <c r="D352" s="1599">
        <v>0</v>
      </c>
      <c r="E352" s="1563">
        <v>0</v>
      </c>
      <c r="F352" s="1568" t="s">
        <v>613</v>
      </c>
    </row>
    <row r="353" spans="2:6" ht="12.75" hidden="1" customHeight="1" x14ac:dyDescent="0.2">
      <c r="B353" s="1592" t="s">
        <v>830</v>
      </c>
      <c r="C353" s="1593" t="s">
        <v>389</v>
      </c>
      <c r="D353" s="1599">
        <v>0</v>
      </c>
      <c r="E353" s="1563">
        <v>0</v>
      </c>
      <c r="F353" s="1568" t="s">
        <v>613</v>
      </c>
    </row>
    <row r="354" spans="2:6" ht="12.75" hidden="1" customHeight="1" x14ac:dyDescent="0.2">
      <c r="B354" s="1592" t="s">
        <v>831</v>
      </c>
      <c r="C354" s="1593" t="s">
        <v>390</v>
      </c>
      <c r="D354" s="1599">
        <v>0</v>
      </c>
      <c r="E354" s="1563">
        <v>0</v>
      </c>
      <c r="F354" s="1568" t="s">
        <v>613</v>
      </c>
    </row>
    <row r="355" spans="2:6" ht="12.75" hidden="1" customHeight="1" x14ac:dyDescent="0.2">
      <c r="B355" s="1592" t="s">
        <v>832</v>
      </c>
      <c r="C355" s="1593" t="s">
        <v>391</v>
      </c>
      <c r="D355" s="1599">
        <v>0</v>
      </c>
      <c r="E355" s="1563">
        <v>0</v>
      </c>
      <c r="F355" s="1568" t="s">
        <v>613</v>
      </c>
    </row>
    <row r="356" spans="2:6" ht="12.75" hidden="1" customHeight="1" x14ac:dyDescent="0.2">
      <c r="B356" s="1592" t="s">
        <v>833</v>
      </c>
      <c r="C356" s="1593" t="s">
        <v>392</v>
      </c>
      <c r="D356" s="1599">
        <v>0</v>
      </c>
      <c r="E356" s="1563">
        <v>0</v>
      </c>
      <c r="F356" s="1568" t="s">
        <v>613</v>
      </c>
    </row>
    <row r="357" spans="2:6" ht="12.75" hidden="1" customHeight="1" x14ac:dyDescent="0.2">
      <c r="B357" s="1592" t="s">
        <v>1179</v>
      </c>
      <c r="C357" s="1593"/>
      <c r="D357" s="1599">
        <v>0</v>
      </c>
      <c r="E357" s="1563">
        <v>0</v>
      </c>
      <c r="F357" s="1568"/>
    </row>
    <row r="358" spans="2:6" ht="12.75" hidden="1" customHeight="1" x14ac:dyDescent="0.2">
      <c r="B358" s="1592" t="s">
        <v>834</v>
      </c>
      <c r="C358" s="1593" t="s">
        <v>394</v>
      </c>
      <c r="D358" s="1599">
        <v>0</v>
      </c>
      <c r="E358" s="1563">
        <v>0</v>
      </c>
      <c r="F358" s="1568" t="s">
        <v>613</v>
      </c>
    </row>
    <row r="359" spans="2:6" ht="25.5" hidden="1" customHeight="1" x14ac:dyDescent="0.2">
      <c r="B359" s="1592" t="s">
        <v>835</v>
      </c>
      <c r="C359" s="1593" t="s">
        <v>836</v>
      </c>
      <c r="D359" s="1599">
        <v>0</v>
      </c>
      <c r="E359" s="1563">
        <v>0</v>
      </c>
      <c r="F359" s="1568" t="s">
        <v>613</v>
      </c>
    </row>
    <row r="360" spans="2:6" ht="25.5" hidden="1" customHeight="1" x14ac:dyDescent="0.2">
      <c r="B360" s="1592" t="s">
        <v>837</v>
      </c>
      <c r="C360" s="1593" t="s">
        <v>838</v>
      </c>
      <c r="D360" s="1599">
        <v>0</v>
      </c>
      <c r="E360" s="1563">
        <v>0</v>
      </c>
      <c r="F360" s="1568" t="s">
        <v>613</v>
      </c>
    </row>
    <row r="361" spans="2:6" ht="12.75" hidden="1" customHeight="1" x14ac:dyDescent="0.2">
      <c r="B361" s="1592" t="s">
        <v>839</v>
      </c>
      <c r="C361" s="1593" t="s">
        <v>840</v>
      </c>
      <c r="D361" s="1599">
        <v>0</v>
      </c>
      <c r="E361" s="1563">
        <v>0</v>
      </c>
      <c r="F361" s="1568" t="s">
        <v>613</v>
      </c>
    </row>
    <row r="362" spans="2:6" ht="13.5" thickBot="1" x14ac:dyDescent="0.25">
      <c r="B362" s="1592" t="s">
        <v>841</v>
      </c>
      <c r="C362" s="1593" t="s">
        <v>842</v>
      </c>
      <c r="D362" s="1599">
        <v>6</v>
      </c>
      <c r="E362" s="1563">
        <v>0</v>
      </c>
      <c r="F362" s="1568" t="s">
        <v>613</v>
      </c>
    </row>
    <row r="363" spans="2:6" ht="12.75" hidden="1" customHeight="1" x14ac:dyDescent="0.2">
      <c r="B363" s="1592" t="s">
        <v>843</v>
      </c>
      <c r="C363" s="1593" t="s">
        <v>569</v>
      </c>
      <c r="D363" s="1599">
        <v>0</v>
      </c>
      <c r="E363" s="1563">
        <v>0</v>
      </c>
      <c r="F363" s="1568" t="s">
        <v>613</v>
      </c>
    </row>
    <row r="364" spans="2:6" ht="12.75" hidden="1" customHeight="1" x14ac:dyDescent="0.2">
      <c r="B364" s="1592" t="s">
        <v>844</v>
      </c>
      <c r="C364" s="1593" t="s">
        <v>845</v>
      </c>
      <c r="D364" s="1599">
        <v>0</v>
      </c>
      <c r="E364" s="1563">
        <v>0</v>
      </c>
      <c r="F364" s="1568" t="s">
        <v>613</v>
      </c>
    </row>
    <row r="365" spans="2:6" ht="13.5" hidden="1" customHeight="1" thickBot="1" x14ac:dyDescent="0.25">
      <c r="B365" s="1594" t="s">
        <v>846</v>
      </c>
      <c r="C365" s="1595" t="s">
        <v>847</v>
      </c>
      <c r="D365" s="6513">
        <v>0</v>
      </c>
      <c r="E365" s="1572">
        <v>0</v>
      </c>
      <c r="F365" s="1573" t="s">
        <v>613</v>
      </c>
    </row>
    <row r="366" spans="2:6" ht="13.5" thickBot="1" x14ac:dyDescent="0.25">
      <c r="B366" s="1596" t="s">
        <v>1180</v>
      </c>
      <c r="C366" s="6499"/>
      <c r="D366" s="1604">
        <v>202</v>
      </c>
      <c r="E366" s="1558">
        <v>198</v>
      </c>
      <c r="F366" s="1559">
        <v>-1.9801980198019749</v>
      </c>
    </row>
    <row r="367" spans="2:6" x14ac:dyDescent="0.2">
      <c r="B367" s="1590" t="s">
        <v>599</v>
      </c>
      <c r="C367" s="1591" t="s">
        <v>230</v>
      </c>
      <c r="D367" s="6512">
        <v>2</v>
      </c>
      <c r="E367" s="1563">
        <v>1</v>
      </c>
      <c r="F367" s="1564">
        <v>-50</v>
      </c>
    </row>
    <row r="368" spans="2:6" x14ac:dyDescent="0.2">
      <c r="B368" s="1592" t="s">
        <v>450</v>
      </c>
      <c r="C368" s="1593" t="s">
        <v>231</v>
      </c>
      <c r="D368" s="1599">
        <v>0</v>
      </c>
      <c r="E368" s="1575">
        <v>1</v>
      </c>
      <c r="F368" s="1568" t="s">
        <v>613</v>
      </c>
    </row>
    <row r="369" spans="2:6" ht="12.75" hidden="1" customHeight="1" x14ac:dyDescent="0.2">
      <c r="B369" s="1592" t="s">
        <v>849</v>
      </c>
      <c r="C369" s="1593" t="s">
        <v>1181</v>
      </c>
      <c r="D369" s="1599">
        <v>0</v>
      </c>
      <c r="E369" s="1575">
        <v>0</v>
      </c>
      <c r="F369" s="1568" t="s">
        <v>613</v>
      </c>
    </row>
    <row r="370" spans="2:6" ht="12.75" hidden="1" customHeight="1" x14ac:dyDescent="0.2">
      <c r="B370" s="1592" t="s">
        <v>850</v>
      </c>
      <c r="C370" s="1593" t="s">
        <v>603</v>
      </c>
      <c r="D370" s="1599">
        <v>0</v>
      </c>
      <c r="E370" s="1575">
        <v>0</v>
      </c>
      <c r="F370" s="1568" t="s">
        <v>613</v>
      </c>
    </row>
    <row r="371" spans="2:6" ht="12.75" hidden="1" customHeight="1" x14ac:dyDescent="0.2">
      <c r="B371" s="1592" t="s">
        <v>851</v>
      </c>
      <c r="C371" s="1593" t="s">
        <v>604</v>
      </c>
      <c r="D371" s="1599">
        <v>0</v>
      </c>
      <c r="E371" s="1575">
        <v>0</v>
      </c>
      <c r="F371" s="1568" t="s">
        <v>613</v>
      </c>
    </row>
    <row r="372" spans="2:6" ht="12.75" hidden="1" customHeight="1" x14ac:dyDescent="0.2">
      <c r="B372" s="1592" t="s">
        <v>852</v>
      </c>
      <c r="C372" s="1593" t="s">
        <v>605</v>
      </c>
      <c r="D372" s="1599">
        <v>0</v>
      </c>
      <c r="E372" s="1575">
        <v>0</v>
      </c>
      <c r="F372" s="1568" t="s">
        <v>613</v>
      </c>
    </row>
    <row r="373" spans="2:6" ht="12.75" hidden="1" customHeight="1" x14ac:dyDescent="0.2">
      <c r="B373" s="1592" t="s">
        <v>853</v>
      </c>
      <c r="C373" s="1593" t="s">
        <v>606</v>
      </c>
      <c r="D373" s="1599">
        <v>0</v>
      </c>
      <c r="E373" s="1575">
        <v>0</v>
      </c>
      <c r="F373" s="1568" t="s">
        <v>613</v>
      </c>
    </row>
    <row r="374" spans="2:6" x14ac:dyDescent="0.2">
      <c r="B374" s="1592" t="s">
        <v>451</v>
      </c>
      <c r="C374" s="1593" t="s">
        <v>452</v>
      </c>
      <c r="D374" s="1599">
        <v>154</v>
      </c>
      <c r="E374" s="1575">
        <v>153</v>
      </c>
      <c r="F374" s="1568">
        <v>-0.64935064935063735</v>
      </c>
    </row>
    <row r="375" spans="2:6" x14ac:dyDescent="0.2">
      <c r="B375" s="1592" t="s">
        <v>453</v>
      </c>
      <c r="C375" s="1593" t="s">
        <v>454</v>
      </c>
      <c r="D375" s="1599">
        <v>38</v>
      </c>
      <c r="E375" s="1575">
        <v>37</v>
      </c>
      <c r="F375" s="1568">
        <v>-2.6315789473684248</v>
      </c>
    </row>
    <row r="376" spans="2:6" x14ac:dyDescent="0.2">
      <c r="B376" s="1592" t="s">
        <v>854</v>
      </c>
      <c r="C376" s="1593" t="s">
        <v>607</v>
      </c>
      <c r="D376" s="1599">
        <v>1</v>
      </c>
      <c r="E376" s="1575">
        <v>0</v>
      </c>
      <c r="F376" s="1568" t="s">
        <v>613</v>
      </c>
    </row>
    <row r="377" spans="2:6" ht="12.75" hidden="1" customHeight="1" x14ac:dyDescent="0.2">
      <c r="B377" s="1592" t="s">
        <v>855</v>
      </c>
      <c r="C377" s="1593" t="s">
        <v>608</v>
      </c>
      <c r="D377" s="1599">
        <v>0</v>
      </c>
      <c r="E377" s="1575">
        <v>0</v>
      </c>
      <c r="F377" s="1568" t="s">
        <v>613</v>
      </c>
    </row>
    <row r="378" spans="2:6" x14ac:dyDescent="0.2">
      <c r="B378" s="1592" t="s">
        <v>856</v>
      </c>
      <c r="C378" s="1593" t="s">
        <v>609</v>
      </c>
      <c r="D378" s="1599">
        <v>2</v>
      </c>
      <c r="E378" s="1575">
        <v>1</v>
      </c>
      <c r="F378" s="1568">
        <v>-50</v>
      </c>
    </row>
    <row r="379" spans="2:6" x14ac:dyDescent="0.2">
      <c r="B379" s="1592" t="s">
        <v>857</v>
      </c>
      <c r="C379" s="1593" t="s">
        <v>610</v>
      </c>
      <c r="D379" s="1599">
        <v>2</v>
      </c>
      <c r="E379" s="1575">
        <v>4</v>
      </c>
      <c r="F379" s="1568">
        <v>100</v>
      </c>
    </row>
    <row r="380" spans="2:6" ht="13.5" thickBot="1" x14ac:dyDescent="0.25">
      <c r="B380" s="1592" t="s">
        <v>858</v>
      </c>
      <c r="C380" s="1593" t="s">
        <v>611</v>
      </c>
      <c r="D380" s="1599">
        <v>3</v>
      </c>
      <c r="E380" s="1575">
        <v>1</v>
      </c>
      <c r="F380" s="1568">
        <v>-66.666666666666671</v>
      </c>
    </row>
    <row r="381" spans="2:6" ht="13.5" hidden="1" customHeight="1" thickBot="1" x14ac:dyDescent="0.25">
      <c r="B381" s="1594" t="s">
        <v>859</v>
      </c>
      <c r="C381" s="1595" t="s">
        <v>612</v>
      </c>
      <c r="D381" s="6513">
        <v>0</v>
      </c>
      <c r="E381" s="1572">
        <v>0</v>
      </c>
      <c r="F381" s="1573" t="s">
        <v>613</v>
      </c>
    </row>
    <row r="382" spans="2:6" ht="13.5" hidden="1" customHeight="1" thickBot="1" x14ac:dyDescent="0.25">
      <c r="B382" s="1596" t="s">
        <v>1182</v>
      </c>
      <c r="C382" s="6499"/>
      <c r="D382" s="1604">
        <v>0</v>
      </c>
      <c r="E382" s="1558"/>
      <c r="F382" s="1559" t="s">
        <v>613</v>
      </c>
    </row>
    <row r="383" spans="2:6" ht="12.75" hidden="1" customHeight="1" x14ac:dyDescent="0.2">
      <c r="B383" s="1590" t="s">
        <v>455</v>
      </c>
      <c r="C383" s="1591" t="s">
        <v>395</v>
      </c>
      <c r="D383" s="6512">
        <v>0</v>
      </c>
      <c r="E383" s="1563"/>
      <c r="F383" s="1564" t="s">
        <v>613</v>
      </c>
    </row>
    <row r="384" spans="2:6" ht="12.75" hidden="1" customHeight="1" x14ac:dyDescent="0.2">
      <c r="B384" s="1592" t="s">
        <v>456</v>
      </c>
      <c r="C384" s="1593" t="s">
        <v>396</v>
      </c>
      <c r="D384" s="1599">
        <v>0</v>
      </c>
      <c r="E384" s="1575"/>
      <c r="F384" s="1568" t="s">
        <v>613</v>
      </c>
    </row>
    <row r="385" spans="2:6" ht="12.75" hidden="1" customHeight="1" x14ac:dyDescent="0.2">
      <c r="B385" s="1592" t="s">
        <v>862</v>
      </c>
      <c r="C385" s="1593" t="s">
        <v>397</v>
      </c>
      <c r="D385" s="1599">
        <v>0</v>
      </c>
      <c r="E385" s="1575"/>
      <c r="F385" s="1568" t="s">
        <v>613</v>
      </c>
    </row>
    <row r="386" spans="2:6" ht="12.75" hidden="1" customHeight="1" x14ac:dyDescent="0.2">
      <c r="B386" s="1592" t="s">
        <v>863</v>
      </c>
      <c r="C386" s="1593" t="s">
        <v>398</v>
      </c>
      <c r="D386" s="1599">
        <v>0</v>
      </c>
      <c r="E386" s="1575"/>
      <c r="F386" s="1568" t="s">
        <v>613</v>
      </c>
    </row>
    <row r="387" spans="2:6" ht="12.75" hidden="1" customHeight="1" x14ac:dyDescent="0.2">
      <c r="B387" s="1592" t="s">
        <v>864</v>
      </c>
      <c r="C387" s="1593" t="s">
        <v>399</v>
      </c>
      <c r="D387" s="1599">
        <v>0</v>
      </c>
      <c r="E387" s="1575"/>
      <c r="F387" s="1568" t="s">
        <v>613</v>
      </c>
    </row>
    <row r="388" spans="2:6" ht="13.5" hidden="1" customHeight="1" thickBot="1" x14ac:dyDescent="0.25">
      <c r="B388" s="1592" t="s">
        <v>865</v>
      </c>
      <c r="C388" s="1593" t="s">
        <v>614</v>
      </c>
      <c r="D388" s="1599">
        <v>0</v>
      </c>
      <c r="E388" s="1575"/>
      <c r="F388" s="1568" t="s">
        <v>613</v>
      </c>
    </row>
    <row r="389" spans="2:6" ht="13.5" hidden="1" customHeight="1" thickBot="1" x14ac:dyDescent="0.25">
      <c r="B389" s="1596" t="s">
        <v>1183</v>
      </c>
      <c r="C389" s="6499"/>
      <c r="D389" s="1604">
        <v>0</v>
      </c>
      <c r="E389" s="1558">
        <v>0</v>
      </c>
      <c r="F389" s="1559" t="s">
        <v>613</v>
      </c>
    </row>
    <row r="390" spans="2:6" ht="12.75" hidden="1" customHeight="1" x14ac:dyDescent="0.2">
      <c r="B390" s="1592" t="s">
        <v>868</v>
      </c>
      <c r="C390" s="1593" t="s">
        <v>518</v>
      </c>
      <c r="D390" s="1599">
        <v>0</v>
      </c>
      <c r="E390" s="1575">
        <v>0</v>
      </c>
      <c r="F390" s="1568" t="s">
        <v>613</v>
      </c>
    </row>
    <row r="391" spans="2:6" ht="12.75" hidden="1" customHeight="1" x14ac:dyDescent="0.2">
      <c r="B391" s="1592" t="s">
        <v>869</v>
      </c>
      <c r="C391" s="1593" t="s">
        <v>519</v>
      </c>
      <c r="D391" s="1599">
        <v>0</v>
      </c>
      <c r="E391" s="1575">
        <v>0</v>
      </c>
      <c r="F391" s="1568" t="s">
        <v>613</v>
      </c>
    </row>
    <row r="392" spans="2:6" ht="12.75" hidden="1" customHeight="1" x14ac:dyDescent="0.2">
      <c r="B392" s="1592" t="s">
        <v>870</v>
      </c>
      <c r="C392" s="1593" t="s">
        <v>520</v>
      </c>
      <c r="D392" s="1599">
        <v>0</v>
      </c>
      <c r="E392" s="1575">
        <v>0</v>
      </c>
      <c r="F392" s="1568" t="s">
        <v>613</v>
      </c>
    </row>
    <row r="393" spans="2:6" ht="12.75" hidden="1" customHeight="1" x14ac:dyDescent="0.2">
      <c r="B393" s="1592" t="s">
        <v>871</v>
      </c>
      <c r="C393" s="1593" t="s">
        <v>521</v>
      </c>
      <c r="D393" s="1599">
        <v>0</v>
      </c>
      <c r="E393" s="1575">
        <v>0</v>
      </c>
      <c r="F393" s="1568" t="s">
        <v>613</v>
      </c>
    </row>
    <row r="394" spans="2:6" ht="13.5" hidden="1" customHeight="1" thickBot="1" x14ac:dyDescent="0.25">
      <c r="B394" s="1592" t="s">
        <v>872</v>
      </c>
      <c r="C394" s="1593" t="s">
        <v>522</v>
      </c>
      <c r="D394" s="1599">
        <v>0</v>
      </c>
      <c r="E394" s="1575">
        <v>0</v>
      </c>
      <c r="F394" s="1568" t="s">
        <v>613</v>
      </c>
    </row>
    <row r="395" spans="2:6" ht="13.5" thickBot="1" x14ac:dyDescent="0.25">
      <c r="B395" s="1596" t="s">
        <v>1184</v>
      </c>
      <c r="C395" s="6499"/>
      <c r="D395" s="1604">
        <v>182</v>
      </c>
      <c r="E395" s="1558">
        <v>226</v>
      </c>
      <c r="F395" s="1559">
        <v>24.175824175824175</v>
      </c>
    </row>
    <row r="396" spans="2:6" x14ac:dyDescent="0.2">
      <c r="B396" s="1592" t="s">
        <v>874</v>
      </c>
      <c r="C396" s="1593" t="s">
        <v>616</v>
      </c>
      <c r="D396" s="1599">
        <v>12</v>
      </c>
      <c r="E396" s="1575">
        <v>3</v>
      </c>
      <c r="F396" s="1568">
        <v>-75</v>
      </c>
    </row>
    <row r="397" spans="2:6" ht="12.75" hidden="1" customHeight="1" x14ac:dyDescent="0.2">
      <c r="B397" s="1592" t="s">
        <v>875</v>
      </c>
      <c r="C397" s="1593" t="s">
        <v>570</v>
      </c>
      <c r="D397" s="1599">
        <v>0</v>
      </c>
      <c r="E397" s="1575">
        <v>0</v>
      </c>
      <c r="F397" s="1568" t="s">
        <v>613</v>
      </c>
    </row>
    <row r="398" spans="2:6" x14ac:dyDescent="0.2">
      <c r="B398" s="1592" t="s">
        <v>876</v>
      </c>
      <c r="C398" s="1593" t="s">
        <v>617</v>
      </c>
      <c r="D398" s="1599">
        <v>1</v>
      </c>
      <c r="E398" s="1575">
        <v>0</v>
      </c>
      <c r="F398" s="1568" t="s">
        <v>613</v>
      </c>
    </row>
    <row r="399" spans="2:6" x14ac:dyDescent="0.2">
      <c r="B399" s="1592" t="s">
        <v>457</v>
      </c>
      <c r="C399" s="1593" t="s">
        <v>458</v>
      </c>
      <c r="D399" s="1599">
        <v>164</v>
      </c>
      <c r="E399" s="1575">
        <v>209</v>
      </c>
      <c r="F399" s="1568">
        <v>27.439024390243901</v>
      </c>
    </row>
    <row r="400" spans="2:6" ht="13.5" thickBot="1" x14ac:dyDescent="0.25">
      <c r="B400" s="1592" t="s">
        <v>459</v>
      </c>
      <c r="C400" s="1593" t="s">
        <v>460</v>
      </c>
      <c r="D400" s="1599">
        <v>5</v>
      </c>
      <c r="E400" s="1575">
        <v>14</v>
      </c>
      <c r="F400" s="1568">
        <v>180</v>
      </c>
    </row>
    <row r="401" spans="2:6" ht="13.5" thickBot="1" x14ac:dyDescent="0.25">
      <c r="B401" s="1596" t="s">
        <v>1185</v>
      </c>
      <c r="C401" s="6499"/>
      <c r="D401" s="1604">
        <v>12</v>
      </c>
      <c r="E401" s="1558">
        <v>4</v>
      </c>
      <c r="F401" s="1559">
        <v>-66.666666666666671</v>
      </c>
    </row>
    <row r="402" spans="2:6" ht="12.75" hidden="1" customHeight="1" x14ac:dyDescent="0.2">
      <c r="B402" s="1592" t="s">
        <v>461</v>
      </c>
      <c r="C402" s="1593" t="s">
        <v>462</v>
      </c>
      <c r="D402" s="1599">
        <v>0</v>
      </c>
      <c r="E402" s="1575">
        <v>0</v>
      </c>
      <c r="F402" s="1568" t="s">
        <v>613</v>
      </c>
    </row>
    <row r="403" spans="2:6" ht="12.75" hidden="1" customHeight="1" x14ac:dyDescent="0.2">
      <c r="B403" s="1592" t="s">
        <v>878</v>
      </c>
      <c r="C403" s="1593" t="s">
        <v>619</v>
      </c>
      <c r="D403" s="1599">
        <v>0</v>
      </c>
      <c r="E403" s="1575">
        <v>0</v>
      </c>
      <c r="F403" s="1568" t="s">
        <v>613</v>
      </c>
    </row>
    <row r="404" spans="2:6" ht="12.75" hidden="1" customHeight="1" x14ac:dyDescent="0.2">
      <c r="B404" s="1592" t="s">
        <v>879</v>
      </c>
      <c r="C404" s="1593" t="s">
        <v>620</v>
      </c>
      <c r="D404" s="1599">
        <v>0</v>
      </c>
      <c r="E404" s="1575">
        <v>0</v>
      </c>
      <c r="F404" s="1568" t="s">
        <v>613</v>
      </c>
    </row>
    <row r="405" spans="2:6" ht="12.75" hidden="1" customHeight="1" x14ac:dyDescent="0.2">
      <c r="B405" s="1592" t="s">
        <v>880</v>
      </c>
      <c r="C405" s="1593" t="s">
        <v>621</v>
      </c>
      <c r="D405" s="1599">
        <v>0</v>
      </c>
      <c r="E405" s="1575">
        <v>1</v>
      </c>
      <c r="F405" s="1568" t="s">
        <v>613</v>
      </c>
    </row>
    <row r="406" spans="2:6" ht="12.75" hidden="1" customHeight="1" x14ac:dyDescent="0.2">
      <c r="B406" s="1312" t="s">
        <v>622</v>
      </c>
      <c r="C406" s="1313" t="s">
        <v>623</v>
      </c>
      <c r="D406" s="1599">
        <v>0</v>
      </c>
      <c r="E406" s="1575">
        <v>2</v>
      </c>
      <c r="F406" s="1568"/>
    </row>
    <row r="407" spans="2:6" ht="12.75" hidden="1" customHeight="1" x14ac:dyDescent="0.2">
      <c r="B407" s="1592" t="s">
        <v>881</v>
      </c>
      <c r="C407" s="1593" t="s">
        <v>624</v>
      </c>
      <c r="D407" s="1599">
        <v>0</v>
      </c>
      <c r="E407" s="1575">
        <v>0</v>
      </c>
      <c r="F407" s="1568" t="s">
        <v>613</v>
      </c>
    </row>
    <row r="408" spans="2:6" ht="13.5" thickBot="1" x14ac:dyDescent="0.25">
      <c r="B408" s="1592" t="s">
        <v>463</v>
      </c>
      <c r="C408" s="1593" t="s">
        <v>464</v>
      </c>
      <c r="D408" s="1599">
        <v>12</v>
      </c>
      <c r="E408" s="1575">
        <v>1</v>
      </c>
      <c r="F408" s="1568">
        <v>-91.666666666666671</v>
      </c>
    </row>
    <row r="409" spans="2:6" ht="13.5" hidden="1" customHeight="1" thickBot="1" x14ac:dyDescent="0.25">
      <c r="B409" s="1596" t="s">
        <v>1186</v>
      </c>
      <c r="C409" s="6499"/>
      <c r="D409" s="1604">
        <v>0</v>
      </c>
      <c r="E409" s="1558"/>
      <c r="F409" s="1559" t="s">
        <v>613</v>
      </c>
    </row>
    <row r="410" spans="2:6" ht="12.75" hidden="1" customHeight="1" x14ac:dyDescent="0.2">
      <c r="B410" s="1592" t="s">
        <v>883</v>
      </c>
      <c r="C410" s="1593" t="s">
        <v>626</v>
      </c>
      <c r="D410" s="1599">
        <v>0</v>
      </c>
      <c r="E410" s="1575"/>
      <c r="F410" s="1568" t="s">
        <v>613</v>
      </c>
    </row>
    <row r="411" spans="2:6" ht="12.75" hidden="1" customHeight="1" x14ac:dyDescent="0.2">
      <c r="B411" s="1592" t="s">
        <v>884</v>
      </c>
      <c r="C411" s="1593" t="s">
        <v>627</v>
      </c>
      <c r="D411" s="1599">
        <v>0</v>
      </c>
      <c r="E411" s="1575"/>
      <c r="F411" s="1568" t="s">
        <v>613</v>
      </c>
    </row>
    <row r="412" spans="2:6" ht="12.75" hidden="1" customHeight="1" x14ac:dyDescent="0.2">
      <c r="B412" s="1592" t="s">
        <v>886</v>
      </c>
      <c r="C412" s="1593" t="s">
        <v>628</v>
      </c>
      <c r="D412" s="1599">
        <v>0</v>
      </c>
      <c r="E412" s="1575"/>
      <c r="F412" s="1568" t="s">
        <v>613</v>
      </c>
    </row>
    <row r="413" spans="2:6" ht="25.5" hidden="1" customHeight="1" x14ac:dyDescent="0.2">
      <c r="B413" s="1592" t="s">
        <v>887</v>
      </c>
      <c r="C413" s="1593" t="s">
        <v>1187</v>
      </c>
      <c r="D413" s="1599">
        <v>0</v>
      </c>
      <c r="E413" s="1575"/>
      <c r="F413" s="1568" t="s">
        <v>613</v>
      </c>
    </row>
    <row r="414" spans="2:6" ht="26.25" hidden="1" customHeight="1" thickBot="1" x14ac:dyDescent="0.25">
      <c r="B414" s="1592" t="s">
        <v>888</v>
      </c>
      <c r="C414" s="1593" t="s">
        <v>1188</v>
      </c>
      <c r="D414" s="1599">
        <v>0</v>
      </c>
      <c r="E414" s="1575"/>
      <c r="F414" s="1568" t="s">
        <v>613</v>
      </c>
    </row>
    <row r="415" spans="2:6" ht="13.5" thickBot="1" x14ac:dyDescent="0.25">
      <c r="B415" s="1596" t="s">
        <v>1189</v>
      </c>
      <c r="C415" s="6499"/>
      <c r="D415" s="1604">
        <v>116</v>
      </c>
      <c r="E415" s="1558">
        <v>96</v>
      </c>
      <c r="F415" s="1559">
        <v>-17.241379310344826</v>
      </c>
    </row>
    <row r="416" spans="2:6" ht="12.75" hidden="1" customHeight="1" x14ac:dyDescent="0.2">
      <c r="B416" s="1597" t="s">
        <v>890</v>
      </c>
      <c r="C416" s="1598" t="s">
        <v>240</v>
      </c>
      <c r="D416" s="1599">
        <v>0</v>
      </c>
      <c r="E416" s="1575"/>
      <c r="F416" s="1568" t="s">
        <v>613</v>
      </c>
    </row>
    <row r="417" spans="2:6" x14ac:dyDescent="0.2">
      <c r="B417" s="1592" t="s">
        <v>891</v>
      </c>
      <c r="C417" s="1593" t="s">
        <v>241</v>
      </c>
      <c r="D417" s="1599">
        <v>31</v>
      </c>
      <c r="E417" s="1575">
        <v>28</v>
      </c>
      <c r="F417" s="1568">
        <v>-9.6774193548387188</v>
      </c>
    </row>
    <row r="418" spans="2:6" x14ac:dyDescent="0.2">
      <c r="B418" s="1592" t="s">
        <v>892</v>
      </c>
      <c r="C418" s="1593" t="s">
        <v>632</v>
      </c>
      <c r="D418" s="1599">
        <v>0</v>
      </c>
      <c r="E418" s="1575">
        <v>0</v>
      </c>
      <c r="F418" s="1568" t="s">
        <v>613</v>
      </c>
    </row>
    <row r="419" spans="2:6" x14ac:dyDescent="0.2">
      <c r="B419" s="1592" t="s">
        <v>465</v>
      </c>
      <c r="C419" s="1593" t="s">
        <v>243</v>
      </c>
      <c r="D419" s="1599">
        <v>33</v>
      </c>
      <c r="E419" s="1575">
        <v>38</v>
      </c>
      <c r="F419" s="1568">
        <v>15.151515151515156</v>
      </c>
    </row>
    <row r="420" spans="2:6" ht="13.5" thickBot="1" x14ac:dyDescent="0.25">
      <c r="B420" s="1592" t="s">
        <v>893</v>
      </c>
      <c r="C420" s="1593" t="s">
        <v>244</v>
      </c>
      <c r="D420" s="1599">
        <v>52</v>
      </c>
      <c r="E420" s="1575">
        <v>30</v>
      </c>
      <c r="F420" s="1568">
        <v>-42.307692307692314</v>
      </c>
    </row>
    <row r="421" spans="2:6" ht="13.5" hidden="1" customHeight="1" thickBot="1" x14ac:dyDescent="0.25">
      <c r="B421" s="1592" t="s">
        <v>895</v>
      </c>
      <c r="C421" s="1593" t="s">
        <v>253</v>
      </c>
      <c r="D421" s="1599">
        <v>0</v>
      </c>
      <c r="E421" s="1575">
        <v>0</v>
      </c>
      <c r="F421" s="1568" t="s">
        <v>613</v>
      </c>
    </row>
    <row r="422" spans="2:6" ht="13.5" thickBot="1" x14ac:dyDescent="0.25">
      <c r="B422" s="1596" t="s">
        <v>1190</v>
      </c>
      <c r="C422" s="6499"/>
      <c r="D422" s="1604">
        <v>385</v>
      </c>
      <c r="E422" s="1558">
        <v>381</v>
      </c>
      <c r="F422" s="1559">
        <v>-1.038961038961034</v>
      </c>
    </row>
    <row r="423" spans="2:6" x14ac:dyDescent="0.2">
      <c r="B423" s="1592" t="s">
        <v>897</v>
      </c>
      <c r="C423" s="1593" t="s">
        <v>245</v>
      </c>
      <c r="D423" s="1599">
        <v>213</v>
      </c>
      <c r="E423" s="1575">
        <v>143</v>
      </c>
      <c r="F423" s="1568">
        <v>-32.863849765258209</v>
      </c>
    </row>
    <row r="424" spans="2:6" x14ac:dyDescent="0.2">
      <c r="B424" s="1592" t="s">
        <v>898</v>
      </c>
      <c r="C424" s="1593" t="s">
        <v>246</v>
      </c>
      <c r="D424" s="1599">
        <v>1</v>
      </c>
      <c r="E424" s="1575">
        <v>2</v>
      </c>
      <c r="F424" s="1568">
        <v>100</v>
      </c>
    </row>
    <row r="425" spans="2:6" ht="12.75" customHeight="1" x14ac:dyDescent="0.2">
      <c r="B425" s="1592" t="s">
        <v>899</v>
      </c>
      <c r="C425" s="1593" t="s">
        <v>247</v>
      </c>
      <c r="D425" s="1599">
        <v>8</v>
      </c>
      <c r="E425" s="1575">
        <v>7</v>
      </c>
      <c r="F425" s="1568">
        <v>-12.5</v>
      </c>
    </row>
    <row r="426" spans="2:6" x14ac:dyDescent="0.2">
      <c r="B426" s="1592" t="s">
        <v>900</v>
      </c>
      <c r="C426" s="1593" t="s">
        <v>248</v>
      </c>
      <c r="D426" s="1599">
        <v>14</v>
      </c>
      <c r="E426" s="1575">
        <v>17</v>
      </c>
      <c r="F426" s="1568">
        <v>21.428571428571416</v>
      </c>
    </row>
    <row r="427" spans="2:6" x14ac:dyDescent="0.2">
      <c r="B427" s="1592" t="s">
        <v>901</v>
      </c>
      <c r="C427" s="1593" t="s">
        <v>249</v>
      </c>
      <c r="D427" s="1599">
        <v>3</v>
      </c>
      <c r="E427" s="1575">
        <v>8</v>
      </c>
      <c r="F427" s="1568">
        <v>166.66666666666663</v>
      </c>
    </row>
    <row r="428" spans="2:6" x14ac:dyDescent="0.2">
      <c r="B428" s="1592" t="s">
        <v>902</v>
      </c>
      <c r="C428" s="1593" t="s">
        <v>250</v>
      </c>
      <c r="D428" s="1599">
        <v>107</v>
      </c>
      <c r="E428" s="1575">
        <v>129</v>
      </c>
      <c r="F428" s="1568">
        <v>20.56074766355141</v>
      </c>
    </row>
    <row r="429" spans="2:6" x14ac:dyDescent="0.2">
      <c r="B429" s="1592" t="s">
        <v>903</v>
      </c>
      <c r="C429" s="1593" t="s">
        <v>251</v>
      </c>
      <c r="D429" s="1599">
        <v>3</v>
      </c>
      <c r="E429" s="1575">
        <v>1</v>
      </c>
      <c r="F429" s="1568">
        <v>-66.666666666666671</v>
      </c>
    </row>
    <row r="430" spans="2:6" ht="13.5" thickBot="1" x14ac:dyDescent="0.25">
      <c r="B430" s="1592" t="s">
        <v>904</v>
      </c>
      <c r="C430" s="1593" t="s">
        <v>252</v>
      </c>
      <c r="D430" s="1599">
        <v>36</v>
      </c>
      <c r="E430" s="1575">
        <v>74</v>
      </c>
      <c r="F430" s="1568">
        <v>105.55555555555554</v>
      </c>
    </row>
    <row r="431" spans="2:6" ht="26.25" hidden="1" customHeight="1" thickBot="1" x14ac:dyDescent="0.25">
      <c r="B431" s="1592" t="s">
        <v>905</v>
      </c>
      <c r="C431" s="1593" t="s">
        <v>634</v>
      </c>
      <c r="D431" s="1599">
        <v>0</v>
      </c>
      <c r="E431" s="1575">
        <v>0</v>
      </c>
      <c r="F431" s="1568" t="s">
        <v>613</v>
      </c>
    </row>
    <row r="432" spans="2:6" ht="13.5" thickBot="1" x14ac:dyDescent="0.25">
      <c r="B432" s="1596" t="s">
        <v>1191</v>
      </c>
      <c r="C432" s="6499"/>
      <c r="D432" s="1604">
        <v>757</v>
      </c>
      <c r="E432" s="1558">
        <v>843</v>
      </c>
      <c r="F432" s="1559">
        <v>11.360634081902248</v>
      </c>
    </row>
    <row r="433" spans="2:6" ht="12.75" hidden="1" customHeight="1" x14ac:dyDescent="0.2">
      <c r="B433" s="1592" t="s">
        <v>907</v>
      </c>
      <c r="C433" s="1593" t="s">
        <v>636</v>
      </c>
      <c r="D433" s="1599">
        <v>0</v>
      </c>
      <c r="E433" s="1575">
        <v>0</v>
      </c>
      <c r="F433" s="1568" t="s">
        <v>613</v>
      </c>
    </row>
    <row r="434" spans="2:6" ht="12.75" hidden="1" customHeight="1" x14ac:dyDescent="0.2">
      <c r="B434" s="1592" t="s">
        <v>908</v>
      </c>
      <c r="C434" s="1593" t="s">
        <v>637</v>
      </c>
      <c r="D434" s="1599">
        <v>0</v>
      </c>
      <c r="E434" s="1575">
        <v>0</v>
      </c>
      <c r="F434" s="1568" t="s">
        <v>613</v>
      </c>
    </row>
    <row r="435" spans="2:6" ht="12.75" hidden="1" customHeight="1" x14ac:dyDescent="0.2">
      <c r="B435" s="1592" t="s">
        <v>909</v>
      </c>
      <c r="C435" s="1593" t="s">
        <v>638</v>
      </c>
      <c r="D435" s="1599">
        <v>0</v>
      </c>
      <c r="E435" s="1575">
        <v>0</v>
      </c>
      <c r="F435" s="1568" t="s">
        <v>613</v>
      </c>
    </row>
    <row r="436" spans="2:6" x14ac:dyDescent="0.2">
      <c r="B436" s="1592" t="s">
        <v>910</v>
      </c>
      <c r="C436" s="1593" t="s">
        <v>639</v>
      </c>
      <c r="D436" s="1599">
        <v>12</v>
      </c>
      <c r="E436" s="1575">
        <v>30</v>
      </c>
      <c r="F436" s="1568">
        <v>150</v>
      </c>
    </row>
    <row r="437" spans="2:6" ht="12.75" hidden="1" customHeight="1" x14ac:dyDescent="0.2">
      <c r="B437" s="1592" t="s">
        <v>911</v>
      </c>
      <c r="C437" s="1593" t="s">
        <v>640</v>
      </c>
      <c r="D437" s="1599">
        <v>0</v>
      </c>
      <c r="E437" s="1575">
        <v>0</v>
      </c>
      <c r="F437" s="1568" t="s">
        <v>613</v>
      </c>
    </row>
    <row r="438" spans="2:6" x14ac:dyDescent="0.2">
      <c r="B438" s="1592" t="s">
        <v>912</v>
      </c>
      <c r="C438" s="1593" t="s">
        <v>641</v>
      </c>
      <c r="D438" s="1599">
        <v>157</v>
      </c>
      <c r="E438" s="1575">
        <v>193</v>
      </c>
      <c r="F438" s="1568">
        <v>22.929936305732483</v>
      </c>
    </row>
    <row r="439" spans="2:6" x14ac:dyDescent="0.2">
      <c r="B439" s="1592" t="s">
        <v>913</v>
      </c>
      <c r="C439" s="1593" t="s">
        <v>1167</v>
      </c>
      <c r="D439" s="1599">
        <v>28</v>
      </c>
      <c r="E439" s="1575">
        <v>39</v>
      </c>
      <c r="F439" s="1568">
        <v>39.285714285714278</v>
      </c>
    </row>
    <row r="440" spans="2:6" x14ac:dyDescent="0.2">
      <c r="B440" s="1592" t="s">
        <v>914</v>
      </c>
      <c r="C440" s="1593" t="s">
        <v>643</v>
      </c>
      <c r="D440" s="1599">
        <v>2</v>
      </c>
      <c r="E440" s="1575">
        <v>4</v>
      </c>
      <c r="F440" s="1568">
        <v>100</v>
      </c>
    </row>
    <row r="441" spans="2:6" ht="12.75" hidden="1" customHeight="1" x14ac:dyDescent="0.2">
      <c r="B441" s="1592" t="s">
        <v>915</v>
      </c>
      <c r="C441" s="1593" t="s">
        <v>644</v>
      </c>
      <c r="D441" s="1599">
        <v>0</v>
      </c>
      <c r="E441" s="1575">
        <v>0</v>
      </c>
      <c r="F441" s="1568" t="s">
        <v>613</v>
      </c>
    </row>
    <row r="442" spans="2:6" x14ac:dyDescent="0.2">
      <c r="B442" s="1592" t="s">
        <v>916</v>
      </c>
      <c r="C442" s="1593" t="s">
        <v>645</v>
      </c>
      <c r="D442" s="1599">
        <v>2</v>
      </c>
      <c r="E442" s="1575">
        <v>0</v>
      </c>
      <c r="F442" s="1568" t="s">
        <v>613</v>
      </c>
    </row>
    <row r="443" spans="2:6" x14ac:dyDescent="0.2">
      <c r="B443" s="1592" t="s">
        <v>466</v>
      </c>
      <c r="C443" s="1593" t="s">
        <v>467</v>
      </c>
      <c r="D443" s="1599">
        <v>524</v>
      </c>
      <c r="E443" s="1575">
        <v>538</v>
      </c>
      <c r="F443" s="1568">
        <v>2.6717557251908488</v>
      </c>
    </row>
    <row r="444" spans="2:6" x14ac:dyDescent="0.2">
      <c r="B444" s="1592" t="s">
        <v>468</v>
      </c>
      <c r="C444" s="1593" t="s">
        <v>646</v>
      </c>
      <c r="D444" s="1599">
        <v>12</v>
      </c>
      <c r="E444" s="1575">
        <v>15</v>
      </c>
      <c r="F444" s="1568">
        <v>25</v>
      </c>
    </row>
    <row r="445" spans="2:6" ht="12.75" hidden="1" customHeight="1" x14ac:dyDescent="0.2">
      <c r="B445" s="1592" t="s">
        <v>917</v>
      </c>
      <c r="C445" s="1593" t="s">
        <v>647</v>
      </c>
      <c r="D445" s="1599">
        <v>0</v>
      </c>
      <c r="E445" s="1575">
        <v>0</v>
      </c>
      <c r="F445" s="1568" t="s">
        <v>613</v>
      </c>
    </row>
    <row r="446" spans="2:6" ht="13.5" thickBot="1" x14ac:dyDescent="0.25">
      <c r="B446" s="1600" t="s">
        <v>1192</v>
      </c>
      <c r="C446" s="1601" t="s">
        <v>470</v>
      </c>
      <c r="D446" s="1602">
        <v>20</v>
      </c>
      <c r="E446" s="1579">
        <v>24</v>
      </c>
      <c r="F446" s="1580">
        <v>20</v>
      </c>
    </row>
    <row r="447" spans="2:6" ht="13.5" thickBot="1" x14ac:dyDescent="0.25">
      <c r="B447" s="1596" t="s">
        <v>1193</v>
      </c>
      <c r="C447" s="6499"/>
      <c r="D447" s="1604">
        <v>25</v>
      </c>
      <c r="E447" s="1558">
        <v>37</v>
      </c>
      <c r="F447" s="1559">
        <v>48</v>
      </c>
    </row>
    <row r="448" spans="2:6" ht="12.75" hidden="1" customHeight="1" x14ac:dyDescent="0.2">
      <c r="B448" s="1592" t="s">
        <v>919</v>
      </c>
      <c r="C448" s="1593" t="s">
        <v>649</v>
      </c>
      <c r="D448" s="1599">
        <v>0</v>
      </c>
      <c r="E448" s="1575">
        <v>0</v>
      </c>
      <c r="F448" s="1568" t="s">
        <v>613</v>
      </c>
    </row>
    <row r="449" spans="2:6" ht="12.75" hidden="1" customHeight="1" x14ac:dyDescent="0.2">
      <c r="B449" s="1592" t="s">
        <v>920</v>
      </c>
      <c r="C449" s="1593" t="s">
        <v>650</v>
      </c>
      <c r="D449" s="1599">
        <v>0</v>
      </c>
      <c r="E449" s="1575">
        <v>0</v>
      </c>
      <c r="F449" s="1568" t="s">
        <v>613</v>
      </c>
    </row>
    <row r="450" spans="2:6" ht="12.75" hidden="1" customHeight="1" x14ac:dyDescent="0.2">
      <c r="B450" s="1592" t="s">
        <v>921</v>
      </c>
      <c r="C450" s="1593" t="s">
        <v>651</v>
      </c>
      <c r="D450" s="1599">
        <v>0</v>
      </c>
      <c r="E450" s="1575">
        <v>0</v>
      </c>
      <c r="F450" s="1568" t="s">
        <v>613</v>
      </c>
    </row>
    <row r="451" spans="2:6" ht="12.75" hidden="1" customHeight="1" x14ac:dyDescent="0.2">
      <c r="B451" s="1592" t="s">
        <v>922</v>
      </c>
      <c r="C451" s="1593" t="s">
        <v>652</v>
      </c>
      <c r="D451" s="1599">
        <v>0</v>
      </c>
      <c r="E451" s="1575">
        <v>0</v>
      </c>
      <c r="F451" s="1568" t="s">
        <v>613</v>
      </c>
    </row>
    <row r="452" spans="2:6" ht="12.75" hidden="1" customHeight="1" x14ac:dyDescent="0.2">
      <c r="B452" s="1592" t="s">
        <v>923</v>
      </c>
      <c r="C452" s="1593" t="s">
        <v>653</v>
      </c>
      <c r="D452" s="1599">
        <v>0</v>
      </c>
      <c r="E452" s="1575">
        <v>0</v>
      </c>
      <c r="F452" s="1568" t="s">
        <v>613</v>
      </c>
    </row>
    <row r="453" spans="2:6" ht="12.75" hidden="1" customHeight="1" x14ac:dyDescent="0.2">
      <c r="B453" s="1592" t="s">
        <v>924</v>
      </c>
      <c r="C453" s="1593" t="s">
        <v>654</v>
      </c>
      <c r="D453" s="1599">
        <v>0</v>
      </c>
      <c r="E453" s="1575">
        <v>0</v>
      </c>
      <c r="F453" s="1568" t="s">
        <v>613</v>
      </c>
    </row>
    <row r="454" spans="2:6" ht="12.75" hidden="1" customHeight="1" x14ac:dyDescent="0.2">
      <c r="B454" s="1592" t="s">
        <v>925</v>
      </c>
      <c r="C454" s="1593" t="s">
        <v>523</v>
      </c>
      <c r="D454" s="1599">
        <v>0</v>
      </c>
      <c r="E454" s="1575">
        <v>0</v>
      </c>
      <c r="F454" s="1568" t="s">
        <v>613</v>
      </c>
    </row>
    <row r="455" spans="2:6" ht="12.75" hidden="1" customHeight="1" x14ac:dyDescent="0.2">
      <c r="B455" s="1592" t="s">
        <v>926</v>
      </c>
      <c r="C455" s="1593" t="s">
        <v>655</v>
      </c>
      <c r="D455" s="1599">
        <v>0</v>
      </c>
      <c r="E455" s="1575">
        <v>0</v>
      </c>
      <c r="F455" s="1568" t="s">
        <v>613</v>
      </c>
    </row>
    <row r="456" spans="2:6" ht="25.5" hidden="1" customHeight="1" x14ac:dyDescent="0.2">
      <c r="B456" s="1592" t="s">
        <v>927</v>
      </c>
      <c r="C456" s="1593" t="s">
        <v>524</v>
      </c>
      <c r="D456" s="1599">
        <v>0</v>
      </c>
      <c r="E456" s="1575">
        <v>0</v>
      </c>
      <c r="F456" s="1568" t="s">
        <v>613</v>
      </c>
    </row>
    <row r="457" spans="2:6" ht="12.75" hidden="1" customHeight="1" x14ac:dyDescent="0.2">
      <c r="B457" s="1592" t="s">
        <v>928</v>
      </c>
      <c r="C457" s="1593" t="s">
        <v>525</v>
      </c>
      <c r="D457" s="1599">
        <v>0</v>
      </c>
      <c r="E457" s="1575">
        <v>0</v>
      </c>
      <c r="F457" s="1568" t="s">
        <v>613</v>
      </c>
    </row>
    <row r="458" spans="2:6" x14ac:dyDescent="0.2">
      <c r="B458" s="1592" t="s">
        <v>656</v>
      </c>
      <c r="C458" s="1593" t="s">
        <v>657</v>
      </c>
      <c r="D458" s="1603">
        <v>9</v>
      </c>
      <c r="E458" s="1575">
        <v>19</v>
      </c>
      <c r="F458" s="1568">
        <v>111.11111111111111</v>
      </c>
    </row>
    <row r="459" spans="2:6" ht="13.5" thickBot="1" x14ac:dyDescent="0.25">
      <c r="B459" s="1592" t="s">
        <v>929</v>
      </c>
      <c r="C459" s="1593" t="s">
        <v>658</v>
      </c>
      <c r="D459" s="1599">
        <v>16</v>
      </c>
      <c r="E459" s="1575">
        <v>18</v>
      </c>
      <c r="F459" s="1568">
        <v>12.5</v>
      </c>
    </row>
    <row r="460" spans="2:6" ht="12.75" hidden="1" customHeight="1" x14ac:dyDescent="0.2">
      <c r="B460" s="1592" t="s">
        <v>659</v>
      </c>
      <c r="C460" s="1593" t="s">
        <v>660</v>
      </c>
      <c r="D460" s="1599">
        <v>0</v>
      </c>
      <c r="E460" s="1575">
        <v>0</v>
      </c>
      <c r="F460" s="1568" t="s">
        <v>613</v>
      </c>
    </row>
    <row r="461" spans="2:6" ht="13.5" hidden="1" customHeight="1" thickBot="1" x14ac:dyDescent="0.25">
      <c r="B461" s="1592" t="s">
        <v>931</v>
      </c>
      <c r="C461" s="1593" t="s">
        <v>661</v>
      </c>
      <c r="D461" s="6514">
        <v>0</v>
      </c>
      <c r="E461" s="1575">
        <v>0</v>
      </c>
      <c r="F461" s="1568" t="s">
        <v>613</v>
      </c>
    </row>
    <row r="462" spans="2:6" ht="13.5" hidden="1" customHeight="1" thickBot="1" x14ac:dyDescent="0.25">
      <c r="B462" s="1596" t="s">
        <v>1194</v>
      </c>
      <c r="C462" s="6499"/>
      <c r="D462" s="1604">
        <v>0</v>
      </c>
      <c r="E462" s="1558"/>
      <c r="F462" s="1559" t="s">
        <v>613</v>
      </c>
    </row>
    <row r="463" spans="2:6" ht="12.75" hidden="1" customHeight="1" x14ac:dyDescent="0.2">
      <c r="B463" s="1592" t="s">
        <v>933</v>
      </c>
      <c r="C463" s="1593" t="s">
        <v>350</v>
      </c>
      <c r="D463" s="6512">
        <v>0</v>
      </c>
      <c r="E463" s="1563"/>
      <c r="F463" s="1564" t="s">
        <v>613</v>
      </c>
    </row>
    <row r="464" spans="2:6" ht="12.75" hidden="1" customHeight="1" x14ac:dyDescent="0.2">
      <c r="B464" s="1592" t="s">
        <v>934</v>
      </c>
      <c r="C464" s="1593" t="s">
        <v>351</v>
      </c>
      <c r="D464" s="1599">
        <v>0</v>
      </c>
      <c r="E464" s="1575"/>
      <c r="F464" s="1568" t="s">
        <v>613</v>
      </c>
    </row>
    <row r="465" spans="2:6" ht="12.75" hidden="1" customHeight="1" x14ac:dyDescent="0.2">
      <c r="B465" s="1592" t="s">
        <v>935</v>
      </c>
      <c r="C465" s="1593" t="s">
        <v>352</v>
      </c>
      <c r="D465" s="1599">
        <v>0</v>
      </c>
      <c r="E465" s="1575"/>
      <c r="F465" s="1568" t="s">
        <v>613</v>
      </c>
    </row>
    <row r="466" spans="2:6" ht="12.75" hidden="1" customHeight="1" x14ac:dyDescent="0.2">
      <c r="B466" s="1592" t="s">
        <v>936</v>
      </c>
      <c r="C466" s="1593" t="s">
        <v>353</v>
      </c>
      <c r="D466" s="1599">
        <v>0</v>
      </c>
      <c r="E466" s="1575"/>
      <c r="F466" s="1568" t="s">
        <v>613</v>
      </c>
    </row>
    <row r="467" spans="2:6" ht="12.75" hidden="1" customHeight="1" x14ac:dyDescent="0.2">
      <c r="B467" s="1592" t="s">
        <v>937</v>
      </c>
      <c r="C467" s="1593" t="s">
        <v>354</v>
      </c>
      <c r="D467" s="1599">
        <v>0</v>
      </c>
      <c r="E467" s="1575"/>
      <c r="F467" s="1568" t="s">
        <v>613</v>
      </c>
    </row>
    <row r="468" spans="2:6" ht="12.75" hidden="1" customHeight="1" x14ac:dyDescent="0.2">
      <c r="B468" s="1592" t="s">
        <v>938</v>
      </c>
      <c r="C468" s="1593" t="s">
        <v>355</v>
      </c>
      <c r="D468" s="1599">
        <v>0</v>
      </c>
      <c r="E468" s="1575"/>
      <c r="F468" s="1568" t="s">
        <v>613</v>
      </c>
    </row>
    <row r="469" spans="2:6" ht="12.75" hidden="1" customHeight="1" x14ac:dyDescent="0.2">
      <c r="B469" s="1592" t="s">
        <v>939</v>
      </c>
      <c r="C469" s="1593" t="s">
        <v>356</v>
      </c>
      <c r="D469" s="1599">
        <v>0</v>
      </c>
      <c r="E469" s="1575"/>
      <c r="F469" s="1568" t="s">
        <v>613</v>
      </c>
    </row>
    <row r="470" spans="2:6" ht="12.75" hidden="1" customHeight="1" x14ac:dyDescent="0.2">
      <c r="B470" s="1592" t="s">
        <v>940</v>
      </c>
      <c r="C470" s="1593" t="s">
        <v>663</v>
      </c>
      <c r="D470" s="1599">
        <v>0</v>
      </c>
      <c r="E470" s="1575"/>
      <c r="F470" s="1568" t="s">
        <v>613</v>
      </c>
    </row>
    <row r="471" spans="2:6" ht="12.75" hidden="1" customHeight="1" x14ac:dyDescent="0.2">
      <c r="B471" s="1592" t="s">
        <v>941</v>
      </c>
      <c r="C471" s="1593" t="s">
        <v>358</v>
      </c>
      <c r="D471" s="1599">
        <v>0</v>
      </c>
      <c r="E471" s="1575"/>
      <c r="F471" s="1568" t="s">
        <v>613</v>
      </c>
    </row>
    <row r="472" spans="2:6" ht="12.75" hidden="1" customHeight="1" x14ac:dyDescent="0.2">
      <c r="B472" s="1592" t="s">
        <v>942</v>
      </c>
      <c r="C472" s="1593" t="s">
        <v>664</v>
      </c>
      <c r="D472" s="1599">
        <v>0</v>
      </c>
      <c r="E472" s="1575"/>
      <c r="F472" s="1568" t="s">
        <v>613</v>
      </c>
    </row>
    <row r="473" spans="2:6" ht="12.75" hidden="1" customHeight="1" x14ac:dyDescent="0.2">
      <c r="B473" s="1592" t="s">
        <v>943</v>
      </c>
      <c r="C473" s="1593" t="s">
        <v>360</v>
      </c>
      <c r="D473" s="1599">
        <v>0</v>
      </c>
      <c r="E473" s="1575"/>
      <c r="F473" s="1568" t="s">
        <v>613</v>
      </c>
    </row>
    <row r="474" spans="2:6" ht="12.75" hidden="1" customHeight="1" x14ac:dyDescent="0.2">
      <c r="B474" s="1592" t="s">
        <v>944</v>
      </c>
      <c r="C474" s="1593" t="s">
        <v>361</v>
      </c>
      <c r="D474" s="1599">
        <v>0</v>
      </c>
      <c r="E474" s="1575"/>
      <c r="F474" s="1568" t="s">
        <v>613</v>
      </c>
    </row>
    <row r="475" spans="2:6" ht="12.75" hidden="1" customHeight="1" x14ac:dyDescent="0.2">
      <c r="B475" s="1592" t="s">
        <v>945</v>
      </c>
      <c r="C475" s="1593" t="s">
        <v>362</v>
      </c>
      <c r="D475" s="1599">
        <v>0</v>
      </c>
      <c r="E475" s="1575"/>
      <c r="F475" s="1568" t="s">
        <v>613</v>
      </c>
    </row>
    <row r="476" spans="2:6" ht="25.5" hidden="1" customHeight="1" x14ac:dyDescent="0.2">
      <c r="B476" s="1592" t="s">
        <v>946</v>
      </c>
      <c r="C476" s="1593" t="s">
        <v>363</v>
      </c>
      <c r="D476" s="1599">
        <v>0</v>
      </c>
      <c r="E476" s="1575"/>
      <c r="F476" s="1568" t="s">
        <v>613</v>
      </c>
    </row>
    <row r="477" spans="2:6" ht="25.5" hidden="1" customHeight="1" x14ac:dyDescent="0.2">
      <c r="B477" s="1592" t="s">
        <v>947</v>
      </c>
      <c r="C477" s="1593" t="s">
        <v>364</v>
      </c>
      <c r="D477" s="1599">
        <v>0</v>
      </c>
      <c r="E477" s="1575"/>
      <c r="F477" s="1568" t="s">
        <v>613</v>
      </c>
    </row>
    <row r="478" spans="2:6" ht="12.75" hidden="1" customHeight="1" x14ac:dyDescent="0.2">
      <c r="B478" s="1592" t="s">
        <v>948</v>
      </c>
      <c r="C478" s="1593" t="s">
        <v>365</v>
      </c>
      <c r="D478" s="1599">
        <v>0</v>
      </c>
      <c r="E478" s="1575"/>
      <c r="F478" s="1568" t="s">
        <v>613</v>
      </c>
    </row>
    <row r="479" spans="2:6" ht="12.75" hidden="1" customHeight="1" x14ac:dyDescent="0.2">
      <c r="B479" s="1592" t="s">
        <v>949</v>
      </c>
      <c r="C479" s="1593" t="s">
        <v>366</v>
      </c>
      <c r="D479" s="1599">
        <v>0</v>
      </c>
      <c r="E479" s="1575"/>
      <c r="F479" s="1568" t="s">
        <v>613</v>
      </c>
    </row>
    <row r="480" spans="2:6" ht="12.75" hidden="1" customHeight="1" x14ac:dyDescent="0.2">
      <c r="B480" s="1592" t="s">
        <v>950</v>
      </c>
      <c r="C480" s="1593" t="s">
        <v>367</v>
      </c>
      <c r="D480" s="1599">
        <v>0</v>
      </c>
      <c r="E480" s="1575"/>
      <c r="F480" s="1568" t="s">
        <v>613</v>
      </c>
    </row>
    <row r="481" spans="2:6" ht="12.75" hidden="1" customHeight="1" x14ac:dyDescent="0.2">
      <c r="B481" s="1592" t="s">
        <v>951</v>
      </c>
      <c r="C481" s="1593" t="s">
        <v>370</v>
      </c>
      <c r="D481" s="1599">
        <v>0</v>
      </c>
      <c r="E481" s="1575"/>
      <c r="F481" s="1568" t="s">
        <v>613</v>
      </c>
    </row>
    <row r="482" spans="2:6" ht="12.75" hidden="1" customHeight="1" x14ac:dyDescent="0.2">
      <c r="B482" s="1592" t="s">
        <v>952</v>
      </c>
      <c r="C482" s="1593" t="s">
        <v>371</v>
      </c>
      <c r="D482" s="1599">
        <v>0</v>
      </c>
      <c r="E482" s="1575"/>
      <c r="F482" s="1568" t="s">
        <v>613</v>
      </c>
    </row>
    <row r="483" spans="2:6" ht="12.75" hidden="1" customHeight="1" x14ac:dyDescent="0.2">
      <c r="B483" s="1592" t="s">
        <v>953</v>
      </c>
      <c r="C483" s="1593" t="s">
        <v>368</v>
      </c>
      <c r="D483" s="1599">
        <v>0</v>
      </c>
      <c r="E483" s="1575"/>
      <c r="F483" s="1568" t="s">
        <v>613</v>
      </c>
    </row>
    <row r="484" spans="2:6" ht="13.5" hidden="1" customHeight="1" thickBot="1" x14ac:dyDescent="0.25">
      <c r="B484" s="1592" t="s">
        <v>954</v>
      </c>
      <c r="C484" s="1593" t="s">
        <v>665</v>
      </c>
      <c r="D484" s="6514">
        <v>0</v>
      </c>
      <c r="E484" s="1575"/>
      <c r="F484" s="1568" t="s">
        <v>613</v>
      </c>
    </row>
    <row r="485" spans="2:6" ht="13.5" thickBot="1" x14ac:dyDescent="0.25">
      <c r="B485" s="1596" t="s">
        <v>1195</v>
      </c>
      <c r="C485" s="6499"/>
      <c r="D485" s="1604">
        <v>3</v>
      </c>
      <c r="E485" s="1558">
        <v>12</v>
      </c>
      <c r="F485" s="1559">
        <v>300</v>
      </c>
    </row>
    <row r="486" spans="2:6" ht="26.25" thickBot="1" x14ac:dyDescent="0.25">
      <c r="B486" s="1592" t="s">
        <v>956</v>
      </c>
      <c r="C486" s="1593" t="s">
        <v>373</v>
      </c>
      <c r="D486" s="6512">
        <v>3</v>
      </c>
      <c r="E486" s="1563">
        <v>11</v>
      </c>
      <c r="F486" s="1564">
        <v>266.66666666666663</v>
      </c>
    </row>
    <row r="487" spans="2:6" ht="12.75" hidden="1" customHeight="1" x14ac:dyDescent="0.2">
      <c r="B487" s="1592" t="s">
        <v>957</v>
      </c>
      <c r="C487" s="1593" t="s">
        <v>374</v>
      </c>
      <c r="D487" s="1599">
        <v>0</v>
      </c>
      <c r="E487" s="1575">
        <v>0</v>
      </c>
      <c r="F487" s="1568" t="s">
        <v>613</v>
      </c>
    </row>
    <row r="488" spans="2:6" ht="12.75" hidden="1" customHeight="1" x14ac:dyDescent="0.2">
      <c r="B488" s="1592" t="s">
        <v>958</v>
      </c>
      <c r="C488" s="1593" t="s">
        <v>375</v>
      </c>
      <c r="D488" s="1599">
        <v>0</v>
      </c>
      <c r="E488" s="1575">
        <v>0</v>
      </c>
      <c r="F488" s="1568" t="s">
        <v>613</v>
      </c>
    </row>
    <row r="489" spans="2:6" ht="12.75" hidden="1" customHeight="1" x14ac:dyDescent="0.2">
      <c r="B489" s="1592" t="s">
        <v>959</v>
      </c>
      <c r="C489" s="1593" t="s">
        <v>376</v>
      </c>
      <c r="D489" s="1599">
        <v>0</v>
      </c>
      <c r="E489" s="1575">
        <v>0</v>
      </c>
      <c r="F489" s="1568" t="s">
        <v>613</v>
      </c>
    </row>
    <row r="490" spans="2:6" ht="12.75" hidden="1" customHeight="1" x14ac:dyDescent="0.2">
      <c r="B490" s="1592" t="s">
        <v>960</v>
      </c>
      <c r="C490" s="1593" t="s">
        <v>379</v>
      </c>
      <c r="D490" s="1599">
        <v>0</v>
      </c>
      <c r="E490" s="1575">
        <v>0</v>
      </c>
      <c r="F490" s="1568" t="s">
        <v>613</v>
      </c>
    </row>
    <row r="491" spans="2:6" ht="12.75" hidden="1" customHeight="1" x14ac:dyDescent="0.2">
      <c r="B491" s="1592" t="s">
        <v>961</v>
      </c>
      <c r="C491" s="1593" t="s">
        <v>377</v>
      </c>
      <c r="D491" s="1599">
        <v>0</v>
      </c>
      <c r="E491" s="1575">
        <v>0</v>
      </c>
      <c r="F491" s="1568" t="s">
        <v>613</v>
      </c>
    </row>
    <row r="492" spans="2:6" ht="12.75" hidden="1" customHeight="1" x14ac:dyDescent="0.2">
      <c r="B492" s="1592" t="s">
        <v>962</v>
      </c>
      <c r="C492" s="1593" t="s">
        <v>667</v>
      </c>
      <c r="D492" s="1599">
        <v>0</v>
      </c>
      <c r="E492" s="1575">
        <v>1</v>
      </c>
      <c r="F492" s="1568" t="s">
        <v>613</v>
      </c>
    </row>
    <row r="493" spans="2:6" ht="13.5" hidden="1" customHeight="1" thickBot="1" x14ac:dyDescent="0.25">
      <c r="B493" s="1592" t="s">
        <v>963</v>
      </c>
      <c r="C493" s="1593" t="s">
        <v>668</v>
      </c>
      <c r="D493" s="6514">
        <v>0</v>
      </c>
      <c r="E493" s="1575">
        <v>0</v>
      </c>
      <c r="F493" s="1568" t="s">
        <v>613</v>
      </c>
    </row>
    <row r="494" spans="2:6" ht="13.5" thickBot="1" x14ac:dyDescent="0.25">
      <c r="B494" s="1596" t="s">
        <v>1196</v>
      </c>
      <c r="C494" s="6499"/>
      <c r="D494" s="1604">
        <v>64</v>
      </c>
      <c r="E494" s="1558">
        <v>63</v>
      </c>
      <c r="F494" s="1559">
        <v>-1.5625</v>
      </c>
    </row>
    <row r="495" spans="2:6" ht="12.75" hidden="1" customHeight="1" x14ac:dyDescent="0.2">
      <c r="B495" s="1592" t="s">
        <v>965</v>
      </c>
      <c r="C495" s="1593" t="s">
        <v>401</v>
      </c>
      <c r="D495" s="6512">
        <v>0</v>
      </c>
      <c r="E495" s="1563">
        <v>0</v>
      </c>
      <c r="F495" s="1564" t="s">
        <v>613</v>
      </c>
    </row>
    <row r="496" spans="2:6" ht="12.75" hidden="1" customHeight="1" x14ac:dyDescent="0.2">
      <c r="B496" s="1592" t="s">
        <v>966</v>
      </c>
      <c r="C496" s="1593" t="s">
        <v>670</v>
      </c>
      <c r="D496" s="1599">
        <v>0</v>
      </c>
      <c r="E496" s="1575">
        <v>0</v>
      </c>
      <c r="F496" s="1568" t="s">
        <v>613</v>
      </c>
    </row>
    <row r="497" spans="2:6" x14ac:dyDescent="0.2">
      <c r="B497" s="1592" t="s">
        <v>967</v>
      </c>
      <c r="C497" s="1593" t="s">
        <v>671</v>
      </c>
      <c r="D497" s="1599">
        <v>0</v>
      </c>
      <c r="E497" s="1575">
        <v>1</v>
      </c>
      <c r="F497" s="1568" t="s">
        <v>613</v>
      </c>
    </row>
    <row r="498" spans="2:6" x14ac:dyDescent="0.2">
      <c r="B498" s="1592" t="s">
        <v>968</v>
      </c>
      <c r="C498" s="1593" t="s">
        <v>672</v>
      </c>
      <c r="D498" s="1599">
        <v>0</v>
      </c>
      <c r="E498" s="1575">
        <v>0</v>
      </c>
      <c r="F498" s="1568" t="s">
        <v>613</v>
      </c>
    </row>
    <row r="499" spans="2:6" ht="13.5" thickBot="1" x14ac:dyDescent="0.25">
      <c r="B499" s="1592" t="s">
        <v>969</v>
      </c>
      <c r="C499" s="1593" t="s">
        <v>673</v>
      </c>
      <c r="D499" s="6514">
        <v>64</v>
      </c>
      <c r="E499" s="1575">
        <v>62</v>
      </c>
      <c r="F499" s="1568">
        <v>-3.125</v>
      </c>
    </row>
    <row r="500" spans="2:6" ht="13.5" customHeight="1" thickBot="1" x14ac:dyDescent="0.25">
      <c r="B500" s="7541" t="s">
        <v>1197</v>
      </c>
      <c r="C500" s="7542"/>
      <c r="D500" s="1604">
        <v>140</v>
      </c>
      <c r="E500" s="1558">
        <v>198</v>
      </c>
      <c r="F500" s="1559">
        <v>41.428571428571445</v>
      </c>
    </row>
    <row r="501" spans="2:6" x14ac:dyDescent="0.2">
      <c r="B501" s="1592" t="s">
        <v>471</v>
      </c>
      <c r="C501" s="1593" t="s">
        <v>472</v>
      </c>
      <c r="D501" s="6512">
        <v>95</v>
      </c>
      <c r="E501" s="1563">
        <v>123</v>
      </c>
      <c r="F501" s="1564">
        <v>29.473684210526329</v>
      </c>
    </row>
    <row r="502" spans="2:6" x14ac:dyDescent="0.2">
      <c r="B502" s="1592" t="s">
        <v>971</v>
      </c>
      <c r="C502" s="1593" t="s">
        <v>675</v>
      </c>
      <c r="D502" s="1599">
        <v>9</v>
      </c>
      <c r="E502" s="1575">
        <v>18</v>
      </c>
      <c r="F502" s="1568">
        <v>100</v>
      </c>
    </row>
    <row r="503" spans="2:6" x14ac:dyDescent="0.2">
      <c r="B503" s="1592" t="s">
        <v>473</v>
      </c>
      <c r="C503" s="1593" t="s">
        <v>474</v>
      </c>
      <c r="D503" s="1599">
        <v>21</v>
      </c>
      <c r="E503" s="1575">
        <v>32</v>
      </c>
      <c r="F503" s="1568">
        <v>52.38095238095238</v>
      </c>
    </row>
    <row r="504" spans="2:6" x14ac:dyDescent="0.2">
      <c r="B504" s="1592" t="s">
        <v>475</v>
      </c>
      <c r="C504" s="1593" t="s">
        <v>476</v>
      </c>
      <c r="D504" s="1599">
        <v>1</v>
      </c>
      <c r="E504" s="1575">
        <v>2</v>
      </c>
      <c r="F504" s="1568">
        <v>100</v>
      </c>
    </row>
    <row r="505" spans="2:6" ht="12.75" hidden="1" customHeight="1" x14ac:dyDescent="0.2">
      <c r="B505" s="1592" t="s">
        <v>972</v>
      </c>
      <c r="C505" s="1593" t="s">
        <v>676</v>
      </c>
      <c r="D505" s="1599">
        <v>0</v>
      </c>
      <c r="E505" s="1575">
        <v>0</v>
      </c>
      <c r="F505" s="1568" t="s">
        <v>613</v>
      </c>
    </row>
    <row r="506" spans="2:6" ht="12.75" hidden="1" customHeight="1" x14ac:dyDescent="0.2">
      <c r="B506" s="1592" t="s">
        <v>973</v>
      </c>
      <c r="C506" s="1593" t="s">
        <v>677</v>
      </c>
      <c r="D506" s="1599">
        <v>0</v>
      </c>
      <c r="E506" s="1575">
        <v>0</v>
      </c>
      <c r="F506" s="1568" t="s">
        <v>613</v>
      </c>
    </row>
    <row r="507" spans="2:6" ht="12.75" hidden="1" customHeight="1" x14ac:dyDescent="0.2">
      <c r="B507" s="1592" t="s">
        <v>974</v>
      </c>
      <c r="C507" s="1593" t="s">
        <v>678</v>
      </c>
      <c r="D507" s="1599">
        <v>0</v>
      </c>
      <c r="E507" s="1575">
        <v>0</v>
      </c>
      <c r="F507" s="1568" t="s">
        <v>613</v>
      </c>
    </row>
    <row r="508" spans="2:6" x14ac:dyDescent="0.2">
      <c r="B508" s="1592" t="s">
        <v>477</v>
      </c>
      <c r="C508" s="1593" t="s">
        <v>478</v>
      </c>
      <c r="D508" s="1599">
        <v>4</v>
      </c>
      <c r="E508" s="1575">
        <v>6</v>
      </c>
      <c r="F508" s="1568">
        <v>50</v>
      </c>
    </row>
    <row r="509" spans="2:6" x14ac:dyDescent="0.2">
      <c r="B509" s="1592" t="s">
        <v>479</v>
      </c>
      <c r="C509" s="1593" t="s">
        <v>480</v>
      </c>
      <c r="D509" s="1599">
        <v>2</v>
      </c>
      <c r="E509" s="1575">
        <v>6</v>
      </c>
      <c r="F509" s="1568">
        <v>200</v>
      </c>
    </row>
    <row r="510" spans="2:6" ht="12.75" hidden="1" customHeight="1" x14ac:dyDescent="0.2">
      <c r="B510" s="1592" t="s">
        <v>975</v>
      </c>
      <c r="C510" s="1593" t="s">
        <v>572</v>
      </c>
      <c r="D510" s="1599">
        <v>0</v>
      </c>
      <c r="E510" s="1575">
        <v>0</v>
      </c>
      <c r="F510" s="1568" t="s">
        <v>613</v>
      </c>
    </row>
    <row r="511" spans="2:6" ht="12.75" hidden="1" customHeight="1" x14ac:dyDescent="0.2">
      <c r="B511" s="1592" t="s">
        <v>976</v>
      </c>
      <c r="C511" s="1593" t="s">
        <v>528</v>
      </c>
      <c r="D511" s="1599">
        <v>0</v>
      </c>
      <c r="E511" s="1575">
        <v>0</v>
      </c>
      <c r="F511" s="1568" t="s">
        <v>613</v>
      </c>
    </row>
    <row r="512" spans="2:6" ht="12.75" hidden="1" customHeight="1" x14ac:dyDescent="0.2">
      <c r="B512" s="1592" t="s">
        <v>977</v>
      </c>
      <c r="C512" s="1593" t="s">
        <v>679</v>
      </c>
      <c r="D512" s="1599">
        <v>0</v>
      </c>
      <c r="E512" s="1575">
        <v>0</v>
      </c>
      <c r="F512" s="1568" t="s">
        <v>613</v>
      </c>
    </row>
    <row r="513" spans="2:6" ht="12.75" hidden="1" customHeight="1" x14ac:dyDescent="0.2">
      <c r="B513" s="1592" t="s">
        <v>978</v>
      </c>
      <c r="C513" s="1593" t="s">
        <v>530</v>
      </c>
      <c r="D513" s="1599">
        <v>0</v>
      </c>
      <c r="E513" s="1575">
        <v>0</v>
      </c>
      <c r="F513" s="1568" t="s">
        <v>613</v>
      </c>
    </row>
    <row r="514" spans="2:6" x14ac:dyDescent="0.2">
      <c r="B514" s="1592" t="s">
        <v>979</v>
      </c>
      <c r="C514" s="1593" t="s">
        <v>531</v>
      </c>
      <c r="D514" s="1599">
        <v>0</v>
      </c>
      <c r="E514" s="1575">
        <v>1</v>
      </c>
      <c r="F514" s="1568" t="s">
        <v>613</v>
      </c>
    </row>
    <row r="515" spans="2:6" ht="12.75" hidden="1" customHeight="1" x14ac:dyDescent="0.2">
      <c r="B515" s="1592" t="s">
        <v>980</v>
      </c>
      <c r="C515" s="1593" t="s">
        <v>573</v>
      </c>
      <c r="D515" s="1599">
        <v>0</v>
      </c>
      <c r="E515" s="1575">
        <v>0</v>
      </c>
      <c r="F515" s="1568" t="s">
        <v>613</v>
      </c>
    </row>
    <row r="516" spans="2:6" x14ac:dyDescent="0.2">
      <c r="B516" s="1592" t="s">
        <v>680</v>
      </c>
      <c r="C516" s="1593" t="s">
        <v>681</v>
      </c>
      <c r="D516" s="1599">
        <v>8</v>
      </c>
      <c r="E516" s="1575">
        <v>10</v>
      </c>
      <c r="F516" s="1568">
        <v>25</v>
      </c>
    </row>
    <row r="517" spans="2:6" ht="13.5" thickBot="1" x14ac:dyDescent="0.25">
      <c r="B517" s="1592" t="s">
        <v>981</v>
      </c>
      <c r="C517" s="1593" t="s">
        <v>682</v>
      </c>
      <c r="D517" s="1599">
        <v>0</v>
      </c>
      <c r="E517" s="1575">
        <v>0</v>
      </c>
      <c r="F517" s="1568" t="s">
        <v>613</v>
      </c>
    </row>
    <row r="518" spans="2:6" ht="25.5" hidden="1" customHeight="1" x14ac:dyDescent="0.2">
      <c r="B518" s="1319" t="s">
        <v>683</v>
      </c>
      <c r="C518" s="1315" t="s">
        <v>575</v>
      </c>
      <c r="D518" s="1602">
        <v>0</v>
      </c>
      <c r="E518" s="1575">
        <v>0</v>
      </c>
      <c r="F518" s="1568"/>
    </row>
    <row r="519" spans="2:6" ht="13.5" hidden="1" customHeight="1" thickBot="1" x14ac:dyDescent="0.25">
      <c r="B519" s="1592" t="s">
        <v>982</v>
      </c>
      <c r="C519" s="1593" t="s">
        <v>684</v>
      </c>
      <c r="D519" s="6515">
        <v>0</v>
      </c>
      <c r="E519" s="1575">
        <v>0</v>
      </c>
      <c r="F519" s="1568" t="s">
        <v>613</v>
      </c>
    </row>
    <row r="520" spans="2:6" ht="13.5" hidden="1" customHeight="1" thickBot="1" x14ac:dyDescent="0.25">
      <c r="B520" s="1596" t="s">
        <v>1198</v>
      </c>
      <c r="C520" s="6499"/>
      <c r="D520" s="1604">
        <v>0</v>
      </c>
      <c r="E520" s="1558"/>
      <c r="F520" s="1559" t="s">
        <v>613</v>
      </c>
    </row>
    <row r="521" spans="2:6" ht="12.75" hidden="1" customHeight="1" x14ac:dyDescent="0.2">
      <c r="B521" s="1592" t="s">
        <v>686</v>
      </c>
      <c r="C521" s="1593" t="s">
        <v>532</v>
      </c>
      <c r="D521" s="6512">
        <v>0</v>
      </c>
      <c r="E521" s="1581"/>
      <c r="F521" s="1564" t="s">
        <v>613</v>
      </c>
    </row>
    <row r="522" spans="2:6" ht="12.75" hidden="1" customHeight="1" x14ac:dyDescent="0.2">
      <c r="B522" s="1592" t="s">
        <v>984</v>
      </c>
      <c r="C522" s="1593" t="s">
        <v>533</v>
      </c>
      <c r="D522" s="1599">
        <v>0</v>
      </c>
      <c r="E522" s="1575"/>
      <c r="F522" s="1568" t="s">
        <v>613</v>
      </c>
    </row>
    <row r="523" spans="2:6" ht="12.75" hidden="1" customHeight="1" x14ac:dyDescent="0.2">
      <c r="B523" s="1592" t="s">
        <v>985</v>
      </c>
      <c r="C523" s="1593" t="s">
        <v>534</v>
      </c>
      <c r="D523" s="1599">
        <v>0</v>
      </c>
      <c r="E523" s="1575"/>
      <c r="F523" s="1568" t="s">
        <v>613</v>
      </c>
    </row>
    <row r="524" spans="2:6" ht="12.75" hidden="1" customHeight="1" x14ac:dyDescent="0.2">
      <c r="B524" s="1592" t="s">
        <v>986</v>
      </c>
      <c r="C524" s="1593" t="s">
        <v>535</v>
      </c>
      <c r="D524" s="1599">
        <v>0</v>
      </c>
      <c r="E524" s="1575"/>
      <c r="F524" s="1568" t="s">
        <v>613</v>
      </c>
    </row>
    <row r="525" spans="2:6" ht="12.75" hidden="1" customHeight="1" x14ac:dyDescent="0.2">
      <c r="B525" s="1592" t="s">
        <v>987</v>
      </c>
      <c r="C525" s="1593" t="s">
        <v>536</v>
      </c>
      <c r="D525" s="1599">
        <v>0</v>
      </c>
      <c r="E525" s="1575"/>
      <c r="F525" s="1568" t="s">
        <v>613</v>
      </c>
    </row>
    <row r="526" spans="2:6" ht="12.75" hidden="1" customHeight="1" x14ac:dyDescent="0.2">
      <c r="B526" s="1592" t="s">
        <v>988</v>
      </c>
      <c r="C526" s="1593" t="s">
        <v>537</v>
      </c>
      <c r="D526" s="1599">
        <v>0</v>
      </c>
      <c r="E526" s="1575"/>
      <c r="F526" s="1568" t="s">
        <v>613</v>
      </c>
    </row>
    <row r="527" spans="2:6" ht="12.75" hidden="1" customHeight="1" x14ac:dyDescent="0.2">
      <c r="B527" s="1592" t="s">
        <v>989</v>
      </c>
      <c r="C527" s="1593" t="s">
        <v>538</v>
      </c>
      <c r="D527" s="1599">
        <v>0</v>
      </c>
      <c r="E527" s="1575"/>
      <c r="F527" s="1568" t="s">
        <v>613</v>
      </c>
    </row>
    <row r="528" spans="2:6" ht="12.75" hidden="1" customHeight="1" x14ac:dyDescent="0.2">
      <c r="B528" s="1592" t="s">
        <v>990</v>
      </c>
      <c r="C528" s="1593" t="s">
        <v>539</v>
      </c>
      <c r="D528" s="1599">
        <v>0</v>
      </c>
      <c r="E528" s="1575"/>
      <c r="F528" s="1568" t="s">
        <v>613</v>
      </c>
    </row>
    <row r="529" spans="2:6" ht="12.75" hidden="1" customHeight="1" x14ac:dyDescent="0.2">
      <c r="B529" s="1592" t="s">
        <v>991</v>
      </c>
      <c r="C529" s="1593" t="s">
        <v>540</v>
      </c>
      <c r="D529" s="1599">
        <v>0</v>
      </c>
      <c r="E529" s="1575"/>
      <c r="F529" s="1568" t="s">
        <v>613</v>
      </c>
    </row>
    <row r="530" spans="2:6" ht="12.75" hidden="1" customHeight="1" x14ac:dyDescent="0.2">
      <c r="B530" s="1592" t="s">
        <v>992</v>
      </c>
      <c r="C530" s="1593" t="s">
        <v>541</v>
      </c>
      <c r="D530" s="1599">
        <v>0</v>
      </c>
      <c r="E530" s="1575"/>
      <c r="F530" s="1568" t="s">
        <v>613</v>
      </c>
    </row>
    <row r="531" spans="2:6" ht="12.75" hidden="1" customHeight="1" x14ac:dyDescent="0.2">
      <c r="B531" s="1592" t="s">
        <v>687</v>
      </c>
      <c r="C531" s="1593" t="s">
        <v>542</v>
      </c>
      <c r="D531" s="1599">
        <v>0</v>
      </c>
      <c r="E531" s="1575"/>
      <c r="F531" s="1568" t="s">
        <v>613</v>
      </c>
    </row>
    <row r="532" spans="2:6" ht="12.75" hidden="1" customHeight="1" x14ac:dyDescent="0.2">
      <c r="B532" s="1592" t="s">
        <v>688</v>
      </c>
      <c r="C532" s="1593" t="s">
        <v>587</v>
      </c>
      <c r="D532" s="1599">
        <v>0</v>
      </c>
      <c r="E532" s="1575"/>
      <c r="F532" s="1568" t="s">
        <v>613</v>
      </c>
    </row>
    <row r="533" spans="2:6" ht="12.75" hidden="1" customHeight="1" x14ac:dyDescent="0.2">
      <c r="B533" s="1592" t="s">
        <v>993</v>
      </c>
      <c r="C533" s="1593" t="s">
        <v>543</v>
      </c>
      <c r="D533" s="1599">
        <v>0</v>
      </c>
      <c r="E533" s="1575"/>
      <c r="F533" s="1568" t="s">
        <v>613</v>
      </c>
    </row>
    <row r="534" spans="2:6" ht="12.75" hidden="1" customHeight="1" x14ac:dyDescent="0.2">
      <c r="B534" s="1592" t="s">
        <v>994</v>
      </c>
      <c r="C534" s="1593" t="s">
        <v>544</v>
      </c>
      <c r="D534" s="1599">
        <v>0</v>
      </c>
      <c r="E534" s="1575"/>
      <c r="F534" s="1568" t="s">
        <v>613</v>
      </c>
    </row>
    <row r="535" spans="2:6" ht="12.75" hidden="1" customHeight="1" x14ac:dyDescent="0.2">
      <c r="B535" s="1592" t="s">
        <v>995</v>
      </c>
      <c r="C535" s="1593" t="s">
        <v>545</v>
      </c>
      <c r="D535" s="1599">
        <v>0</v>
      </c>
      <c r="E535" s="1575"/>
      <c r="F535" s="1568" t="s">
        <v>613</v>
      </c>
    </row>
    <row r="536" spans="2:6" ht="12.75" hidden="1" customHeight="1" x14ac:dyDescent="0.2">
      <c r="B536" s="1592" t="s">
        <v>996</v>
      </c>
      <c r="C536" s="1593" t="s">
        <v>546</v>
      </c>
      <c r="D536" s="1599">
        <v>0</v>
      </c>
      <c r="E536" s="1575"/>
      <c r="F536" s="1568" t="s">
        <v>613</v>
      </c>
    </row>
    <row r="537" spans="2:6" ht="12.75" hidden="1" customHeight="1" x14ac:dyDescent="0.2">
      <c r="B537" s="1592" t="s">
        <v>997</v>
      </c>
      <c r="C537" s="1593" t="s">
        <v>547</v>
      </c>
      <c r="D537" s="1599">
        <v>0</v>
      </c>
      <c r="E537" s="1575"/>
      <c r="F537" s="1568" t="s">
        <v>613</v>
      </c>
    </row>
    <row r="538" spans="2:6" ht="12.75" hidden="1" customHeight="1" x14ac:dyDescent="0.2">
      <c r="B538" s="1592" t="s">
        <v>689</v>
      </c>
      <c r="C538" s="1593" t="s">
        <v>690</v>
      </c>
      <c r="D538" s="1599">
        <v>0</v>
      </c>
      <c r="E538" s="1575"/>
      <c r="F538" s="1568" t="s">
        <v>613</v>
      </c>
    </row>
    <row r="539" spans="2:6" ht="12.75" hidden="1" customHeight="1" x14ac:dyDescent="0.2">
      <c r="B539" s="1592" t="s">
        <v>691</v>
      </c>
      <c r="C539" s="1593" t="s">
        <v>586</v>
      </c>
      <c r="D539" s="1599">
        <v>0</v>
      </c>
      <c r="E539" s="1575"/>
      <c r="F539" s="1568" t="s">
        <v>613</v>
      </c>
    </row>
    <row r="540" spans="2:6" ht="13.5" hidden="1" customHeight="1" thickBot="1" x14ac:dyDescent="0.25">
      <c r="B540" s="1592" t="s">
        <v>998</v>
      </c>
      <c r="C540" s="1593" t="s">
        <v>549</v>
      </c>
      <c r="D540" s="6514">
        <v>0</v>
      </c>
      <c r="E540" s="1575"/>
      <c r="F540" s="1568" t="s">
        <v>613</v>
      </c>
    </row>
    <row r="541" spans="2:6" ht="13.5" thickBot="1" x14ac:dyDescent="0.25">
      <c r="B541" s="7541" t="s">
        <v>1199</v>
      </c>
      <c r="C541" s="7542"/>
      <c r="D541" s="1604">
        <v>2</v>
      </c>
      <c r="E541" s="1558">
        <v>5</v>
      </c>
      <c r="F541" s="1559">
        <v>150</v>
      </c>
    </row>
    <row r="542" spans="2:6" ht="12.75" hidden="1" customHeight="1" x14ac:dyDescent="0.2">
      <c r="B542" s="1592" t="s">
        <v>1000</v>
      </c>
      <c r="C542" s="1593" t="s">
        <v>693</v>
      </c>
      <c r="D542" s="6512">
        <v>0</v>
      </c>
      <c r="E542" s="1563">
        <v>1</v>
      </c>
      <c r="F542" s="1564" t="s">
        <v>613</v>
      </c>
    </row>
    <row r="543" spans="2:6" x14ac:dyDescent="0.2">
      <c r="B543" s="1592" t="s">
        <v>1001</v>
      </c>
      <c r="C543" s="1593" t="s">
        <v>694</v>
      </c>
      <c r="D543" s="1599">
        <v>1</v>
      </c>
      <c r="E543" s="1575">
        <v>0</v>
      </c>
      <c r="F543" s="1568" t="s">
        <v>613</v>
      </c>
    </row>
    <row r="544" spans="2:6" ht="12.75" hidden="1" customHeight="1" x14ac:dyDescent="0.2">
      <c r="B544" s="1592" t="s">
        <v>1002</v>
      </c>
      <c r="C544" s="1593" t="s">
        <v>695</v>
      </c>
      <c r="D544" s="1599">
        <v>0</v>
      </c>
      <c r="E544" s="1575">
        <v>0</v>
      </c>
      <c r="F544" s="1568" t="s">
        <v>613</v>
      </c>
    </row>
    <row r="545" spans="2:6" ht="12.75" hidden="1" customHeight="1" x14ac:dyDescent="0.2">
      <c r="B545" s="1592" t="s">
        <v>1003</v>
      </c>
      <c r="C545" s="1593" t="s">
        <v>696</v>
      </c>
      <c r="D545" s="1599">
        <v>0</v>
      </c>
      <c r="E545" s="1575">
        <v>0</v>
      </c>
      <c r="F545" s="1568" t="s">
        <v>613</v>
      </c>
    </row>
    <row r="546" spans="2:6" ht="12.75" hidden="1" customHeight="1" x14ac:dyDescent="0.2">
      <c r="B546" s="1592" t="s">
        <v>1004</v>
      </c>
      <c r="C546" s="1593" t="s">
        <v>697</v>
      </c>
      <c r="D546" s="1599">
        <v>0</v>
      </c>
      <c r="E546" s="1575">
        <v>0</v>
      </c>
      <c r="F546" s="1568" t="s">
        <v>613</v>
      </c>
    </row>
    <row r="547" spans="2:6" ht="13.5" thickBot="1" x14ac:dyDescent="0.25">
      <c r="B547" s="1592" t="s">
        <v>1005</v>
      </c>
      <c r="C547" s="1593" t="s">
        <v>698</v>
      </c>
      <c r="D547" s="1599">
        <v>1</v>
      </c>
      <c r="E547" s="1575">
        <v>4</v>
      </c>
      <c r="F547" s="1568">
        <v>300</v>
      </c>
    </row>
    <row r="548" spans="2:6" ht="12.75" hidden="1" customHeight="1" x14ac:dyDescent="0.2">
      <c r="B548" s="1592" t="s">
        <v>1006</v>
      </c>
      <c r="C548" s="1593" t="s">
        <v>699</v>
      </c>
      <c r="D548" s="1599">
        <v>0</v>
      </c>
      <c r="E548" s="1575">
        <v>0</v>
      </c>
      <c r="F548" s="1568" t="s">
        <v>613</v>
      </c>
    </row>
    <row r="549" spans="2:6" ht="26.25" hidden="1" customHeight="1" thickBot="1" x14ac:dyDescent="0.25">
      <c r="B549" s="1592" t="s">
        <v>1007</v>
      </c>
      <c r="C549" s="1593" t="s">
        <v>700</v>
      </c>
      <c r="D549" s="6514">
        <v>0</v>
      </c>
      <c r="E549" s="1575">
        <v>0</v>
      </c>
      <c r="F549" s="1568" t="s">
        <v>613</v>
      </c>
    </row>
    <row r="550" spans="2:6" ht="13.5" thickBot="1" x14ac:dyDescent="0.25">
      <c r="B550" s="1596" t="s">
        <v>1200</v>
      </c>
      <c r="C550" s="6499"/>
      <c r="D550" s="1604">
        <v>24</v>
      </c>
      <c r="E550" s="1558"/>
      <c r="F550" s="1559" t="s">
        <v>613</v>
      </c>
    </row>
    <row r="551" spans="2:6" ht="12.75" hidden="1" customHeight="1" x14ac:dyDescent="0.2">
      <c r="B551" s="1592" t="s">
        <v>1009</v>
      </c>
      <c r="C551" s="1593" t="s">
        <v>702</v>
      </c>
      <c r="D551" s="6512">
        <v>0</v>
      </c>
      <c r="E551" s="1563"/>
      <c r="F551" s="1564" t="s">
        <v>613</v>
      </c>
    </row>
    <row r="552" spans="2:6" ht="12.75" hidden="1" customHeight="1" x14ac:dyDescent="0.2">
      <c r="B552" s="1592" t="s">
        <v>1010</v>
      </c>
      <c r="C552" s="1593" t="s">
        <v>703</v>
      </c>
      <c r="D552" s="1599">
        <v>0</v>
      </c>
      <c r="E552" s="1575"/>
      <c r="F552" s="1568" t="s">
        <v>613</v>
      </c>
    </row>
    <row r="553" spans="2:6" ht="12.75" hidden="1" customHeight="1" x14ac:dyDescent="0.2">
      <c r="B553" s="1592" t="s">
        <v>1011</v>
      </c>
      <c r="C553" s="1593" t="s">
        <v>704</v>
      </c>
      <c r="D553" s="1599">
        <v>0</v>
      </c>
      <c r="E553" s="1575"/>
      <c r="F553" s="1568" t="s">
        <v>613</v>
      </c>
    </row>
    <row r="554" spans="2:6" ht="12.75" hidden="1" customHeight="1" x14ac:dyDescent="0.2">
      <c r="B554" s="1592" t="s">
        <v>1012</v>
      </c>
      <c r="C554" s="1593" t="s">
        <v>550</v>
      </c>
      <c r="D554" s="1599">
        <v>0</v>
      </c>
      <c r="E554" s="1575"/>
      <c r="F554" s="1568" t="s">
        <v>613</v>
      </c>
    </row>
    <row r="555" spans="2:6" ht="12.75" hidden="1" customHeight="1" x14ac:dyDescent="0.2">
      <c r="B555" s="1592" t="s">
        <v>705</v>
      </c>
      <c r="C555" s="1593" t="s">
        <v>706</v>
      </c>
      <c r="D555" s="1599">
        <v>0</v>
      </c>
      <c r="E555" s="1575"/>
      <c r="F555" s="1568" t="s">
        <v>613</v>
      </c>
    </row>
    <row r="556" spans="2:6" x14ac:dyDescent="0.2">
      <c r="B556" s="1592" t="s">
        <v>707</v>
      </c>
      <c r="C556" s="1593" t="s">
        <v>552</v>
      </c>
      <c r="D556" s="1599">
        <v>12</v>
      </c>
      <c r="E556" s="1575"/>
      <c r="F556" s="1568" t="s">
        <v>613</v>
      </c>
    </row>
    <row r="557" spans="2:6" ht="12.75" hidden="1" customHeight="1" x14ac:dyDescent="0.2">
      <c r="B557" s="1592" t="s">
        <v>1013</v>
      </c>
      <c r="C557" s="1593" t="s">
        <v>553</v>
      </c>
      <c r="D557" s="1599">
        <v>0</v>
      </c>
      <c r="E557" s="1575"/>
      <c r="F557" s="1568" t="s">
        <v>613</v>
      </c>
    </row>
    <row r="558" spans="2:6" ht="13.5" thickBot="1" x14ac:dyDescent="0.25">
      <c r="B558" s="1592" t="s">
        <v>1014</v>
      </c>
      <c r="C558" s="1593" t="s">
        <v>708</v>
      </c>
      <c r="D558" s="1599">
        <v>12</v>
      </c>
      <c r="E558" s="1575"/>
      <c r="F558" s="1568" t="s">
        <v>613</v>
      </c>
    </row>
    <row r="559" spans="2:6" ht="25.5" hidden="1" customHeight="1" x14ac:dyDescent="0.2">
      <c r="B559" s="1592" t="s">
        <v>1015</v>
      </c>
      <c r="C559" s="1593" t="s">
        <v>554</v>
      </c>
      <c r="D559" s="1599">
        <v>0</v>
      </c>
      <c r="E559" s="1575"/>
      <c r="F559" s="1568" t="s">
        <v>613</v>
      </c>
    </row>
    <row r="560" spans="2:6" ht="26.25" hidden="1" customHeight="1" thickBot="1" x14ac:dyDescent="0.25">
      <c r="B560" s="1592" t="s">
        <v>1016</v>
      </c>
      <c r="C560" s="1593" t="s">
        <v>579</v>
      </c>
      <c r="D560" s="6514">
        <v>0</v>
      </c>
      <c r="E560" s="1575"/>
      <c r="F560" s="1568" t="s">
        <v>613</v>
      </c>
    </row>
    <row r="561" spans="2:6" ht="13.5" hidden="1" customHeight="1" thickBot="1" x14ac:dyDescent="0.25">
      <c r="B561" s="1596" t="s">
        <v>1201</v>
      </c>
      <c r="C561" s="6499"/>
      <c r="D561" s="1604">
        <v>0</v>
      </c>
      <c r="E561" s="1558"/>
      <c r="F561" s="1559" t="s">
        <v>613</v>
      </c>
    </row>
    <row r="562" spans="2:6" ht="12.75" hidden="1" customHeight="1" x14ac:dyDescent="0.2">
      <c r="B562" s="1592" t="s">
        <v>1017</v>
      </c>
      <c r="C562" s="1593" t="s">
        <v>710</v>
      </c>
      <c r="D562" s="6512">
        <v>0</v>
      </c>
      <c r="E562" s="1575"/>
      <c r="F562" s="1568" t="s">
        <v>613</v>
      </c>
    </row>
    <row r="563" spans="2:6" ht="25.5" hidden="1" customHeight="1" x14ac:dyDescent="0.2">
      <c r="B563" s="1592" t="s">
        <v>1018</v>
      </c>
      <c r="C563" s="1593" t="s">
        <v>711</v>
      </c>
      <c r="D563" s="1599">
        <v>0</v>
      </c>
      <c r="E563" s="1575"/>
      <c r="F563" s="1568" t="s">
        <v>613</v>
      </c>
    </row>
    <row r="564" spans="2:6" ht="12.75" hidden="1" customHeight="1" x14ac:dyDescent="0.2">
      <c r="B564" s="1592" t="s">
        <v>1019</v>
      </c>
      <c r="C564" s="1593" t="s">
        <v>712</v>
      </c>
      <c r="D564" s="1599">
        <v>0</v>
      </c>
      <c r="E564" s="1575"/>
      <c r="F564" s="1568" t="s">
        <v>613</v>
      </c>
    </row>
    <row r="565" spans="2:6" ht="12.75" hidden="1" customHeight="1" x14ac:dyDescent="0.2">
      <c r="B565" s="1592" t="s">
        <v>1020</v>
      </c>
      <c r="C565" s="1593" t="s">
        <v>713</v>
      </c>
      <c r="D565" s="1599">
        <v>0</v>
      </c>
      <c r="E565" s="1575"/>
      <c r="F565" s="1568" t="s">
        <v>613</v>
      </c>
    </row>
    <row r="566" spans="2:6" ht="12.75" hidden="1" customHeight="1" x14ac:dyDescent="0.2">
      <c r="B566" s="1592" t="s">
        <v>1021</v>
      </c>
      <c r="C566" s="1593" t="s">
        <v>714</v>
      </c>
      <c r="D566" s="1599">
        <v>0</v>
      </c>
      <c r="E566" s="1575"/>
      <c r="F566" s="1568" t="s">
        <v>613</v>
      </c>
    </row>
    <row r="567" spans="2:6" ht="12.75" hidden="1" customHeight="1" x14ac:dyDescent="0.2">
      <c r="B567" s="1592" t="s">
        <v>1022</v>
      </c>
      <c r="C567" s="1593" t="s">
        <v>715</v>
      </c>
      <c r="D567" s="1599">
        <v>0</v>
      </c>
      <c r="E567" s="1575"/>
      <c r="F567" s="1568" t="s">
        <v>613</v>
      </c>
    </row>
    <row r="568" spans="2:6" ht="13.5" hidden="1" customHeight="1" thickBot="1" x14ac:dyDescent="0.25">
      <c r="B568" s="1592" t="s">
        <v>1023</v>
      </c>
      <c r="C568" s="1593" t="s">
        <v>716</v>
      </c>
      <c r="D568" s="6514">
        <v>0</v>
      </c>
      <c r="E568" s="1575"/>
      <c r="F568" s="1568" t="s">
        <v>613</v>
      </c>
    </row>
    <row r="569" spans="2:6" ht="13.5" hidden="1" customHeight="1" thickBot="1" x14ac:dyDescent="0.25">
      <c r="B569" s="1596" t="s">
        <v>1202</v>
      </c>
      <c r="C569" s="6499"/>
      <c r="D569" s="1604">
        <v>0</v>
      </c>
      <c r="E569" s="1558">
        <v>1</v>
      </c>
      <c r="F569" s="1559" t="s">
        <v>613</v>
      </c>
    </row>
    <row r="570" spans="2:6" ht="12.75" hidden="1" customHeight="1" x14ac:dyDescent="0.2">
      <c r="B570" s="1592" t="s">
        <v>718</v>
      </c>
      <c r="C570" s="1593" t="s">
        <v>555</v>
      </c>
      <c r="D570" s="6512">
        <v>0</v>
      </c>
      <c r="E570" s="1575">
        <v>1</v>
      </c>
      <c r="F570" s="1568" t="s">
        <v>613</v>
      </c>
    </row>
    <row r="571" spans="2:6" ht="12.75" hidden="1" customHeight="1" x14ac:dyDescent="0.2">
      <c r="B571" s="1592" t="s">
        <v>1025</v>
      </c>
      <c r="C571" s="1593" t="s">
        <v>556</v>
      </c>
      <c r="D571" s="1599">
        <v>0</v>
      </c>
      <c r="E571" s="1575"/>
      <c r="F571" s="1568" t="s">
        <v>613</v>
      </c>
    </row>
    <row r="572" spans="2:6" ht="12.75" hidden="1" customHeight="1" x14ac:dyDescent="0.2">
      <c r="B572" s="1592" t="s">
        <v>719</v>
      </c>
      <c r="C572" s="1593" t="s">
        <v>557</v>
      </c>
      <c r="D572" s="1599">
        <v>0</v>
      </c>
      <c r="E572" s="1575"/>
      <c r="F572" s="1568" t="s">
        <v>613</v>
      </c>
    </row>
    <row r="573" spans="2:6" ht="12.75" hidden="1" customHeight="1" x14ac:dyDescent="0.2">
      <c r="B573" s="1592" t="s">
        <v>720</v>
      </c>
      <c r="C573" s="1593" t="s">
        <v>558</v>
      </c>
      <c r="D573" s="1599">
        <v>0</v>
      </c>
      <c r="E573" s="1575"/>
      <c r="F573" s="1568" t="s">
        <v>613</v>
      </c>
    </row>
    <row r="574" spans="2:6" ht="12.75" hidden="1" customHeight="1" x14ac:dyDescent="0.2">
      <c r="B574" s="1592" t="s">
        <v>1026</v>
      </c>
      <c r="C574" s="1593" t="s">
        <v>559</v>
      </c>
      <c r="D574" s="1599">
        <v>0</v>
      </c>
      <c r="E574" s="1575"/>
      <c r="F574" s="1568" t="s">
        <v>613</v>
      </c>
    </row>
    <row r="575" spans="2:6" ht="12.75" hidden="1" customHeight="1" x14ac:dyDescent="0.2">
      <c r="B575" s="1592" t="s">
        <v>1027</v>
      </c>
      <c r="C575" s="1593" t="s">
        <v>560</v>
      </c>
      <c r="D575" s="1599">
        <v>0</v>
      </c>
      <c r="E575" s="1575"/>
      <c r="F575" s="1568" t="s">
        <v>613</v>
      </c>
    </row>
    <row r="576" spans="2:6" ht="12.75" hidden="1" customHeight="1" x14ac:dyDescent="0.2">
      <c r="B576" s="1592" t="s">
        <v>1028</v>
      </c>
      <c r="C576" s="1593" t="s">
        <v>721</v>
      </c>
      <c r="D576" s="1599">
        <v>0</v>
      </c>
      <c r="E576" s="1575"/>
      <c r="F576" s="1568" t="s">
        <v>613</v>
      </c>
    </row>
    <row r="577" spans="2:6" ht="12.75" hidden="1" customHeight="1" x14ac:dyDescent="0.2">
      <c r="B577" s="1592" t="s">
        <v>1029</v>
      </c>
      <c r="C577" s="1593" t="s">
        <v>722</v>
      </c>
      <c r="D577" s="1599">
        <v>0</v>
      </c>
      <c r="E577" s="1575"/>
      <c r="F577" s="1568" t="s">
        <v>613</v>
      </c>
    </row>
    <row r="578" spans="2:6" ht="12.75" hidden="1" customHeight="1" x14ac:dyDescent="0.2">
      <c r="B578" s="1592" t="s">
        <v>1030</v>
      </c>
      <c r="C578" s="1593" t="s">
        <v>723</v>
      </c>
      <c r="D578" s="1599">
        <v>0</v>
      </c>
      <c r="E578" s="1575"/>
      <c r="F578" s="1568" t="s">
        <v>613</v>
      </c>
    </row>
    <row r="579" spans="2:6" ht="13.5" hidden="1" customHeight="1" thickBot="1" x14ac:dyDescent="0.25">
      <c r="B579" s="1592" t="s">
        <v>1031</v>
      </c>
      <c r="C579" s="1593" t="s">
        <v>561</v>
      </c>
      <c r="D579" s="6514">
        <v>0</v>
      </c>
      <c r="E579" s="1575"/>
      <c r="F579" s="1568" t="s">
        <v>613</v>
      </c>
    </row>
    <row r="580" spans="2:6" ht="13.5" thickBot="1" x14ac:dyDescent="0.25">
      <c r="B580" s="1596" t="s">
        <v>1203</v>
      </c>
      <c r="C580" s="6499"/>
      <c r="D580" s="1604">
        <v>3</v>
      </c>
      <c r="E580" s="1558">
        <v>3</v>
      </c>
      <c r="F580" s="1559">
        <v>0</v>
      </c>
    </row>
    <row r="581" spans="2:6" ht="12.75" hidden="1" customHeight="1" x14ac:dyDescent="0.2">
      <c r="B581" s="1592" t="s">
        <v>1033</v>
      </c>
      <c r="C581" s="1593" t="s">
        <v>725</v>
      </c>
      <c r="D581" s="6512">
        <v>0</v>
      </c>
      <c r="E581" s="1563">
        <v>0</v>
      </c>
      <c r="F581" s="1564" t="s">
        <v>613</v>
      </c>
    </row>
    <row r="582" spans="2:6" ht="12.75" hidden="1" customHeight="1" x14ac:dyDescent="0.2">
      <c r="B582" s="1592" t="s">
        <v>1034</v>
      </c>
      <c r="C582" s="1593" t="s">
        <v>726</v>
      </c>
      <c r="D582" s="1599">
        <v>0</v>
      </c>
      <c r="E582" s="1575">
        <v>0</v>
      </c>
      <c r="F582" s="1568" t="s">
        <v>613</v>
      </c>
    </row>
    <row r="583" spans="2:6" ht="12.75" hidden="1" customHeight="1" x14ac:dyDescent="0.2">
      <c r="B583" s="1592" t="s">
        <v>727</v>
      </c>
      <c r="C583" s="1593" t="s">
        <v>728</v>
      </c>
      <c r="D583" s="1599">
        <v>0</v>
      </c>
      <c r="E583" s="1575">
        <v>0</v>
      </c>
      <c r="F583" s="1568" t="s">
        <v>613</v>
      </c>
    </row>
    <row r="584" spans="2:6" ht="12.75" hidden="1" customHeight="1" x14ac:dyDescent="0.2">
      <c r="B584" s="1592" t="s">
        <v>1035</v>
      </c>
      <c r="C584" s="1593" t="s">
        <v>729</v>
      </c>
      <c r="D584" s="1599">
        <v>0</v>
      </c>
      <c r="E584" s="1575">
        <v>0</v>
      </c>
      <c r="F584" s="1568" t="s">
        <v>613</v>
      </c>
    </row>
    <row r="585" spans="2:6" ht="12.75" hidden="1" customHeight="1" x14ac:dyDescent="0.2">
      <c r="B585" s="1592" t="s">
        <v>1036</v>
      </c>
      <c r="C585" s="1593" t="s">
        <v>730</v>
      </c>
      <c r="D585" s="1599">
        <v>0</v>
      </c>
      <c r="E585" s="1575">
        <v>0</v>
      </c>
      <c r="F585" s="1568" t="s">
        <v>613</v>
      </c>
    </row>
    <row r="586" spans="2:6" x14ac:dyDescent="0.2">
      <c r="B586" s="1592" t="s">
        <v>1037</v>
      </c>
      <c r="C586" s="1593" t="s">
        <v>731</v>
      </c>
      <c r="D586" s="1599">
        <v>3</v>
      </c>
      <c r="E586" s="1575">
        <v>1</v>
      </c>
      <c r="F586" s="1568">
        <v>-66.666666666666671</v>
      </c>
    </row>
    <row r="587" spans="2:6" ht="12.75" hidden="1" customHeight="1" x14ac:dyDescent="0.2">
      <c r="B587" s="1592" t="s">
        <v>1038</v>
      </c>
      <c r="C587" s="1593" t="s">
        <v>732</v>
      </c>
      <c r="D587" s="1599">
        <v>0</v>
      </c>
      <c r="E587" s="1575">
        <v>0</v>
      </c>
      <c r="F587" s="1568" t="s">
        <v>613</v>
      </c>
    </row>
    <row r="588" spans="2:6" ht="12.75" hidden="1" customHeight="1" x14ac:dyDescent="0.2">
      <c r="B588" s="1592" t="s">
        <v>1039</v>
      </c>
      <c r="C588" s="1593" t="s">
        <v>733</v>
      </c>
      <c r="D588" s="1599">
        <v>0</v>
      </c>
      <c r="E588" s="1575">
        <v>0</v>
      </c>
      <c r="F588" s="1568" t="s">
        <v>613</v>
      </c>
    </row>
    <row r="589" spans="2:6" ht="12.75" hidden="1" customHeight="1" x14ac:dyDescent="0.2">
      <c r="B589" s="1592" t="s">
        <v>1040</v>
      </c>
      <c r="C589" s="1593" t="s">
        <v>734</v>
      </c>
      <c r="D589" s="1599">
        <v>0</v>
      </c>
      <c r="E589" s="1575">
        <v>0</v>
      </c>
      <c r="F589" s="1568" t="s">
        <v>613</v>
      </c>
    </row>
    <row r="590" spans="2:6" ht="12.75" hidden="1" customHeight="1" x14ac:dyDescent="0.2">
      <c r="B590" s="1592" t="s">
        <v>1041</v>
      </c>
      <c r="C590" s="1593" t="s">
        <v>735</v>
      </c>
      <c r="D590" s="1599">
        <v>0</v>
      </c>
      <c r="E590" s="1575">
        <v>0</v>
      </c>
      <c r="F590" s="1568" t="s">
        <v>613</v>
      </c>
    </row>
    <row r="591" spans="2:6" ht="13.5" thickBot="1" x14ac:dyDescent="0.25">
      <c r="B591" s="1592" t="s">
        <v>1042</v>
      </c>
      <c r="C591" s="1593" t="s">
        <v>736</v>
      </c>
      <c r="D591" s="1599">
        <v>0</v>
      </c>
      <c r="E591" s="1575">
        <v>2</v>
      </c>
      <c r="F591" s="1568" t="s">
        <v>613</v>
      </c>
    </row>
    <row r="592" spans="2:6" ht="12.75" hidden="1" customHeight="1" x14ac:dyDescent="0.2">
      <c r="B592" s="1592" t="s">
        <v>1043</v>
      </c>
      <c r="C592" s="1593" t="s">
        <v>737</v>
      </c>
      <c r="D592" s="1599">
        <v>0</v>
      </c>
      <c r="E592" s="1575">
        <v>0</v>
      </c>
      <c r="F592" s="1568" t="s">
        <v>613</v>
      </c>
    </row>
    <row r="593" spans="2:6" ht="13.5" hidden="1" customHeight="1" thickBot="1" x14ac:dyDescent="0.25">
      <c r="B593" s="1592" t="s">
        <v>1044</v>
      </c>
      <c r="C593" s="1593" t="s">
        <v>738</v>
      </c>
      <c r="D593" s="6514">
        <v>0</v>
      </c>
      <c r="E593" s="1575">
        <v>0</v>
      </c>
      <c r="F593" s="1568" t="s">
        <v>613</v>
      </c>
    </row>
    <row r="594" spans="2:6" ht="13.5" thickBot="1" x14ac:dyDescent="0.25">
      <c r="B594" s="1596" t="s">
        <v>1204</v>
      </c>
      <c r="C594" s="6499"/>
      <c r="D594" s="1604">
        <v>21</v>
      </c>
      <c r="E594" s="1558">
        <v>17</v>
      </c>
      <c r="F594" s="1559">
        <v>-19.047619047619051</v>
      </c>
    </row>
    <row r="595" spans="2:6" ht="12.75" hidden="1" customHeight="1" x14ac:dyDescent="0.2">
      <c r="B595" s="1592" t="s">
        <v>1046</v>
      </c>
      <c r="C595" s="1593" t="s">
        <v>740</v>
      </c>
      <c r="D595" s="6512">
        <v>0</v>
      </c>
      <c r="E595" s="1563">
        <v>0</v>
      </c>
      <c r="F595" s="1564" t="s">
        <v>613</v>
      </c>
    </row>
    <row r="596" spans="2:6" ht="12.75" hidden="1" customHeight="1" x14ac:dyDescent="0.2">
      <c r="B596" s="1592" t="s">
        <v>1047</v>
      </c>
      <c r="C596" s="1593" t="s">
        <v>741</v>
      </c>
      <c r="D596" s="1599">
        <v>0</v>
      </c>
      <c r="E596" s="1575">
        <v>0</v>
      </c>
      <c r="F596" s="1568" t="s">
        <v>613</v>
      </c>
    </row>
    <row r="597" spans="2:6" ht="12.75" hidden="1" customHeight="1" x14ac:dyDescent="0.2">
      <c r="B597" s="1592" t="s">
        <v>1048</v>
      </c>
      <c r="C597" s="1593" t="s">
        <v>743</v>
      </c>
      <c r="D597" s="1599">
        <v>0</v>
      </c>
      <c r="E597" s="1575">
        <v>1</v>
      </c>
      <c r="F597" s="1568"/>
    </row>
    <row r="598" spans="2:6" ht="12.75" hidden="1" customHeight="1" x14ac:dyDescent="0.2">
      <c r="B598" s="1592" t="s">
        <v>1050</v>
      </c>
      <c r="C598" s="1593" t="s">
        <v>744</v>
      </c>
      <c r="D598" s="1599">
        <v>0</v>
      </c>
      <c r="E598" s="1575">
        <v>0</v>
      </c>
      <c r="F598" s="1568" t="s">
        <v>613</v>
      </c>
    </row>
    <row r="599" spans="2:6" ht="12.75" hidden="1" customHeight="1" x14ac:dyDescent="0.2">
      <c r="B599" s="1592" t="s">
        <v>1051</v>
      </c>
      <c r="C599" s="1593" t="s">
        <v>745</v>
      </c>
      <c r="D599" s="1599">
        <v>0</v>
      </c>
      <c r="E599" s="1575">
        <v>0</v>
      </c>
      <c r="F599" s="1568" t="s">
        <v>613</v>
      </c>
    </row>
    <row r="600" spans="2:6" ht="12.75" hidden="1" customHeight="1" x14ac:dyDescent="0.2">
      <c r="B600" s="1592" t="s">
        <v>1052</v>
      </c>
      <c r="C600" s="1593" t="s">
        <v>746</v>
      </c>
      <c r="D600" s="1599">
        <v>0</v>
      </c>
      <c r="E600" s="1575">
        <v>0</v>
      </c>
      <c r="F600" s="1568" t="s">
        <v>613</v>
      </c>
    </row>
    <row r="601" spans="2:6" ht="12.75" hidden="1" customHeight="1" x14ac:dyDescent="0.2">
      <c r="B601" s="1592" t="s">
        <v>1053</v>
      </c>
      <c r="C601" s="1593" t="s">
        <v>747</v>
      </c>
      <c r="D601" s="1599">
        <v>0</v>
      </c>
      <c r="E601" s="1575">
        <v>0</v>
      </c>
      <c r="F601" s="1568" t="s">
        <v>613</v>
      </c>
    </row>
    <row r="602" spans="2:6" ht="25.5" hidden="1" customHeight="1" x14ac:dyDescent="0.2">
      <c r="B602" s="1592" t="s">
        <v>1054</v>
      </c>
      <c r="C602" s="1593" t="s">
        <v>580</v>
      </c>
      <c r="D602" s="1599">
        <v>0</v>
      </c>
      <c r="E602" s="1575">
        <v>0</v>
      </c>
      <c r="F602" s="1568" t="s">
        <v>613</v>
      </c>
    </row>
    <row r="603" spans="2:6" ht="12.75" hidden="1" customHeight="1" x14ac:dyDescent="0.2">
      <c r="B603" s="1592" t="s">
        <v>1055</v>
      </c>
      <c r="C603" s="1593" t="s">
        <v>748</v>
      </c>
      <c r="D603" s="1599">
        <v>0</v>
      </c>
      <c r="E603" s="1575">
        <v>0</v>
      </c>
      <c r="F603" s="1568" t="s">
        <v>613</v>
      </c>
    </row>
    <row r="604" spans="2:6" ht="12.75" hidden="1" customHeight="1" x14ac:dyDescent="0.2">
      <c r="B604" s="1592" t="s">
        <v>1056</v>
      </c>
      <c r="C604" s="1593" t="s">
        <v>749</v>
      </c>
      <c r="D604" s="1599">
        <v>0</v>
      </c>
      <c r="E604" s="1575">
        <v>0</v>
      </c>
      <c r="F604" s="1568" t="s">
        <v>613</v>
      </c>
    </row>
    <row r="605" spans="2:6" x14ac:dyDescent="0.2">
      <c r="B605" s="1592" t="s">
        <v>1057</v>
      </c>
      <c r="C605" s="1593" t="s">
        <v>750</v>
      </c>
      <c r="D605" s="1599">
        <v>0</v>
      </c>
      <c r="E605" s="1575">
        <v>3</v>
      </c>
      <c r="F605" s="1568" t="s">
        <v>613</v>
      </c>
    </row>
    <row r="606" spans="2:6" x14ac:dyDescent="0.2">
      <c r="B606" s="1592" t="s">
        <v>1205</v>
      </c>
      <c r="C606" s="1593" t="s">
        <v>482</v>
      </c>
      <c r="D606" s="1602">
        <v>20</v>
      </c>
      <c r="E606" s="1575">
        <v>12</v>
      </c>
      <c r="F606" s="1568">
        <v>-40</v>
      </c>
    </row>
    <row r="607" spans="2:6" x14ac:dyDescent="0.2">
      <c r="B607" s="1592" t="s">
        <v>483</v>
      </c>
      <c r="C607" s="1593" t="s">
        <v>484</v>
      </c>
      <c r="D607" s="1599">
        <v>0</v>
      </c>
      <c r="E607" s="1575">
        <v>0</v>
      </c>
      <c r="F607" s="1568" t="s">
        <v>613</v>
      </c>
    </row>
    <row r="608" spans="2:6" ht="12.75" hidden="1" customHeight="1" x14ac:dyDescent="0.2">
      <c r="B608" s="1592" t="s">
        <v>485</v>
      </c>
      <c r="C608" s="1593" t="s">
        <v>403</v>
      </c>
      <c r="D608" s="1599">
        <v>0</v>
      </c>
      <c r="E608" s="1575">
        <v>0</v>
      </c>
      <c r="F608" s="1568" t="s">
        <v>613</v>
      </c>
    </row>
    <row r="609" spans="2:6" ht="26.25" thickBot="1" x14ac:dyDescent="0.25">
      <c r="B609" s="1592" t="s">
        <v>751</v>
      </c>
      <c r="C609" s="1593" t="s">
        <v>1206</v>
      </c>
      <c r="D609" s="1599">
        <v>1</v>
      </c>
      <c r="E609" s="1575">
        <v>1</v>
      </c>
      <c r="F609" s="1568">
        <v>0</v>
      </c>
    </row>
    <row r="610" spans="2:6" ht="12.75" hidden="1" customHeight="1" x14ac:dyDescent="0.2">
      <c r="B610" s="1592" t="s">
        <v>1059</v>
      </c>
      <c r="C610" s="1593" t="s">
        <v>753</v>
      </c>
      <c r="D610" s="1599">
        <v>0</v>
      </c>
      <c r="E610" s="1575">
        <v>0</v>
      </c>
      <c r="F610" s="1568" t="s">
        <v>613</v>
      </c>
    </row>
    <row r="611" spans="2:6" ht="12.75" hidden="1" customHeight="1" x14ac:dyDescent="0.2">
      <c r="B611" s="1592" t="s">
        <v>1060</v>
      </c>
      <c r="C611" s="1593" t="s">
        <v>754</v>
      </c>
      <c r="D611" s="1599">
        <v>0</v>
      </c>
      <c r="E611" s="1575">
        <v>0</v>
      </c>
      <c r="F611" s="1568" t="s">
        <v>613</v>
      </c>
    </row>
    <row r="612" spans="2:6" ht="12.75" hidden="1" customHeight="1" x14ac:dyDescent="0.2">
      <c r="B612" s="1592" t="s">
        <v>1061</v>
      </c>
      <c r="C612" s="1593" t="s">
        <v>755</v>
      </c>
      <c r="D612" s="1599">
        <v>0</v>
      </c>
      <c r="E612" s="1575">
        <v>0</v>
      </c>
      <c r="F612" s="1568" t="s">
        <v>613</v>
      </c>
    </row>
    <row r="613" spans="2:6" ht="25.5" hidden="1" customHeight="1" x14ac:dyDescent="0.2">
      <c r="B613" s="1592" t="s">
        <v>1062</v>
      </c>
      <c r="C613" s="1593" t="s">
        <v>756</v>
      </c>
      <c r="D613" s="1599">
        <v>0</v>
      </c>
      <c r="E613" s="1575">
        <v>0</v>
      </c>
      <c r="F613" s="1568" t="s">
        <v>613</v>
      </c>
    </row>
    <row r="614" spans="2:6" ht="25.5" hidden="1" customHeight="1" x14ac:dyDescent="0.2">
      <c r="B614" s="1592" t="s">
        <v>757</v>
      </c>
      <c r="C614" s="1593" t="s">
        <v>758</v>
      </c>
      <c r="D614" s="1599">
        <v>0</v>
      </c>
      <c r="E614" s="1575">
        <v>0</v>
      </c>
      <c r="F614" s="1568" t="s">
        <v>613</v>
      </c>
    </row>
    <row r="615" spans="2:6" ht="38.25" hidden="1" customHeight="1" x14ac:dyDescent="0.2">
      <c r="B615" s="1319" t="s">
        <v>759</v>
      </c>
      <c r="C615" s="1315" t="s">
        <v>760</v>
      </c>
      <c r="D615" s="1582">
        <v>0</v>
      </c>
      <c r="E615" s="1575">
        <v>0</v>
      </c>
      <c r="F615" s="1568"/>
    </row>
    <row r="616" spans="2:6" ht="13.5" hidden="1" customHeight="1" thickBot="1" x14ac:dyDescent="0.25">
      <c r="B616" s="1592" t="s">
        <v>1063</v>
      </c>
      <c r="C616" s="1593" t="s">
        <v>761</v>
      </c>
      <c r="D616" s="1602">
        <v>0</v>
      </c>
      <c r="E616" s="1575">
        <v>0</v>
      </c>
      <c r="F616" s="1568" t="s">
        <v>613</v>
      </c>
    </row>
    <row r="617" spans="2:6" ht="13.5" hidden="1" customHeight="1" thickBot="1" x14ac:dyDescent="0.25">
      <c r="B617" s="1596" t="s">
        <v>1207</v>
      </c>
      <c r="C617" s="6499"/>
      <c r="D617" s="1604">
        <v>0</v>
      </c>
      <c r="E617" s="1558"/>
      <c r="F617" s="1559" t="s">
        <v>613</v>
      </c>
    </row>
    <row r="618" spans="2:6" ht="12.75" hidden="1" customHeight="1" x14ac:dyDescent="0.2">
      <c r="B618" s="1592" t="s">
        <v>1065</v>
      </c>
      <c r="C618" s="1593" t="s">
        <v>404</v>
      </c>
      <c r="D618" s="6512">
        <v>0</v>
      </c>
      <c r="E618" s="1575"/>
      <c r="F618" s="1568" t="s">
        <v>613</v>
      </c>
    </row>
    <row r="619" spans="2:6" ht="12.75" hidden="1" customHeight="1" x14ac:dyDescent="0.2">
      <c r="B619" s="1592" t="s">
        <v>1066</v>
      </c>
      <c r="C619" s="1593" t="s">
        <v>763</v>
      </c>
      <c r="D619" s="1599">
        <v>0</v>
      </c>
      <c r="E619" s="1575"/>
      <c r="F619" s="1568" t="s">
        <v>613</v>
      </c>
    </row>
    <row r="620" spans="2:6" ht="12.75" hidden="1" customHeight="1" x14ac:dyDescent="0.2">
      <c r="B620" s="1592" t="s">
        <v>1067</v>
      </c>
      <c r="C620" s="1593" t="s">
        <v>405</v>
      </c>
      <c r="D620" s="1599">
        <v>0</v>
      </c>
      <c r="E620" s="1575"/>
      <c r="F620" s="1568" t="s">
        <v>613</v>
      </c>
    </row>
    <row r="621" spans="2:6" ht="12.75" hidden="1" customHeight="1" x14ac:dyDescent="0.2">
      <c r="B621" s="1592" t="s">
        <v>1068</v>
      </c>
      <c r="C621" s="1593" t="s">
        <v>406</v>
      </c>
      <c r="D621" s="1599">
        <v>0</v>
      </c>
      <c r="E621" s="1575"/>
      <c r="F621" s="1568" t="s">
        <v>613</v>
      </c>
    </row>
    <row r="622" spans="2:6" ht="12.75" hidden="1" customHeight="1" x14ac:dyDescent="0.2">
      <c r="B622" s="1592" t="s">
        <v>1069</v>
      </c>
      <c r="C622" s="1593" t="s">
        <v>407</v>
      </c>
      <c r="D622" s="1599">
        <v>0</v>
      </c>
      <c r="E622" s="1575"/>
      <c r="F622" s="1568" t="s">
        <v>613</v>
      </c>
    </row>
    <row r="623" spans="2:6" ht="12.75" hidden="1" customHeight="1" x14ac:dyDescent="0.2">
      <c r="B623" s="1592" t="s">
        <v>1070</v>
      </c>
      <c r="C623" s="1593" t="s">
        <v>408</v>
      </c>
      <c r="D623" s="1599">
        <v>0</v>
      </c>
      <c r="E623" s="1575"/>
      <c r="F623" s="1568" t="s">
        <v>613</v>
      </c>
    </row>
    <row r="624" spans="2:6" ht="13.5" hidden="1" customHeight="1" thickBot="1" x14ac:dyDescent="0.25">
      <c r="B624" s="1592" t="s">
        <v>1071</v>
      </c>
      <c r="C624" s="1593" t="s">
        <v>409</v>
      </c>
      <c r="D624" s="6514">
        <v>0</v>
      </c>
      <c r="E624" s="1575"/>
      <c r="F624" s="1568" t="s">
        <v>613</v>
      </c>
    </row>
    <row r="625" spans="2:6" ht="13.5" hidden="1" customHeight="1" thickBot="1" x14ac:dyDescent="0.25">
      <c r="B625" s="1596" t="s">
        <v>1208</v>
      </c>
      <c r="C625" s="6499"/>
      <c r="D625" s="1604">
        <v>0</v>
      </c>
      <c r="E625" s="1558"/>
      <c r="F625" s="1559" t="s">
        <v>613</v>
      </c>
    </row>
    <row r="626" spans="2:6" ht="12.75" hidden="1" customHeight="1" x14ac:dyDescent="0.2">
      <c r="B626" s="1592" t="s">
        <v>1073</v>
      </c>
      <c r="C626" s="1593" t="s">
        <v>508</v>
      </c>
      <c r="D626" s="6512">
        <v>0</v>
      </c>
      <c r="E626" s="1575"/>
      <c r="F626" s="1568" t="s">
        <v>613</v>
      </c>
    </row>
    <row r="627" spans="2:6" ht="12.75" hidden="1" customHeight="1" x14ac:dyDescent="0.2">
      <c r="B627" s="1592" t="s">
        <v>1074</v>
      </c>
      <c r="C627" s="1593" t="s">
        <v>509</v>
      </c>
      <c r="D627" s="1599">
        <v>0</v>
      </c>
      <c r="E627" s="1575"/>
      <c r="F627" s="1568" t="s">
        <v>613</v>
      </c>
    </row>
    <row r="628" spans="2:6" ht="12.75" hidden="1" customHeight="1" x14ac:dyDescent="0.2">
      <c r="B628" s="1592" t="s">
        <v>1075</v>
      </c>
      <c r="C628" s="1593" t="s">
        <v>510</v>
      </c>
      <c r="D628" s="1599">
        <v>0</v>
      </c>
      <c r="E628" s="1575"/>
      <c r="F628" s="1568" t="s">
        <v>613</v>
      </c>
    </row>
    <row r="629" spans="2:6" ht="12.75" hidden="1" customHeight="1" x14ac:dyDescent="0.2">
      <c r="B629" s="1592" t="s">
        <v>1076</v>
      </c>
      <c r="C629" s="1593" t="s">
        <v>511</v>
      </c>
      <c r="D629" s="1599">
        <v>0</v>
      </c>
      <c r="E629" s="1575"/>
      <c r="F629" s="1568" t="s">
        <v>613</v>
      </c>
    </row>
    <row r="630" spans="2:6" ht="12.75" hidden="1" customHeight="1" x14ac:dyDescent="0.2">
      <c r="B630" s="1592" t="s">
        <v>1077</v>
      </c>
      <c r="C630" s="1593" t="s">
        <v>512</v>
      </c>
      <c r="D630" s="1599">
        <v>0</v>
      </c>
      <c r="E630" s="1575"/>
      <c r="F630" s="1568" t="s">
        <v>613</v>
      </c>
    </row>
    <row r="631" spans="2:6" ht="12.75" hidden="1" customHeight="1" x14ac:dyDescent="0.2">
      <c r="B631" s="1592" t="s">
        <v>1078</v>
      </c>
      <c r="C631" s="1593" t="s">
        <v>513</v>
      </c>
      <c r="D631" s="1599">
        <v>0</v>
      </c>
      <c r="E631" s="1575"/>
      <c r="F631" s="1568" t="s">
        <v>613</v>
      </c>
    </row>
    <row r="632" spans="2:6" ht="25.5" hidden="1" customHeight="1" x14ac:dyDescent="0.2">
      <c r="B632" s="1592" t="s">
        <v>1079</v>
      </c>
      <c r="C632" s="1593" t="s">
        <v>410</v>
      </c>
      <c r="D632" s="1599">
        <v>0</v>
      </c>
      <c r="E632" s="1575"/>
      <c r="F632" s="1568" t="s">
        <v>613</v>
      </c>
    </row>
    <row r="633" spans="2:6" ht="12.75" hidden="1" customHeight="1" x14ac:dyDescent="0.2">
      <c r="B633" s="1592" t="s">
        <v>1080</v>
      </c>
      <c r="C633" s="1593" t="s">
        <v>411</v>
      </c>
      <c r="D633" s="1599">
        <v>0</v>
      </c>
      <c r="E633" s="1575"/>
      <c r="F633" s="1568" t="s">
        <v>613</v>
      </c>
    </row>
    <row r="634" spans="2:6" ht="12.75" hidden="1" customHeight="1" x14ac:dyDescent="0.2">
      <c r="B634" s="1592" t="s">
        <v>1081</v>
      </c>
      <c r="C634" s="1593" t="s">
        <v>412</v>
      </c>
      <c r="D634" s="1599">
        <v>0</v>
      </c>
      <c r="E634" s="1575"/>
      <c r="F634" s="1568" t="s">
        <v>613</v>
      </c>
    </row>
    <row r="635" spans="2:6" ht="12.75" hidden="1" customHeight="1" x14ac:dyDescent="0.2">
      <c r="B635" s="1592" t="s">
        <v>486</v>
      </c>
      <c r="C635" s="1593" t="s">
        <v>413</v>
      </c>
      <c r="D635" s="1599">
        <v>0</v>
      </c>
      <c r="E635" s="1575"/>
      <c r="F635" s="1568" t="s">
        <v>613</v>
      </c>
    </row>
    <row r="636" spans="2:6" ht="12.75" hidden="1" customHeight="1" x14ac:dyDescent="0.2">
      <c r="B636" s="1592" t="s">
        <v>1082</v>
      </c>
      <c r="C636" s="1593" t="s">
        <v>414</v>
      </c>
      <c r="D636" s="1599">
        <v>0</v>
      </c>
      <c r="E636" s="1575"/>
      <c r="F636" s="1568" t="s">
        <v>613</v>
      </c>
    </row>
    <row r="637" spans="2:6" ht="26.25" hidden="1" customHeight="1" thickBot="1" x14ac:dyDescent="0.25">
      <c r="B637" s="1592" t="s">
        <v>1083</v>
      </c>
      <c r="C637" s="1593" t="s">
        <v>765</v>
      </c>
      <c r="D637" s="6514">
        <v>0</v>
      </c>
      <c r="E637" s="1575"/>
      <c r="F637" s="1568" t="s">
        <v>613</v>
      </c>
    </row>
    <row r="638" spans="2:6" ht="13.5" hidden="1" customHeight="1" thickBot="1" x14ac:dyDescent="0.25">
      <c r="B638" s="7541" t="s">
        <v>1209</v>
      </c>
      <c r="C638" s="7542"/>
      <c r="D638" s="1604">
        <v>0</v>
      </c>
      <c r="E638" s="1558"/>
      <c r="F638" s="1559" t="s">
        <v>613</v>
      </c>
    </row>
    <row r="639" spans="2:6" ht="12.75" hidden="1" customHeight="1" x14ac:dyDescent="0.2">
      <c r="B639" s="1592" t="s">
        <v>1085</v>
      </c>
      <c r="C639" s="1593" t="s">
        <v>415</v>
      </c>
      <c r="D639" s="6512">
        <v>0</v>
      </c>
      <c r="E639" s="1575"/>
      <c r="F639" s="1568" t="s">
        <v>613</v>
      </c>
    </row>
    <row r="640" spans="2:6" ht="12.75" hidden="1" customHeight="1" x14ac:dyDescent="0.2">
      <c r="B640" s="1592" t="s">
        <v>1086</v>
      </c>
      <c r="C640" s="1593" t="s">
        <v>416</v>
      </c>
      <c r="D640" s="1599">
        <v>0</v>
      </c>
      <c r="E640" s="1575"/>
      <c r="F640" s="1568" t="s">
        <v>613</v>
      </c>
    </row>
    <row r="641" spans="2:6" ht="12.75" hidden="1" customHeight="1" x14ac:dyDescent="0.2">
      <c r="B641" s="1592" t="s">
        <v>1087</v>
      </c>
      <c r="C641" s="1593" t="s">
        <v>417</v>
      </c>
      <c r="D641" s="1599">
        <v>0</v>
      </c>
      <c r="E641" s="1575"/>
      <c r="F641" s="1568" t="s">
        <v>613</v>
      </c>
    </row>
    <row r="642" spans="2:6" ht="12.75" hidden="1" customHeight="1" x14ac:dyDescent="0.2">
      <c r="B642" s="1592" t="s">
        <v>1088</v>
      </c>
      <c r="C642" s="1593" t="s">
        <v>418</v>
      </c>
      <c r="D642" s="1599">
        <v>0</v>
      </c>
      <c r="E642" s="1575"/>
      <c r="F642" s="1568" t="s">
        <v>613</v>
      </c>
    </row>
    <row r="643" spans="2:6" ht="13.5" hidden="1" customHeight="1" thickBot="1" x14ac:dyDescent="0.25">
      <c r="B643" s="1592" t="s">
        <v>1089</v>
      </c>
      <c r="C643" s="1593" t="s">
        <v>419</v>
      </c>
      <c r="D643" s="6514">
        <v>0</v>
      </c>
      <c r="E643" s="1575"/>
      <c r="F643" s="1568" t="s">
        <v>613</v>
      </c>
    </row>
    <row r="644" spans="2:6" ht="13.5" hidden="1" customHeight="1" thickBot="1" x14ac:dyDescent="0.25">
      <c r="B644" s="1596" t="s">
        <v>1210</v>
      </c>
      <c r="C644" s="6499"/>
      <c r="D644" s="1604">
        <v>0</v>
      </c>
      <c r="E644" s="1558"/>
      <c r="F644" s="1559" t="s">
        <v>613</v>
      </c>
    </row>
    <row r="645" spans="2:6" ht="12.75" hidden="1" customHeight="1" x14ac:dyDescent="0.2">
      <c r="B645" s="1592" t="s">
        <v>1091</v>
      </c>
      <c r="C645" s="1593" t="s">
        <v>420</v>
      </c>
      <c r="D645" s="6512">
        <v>0</v>
      </c>
      <c r="E645" s="1575"/>
      <c r="F645" s="1568" t="s">
        <v>613</v>
      </c>
    </row>
    <row r="646" spans="2:6" ht="12.75" hidden="1" customHeight="1" x14ac:dyDescent="0.2">
      <c r="B646" s="1592" t="s">
        <v>1092</v>
      </c>
      <c r="C646" s="1593" t="s">
        <v>421</v>
      </c>
      <c r="D646" s="1599">
        <v>0</v>
      </c>
      <c r="E646" s="1575"/>
      <c r="F646" s="1568" t="s">
        <v>613</v>
      </c>
    </row>
    <row r="647" spans="2:6" ht="12.75" hidden="1" customHeight="1" x14ac:dyDescent="0.2">
      <c r="B647" s="1592" t="s">
        <v>1093</v>
      </c>
      <c r="C647" s="1593" t="s">
        <v>422</v>
      </c>
      <c r="D647" s="1599">
        <v>0</v>
      </c>
      <c r="E647" s="1575"/>
      <c r="F647" s="1568" t="s">
        <v>613</v>
      </c>
    </row>
    <row r="648" spans="2:6" ht="12.75" hidden="1" customHeight="1" x14ac:dyDescent="0.2">
      <c r="B648" s="1592" t="s">
        <v>1094</v>
      </c>
      <c r="C648" s="1593" t="s">
        <v>423</v>
      </c>
      <c r="D648" s="1599">
        <v>0</v>
      </c>
      <c r="E648" s="1575"/>
      <c r="F648" s="1568" t="s">
        <v>613</v>
      </c>
    </row>
    <row r="649" spans="2:6" ht="12.75" hidden="1" customHeight="1" x14ac:dyDescent="0.2">
      <c r="B649" s="1592" t="s">
        <v>1095</v>
      </c>
      <c r="C649" s="1593" t="s">
        <v>1211</v>
      </c>
      <c r="D649" s="1599">
        <v>0</v>
      </c>
      <c r="E649" s="1575"/>
      <c r="F649" s="1568" t="s">
        <v>613</v>
      </c>
    </row>
    <row r="650" spans="2:6" ht="12.75" hidden="1" customHeight="1" x14ac:dyDescent="0.2">
      <c r="B650" s="1592" t="s">
        <v>1096</v>
      </c>
      <c r="C650" s="1593" t="s">
        <v>424</v>
      </c>
      <c r="D650" s="1599">
        <v>0</v>
      </c>
      <c r="E650" s="1575"/>
      <c r="F650" s="1568" t="s">
        <v>613</v>
      </c>
    </row>
    <row r="651" spans="2:6" ht="12.75" hidden="1" customHeight="1" x14ac:dyDescent="0.2">
      <c r="B651" s="1592" t="s">
        <v>1097</v>
      </c>
      <c r="C651" s="1593" t="s">
        <v>425</v>
      </c>
      <c r="D651" s="1599">
        <v>0</v>
      </c>
      <c r="E651" s="1575"/>
      <c r="F651" s="1568" t="s">
        <v>613</v>
      </c>
    </row>
    <row r="652" spans="2:6" ht="12.75" hidden="1" customHeight="1" x14ac:dyDescent="0.2">
      <c r="B652" s="1592" t="s">
        <v>1098</v>
      </c>
      <c r="C652" s="1593" t="s">
        <v>426</v>
      </c>
      <c r="D652" s="1599">
        <v>0</v>
      </c>
      <c r="E652" s="1575"/>
      <c r="F652" s="1568" t="s">
        <v>613</v>
      </c>
    </row>
    <row r="653" spans="2:6" ht="12.75" hidden="1" customHeight="1" x14ac:dyDescent="0.2">
      <c r="B653" s="1592" t="s">
        <v>1099</v>
      </c>
      <c r="C653" s="1593" t="s">
        <v>427</v>
      </c>
      <c r="D653" s="1599">
        <v>0</v>
      </c>
      <c r="E653" s="1575"/>
      <c r="F653" s="1568" t="s">
        <v>613</v>
      </c>
    </row>
    <row r="654" spans="2:6" ht="12.75" hidden="1" customHeight="1" x14ac:dyDescent="0.2">
      <c r="B654" s="1592" t="s">
        <v>1100</v>
      </c>
      <c r="C654" s="1593" t="s">
        <v>428</v>
      </c>
      <c r="D654" s="1599">
        <v>0</v>
      </c>
      <c r="E654" s="1575"/>
      <c r="F654" s="1568" t="s">
        <v>613</v>
      </c>
    </row>
    <row r="655" spans="2:6" ht="12.75" hidden="1" customHeight="1" x14ac:dyDescent="0.2">
      <c r="B655" s="1592" t="s">
        <v>1101</v>
      </c>
      <c r="C655" s="1593" t="s">
        <v>429</v>
      </c>
      <c r="D655" s="1599">
        <v>0</v>
      </c>
      <c r="E655" s="1575"/>
      <c r="F655" s="1568" t="s">
        <v>613</v>
      </c>
    </row>
    <row r="656" spans="2:6" ht="12.75" hidden="1" customHeight="1" x14ac:dyDescent="0.2">
      <c r="B656" s="1592" t="s">
        <v>1102</v>
      </c>
      <c r="C656" s="1593" t="s">
        <v>430</v>
      </c>
      <c r="D656" s="1599">
        <v>0</v>
      </c>
      <c r="E656" s="1575"/>
      <c r="F656" s="1568" t="s">
        <v>613</v>
      </c>
    </row>
    <row r="657" spans="2:6" ht="12.75" hidden="1" customHeight="1" x14ac:dyDescent="0.2">
      <c r="B657" s="1592" t="s">
        <v>1103</v>
      </c>
      <c r="C657" s="1593" t="s">
        <v>431</v>
      </c>
      <c r="D657" s="1599">
        <v>0</v>
      </c>
      <c r="E657" s="1575"/>
      <c r="F657" s="1568" t="s">
        <v>613</v>
      </c>
    </row>
    <row r="658" spans="2:6" ht="38.25" hidden="1" customHeight="1" x14ac:dyDescent="0.2">
      <c r="B658" s="1592" t="s">
        <v>1104</v>
      </c>
      <c r="C658" s="1593" t="s">
        <v>432</v>
      </c>
      <c r="D658" s="1599">
        <v>0</v>
      </c>
      <c r="E658" s="1575"/>
      <c r="F658" s="1568" t="s">
        <v>613</v>
      </c>
    </row>
    <row r="659" spans="2:6" ht="25.5" hidden="1" customHeight="1" x14ac:dyDescent="0.2">
      <c r="B659" s="1592" t="s">
        <v>1105</v>
      </c>
      <c r="C659" s="1593" t="s">
        <v>433</v>
      </c>
      <c r="D659" s="1599">
        <v>0</v>
      </c>
      <c r="E659" s="1575"/>
      <c r="F659" s="1568" t="s">
        <v>613</v>
      </c>
    </row>
    <row r="660" spans="2:6" ht="12.75" hidden="1" customHeight="1" x14ac:dyDescent="0.2">
      <c r="B660" s="1592" t="s">
        <v>1106</v>
      </c>
      <c r="C660" s="1593" t="s">
        <v>434</v>
      </c>
      <c r="D660" s="1599">
        <v>0</v>
      </c>
      <c r="E660" s="1575"/>
      <c r="F660" s="1568" t="s">
        <v>613</v>
      </c>
    </row>
    <row r="661" spans="2:6" ht="25.5" hidden="1" customHeight="1" x14ac:dyDescent="0.2">
      <c r="B661" s="1592" t="s">
        <v>1107</v>
      </c>
      <c r="C661" s="1593" t="s">
        <v>435</v>
      </c>
      <c r="D661" s="1599">
        <v>0</v>
      </c>
      <c r="E661" s="1575"/>
      <c r="F661" s="1568" t="s">
        <v>613</v>
      </c>
    </row>
    <row r="662" spans="2:6" ht="12.75" hidden="1" customHeight="1" x14ac:dyDescent="0.2">
      <c r="B662" s="1592" t="s">
        <v>1108</v>
      </c>
      <c r="C662" s="1593" t="s">
        <v>436</v>
      </c>
      <c r="D662" s="1599">
        <v>0</v>
      </c>
      <c r="E662" s="1575"/>
      <c r="F662" s="1568" t="s">
        <v>613</v>
      </c>
    </row>
    <row r="663" spans="2:6" ht="12.75" hidden="1" customHeight="1" x14ac:dyDescent="0.2">
      <c r="B663" s="1592" t="s">
        <v>1109</v>
      </c>
      <c r="C663" s="1593" t="s">
        <v>437</v>
      </c>
      <c r="D663" s="1599">
        <v>0</v>
      </c>
      <c r="E663" s="1575"/>
      <c r="F663" s="1568" t="s">
        <v>613</v>
      </c>
    </row>
    <row r="664" spans="2:6" ht="12.75" hidden="1" customHeight="1" x14ac:dyDescent="0.2">
      <c r="B664" s="1592" t="s">
        <v>1110</v>
      </c>
      <c r="C664" s="1593" t="s">
        <v>438</v>
      </c>
      <c r="D664" s="1599">
        <v>0</v>
      </c>
      <c r="E664" s="1575"/>
      <c r="F664" s="1568" t="s">
        <v>613</v>
      </c>
    </row>
    <row r="665" spans="2:6" ht="12.75" hidden="1" customHeight="1" x14ac:dyDescent="0.2">
      <c r="B665" s="1592" t="s">
        <v>1111</v>
      </c>
      <c r="C665" s="1593" t="s">
        <v>439</v>
      </c>
      <c r="D665" s="1599">
        <v>0</v>
      </c>
      <c r="E665" s="1575"/>
      <c r="F665" s="1568" t="s">
        <v>613</v>
      </c>
    </row>
    <row r="666" spans="2:6" ht="12.75" hidden="1" customHeight="1" x14ac:dyDescent="0.2">
      <c r="B666" s="1592" t="s">
        <v>1112</v>
      </c>
      <c r="C666" s="1593" t="s">
        <v>440</v>
      </c>
      <c r="D666" s="1599">
        <v>0</v>
      </c>
      <c r="E666" s="1575"/>
      <c r="F666" s="1568" t="s">
        <v>613</v>
      </c>
    </row>
    <row r="667" spans="2:6" ht="12.75" hidden="1" customHeight="1" x14ac:dyDescent="0.2">
      <c r="B667" s="1592" t="s">
        <v>1113</v>
      </c>
      <c r="C667" s="1593" t="s">
        <v>441</v>
      </c>
      <c r="D667" s="6513">
        <v>0</v>
      </c>
      <c r="E667" s="1575"/>
      <c r="F667" s="1568" t="s">
        <v>613</v>
      </c>
    </row>
    <row r="668" spans="2:6" ht="26.25" hidden="1" customHeight="1" thickBot="1" x14ac:dyDescent="0.25">
      <c r="B668" s="1592" t="s">
        <v>1114</v>
      </c>
      <c r="C668" s="1593" t="s">
        <v>442</v>
      </c>
      <c r="D668" s="1605">
        <v>0</v>
      </c>
      <c r="E668" s="1575"/>
      <c r="F668" s="1568" t="s">
        <v>613</v>
      </c>
    </row>
    <row r="669" spans="2:6" ht="13.5" hidden="1" customHeight="1" thickBot="1" x14ac:dyDescent="0.25">
      <c r="B669" s="1596" t="s">
        <v>564</v>
      </c>
      <c r="C669" s="6499"/>
      <c r="D669" s="1606">
        <v>0</v>
      </c>
      <c r="E669" s="1558"/>
      <c r="F669" s="1559" t="s">
        <v>613</v>
      </c>
    </row>
    <row r="670" spans="2:6" ht="13.5" thickBot="1" x14ac:dyDescent="0.25">
      <c r="B670" s="1607" t="s">
        <v>14</v>
      </c>
      <c r="C670" s="1608"/>
      <c r="D670" s="6516">
        <v>1942</v>
      </c>
      <c r="E670" s="1558">
        <v>2084</v>
      </c>
      <c r="F670" s="1559">
        <v>7.3120494335736481</v>
      </c>
    </row>
    <row r="671" spans="2:6" ht="15" x14ac:dyDescent="0.25">
      <c r="B671"/>
      <c r="C671"/>
      <c r="D671"/>
      <c r="E671"/>
      <c r="F671"/>
    </row>
    <row r="672" spans="2:6" x14ac:dyDescent="0.2">
      <c r="B672" s="7143" t="s">
        <v>2805</v>
      </c>
      <c r="C672" s="7543"/>
      <c r="D672" s="7543"/>
      <c r="E672" s="7543"/>
      <c r="F672" s="7543"/>
    </row>
    <row r="673" spans="2:6" ht="15" x14ac:dyDescent="0.25">
      <c r="B673"/>
      <c r="C673"/>
      <c r="D673"/>
      <c r="E673"/>
      <c r="F673"/>
    </row>
    <row r="674" spans="2:6" ht="15" x14ac:dyDescent="0.25">
      <c r="B674"/>
      <c r="C674"/>
      <c r="D674"/>
      <c r="E674"/>
      <c r="F674"/>
    </row>
    <row r="675" spans="2:6" x14ac:dyDescent="0.2">
      <c r="B675" s="1551"/>
      <c r="C675" s="1610"/>
    </row>
    <row r="676" spans="2:6" x14ac:dyDescent="0.2">
      <c r="B676" s="1551"/>
      <c r="C676" s="1610"/>
    </row>
    <row r="677" spans="2:6" x14ac:dyDescent="0.2">
      <c r="B677" s="1551"/>
      <c r="C677" s="1610"/>
    </row>
    <row r="678" spans="2:6" x14ac:dyDescent="0.2">
      <c r="B678" s="1551"/>
      <c r="C678" s="1610"/>
    </row>
    <row r="679" spans="2:6" x14ac:dyDescent="0.2">
      <c r="B679" s="1551"/>
      <c r="C679" s="1610"/>
    </row>
    <row r="680" spans="2:6" x14ac:dyDescent="0.2">
      <c r="B680" s="1551"/>
      <c r="C680" s="1610"/>
    </row>
    <row r="681" spans="2:6" x14ac:dyDescent="0.2">
      <c r="B681" s="1551"/>
      <c r="C681" s="1610"/>
    </row>
    <row r="682" spans="2:6" x14ac:dyDescent="0.2">
      <c r="B682" s="1551"/>
      <c r="C682" s="1610"/>
    </row>
    <row r="683" spans="2:6" x14ac:dyDescent="0.2">
      <c r="B683" s="1551"/>
      <c r="C683" s="1610"/>
    </row>
    <row r="684" spans="2:6" x14ac:dyDescent="0.2">
      <c r="B684" s="1551"/>
      <c r="C684" s="1610"/>
    </row>
    <row r="685" spans="2:6" x14ac:dyDescent="0.2">
      <c r="B685" s="1551"/>
      <c r="C685" s="1610"/>
    </row>
    <row r="686" spans="2:6" x14ac:dyDescent="0.2">
      <c r="B686" s="1551"/>
      <c r="C686" s="1610"/>
    </row>
    <row r="687" spans="2:6" x14ac:dyDescent="0.2">
      <c r="B687" s="1551"/>
      <c r="C687" s="1610"/>
    </row>
    <row r="688" spans="2:6" x14ac:dyDescent="0.2">
      <c r="B688" s="1551"/>
      <c r="C688" s="1610"/>
    </row>
    <row r="689" spans="2:3" x14ac:dyDescent="0.2">
      <c r="B689" s="1551"/>
      <c r="C689" s="1610"/>
    </row>
    <row r="690" spans="2:3" x14ac:dyDescent="0.2">
      <c r="B690" s="1551"/>
      <c r="C690" s="1610"/>
    </row>
    <row r="691" spans="2:3" x14ac:dyDescent="0.2">
      <c r="B691" s="1551"/>
      <c r="C691" s="1610"/>
    </row>
    <row r="692" spans="2:3" x14ac:dyDescent="0.2">
      <c r="B692" s="1551"/>
      <c r="C692" s="1610"/>
    </row>
    <row r="693" spans="2:3" x14ac:dyDescent="0.2">
      <c r="B693" s="1551"/>
      <c r="C693" s="1610"/>
    </row>
    <row r="694" spans="2:3" x14ac:dyDescent="0.2">
      <c r="B694" s="1551"/>
      <c r="C694" s="1610"/>
    </row>
    <row r="695" spans="2:3" x14ac:dyDescent="0.2">
      <c r="B695" s="1551"/>
      <c r="C695" s="1610"/>
    </row>
    <row r="696" spans="2:3" x14ac:dyDescent="0.2">
      <c r="B696" s="1551"/>
      <c r="C696" s="1610"/>
    </row>
    <row r="697" spans="2:3" x14ac:dyDescent="0.2">
      <c r="B697" s="1551"/>
      <c r="C697" s="1610"/>
    </row>
    <row r="698" spans="2:3" x14ac:dyDescent="0.2">
      <c r="B698" s="1551"/>
      <c r="C698" s="1610"/>
    </row>
    <row r="699" spans="2:3" x14ac:dyDescent="0.2">
      <c r="B699" s="1551"/>
      <c r="C699" s="1610"/>
    </row>
    <row r="700" spans="2:3" x14ac:dyDescent="0.2">
      <c r="B700" s="1551"/>
      <c r="C700" s="1610"/>
    </row>
    <row r="701" spans="2:3" x14ac:dyDescent="0.2">
      <c r="B701" s="1551"/>
      <c r="C701" s="1610"/>
    </row>
    <row r="702" spans="2:3" x14ac:dyDescent="0.2">
      <c r="B702" s="1551"/>
      <c r="C702" s="1610"/>
    </row>
    <row r="703" spans="2:3" x14ac:dyDescent="0.2">
      <c r="B703" s="1551"/>
      <c r="C703" s="1610"/>
    </row>
    <row r="704" spans="2:3" x14ac:dyDescent="0.2">
      <c r="B704" s="1551"/>
      <c r="C704" s="1610"/>
    </row>
    <row r="705" spans="2:3" x14ac:dyDescent="0.2">
      <c r="B705" s="1551"/>
      <c r="C705" s="1610"/>
    </row>
    <row r="706" spans="2:3" x14ac:dyDescent="0.2">
      <c r="B706" s="1551"/>
      <c r="C706" s="1610"/>
    </row>
    <row r="707" spans="2:3" x14ac:dyDescent="0.2">
      <c r="B707" s="1551"/>
      <c r="C707" s="1610"/>
    </row>
    <row r="708" spans="2:3" x14ac:dyDescent="0.2">
      <c r="B708" s="1551"/>
      <c r="C708" s="1610"/>
    </row>
    <row r="709" spans="2:3" x14ac:dyDescent="0.2">
      <c r="B709" s="1551"/>
      <c r="C709" s="1610"/>
    </row>
    <row r="710" spans="2:3" x14ac:dyDescent="0.2">
      <c r="B710" s="1551"/>
      <c r="C710" s="1610"/>
    </row>
    <row r="711" spans="2:3" x14ac:dyDescent="0.2">
      <c r="B711" s="1551"/>
      <c r="C711" s="1610"/>
    </row>
    <row r="712" spans="2:3" x14ac:dyDescent="0.2">
      <c r="B712" s="1551"/>
      <c r="C712" s="1610"/>
    </row>
    <row r="713" spans="2:3" x14ac:dyDescent="0.2">
      <c r="B713" s="1551"/>
      <c r="C713" s="1610"/>
    </row>
    <row r="714" spans="2:3" x14ac:dyDescent="0.2">
      <c r="B714" s="1551"/>
      <c r="C714" s="1610"/>
    </row>
    <row r="715" spans="2:3" x14ac:dyDescent="0.2">
      <c r="B715" s="1551"/>
      <c r="C715" s="1610"/>
    </row>
    <row r="716" spans="2:3" x14ac:dyDescent="0.2">
      <c r="B716" s="1551"/>
      <c r="C716" s="1610"/>
    </row>
    <row r="717" spans="2:3" x14ac:dyDescent="0.2">
      <c r="B717" s="1551"/>
      <c r="C717" s="1610"/>
    </row>
    <row r="718" spans="2:3" x14ac:dyDescent="0.2">
      <c r="B718" s="1551"/>
      <c r="C718" s="1610"/>
    </row>
    <row r="719" spans="2:3" x14ac:dyDescent="0.2">
      <c r="B719" s="1551"/>
      <c r="C719" s="1610"/>
    </row>
    <row r="720" spans="2:3" x14ac:dyDescent="0.2">
      <c r="B720" s="1551"/>
      <c r="C720" s="1610"/>
    </row>
    <row r="721" spans="2:3" x14ac:dyDescent="0.2">
      <c r="B721" s="1551"/>
      <c r="C721" s="1610"/>
    </row>
    <row r="722" spans="2:3" x14ac:dyDescent="0.2">
      <c r="B722" s="1551"/>
      <c r="C722" s="1610"/>
    </row>
    <row r="723" spans="2:3" x14ac:dyDescent="0.2">
      <c r="B723" s="1551"/>
      <c r="C723" s="1610"/>
    </row>
    <row r="724" spans="2:3" x14ac:dyDescent="0.2">
      <c r="B724" s="1551"/>
      <c r="C724" s="1610"/>
    </row>
    <row r="725" spans="2:3" x14ac:dyDescent="0.2">
      <c r="B725" s="1551"/>
      <c r="C725" s="1610"/>
    </row>
    <row r="726" spans="2:3" x14ac:dyDescent="0.2">
      <c r="B726" s="1551"/>
      <c r="C726" s="1610"/>
    </row>
    <row r="727" spans="2:3" x14ac:dyDescent="0.2">
      <c r="B727" s="1551"/>
      <c r="C727" s="1610"/>
    </row>
    <row r="728" spans="2:3" x14ac:dyDescent="0.2">
      <c r="B728" s="1551"/>
      <c r="C728" s="1610"/>
    </row>
    <row r="729" spans="2:3" x14ac:dyDescent="0.2">
      <c r="B729" s="1551"/>
      <c r="C729" s="1610"/>
    </row>
    <row r="730" spans="2:3" x14ac:dyDescent="0.2">
      <c r="B730" s="1551"/>
      <c r="C730" s="1610"/>
    </row>
    <row r="731" spans="2:3" x14ac:dyDescent="0.2">
      <c r="B731" s="1551"/>
      <c r="C731" s="1610"/>
    </row>
    <row r="732" spans="2:3" x14ac:dyDescent="0.2">
      <c r="B732" s="1551"/>
      <c r="C732" s="1610"/>
    </row>
    <row r="733" spans="2:3" x14ac:dyDescent="0.2">
      <c r="B733" s="1551"/>
      <c r="C733" s="1610"/>
    </row>
    <row r="734" spans="2:3" x14ac:dyDescent="0.2">
      <c r="B734" s="1551"/>
      <c r="C734" s="1610"/>
    </row>
    <row r="735" spans="2:3" x14ac:dyDescent="0.2">
      <c r="B735" s="1551"/>
      <c r="C735" s="1610"/>
    </row>
    <row r="736" spans="2:3" x14ac:dyDescent="0.2">
      <c r="B736" s="1551"/>
      <c r="C736" s="1610"/>
    </row>
    <row r="737" spans="2:3" x14ac:dyDescent="0.2">
      <c r="B737" s="1551"/>
      <c r="C737" s="1610"/>
    </row>
    <row r="738" spans="2:3" x14ac:dyDescent="0.2">
      <c r="B738" s="1551"/>
      <c r="C738" s="1610"/>
    </row>
    <row r="739" spans="2:3" x14ac:dyDescent="0.2">
      <c r="B739" s="1551"/>
      <c r="C739" s="1610"/>
    </row>
    <row r="740" spans="2:3" x14ac:dyDescent="0.2">
      <c r="B740" s="1551"/>
      <c r="C740" s="1610"/>
    </row>
    <row r="741" spans="2:3" x14ac:dyDescent="0.2">
      <c r="B741" s="1551"/>
      <c r="C741" s="1610"/>
    </row>
    <row r="742" spans="2:3" x14ac:dyDescent="0.2">
      <c r="B742" s="1551"/>
      <c r="C742" s="1610"/>
    </row>
    <row r="743" spans="2:3" x14ac:dyDescent="0.2">
      <c r="B743" s="1551"/>
      <c r="C743" s="1610"/>
    </row>
    <row r="744" spans="2:3" x14ac:dyDescent="0.2">
      <c r="B744" s="1551"/>
      <c r="C744" s="1610"/>
    </row>
    <row r="745" spans="2:3" x14ac:dyDescent="0.2">
      <c r="B745" s="1551"/>
      <c r="C745" s="1610"/>
    </row>
    <row r="746" spans="2:3" x14ac:dyDescent="0.2">
      <c r="B746" s="1551"/>
      <c r="C746" s="1610"/>
    </row>
    <row r="747" spans="2:3" x14ac:dyDescent="0.2">
      <c r="B747" s="1551"/>
      <c r="C747" s="1610"/>
    </row>
    <row r="748" spans="2:3" x14ac:dyDescent="0.2">
      <c r="B748" s="1551"/>
      <c r="C748" s="1610"/>
    </row>
    <row r="749" spans="2:3" x14ac:dyDescent="0.2">
      <c r="B749" s="1551"/>
      <c r="C749" s="1610"/>
    </row>
    <row r="750" spans="2:3" x14ac:dyDescent="0.2">
      <c r="B750" s="1551"/>
      <c r="C750" s="1610"/>
    </row>
    <row r="751" spans="2:3" x14ac:dyDescent="0.2">
      <c r="B751" s="1551"/>
      <c r="C751" s="1610"/>
    </row>
    <row r="752" spans="2:3" x14ac:dyDescent="0.2">
      <c r="B752" s="1551"/>
      <c r="C752" s="1610"/>
    </row>
    <row r="753" spans="2:3" x14ac:dyDescent="0.2">
      <c r="B753" s="1551"/>
      <c r="C753" s="1610"/>
    </row>
    <row r="754" spans="2:3" x14ac:dyDescent="0.2">
      <c r="B754" s="1551"/>
      <c r="C754" s="1610"/>
    </row>
    <row r="755" spans="2:3" x14ac:dyDescent="0.2">
      <c r="B755" s="1551"/>
      <c r="C755" s="1610"/>
    </row>
    <row r="756" spans="2:3" x14ac:dyDescent="0.2">
      <c r="B756" s="1551"/>
      <c r="C756" s="1610"/>
    </row>
    <row r="757" spans="2:3" x14ac:dyDescent="0.2">
      <c r="B757" s="1551"/>
      <c r="C757" s="1610"/>
    </row>
    <row r="758" spans="2:3" x14ac:dyDescent="0.2">
      <c r="B758" s="1551"/>
      <c r="C758" s="1610"/>
    </row>
    <row r="759" spans="2:3" x14ac:dyDescent="0.2">
      <c r="B759" s="1551"/>
      <c r="C759" s="1610"/>
    </row>
    <row r="760" spans="2:3" x14ac:dyDescent="0.2">
      <c r="B760" s="1551"/>
      <c r="C760" s="1610"/>
    </row>
    <row r="761" spans="2:3" x14ac:dyDescent="0.2">
      <c r="B761" s="1551"/>
      <c r="C761" s="1610"/>
    </row>
    <row r="762" spans="2:3" x14ac:dyDescent="0.2">
      <c r="B762" s="1551"/>
      <c r="C762" s="1610"/>
    </row>
    <row r="763" spans="2:3" x14ac:dyDescent="0.2">
      <c r="B763" s="1551"/>
      <c r="C763" s="1610"/>
    </row>
    <row r="764" spans="2:3" x14ac:dyDescent="0.2">
      <c r="B764" s="1551"/>
      <c r="C764" s="1610"/>
    </row>
    <row r="765" spans="2:3" x14ac:dyDescent="0.2">
      <c r="B765" s="1551"/>
      <c r="C765" s="1610"/>
    </row>
    <row r="766" spans="2:3" x14ac:dyDescent="0.2">
      <c r="B766" s="1551"/>
      <c r="C766" s="1610"/>
    </row>
    <row r="767" spans="2:3" x14ac:dyDescent="0.2">
      <c r="B767" s="1551"/>
      <c r="C767" s="1610"/>
    </row>
    <row r="768" spans="2:3" x14ac:dyDescent="0.2">
      <c r="B768" s="1551"/>
      <c r="C768" s="1610"/>
    </row>
    <row r="769" spans="2:3" x14ac:dyDescent="0.2">
      <c r="B769" s="1551"/>
      <c r="C769" s="1610"/>
    </row>
    <row r="770" spans="2:3" x14ac:dyDescent="0.2">
      <c r="B770" s="1551"/>
      <c r="C770" s="1610"/>
    </row>
    <row r="771" spans="2:3" x14ac:dyDescent="0.2">
      <c r="B771" s="1551"/>
      <c r="C771" s="1610"/>
    </row>
    <row r="772" spans="2:3" x14ac:dyDescent="0.2">
      <c r="B772" s="1551"/>
      <c r="C772" s="1610"/>
    </row>
    <row r="773" spans="2:3" x14ac:dyDescent="0.2">
      <c r="B773" s="1551"/>
      <c r="C773" s="1610"/>
    </row>
    <row r="774" spans="2:3" x14ac:dyDescent="0.2">
      <c r="B774" s="1551"/>
      <c r="C774" s="1610"/>
    </row>
    <row r="775" spans="2:3" x14ac:dyDescent="0.2">
      <c r="B775" s="1551"/>
      <c r="C775" s="1610"/>
    </row>
    <row r="776" spans="2:3" x14ac:dyDescent="0.2">
      <c r="B776" s="1551"/>
      <c r="C776" s="1610"/>
    </row>
  </sheetData>
  <mergeCells count="16">
    <mergeCell ref="B1:F1"/>
    <mergeCell ref="B301:C301"/>
    <mergeCell ref="B3:B4"/>
    <mergeCell ref="C3:C4"/>
    <mergeCell ref="D3:F3"/>
    <mergeCell ref="B5:C5"/>
    <mergeCell ref="B204:C204"/>
    <mergeCell ref="B638:C638"/>
    <mergeCell ref="B672:F672"/>
    <mergeCell ref="B337:F337"/>
    <mergeCell ref="B340:B341"/>
    <mergeCell ref="C340:C341"/>
    <mergeCell ref="D340:F340"/>
    <mergeCell ref="B342:C342"/>
    <mergeCell ref="B500:C500"/>
    <mergeCell ref="B541:C54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27"/>
  <sheetViews>
    <sheetView workbookViewId="0">
      <selection activeCell="L24" sqref="L24"/>
    </sheetView>
  </sheetViews>
  <sheetFormatPr defaultRowHeight="15" x14ac:dyDescent="0.25"/>
  <cols>
    <col min="2" max="2" width="18.140625" customWidth="1"/>
    <col min="3" max="3" width="8.28515625" customWidth="1"/>
    <col min="4" max="8" width="8.28515625" style="1633" customWidth="1"/>
    <col min="9" max="10" width="8.5703125" style="1633" customWidth="1"/>
    <col min="11" max="11" width="17.85546875" style="1633" customWidth="1"/>
    <col min="12" max="17" width="8" style="1633" customWidth="1"/>
    <col min="18" max="18" width="9.140625" style="1633"/>
  </cols>
  <sheetData>
    <row r="2" spans="2:18" x14ac:dyDescent="0.25">
      <c r="B2" s="431" t="s">
        <v>2519</v>
      </c>
      <c r="K2" s="431" t="s">
        <v>2520</v>
      </c>
    </row>
    <row r="3" spans="2:18" ht="15.75" thickBot="1" x14ac:dyDescent="0.3">
      <c r="D3"/>
      <c r="E3"/>
      <c r="F3"/>
      <c r="G3"/>
      <c r="H3"/>
      <c r="I3"/>
      <c r="K3" s="1634"/>
      <c r="L3"/>
      <c r="M3"/>
      <c r="N3"/>
      <c r="O3"/>
      <c r="P3"/>
      <c r="Q3"/>
      <c r="R3"/>
    </row>
    <row r="4" spans="2:18" x14ac:dyDescent="0.25">
      <c r="B4" s="7154" t="s">
        <v>194</v>
      </c>
      <c r="C4" s="1611"/>
      <c r="D4" s="1612" t="s">
        <v>114</v>
      </c>
      <c r="E4" s="1613"/>
      <c r="F4" s="1614" t="s">
        <v>115</v>
      </c>
      <c r="G4" s="1615"/>
      <c r="H4" s="1615"/>
      <c r="I4" s="7567" t="s">
        <v>2609</v>
      </c>
      <c r="J4" s="2"/>
      <c r="K4" s="7154" t="s">
        <v>194</v>
      </c>
      <c r="L4" s="1611"/>
      <c r="M4" s="1612" t="s">
        <v>114</v>
      </c>
      <c r="N4" s="1613"/>
      <c r="O4" s="1614" t="s">
        <v>115</v>
      </c>
      <c r="P4" s="1615"/>
      <c r="Q4" s="1615"/>
      <c r="R4" s="7567" t="s">
        <v>2609</v>
      </c>
    </row>
    <row r="5" spans="2:18" x14ac:dyDescent="0.25">
      <c r="B5" s="7565"/>
      <c r="C5" s="7569" t="s">
        <v>124</v>
      </c>
      <c r="D5" s="7570"/>
      <c r="E5" s="7571" t="s">
        <v>594</v>
      </c>
      <c r="F5" s="7569" t="s">
        <v>124</v>
      </c>
      <c r="G5" s="7570"/>
      <c r="H5" s="7571" t="s">
        <v>594</v>
      </c>
      <c r="I5" s="7568"/>
      <c r="J5" s="2"/>
      <c r="K5" s="7565"/>
      <c r="L5" s="7569" t="s">
        <v>124</v>
      </c>
      <c r="M5" s="7570"/>
      <c r="N5" s="7571" t="s">
        <v>594</v>
      </c>
      <c r="O5" s="7569" t="s">
        <v>124</v>
      </c>
      <c r="P5" s="7570"/>
      <c r="Q5" s="7571" t="s">
        <v>594</v>
      </c>
      <c r="R5" s="7568"/>
    </row>
    <row r="6" spans="2:18" ht="15.75" thickBot="1" x14ac:dyDescent="0.3">
      <c r="B6" s="7566"/>
      <c r="C6" s="1616" t="s">
        <v>1</v>
      </c>
      <c r="D6" s="1617" t="s">
        <v>2360</v>
      </c>
      <c r="E6" s="7572"/>
      <c r="F6" s="1616" t="s">
        <v>1</v>
      </c>
      <c r="G6" s="1617" t="s">
        <v>2360</v>
      </c>
      <c r="H6" s="7572"/>
      <c r="I6" s="7568"/>
      <c r="J6" s="2"/>
      <c r="K6" s="7566"/>
      <c r="L6" s="1616" t="s">
        <v>1</v>
      </c>
      <c r="M6" s="1617" t="s">
        <v>2360</v>
      </c>
      <c r="N6" s="7572"/>
      <c r="O6" s="1616" t="s">
        <v>1</v>
      </c>
      <c r="P6" s="1617" t="s">
        <v>2360</v>
      </c>
      <c r="Q6" s="7572"/>
      <c r="R6" s="7568"/>
    </row>
    <row r="7" spans="2:18" ht="15.75" thickBot="1" x14ac:dyDescent="0.3">
      <c r="B7" s="1618" t="s">
        <v>173</v>
      </c>
      <c r="C7" s="1509">
        <v>649</v>
      </c>
      <c r="D7" s="1510">
        <v>630</v>
      </c>
      <c r="E7" s="1373">
        <v>-2.9275808936825882</v>
      </c>
      <c r="F7" s="1370">
        <v>640</v>
      </c>
      <c r="G7" s="1619">
        <v>619</v>
      </c>
      <c r="H7" s="1096">
        <v>-3.28125</v>
      </c>
      <c r="I7" s="993">
        <v>20</v>
      </c>
      <c r="J7" s="2"/>
      <c r="K7" s="1618" t="s">
        <v>173</v>
      </c>
      <c r="L7" s="1370">
        <v>323</v>
      </c>
      <c r="M7" s="1619">
        <v>371</v>
      </c>
      <c r="N7" s="1373">
        <v>14.860681114551085</v>
      </c>
      <c r="O7" s="1370">
        <v>280</v>
      </c>
      <c r="P7" s="1619">
        <v>329</v>
      </c>
      <c r="Q7" s="1096">
        <v>17.5</v>
      </c>
      <c r="R7" s="993">
        <v>17.802303262955853</v>
      </c>
    </row>
    <row r="8" spans="2:18" x14ac:dyDescent="0.25">
      <c r="B8" s="1620" t="s">
        <v>174</v>
      </c>
      <c r="C8" s="1621">
        <v>223</v>
      </c>
      <c r="D8" s="1622">
        <v>241</v>
      </c>
      <c r="E8" s="1018">
        <v>8.0717488789237706</v>
      </c>
      <c r="F8" s="1382">
        <v>222</v>
      </c>
      <c r="G8" s="1623">
        <v>237</v>
      </c>
      <c r="H8" s="1100">
        <v>6.7567567567567579</v>
      </c>
      <c r="I8" s="998">
        <v>7.6507936507936511</v>
      </c>
      <c r="J8" s="2"/>
      <c r="K8" s="1620" t="s">
        <v>174</v>
      </c>
      <c r="L8" s="1382">
        <v>187</v>
      </c>
      <c r="M8" s="1524">
        <v>147</v>
      </c>
      <c r="N8" s="1018">
        <v>-21.390374331550802</v>
      </c>
      <c r="O8" s="1382">
        <v>183</v>
      </c>
      <c r="P8" s="1623">
        <v>117</v>
      </c>
      <c r="Q8" s="1100">
        <v>-36.065573770491795</v>
      </c>
      <c r="R8" s="998">
        <v>7.0537428023032627</v>
      </c>
    </row>
    <row r="9" spans="2:18" x14ac:dyDescent="0.25">
      <c r="B9" s="1624" t="s">
        <v>175</v>
      </c>
      <c r="C9" s="1625">
        <v>219</v>
      </c>
      <c r="D9" s="1516">
        <v>237</v>
      </c>
      <c r="E9" s="1104">
        <v>8.2191780821917888</v>
      </c>
      <c r="F9" s="1377">
        <v>211</v>
      </c>
      <c r="G9" s="1623">
        <v>225</v>
      </c>
      <c r="H9" s="1104">
        <v>6.6350710900473899</v>
      </c>
      <c r="I9" s="1002">
        <v>7.5238095238095246</v>
      </c>
      <c r="J9" s="2"/>
      <c r="K9" s="1624" t="s">
        <v>175</v>
      </c>
      <c r="L9" s="1377">
        <v>129</v>
      </c>
      <c r="M9" s="1117">
        <v>152</v>
      </c>
      <c r="N9" s="1104">
        <v>17.829457364341096</v>
      </c>
      <c r="O9" s="1377">
        <v>115</v>
      </c>
      <c r="P9" s="1623">
        <v>122</v>
      </c>
      <c r="Q9" s="1104">
        <v>6.0869565217391397</v>
      </c>
      <c r="R9" s="1002">
        <v>7.2936660268714011</v>
      </c>
    </row>
    <row r="10" spans="2:18" x14ac:dyDescent="0.25">
      <c r="B10" s="1624" t="s">
        <v>176</v>
      </c>
      <c r="C10" s="1625">
        <v>192</v>
      </c>
      <c r="D10" s="1516">
        <v>235</v>
      </c>
      <c r="E10" s="1115">
        <v>22.395833333333329</v>
      </c>
      <c r="F10" s="1377">
        <v>188</v>
      </c>
      <c r="G10" s="1623">
        <v>232</v>
      </c>
      <c r="H10" s="1104">
        <v>23.40425531914893</v>
      </c>
      <c r="I10" s="1002">
        <v>7.4603174603174605</v>
      </c>
      <c r="J10" s="2"/>
      <c r="K10" s="1624" t="s">
        <v>176</v>
      </c>
      <c r="L10" s="1377">
        <v>146</v>
      </c>
      <c r="M10" s="1117">
        <v>142</v>
      </c>
      <c r="N10" s="1115">
        <v>-2.7397260273972535</v>
      </c>
      <c r="O10" s="1377">
        <v>144</v>
      </c>
      <c r="P10" s="1623">
        <v>130</v>
      </c>
      <c r="Q10" s="1104">
        <v>-9.7222222222222143</v>
      </c>
      <c r="R10" s="1002">
        <v>6.8138195777351251</v>
      </c>
    </row>
    <row r="11" spans="2:18" ht="15.75" thickBot="1" x14ac:dyDescent="0.3">
      <c r="B11" s="1626" t="s">
        <v>177</v>
      </c>
      <c r="C11" s="1627">
        <v>220</v>
      </c>
      <c r="D11" s="1519">
        <v>258</v>
      </c>
      <c r="E11" s="1018">
        <v>17.272727272727266</v>
      </c>
      <c r="F11" s="1380">
        <v>216</v>
      </c>
      <c r="G11" s="1390">
        <v>254</v>
      </c>
      <c r="H11" s="1111">
        <v>17.592592592592581</v>
      </c>
      <c r="I11" s="1012">
        <v>8.1904761904761916</v>
      </c>
      <c r="J11" s="2"/>
      <c r="K11" s="1626" t="s">
        <v>177</v>
      </c>
      <c r="L11" s="1380">
        <v>107</v>
      </c>
      <c r="M11" s="1390">
        <v>118</v>
      </c>
      <c r="N11" s="1018">
        <v>10.280373831775691</v>
      </c>
      <c r="O11" s="1380">
        <v>94</v>
      </c>
      <c r="P11" s="1390">
        <v>109</v>
      </c>
      <c r="Q11" s="1111">
        <v>15.957446808510639</v>
      </c>
      <c r="R11" s="1012">
        <v>5.6621880998080618</v>
      </c>
    </row>
    <row r="12" spans="2:18" x14ac:dyDescent="0.25">
      <c r="B12" s="1620" t="s">
        <v>178</v>
      </c>
      <c r="C12" s="1621">
        <v>55</v>
      </c>
      <c r="D12" s="1622">
        <v>68</v>
      </c>
      <c r="E12" s="1100">
        <v>23.636363636363626</v>
      </c>
      <c r="F12" s="1382">
        <v>55</v>
      </c>
      <c r="G12" s="1524">
        <v>68</v>
      </c>
      <c r="H12" s="1100">
        <v>23.636363636363626</v>
      </c>
      <c r="I12" s="998">
        <v>2.1587301587301591</v>
      </c>
      <c r="J12" s="2"/>
      <c r="K12" s="1620" t="s">
        <v>178</v>
      </c>
      <c r="L12" s="1382">
        <v>102</v>
      </c>
      <c r="M12" s="1524">
        <v>39</v>
      </c>
      <c r="N12" s="1100">
        <v>-61.764705882352942</v>
      </c>
      <c r="O12" s="1382">
        <v>99</v>
      </c>
      <c r="P12" s="1524">
        <v>36</v>
      </c>
      <c r="Q12" s="1100">
        <v>-63.636363636363633</v>
      </c>
      <c r="R12" s="998">
        <v>1.8714011516314779</v>
      </c>
    </row>
    <row r="13" spans="2:18" x14ac:dyDescent="0.25">
      <c r="B13" s="1624" t="s">
        <v>179</v>
      </c>
      <c r="C13" s="1625">
        <v>83</v>
      </c>
      <c r="D13" s="1516">
        <v>94</v>
      </c>
      <c r="E13" s="1104">
        <v>13.253012048192787</v>
      </c>
      <c r="F13" s="1377">
        <v>82</v>
      </c>
      <c r="G13" s="1623">
        <v>92</v>
      </c>
      <c r="H13" s="1104">
        <v>12.195121951219519</v>
      </c>
      <c r="I13" s="1002">
        <v>2.9841269841269842</v>
      </c>
      <c r="J13" s="2"/>
      <c r="K13" s="1624" t="s">
        <v>179</v>
      </c>
      <c r="L13" s="1377">
        <v>87</v>
      </c>
      <c r="M13" s="1117">
        <v>109</v>
      </c>
      <c r="N13" s="1104">
        <v>25.28735632183907</v>
      </c>
      <c r="O13" s="1377">
        <v>85</v>
      </c>
      <c r="P13" s="1623">
        <v>103</v>
      </c>
      <c r="Q13" s="1104">
        <v>21.17647058823529</v>
      </c>
      <c r="R13" s="1002">
        <v>5.2303262955854128</v>
      </c>
    </row>
    <row r="14" spans="2:18" x14ac:dyDescent="0.25">
      <c r="B14" s="1624" t="s">
        <v>180</v>
      </c>
      <c r="C14" s="1625">
        <v>113</v>
      </c>
      <c r="D14" s="1516">
        <v>122</v>
      </c>
      <c r="E14" s="1104">
        <v>7.9646017699114964</v>
      </c>
      <c r="F14" s="1377">
        <v>112</v>
      </c>
      <c r="G14" s="1623">
        <v>120</v>
      </c>
      <c r="H14" s="1104">
        <v>7.1428571428571388</v>
      </c>
      <c r="I14" s="1002">
        <v>3.8730158730158735</v>
      </c>
      <c r="J14" s="2"/>
      <c r="K14" s="1624" t="s">
        <v>180</v>
      </c>
      <c r="L14" s="1377">
        <v>92</v>
      </c>
      <c r="M14" s="1117">
        <v>92</v>
      </c>
      <c r="N14" s="1104">
        <v>0</v>
      </c>
      <c r="O14" s="1377">
        <v>89</v>
      </c>
      <c r="P14" s="1623">
        <v>90</v>
      </c>
      <c r="Q14" s="1104">
        <v>1.1235955056179847</v>
      </c>
      <c r="R14" s="1002">
        <v>4.4145873320537428</v>
      </c>
    </row>
    <row r="15" spans="2:18" x14ac:dyDescent="0.25">
      <c r="B15" s="1624" t="s">
        <v>181</v>
      </c>
      <c r="C15" s="1625">
        <v>75</v>
      </c>
      <c r="D15" s="1516">
        <v>58</v>
      </c>
      <c r="E15" s="1104">
        <v>-22.666666666666671</v>
      </c>
      <c r="F15" s="1377">
        <v>73</v>
      </c>
      <c r="G15" s="1623">
        <v>57</v>
      </c>
      <c r="H15" s="1104">
        <v>-21.917808219178085</v>
      </c>
      <c r="I15" s="1002">
        <v>1.8412698412698412</v>
      </c>
      <c r="J15" s="2"/>
      <c r="K15" s="1624" t="s">
        <v>181</v>
      </c>
      <c r="L15" s="1377">
        <v>58</v>
      </c>
      <c r="M15" s="1117">
        <v>65</v>
      </c>
      <c r="N15" s="1104">
        <v>12.068965517241367</v>
      </c>
      <c r="O15" s="1377">
        <v>56</v>
      </c>
      <c r="P15" s="1623">
        <v>60</v>
      </c>
      <c r="Q15" s="1104">
        <v>7.1428571428571388</v>
      </c>
      <c r="R15" s="1002">
        <v>3.1190019193857963</v>
      </c>
    </row>
    <row r="16" spans="2:18" x14ac:dyDescent="0.25">
      <c r="B16" s="1624" t="s">
        <v>182</v>
      </c>
      <c r="C16" s="1625">
        <v>76</v>
      </c>
      <c r="D16" s="1516">
        <v>98</v>
      </c>
      <c r="E16" s="1104">
        <v>28.94736842105263</v>
      </c>
      <c r="F16" s="1377">
        <v>75</v>
      </c>
      <c r="G16" s="1623">
        <v>94</v>
      </c>
      <c r="H16" s="1104">
        <v>25.333333333333343</v>
      </c>
      <c r="I16" s="1002">
        <v>3.1111111111111112</v>
      </c>
      <c r="J16" s="2"/>
      <c r="K16" s="1624" t="s">
        <v>182</v>
      </c>
      <c r="L16" s="1377">
        <v>63</v>
      </c>
      <c r="M16" s="1117">
        <v>72</v>
      </c>
      <c r="N16" s="1104">
        <v>14.285714285714278</v>
      </c>
      <c r="O16" s="1377">
        <v>59</v>
      </c>
      <c r="P16" s="1623">
        <v>66</v>
      </c>
      <c r="Q16" s="1104">
        <v>11.86440677966101</v>
      </c>
      <c r="R16" s="1002">
        <v>3.45489443378119</v>
      </c>
    </row>
    <row r="17" spans="2:18" ht="15.75" thickBot="1" x14ac:dyDescent="0.3">
      <c r="B17" s="1626" t="s">
        <v>183</v>
      </c>
      <c r="C17" s="1627">
        <v>136</v>
      </c>
      <c r="D17" s="1519">
        <v>105</v>
      </c>
      <c r="E17" s="1111">
        <v>-22.794117647058826</v>
      </c>
      <c r="F17" s="1380">
        <v>133</v>
      </c>
      <c r="G17" s="1390">
        <v>101</v>
      </c>
      <c r="H17" s="1111">
        <v>-24.060150375939855</v>
      </c>
      <c r="I17" s="1012">
        <v>3.3333333333333335</v>
      </c>
      <c r="J17" s="2"/>
      <c r="K17" s="1626" t="s">
        <v>183</v>
      </c>
      <c r="L17" s="1380">
        <v>92</v>
      </c>
      <c r="M17" s="1390">
        <v>94</v>
      </c>
      <c r="N17" s="1111">
        <v>2.1739130434782652</v>
      </c>
      <c r="O17" s="1380">
        <v>84</v>
      </c>
      <c r="P17" s="1390">
        <v>84</v>
      </c>
      <c r="Q17" s="1111">
        <v>0</v>
      </c>
      <c r="R17" s="1012">
        <v>4.5105566218809985</v>
      </c>
    </row>
    <row r="18" spans="2:18" x14ac:dyDescent="0.25">
      <c r="B18" s="1620" t="s">
        <v>184</v>
      </c>
      <c r="C18" s="1628">
        <v>103</v>
      </c>
      <c r="D18" s="1513">
        <v>116</v>
      </c>
      <c r="E18" s="1100">
        <v>12.621359223300971</v>
      </c>
      <c r="F18" s="1382">
        <v>103</v>
      </c>
      <c r="G18" s="1524">
        <v>112</v>
      </c>
      <c r="H18" s="1100">
        <v>8.7378640776698973</v>
      </c>
      <c r="I18" s="1016">
        <v>3.6825396825396823</v>
      </c>
      <c r="J18" s="2"/>
      <c r="K18" s="1620" t="s">
        <v>184</v>
      </c>
      <c r="L18" s="1374">
        <v>61</v>
      </c>
      <c r="M18" s="1524">
        <v>94</v>
      </c>
      <c r="N18" s="1100">
        <v>54.098360655737707</v>
      </c>
      <c r="O18" s="1382">
        <v>60</v>
      </c>
      <c r="P18" s="1524">
        <v>87</v>
      </c>
      <c r="Q18" s="1100">
        <v>45</v>
      </c>
      <c r="R18" s="1016">
        <v>4.5105566218809985</v>
      </c>
    </row>
    <row r="19" spans="2:18" x14ac:dyDescent="0.25">
      <c r="B19" s="1624" t="s">
        <v>185</v>
      </c>
      <c r="C19" s="1625">
        <v>86</v>
      </c>
      <c r="D19" s="1516">
        <v>95</v>
      </c>
      <c r="E19" s="1104">
        <v>10.465116279069761</v>
      </c>
      <c r="F19" s="1377">
        <v>85</v>
      </c>
      <c r="G19" s="1623">
        <v>90</v>
      </c>
      <c r="H19" s="1104">
        <v>5.8823529411764781</v>
      </c>
      <c r="I19" s="1002">
        <v>3.0158730158730158</v>
      </c>
      <c r="J19" s="2"/>
      <c r="K19" s="1624" t="s">
        <v>185</v>
      </c>
      <c r="L19" s="1377">
        <v>69</v>
      </c>
      <c r="M19" s="1117">
        <v>60</v>
      </c>
      <c r="N19" s="1104">
        <v>-13.043478260869563</v>
      </c>
      <c r="O19" s="1377">
        <v>65</v>
      </c>
      <c r="P19" s="1623">
        <v>56</v>
      </c>
      <c r="Q19" s="1104">
        <v>-13.84615384615384</v>
      </c>
      <c r="R19" s="1002">
        <v>2.8790786948176583</v>
      </c>
    </row>
    <row r="20" spans="2:18" x14ac:dyDescent="0.25">
      <c r="B20" s="1624" t="s">
        <v>186</v>
      </c>
      <c r="C20" s="1625">
        <v>148</v>
      </c>
      <c r="D20" s="1516">
        <v>205</v>
      </c>
      <c r="E20" s="1104">
        <v>38.513513513513516</v>
      </c>
      <c r="F20" s="1377">
        <v>147</v>
      </c>
      <c r="G20" s="1623">
        <v>203</v>
      </c>
      <c r="H20" s="1104">
        <v>38.095238095238102</v>
      </c>
      <c r="I20" s="1002">
        <v>6.5079365079365088</v>
      </c>
      <c r="J20" s="2"/>
      <c r="K20" s="1624" t="s">
        <v>186</v>
      </c>
      <c r="L20" s="1377">
        <v>80</v>
      </c>
      <c r="M20" s="1117">
        <v>126</v>
      </c>
      <c r="N20" s="1104">
        <v>57.5</v>
      </c>
      <c r="O20" s="1377">
        <v>77</v>
      </c>
      <c r="P20" s="1623">
        <v>123</v>
      </c>
      <c r="Q20" s="1104">
        <v>59.740259740259745</v>
      </c>
      <c r="R20" s="1002">
        <v>6.046065259117082</v>
      </c>
    </row>
    <row r="21" spans="2:18" x14ac:dyDescent="0.25">
      <c r="B21" s="1624" t="s">
        <v>187</v>
      </c>
      <c r="C21" s="1625">
        <v>95</v>
      </c>
      <c r="D21" s="1516">
        <v>81</v>
      </c>
      <c r="E21" s="1104">
        <v>-14.736842105263165</v>
      </c>
      <c r="F21" s="1377">
        <v>94</v>
      </c>
      <c r="G21" s="1623">
        <v>80</v>
      </c>
      <c r="H21" s="1104">
        <v>-14.893617021276597</v>
      </c>
      <c r="I21" s="1002">
        <v>2.5714285714285712</v>
      </c>
      <c r="J21" s="2"/>
      <c r="K21" s="1624" t="s">
        <v>187</v>
      </c>
      <c r="L21" s="1377">
        <v>48</v>
      </c>
      <c r="M21" s="1117">
        <v>41</v>
      </c>
      <c r="N21" s="1104">
        <v>-14.583333333333343</v>
      </c>
      <c r="O21" s="1377">
        <v>46</v>
      </c>
      <c r="P21" s="1623">
        <v>40</v>
      </c>
      <c r="Q21" s="1104">
        <v>-13.043478260869563</v>
      </c>
      <c r="R21" s="1002">
        <v>1.9673704414587334</v>
      </c>
    </row>
    <row r="22" spans="2:18" x14ac:dyDescent="0.25">
      <c r="B22" s="1624" t="s">
        <v>188</v>
      </c>
      <c r="C22" s="1625">
        <v>65</v>
      </c>
      <c r="D22" s="1516">
        <v>70</v>
      </c>
      <c r="E22" s="1104">
        <v>7.6923076923076934</v>
      </c>
      <c r="F22" s="1377">
        <v>65</v>
      </c>
      <c r="G22" s="1623">
        <v>69</v>
      </c>
      <c r="H22" s="1104">
        <v>6.1538461538461604</v>
      </c>
      <c r="I22" s="1002">
        <v>2.2222222222222223</v>
      </c>
      <c r="J22" s="2"/>
      <c r="K22" s="1624" t="s">
        <v>188</v>
      </c>
      <c r="L22" s="1377">
        <v>72</v>
      </c>
      <c r="M22" s="1117">
        <v>101</v>
      </c>
      <c r="N22" s="1104">
        <v>40.277777777777771</v>
      </c>
      <c r="O22" s="1377">
        <v>64</v>
      </c>
      <c r="P22" s="1623">
        <v>100</v>
      </c>
      <c r="Q22" s="1104">
        <v>56.25</v>
      </c>
      <c r="R22" s="1002">
        <v>4.8464491362763917</v>
      </c>
    </row>
    <row r="23" spans="2:18" x14ac:dyDescent="0.25">
      <c r="B23" s="1624" t="s">
        <v>189</v>
      </c>
      <c r="C23" s="1625">
        <v>93</v>
      </c>
      <c r="D23" s="1516">
        <v>67</v>
      </c>
      <c r="E23" s="1104">
        <v>-27.956989247311824</v>
      </c>
      <c r="F23" s="1377">
        <v>92</v>
      </c>
      <c r="G23" s="1623">
        <v>66</v>
      </c>
      <c r="H23" s="1104">
        <v>-28.260869565217391</v>
      </c>
      <c r="I23" s="1002">
        <v>2.126984126984127</v>
      </c>
      <c r="J23" s="2"/>
      <c r="K23" s="1624" t="s">
        <v>189</v>
      </c>
      <c r="L23" s="1377">
        <v>63</v>
      </c>
      <c r="M23" s="1117">
        <v>60</v>
      </c>
      <c r="N23" s="1104">
        <v>-4.7619047619047734</v>
      </c>
      <c r="O23" s="1377">
        <v>61</v>
      </c>
      <c r="P23" s="1623">
        <v>57</v>
      </c>
      <c r="Q23" s="1104">
        <v>-6.5573770491803174</v>
      </c>
      <c r="R23" s="1002">
        <v>2.8790786948176583</v>
      </c>
    </row>
    <row r="24" spans="2:18" x14ac:dyDescent="0.25">
      <c r="B24" s="1624" t="s">
        <v>190</v>
      </c>
      <c r="C24" s="1625">
        <v>100</v>
      </c>
      <c r="D24" s="1516">
        <v>94</v>
      </c>
      <c r="E24" s="1104">
        <v>-6</v>
      </c>
      <c r="F24" s="1377">
        <v>100</v>
      </c>
      <c r="G24" s="1623">
        <v>94</v>
      </c>
      <c r="H24" s="1104">
        <v>-6</v>
      </c>
      <c r="I24" s="1002">
        <v>2.9841269841269842</v>
      </c>
      <c r="J24" s="2"/>
      <c r="K24" s="1624" t="s">
        <v>190</v>
      </c>
      <c r="L24" s="1377">
        <v>23</v>
      </c>
      <c r="M24" s="1117">
        <v>33</v>
      </c>
      <c r="N24" s="1104">
        <v>43.478260869565219</v>
      </c>
      <c r="O24" s="1377">
        <v>23</v>
      </c>
      <c r="P24" s="1623">
        <v>32</v>
      </c>
      <c r="Q24" s="1104">
        <v>39.130434782608688</v>
      </c>
      <c r="R24" s="1002">
        <v>1.5834932821497121</v>
      </c>
    </row>
    <row r="25" spans="2:18" x14ac:dyDescent="0.25">
      <c r="B25" s="1624" t="s">
        <v>191</v>
      </c>
      <c r="C25" s="1625">
        <v>174</v>
      </c>
      <c r="D25" s="1516">
        <v>183</v>
      </c>
      <c r="E25" s="1104">
        <v>5.1724137931034448</v>
      </c>
      <c r="F25" s="1377">
        <v>174</v>
      </c>
      <c r="G25" s="1623">
        <v>183</v>
      </c>
      <c r="H25" s="1104">
        <v>5.1724137931034448</v>
      </c>
      <c r="I25" s="1002">
        <v>5.8095238095238093</v>
      </c>
      <c r="J25" s="2"/>
      <c r="K25" s="1624" t="s">
        <v>191</v>
      </c>
      <c r="L25" s="1377">
        <v>105</v>
      </c>
      <c r="M25" s="1117">
        <v>134</v>
      </c>
      <c r="N25" s="1104">
        <v>27.619047619047606</v>
      </c>
      <c r="O25" s="1377">
        <v>102</v>
      </c>
      <c r="P25" s="1623">
        <v>131</v>
      </c>
      <c r="Q25" s="1104">
        <v>28.431372549019613</v>
      </c>
      <c r="R25" s="1002">
        <v>6.4299424184261031</v>
      </c>
    </row>
    <row r="26" spans="2:18" ht="15.75" thickBot="1" x14ac:dyDescent="0.3">
      <c r="B26" s="1624" t="s">
        <v>192</v>
      </c>
      <c r="C26" s="1629">
        <v>99</v>
      </c>
      <c r="D26" s="1630">
        <v>93</v>
      </c>
      <c r="E26" s="1111">
        <v>-6.0606060606060623</v>
      </c>
      <c r="F26" s="1380">
        <v>99</v>
      </c>
      <c r="G26" s="1623">
        <v>91</v>
      </c>
      <c r="H26" s="1111">
        <v>-8.0808080808080831</v>
      </c>
      <c r="I26" s="1019">
        <v>2.9523809523809526</v>
      </c>
      <c r="J26" s="2"/>
      <c r="K26" s="1624" t="s">
        <v>192</v>
      </c>
      <c r="L26" s="1389">
        <v>35</v>
      </c>
      <c r="M26" s="1390">
        <v>34</v>
      </c>
      <c r="N26" s="1111">
        <v>-2.8571428571428612</v>
      </c>
      <c r="O26" s="1380">
        <v>34</v>
      </c>
      <c r="P26" s="1623">
        <v>32</v>
      </c>
      <c r="Q26" s="1111">
        <v>-5.8823529411764781</v>
      </c>
      <c r="R26" s="1019">
        <v>1.6314779270633395</v>
      </c>
    </row>
    <row r="27" spans="2:18" ht="15.75" thickBot="1" x14ac:dyDescent="0.3">
      <c r="B27" s="1020" t="s">
        <v>14</v>
      </c>
      <c r="C27" s="1631">
        <v>3004</v>
      </c>
      <c r="D27" s="1393">
        <v>3150</v>
      </c>
      <c r="E27" s="1548">
        <v>4.8601864181091941</v>
      </c>
      <c r="F27" s="1632">
        <v>2966</v>
      </c>
      <c r="G27" s="1549">
        <v>3087</v>
      </c>
      <c r="H27" s="1373">
        <v>4.0795684423465985</v>
      </c>
      <c r="I27" s="1025">
        <v>100</v>
      </c>
      <c r="J27" s="2"/>
      <c r="K27" s="1020" t="s">
        <v>14</v>
      </c>
      <c r="L27" s="1632">
        <v>1942</v>
      </c>
      <c r="M27" s="1393">
        <v>2084</v>
      </c>
      <c r="N27" s="1548">
        <v>7.3120494335736481</v>
      </c>
      <c r="O27" s="1632">
        <v>1820</v>
      </c>
      <c r="P27" s="1549">
        <v>1904</v>
      </c>
      <c r="Q27" s="1373">
        <v>4.6153846153846274</v>
      </c>
      <c r="R27" s="1025">
        <v>100</v>
      </c>
    </row>
    <row r="28" spans="2:18" x14ac:dyDescent="0.25">
      <c r="D28" s="2"/>
      <c r="E28" s="2"/>
      <c r="F28" s="2"/>
      <c r="G28" s="2"/>
      <c r="H28" s="2"/>
      <c r="I28" s="2"/>
      <c r="J28" s="2"/>
      <c r="K28" s="2"/>
      <c r="L28" s="2"/>
      <c r="M28" s="2"/>
      <c r="N28" s="2"/>
      <c r="O28" s="2"/>
    </row>
    <row r="29" spans="2:18" x14ac:dyDescent="0.25">
      <c r="B29" s="1634"/>
      <c r="D29"/>
      <c r="E29"/>
      <c r="F29"/>
      <c r="G29"/>
      <c r="H29"/>
      <c r="I29"/>
      <c r="J29"/>
      <c r="K29" s="1634"/>
      <c r="L29"/>
      <c r="M29"/>
      <c r="N29"/>
      <c r="O29"/>
      <c r="P29"/>
      <c r="Q29"/>
      <c r="R29"/>
    </row>
    <row r="30" spans="2:18" x14ac:dyDescent="0.25">
      <c r="D30"/>
      <c r="E30"/>
      <c r="F30"/>
      <c r="G30"/>
      <c r="H30"/>
      <c r="I30"/>
      <c r="J30"/>
      <c r="K30"/>
      <c r="L30"/>
      <c r="M30"/>
      <c r="N30"/>
      <c r="O30"/>
      <c r="P30"/>
      <c r="Q30"/>
      <c r="R30"/>
    </row>
    <row r="31" spans="2:18" x14ac:dyDescent="0.25">
      <c r="D31"/>
      <c r="E31"/>
      <c r="F31"/>
      <c r="G31"/>
      <c r="H31"/>
      <c r="I31"/>
      <c r="J31"/>
      <c r="K31"/>
      <c r="L31"/>
      <c r="M31"/>
      <c r="N31"/>
      <c r="O31"/>
      <c r="P31"/>
      <c r="Q31"/>
      <c r="R31"/>
    </row>
    <row r="32" spans="2:18" x14ac:dyDescent="0.25">
      <c r="D32"/>
      <c r="E32"/>
      <c r="F32"/>
      <c r="G32"/>
      <c r="H32"/>
      <c r="I32"/>
      <c r="J32"/>
      <c r="K32"/>
      <c r="L32"/>
      <c r="M32"/>
      <c r="N32"/>
      <c r="O32"/>
      <c r="P32"/>
      <c r="Q32"/>
      <c r="R32"/>
    </row>
    <row r="33" spans="4:18" x14ac:dyDescent="0.25">
      <c r="D33"/>
      <c r="E33"/>
      <c r="F33"/>
      <c r="G33"/>
      <c r="H33"/>
      <c r="I33"/>
      <c r="J33"/>
      <c r="K33"/>
      <c r="L33"/>
      <c r="M33"/>
      <c r="N33"/>
      <c r="O33"/>
      <c r="P33"/>
      <c r="Q33"/>
      <c r="R33"/>
    </row>
    <row r="34" spans="4:18" x14ac:dyDescent="0.25">
      <c r="D34"/>
      <c r="E34"/>
      <c r="F34"/>
      <c r="G34"/>
      <c r="H34"/>
      <c r="I34"/>
      <c r="J34"/>
      <c r="K34"/>
      <c r="L34"/>
      <c r="M34"/>
      <c r="N34"/>
      <c r="O34"/>
      <c r="P34"/>
      <c r="Q34"/>
      <c r="R34"/>
    </row>
    <row r="35" spans="4:18" x14ac:dyDescent="0.25">
      <c r="D35"/>
      <c r="E35"/>
      <c r="F35"/>
      <c r="G35"/>
      <c r="H35"/>
      <c r="I35"/>
      <c r="J35"/>
      <c r="K35"/>
      <c r="L35"/>
      <c r="M35"/>
      <c r="N35"/>
      <c r="O35"/>
      <c r="P35"/>
      <c r="Q35"/>
      <c r="R35"/>
    </row>
    <row r="36" spans="4:18" x14ac:dyDescent="0.25">
      <c r="D36"/>
      <c r="E36"/>
      <c r="F36"/>
      <c r="G36"/>
      <c r="H36"/>
      <c r="I36"/>
      <c r="J36"/>
      <c r="K36"/>
      <c r="L36"/>
      <c r="M36"/>
      <c r="N36"/>
      <c r="O36"/>
      <c r="P36"/>
      <c r="Q36"/>
      <c r="R36"/>
    </row>
    <row r="37" spans="4:18" x14ac:dyDescent="0.25">
      <c r="D37"/>
      <c r="E37"/>
      <c r="F37"/>
      <c r="G37"/>
      <c r="H37"/>
      <c r="I37"/>
      <c r="J37"/>
      <c r="K37"/>
      <c r="L37"/>
      <c r="M37"/>
      <c r="N37"/>
      <c r="O37"/>
      <c r="P37"/>
      <c r="Q37"/>
      <c r="R37"/>
    </row>
    <row r="38" spans="4:18" x14ac:dyDescent="0.25">
      <c r="D38"/>
      <c r="E38"/>
      <c r="F38"/>
      <c r="G38"/>
      <c r="H38"/>
      <c r="I38"/>
      <c r="J38"/>
      <c r="K38"/>
      <c r="L38"/>
      <c r="M38"/>
      <c r="N38"/>
      <c r="O38"/>
      <c r="P38"/>
      <c r="Q38"/>
      <c r="R38"/>
    </row>
    <row r="39" spans="4:18" x14ac:dyDescent="0.25">
      <c r="D39"/>
      <c r="E39"/>
      <c r="F39"/>
      <c r="G39"/>
      <c r="H39"/>
      <c r="I39"/>
      <c r="J39"/>
      <c r="K39"/>
      <c r="L39"/>
      <c r="M39"/>
      <c r="N39"/>
      <c r="O39"/>
      <c r="P39"/>
      <c r="Q39"/>
      <c r="R39"/>
    </row>
    <row r="40" spans="4:18" x14ac:dyDescent="0.25">
      <c r="D40"/>
      <c r="E40"/>
      <c r="F40"/>
      <c r="G40"/>
      <c r="H40"/>
      <c r="I40"/>
      <c r="J40"/>
      <c r="K40"/>
      <c r="L40"/>
      <c r="M40"/>
      <c r="N40"/>
      <c r="O40"/>
      <c r="P40"/>
      <c r="Q40"/>
      <c r="R40"/>
    </row>
    <row r="41" spans="4:18" x14ac:dyDescent="0.25">
      <c r="D41"/>
      <c r="E41"/>
      <c r="F41"/>
      <c r="G41"/>
      <c r="H41"/>
      <c r="I41"/>
      <c r="J41"/>
      <c r="K41"/>
      <c r="L41"/>
      <c r="M41"/>
      <c r="N41"/>
      <c r="O41"/>
      <c r="P41"/>
      <c r="Q41"/>
      <c r="R41"/>
    </row>
    <row r="42" spans="4:18" x14ac:dyDescent="0.25">
      <c r="D42"/>
      <c r="E42"/>
      <c r="F42"/>
      <c r="G42"/>
      <c r="H42"/>
      <c r="I42"/>
      <c r="J42"/>
      <c r="K42"/>
      <c r="L42"/>
      <c r="M42"/>
      <c r="N42"/>
      <c r="O42"/>
      <c r="P42"/>
      <c r="Q42"/>
      <c r="R42"/>
    </row>
    <row r="43" spans="4:18" x14ac:dyDescent="0.25">
      <c r="D43"/>
      <c r="E43"/>
      <c r="F43"/>
      <c r="G43"/>
      <c r="H43"/>
      <c r="I43"/>
      <c r="J43"/>
      <c r="K43"/>
      <c r="L43"/>
      <c r="M43"/>
      <c r="N43"/>
      <c r="O43"/>
      <c r="P43"/>
      <c r="Q43"/>
      <c r="R43"/>
    </row>
    <row r="44" spans="4:18" x14ac:dyDescent="0.25">
      <c r="D44"/>
      <c r="E44"/>
      <c r="F44"/>
      <c r="G44"/>
      <c r="H44"/>
      <c r="I44"/>
      <c r="J44"/>
      <c r="K44"/>
      <c r="L44"/>
      <c r="M44"/>
      <c r="N44"/>
      <c r="O44"/>
      <c r="P44"/>
      <c r="Q44"/>
      <c r="R44"/>
    </row>
    <row r="45" spans="4:18" x14ac:dyDescent="0.25">
      <c r="D45"/>
      <c r="E45"/>
      <c r="F45"/>
      <c r="G45"/>
      <c r="H45"/>
      <c r="I45"/>
      <c r="J45"/>
      <c r="K45"/>
      <c r="L45"/>
      <c r="M45"/>
      <c r="N45"/>
      <c r="O45"/>
      <c r="P45"/>
      <c r="Q45"/>
      <c r="R45"/>
    </row>
    <row r="46" spans="4:18" x14ac:dyDescent="0.25">
      <c r="D46"/>
      <c r="E46"/>
      <c r="F46"/>
      <c r="G46"/>
      <c r="H46"/>
      <c r="I46"/>
      <c r="J46"/>
      <c r="K46"/>
      <c r="L46"/>
      <c r="M46"/>
      <c r="N46"/>
      <c r="O46"/>
      <c r="P46"/>
      <c r="Q46"/>
      <c r="R46"/>
    </row>
    <row r="47" spans="4:18" x14ac:dyDescent="0.25">
      <c r="D47"/>
      <c r="E47"/>
      <c r="F47"/>
      <c r="G47"/>
      <c r="H47"/>
      <c r="I47"/>
      <c r="J47"/>
      <c r="K47"/>
      <c r="L47"/>
      <c r="M47"/>
      <c r="N47"/>
      <c r="O47"/>
      <c r="P47"/>
      <c r="Q47"/>
      <c r="R47"/>
    </row>
    <row r="48" spans="4:18" x14ac:dyDescent="0.25">
      <c r="D48"/>
      <c r="E48"/>
      <c r="F48"/>
      <c r="G48"/>
      <c r="H48"/>
      <c r="I48"/>
      <c r="J48"/>
      <c r="K48"/>
      <c r="L48"/>
      <c r="M48"/>
      <c r="N48"/>
      <c r="O48"/>
      <c r="P48"/>
      <c r="Q48"/>
      <c r="R48"/>
    </row>
    <row r="49" spans="4:18" x14ac:dyDescent="0.25">
      <c r="D49"/>
      <c r="E49"/>
      <c r="F49"/>
      <c r="G49"/>
      <c r="H49"/>
      <c r="I49"/>
      <c r="J49"/>
      <c r="K49"/>
      <c r="L49"/>
      <c r="M49"/>
      <c r="N49"/>
      <c r="O49"/>
      <c r="P49"/>
      <c r="Q49"/>
      <c r="R49"/>
    </row>
    <row r="50" spans="4:18" x14ac:dyDescent="0.25">
      <c r="D50"/>
      <c r="E50"/>
      <c r="F50"/>
      <c r="G50"/>
      <c r="H50"/>
      <c r="I50"/>
      <c r="J50"/>
      <c r="K50"/>
      <c r="L50"/>
      <c r="M50"/>
      <c r="N50"/>
      <c r="O50"/>
      <c r="P50"/>
      <c r="Q50"/>
      <c r="R50"/>
    </row>
    <row r="51" spans="4:18" x14ac:dyDescent="0.25">
      <c r="D51"/>
      <c r="E51"/>
      <c r="F51"/>
      <c r="G51"/>
      <c r="H51"/>
      <c r="I51"/>
      <c r="J51"/>
      <c r="K51"/>
      <c r="L51"/>
      <c r="M51"/>
      <c r="N51"/>
      <c r="O51"/>
      <c r="P51"/>
      <c r="Q51"/>
      <c r="R51"/>
    </row>
    <row r="52" spans="4:18" x14ac:dyDescent="0.25">
      <c r="D52"/>
      <c r="E52"/>
      <c r="F52"/>
      <c r="G52"/>
      <c r="H52"/>
      <c r="I52"/>
      <c r="J52"/>
      <c r="K52"/>
      <c r="L52"/>
      <c r="M52"/>
      <c r="N52"/>
      <c r="O52"/>
      <c r="P52"/>
      <c r="Q52"/>
      <c r="R52"/>
    </row>
    <row r="53" spans="4:18" x14ac:dyDescent="0.25">
      <c r="D53"/>
      <c r="E53"/>
      <c r="F53"/>
      <c r="G53"/>
      <c r="H53"/>
      <c r="I53"/>
      <c r="J53"/>
      <c r="K53"/>
      <c r="L53"/>
      <c r="M53"/>
      <c r="N53"/>
      <c r="O53"/>
      <c r="P53"/>
      <c r="Q53"/>
      <c r="R53"/>
    </row>
    <row r="54" spans="4:18" x14ac:dyDescent="0.25">
      <c r="D54"/>
      <c r="E54"/>
      <c r="F54"/>
      <c r="G54"/>
      <c r="H54"/>
      <c r="I54"/>
      <c r="J54"/>
      <c r="K54"/>
      <c r="L54"/>
      <c r="M54"/>
      <c r="N54"/>
      <c r="O54"/>
      <c r="P54"/>
      <c r="Q54"/>
      <c r="R54"/>
    </row>
    <row r="55" spans="4:18" x14ac:dyDescent="0.25">
      <c r="D55"/>
      <c r="E55"/>
      <c r="F55"/>
      <c r="G55"/>
      <c r="H55"/>
      <c r="I55"/>
      <c r="J55"/>
      <c r="K55"/>
      <c r="L55"/>
      <c r="M55"/>
      <c r="N55"/>
      <c r="O55"/>
      <c r="P55"/>
      <c r="Q55"/>
      <c r="R55"/>
    </row>
    <row r="56" spans="4:18" x14ac:dyDescent="0.25">
      <c r="D56"/>
      <c r="E56"/>
      <c r="F56"/>
      <c r="G56"/>
      <c r="H56"/>
      <c r="I56"/>
      <c r="J56"/>
      <c r="K56"/>
      <c r="L56"/>
      <c r="M56"/>
      <c r="N56"/>
      <c r="O56"/>
      <c r="P56"/>
      <c r="Q56"/>
      <c r="R56"/>
    </row>
    <row r="57" spans="4:18" x14ac:dyDescent="0.25">
      <c r="D57"/>
      <c r="E57"/>
      <c r="F57"/>
      <c r="G57"/>
      <c r="H57"/>
      <c r="I57"/>
      <c r="J57"/>
      <c r="K57"/>
      <c r="L57"/>
      <c r="M57"/>
      <c r="N57"/>
      <c r="O57"/>
      <c r="P57"/>
      <c r="Q57"/>
      <c r="R57"/>
    </row>
    <row r="58" spans="4:18" x14ac:dyDescent="0.25">
      <c r="D58"/>
      <c r="E58"/>
      <c r="F58"/>
      <c r="G58"/>
      <c r="H58"/>
      <c r="I58"/>
      <c r="J58"/>
      <c r="K58"/>
      <c r="L58"/>
      <c r="M58"/>
      <c r="N58"/>
      <c r="O58"/>
      <c r="P58"/>
      <c r="Q58"/>
      <c r="R58"/>
    </row>
    <row r="59" spans="4:18" x14ac:dyDescent="0.25">
      <c r="D59"/>
      <c r="E59"/>
      <c r="F59"/>
      <c r="G59"/>
      <c r="H59"/>
      <c r="I59"/>
      <c r="J59"/>
      <c r="K59"/>
      <c r="L59"/>
      <c r="M59"/>
      <c r="N59"/>
      <c r="O59"/>
      <c r="P59"/>
      <c r="Q59"/>
      <c r="R59"/>
    </row>
    <row r="60" spans="4:18" x14ac:dyDescent="0.25">
      <c r="D60"/>
      <c r="E60"/>
      <c r="F60"/>
      <c r="G60"/>
      <c r="H60"/>
      <c r="I60"/>
      <c r="J60"/>
      <c r="K60"/>
      <c r="L60"/>
      <c r="M60"/>
      <c r="N60"/>
      <c r="O60"/>
      <c r="P60"/>
      <c r="Q60"/>
      <c r="R60"/>
    </row>
    <row r="61" spans="4:18" x14ac:dyDescent="0.25">
      <c r="D61"/>
      <c r="E61"/>
      <c r="F61"/>
      <c r="G61"/>
      <c r="H61"/>
      <c r="I61"/>
      <c r="J61"/>
      <c r="K61"/>
      <c r="L61"/>
      <c r="M61"/>
      <c r="N61"/>
      <c r="O61"/>
      <c r="P61"/>
      <c r="Q61"/>
      <c r="R61"/>
    </row>
    <row r="62" spans="4:18" x14ac:dyDescent="0.25">
      <c r="D62"/>
      <c r="E62"/>
      <c r="F62"/>
      <c r="G62"/>
      <c r="H62"/>
      <c r="I62"/>
      <c r="J62"/>
      <c r="K62"/>
      <c r="L62"/>
      <c r="M62"/>
      <c r="N62"/>
      <c r="O62"/>
      <c r="P62"/>
      <c r="Q62"/>
      <c r="R62"/>
    </row>
    <row r="63" spans="4:18" x14ac:dyDescent="0.25">
      <c r="D63"/>
      <c r="E63"/>
      <c r="F63"/>
      <c r="G63"/>
      <c r="H63"/>
      <c r="I63"/>
      <c r="J63"/>
      <c r="K63"/>
      <c r="L63"/>
      <c r="M63"/>
      <c r="N63"/>
      <c r="O63"/>
      <c r="P63"/>
      <c r="Q63"/>
      <c r="R63"/>
    </row>
    <row r="64" spans="4:18" x14ac:dyDescent="0.25">
      <c r="D64"/>
      <c r="E64"/>
      <c r="F64"/>
      <c r="G64"/>
      <c r="H64"/>
      <c r="I64"/>
      <c r="J64"/>
      <c r="K64"/>
      <c r="L64"/>
      <c r="M64"/>
      <c r="N64"/>
      <c r="O64"/>
      <c r="P64"/>
      <c r="Q64"/>
      <c r="R64"/>
    </row>
    <row r="65" spans="4:18" x14ac:dyDescent="0.25">
      <c r="D65"/>
      <c r="E65"/>
      <c r="F65"/>
      <c r="G65"/>
      <c r="H65"/>
      <c r="I65"/>
      <c r="J65"/>
      <c r="K65"/>
      <c r="L65"/>
      <c r="M65"/>
      <c r="N65"/>
      <c r="O65"/>
      <c r="P65"/>
      <c r="Q65"/>
      <c r="R65"/>
    </row>
    <row r="66" spans="4:18" x14ac:dyDescent="0.25">
      <c r="D66"/>
      <c r="E66"/>
      <c r="F66"/>
      <c r="G66"/>
      <c r="H66"/>
      <c r="I66"/>
      <c r="J66"/>
      <c r="K66"/>
      <c r="L66"/>
      <c r="M66"/>
      <c r="N66"/>
      <c r="O66"/>
      <c r="P66"/>
      <c r="Q66"/>
      <c r="R66"/>
    </row>
    <row r="67" spans="4:18" x14ac:dyDescent="0.25">
      <c r="D67"/>
      <c r="E67"/>
      <c r="F67"/>
      <c r="G67"/>
      <c r="H67"/>
      <c r="I67"/>
      <c r="J67"/>
      <c r="K67"/>
      <c r="L67"/>
      <c r="M67"/>
      <c r="N67"/>
      <c r="O67"/>
      <c r="P67"/>
      <c r="Q67"/>
      <c r="R67"/>
    </row>
    <row r="68" spans="4:18" x14ac:dyDescent="0.25">
      <c r="D68"/>
      <c r="E68"/>
      <c r="F68"/>
      <c r="G68"/>
      <c r="H68"/>
      <c r="I68"/>
      <c r="J68"/>
      <c r="K68"/>
      <c r="L68"/>
      <c r="M68"/>
      <c r="N68"/>
      <c r="O68"/>
      <c r="P68"/>
      <c r="Q68"/>
      <c r="R68"/>
    </row>
    <row r="69" spans="4:18" x14ac:dyDescent="0.25">
      <c r="D69"/>
      <c r="E69"/>
      <c r="F69"/>
      <c r="G69"/>
      <c r="H69"/>
      <c r="I69"/>
      <c r="J69"/>
      <c r="K69"/>
      <c r="L69"/>
      <c r="M69"/>
      <c r="N69"/>
      <c r="O69"/>
      <c r="P69"/>
      <c r="Q69"/>
      <c r="R69"/>
    </row>
    <row r="70" spans="4:18" x14ac:dyDescent="0.25">
      <c r="D70"/>
      <c r="E70"/>
      <c r="F70"/>
      <c r="G70"/>
      <c r="H70"/>
      <c r="I70"/>
      <c r="J70"/>
      <c r="K70"/>
      <c r="L70"/>
      <c r="M70"/>
      <c r="N70"/>
      <c r="O70"/>
      <c r="P70"/>
      <c r="Q70"/>
      <c r="R70"/>
    </row>
    <row r="71" spans="4:18" x14ac:dyDescent="0.25">
      <c r="D71"/>
      <c r="E71"/>
      <c r="F71"/>
      <c r="G71"/>
      <c r="H71"/>
      <c r="I71"/>
      <c r="J71"/>
      <c r="K71"/>
      <c r="L71"/>
      <c r="M71"/>
      <c r="N71"/>
      <c r="O71"/>
      <c r="P71"/>
      <c r="Q71"/>
      <c r="R71"/>
    </row>
    <row r="72" spans="4:18" x14ac:dyDescent="0.25">
      <c r="D72"/>
      <c r="E72"/>
      <c r="F72"/>
      <c r="G72"/>
      <c r="H72"/>
      <c r="I72"/>
      <c r="J72"/>
      <c r="K72"/>
      <c r="L72"/>
      <c r="M72"/>
      <c r="N72"/>
      <c r="O72"/>
      <c r="P72"/>
      <c r="Q72"/>
      <c r="R72"/>
    </row>
    <row r="73" spans="4:18" x14ac:dyDescent="0.25">
      <c r="D73"/>
      <c r="E73"/>
      <c r="F73"/>
      <c r="G73"/>
      <c r="H73"/>
      <c r="I73"/>
      <c r="J73"/>
      <c r="K73"/>
      <c r="L73"/>
      <c r="M73"/>
      <c r="N73"/>
      <c r="O73"/>
      <c r="P73"/>
      <c r="Q73"/>
      <c r="R73"/>
    </row>
    <row r="74" spans="4:18" x14ac:dyDescent="0.25">
      <c r="D74"/>
      <c r="E74"/>
      <c r="F74"/>
      <c r="G74"/>
      <c r="H74"/>
      <c r="I74"/>
      <c r="J74"/>
      <c r="K74"/>
      <c r="L74"/>
      <c r="M74"/>
      <c r="N74"/>
      <c r="O74"/>
      <c r="P74"/>
      <c r="Q74"/>
      <c r="R74"/>
    </row>
    <row r="75" spans="4:18" x14ac:dyDescent="0.25">
      <c r="D75"/>
      <c r="E75"/>
      <c r="F75"/>
      <c r="G75"/>
      <c r="H75"/>
      <c r="I75"/>
      <c r="J75"/>
      <c r="K75"/>
      <c r="L75"/>
      <c r="M75"/>
      <c r="N75"/>
      <c r="O75"/>
      <c r="P75"/>
      <c r="Q75"/>
      <c r="R75"/>
    </row>
    <row r="76" spans="4:18" x14ac:dyDescent="0.25">
      <c r="D76"/>
      <c r="E76"/>
      <c r="F76"/>
      <c r="G76"/>
      <c r="H76"/>
      <c r="I76"/>
      <c r="J76"/>
      <c r="K76"/>
      <c r="L76"/>
      <c r="M76"/>
      <c r="N76"/>
      <c r="O76"/>
      <c r="P76"/>
      <c r="Q76"/>
      <c r="R76"/>
    </row>
    <row r="77" spans="4:18" x14ac:dyDescent="0.25">
      <c r="D77"/>
      <c r="E77"/>
      <c r="F77"/>
      <c r="G77"/>
      <c r="H77"/>
      <c r="I77"/>
      <c r="J77"/>
      <c r="K77"/>
      <c r="L77"/>
      <c r="M77"/>
      <c r="N77"/>
      <c r="O77"/>
      <c r="P77"/>
      <c r="Q77"/>
      <c r="R77"/>
    </row>
    <row r="78" spans="4:18" x14ac:dyDescent="0.25">
      <c r="D78"/>
      <c r="E78"/>
      <c r="F78"/>
      <c r="G78"/>
      <c r="H78"/>
      <c r="I78"/>
      <c r="J78"/>
      <c r="K78"/>
      <c r="L78"/>
      <c r="M78"/>
      <c r="N78"/>
      <c r="O78"/>
      <c r="P78"/>
      <c r="Q78"/>
      <c r="R78"/>
    </row>
    <row r="79" spans="4:18" x14ac:dyDescent="0.25">
      <c r="D79"/>
      <c r="E79"/>
      <c r="F79"/>
      <c r="G79"/>
      <c r="H79"/>
      <c r="I79"/>
      <c r="J79"/>
      <c r="K79"/>
      <c r="L79"/>
      <c r="M79"/>
      <c r="N79"/>
      <c r="O79"/>
      <c r="P79"/>
      <c r="Q79"/>
      <c r="R79"/>
    </row>
    <row r="80" spans="4:18" x14ac:dyDescent="0.25">
      <c r="D80"/>
      <c r="E80"/>
      <c r="F80"/>
      <c r="G80"/>
      <c r="H80"/>
      <c r="I80"/>
      <c r="J80"/>
      <c r="K80"/>
      <c r="L80"/>
      <c r="M80"/>
      <c r="N80"/>
      <c r="O80"/>
      <c r="P80"/>
      <c r="Q80"/>
      <c r="R80"/>
    </row>
    <row r="81" spans="4:18" x14ac:dyDescent="0.25">
      <c r="D81"/>
      <c r="E81"/>
      <c r="F81"/>
      <c r="G81"/>
      <c r="H81"/>
      <c r="I81"/>
      <c r="J81"/>
      <c r="K81"/>
      <c r="L81"/>
      <c r="M81"/>
      <c r="N81"/>
      <c r="O81"/>
      <c r="P81"/>
      <c r="Q81"/>
      <c r="R81"/>
    </row>
    <row r="82" spans="4:18" x14ac:dyDescent="0.25">
      <c r="D82"/>
      <c r="E82"/>
      <c r="F82"/>
      <c r="G82"/>
      <c r="H82"/>
      <c r="I82"/>
      <c r="J82"/>
      <c r="K82"/>
      <c r="L82"/>
      <c r="M82"/>
      <c r="N82"/>
      <c r="O82"/>
      <c r="P82"/>
      <c r="Q82"/>
      <c r="R82"/>
    </row>
    <row r="83" spans="4:18" x14ac:dyDescent="0.25">
      <c r="D83"/>
      <c r="E83"/>
      <c r="F83"/>
      <c r="G83"/>
      <c r="H83"/>
      <c r="I83"/>
      <c r="J83"/>
      <c r="K83"/>
      <c r="L83"/>
      <c r="M83"/>
      <c r="N83"/>
      <c r="O83"/>
      <c r="P83"/>
      <c r="Q83"/>
      <c r="R83"/>
    </row>
    <row r="84" spans="4:18" x14ac:dyDescent="0.25">
      <c r="D84"/>
      <c r="E84"/>
      <c r="F84"/>
      <c r="G84"/>
      <c r="H84"/>
      <c r="I84"/>
      <c r="J84"/>
      <c r="K84"/>
      <c r="L84"/>
      <c r="M84"/>
      <c r="N84"/>
      <c r="O84"/>
      <c r="P84"/>
      <c r="Q84"/>
      <c r="R84"/>
    </row>
    <row r="85" spans="4:18" x14ac:dyDescent="0.25">
      <c r="D85"/>
      <c r="E85"/>
      <c r="F85"/>
      <c r="G85"/>
      <c r="H85"/>
      <c r="I85"/>
      <c r="J85"/>
      <c r="K85"/>
      <c r="L85"/>
      <c r="M85"/>
      <c r="N85"/>
      <c r="O85"/>
      <c r="P85"/>
      <c r="Q85"/>
      <c r="R85"/>
    </row>
    <row r="86" spans="4:18" x14ac:dyDescent="0.25">
      <c r="D86"/>
      <c r="E86"/>
      <c r="F86"/>
      <c r="G86"/>
      <c r="H86"/>
      <c r="I86"/>
      <c r="J86"/>
      <c r="K86"/>
      <c r="L86"/>
      <c r="M86"/>
      <c r="N86"/>
      <c r="O86"/>
      <c r="P86"/>
      <c r="Q86"/>
      <c r="R86"/>
    </row>
    <row r="87" spans="4:18" x14ac:dyDescent="0.25">
      <c r="D87"/>
      <c r="E87"/>
      <c r="F87"/>
      <c r="G87"/>
      <c r="H87"/>
      <c r="I87"/>
      <c r="J87"/>
      <c r="K87"/>
      <c r="L87"/>
      <c r="M87"/>
      <c r="N87"/>
      <c r="O87"/>
      <c r="P87"/>
      <c r="Q87"/>
      <c r="R87"/>
    </row>
    <row r="88" spans="4:18" x14ac:dyDescent="0.25">
      <c r="D88"/>
      <c r="E88"/>
      <c r="F88"/>
      <c r="G88"/>
      <c r="H88"/>
      <c r="I88"/>
      <c r="J88"/>
      <c r="K88"/>
      <c r="L88"/>
      <c r="M88"/>
      <c r="N88"/>
      <c r="O88"/>
      <c r="P88"/>
      <c r="Q88"/>
      <c r="R88"/>
    </row>
    <row r="89" spans="4:18" x14ac:dyDescent="0.25">
      <c r="D89"/>
      <c r="E89"/>
      <c r="F89"/>
      <c r="G89"/>
      <c r="H89"/>
      <c r="I89"/>
      <c r="J89"/>
      <c r="K89"/>
      <c r="L89"/>
      <c r="M89"/>
      <c r="N89"/>
      <c r="O89"/>
      <c r="P89"/>
      <c r="Q89"/>
      <c r="R89"/>
    </row>
    <row r="90" spans="4:18" x14ac:dyDescent="0.25">
      <c r="D90"/>
      <c r="E90"/>
      <c r="F90"/>
      <c r="G90"/>
      <c r="H90"/>
      <c r="I90"/>
      <c r="J90"/>
      <c r="K90"/>
      <c r="L90"/>
      <c r="M90"/>
      <c r="N90"/>
      <c r="O90"/>
      <c r="P90"/>
      <c r="Q90"/>
      <c r="R90"/>
    </row>
    <row r="91" spans="4:18" x14ac:dyDescent="0.25">
      <c r="D91"/>
      <c r="E91"/>
      <c r="F91"/>
      <c r="G91"/>
      <c r="H91"/>
      <c r="I91"/>
      <c r="J91"/>
      <c r="K91"/>
      <c r="L91"/>
      <c r="M91"/>
      <c r="N91"/>
      <c r="O91"/>
      <c r="P91"/>
      <c r="Q91"/>
      <c r="R91"/>
    </row>
    <row r="92" spans="4:18" x14ac:dyDescent="0.25">
      <c r="D92"/>
      <c r="E92"/>
      <c r="F92"/>
      <c r="G92"/>
      <c r="H92"/>
      <c r="I92"/>
      <c r="J92"/>
      <c r="K92"/>
      <c r="L92"/>
      <c r="M92"/>
      <c r="N92"/>
      <c r="O92"/>
      <c r="P92"/>
      <c r="Q92"/>
      <c r="R92"/>
    </row>
    <row r="93" spans="4:18" x14ac:dyDescent="0.25">
      <c r="D93"/>
      <c r="E93"/>
      <c r="F93"/>
      <c r="G93"/>
      <c r="H93"/>
      <c r="I93"/>
      <c r="J93"/>
      <c r="K93"/>
      <c r="L93"/>
      <c r="M93"/>
      <c r="N93"/>
      <c r="O93"/>
      <c r="P93"/>
      <c r="Q93"/>
      <c r="R93"/>
    </row>
    <row r="94" spans="4:18" x14ac:dyDescent="0.25">
      <c r="D94"/>
      <c r="E94"/>
      <c r="F94"/>
      <c r="G94"/>
      <c r="H94"/>
      <c r="I94"/>
      <c r="J94"/>
      <c r="K94"/>
      <c r="L94"/>
      <c r="M94"/>
      <c r="N94"/>
      <c r="O94"/>
      <c r="P94"/>
      <c r="Q94"/>
      <c r="R94"/>
    </row>
    <row r="95" spans="4:18" x14ac:dyDescent="0.25">
      <c r="D95"/>
      <c r="E95"/>
      <c r="F95"/>
      <c r="G95"/>
      <c r="H95"/>
      <c r="I95"/>
      <c r="J95"/>
      <c r="K95"/>
      <c r="L95"/>
      <c r="M95"/>
      <c r="N95"/>
      <c r="O95"/>
      <c r="P95"/>
      <c r="Q95"/>
      <c r="R95"/>
    </row>
    <row r="96" spans="4:18" x14ac:dyDescent="0.25">
      <c r="D96"/>
      <c r="E96"/>
      <c r="F96"/>
      <c r="G96"/>
      <c r="H96"/>
      <c r="I96"/>
      <c r="J96"/>
      <c r="K96"/>
      <c r="L96"/>
      <c r="M96"/>
      <c r="N96"/>
      <c r="O96"/>
      <c r="P96"/>
      <c r="Q96"/>
      <c r="R96"/>
    </row>
    <row r="97" spans="4:18" x14ac:dyDescent="0.25">
      <c r="D97"/>
      <c r="E97"/>
      <c r="F97"/>
      <c r="G97"/>
      <c r="H97"/>
      <c r="I97"/>
      <c r="J97"/>
      <c r="K97"/>
      <c r="L97"/>
      <c r="M97"/>
      <c r="N97"/>
      <c r="O97"/>
      <c r="P97"/>
      <c r="Q97"/>
      <c r="R97"/>
    </row>
    <row r="98" spans="4:18" x14ac:dyDescent="0.25">
      <c r="D98"/>
      <c r="E98"/>
      <c r="F98"/>
      <c r="G98"/>
      <c r="H98"/>
      <c r="I98"/>
      <c r="J98"/>
      <c r="K98"/>
      <c r="L98"/>
      <c r="M98"/>
      <c r="N98"/>
      <c r="O98"/>
      <c r="P98"/>
      <c r="Q98"/>
      <c r="R98"/>
    </row>
    <row r="99" spans="4:18" x14ac:dyDescent="0.25">
      <c r="D99"/>
      <c r="E99"/>
      <c r="F99"/>
      <c r="G99"/>
      <c r="H99"/>
      <c r="I99"/>
      <c r="J99"/>
      <c r="K99"/>
      <c r="L99"/>
      <c r="M99"/>
      <c r="N99"/>
      <c r="O99"/>
      <c r="P99"/>
      <c r="Q99"/>
      <c r="R99"/>
    </row>
    <row r="100" spans="4:18" x14ac:dyDescent="0.25">
      <c r="D100"/>
      <c r="E100"/>
      <c r="F100"/>
      <c r="G100"/>
      <c r="H100"/>
      <c r="I100"/>
      <c r="J100"/>
      <c r="K100"/>
      <c r="L100"/>
      <c r="M100"/>
      <c r="N100"/>
      <c r="O100"/>
      <c r="P100"/>
      <c r="Q100"/>
      <c r="R100"/>
    </row>
    <row r="101" spans="4:18" x14ac:dyDescent="0.25">
      <c r="D101"/>
      <c r="E101"/>
      <c r="F101"/>
      <c r="G101"/>
      <c r="H101"/>
      <c r="I101"/>
      <c r="J101"/>
      <c r="K101"/>
      <c r="L101"/>
      <c r="M101"/>
      <c r="N101"/>
      <c r="O101"/>
      <c r="P101"/>
      <c r="Q101"/>
      <c r="R101"/>
    </row>
    <row r="102" spans="4:18" x14ac:dyDescent="0.25">
      <c r="D102"/>
      <c r="E102"/>
      <c r="F102"/>
      <c r="G102"/>
      <c r="H102"/>
      <c r="I102"/>
      <c r="J102"/>
      <c r="K102"/>
      <c r="L102"/>
      <c r="M102"/>
      <c r="N102"/>
      <c r="O102"/>
      <c r="P102"/>
      <c r="Q102"/>
      <c r="R102"/>
    </row>
    <row r="103" spans="4:18" x14ac:dyDescent="0.25">
      <c r="D103"/>
      <c r="E103"/>
      <c r="F103"/>
      <c r="G103"/>
      <c r="H103"/>
      <c r="I103"/>
      <c r="J103"/>
      <c r="K103"/>
      <c r="L103"/>
      <c r="M103"/>
      <c r="N103"/>
      <c r="O103"/>
      <c r="P103"/>
      <c r="Q103"/>
      <c r="R103"/>
    </row>
    <row r="104" spans="4:18" x14ac:dyDescent="0.25">
      <c r="D104"/>
      <c r="E104"/>
      <c r="F104"/>
      <c r="G104"/>
      <c r="H104"/>
      <c r="I104"/>
      <c r="J104"/>
      <c r="K104"/>
      <c r="L104"/>
      <c r="M104"/>
      <c r="N104"/>
      <c r="O104"/>
      <c r="P104"/>
      <c r="Q104"/>
      <c r="R104"/>
    </row>
    <row r="105" spans="4:18" x14ac:dyDescent="0.25">
      <c r="D105"/>
      <c r="E105"/>
      <c r="F105"/>
      <c r="G105"/>
      <c r="H105"/>
      <c r="I105"/>
      <c r="J105"/>
      <c r="K105"/>
      <c r="L105"/>
      <c r="M105"/>
      <c r="N105"/>
      <c r="O105"/>
      <c r="P105"/>
      <c r="Q105"/>
      <c r="R105"/>
    </row>
    <row r="106" spans="4:18" x14ac:dyDescent="0.25">
      <c r="D106"/>
      <c r="E106"/>
      <c r="F106"/>
      <c r="G106"/>
      <c r="H106"/>
      <c r="I106"/>
      <c r="J106"/>
      <c r="K106"/>
      <c r="L106"/>
      <c r="M106"/>
      <c r="N106"/>
      <c r="O106"/>
      <c r="P106"/>
      <c r="Q106"/>
      <c r="R106"/>
    </row>
    <row r="107" spans="4:18" x14ac:dyDescent="0.25">
      <c r="D107"/>
      <c r="E107"/>
      <c r="F107"/>
      <c r="G107"/>
      <c r="H107"/>
      <c r="I107"/>
      <c r="J107"/>
      <c r="K107"/>
      <c r="L107"/>
      <c r="M107"/>
      <c r="N107"/>
      <c r="O107"/>
      <c r="P107"/>
      <c r="Q107"/>
      <c r="R107"/>
    </row>
    <row r="108" spans="4:18" x14ac:dyDescent="0.25">
      <c r="D108"/>
      <c r="E108"/>
      <c r="F108"/>
      <c r="G108"/>
      <c r="H108"/>
      <c r="I108"/>
      <c r="J108"/>
      <c r="K108"/>
      <c r="L108"/>
      <c r="M108"/>
      <c r="N108"/>
      <c r="O108"/>
      <c r="P108"/>
      <c r="Q108"/>
      <c r="R108"/>
    </row>
    <row r="109" spans="4:18" x14ac:dyDescent="0.25">
      <c r="D109"/>
      <c r="E109"/>
      <c r="F109"/>
      <c r="G109"/>
      <c r="H109"/>
      <c r="I109"/>
      <c r="J109"/>
      <c r="K109"/>
      <c r="L109"/>
      <c r="M109"/>
      <c r="N109"/>
      <c r="O109"/>
      <c r="P109"/>
      <c r="Q109"/>
      <c r="R109"/>
    </row>
    <row r="110" spans="4:18" x14ac:dyDescent="0.25">
      <c r="D110"/>
      <c r="E110"/>
      <c r="F110"/>
      <c r="G110"/>
      <c r="H110"/>
      <c r="I110"/>
      <c r="J110"/>
      <c r="K110"/>
      <c r="L110"/>
      <c r="M110"/>
      <c r="N110"/>
      <c r="O110"/>
      <c r="P110"/>
      <c r="Q110"/>
      <c r="R110"/>
    </row>
    <row r="111" spans="4:18" x14ac:dyDescent="0.25">
      <c r="D111"/>
      <c r="E111"/>
      <c r="F111"/>
      <c r="G111"/>
      <c r="H111"/>
      <c r="I111"/>
      <c r="J111"/>
      <c r="K111"/>
      <c r="L111"/>
      <c r="M111"/>
      <c r="N111"/>
      <c r="O111"/>
      <c r="P111"/>
      <c r="Q111"/>
      <c r="R111"/>
    </row>
    <row r="112" spans="4:18" x14ac:dyDescent="0.25">
      <c r="D112"/>
      <c r="E112"/>
      <c r="F112"/>
      <c r="G112"/>
      <c r="H112"/>
      <c r="I112"/>
      <c r="J112"/>
      <c r="K112"/>
      <c r="L112"/>
      <c r="M112"/>
      <c r="N112"/>
      <c r="O112"/>
      <c r="P112"/>
      <c r="Q112"/>
      <c r="R112"/>
    </row>
    <row r="113" spans="4:18" x14ac:dyDescent="0.25">
      <c r="D113"/>
      <c r="E113"/>
      <c r="F113"/>
      <c r="G113"/>
      <c r="H113"/>
      <c r="I113"/>
      <c r="J113"/>
      <c r="K113"/>
      <c r="L113"/>
      <c r="M113"/>
      <c r="N113"/>
      <c r="O113"/>
      <c r="P113"/>
      <c r="Q113"/>
      <c r="R113"/>
    </row>
    <row r="114" spans="4:18" x14ac:dyDescent="0.25">
      <c r="D114"/>
      <c r="E114"/>
      <c r="F114"/>
      <c r="G114"/>
      <c r="H114"/>
      <c r="I114"/>
      <c r="J114"/>
      <c r="K114"/>
      <c r="L114"/>
      <c r="M114"/>
      <c r="N114"/>
      <c r="O114"/>
      <c r="P114"/>
      <c r="Q114"/>
      <c r="R114"/>
    </row>
    <row r="115" spans="4:18" x14ac:dyDescent="0.25">
      <c r="D115"/>
      <c r="E115"/>
      <c r="F115"/>
      <c r="G115"/>
      <c r="H115"/>
      <c r="I115"/>
      <c r="J115"/>
      <c r="K115"/>
      <c r="L115"/>
      <c r="M115"/>
      <c r="N115"/>
      <c r="O115"/>
      <c r="P115"/>
      <c r="Q115"/>
      <c r="R115"/>
    </row>
    <row r="116" spans="4:18" x14ac:dyDescent="0.25">
      <c r="D116"/>
      <c r="E116"/>
      <c r="F116"/>
      <c r="G116"/>
      <c r="H116"/>
      <c r="I116"/>
      <c r="J116"/>
      <c r="K116"/>
      <c r="L116"/>
      <c r="M116"/>
      <c r="N116"/>
      <c r="O116"/>
      <c r="P116"/>
      <c r="Q116"/>
      <c r="R116"/>
    </row>
    <row r="117" spans="4:18" x14ac:dyDescent="0.25">
      <c r="D117"/>
      <c r="E117"/>
      <c r="F117"/>
      <c r="G117"/>
      <c r="H117"/>
      <c r="I117"/>
      <c r="J117"/>
      <c r="K117"/>
      <c r="L117"/>
      <c r="M117"/>
      <c r="N117"/>
      <c r="O117"/>
      <c r="P117"/>
      <c r="Q117"/>
      <c r="R117"/>
    </row>
    <row r="118" spans="4:18" x14ac:dyDescent="0.25">
      <c r="D118"/>
      <c r="E118"/>
      <c r="F118"/>
      <c r="G118"/>
      <c r="H118"/>
      <c r="I118"/>
      <c r="J118"/>
      <c r="K118"/>
      <c r="L118"/>
      <c r="M118"/>
      <c r="N118"/>
      <c r="O118"/>
      <c r="P118"/>
      <c r="Q118"/>
      <c r="R118"/>
    </row>
    <row r="119" spans="4:18" x14ac:dyDescent="0.25">
      <c r="D119"/>
      <c r="E119"/>
      <c r="F119"/>
      <c r="G119"/>
      <c r="H119"/>
      <c r="I119"/>
      <c r="J119"/>
      <c r="K119"/>
      <c r="L119"/>
      <c r="M119"/>
      <c r="N119"/>
      <c r="O119"/>
      <c r="P119"/>
      <c r="Q119"/>
      <c r="R119"/>
    </row>
    <row r="120" spans="4:18" x14ac:dyDescent="0.25">
      <c r="D120"/>
      <c r="E120"/>
      <c r="F120"/>
      <c r="G120"/>
      <c r="H120"/>
      <c r="I120"/>
      <c r="J120"/>
      <c r="K120"/>
      <c r="L120"/>
      <c r="M120"/>
      <c r="N120"/>
      <c r="O120"/>
      <c r="P120"/>
      <c r="Q120"/>
      <c r="R120"/>
    </row>
    <row r="121" spans="4:18" x14ac:dyDescent="0.25">
      <c r="D121"/>
      <c r="E121"/>
      <c r="F121"/>
      <c r="G121"/>
      <c r="H121"/>
      <c r="I121"/>
      <c r="J121"/>
      <c r="K121"/>
      <c r="L121"/>
      <c r="M121"/>
      <c r="N121"/>
      <c r="O121"/>
      <c r="P121"/>
      <c r="Q121"/>
      <c r="R121"/>
    </row>
    <row r="122" spans="4:18" x14ac:dyDescent="0.25">
      <c r="D122"/>
      <c r="E122"/>
      <c r="F122"/>
      <c r="G122"/>
      <c r="H122"/>
      <c r="I122"/>
      <c r="J122"/>
      <c r="K122"/>
      <c r="L122"/>
      <c r="M122"/>
      <c r="N122"/>
      <c r="O122"/>
      <c r="P122"/>
      <c r="Q122"/>
      <c r="R122"/>
    </row>
    <row r="123" spans="4:18" x14ac:dyDescent="0.25">
      <c r="D123"/>
      <c r="E123"/>
      <c r="F123"/>
      <c r="G123"/>
      <c r="H123"/>
      <c r="I123"/>
      <c r="J123"/>
      <c r="K123"/>
      <c r="L123"/>
      <c r="M123"/>
      <c r="N123"/>
      <c r="O123"/>
      <c r="P123"/>
      <c r="Q123"/>
      <c r="R123"/>
    </row>
    <row r="124" spans="4:18" x14ac:dyDescent="0.25">
      <c r="D124"/>
      <c r="E124"/>
      <c r="F124"/>
      <c r="G124"/>
      <c r="H124"/>
      <c r="I124"/>
      <c r="J124"/>
      <c r="K124"/>
      <c r="L124"/>
      <c r="M124"/>
      <c r="N124"/>
      <c r="O124"/>
      <c r="P124"/>
      <c r="Q124"/>
      <c r="R124"/>
    </row>
    <row r="125" spans="4:18" x14ac:dyDescent="0.25">
      <c r="D125"/>
      <c r="E125"/>
      <c r="F125"/>
      <c r="G125"/>
      <c r="H125"/>
      <c r="I125"/>
      <c r="J125"/>
      <c r="K125"/>
      <c r="L125"/>
      <c r="M125"/>
      <c r="N125"/>
      <c r="O125"/>
      <c r="P125"/>
      <c r="Q125"/>
      <c r="R125"/>
    </row>
    <row r="126" spans="4:18" x14ac:dyDescent="0.25">
      <c r="D126"/>
      <c r="E126"/>
      <c r="F126"/>
      <c r="G126"/>
      <c r="H126"/>
      <c r="I126"/>
      <c r="J126"/>
      <c r="K126"/>
      <c r="L126"/>
      <c r="M126"/>
      <c r="N126"/>
      <c r="O126"/>
      <c r="P126"/>
      <c r="Q126"/>
      <c r="R126"/>
    </row>
    <row r="127" spans="4:18" x14ac:dyDescent="0.25">
      <c r="D127"/>
      <c r="E127"/>
      <c r="F127"/>
      <c r="G127"/>
      <c r="H127"/>
      <c r="I127"/>
      <c r="J127"/>
      <c r="K127"/>
      <c r="L127"/>
      <c r="M127"/>
      <c r="N127"/>
      <c r="O127"/>
      <c r="P127"/>
      <c r="Q127"/>
      <c r="R127"/>
    </row>
    <row r="128" spans="4:18" x14ac:dyDescent="0.25">
      <c r="D128"/>
      <c r="E128"/>
      <c r="F128"/>
      <c r="G128"/>
      <c r="H128"/>
      <c r="I128"/>
      <c r="J128"/>
      <c r="K128"/>
      <c r="L128"/>
      <c r="M128"/>
      <c r="N128"/>
      <c r="O128"/>
      <c r="P128"/>
      <c r="Q128"/>
      <c r="R128"/>
    </row>
    <row r="129" spans="4:18" x14ac:dyDescent="0.25">
      <c r="D129"/>
      <c r="E129"/>
      <c r="F129"/>
      <c r="G129"/>
      <c r="H129"/>
      <c r="I129"/>
      <c r="J129"/>
      <c r="K129"/>
      <c r="L129"/>
      <c r="M129"/>
      <c r="N129"/>
      <c r="O129"/>
      <c r="P129"/>
      <c r="Q129"/>
      <c r="R129"/>
    </row>
    <row r="130" spans="4:18" x14ac:dyDescent="0.25">
      <c r="D130"/>
      <c r="E130"/>
      <c r="F130"/>
      <c r="G130"/>
      <c r="H130"/>
      <c r="I130"/>
      <c r="J130"/>
      <c r="K130"/>
      <c r="L130"/>
      <c r="M130"/>
      <c r="N130"/>
      <c r="O130"/>
      <c r="P130"/>
      <c r="Q130"/>
      <c r="R130"/>
    </row>
    <row r="131" spans="4:18" x14ac:dyDescent="0.25">
      <c r="D131"/>
      <c r="E131"/>
      <c r="F131"/>
      <c r="G131"/>
      <c r="H131"/>
      <c r="I131"/>
      <c r="J131"/>
      <c r="K131"/>
      <c r="L131"/>
      <c r="M131"/>
      <c r="N131"/>
      <c r="O131"/>
      <c r="P131"/>
      <c r="Q131"/>
      <c r="R131"/>
    </row>
    <row r="132" spans="4:18" x14ac:dyDescent="0.25">
      <c r="D132"/>
      <c r="E132"/>
      <c r="F132"/>
      <c r="G132"/>
      <c r="H132"/>
      <c r="I132"/>
      <c r="J132"/>
      <c r="K132"/>
      <c r="L132"/>
      <c r="M132"/>
      <c r="N132"/>
      <c r="O132"/>
      <c r="P132"/>
      <c r="Q132"/>
      <c r="R132"/>
    </row>
    <row r="133" spans="4:18" x14ac:dyDescent="0.25">
      <c r="D133"/>
      <c r="E133"/>
      <c r="F133"/>
      <c r="G133"/>
      <c r="H133"/>
      <c r="I133"/>
      <c r="J133"/>
      <c r="K133"/>
      <c r="L133"/>
      <c r="M133"/>
      <c r="N133"/>
      <c r="O133"/>
      <c r="P133"/>
      <c r="Q133"/>
      <c r="R133"/>
    </row>
    <row r="134" spans="4:18" x14ac:dyDescent="0.25">
      <c r="D134"/>
      <c r="E134"/>
      <c r="F134"/>
      <c r="G134"/>
      <c r="H134"/>
      <c r="I134"/>
      <c r="J134"/>
      <c r="K134"/>
      <c r="L134"/>
      <c r="M134"/>
      <c r="N134"/>
      <c r="O134"/>
      <c r="P134"/>
      <c r="Q134"/>
      <c r="R134"/>
    </row>
    <row r="135" spans="4:18" x14ac:dyDescent="0.25">
      <c r="D135"/>
      <c r="E135"/>
      <c r="F135"/>
      <c r="G135"/>
      <c r="H135"/>
      <c r="I135"/>
      <c r="J135"/>
      <c r="K135"/>
      <c r="L135"/>
      <c r="M135"/>
      <c r="N135"/>
      <c r="O135"/>
      <c r="P135"/>
      <c r="Q135"/>
      <c r="R135"/>
    </row>
    <row r="136" spans="4:18" x14ac:dyDescent="0.25">
      <c r="D136"/>
      <c r="E136"/>
      <c r="F136"/>
      <c r="G136"/>
      <c r="H136"/>
      <c r="I136"/>
      <c r="J136"/>
      <c r="K136"/>
      <c r="L136"/>
      <c r="M136"/>
      <c r="N136"/>
      <c r="O136"/>
      <c r="P136"/>
      <c r="Q136"/>
      <c r="R136"/>
    </row>
    <row r="137" spans="4:18" x14ac:dyDescent="0.25">
      <c r="D137"/>
      <c r="E137"/>
      <c r="F137"/>
      <c r="G137"/>
      <c r="H137"/>
      <c r="I137"/>
      <c r="J137"/>
      <c r="K137"/>
      <c r="L137"/>
      <c r="M137"/>
      <c r="N137"/>
      <c r="O137"/>
      <c r="P137"/>
      <c r="Q137"/>
      <c r="R137"/>
    </row>
    <row r="138" spans="4:18" x14ac:dyDescent="0.25">
      <c r="D138"/>
      <c r="E138"/>
      <c r="F138"/>
      <c r="G138"/>
      <c r="H138"/>
      <c r="I138"/>
      <c r="J138"/>
      <c r="K138"/>
      <c r="L138"/>
      <c r="M138"/>
      <c r="N138"/>
      <c r="O138"/>
      <c r="P138"/>
      <c r="Q138"/>
      <c r="R138"/>
    </row>
    <row r="139" spans="4:18" x14ac:dyDescent="0.25">
      <c r="D139"/>
      <c r="E139"/>
      <c r="F139"/>
      <c r="G139"/>
      <c r="H139"/>
      <c r="I139"/>
      <c r="J139"/>
      <c r="K139"/>
      <c r="L139"/>
      <c r="M139"/>
      <c r="N139"/>
      <c r="O139"/>
      <c r="P139"/>
      <c r="Q139"/>
      <c r="R139"/>
    </row>
    <row r="140" spans="4:18" x14ac:dyDescent="0.25">
      <c r="D140"/>
      <c r="E140"/>
      <c r="F140"/>
      <c r="G140"/>
      <c r="H140"/>
      <c r="I140"/>
      <c r="J140"/>
      <c r="K140"/>
      <c r="L140"/>
      <c r="M140"/>
      <c r="N140"/>
      <c r="O140"/>
      <c r="P140"/>
      <c r="Q140"/>
      <c r="R140"/>
    </row>
    <row r="141" spans="4:18" x14ac:dyDescent="0.25">
      <c r="D141"/>
      <c r="E141"/>
      <c r="F141"/>
      <c r="G141"/>
      <c r="H141"/>
      <c r="I141"/>
      <c r="J141"/>
      <c r="K141"/>
      <c r="L141"/>
      <c r="M141"/>
      <c r="N141"/>
      <c r="O141"/>
      <c r="P141"/>
      <c r="Q141"/>
      <c r="R141"/>
    </row>
    <row r="142" spans="4:18" x14ac:dyDescent="0.25">
      <c r="D142"/>
      <c r="E142"/>
      <c r="F142"/>
      <c r="G142"/>
      <c r="H142"/>
      <c r="I142"/>
      <c r="J142"/>
      <c r="K142"/>
      <c r="L142"/>
      <c r="M142"/>
      <c r="N142"/>
      <c r="O142"/>
      <c r="P142"/>
      <c r="Q142"/>
      <c r="R142"/>
    </row>
    <row r="143" spans="4:18" x14ac:dyDescent="0.25">
      <c r="D143"/>
      <c r="E143"/>
      <c r="F143"/>
      <c r="G143"/>
      <c r="H143"/>
      <c r="I143"/>
      <c r="J143"/>
      <c r="K143"/>
      <c r="L143"/>
      <c r="M143"/>
      <c r="N143"/>
      <c r="O143"/>
      <c r="P143"/>
      <c r="Q143"/>
      <c r="R143"/>
    </row>
    <row r="144" spans="4:18" x14ac:dyDescent="0.25">
      <c r="D144"/>
      <c r="E144"/>
      <c r="F144"/>
      <c r="G144"/>
      <c r="H144"/>
      <c r="I144"/>
      <c r="J144"/>
      <c r="K144"/>
      <c r="L144"/>
      <c r="M144"/>
      <c r="N144"/>
      <c r="O144"/>
      <c r="P144"/>
      <c r="Q144"/>
      <c r="R144"/>
    </row>
    <row r="145" spans="4:18" x14ac:dyDescent="0.25">
      <c r="D145"/>
      <c r="E145"/>
      <c r="F145"/>
      <c r="G145"/>
      <c r="H145"/>
      <c r="I145"/>
      <c r="J145"/>
      <c r="K145"/>
      <c r="L145"/>
      <c r="M145"/>
      <c r="N145"/>
      <c r="O145"/>
      <c r="P145"/>
      <c r="Q145"/>
      <c r="R145"/>
    </row>
    <row r="146" spans="4:18" x14ac:dyDescent="0.25">
      <c r="D146"/>
      <c r="E146"/>
      <c r="F146"/>
      <c r="G146"/>
      <c r="H146"/>
      <c r="I146"/>
      <c r="J146"/>
      <c r="K146"/>
      <c r="L146"/>
      <c r="M146"/>
      <c r="N146"/>
      <c r="O146"/>
      <c r="P146"/>
      <c r="Q146"/>
      <c r="R146"/>
    </row>
    <row r="147" spans="4:18" x14ac:dyDescent="0.25">
      <c r="D147"/>
      <c r="E147"/>
      <c r="F147"/>
      <c r="G147"/>
      <c r="H147"/>
      <c r="I147"/>
      <c r="J147"/>
      <c r="K147"/>
      <c r="L147"/>
      <c r="M147"/>
      <c r="N147"/>
      <c r="O147"/>
      <c r="P147"/>
      <c r="Q147"/>
      <c r="R147"/>
    </row>
    <row r="148" spans="4:18" x14ac:dyDescent="0.25">
      <c r="D148"/>
      <c r="E148"/>
      <c r="F148"/>
      <c r="G148"/>
      <c r="H148"/>
      <c r="I148"/>
      <c r="J148"/>
      <c r="K148"/>
      <c r="L148"/>
      <c r="M148"/>
      <c r="N148"/>
      <c r="O148"/>
      <c r="P148"/>
      <c r="Q148"/>
      <c r="R148"/>
    </row>
    <row r="149" spans="4:18" x14ac:dyDescent="0.25">
      <c r="D149"/>
      <c r="E149"/>
      <c r="F149"/>
      <c r="G149"/>
      <c r="H149"/>
      <c r="I149"/>
      <c r="J149"/>
      <c r="K149"/>
      <c r="L149"/>
      <c r="M149"/>
      <c r="N149"/>
      <c r="O149"/>
      <c r="P149"/>
      <c r="Q149"/>
      <c r="R149"/>
    </row>
    <row r="150" spans="4:18" x14ac:dyDescent="0.25">
      <c r="D150"/>
      <c r="E150"/>
      <c r="F150"/>
      <c r="G150"/>
      <c r="H150"/>
      <c r="I150"/>
      <c r="J150"/>
      <c r="K150"/>
      <c r="L150"/>
      <c r="M150"/>
      <c r="N150"/>
      <c r="O150"/>
      <c r="P150"/>
      <c r="Q150"/>
      <c r="R150"/>
    </row>
    <row r="151" spans="4:18" x14ac:dyDescent="0.25">
      <c r="D151"/>
      <c r="E151"/>
      <c r="F151"/>
      <c r="G151"/>
      <c r="H151"/>
      <c r="I151"/>
      <c r="J151"/>
      <c r="K151"/>
      <c r="L151"/>
      <c r="M151"/>
      <c r="N151"/>
      <c r="O151"/>
      <c r="P151"/>
      <c r="Q151"/>
      <c r="R151"/>
    </row>
    <row r="152" spans="4:18" x14ac:dyDescent="0.25">
      <c r="D152"/>
      <c r="E152"/>
      <c r="F152"/>
      <c r="G152"/>
      <c r="H152"/>
      <c r="I152"/>
      <c r="J152"/>
      <c r="K152"/>
      <c r="L152"/>
      <c r="M152"/>
      <c r="N152"/>
      <c r="O152"/>
      <c r="P152"/>
      <c r="Q152"/>
      <c r="R152"/>
    </row>
    <row r="153" spans="4:18" x14ac:dyDescent="0.25">
      <c r="D153"/>
      <c r="E153"/>
      <c r="F153"/>
      <c r="G153"/>
      <c r="H153"/>
      <c r="I153"/>
      <c r="J153"/>
      <c r="K153"/>
      <c r="L153"/>
      <c r="M153"/>
      <c r="N153"/>
      <c r="O153"/>
      <c r="P153"/>
      <c r="Q153"/>
      <c r="R153"/>
    </row>
    <row r="154" spans="4:18" x14ac:dyDescent="0.25">
      <c r="D154"/>
      <c r="E154"/>
      <c r="F154"/>
      <c r="G154"/>
      <c r="H154"/>
      <c r="I154"/>
      <c r="J154"/>
      <c r="K154"/>
      <c r="L154"/>
      <c r="M154"/>
      <c r="N154"/>
      <c r="O154"/>
      <c r="P154"/>
      <c r="Q154"/>
      <c r="R154"/>
    </row>
    <row r="155" spans="4:18" x14ac:dyDescent="0.25">
      <c r="D155"/>
      <c r="E155"/>
      <c r="F155"/>
      <c r="G155"/>
      <c r="H155"/>
      <c r="I155"/>
      <c r="J155"/>
      <c r="K155"/>
      <c r="L155"/>
      <c r="M155"/>
      <c r="N155"/>
      <c r="O155"/>
      <c r="P155"/>
      <c r="Q155"/>
      <c r="R155"/>
    </row>
    <row r="156" spans="4:18" x14ac:dyDescent="0.25">
      <c r="D156"/>
      <c r="E156"/>
      <c r="F156"/>
      <c r="G156"/>
      <c r="H156"/>
      <c r="I156"/>
      <c r="J156"/>
      <c r="K156"/>
      <c r="L156"/>
      <c r="M156"/>
      <c r="N156"/>
      <c r="O156"/>
      <c r="P156"/>
      <c r="Q156"/>
      <c r="R156"/>
    </row>
    <row r="157" spans="4:18" x14ac:dyDescent="0.25">
      <c r="D157"/>
      <c r="E157"/>
      <c r="F157"/>
      <c r="G157"/>
      <c r="H157"/>
      <c r="I157"/>
      <c r="J157"/>
      <c r="K157"/>
      <c r="L157"/>
      <c r="M157"/>
      <c r="N157"/>
      <c r="O157"/>
      <c r="P157"/>
      <c r="Q157"/>
      <c r="R157"/>
    </row>
    <row r="158" spans="4:18" x14ac:dyDescent="0.25">
      <c r="D158"/>
      <c r="E158"/>
      <c r="F158"/>
      <c r="G158"/>
      <c r="H158"/>
      <c r="I158"/>
      <c r="J158"/>
      <c r="K158"/>
      <c r="L158"/>
      <c r="M158"/>
      <c r="N158"/>
      <c r="O158"/>
      <c r="P158"/>
      <c r="Q158"/>
      <c r="R158"/>
    </row>
    <row r="159" spans="4:18" x14ac:dyDescent="0.25">
      <c r="D159"/>
      <c r="E159"/>
      <c r="F159"/>
      <c r="G159"/>
      <c r="H159"/>
      <c r="I159"/>
      <c r="J159"/>
      <c r="K159"/>
      <c r="L159"/>
      <c r="M159"/>
      <c r="N159"/>
      <c r="O159"/>
      <c r="P159"/>
      <c r="Q159"/>
      <c r="R159"/>
    </row>
    <row r="160" spans="4:18" x14ac:dyDescent="0.25">
      <c r="D160"/>
      <c r="E160"/>
      <c r="F160"/>
      <c r="G160"/>
      <c r="H160"/>
      <c r="I160"/>
      <c r="J160"/>
      <c r="K160"/>
      <c r="L160"/>
      <c r="M160"/>
      <c r="N160"/>
      <c r="O160"/>
      <c r="P160"/>
      <c r="Q160"/>
      <c r="R160"/>
    </row>
    <row r="161" spans="4:18" x14ac:dyDescent="0.25">
      <c r="D161"/>
      <c r="E161"/>
      <c r="F161"/>
      <c r="G161"/>
      <c r="H161"/>
      <c r="I161"/>
      <c r="J161"/>
      <c r="K161"/>
      <c r="L161"/>
      <c r="M161"/>
      <c r="N161"/>
      <c r="O161"/>
      <c r="P161"/>
      <c r="Q161"/>
      <c r="R161"/>
    </row>
    <row r="162" spans="4:18" x14ac:dyDescent="0.25">
      <c r="D162"/>
      <c r="E162"/>
      <c r="F162"/>
      <c r="G162"/>
      <c r="H162"/>
      <c r="I162"/>
      <c r="J162"/>
      <c r="K162"/>
      <c r="L162"/>
      <c r="M162"/>
      <c r="N162"/>
      <c r="O162"/>
      <c r="P162"/>
      <c r="Q162"/>
      <c r="R162"/>
    </row>
    <row r="163" spans="4:18" x14ac:dyDescent="0.25">
      <c r="D163"/>
      <c r="E163"/>
      <c r="F163"/>
      <c r="G163"/>
      <c r="H163"/>
      <c r="I163"/>
      <c r="J163"/>
      <c r="K163"/>
      <c r="L163"/>
      <c r="M163"/>
      <c r="N163"/>
      <c r="O163"/>
      <c r="P163"/>
      <c r="Q163"/>
      <c r="R163"/>
    </row>
    <row r="164" spans="4:18" x14ac:dyDescent="0.25">
      <c r="D164"/>
      <c r="E164"/>
      <c r="F164"/>
      <c r="G164"/>
      <c r="H164"/>
      <c r="I164"/>
      <c r="J164"/>
      <c r="K164"/>
      <c r="L164"/>
      <c r="M164"/>
      <c r="N164"/>
      <c r="O164"/>
      <c r="P164"/>
      <c r="Q164"/>
      <c r="R164"/>
    </row>
    <row r="165" spans="4:18" x14ac:dyDescent="0.25">
      <c r="D165"/>
      <c r="E165"/>
      <c r="F165"/>
      <c r="G165"/>
      <c r="H165"/>
      <c r="I165"/>
      <c r="J165"/>
      <c r="K165"/>
      <c r="L165"/>
      <c r="M165"/>
      <c r="N165"/>
      <c r="O165"/>
      <c r="P165"/>
      <c r="Q165"/>
      <c r="R165"/>
    </row>
    <row r="166" spans="4:18" x14ac:dyDescent="0.25">
      <c r="D166"/>
      <c r="E166"/>
      <c r="F166"/>
      <c r="G166"/>
      <c r="H166"/>
      <c r="I166"/>
      <c r="J166"/>
      <c r="K166"/>
      <c r="L166"/>
      <c r="M166"/>
      <c r="N166"/>
      <c r="O166"/>
      <c r="P166"/>
      <c r="Q166"/>
      <c r="R166"/>
    </row>
    <row r="167" spans="4:18" x14ac:dyDescent="0.25">
      <c r="D167"/>
      <c r="E167"/>
      <c r="F167"/>
      <c r="G167"/>
      <c r="H167"/>
      <c r="I167"/>
      <c r="J167"/>
      <c r="K167"/>
      <c r="L167"/>
      <c r="M167"/>
      <c r="N167"/>
      <c r="O167"/>
      <c r="P167"/>
      <c r="Q167"/>
      <c r="R167"/>
    </row>
    <row r="168" spans="4:18" x14ac:dyDescent="0.25">
      <c r="D168"/>
      <c r="E168"/>
      <c r="F168"/>
      <c r="G168"/>
      <c r="H168"/>
      <c r="I168"/>
      <c r="J168"/>
      <c r="K168"/>
      <c r="L168"/>
      <c r="M168"/>
      <c r="N168"/>
      <c r="O168"/>
      <c r="P168"/>
      <c r="Q168"/>
      <c r="R168"/>
    </row>
    <row r="169" spans="4:18" x14ac:dyDescent="0.25">
      <c r="D169"/>
      <c r="E169"/>
      <c r="F169"/>
      <c r="G169"/>
      <c r="H169"/>
      <c r="I169"/>
      <c r="J169"/>
      <c r="K169"/>
      <c r="L169"/>
      <c r="M169"/>
      <c r="N169"/>
      <c r="O169"/>
      <c r="P169"/>
      <c r="Q169"/>
      <c r="R169"/>
    </row>
    <row r="170" spans="4:18" x14ac:dyDescent="0.25">
      <c r="D170"/>
      <c r="E170"/>
      <c r="F170"/>
      <c r="G170"/>
      <c r="H170"/>
      <c r="I170"/>
      <c r="J170"/>
      <c r="K170"/>
      <c r="L170"/>
      <c r="M170"/>
      <c r="N170"/>
      <c r="O170"/>
      <c r="P170"/>
      <c r="Q170"/>
      <c r="R170"/>
    </row>
    <row r="171" spans="4:18" x14ac:dyDescent="0.25">
      <c r="D171"/>
      <c r="E171"/>
      <c r="F171"/>
      <c r="G171"/>
      <c r="H171"/>
      <c r="I171"/>
      <c r="J171"/>
      <c r="K171"/>
      <c r="L171"/>
      <c r="M171"/>
      <c r="N171"/>
      <c r="O171"/>
      <c r="P171"/>
      <c r="Q171"/>
      <c r="R171"/>
    </row>
    <row r="172" spans="4:18" x14ac:dyDescent="0.25">
      <c r="D172"/>
      <c r="E172"/>
      <c r="F172"/>
      <c r="G172"/>
      <c r="H172"/>
      <c r="I172"/>
      <c r="J172"/>
      <c r="K172"/>
      <c r="L172"/>
      <c r="M172"/>
      <c r="N172"/>
      <c r="O172"/>
      <c r="P172"/>
      <c r="Q172"/>
      <c r="R172"/>
    </row>
    <row r="173" spans="4:18" x14ac:dyDescent="0.25">
      <c r="D173"/>
      <c r="E173"/>
      <c r="F173"/>
      <c r="G173"/>
      <c r="H173"/>
      <c r="I173"/>
      <c r="J173"/>
      <c r="K173"/>
      <c r="L173"/>
      <c r="M173"/>
      <c r="N173"/>
      <c r="O173"/>
      <c r="P173"/>
      <c r="Q173"/>
      <c r="R173"/>
    </row>
    <row r="174" spans="4:18" x14ac:dyDescent="0.25">
      <c r="D174"/>
      <c r="E174"/>
      <c r="F174"/>
      <c r="G174"/>
      <c r="H174"/>
      <c r="I174"/>
      <c r="J174"/>
      <c r="K174"/>
      <c r="L174"/>
      <c r="M174"/>
      <c r="N174"/>
      <c r="O174"/>
      <c r="P174"/>
      <c r="Q174"/>
      <c r="R174"/>
    </row>
    <row r="175" spans="4:18" x14ac:dyDescent="0.25">
      <c r="D175"/>
      <c r="E175"/>
      <c r="F175"/>
      <c r="G175"/>
      <c r="H175"/>
      <c r="I175"/>
      <c r="J175"/>
      <c r="K175"/>
      <c r="L175"/>
      <c r="M175"/>
      <c r="N175"/>
      <c r="O175"/>
      <c r="P175"/>
      <c r="Q175"/>
      <c r="R175"/>
    </row>
    <row r="176" spans="4:18" x14ac:dyDescent="0.25">
      <c r="D176"/>
      <c r="E176"/>
      <c r="F176"/>
      <c r="G176"/>
      <c r="H176"/>
      <c r="I176"/>
      <c r="J176"/>
      <c r="K176"/>
      <c r="L176"/>
      <c r="M176"/>
      <c r="N176"/>
      <c r="O176"/>
      <c r="P176"/>
      <c r="Q176"/>
      <c r="R176"/>
    </row>
    <row r="177" spans="4:18" x14ac:dyDescent="0.25">
      <c r="D177"/>
      <c r="E177"/>
      <c r="F177"/>
      <c r="G177"/>
      <c r="H177"/>
      <c r="I177"/>
      <c r="J177"/>
      <c r="K177"/>
      <c r="L177"/>
      <c r="M177"/>
      <c r="N177"/>
      <c r="O177"/>
      <c r="P177"/>
      <c r="Q177"/>
      <c r="R177"/>
    </row>
    <row r="178" spans="4:18" x14ac:dyDescent="0.25">
      <c r="D178"/>
      <c r="E178"/>
      <c r="F178"/>
      <c r="G178"/>
      <c r="H178"/>
      <c r="I178"/>
      <c r="J178"/>
      <c r="K178"/>
      <c r="L178"/>
      <c r="M178"/>
      <c r="N178"/>
      <c r="O178"/>
      <c r="P178"/>
      <c r="Q178"/>
      <c r="R178"/>
    </row>
    <row r="179" spans="4:18" x14ac:dyDescent="0.25">
      <c r="D179"/>
      <c r="E179"/>
      <c r="F179"/>
      <c r="G179"/>
      <c r="H179"/>
      <c r="I179"/>
      <c r="J179"/>
      <c r="K179"/>
      <c r="L179"/>
      <c r="M179"/>
      <c r="N179"/>
      <c r="O179"/>
      <c r="P179"/>
      <c r="Q179"/>
      <c r="R179"/>
    </row>
    <row r="180" spans="4:18" x14ac:dyDescent="0.25">
      <c r="D180"/>
      <c r="E180"/>
      <c r="F180"/>
      <c r="G180"/>
      <c r="H180"/>
      <c r="I180"/>
      <c r="J180"/>
      <c r="K180"/>
      <c r="L180"/>
      <c r="M180"/>
      <c r="N180"/>
      <c r="O180"/>
      <c r="P180"/>
      <c r="Q180"/>
      <c r="R180"/>
    </row>
    <row r="181" spans="4:18" x14ac:dyDescent="0.25">
      <c r="D181"/>
      <c r="E181"/>
      <c r="F181"/>
      <c r="G181"/>
      <c r="H181"/>
      <c r="I181"/>
      <c r="J181"/>
      <c r="K181"/>
      <c r="L181"/>
      <c r="M181"/>
      <c r="N181"/>
      <c r="O181"/>
      <c r="P181"/>
      <c r="Q181"/>
      <c r="R181"/>
    </row>
    <row r="182" spans="4:18" x14ac:dyDescent="0.25">
      <c r="D182"/>
      <c r="E182"/>
      <c r="F182"/>
      <c r="G182"/>
      <c r="H182"/>
      <c r="I182"/>
      <c r="J182"/>
      <c r="K182"/>
      <c r="L182"/>
      <c r="M182"/>
      <c r="N182"/>
      <c r="O182"/>
      <c r="P182"/>
      <c r="Q182"/>
      <c r="R182"/>
    </row>
    <row r="183" spans="4:18" x14ac:dyDescent="0.25">
      <c r="D183"/>
      <c r="E183"/>
      <c r="F183"/>
      <c r="G183"/>
      <c r="H183"/>
      <c r="I183"/>
      <c r="J183"/>
      <c r="K183"/>
      <c r="L183"/>
      <c r="M183"/>
      <c r="N183"/>
      <c r="O183"/>
      <c r="P183"/>
      <c r="Q183"/>
      <c r="R183"/>
    </row>
    <row r="184" spans="4:18" x14ac:dyDescent="0.25">
      <c r="D184"/>
      <c r="E184"/>
      <c r="F184"/>
      <c r="G184"/>
      <c r="H184"/>
      <c r="I184"/>
      <c r="J184"/>
      <c r="K184"/>
      <c r="L184"/>
      <c r="M184"/>
      <c r="N184"/>
      <c r="O184"/>
      <c r="P184"/>
      <c r="Q184"/>
      <c r="R184"/>
    </row>
    <row r="185" spans="4:18" x14ac:dyDescent="0.25">
      <c r="D185"/>
      <c r="E185"/>
      <c r="F185"/>
      <c r="G185"/>
      <c r="H185"/>
      <c r="I185"/>
      <c r="J185"/>
      <c r="K185"/>
      <c r="L185"/>
      <c r="M185"/>
      <c r="N185"/>
      <c r="O185"/>
      <c r="P185"/>
      <c r="Q185"/>
      <c r="R185"/>
    </row>
    <row r="186" spans="4:18" x14ac:dyDescent="0.25">
      <c r="D186"/>
      <c r="E186"/>
      <c r="F186"/>
      <c r="G186"/>
      <c r="H186"/>
      <c r="I186"/>
      <c r="J186"/>
      <c r="K186"/>
      <c r="L186"/>
      <c r="M186"/>
      <c r="N186"/>
      <c r="O186"/>
      <c r="P186"/>
      <c r="Q186"/>
      <c r="R186"/>
    </row>
    <row r="187" spans="4:18" x14ac:dyDescent="0.25">
      <c r="D187"/>
      <c r="E187"/>
      <c r="F187"/>
      <c r="G187"/>
      <c r="H187"/>
      <c r="I187"/>
      <c r="J187"/>
      <c r="K187"/>
      <c r="L187"/>
      <c r="M187"/>
      <c r="N187"/>
      <c r="O187"/>
      <c r="P187"/>
      <c r="Q187"/>
      <c r="R187"/>
    </row>
    <row r="188" spans="4:18" x14ac:dyDescent="0.25">
      <c r="D188"/>
      <c r="E188"/>
      <c r="F188"/>
      <c r="G188"/>
      <c r="H188"/>
      <c r="I188"/>
      <c r="J188"/>
      <c r="K188"/>
      <c r="L188"/>
      <c r="M188"/>
      <c r="N188"/>
      <c r="O188"/>
      <c r="P188"/>
      <c r="Q188"/>
      <c r="R188"/>
    </row>
    <row r="189" spans="4:18" x14ac:dyDescent="0.25">
      <c r="D189"/>
      <c r="E189"/>
      <c r="F189"/>
      <c r="G189"/>
      <c r="H189"/>
      <c r="I189"/>
      <c r="J189"/>
      <c r="K189"/>
      <c r="L189"/>
      <c r="M189"/>
      <c r="N189"/>
      <c r="O189"/>
      <c r="P189"/>
      <c r="Q189"/>
      <c r="R189"/>
    </row>
    <row r="190" spans="4:18" x14ac:dyDescent="0.25">
      <c r="D190"/>
      <c r="E190"/>
      <c r="F190"/>
      <c r="G190"/>
      <c r="H190"/>
      <c r="I190"/>
      <c r="J190"/>
      <c r="K190"/>
      <c r="L190"/>
      <c r="M190"/>
      <c r="N190"/>
      <c r="O190"/>
      <c r="P190"/>
      <c r="Q190"/>
      <c r="R190"/>
    </row>
    <row r="191" spans="4:18" x14ac:dyDescent="0.25">
      <c r="D191"/>
      <c r="E191"/>
      <c r="F191"/>
      <c r="G191"/>
      <c r="H191"/>
      <c r="I191"/>
      <c r="J191"/>
      <c r="K191"/>
      <c r="L191"/>
      <c r="M191"/>
      <c r="N191"/>
      <c r="O191"/>
      <c r="P191"/>
      <c r="Q191"/>
      <c r="R191"/>
    </row>
    <row r="192" spans="4:18" x14ac:dyDescent="0.25">
      <c r="D192"/>
      <c r="E192"/>
      <c r="F192"/>
      <c r="G192"/>
      <c r="H192"/>
      <c r="I192"/>
      <c r="J192"/>
      <c r="K192"/>
      <c r="L192"/>
      <c r="M192"/>
      <c r="N192"/>
      <c r="O192"/>
      <c r="P192"/>
      <c r="Q192"/>
      <c r="R192"/>
    </row>
    <row r="193" spans="4:18" x14ac:dyDescent="0.25">
      <c r="D193"/>
      <c r="E193"/>
      <c r="F193"/>
      <c r="G193"/>
      <c r="H193"/>
      <c r="I193"/>
      <c r="J193"/>
      <c r="K193"/>
      <c r="L193"/>
      <c r="M193"/>
      <c r="N193"/>
      <c r="O193"/>
      <c r="P193"/>
      <c r="Q193"/>
      <c r="R193"/>
    </row>
    <row r="194" spans="4:18" x14ac:dyDescent="0.25">
      <c r="D194"/>
      <c r="E194"/>
      <c r="F194"/>
      <c r="G194"/>
      <c r="H194"/>
      <c r="I194"/>
      <c r="J194"/>
      <c r="K194"/>
      <c r="L194"/>
      <c r="M194"/>
      <c r="N194"/>
      <c r="O194"/>
      <c r="P194"/>
      <c r="Q194"/>
      <c r="R194"/>
    </row>
    <row r="195" spans="4:18" x14ac:dyDescent="0.25">
      <c r="D195"/>
      <c r="E195"/>
      <c r="F195"/>
      <c r="G195"/>
      <c r="H195"/>
      <c r="I195"/>
      <c r="J195"/>
      <c r="K195"/>
      <c r="L195"/>
      <c r="M195"/>
      <c r="N195"/>
      <c r="O195"/>
      <c r="P195"/>
      <c r="Q195"/>
      <c r="R195"/>
    </row>
    <row r="196" spans="4:18" x14ac:dyDescent="0.25">
      <c r="D196"/>
      <c r="E196"/>
      <c r="F196"/>
      <c r="G196"/>
      <c r="H196"/>
      <c r="I196"/>
      <c r="J196"/>
      <c r="K196"/>
      <c r="L196"/>
      <c r="M196"/>
      <c r="N196"/>
      <c r="O196"/>
      <c r="P196"/>
      <c r="Q196"/>
      <c r="R196"/>
    </row>
    <row r="197" spans="4:18" x14ac:dyDescent="0.25">
      <c r="D197"/>
      <c r="E197"/>
      <c r="F197"/>
      <c r="G197"/>
      <c r="H197"/>
      <c r="I197"/>
      <c r="J197"/>
      <c r="K197"/>
      <c r="L197"/>
      <c r="M197"/>
      <c r="N197"/>
      <c r="O197"/>
      <c r="P197"/>
      <c r="Q197"/>
      <c r="R197"/>
    </row>
    <row r="198" spans="4:18" x14ac:dyDescent="0.25">
      <c r="D198"/>
      <c r="E198"/>
      <c r="F198"/>
      <c r="G198"/>
      <c r="H198"/>
      <c r="I198"/>
      <c r="J198"/>
      <c r="K198"/>
      <c r="L198"/>
      <c r="M198"/>
      <c r="N198"/>
      <c r="O198"/>
      <c r="P198"/>
      <c r="Q198"/>
      <c r="R198"/>
    </row>
    <row r="199" spans="4:18" x14ac:dyDescent="0.25">
      <c r="D199"/>
      <c r="E199"/>
      <c r="F199"/>
      <c r="G199"/>
      <c r="H199"/>
      <c r="I199"/>
      <c r="J199"/>
      <c r="K199"/>
      <c r="L199"/>
      <c r="M199"/>
      <c r="N199"/>
      <c r="O199"/>
      <c r="P199"/>
      <c r="Q199"/>
      <c r="R199"/>
    </row>
    <row r="200" spans="4:18" x14ac:dyDescent="0.25">
      <c r="D200"/>
      <c r="E200"/>
      <c r="F200"/>
      <c r="G200"/>
      <c r="H200"/>
      <c r="I200"/>
      <c r="J200"/>
      <c r="K200"/>
      <c r="L200"/>
      <c r="M200"/>
      <c r="N200"/>
      <c r="O200"/>
      <c r="P200"/>
      <c r="Q200"/>
      <c r="R200"/>
    </row>
    <row r="201" spans="4:18" x14ac:dyDescent="0.25">
      <c r="D201"/>
      <c r="E201"/>
      <c r="F201"/>
      <c r="G201"/>
      <c r="H201"/>
      <c r="I201"/>
      <c r="J201"/>
      <c r="K201"/>
      <c r="L201"/>
      <c r="M201"/>
      <c r="N201"/>
      <c r="O201"/>
      <c r="P201"/>
      <c r="Q201"/>
      <c r="R201"/>
    </row>
    <row r="202" spans="4:18" x14ac:dyDescent="0.25">
      <c r="D202"/>
      <c r="E202"/>
      <c r="F202"/>
      <c r="G202"/>
      <c r="H202"/>
      <c r="I202"/>
      <c r="J202"/>
      <c r="K202"/>
      <c r="L202"/>
      <c r="M202"/>
      <c r="N202"/>
      <c r="O202"/>
      <c r="P202"/>
      <c r="Q202"/>
      <c r="R202"/>
    </row>
    <row r="203" spans="4:18" x14ac:dyDescent="0.25">
      <c r="D203"/>
      <c r="E203"/>
      <c r="F203"/>
      <c r="G203"/>
      <c r="H203"/>
      <c r="I203"/>
      <c r="J203"/>
      <c r="K203"/>
      <c r="L203"/>
      <c r="M203"/>
      <c r="N203"/>
      <c r="O203"/>
      <c r="P203"/>
      <c r="Q203"/>
      <c r="R203"/>
    </row>
    <row r="204" spans="4:18" x14ac:dyDescent="0.25">
      <c r="D204"/>
      <c r="E204"/>
      <c r="F204"/>
      <c r="G204"/>
      <c r="H204"/>
      <c r="I204"/>
      <c r="J204"/>
      <c r="K204"/>
      <c r="L204"/>
      <c r="M204"/>
      <c r="N204"/>
      <c r="O204"/>
      <c r="P204"/>
      <c r="Q204"/>
      <c r="R204"/>
    </row>
    <row r="205" spans="4:18" x14ac:dyDescent="0.25">
      <c r="D205"/>
      <c r="E205"/>
      <c r="F205"/>
      <c r="G205"/>
      <c r="H205"/>
      <c r="I205"/>
      <c r="J205"/>
      <c r="K205"/>
      <c r="L205"/>
      <c r="M205"/>
      <c r="N205"/>
      <c r="O205"/>
      <c r="P205"/>
      <c r="Q205"/>
      <c r="R205"/>
    </row>
    <row r="206" spans="4:18" x14ac:dyDescent="0.25">
      <c r="D206"/>
      <c r="E206"/>
      <c r="F206"/>
      <c r="G206"/>
      <c r="H206"/>
      <c r="I206"/>
      <c r="J206"/>
      <c r="K206"/>
      <c r="L206"/>
      <c r="M206"/>
      <c r="N206"/>
      <c r="O206"/>
      <c r="P206"/>
      <c r="Q206"/>
      <c r="R206"/>
    </row>
    <row r="207" spans="4:18" x14ac:dyDescent="0.25">
      <c r="D207"/>
      <c r="E207"/>
      <c r="F207"/>
      <c r="G207"/>
      <c r="H207"/>
      <c r="I207"/>
      <c r="J207"/>
      <c r="K207"/>
      <c r="L207"/>
      <c r="M207"/>
      <c r="N207"/>
      <c r="O207"/>
      <c r="P207"/>
      <c r="Q207"/>
      <c r="R207"/>
    </row>
    <row r="208" spans="4:18" x14ac:dyDescent="0.25">
      <c r="D208"/>
      <c r="E208"/>
      <c r="F208"/>
      <c r="G208"/>
      <c r="H208"/>
      <c r="I208"/>
      <c r="J208"/>
      <c r="K208"/>
      <c r="L208"/>
      <c r="M208"/>
      <c r="N208"/>
      <c r="O208"/>
      <c r="P208"/>
      <c r="Q208"/>
      <c r="R208"/>
    </row>
    <row r="209" spans="4:18" x14ac:dyDescent="0.25">
      <c r="D209"/>
      <c r="E209"/>
      <c r="F209"/>
      <c r="G209"/>
      <c r="H209"/>
      <c r="I209"/>
      <c r="J209"/>
      <c r="K209"/>
      <c r="L209"/>
      <c r="M209"/>
      <c r="N209"/>
      <c r="O209"/>
      <c r="P209"/>
      <c r="Q209"/>
      <c r="R209"/>
    </row>
    <row r="210" spans="4:18" x14ac:dyDescent="0.25">
      <c r="D210"/>
      <c r="E210"/>
      <c r="F210"/>
      <c r="G210"/>
      <c r="H210"/>
      <c r="I210"/>
      <c r="J210"/>
      <c r="K210"/>
      <c r="L210"/>
      <c r="M210"/>
      <c r="N210"/>
      <c r="O210"/>
      <c r="P210"/>
      <c r="Q210"/>
      <c r="R210"/>
    </row>
    <row r="211" spans="4:18" x14ac:dyDescent="0.25">
      <c r="D211"/>
      <c r="E211"/>
      <c r="F211"/>
      <c r="G211"/>
      <c r="H211"/>
      <c r="I211"/>
      <c r="J211"/>
      <c r="K211"/>
      <c r="L211"/>
      <c r="M211"/>
      <c r="N211"/>
      <c r="O211"/>
      <c r="P211"/>
      <c r="Q211"/>
      <c r="R211"/>
    </row>
    <row r="212" spans="4:18" x14ac:dyDescent="0.25">
      <c r="D212"/>
      <c r="E212"/>
      <c r="F212"/>
      <c r="G212"/>
      <c r="H212"/>
      <c r="I212"/>
      <c r="J212"/>
      <c r="K212"/>
      <c r="L212"/>
      <c r="M212"/>
      <c r="N212"/>
      <c r="O212"/>
      <c r="P212"/>
      <c r="Q212"/>
      <c r="R212"/>
    </row>
    <row r="213" spans="4:18" x14ac:dyDescent="0.25">
      <c r="D213"/>
      <c r="E213"/>
      <c r="F213"/>
      <c r="G213"/>
      <c r="H213"/>
      <c r="I213"/>
      <c r="J213"/>
      <c r="K213"/>
      <c r="L213"/>
      <c r="M213"/>
      <c r="N213"/>
      <c r="O213"/>
      <c r="P213"/>
      <c r="Q213"/>
      <c r="R213"/>
    </row>
    <row r="214" spans="4:18" x14ac:dyDescent="0.25">
      <c r="D214"/>
      <c r="E214"/>
      <c r="F214"/>
      <c r="G214"/>
      <c r="H214"/>
      <c r="I214"/>
      <c r="J214"/>
      <c r="K214"/>
      <c r="L214"/>
      <c r="M214"/>
      <c r="N214"/>
      <c r="O214"/>
      <c r="P214"/>
      <c r="Q214"/>
      <c r="R214"/>
    </row>
    <row r="215" spans="4:18" x14ac:dyDescent="0.25">
      <c r="D215"/>
      <c r="E215"/>
      <c r="F215"/>
      <c r="G215"/>
      <c r="H215"/>
      <c r="I215"/>
      <c r="J215"/>
      <c r="K215"/>
      <c r="L215"/>
      <c r="M215"/>
      <c r="N215"/>
      <c r="O215"/>
      <c r="P215"/>
      <c r="Q215"/>
      <c r="R215"/>
    </row>
    <row r="216" spans="4:18" x14ac:dyDescent="0.25">
      <c r="D216"/>
      <c r="E216"/>
      <c r="F216"/>
      <c r="G216"/>
      <c r="H216"/>
      <c r="I216"/>
      <c r="J216"/>
      <c r="K216"/>
      <c r="L216"/>
      <c r="M216"/>
      <c r="N216"/>
      <c r="O216"/>
      <c r="P216"/>
      <c r="Q216"/>
      <c r="R216"/>
    </row>
    <row r="217" spans="4:18" x14ac:dyDescent="0.25">
      <c r="D217"/>
      <c r="E217"/>
      <c r="F217"/>
      <c r="G217"/>
      <c r="H217"/>
      <c r="I217"/>
      <c r="J217"/>
      <c r="K217"/>
      <c r="L217"/>
      <c r="M217"/>
      <c r="N217"/>
      <c r="O217"/>
      <c r="P217"/>
      <c r="Q217"/>
      <c r="R217"/>
    </row>
    <row r="218" spans="4:18" x14ac:dyDescent="0.25">
      <c r="D218"/>
      <c r="E218"/>
      <c r="F218"/>
      <c r="G218"/>
      <c r="H218"/>
      <c r="I218"/>
      <c r="J218"/>
      <c r="K218"/>
      <c r="L218"/>
      <c r="M218"/>
      <c r="N218"/>
      <c r="O218"/>
      <c r="P218"/>
      <c r="Q218"/>
      <c r="R218"/>
    </row>
    <row r="219" spans="4:18" x14ac:dyDescent="0.25">
      <c r="D219"/>
      <c r="E219"/>
      <c r="F219"/>
      <c r="G219"/>
      <c r="H219"/>
      <c r="I219"/>
      <c r="J219"/>
      <c r="K219"/>
      <c r="L219"/>
      <c r="M219"/>
      <c r="N219"/>
      <c r="O219"/>
      <c r="P219"/>
      <c r="Q219"/>
      <c r="R219"/>
    </row>
    <row r="220" spans="4:18" x14ac:dyDescent="0.25">
      <c r="D220"/>
      <c r="E220"/>
      <c r="F220"/>
      <c r="G220"/>
      <c r="H220"/>
      <c r="I220"/>
      <c r="J220"/>
      <c r="K220"/>
      <c r="L220"/>
      <c r="M220"/>
      <c r="N220"/>
      <c r="O220"/>
      <c r="P220"/>
      <c r="Q220"/>
      <c r="R220"/>
    </row>
    <row r="221" spans="4:18" x14ac:dyDescent="0.25">
      <c r="D221"/>
      <c r="E221"/>
      <c r="F221"/>
      <c r="G221"/>
      <c r="H221"/>
      <c r="I221"/>
      <c r="J221"/>
      <c r="K221"/>
      <c r="L221"/>
      <c r="M221"/>
      <c r="N221"/>
      <c r="O221"/>
      <c r="P221"/>
      <c r="Q221"/>
      <c r="R221"/>
    </row>
    <row r="222" spans="4:18" x14ac:dyDescent="0.25">
      <c r="D222"/>
      <c r="E222"/>
      <c r="F222"/>
      <c r="G222"/>
      <c r="H222"/>
      <c r="I222"/>
      <c r="J222"/>
      <c r="K222"/>
      <c r="L222"/>
      <c r="M222"/>
      <c r="N222"/>
      <c r="O222"/>
      <c r="P222"/>
      <c r="Q222"/>
      <c r="R222"/>
    </row>
    <row r="223" spans="4:18" x14ac:dyDescent="0.25">
      <c r="D223"/>
      <c r="E223"/>
      <c r="F223"/>
      <c r="G223"/>
      <c r="H223"/>
      <c r="I223"/>
      <c r="J223"/>
      <c r="K223"/>
      <c r="L223"/>
      <c r="M223"/>
      <c r="N223"/>
      <c r="O223"/>
      <c r="P223"/>
      <c r="Q223"/>
      <c r="R223"/>
    </row>
    <row r="224" spans="4:18" x14ac:dyDescent="0.25">
      <c r="D224"/>
      <c r="E224"/>
      <c r="F224"/>
      <c r="G224"/>
      <c r="H224"/>
      <c r="I224"/>
      <c r="J224"/>
      <c r="K224"/>
      <c r="L224"/>
      <c r="M224"/>
      <c r="N224"/>
      <c r="O224"/>
      <c r="P224"/>
      <c r="Q224"/>
      <c r="R224"/>
    </row>
    <row r="225" spans="4:18" x14ac:dyDescent="0.25">
      <c r="D225"/>
      <c r="E225"/>
      <c r="F225"/>
      <c r="G225"/>
      <c r="H225"/>
      <c r="I225"/>
      <c r="J225"/>
      <c r="K225"/>
      <c r="L225"/>
      <c r="M225"/>
      <c r="N225"/>
      <c r="O225"/>
      <c r="P225"/>
      <c r="Q225"/>
      <c r="R225"/>
    </row>
    <row r="226" spans="4:18" x14ac:dyDescent="0.25">
      <c r="D226"/>
      <c r="E226"/>
      <c r="F226"/>
      <c r="G226"/>
      <c r="H226"/>
      <c r="I226"/>
      <c r="J226"/>
      <c r="K226"/>
      <c r="L226"/>
      <c r="M226"/>
      <c r="N226"/>
      <c r="O226"/>
      <c r="P226"/>
      <c r="Q226"/>
      <c r="R226"/>
    </row>
    <row r="227" spans="4:18" x14ac:dyDescent="0.25">
      <c r="D227"/>
      <c r="E227"/>
      <c r="F227"/>
      <c r="G227"/>
      <c r="H227"/>
      <c r="I227"/>
      <c r="J227"/>
      <c r="K227"/>
      <c r="L227"/>
      <c r="M227"/>
      <c r="N227"/>
      <c r="O227"/>
      <c r="P227"/>
      <c r="Q227"/>
      <c r="R227"/>
    </row>
    <row r="228" spans="4:18" x14ac:dyDescent="0.25">
      <c r="D228"/>
      <c r="E228"/>
      <c r="F228"/>
      <c r="G228"/>
      <c r="H228"/>
      <c r="I228"/>
      <c r="J228"/>
      <c r="K228"/>
      <c r="L228"/>
      <c r="M228"/>
      <c r="N228"/>
      <c r="O228"/>
      <c r="P228"/>
      <c r="Q228"/>
      <c r="R228"/>
    </row>
    <row r="229" spans="4:18" x14ac:dyDescent="0.25">
      <c r="D229"/>
      <c r="E229"/>
      <c r="F229"/>
      <c r="G229"/>
      <c r="H229"/>
      <c r="I229"/>
      <c r="J229"/>
      <c r="K229"/>
      <c r="L229"/>
      <c r="M229"/>
      <c r="N229"/>
      <c r="O229"/>
      <c r="P229"/>
      <c r="Q229"/>
      <c r="R229"/>
    </row>
    <row r="230" spans="4:18" x14ac:dyDescent="0.25">
      <c r="D230"/>
      <c r="E230"/>
      <c r="F230"/>
      <c r="G230"/>
      <c r="H230"/>
      <c r="I230"/>
      <c r="J230"/>
      <c r="K230"/>
      <c r="L230"/>
      <c r="M230"/>
      <c r="N230"/>
      <c r="O230"/>
      <c r="P230"/>
      <c r="Q230"/>
      <c r="R230"/>
    </row>
    <row r="231" spans="4:18" x14ac:dyDescent="0.25">
      <c r="D231"/>
      <c r="E231"/>
      <c r="F231"/>
      <c r="G231"/>
      <c r="H231"/>
      <c r="I231"/>
      <c r="J231"/>
      <c r="K231"/>
      <c r="L231"/>
      <c r="M231"/>
      <c r="N231"/>
      <c r="O231"/>
      <c r="P231"/>
      <c r="Q231"/>
      <c r="R231"/>
    </row>
    <row r="232" spans="4:18" x14ac:dyDescent="0.25">
      <c r="D232"/>
      <c r="E232"/>
      <c r="F232"/>
      <c r="G232"/>
      <c r="H232"/>
      <c r="I232"/>
      <c r="J232"/>
      <c r="K232"/>
      <c r="L232"/>
      <c r="M232"/>
      <c r="N232"/>
      <c r="O232"/>
      <c r="P232"/>
      <c r="Q232"/>
      <c r="R232"/>
    </row>
    <row r="233" spans="4:18" x14ac:dyDescent="0.25">
      <c r="D233"/>
      <c r="E233"/>
      <c r="F233"/>
      <c r="G233"/>
      <c r="H233"/>
      <c r="I233"/>
      <c r="J233"/>
      <c r="K233"/>
      <c r="L233"/>
      <c r="M233"/>
      <c r="N233"/>
      <c r="O233"/>
      <c r="P233"/>
      <c r="Q233"/>
      <c r="R233"/>
    </row>
    <row r="234" spans="4:18" x14ac:dyDescent="0.25">
      <c r="D234"/>
      <c r="E234"/>
      <c r="F234"/>
      <c r="G234"/>
      <c r="H234"/>
      <c r="I234"/>
      <c r="J234"/>
      <c r="K234"/>
      <c r="L234"/>
      <c r="M234"/>
      <c r="N234"/>
      <c r="O234"/>
      <c r="P234"/>
      <c r="Q234"/>
      <c r="R234"/>
    </row>
    <row r="235" spans="4:18" x14ac:dyDescent="0.25">
      <c r="D235"/>
      <c r="E235"/>
      <c r="F235"/>
      <c r="G235"/>
      <c r="H235"/>
      <c r="I235"/>
      <c r="J235"/>
      <c r="K235"/>
      <c r="L235"/>
      <c r="M235"/>
      <c r="N235"/>
      <c r="O235"/>
      <c r="P235"/>
      <c r="Q235"/>
      <c r="R235"/>
    </row>
    <row r="236" spans="4:18" x14ac:dyDescent="0.25">
      <c r="D236"/>
      <c r="E236"/>
      <c r="F236"/>
      <c r="G236"/>
      <c r="H236"/>
      <c r="I236"/>
      <c r="J236"/>
      <c r="K236"/>
      <c r="L236"/>
      <c r="M236"/>
      <c r="N236"/>
      <c r="O236"/>
      <c r="P236"/>
      <c r="Q236"/>
      <c r="R236"/>
    </row>
    <row r="237" spans="4:18" x14ac:dyDescent="0.25">
      <c r="D237"/>
      <c r="E237"/>
      <c r="F237"/>
      <c r="G237"/>
      <c r="H237"/>
      <c r="I237"/>
      <c r="J237"/>
      <c r="K237"/>
      <c r="L237"/>
      <c r="M237"/>
      <c r="N237"/>
      <c r="O237"/>
      <c r="P237"/>
      <c r="Q237"/>
      <c r="R237"/>
    </row>
    <row r="238" spans="4:18" x14ac:dyDescent="0.25">
      <c r="D238"/>
      <c r="E238"/>
      <c r="F238"/>
      <c r="G238"/>
      <c r="H238"/>
      <c r="I238"/>
      <c r="J238"/>
      <c r="K238"/>
      <c r="L238"/>
      <c r="M238"/>
      <c r="N238"/>
      <c r="O238"/>
      <c r="P238"/>
      <c r="Q238"/>
      <c r="R238"/>
    </row>
    <row r="239" spans="4:18" x14ac:dyDescent="0.25">
      <c r="D239"/>
      <c r="E239"/>
      <c r="F239"/>
      <c r="G239"/>
      <c r="H239"/>
      <c r="I239"/>
      <c r="J239"/>
      <c r="K239"/>
      <c r="L239"/>
      <c r="M239"/>
      <c r="N239"/>
      <c r="O239"/>
      <c r="P239"/>
      <c r="Q239"/>
      <c r="R239"/>
    </row>
    <row r="240" spans="4:18" x14ac:dyDescent="0.25">
      <c r="D240"/>
      <c r="E240"/>
      <c r="F240"/>
      <c r="G240"/>
      <c r="H240"/>
      <c r="I240"/>
      <c r="J240"/>
      <c r="K240"/>
      <c r="L240"/>
      <c r="M240"/>
      <c r="N240"/>
      <c r="O240"/>
      <c r="P240"/>
      <c r="Q240"/>
      <c r="R240"/>
    </row>
    <row r="241" spans="4:18" x14ac:dyDescent="0.25">
      <c r="D241"/>
      <c r="E241"/>
      <c r="F241"/>
      <c r="G241"/>
      <c r="H241"/>
      <c r="I241"/>
      <c r="J241"/>
      <c r="K241"/>
      <c r="L241"/>
      <c r="M241"/>
      <c r="N241"/>
      <c r="O241"/>
      <c r="P241"/>
      <c r="Q241"/>
      <c r="R241"/>
    </row>
    <row r="242" spans="4:18" x14ac:dyDescent="0.25">
      <c r="D242"/>
      <c r="E242"/>
      <c r="F242"/>
      <c r="G242"/>
      <c r="H242"/>
      <c r="I242"/>
      <c r="J242"/>
      <c r="K242"/>
      <c r="L242"/>
      <c r="M242"/>
      <c r="N242"/>
      <c r="O242"/>
      <c r="P242"/>
      <c r="Q242"/>
      <c r="R242"/>
    </row>
    <row r="243" spans="4:18" x14ac:dyDescent="0.25">
      <c r="D243"/>
      <c r="E243"/>
      <c r="F243"/>
      <c r="G243"/>
      <c r="H243"/>
      <c r="I243"/>
      <c r="J243"/>
      <c r="K243"/>
      <c r="L243"/>
      <c r="M243"/>
      <c r="N243"/>
      <c r="O243"/>
      <c r="P243"/>
      <c r="Q243"/>
      <c r="R243"/>
    </row>
    <row r="244" spans="4:18" x14ac:dyDescent="0.25">
      <c r="D244"/>
      <c r="E244"/>
      <c r="F244"/>
      <c r="G244"/>
      <c r="H244"/>
      <c r="I244"/>
      <c r="J244"/>
      <c r="K244"/>
      <c r="L244"/>
      <c r="M244"/>
      <c r="N244"/>
      <c r="O244"/>
      <c r="P244"/>
      <c r="Q244"/>
      <c r="R244"/>
    </row>
    <row r="245" spans="4:18" x14ac:dyDescent="0.25">
      <c r="D245"/>
      <c r="E245"/>
      <c r="F245"/>
      <c r="G245"/>
      <c r="H245"/>
      <c r="I245"/>
      <c r="J245"/>
      <c r="K245"/>
      <c r="L245"/>
      <c r="M245"/>
      <c r="N245"/>
      <c r="O245"/>
      <c r="P245"/>
      <c r="Q245"/>
      <c r="R245"/>
    </row>
    <row r="246" spans="4:18" x14ac:dyDescent="0.25">
      <c r="D246"/>
      <c r="E246"/>
      <c r="F246"/>
      <c r="G246"/>
      <c r="H246"/>
      <c r="I246"/>
      <c r="J246"/>
      <c r="K246"/>
      <c r="L246"/>
      <c r="M246"/>
      <c r="N246"/>
      <c r="O246"/>
      <c r="P246"/>
      <c r="Q246"/>
      <c r="R246"/>
    </row>
    <row r="247" spans="4:18" x14ac:dyDescent="0.25">
      <c r="D247"/>
      <c r="E247"/>
      <c r="F247"/>
      <c r="G247"/>
      <c r="H247"/>
      <c r="I247"/>
      <c r="J247"/>
      <c r="K247"/>
      <c r="L247"/>
      <c r="M247"/>
      <c r="N247"/>
      <c r="O247"/>
      <c r="P247"/>
      <c r="Q247"/>
      <c r="R247"/>
    </row>
    <row r="248" spans="4:18" x14ac:dyDescent="0.25">
      <c r="D248"/>
      <c r="E248"/>
      <c r="F248"/>
      <c r="G248"/>
      <c r="H248"/>
      <c r="I248"/>
      <c r="J248"/>
      <c r="K248"/>
      <c r="L248"/>
      <c r="M248"/>
      <c r="N248"/>
      <c r="O248"/>
      <c r="P248"/>
      <c r="Q248"/>
      <c r="R248"/>
    </row>
    <row r="249" spans="4:18" x14ac:dyDescent="0.25">
      <c r="D249"/>
      <c r="E249"/>
      <c r="F249"/>
      <c r="G249"/>
      <c r="H249"/>
      <c r="I249"/>
      <c r="J249"/>
      <c r="K249"/>
      <c r="L249"/>
      <c r="M249"/>
      <c r="N249"/>
      <c r="O249"/>
      <c r="P249"/>
      <c r="Q249"/>
      <c r="R249"/>
    </row>
    <row r="250" spans="4:18" x14ac:dyDescent="0.25">
      <c r="D250"/>
      <c r="E250"/>
      <c r="F250"/>
      <c r="G250"/>
      <c r="H250"/>
      <c r="I250"/>
      <c r="J250"/>
      <c r="K250"/>
      <c r="L250"/>
      <c r="M250"/>
      <c r="N250"/>
      <c r="O250"/>
      <c r="P250"/>
      <c r="Q250"/>
      <c r="R250"/>
    </row>
    <row r="251" spans="4:18" x14ac:dyDescent="0.25">
      <c r="D251"/>
      <c r="E251"/>
      <c r="F251"/>
      <c r="G251"/>
      <c r="H251"/>
      <c r="I251"/>
      <c r="J251"/>
      <c r="K251"/>
      <c r="L251"/>
      <c r="M251"/>
      <c r="N251"/>
      <c r="O251"/>
      <c r="P251"/>
      <c r="Q251"/>
      <c r="R251"/>
    </row>
    <row r="252" spans="4:18" x14ac:dyDescent="0.25">
      <c r="D252"/>
      <c r="E252"/>
      <c r="F252"/>
      <c r="G252"/>
      <c r="H252"/>
      <c r="I252"/>
      <c r="J252"/>
      <c r="K252"/>
      <c r="L252"/>
      <c r="M252"/>
      <c r="N252"/>
      <c r="O252"/>
      <c r="P252"/>
      <c r="Q252"/>
      <c r="R252"/>
    </row>
    <row r="253" spans="4:18" x14ac:dyDescent="0.25">
      <c r="D253"/>
      <c r="E253"/>
      <c r="F253"/>
      <c r="G253"/>
      <c r="H253"/>
      <c r="I253"/>
      <c r="J253"/>
      <c r="K253"/>
      <c r="L253"/>
      <c r="M253"/>
      <c r="N253"/>
      <c r="O253"/>
      <c r="P253"/>
      <c r="Q253"/>
      <c r="R253"/>
    </row>
    <row r="254" spans="4:18" x14ac:dyDescent="0.25">
      <c r="D254"/>
      <c r="E254"/>
      <c r="F254"/>
      <c r="G254"/>
      <c r="H254"/>
      <c r="I254"/>
      <c r="J254"/>
      <c r="K254"/>
      <c r="L254"/>
      <c r="M254"/>
      <c r="N254"/>
      <c r="O254"/>
      <c r="P254"/>
      <c r="Q254"/>
      <c r="R254"/>
    </row>
    <row r="255" spans="4:18" x14ac:dyDescent="0.25">
      <c r="D255"/>
      <c r="E255"/>
      <c r="F255"/>
      <c r="G255"/>
      <c r="H255"/>
      <c r="I255"/>
      <c r="J255"/>
      <c r="K255"/>
      <c r="L255"/>
      <c r="M255"/>
      <c r="N255"/>
      <c r="O255"/>
      <c r="P255"/>
      <c r="Q255"/>
      <c r="R255"/>
    </row>
    <row r="256" spans="4:18" x14ac:dyDescent="0.25">
      <c r="D256"/>
      <c r="E256"/>
      <c r="F256"/>
      <c r="G256"/>
      <c r="H256"/>
      <c r="I256"/>
      <c r="J256"/>
      <c r="K256"/>
      <c r="L256"/>
      <c r="M256"/>
      <c r="N256"/>
      <c r="O256"/>
      <c r="P256"/>
      <c r="Q256"/>
      <c r="R256"/>
    </row>
    <row r="257" spans="4:18" x14ac:dyDescent="0.25">
      <c r="D257"/>
      <c r="E257"/>
      <c r="F257"/>
      <c r="G257"/>
      <c r="H257"/>
      <c r="I257"/>
      <c r="J257"/>
      <c r="K257"/>
      <c r="L257"/>
      <c r="M257"/>
      <c r="N257"/>
      <c r="O257"/>
      <c r="P257"/>
      <c r="Q257"/>
      <c r="R257"/>
    </row>
    <row r="258" spans="4:18" x14ac:dyDescent="0.25">
      <c r="D258"/>
      <c r="E258"/>
      <c r="F258"/>
      <c r="G258"/>
      <c r="H258"/>
      <c r="I258"/>
      <c r="J258"/>
      <c r="K258"/>
      <c r="L258"/>
      <c r="M258"/>
      <c r="N258"/>
      <c r="O258"/>
      <c r="P258"/>
      <c r="Q258"/>
      <c r="R258"/>
    </row>
    <row r="259" spans="4:18" x14ac:dyDescent="0.25">
      <c r="D259"/>
      <c r="E259"/>
      <c r="F259"/>
      <c r="G259"/>
      <c r="H259"/>
      <c r="I259"/>
      <c r="J259"/>
      <c r="K259"/>
      <c r="L259"/>
      <c r="M259"/>
      <c r="N259"/>
      <c r="O259"/>
      <c r="P259"/>
      <c r="Q259"/>
      <c r="R259"/>
    </row>
    <row r="260" spans="4:18" x14ac:dyDescent="0.25">
      <c r="D260"/>
      <c r="E260"/>
      <c r="F260"/>
      <c r="G260"/>
      <c r="H260"/>
      <c r="I260"/>
      <c r="J260"/>
      <c r="K260"/>
      <c r="L260"/>
      <c r="M260"/>
      <c r="N260"/>
      <c r="O260"/>
      <c r="P260"/>
      <c r="Q260"/>
      <c r="R260"/>
    </row>
    <row r="261" spans="4:18" x14ac:dyDescent="0.25">
      <c r="D261"/>
      <c r="E261"/>
      <c r="F261"/>
      <c r="G261"/>
      <c r="H261"/>
      <c r="I261"/>
      <c r="J261"/>
      <c r="K261"/>
      <c r="L261"/>
      <c r="M261"/>
      <c r="N261"/>
      <c r="O261"/>
      <c r="P261"/>
      <c r="Q261"/>
      <c r="R261"/>
    </row>
    <row r="262" spans="4:18" x14ac:dyDescent="0.25">
      <c r="D262"/>
      <c r="E262"/>
      <c r="F262"/>
      <c r="G262"/>
      <c r="H262"/>
      <c r="I262"/>
      <c r="J262"/>
      <c r="K262"/>
      <c r="L262"/>
      <c r="M262"/>
      <c r="N262"/>
      <c r="O262"/>
      <c r="P262"/>
      <c r="Q262"/>
      <c r="R262"/>
    </row>
    <row r="263" spans="4:18" x14ac:dyDescent="0.25">
      <c r="D263"/>
      <c r="E263"/>
      <c r="F263"/>
      <c r="G263"/>
      <c r="H263"/>
      <c r="I263"/>
      <c r="J263"/>
      <c r="K263"/>
      <c r="L263"/>
      <c r="M263"/>
      <c r="N263"/>
      <c r="O263"/>
      <c r="P263"/>
      <c r="Q263"/>
      <c r="R263"/>
    </row>
    <row r="264" spans="4:18" x14ac:dyDescent="0.25">
      <c r="D264"/>
      <c r="E264"/>
      <c r="F264"/>
      <c r="G264"/>
      <c r="H264"/>
      <c r="I264"/>
      <c r="J264"/>
      <c r="K264"/>
      <c r="L264"/>
      <c r="M264"/>
      <c r="N264"/>
      <c r="O264"/>
      <c r="P264"/>
      <c r="Q264"/>
      <c r="R264"/>
    </row>
    <row r="265" spans="4:18" x14ac:dyDescent="0.25">
      <c r="D265"/>
      <c r="E265"/>
      <c r="F265"/>
      <c r="G265"/>
      <c r="H265"/>
      <c r="I265"/>
      <c r="J265"/>
      <c r="K265"/>
      <c r="L265"/>
      <c r="M265"/>
      <c r="N265"/>
      <c r="O265"/>
      <c r="P265"/>
      <c r="Q265"/>
      <c r="R265"/>
    </row>
    <row r="266" spans="4:18" x14ac:dyDescent="0.25">
      <c r="D266"/>
      <c r="E266"/>
      <c r="F266"/>
      <c r="G266"/>
      <c r="H266"/>
      <c r="I266"/>
      <c r="J266"/>
      <c r="K266"/>
      <c r="L266"/>
      <c r="M266"/>
      <c r="N266"/>
      <c r="O266"/>
      <c r="P266"/>
      <c r="Q266"/>
      <c r="R266"/>
    </row>
    <row r="267" spans="4:18" x14ac:dyDescent="0.25">
      <c r="D267"/>
      <c r="E267"/>
      <c r="F267"/>
      <c r="G267"/>
      <c r="H267"/>
      <c r="I267"/>
      <c r="J267"/>
      <c r="K267"/>
      <c r="L267"/>
      <c r="M267"/>
      <c r="N267"/>
      <c r="O267"/>
      <c r="P267"/>
      <c r="Q267"/>
      <c r="R267"/>
    </row>
    <row r="268" spans="4:18" x14ac:dyDescent="0.25">
      <c r="D268"/>
      <c r="E268"/>
      <c r="F268"/>
      <c r="G268"/>
      <c r="H268"/>
      <c r="I268"/>
      <c r="J268"/>
      <c r="K268"/>
      <c r="L268"/>
      <c r="M268"/>
      <c r="N268"/>
      <c r="O268"/>
      <c r="P268"/>
      <c r="Q268"/>
      <c r="R268"/>
    </row>
    <row r="269" spans="4:18" x14ac:dyDescent="0.25">
      <c r="D269"/>
      <c r="E269"/>
      <c r="F269"/>
      <c r="G269"/>
      <c r="H269"/>
      <c r="I269"/>
      <c r="J269"/>
      <c r="K269"/>
      <c r="L269"/>
      <c r="M269"/>
      <c r="N269"/>
      <c r="O269"/>
      <c r="P269"/>
      <c r="Q269"/>
      <c r="R269"/>
    </row>
    <row r="270" spans="4:18" x14ac:dyDescent="0.25">
      <c r="D270"/>
      <c r="E270"/>
      <c r="F270"/>
      <c r="G270"/>
      <c r="H270"/>
      <c r="I270"/>
      <c r="J270"/>
      <c r="K270"/>
      <c r="L270"/>
      <c r="M270"/>
      <c r="N270"/>
      <c r="O270"/>
      <c r="P270"/>
      <c r="Q270"/>
      <c r="R270"/>
    </row>
    <row r="271" spans="4:18" x14ac:dyDescent="0.25">
      <c r="D271"/>
      <c r="E271"/>
      <c r="F271"/>
      <c r="G271"/>
      <c r="H271"/>
      <c r="I271"/>
      <c r="J271"/>
      <c r="K271"/>
      <c r="L271"/>
      <c r="M271"/>
      <c r="N271"/>
      <c r="O271"/>
      <c r="P271"/>
      <c r="Q271"/>
      <c r="R271"/>
    </row>
    <row r="272" spans="4:18" x14ac:dyDescent="0.25">
      <c r="D272"/>
      <c r="E272"/>
      <c r="F272"/>
      <c r="G272"/>
      <c r="H272"/>
      <c r="I272"/>
      <c r="J272"/>
      <c r="K272"/>
      <c r="L272"/>
      <c r="M272"/>
      <c r="N272"/>
      <c r="O272"/>
      <c r="P272"/>
      <c r="Q272"/>
      <c r="R272"/>
    </row>
    <row r="427" spans="9:9" x14ac:dyDescent="0.25">
      <c r="I427" s="1633" t="e">
        <v>#REF!</v>
      </c>
    </row>
  </sheetData>
  <mergeCells count="12">
    <mergeCell ref="B4:B6"/>
    <mergeCell ref="I4:I6"/>
    <mergeCell ref="K4:K6"/>
    <mergeCell ref="R4:R6"/>
    <mergeCell ref="C5:D5"/>
    <mergeCell ref="E5:E6"/>
    <mergeCell ref="F5:G5"/>
    <mergeCell ref="H5:H6"/>
    <mergeCell ref="L5:M5"/>
    <mergeCell ref="N5:N6"/>
    <mergeCell ref="O5:P5"/>
    <mergeCell ref="Q5:Q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181"/>
  <sheetViews>
    <sheetView zoomScaleNormal="100" workbookViewId="0"/>
  </sheetViews>
  <sheetFormatPr defaultRowHeight="12.75" x14ac:dyDescent="0.2"/>
  <cols>
    <col min="1" max="2" width="6.7109375" style="69" customWidth="1"/>
    <col min="3" max="3" width="5.7109375" style="5563" customWidth="1"/>
    <col min="4" max="4" width="30.7109375" style="5564" customWidth="1"/>
    <col min="5" max="5" width="8.42578125" style="3" customWidth="1"/>
    <col min="6" max="6" width="6.140625" style="3" customWidth="1"/>
    <col min="7" max="7" width="6.5703125" style="3" customWidth="1"/>
    <col min="8" max="8" width="7.140625" style="5565" customWidth="1"/>
    <col min="9" max="9" width="9.28515625" style="3" customWidth="1"/>
    <col min="10" max="10" width="5.28515625" style="3" customWidth="1"/>
    <col min="11" max="11" width="7.140625" style="3" customWidth="1"/>
    <col min="12" max="13" width="5.28515625" style="3" customWidth="1"/>
    <col min="14" max="14" width="4.42578125" style="3" customWidth="1"/>
    <col min="15" max="15" width="5" style="3" customWidth="1"/>
    <col min="16" max="233" width="9.140625" style="3"/>
    <col min="234" max="234" width="3.7109375" style="3" customWidth="1"/>
    <col min="235" max="235" width="7.5703125" style="3" customWidth="1"/>
    <col min="236" max="236" width="34.28515625" style="3" customWidth="1"/>
    <col min="237" max="237" width="6.5703125" style="3" customWidth="1"/>
    <col min="238" max="238" width="5.5703125" style="3" customWidth="1"/>
    <col min="239" max="239" width="6.5703125" style="3" customWidth="1"/>
    <col min="240" max="240" width="6.140625" style="3" customWidth="1"/>
    <col min="241" max="241" width="5.5703125" style="3" customWidth="1"/>
    <col min="242" max="242" width="6" style="3" customWidth="1"/>
    <col min="243" max="245" width="5.5703125" style="3" customWidth="1"/>
    <col min="246" max="489" width="9.140625" style="3"/>
    <col min="490" max="490" width="3.7109375" style="3" customWidth="1"/>
    <col min="491" max="491" width="7.5703125" style="3" customWidth="1"/>
    <col min="492" max="492" width="34.28515625" style="3" customWidth="1"/>
    <col min="493" max="493" width="6.5703125" style="3" customWidth="1"/>
    <col min="494" max="494" width="5.5703125" style="3" customWidth="1"/>
    <col min="495" max="495" width="6.5703125" style="3" customWidth="1"/>
    <col min="496" max="496" width="6.140625" style="3" customWidth="1"/>
    <col min="497" max="497" width="5.5703125" style="3" customWidth="1"/>
    <col min="498" max="498" width="6" style="3" customWidth="1"/>
    <col min="499" max="501" width="5.5703125" style="3" customWidth="1"/>
    <col min="502" max="745" width="9.140625" style="3"/>
    <col min="746" max="746" width="3.7109375" style="3" customWidth="1"/>
    <col min="747" max="747" width="7.5703125" style="3" customWidth="1"/>
    <col min="748" max="748" width="34.28515625" style="3" customWidth="1"/>
    <col min="749" max="749" width="6.5703125" style="3" customWidth="1"/>
    <col min="750" max="750" width="5.5703125" style="3" customWidth="1"/>
    <col min="751" max="751" width="6.5703125" style="3" customWidth="1"/>
    <col min="752" max="752" width="6.140625" style="3" customWidth="1"/>
    <col min="753" max="753" width="5.5703125" style="3" customWidth="1"/>
    <col min="754" max="754" width="6" style="3" customWidth="1"/>
    <col min="755" max="757" width="5.5703125" style="3" customWidth="1"/>
    <col min="758" max="1001" width="9.140625" style="3"/>
    <col min="1002" max="1002" width="3.7109375" style="3" customWidth="1"/>
    <col min="1003" max="1003" width="7.5703125" style="3" customWidth="1"/>
    <col min="1004" max="1004" width="34.28515625" style="3" customWidth="1"/>
    <col min="1005" max="1005" width="6.5703125" style="3" customWidth="1"/>
    <col min="1006" max="1006" width="5.5703125" style="3" customWidth="1"/>
    <col min="1007" max="1007" width="6.5703125" style="3" customWidth="1"/>
    <col min="1008" max="1008" width="6.140625" style="3" customWidth="1"/>
    <col min="1009" max="1009" width="5.5703125" style="3" customWidth="1"/>
    <col min="1010" max="1010" width="6" style="3" customWidth="1"/>
    <col min="1011" max="1013" width="5.5703125" style="3" customWidth="1"/>
    <col min="1014" max="1257" width="9.140625" style="3"/>
    <col min="1258" max="1258" width="3.7109375" style="3" customWidth="1"/>
    <col min="1259" max="1259" width="7.5703125" style="3" customWidth="1"/>
    <col min="1260" max="1260" width="34.28515625" style="3" customWidth="1"/>
    <col min="1261" max="1261" width="6.5703125" style="3" customWidth="1"/>
    <col min="1262" max="1262" width="5.5703125" style="3" customWidth="1"/>
    <col min="1263" max="1263" width="6.5703125" style="3" customWidth="1"/>
    <col min="1264" max="1264" width="6.140625" style="3" customWidth="1"/>
    <col min="1265" max="1265" width="5.5703125" style="3" customWidth="1"/>
    <col min="1266" max="1266" width="6" style="3" customWidth="1"/>
    <col min="1267" max="1269" width="5.5703125" style="3" customWidth="1"/>
    <col min="1270" max="1513" width="9.140625" style="3"/>
    <col min="1514" max="1514" width="3.7109375" style="3" customWidth="1"/>
    <col min="1515" max="1515" width="7.5703125" style="3" customWidth="1"/>
    <col min="1516" max="1516" width="34.28515625" style="3" customWidth="1"/>
    <col min="1517" max="1517" width="6.5703125" style="3" customWidth="1"/>
    <col min="1518" max="1518" width="5.5703125" style="3" customWidth="1"/>
    <col min="1519" max="1519" width="6.5703125" style="3" customWidth="1"/>
    <col min="1520" max="1520" width="6.140625" style="3" customWidth="1"/>
    <col min="1521" max="1521" width="5.5703125" style="3" customWidth="1"/>
    <col min="1522" max="1522" width="6" style="3" customWidth="1"/>
    <col min="1523" max="1525" width="5.5703125" style="3" customWidth="1"/>
    <col min="1526" max="1769" width="9.140625" style="3"/>
    <col min="1770" max="1770" width="3.7109375" style="3" customWidth="1"/>
    <col min="1771" max="1771" width="7.5703125" style="3" customWidth="1"/>
    <col min="1772" max="1772" width="34.28515625" style="3" customWidth="1"/>
    <col min="1773" max="1773" width="6.5703125" style="3" customWidth="1"/>
    <col min="1774" max="1774" width="5.5703125" style="3" customWidth="1"/>
    <col min="1775" max="1775" width="6.5703125" style="3" customWidth="1"/>
    <col min="1776" max="1776" width="6.140625" style="3" customWidth="1"/>
    <col min="1777" max="1777" width="5.5703125" style="3" customWidth="1"/>
    <col min="1778" max="1778" width="6" style="3" customWidth="1"/>
    <col min="1779" max="1781" width="5.5703125" style="3" customWidth="1"/>
    <col min="1782" max="2025" width="9.140625" style="3"/>
    <col min="2026" max="2026" width="3.7109375" style="3" customWidth="1"/>
    <col min="2027" max="2027" width="7.5703125" style="3" customWidth="1"/>
    <col min="2028" max="2028" width="34.28515625" style="3" customWidth="1"/>
    <col min="2029" max="2029" width="6.5703125" style="3" customWidth="1"/>
    <col min="2030" max="2030" width="5.5703125" style="3" customWidth="1"/>
    <col min="2031" max="2031" width="6.5703125" style="3" customWidth="1"/>
    <col min="2032" max="2032" width="6.140625" style="3" customWidth="1"/>
    <col min="2033" max="2033" width="5.5703125" style="3" customWidth="1"/>
    <col min="2034" max="2034" width="6" style="3" customWidth="1"/>
    <col min="2035" max="2037" width="5.5703125" style="3" customWidth="1"/>
    <col min="2038" max="2281" width="9.140625" style="3"/>
    <col min="2282" max="2282" width="3.7109375" style="3" customWidth="1"/>
    <col min="2283" max="2283" width="7.5703125" style="3" customWidth="1"/>
    <col min="2284" max="2284" width="34.28515625" style="3" customWidth="1"/>
    <col min="2285" max="2285" width="6.5703125" style="3" customWidth="1"/>
    <col min="2286" max="2286" width="5.5703125" style="3" customWidth="1"/>
    <col min="2287" max="2287" width="6.5703125" style="3" customWidth="1"/>
    <col min="2288" max="2288" width="6.140625" style="3" customWidth="1"/>
    <col min="2289" max="2289" width="5.5703125" style="3" customWidth="1"/>
    <col min="2290" max="2290" width="6" style="3" customWidth="1"/>
    <col min="2291" max="2293" width="5.5703125" style="3" customWidth="1"/>
    <col min="2294" max="2537" width="9.140625" style="3"/>
    <col min="2538" max="2538" width="3.7109375" style="3" customWidth="1"/>
    <col min="2539" max="2539" width="7.5703125" style="3" customWidth="1"/>
    <col min="2540" max="2540" width="34.28515625" style="3" customWidth="1"/>
    <col min="2541" max="2541" width="6.5703125" style="3" customWidth="1"/>
    <col min="2542" max="2542" width="5.5703125" style="3" customWidth="1"/>
    <col min="2543" max="2543" width="6.5703125" style="3" customWidth="1"/>
    <col min="2544" max="2544" width="6.140625" style="3" customWidth="1"/>
    <col min="2545" max="2545" width="5.5703125" style="3" customWidth="1"/>
    <col min="2546" max="2546" width="6" style="3" customWidth="1"/>
    <col min="2547" max="2549" width="5.5703125" style="3" customWidth="1"/>
    <col min="2550" max="2793" width="9.140625" style="3"/>
    <col min="2794" max="2794" width="3.7109375" style="3" customWidth="1"/>
    <col min="2795" max="2795" width="7.5703125" style="3" customWidth="1"/>
    <col min="2796" max="2796" width="34.28515625" style="3" customWidth="1"/>
    <col min="2797" max="2797" width="6.5703125" style="3" customWidth="1"/>
    <col min="2798" max="2798" width="5.5703125" style="3" customWidth="1"/>
    <col min="2799" max="2799" width="6.5703125" style="3" customWidth="1"/>
    <col min="2800" max="2800" width="6.140625" style="3" customWidth="1"/>
    <col min="2801" max="2801" width="5.5703125" style="3" customWidth="1"/>
    <col min="2802" max="2802" width="6" style="3" customWidth="1"/>
    <col min="2803" max="2805" width="5.5703125" style="3" customWidth="1"/>
    <col min="2806" max="3049" width="9.140625" style="3"/>
    <col min="3050" max="3050" width="3.7109375" style="3" customWidth="1"/>
    <col min="3051" max="3051" width="7.5703125" style="3" customWidth="1"/>
    <col min="3052" max="3052" width="34.28515625" style="3" customWidth="1"/>
    <col min="3053" max="3053" width="6.5703125" style="3" customWidth="1"/>
    <col min="3054" max="3054" width="5.5703125" style="3" customWidth="1"/>
    <col min="3055" max="3055" width="6.5703125" style="3" customWidth="1"/>
    <col min="3056" max="3056" width="6.140625" style="3" customWidth="1"/>
    <col min="3057" max="3057" width="5.5703125" style="3" customWidth="1"/>
    <col min="3058" max="3058" width="6" style="3" customWidth="1"/>
    <col min="3059" max="3061" width="5.5703125" style="3" customWidth="1"/>
    <col min="3062" max="3305" width="9.140625" style="3"/>
    <col min="3306" max="3306" width="3.7109375" style="3" customWidth="1"/>
    <col min="3307" max="3307" width="7.5703125" style="3" customWidth="1"/>
    <col min="3308" max="3308" width="34.28515625" style="3" customWidth="1"/>
    <col min="3309" max="3309" width="6.5703125" style="3" customWidth="1"/>
    <col min="3310" max="3310" width="5.5703125" style="3" customWidth="1"/>
    <col min="3311" max="3311" width="6.5703125" style="3" customWidth="1"/>
    <col min="3312" max="3312" width="6.140625" style="3" customWidth="1"/>
    <col min="3313" max="3313" width="5.5703125" style="3" customWidth="1"/>
    <col min="3314" max="3314" width="6" style="3" customWidth="1"/>
    <col min="3315" max="3317" width="5.5703125" style="3" customWidth="1"/>
    <col min="3318" max="3561" width="9.140625" style="3"/>
    <col min="3562" max="3562" width="3.7109375" style="3" customWidth="1"/>
    <col min="3563" max="3563" width="7.5703125" style="3" customWidth="1"/>
    <col min="3564" max="3564" width="34.28515625" style="3" customWidth="1"/>
    <col min="3565" max="3565" width="6.5703125" style="3" customWidth="1"/>
    <col min="3566" max="3566" width="5.5703125" style="3" customWidth="1"/>
    <col min="3567" max="3567" width="6.5703125" style="3" customWidth="1"/>
    <col min="3568" max="3568" width="6.140625" style="3" customWidth="1"/>
    <col min="3569" max="3569" width="5.5703125" style="3" customWidth="1"/>
    <col min="3570" max="3570" width="6" style="3" customWidth="1"/>
    <col min="3571" max="3573" width="5.5703125" style="3" customWidth="1"/>
    <col min="3574" max="3817" width="9.140625" style="3"/>
    <col min="3818" max="3818" width="3.7109375" style="3" customWidth="1"/>
    <col min="3819" max="3819" width="7.5703125" style="3" customWidth="1"/>
    <col min="3820" max="3820" width="34.28515625" style="3" customWidth="1"/>
    <col min="3821" max="3821" width="6.5703125" style="3" customWidth="1"/>
    <col min="3822" max="3822" width="5.5703125" style="3" customWidth="1"/>
    <col min="3823" max="3823" width="6.5703125" style="3" customWidth="1"/>
    <col min="3824" max="3824" width="6.140625" style="3" customWidth="1"/>
    <col min="3825" max="3825" width="5.5703125" style="3" customWidth="1"/>
    <col min="3826" max="3826" width="6" style="3" customWidth="1"/>
    <col min="3827" max="3829" width="5.5703125" style="3" customWidth="1"/>
    <col min="3830" max="4073" width="9.140625" style="3"/>
    <col min="4074" max="4074" width="3.7109375" style="3" customWidth="1"/>
    <col min="4075" max="4075" width="7.5703125" style="3" customWidth="1"/>
    <col min="4076" max="4076" width="34.28515625" style="3" customWidth="1"/>
    <col min="4077" max="4077" width="6.5703125" style="3" customWidth="1"/>
    <col min="4078" max="4078" width="5.5703125" style="3" customWidth="1"/>
    <col min="4079" max="4079" width="6.5703125" style="3" customWidth="1"/>
    <col min="4080" max="4080" width="6.140625" style="3" customWidth="1"/>
    <col min="4081" max="4081" width="5.5703125" style="3" customWidth="1"/>
    <col min="4082" max="4082" width="6" style="3" customWidth="1"/>
    <col min="4083" max="4085" width="5.5703125" style="3" customWidth="1"/>
    <col min="4086" max="4329" width="9.140625" style="3"/>
    <col min="4330" max="4330" width="3.7109375" style="3" customWidth="1"/>
    <col min="4331" max="4331" width="7.5703125" style="3" customWidth="1"/>
    <col min="4332" max="4332" width="34.28515625" style="3" customWidth="1"/>
    <col min="4333" max="4333" width="6.5703125" style="3" customWidth="1"/>
    <col min="4334" max="4334" width="5.5703125" style="3" customWidth="1"/>
    <col min="4335" max="4335" width="6.5703125" style="3" customWidth="1"/>
    <col min="4336" max="4336" width="6.140625" style="3" customWidth="1"/>
    <col min="4337" max="4337" width="5.5703125" style="3" customWidth="1"/>
    <col min="4338" max="4338" width="6" style="3" customWidth="1"/>
    <col min="4339" max="4341" width="5.5703125" style="3" customWidth="1"/>
    <col min="4342" max="4585" width="9.140625" style="3"/>
    <col min="4586" max="4586" width="3.7109375" style="3" customWidth="1"/>
    <col min="4587" max="4587" width="7.5703125" style="3" customWidth="1"/>
    <col min="4588" max="4588" width="34.28515625" style="3" customWidth="1"/>
    <col min="4589" max="4589" width="6.5703125" style="3" customWidth="1"/>
    <col min="4590" max="4590" width="5.5703125" style="3" customWidth="1"/>
    <col min="4591" max="4591" width="6.5703125" style="3" customWidth="1"/>
    <col min="4592" max="4592" width="6.140625" style="3" customWidth="1"/>
    <col min="4593" max="4593" width="5.5703125" style="3" customWidth="1"/>
    <col min="4594" max="4594" width="6" style="3" customWidth="1"/>
    <col min="4595" max="4597" width="5.5703125" style="3" customWidth="1"/>
    <col min="4598" max="4841" width="9.140625" style="3"/>
    <col min="4842" max="4842" width="3.7109375" style="3" customWidth="1"/>
    <col min="4843" max="4843" width="7.5703125" style="3" customWidth="1"/>
    <col min="4844" max="4844" width="34.28515625" style="3" customWidth="1"/>
    <col min="4845" max="4845" width="6.5703125" style="3" customWidth="1"/>
    <col min="4846" max="4846" width="5.5703125" style="3" customWidth="1"/>
    <col min="4847" max="4847" width="6.5703125" style="3" customWidth="1"/>
    <col min="4848" max="4848" width="6.140625" style="3" customWidth="1"/>
    <col min="4849" max="4849" width="5.5703125" style="3" customWidth="1"/>
    <col min="4850" max="4850" width="6" style="3" customWidth="1"/>
    <col min="4851" max="4853" width="5.5703125" style="3" customWidth="1"/>
    <col min="4854" max="5097" width="9.140625" style="3"/>
    <col min="5098" max="5098" width="3.7109375" style="3" customWidth="1"/>
    <col min="5099" max="5099" width="7.5703125" style="3" customWidth="1"/>
    <col min="5100" max="5100" width="34.28515625" style="3" customWidth="1"/>
    <col min="5101" max="5101" width="6.5703125" style="3" customWidth="1"/>
    <col min="5102" max="5102" width="5.5703125" style="3" customWidth="1"/>
    <col min="5103" max="5103" width="6.5703125" style="3" customWidth="1"/>
    <col min="5104" max="5104" width="6.140625" style="3" customWidth="1"/>
    <col min="5105" max="5105" width="5.5703125" style="3" customWidth="1"/>
    <col min="5106" max="5106" width="6" style="3" customWidth="1"/>
    <col min="5107" max="5109" width="5.5703125" style="3" customWidth="1"/>
    <col min="5110" max="5353" width="9.140625" style="3"/>
    <col min="5354" max="5354" width="3.7109375" style="3" customWidth="1"/>
    <col min="5355" max="5355" width="7.5703125" style="3" customWidth="1"/>
    <col min="5356" max="5356" width="34.28515625" style="3" customWidth="1"/>
    <col min="5357" max="5357" width="6.5703125" style="3" customWidth="1"/>
    <col min="5358" max="5358" width="5.5703125" style="3" customWidth="1"/>
    <col min="5359" max="5359" width="6.5703125" style="3" customWidth="1"/>
    <col min="5360" max="5360" width="6.140625" style="3" customWidth="1"/>
    <col min="5361" max="5361" width="5.5703125" style="3" customWidth="1"/>
    <col min="5362" max="5362" width="6" style="3" customWidth="1"/>
    <col min="5363" max="5365" width="5.5703125" style="3" customWidth="1"/>
    <col min="5366" max="5609" width="9.140625" style="3"/>
    <col min="5610" max="5610" width="3.7109375" style="3" customWidth="1"/>
    <col min="5611" max="5611" width="7.5703125" style="3" customWidth="1"/>
    <col min="5612" max="5612" width="34.28515625" style="3" customWidth="1"/>
    <col min="5613" max="5613" width="6.5703125" style="3" customWidth="1"/>
    <col min="5614" max="5614" width="5.5703125" style="3" customWidth="1"/>
    <col min="5615" max="5615" width="6.5703125" style="3" customWidth="1"/>
    <col min="5616" max="5616" width="6.140625" style="3" customWidth="1"/>
    <col min="5617" max="5617" width="5.5703125" style="3" customWidth="1"/>
    <col min="5618" max="5618" width="6" style="3" customWidth="1"/>
    <col min="5619" max="5621" width="5.5703125" style="3" customWidth="1"/>
    <col min="5622" max="5865" width="9.140625" style="3"/>
    <col min="5866" max="5866" width="3.7109375" style="3" customWidth="1"/>
    <col min="5867" max="5867" width="7.5703125" style="3" customWidth="1"/>
    <col min="5868" max="5868" width="34.28515625" style="3" customWidth="1"/>
    <col min="5869" max="5869" width="6.5703125" style="3" customWidth="1"/>
    <col min="5870" max="5870" width="5.5703125" style="3" customWidth="1"/>
    <col min="5871" max="5871" width="6.5703125" style="3" customWidth="1"/>
    <col min="5872" max="5872" width="6.140625" style="3" customWidth="1"/>
    <col min="5873" max="5873" width="5.5703125" style="3" customWidth="1"/>
    <col min="5874" max="5874" width="6" style="3" customWidth="1"/>
    <col min="5875" max="5877" width="5.5703125" style="3" customWidth="1"/>
    <col min="5878" max="6121" width="9.140625" style="3"/>
    <col min="6122" max="6122" width="3.7109375" style="3" customWidth="1"/>
    <col min="6123" max="6123" width="7.5703125" style="3" customWidth="1"/>
    <col min="6124" max="6124" width="34.28515625" style="3" customWidth="1"/>
    <col min="6125" max="6125" width="6.5703125" style="3" customWidth="1"/>
    <col min="6126" max="6126" width="5.5703125" style="3" customWidth="1"/>
    <col min="6127" max="6127" width="6.5703125" style="3" customWidth="1"/>
    <col min="6128" max="6128" width="6.140625" style="3" customWidth="1"/>
    <col min="6129" max="6129" width="5.5703125" style="3" customWidth="1"/>
    <col min="6130" max="6130" width="6" style="3" customWidth="1"/>
    <col min="6131" max="6133" width="5.5703125" style="3" customWidth="1"/>
    <col min="6134" max="6377" width="9.140625" style="3"/>
    <col min="6378" max="6378" width="3.7109375" style="3" customWidth="1"/>
    <col min="6379" max="6379" width="7.5703125" style="3" customWidth="1"/>
    <col min="6380" max="6380" width="34.28515625" style="3" customWidth="1"/>
    <col min="6381" max="6381" width="6.5703125" style="3" customWidth="1"/>
    <col min="6382" max="6382" width="5.5703125" style="3" customWidth="1"/>
    <col min="6383" max="6383" width="6.5703125" style="3" customWidth="1"/>
    <col min="6384" max="6384" width="6.140625" style="3" customWidth="1"/>
    <col min="6385" max="6385" width="5.5703125" style="3" customWidth="1"/>
    <col min="6386" max="6386" width="6" style="3" customWidth="1"/>
    <col min="6387" max="6389" width="5.5703125" style="3" customWidth="1"/>
    <col min="6390" max="6633" width="9.140625" style="3"/>
    <col min="6634" max="6634" width="3.7109375" style="3" customWidth="1"/>
    <col min="6635" max="6635" width="7.5703125" style="3" customWidth="1"/>
    <col min="6636" max="6636" width="34.28515625" style="3" customWidth="1"/>
    <col min="6637" max="6637" width="6.5703125" style="3" customWidth="1"/>
    <col min="6638" max="6638" width="5.5703125" style="3" customWidth="1"/>
    <col min="6639" max="6639" width="6.5703125" style="3" customWidth="1"/>
    <col min="6640" max="6640" width="6.140625" style="3" customWidth="1"/>
    <col min="6641" max="6641" width="5.5703125" style="3" customWidth="1"/>
    <col min="6642" max="6642" width="6" style="3" customWidth="1"/>
    <col min="6643" max="6645" width="5.5703125" style="3" customWidth="1"/>
    <col min="6646" max="6889" width="9.140625" style="3"/>
    <col min="6890" max="6890" width="3.7109375" style="3" customWidth="1"/>
    <col min="6891" max="6891" width="7.5703125" style="3" customWidth="1"/>
    <col min="6892" max="6892" width="34.28515625" style="3" customWidth="1"/>
    <col min="6893" max="6893" width="6.5703125" style="3" customWidth="1"/>
    <col min="6894" max="6894" width="5.5703125" style="3" customWidth="1"/>
    <col min="6895" max="6895" width="6.5703125" style="3" customWidth="1"/>
    <col min="6896" max="6896" width="6.140625" style="3" customWidth="1"/>
    <col min="6897" max="6897" width="5.5703125" style="3" customWidth="1"/>
    <col min="6898" max="6898" width="6" style="3" customWidth="1"/>
    <col min="6899" max="6901" width="5.5703125" style="3" customWidth="1"/>
    <col min="6902" max="7145" width="9.140625" style="3"/>
    <col min="7146" max="7146" width="3.7109375" style="3" customWidth="1"/>
    <col min="7147" max="7147" width="7.5703125" style="3" customWidth="1"/>
    <col min="7148" max="7148" width="34.28515625" style="3" customWidth="1"/>
    <col min="7149" max="7149" width="6.5703125" style="3" customWidth="1"/>
    <col min="7150" max="7150" width="5.5703125" style="3" customWidth="1"/>
    <col min="7151" max="7151" width="6.5703125" style="3" customWidth="1"/>
    <col min="7152" max="7152" width="6.140625" style="3" customWidth="1"/>
    <col min="7153" max="7153" width="5.5703125" style="3" customWidth="1"/>
    <col min="7154" max="7154" width="6" style="3" customWidth="1"/>
    <col min="7155" max="7157" width="5.5703125" style="3" customWidth="1"/>
    <col min="7158" max="7401" width="9.140625" style="3"/>
    <col min="7402" max="7402" width="3.7109375" style="3" customWidth="1"/>
    <col min="7403" max="7403" width="7.5703125" style="3" customWidth="1"/>
    <col min="7404" max="7404" width="34.28515625" style="3" customWidth="1"/>
    <col min="7405" max="7405" width="6.5703125" style="3" customWidth="1"/>
    <col min="7406" max="7406" width="5.5703125" style="3" customWidth="1"/>
    <col min="7407" max="7407" width="6.5703125" style="3" customWidth="1"/>
    <col min="7408" max="7408" width="6.140625" style="3" customWidth="1"/>
    <col min="7409" max="7409" width="5.5703125" style="3" customWidth="1"/>
    <col min="7410" max="7410" width="6" style="3" customWidth="1"/>
    <col min="7411" max="7413" width="5.5703125" style="3" customWidth="1"/>
    <col min="7414" max="7657" width="9.140625" style="3"/>
    <col min="7658" max="7658" width="3.7109375" style="3" customWidth="1"/>
    <col min="7659" max="7659" width="7.5703125" style="3" customWidth="1"/>
    <col min="7660" max="7660" width="34.28515625" style="3" customWidth="1"/>
    <col min="7661" max="7661" width="6.5703125" style="3" customWidth="1"/>
    <col min="7662" max="7662" width="5.5703125" style="3" customWidth="1"/>
    <col min="7663" max="7663" width="6.5703125" style="3" customWidth="1"/>
    <col min="7664" max="7664" width="6.140625" style="3" customWidth="1"/>
    <col min="7665" max="7665" width="5.5703125" style="3" customWidth="1"/>
    <col min="7666" max="7666" width="6" style="3" customWidth="1"/>
    <col min="7667" max="7669" width="5.5703125" style="3" customWidth="1"/>
    <col min="7670" max="7913" width="9.140625" style="3"/>
    <col min="7914" max="7914" width="3.7109375" style="3" customWidth="1"/>
    <col min="7915" max="7915" width="7.5703125" style="3" customWidth="1"/>
    <col min="7916" max="7916" width="34.28515625" style="3" customWidth="1"/>
    <col min="7917" max="7917" width="6.5703125" style="3" customWidth="1"/>
    <col min="7918" max="7918" width="5.5703125" style="3" customWidth="1"/>
    <col min="7919" max="7919" width="6.5703125" style="3" customWidth="1"/>
    <col min="7920" max="7920" width="6.140625" style="3" customWidth="1"/>
    <col min="7921" max="7921" width="5.5703125" style="3" customWidth="1"/>
    <col min="7922" max="7922" width="6" style="3" customWidth="1"/>
    <col min="7923" max="7925" width="5.5703125" style="3" customWidth="1"/>
    <col min="7926" max="8169" width="9.140625" style="3"/>
    <col min="8170" max="8170" width="3.7109375" style="3" customWidth="1"/>
    <col min="8171" max="8171" width="7.5703125" style="3" customWidth="1"/>
    <col min="8172" max="8172" width="34.28515625" style="3" customWidth="1"/>
    <col min="8173" max="8173" width="6.5703125" style="3" customWidth="1"/>
    <col min="8174" max="8174" width="5.5703125" style="3" customWidth="1"/>
    <col min="8175" max="8175" width="6.5703125" style="3" customWidth="1"/>
    <col min="8176" max="8176" width="6.140625" style="3" customWidth="1"/>
    <col min="8177" max="8177" width="5.5703125" style="3" customWidth="1"/>
    <col min="8178" max="8178" width="6" style="3" customWidth="1"/>
    <col min="8179" max="8181" width="5.5703125" style="3" customWidth="1"/>
    <col min="8182" max="8425" width="9.140625" style="3"/>
    <col min="8426" max="8426" width="3.7109375" style="3" customWidth="1"/>
    <col min="8427" max="8427" width="7.5703125" style="3" customWidth="1"/>
    <col min="8428" max="8428" width="34.28515625" style="3" customWidth="1"/>
    <col min="8429" max="8429" width="6.5703125" style="3" customWidth="1"/>
    <col min="8430" max="8430" width="5.5703125" style="3" customWidth="1"/>
    <col min="8431" max="8431" width="6.5703125" style="3" customWidth="1"/>
    <col min="8432" max="8432" width="6.140625" style="3" customWidth="1"/>
    <col min="8433" max="8433" width="5.5703125" style="3" customWidth="1"/>
    <col min="8434" max="8434" width="6" style="3" customWidth="1"/>
    <col min="8435" max="8437" width="5.5703125" style="3" customWidth="1"/>
    <col min="8438" max="8681" width="9.140625" style="3"/>
    <col min="8682" max="8682" width="3.7109375" style="3" customWidth="1"/>
    <col min="8683" max="8683" width="7.5703125" style="3" customWidth="1"/>
    <col min="8684" max="8684" width="34.28515625" style="3" customWidth="1"/>
    <col min="8685" max="8685" width="6.5703125" style="3" customWidth="1"/>
    <col min="8686" max="8686" width="5.5703125" style="3" customWidth="1"/>
    <col min="8687" max="8687" width="6.5703125" style="3" customWidth="1"/>
    <col min="8688" max="8688" width="6.140625" style="3" customWidth="1"/>
    <col min="8689" max="8689" width="5.5703125" style="3" customWidth="1"/>
    <col min="8690" max="8690" width="6" style="3" customWidth="1"/>
    <col min="8691" max="8693" width="5.5703125" style="3" customWidth="1"/>
    <col min="8694" max="8937" width="9.140625" style="3"/>
    <col min="8938" max="8938" width="3.7109375" style="3" customWidth="1"/>
    <col min="8939" max="8939" width="7.5703125" style="3" customWidth="1"/>
    <col min="8940" max="8940" width="34.28515625" style="3" customWidth="1"/>
    <col min="8941" max="8941" width="6.5703125" style="3" customWidth="1"/>
    <col min="8942" max="8942" width="5.5703125" style="3" customWidth="1"/>
    <col min="8943" max="8943" width="6.5703125" style="3" customWidth="1"/>
    <col min="8944" max="8944" width="6.140625" style="3" customWidth="1"/>
    <col min="8945" max="8945" width="5.5703125" style="3" customWidth="1"/>
    <col min="8946" max="8946" width="6" style="3" customWidth="1"/>
    <col min="8947" max="8949" width="5.5703125" style="3" customWidth="1"/>
    <col min="8950" max="9193" width="9.140625" style="3"/>
    <col min="9194" max="9194" width="3.7109375" style="3" customWidth="1"/>
    <col min="9195" max="9195" width="7.5703125" style="3" customWidth="1"/>
    <col min="9196" max="9196" width="34.28515625" style="3" customWidth="1"/>
    <col min="9197" max="9197" width="6.5703125" style="3" customWidth="1"/>
    <col min="9198" max="9198" width="5.5703125" style="3" customWidth="1"/>
    <col min="9199" max="9199" width="6.5703125" style="3" customWidth="1"/>
    <col min="9200" max="9200" width="6.140625" style="3" customWidth="1"/>
    <col min="9201" max="9201" width="5.5703125" style="3" customWidth="1"/>
    <col min="9202" max="9202" width="6" style="3" customWidth="1"/>
    <col min="9203" max="9205" width="5.5703125" style="3" customWidth="1"/>
    <col min="9206" max="9449" width="9.140625" style="3"/>
    <col min="9450" max="9450" width="3.7109375" style="3" customWidth="1"/>
    <col min="9451" max="9451" width="7.5703125" style="3" customWidth="1"/>
    <col min="9452" max="9452" width="34.28515625" style="3" customWidth="1"/>
    <col min="9453" max="9453" width="6.5703125" style="3" customWidth="1"/>
    <col min="9454" max="9454" width="5.5703125" style="3" customWidth="1"/>
    <col min="9455" max="9455" width="6.5703125" style="3" customWidth="1"/>
    <col min="9456" max="9456" width="6.140625" style="3" customWidth="1"/>
    <col min="9457" max="9457" width="5.5703125" style="3" customWidth="1"/>
    <col min="9458" max="9458" width="6" style="3" customWidth="1"/>
    <col min="9459" max="9461" width="5.5703125" style="3" customWidth="1"/>
    <col min="9462" max="9705" width="9.140625" style="3"/>
    <col min="9706" max="9706" width="3.7109375" style="3" customWidth="1"/>
    <col min="9707" max="9707" width="7.5703125" style="3" customWidth="1"/>
    <col min="9708" max="9708" width="34.28515625" style="3" customWidth="1"/>
    <col min="9709" max="9709" width="6.5703125" style="3" customWidth="1"/>
    <col min="9710" max="9710" width="5.5703125" style="3" customWidth="1"/>
    <col min="9711" max="9711" width="6.5703125" style="3" customWidth="1"/>
    <col min="9712" max="9712" width="6.140625" style="3" customWidth="1"/>
    <col min="9713" max="9713" width="5.5703125" style="3" customWidth="1"/>
    <col min="9714" max="9714" width="6" style="3" customWidth="1"/>
    <col min="9715" max="9717" width="5.5703125" style="3" customWidth="1"/>
    <col min="9718" max="9961" width="9.140625" style="3"/>
    <col min="9962" max="9962" width="3.7109375" style="3" customWidth="1"/>
    <col min="9963" max="9963" width="7.5703125" style="3" customWidth="1"/>
    <col min="9964" max="9964" width="34.28515625" style="3" customWidth="1"/>
    <col min="9965" max="9965" width="6.5703125" style="3" customWidth="1"/>
    <col min="9966" max="9966" width="5.5703125" style="3" customWidth="1"/>
    <col min="9967" max="9967" width="6.5703125" style="3" customWidth="1"/>
    <col min="9968" max="9968" width="6.140625" style="3" customWidth="1"/>
    <col min="9969" max="9969" width="5.5703125" style="3" customWidth="1"/>
    <col min="9970" max="9970" width="6" style="3" customWidth="1"/>
    <col min="9971" max="9973" width="5.5703125" style="3" customWidth="1"/>
    <col min="9974" max="10217" width="9.140625" style="3"/>
    <col min="10218" max="10218" width="3.7109375" style="3" customWidth="1"/>
    <col min="10219" max="10219" width="7.5703125" style="3" customWidth="1"/>
    <col min="10220" max="10220" width="34.28515625" style="3" customWidth="1"/>
    <col min="10221" max="10221" width="6.5703125" style="3" customWidth="1"/>
    <col min="10222" max="10222" width="5.5703125" style="3" customWidth="1"/>
    <col min="10223" max="10223" width="6.5703125" style="3" customWidth="1"/>
    <col min="10224" max="10224" width="6.140625" style="3" customWidth="1"/>
    <col min="10225" max="10225" width="5.5703125" style="3" customWidth="1"/>
    <col min="10226" max="10226" width="6" style="3" customWidth="1"/>
    <col min="10227" max="10229" width="5.5703125" style="3" customWidth="1"/>
    <col min="10230" max="10473" width="9.140625" style="3"/>
    <col min="10474" max="10474" width="3.7109375" style="3" customWidth="1"/>
    <col min="10475" max="10475" width="7.5703125" style="3" customWidth="1"/>
    <col min="10476" max="10476" width="34.28515625" style="3" customWidth="1"/>
    <col min="10477" max="10477" width="6.5703125" style="3" customWidth="1"/>
    <col min="10478" max="10478" width="5.5703125" style="3" customWidth="1"/>
    <col min="10479" max="10479" width="6.5703125" style="3" customWidth="1"/>
    <col min="10480" max="10480" width="6.140625" style="3" customWidth="1"/>
    <col min="10481" max="10481" width="5.5703125" style="3" customWidth="1"/>
    <col min="10482" max="10482" width="6" style="3" customWidth="1"/>
    <col min="10483" max="10485" width="5.5703125" style="3" customWidth="1"/>
    <col min="10486" max="10729" width="9.140625" style="3"/>
    <col min="10730" max="10730" width="3.7109375" style="3" customWidth="1"/>
    <col min="10731" max="10731" width="7.5703125" style="3" customWidth="1"/>
    <col min="10732" max="10732" width="34.28515625" style="3" customWidth="1"/>
    <col min="10733" max="10733" width="6.5703125" style="3" customWidth="1"/>
    <col min="10734" max="10734" width="5.5703125" style="3" customWidth="1"/>
    <col min="10735" max="10735" width="6.5703125" style="3" customWidth="1"/>
    <col min="10736" max="10736" width="6.140625" style="3" customWidth="1"/>
    <col min="10737" max="10737" width="5.5703125" style="3" customWidth="1"/>
    <col min="10738" max="10738" width="6" style="3" customWidth="1"/>
    <col min="10739" max="10741" width="5.5703125" style="3" customWidth="1"/>
    <col min="10742" max="10985" width="9.140625" style="3"/>
    <col min="10986" max="10986" width="3.7109375" style="3" customWidth="1"/>
    <col min="10987" max="10987" width="7.5703125" style="3" customWidth="1"/>
    <col min="10988" max="10988" width="34.28515625" style="3" customWidth="1"/>
    <col min="10989" max="10989" width="6.5703125" style="3" customWidth="1"/>
    <col min="10990" max="10990" width="5.5703125" style="3" customWidth="1"/>
    <col min="10991" max="10991" width="6.5703125" style="3" customWidth="1"/>
    <col min="10992" max="10992" width="6.140625" style="3" customWidth="1"/>
    <col min="10993" max="10993" width="5.5703125" style="3" customWidth="1"/>
    <col min="10994" max="10994" width="6" style="3" customWidth="1"/>
    <col min="10995" max="10997" width="5.5703125" style="3" customWidth="1"/>
    <col min="10998" max="11241" width="9.140625" style="3"/>
    <col min="11242" max="11242" width="3.7109375" style="3" customWidth="1"/>
    <col min="11243" max="11243" width="7.5703125" style="3" customWidth="1"/>
    <col min="11244" max="11244" width="34.28515625" style="3" customWidth="1"/>
    <col min="11245" max="11245" width="6.5703125" style="3" customWidth="1"/>
    <col min="11246" max="11246" width="5.5703125" style="3" customWidth="1"/>
    <col min="11247" max="11247" width="6.5703125" style="3" customWidth="1"/>
    <col min="11248" max="11248" width="6.140625" style="3" customWidth="1"/>
    <col min="11249" max="11249" width="5.5703125" style="3" customWidth="1"/>
    <col min="11250" max="11250" width="6" style="3" customWidth="1"/>
    <col min="11251" max="11253" width="5.5703125" style="3" customWidth="1"/>
    <col min="11254" max="11497" width="9.140625" style="3"/>
    <col min="11498" max="11498" width="3.7109375" style="3" customWidth="1"/>
    <col min="11499" max="11499" width="7.5703125" style="3" customWidth="1"/>
    <col min="11500" max="11500" width="34.28515625" style="3" customWidth="1"/>
    <col min="11501" max="11501" width="6.5703125" style="3" customWidth="1"/>
    <col min="11502" max="11502" width="5.5703125" style="3" customWidth="1"/>
    <col min="11503" max="11503" width="6.5703125" style="3" customWidth="1"/>
    <col min="11504" max="11504" width="6.140625" style="3" customWidth="1"/>
    <col min="11505" max="11505" width="5.5703125" style="3" customWidth="1"/>
    <col min="11506" max="11506" width="6" style="3" customWidth="1"/>
    <col min="11507" max="11509" width="5.5703125" style="3" customWidth="1"/>
    <col min="11510" max="11753" width="9.140625" style="3"/>
    <col min="11754" max="11754" width="3.7109375" style="3" customWidth="1"/>
    <col min="11755" max="11755" width="7.5703125" style="3" customWidth="1"/>
    <col min="11756" max="11756" width="34.28515625" style="3" customWidth="1"/>
    <col min="11757" max="11757" width="6.5703125" style="3" customWidth="1"/>
    <col min="11758" max="11758" width="5.5703125" style="3" customWidth="1"/>
    <col min="11759" max="11759" width="6.5703125" style="3" customWidth="1"/>
    <col min="11760" max="11760" width="6.140625" style="3" customWidth="1"/>
    <col min="11761" max="11761" width="5.5703125" style="3" customWidth="1"/>
    <col min="11762" max="11762" width="6" style="3" customWidth="1"/>
    <col min="11763" max="11765" width="5.5703125" style="3" customWidth="1"/>
    <col min="11766" max="12009" width="9.140625" style="3"/>
    <col min="12010" max="12010" width="3.7109375" style="3" customWidth="1"/>
    <col min="12011" max="12011" width="7.5703125" style="3" customWidth="1"/>
    <col min="12012" max="12012" width="34.28515625" style="3" customWidth="1"/>
    <col min="12013" max="12013" width="6.5703125" style="3" customWidth="1"/>
    <col min="12014" max="12014" width="5.5703125" style="3" customWidth="1"/>
    <col min="12015" max="12015" width="6.5703125" style="3" customWidth="1"/>
    <col min="12016" max="12016" width="6.140625" style="3" customWidth="1"/>
    <col min="12017" max="12017" width="5.5703125" style="3" customWidth="1"/>
    <col min="12018" max="12018" width="6" style="3" customWidth="1"/>
    <col min="12019" max="12021" width="5.5703125" style="3" customWidth="1"/>
    <col min="12022" max="12265" width="9.140625" style="3"/>
    <col min="12266" max="12266" width="3.7109375" style="3" customWidth="1"/>
    <col min="12267" max="12267" width="7.5703125" style="3" customWidth="1"/>
    <col min="12268" max="12268" width="34.28515625" style="3" customWidth="1"/>
    <col min="12269" max="12269" width="6.5703125" style="3" customWidth="1"/>
    <col min="12270" max="12270" width="5.5703125" style="3" customWidth="1"/>
    <col min="12271" max="12271" width="6.5703125" style="3" customWidth="1"/>
    <col min="12272" max="12272" width="6.140625" style="3" customWidth="1"/>
    <col min="12273" max="12273" width="5.5703125" style="3" customWidth="1"/>
    <col min="12274" max="12274" width="6" style="3" customWidth="1"/>
    <col min="12275" max="12277" width="5.5703125" style="3" customWidth="1"/>
    <col min="12278" max="12521" width="9.140625" style="3"/>
    <col min="12522" max="12522" width="3.7109375" style="3" customWidth="1"/>
    <col min="12523" max="12523" width="7.5703125" style="3" customWidth="1"/>
    <col min="12524" max="12524" width="34.28515625" style="3" customWidth="1"/>
    <col min="12525" max="12525" width="6.5703125" style="3" customWidth="1"/>
    <col min="12526" max="12526" width="5.5703125" style="3" customWidth="1"/>
    <col min="12527" max="12527" width="6.5703125" style="3" customWidth="1"/>
    <col min="12528" max="12528" width="6.140625" style="3" customWidth="1"/>
    <col min="12529" max="12529" width="5.5703125" style="3" customWidth="1"/>
    <col min="12530" max="12530" width="6" style="3" customWidth="1"/>
    <col min="12531" max="12533" width="5.5703125" style="3" customWidth="1"/>
    <col min="12534" max="12777" width="9.140625" style="3"/>
    <col min="12778" max="12778" width="3.7109375" style="3" customWidth="1"/>
    <col min="12779" max="12779" width="7.5703125" style="3" customWidth="1"/>
    <col min="12780" max="12780" width="34.28515625" style="3" customWidth="1"/>
    <col min="12781" max="12781" width="6.5703125" style="3" customWidth="1"/>
    <col min="12782" max="12782" width="5.5703125" style="3" customWidth="1"/>
    <col min="12783" max="12783" width="6.5703125" style="3" customWidth="1"/>
    <col min="12784" max="12784" width="6.140625" style="3" customWidth="1"/>
    <col min="12785" max="12785" width="5.5703125" style="3" customWidth="1"/>
    <col min="12786" max="12786" width="6" style="3" customWidth="1"/>
    <col min="12787" max="12789" width="5.5703125" style="3" customWidth="1"/>
    <col min="12790" max="13033" width="9.140625" style="3"/>
    <col min="13034" max="13034" width="3.7109375" style="3" customWidth="1"/>
    <col min="13035" max="13035" width="7.5703125" style="3" customWidth="1"/>
    <col min="13036" max="13036" width="34.28515625" style="3" customWidth="1"/>
    <col min="13037" max="13037" width="6.5703125" style="3" customWidth="1"/>
    <col min="13038" max="13038" width="5.5703125" style="3" customWidth="1"/>
    <col min="13039" max="13039" width="6.5703125" style="3" customWidth="1"/>
    <col min="13040" max="13040" width="6.140625" style="3" customWidth="1"/>
    <col min="13041" max="13041" width="5.5703125" style="3" customWidth="1"/>
    <col min="13042" max="13042" width="6" style="3" customWidth="1"/>
    <col min="13043" max="13045" width="5.5703125" style="3" customWidth="1"/>
    <col min="13046" max="13289" width="9.140625" style="3"/>
    <col min="13290" max="13290" width="3.7109375" style="3" customWidth="1"/>
    <col min="13291" max="13291" width="7.5703125" style="3" customWidth="1"/>
    <col min="13292" max="13292" width="34.28515625" style="3" customWidth="1"/>
    <col min="13293" max="13293" width="6.5703125" style="3" customWidth="1"/>
    <col min="13294" max="13294" width="5.5703125" style="3" customWidth="1"/>
    <col min="13295" max="13295" width="6.5703125" style="3" customWidth="1"/>
    <col min="13296" max="13296" width="6.140625" style="3" customWidth="1"/>
    <col min="13297" max="13297" width="5.5703125" style="3" customWidth="1"/>
    <col min="13298" max="13298" width="6" style="3" customWidth="1"/>
    <col min="13299" max="13301" width="5.5703125" style="3" customWidth="1"/>
    <col min="13302" max="13545" width="9.140625" style="3"/>
    <col min="13546" max="13546" width="3.7109375" style="3" customWidth="1"/>
    <col min="13547" max="13547" width="7.5703125" style="3" customWidth="1"/>
    <col min="13548" max="13548" width="34.28515625" style="3" customWidth="1"/>
    <col min="13549" max="13549" width="6.5703125" style="3" customWidth="1"/>
    <col min="13550" max="13550" width="5.5703125" style="3" customWidth="1"/>
    <col min="13551" max="13551" width="6.5703125" style="3" customWidth="1"/>
    <col min="13552" max="13552" width="6.140625" style="3" customWidth="1"/>
    <col min="13553" max="13553" width="5.5703125" style="3" customWidth="1"/>
    <col min="13554" max="13554" width="6" style="3" customWidth="1"/>
    <col min="13555" max="13557" width="5.5703125" style="3" customWidth="1"/>
    <col min="13558" max="13801" width="9.140625" style="3"/>
    <col min="13802" max="13802" width="3.7109375" style="3" customWidth="1"/>
    <col min="13803" max="13803" width="7.5703125" style="3" customWidth="1"/>
    <col min="13804" max="13804" width="34.28515625" style="3" customWidth="1"/>
    <col min="13805" max="13805" width="6.5703125" style="3" customWidth="1"/>
    <col min="13806" max="13806" width="5.5703125" style="3" customWidth="1"/>
    <col min="13807" max="13807" width="6.5703125" style="3" customWidth="1"/>
    <col min="13808" max="13808" width="6.140625" style="3" customWidth="1"/>
    <col min="13809" max="13809" width="5.5703125" style="3" customWidth="1"/>
    <col min="13810" max="13810" width="6" style="3" customWidth="1"/>
    <col min="13811" max="13813" width="5.5703125" style="3" customWidth="1"/>
    <col min="13814" max="14057" width="9.140625" style="3"/>
    <col min="14058" max="14058" width="3.7109375" style="3" customWidth="1"/>
    <col min="14059" max="14059" width="7.5703125" style="3" customWidth="1"/>
    <col min="14060" max="14060" width="34.28515625" style="3" customWidth="1"/>
    <col min="14061" max="14061" width="6.5703125" style="3" customWidth="1"/>
    <col min="14062" max="14062" width="5.5703125" style="3" customWidth="1"/>
    <col min="14063" max="14063" width="6.5703125" style="3" customWidth="1"/>
    <col min="14064" max="14064" width="6.140625" style="3" customWidth="1"/>
    <col min="14065" max="14065" width="5.5703125" style="3" customWidth="1"/>
    <col min="14066" max="14066" width="6" style="3" customWidth="1"/>
    <col min="14067" max="14069" width="5.5703125" style="3" customWidth="1"/>
    <col min="14070" max="14313" width="9.140625" style="3"/>
    <col min="14314" max="14314" width="3.7109375" style="3" customWidth="1"/>
    <col min="14315" max="14315" width="7.5703125" style="3" customWidth="1"/>
    <col min="14316" max="14316" width="34.28515625" style="3" customWidth="1"/>
    <col min="14317" max="14317" width="6.5703125" style="3" customWidth="1"/>
    <col min="14318" max="14318" width="5.5703125" style="3" customWidth="1"/>
    <col min="14319" max="14319" width="6.5703125" style="3" customWidth="1"/>
    <col min="14320" max="14320" width="6.140625" style="3" customWidth="1"/>
    <col min="14321" max="14321" width="5.5703125" style="3" customWidth="1"/>
    <col min="14322" max="14322" width="6" style="3" customWidth="1"/>
    <col min="14323" max="14325" width="5.5703125" style="3" customWidth="1"/>
    <col min="14326" max="14569" width="9.140625" style="3"/>
    <col min="14570" max="14570" width="3.7109375" style="3" customWidth="1"/>
    <col min="14571" max="14571" width="7.5703125" style="3" customWidth="1"/>
    <col min="14572" max="14572" width="34.28515625" style="3" customWidth="1"/>
    <col min="14573" max="14573" width="6.5703125" style="3" customWidth="1"/>
    <col min="14574" max="14574" width="5.5703125" style="3" customWidth="1"/>
    <col min="14575" max="14575" width="6.5703125" style="3" customWidth="1"/>
    <col min="14576" max="14576" width="6.140625" style="3" customWidth="1"/>
    <col min="14577" max="14577" width="5.5703125" style="3" customWidth="1"/>
    <col min="14578" max="14578" width="6" style="3" customWidth="1"/>
    <col min="14579" max="14581" width="5.5703125" style="3" customWidth="1"/>
    <col min="14582" max="14825" width="9.140625" style="3"/>
    <col min="14826" max="14826" width="3.7109375" style="3" customWidth="1"/>
    <col min="14827" max="14827" width="7.5703125" style="3" customWidth="1"/>
    <col min="14828" max="14828" width="34.28515625" style="3" customWidth="1"/>
    <col min="14829" max="14829" width="6.5703125" style="3" customWidth="1"/>
    <col min="14830" max="14830" width="5.5703125" style="3" customWidth="1"/>
    <col min="14831" max="14831" width="6.5703125" style="3" customWidth="1"/>
    <col min="14832" max="14832" width="6.140625" style="3" customWidth="1"/>
    <col min="14833" max="14833" width="5.5703125" style="3" customWidth="1"/>
    <col min="14834" max="14834" width="6" style="3" customWidth="1"/>
    <col min="14835" max="14837" width="5.5703125" style="3" customWidth="1"/>
    <col min="14838" max="15081" width="9.140625" style="3"/>
    <col min="15082" max="15082" width="3.7109375" style="3" customWidth="1"/>
    <col min="15083" max="15083" width="7.5703125" style="3" customWidth="1"/>
    <col min="15084" max="15084" width="34.28515625" style="3" customWidth="1"/>
    <col min="15085" max="15085" width="6.5703125" style="3" customWidth="1"/>
    <col min="15086" max="15086" width="5.5703125" style="3" customWidth="1"/>
    <col min="15087" max="15087" width="6.5703125" style="3" customWidth="1"/>
    <col min="15088" max="15088" width="6.140625" style="3" customWidth="1"/>
    <col min="15089" max="15089" width="5.5703125" style="3" customWidth="1"/>
    <col min="15090" max="15090" width="6" style="3" customWidth="1"/>
    <col min="15091" max="15093" width="5.5703125" style="3" customWidth="1"/>
    <col min="15094" max="15337" width="9.140625" style="3"/>
    <col min="15338" max="15338" width="3.7109375" style="3" customWidth="1"/>
    <col min="15339" max="15339" width="7.5703125" style="3" customWidth="1"/>
    <col min="15340" max="15340" width="34.28515625" style="3" customWidth="1"/>
    <col min="15341" max="15341" width="6.5703125" style="3" customWidth="1"/>
    <col min="15342" max="15342" width="5.5703125" style="3" customWidth="1"/>
    <col min="15343" max="15343" width="6.5703125" style="3" customWidth="1"/>
    <col min="15344" max="15344" width="6.140625" style="3" customWidth="1"/>
    <col min="15345" max="15345" width="5.5703125" style="3" customWidth="1"/>
    <col min="15346" max="15346" width="6" style="3" customWidth="1"/>
    <col min="15347" max="15349" width="5.5703125" style="3" customWidth="1"/>
    <col min="15350" max="15593" width="9.140625" style="3"/>
    <col min="15594" max="15594" width="3.7109375" style="3" customWidth="1"/>
    <col min="15595" max="15595" width="7.5703125" style="3" customWidth="1"/>
    <col min="15596" max="15596" width="34.28515625" style="3" customWidth="1"/>
    <col min="15597" max="15597" width="6.5703125" style="3" customWidth="1"/>
    <col min="15598" max="15598" width="5.5703125" style="3" customWidth="1"/>
    <col min="15599" max="15599" width="6.5703125" style="3" customWidth="1"/>
    <col min="15600" max="15600" width="6.140625" style="3" customWidth="1"/>
    <col min="15601" max="15601" width="5.5703125" style="3" customWidth="1"/>
    <col min="15602" max="15602" width="6" style="3" customWidth="1"/>
    <col min="15603" max="15605" width="5.5703125" style="3" customWidth="1"/>
    <col min="15606" max="15849" width="9.140625" style="3"/>
    <col min="15850" max="15850" width="3.7109375" style="3" customWidth="1"/>
    <col min="15851" max="15851" width="7.5703125" style="3" customWidth="1"/>
    <col min="15852" max="15852" width="34.28515625" style="3" customWidth="1"/>
    <col min="15853" max="15853" width="6.5703125" style="3" customWidth="1"/>
    <col min="15854" max="15854" width="5.5703125" style="3" customWidth="1"/>
    <col min="15855" max="15855" width="6.5703125" style="3" customWidth="1"/>
    <col min="15856" max="15856" width="6.140625" style="3" customWidth="1"/>
    <col min="15857" max="15857" width="5.5703125" style="3" customWidth="1"/>
    <col min="15858" max="15858" width="6" style="3" customWidth="1"/>
    <col min="15859" max="15861" width="5.5703125" style="3" customWidth="1"/>
    <col min="15862" max="16105" width="9.140625" style="3"/>
    <col min="16106" max="16106" width="3.7109375" style="3" customWidth="1"/>
    <col min="16107" max="16107" width="7.5703125" style="3" customWidth="1"/>
    <col min="16108" max="16108" width="34.28515625" style="3" customWidth="1"/>
    <col min="16109" max="16109" width="6.5703125" style="3" customWidth="1"/>
    <col min="16110" max="16110" width="5.5703125" style="3" customWidth="1"/>
    <col min="16111" max="16111" width="6.5703125" style="3" customWidth="1"/>
    <col min="16112" max="16112" width="6.140625" style="3" customWidth="1"/>
    <col min="16113" max="16113" width="5.5703125" style="3" customWidth="1"/>
    <col min="16114" max="16114" width="6" style="3" customWidth="1"/>
    <col min="16115" max="16117" width="5.5703125" style="3" customWidth="1"/>
    <col min="16118" max="16384" width="9.140625" style="3"/>
  </cols>
  <sheetData>
    <row r="2" spans="1:15" ht="15" customHeight="1" x14ac:dyDescent="0.2">
      <c r="C2" s="7585" t="s">
        <v>2509</v>
      </c>
      <c r="D2" s="7585"/>
      <c r="E2" s="7585"/>
      <c r="F2" s="7585"/>
      <c r="G2" s="7585"/>
      <c r="H2" s="7585"/>
      <c r="I2" s="7585"/>
      <c r="J2" s="7585"/>
      <c r="K2" s="7585"/>
      <c r="L2" s="7585"/>
      <c r="M2" s="7585"/>
      <c r="N2" s="7585"/>
      <c r="O2" s="7585"/>
    </row>
    <row r="3" spans="1:15" ht="14.25" customHeight="1" thickBot="1" x14ac:dyDescent="0.25">
      <c r="C3" s="7592"/>
      <c r="D3" s="7593"/>
    </row>
    <row r="4" spans="1:15" ht="24.75" customHeight="1" thickBot="1" x14ac:dyDescent="0.25">
      <c r="C4" s="7594" t="s">
        <v>1214</v>
      </c>
      <c r="D4" s="7597" t="s">
        <v>1215</v>
      </c>
      <c r="E4" s="7600" t="s">
        <v>2492</v>
      </c>
      <c r="F4" s="7603" t="s">
        <v>2493</v>
      </c>
      <c r="G4" s="7604"/>
      <c r="H4" s="7604"/>
      <c r="I4" s="7604"/>
      <c r="J4" s="7604"/>
      <c r="K4" s="7604"/>
      <c r="L4" s="7604"/>
      <c r="M4" s="7604"/>
      <c r="N4" s="7604"/>
      <c r="O4" s="7605"/>
    </row>
    <row r="5" spans="1:15" ht="24.75" customHeight="1" thickBot="1" x14ac:dyDescent="0.3">
      <c r="A5" s="1713"/>
      <c r="B5"/>
      <c r="C5" s="7595"/>
      <c r="D5" s="7598"/>
      <c r="E5" s="7601"/>
      <c r="F5" s="7606" t="s">
        <v>2494</v>
      </c>
      <c r="G5" s="7607"/>
      <c r="H5" s="7610" t="s">
        <v>2625</v>
      </c>
      <c r="I5" s="7612" t="s">
        <v>2495</v>
      </c>
      <c r="J5" s="7573" t="s">
        <v>2488</v>
      </c>
      <c r="K5" s="7574"/>
      <c r="L5" s="7575" t="s">
        <v>2496</v>
      </c>
      <c r="M5" s="7576"/>
      <c r="N5" s="7575" t="s">
        <v>1332</v>
      </c>
      <c r="O5" s="7576"/>
    </row>
    <row r="6" spans="1:15" ht="13.5" customHeight="1" thickBot="1" x14ac:dyDescent="0.3">
      <c r="A6" s="5566"/>
      <c r="B6"/>
      <c r="C6" s="7595"/>
      <c r="D6" s="7598"/>
      <c r="E6" s="7602"/>
      <c r="F6" s="7608"/>
      <c r="G6" s="7609"/>
      <c r="H6" s="7611"/>
      <c r="I6" s="7613"/>
      <c r="J6" s="7586" t="s">
        <v>2496</v>
      </c>
      <c r="K6" s="7588" t="s">
        <v>1332</v>
      </c>
      <c r="L6" s="7590" t="s">
        <v>2497</v>
      </c>
      <c r="M6" s="7591"/>
      <c r="N6" s="7590" t="s">
        <v>2626</v>
      </c>
      <c r="O6" s="7591"/>
    </row>
    <row r="7" spans="1:15" ht="18.75" customHeight="1" thickBot="1" x14ac:dyDescent="0.3">
      <c r="A7" s="5566"/>
      <c r="B7"/>
      <c r="C7" s="7596"/>
      <c r="D7" s="7599"/>
      <c r="E7" s="5567" t="s">
        <v>2360</v>
      </c>
      <c r="F7" s="5568" t="s">
        <v>1</v>
      </c>
      <c r="G7" s="5569" t="s">
        <v>2360</v>
      </c>
      <c r="H7" s="7611"/>
      <c r="I7" s="7613"/>
      <c r="J7" s="7587"/>
      <c r="K7" s="7589"/>
      <c r="L7" s="5570" t="s">
        <v>2498</v>
      </c>
      <c r="M7" s="5571" t="s">
        <v>2499</v>
      </c>
      <c r="N7" s="5572" t="s">
        <v>2500</v>
      </c>
      <c r="O7" s="5571" t="s">
        <v>2501</v>
      </c>
    </row>
    <row r="8" spans="1:15" ht="23.25" thickBot="1" x14ac:dyDescent="0.3">
      <c r="B8"/>
      <c r="C8" s="1865" t="s">
        <v>820</v>
      </c>
      <c r="D8" s="1866" t="s">
        <v>595</v>
      </c>
      <c r="E8" s="1867">
        <v>123</v>
      </c>
      <c r="F8" s="1870">
        <v>1</v>
      </c>
      <c r="G8" s="1869">
        <v>0</v>
      </c>
      <c r="H8" s="5573" t="s">
        <v>613</v>
      </c>
      <c r="I8" s="5574" t="s">
        <v>613</v>
      </c>
      <c r="J8" s="1872">
        <v>0</v>
      </c>
      <c r="K8" s="1867">
        <v>0</v>
      </c>
      <c r="L8" s="1870">
        <v>0</v>
      </c>
      <c r="M8" s="1869">
        <v>0</v>
      </c>
      <c r="N8" s="1867">
        <v>0</v>
      </c>
      <c r="O8" s="1869">
        <v>0</v>
      </c>
    </row>
    <row r="9" spans="1:15" ht="15.75" thickBot="1" x14ac:dyDescent="0.3">
      <c r="A9" s="5575"/>
      <c r="B9"/>
      <c r="C9" s="1504" t="s">
        <v>841</v>
      </c>
      <c r="D9" s="1499" t="s">
        <v>842</v>
      </c>
      <c r="E9" s="1883">
        <v>7</v>
      </c>
      <c r="F9" s="5582">
        <v>1</v>
      </c>
      <c r="G9" s="1885">
        <v>0</v>
      </c>
      <c r="H9" s="5580" t="s">
        <v>613</v>
      </c>
      <c r="I9" s="5581" t="s">
        <v>613</v>
      </c>
      <c r="J9" s="1887">
        <v>0</v>
      </c>
      <c r="K9" s="1883">
        <v>0</v>
      </c>
      <c r="L9" s="5582">
        <v>0</v>
      </c>
      <c r="M9" s="1885">
        <v>0</v>
      </c>
      <c r="N9" s="1883">
        <v>0</v>
      </c>
      <c r="O9" s="1885">
        <v>0</v>
      </c>
    </row>
    <row r="10" spans="1:15" ht="15.75" thickBot="1" x14ac:dyDescent="0.3">
      <c r="A10" s="5575"/>
      <c r="B10"/>
      <c r="C10" s="1865" t="s">
        <v>848</v>
      </c>
      <c r="D10" s="1866" t="s">
        <v>598</v>
      </c>
      <c r="E10" s="1867">
        <v>2473</v>
      </c>
      <c r="F10" s="1870">
        <v>106</v>
      </c>
      <c r="G10" s="1869">
        <v>119</v>
      </c>
      <c r="H10" s="5573">
        <v>12.264150943396231</v>
      </c>
      <c r="I10" s="5574">
        <v>4.8119692680954307</v>
      </c>
      <c r="J10" s="1872">
        <v>119</v>
      </c>
      <c r="K10" s="1867">
        <v>139</v>
      </c>
      <c r="L10" s="1870">
        <v>99</v>
      </c>
      <c r="M10" s="1869">
        <v>20</v>
      </c>
      <c r="N10" s="1867">
        <v>124</v>
      </c>
      <c r="O10" s="1869">
        <v>15</v>
      </c>
    </row>
    <row r="11" spans="1:15" ht="15" x14ac:dyDescent="0.25">
      <c r="A11" s="5575"/>
      <c r="B11"/>
      <c r="C11" s="1722" t="s">
        <v>599</v>
      </c>
      <c r="D11" s="1723" t="s">
        <v>600</v>
      </c>
      <c r="E11" s="1898">
        <v>105</v>
      </c>
      <c r="F11" s="5585">
        <v>1</v>
      </c>
      <c r="G11" s="1900">
        <v>1</v>
      </c>
      <c r="H11" s="5580">
        <v>0</v>
      </c>
      <c r="I11" s="5578">
        <v>0.95238095238095244</v>
      </c>
      <c r="J11" s="1904">
        <v>1</v>
      </c>
      <c r="K11" s="1898">
        <v>1</v>
      </c>
      <c r="L11" s="5585">
        <v>1</v>
      </c>
      <c r="M11" s="1900">
        <v>0</v>
      </c>
      <c r="N11" s="1898">
        <v>0</v>
      </c>
      <c r="O11" s="1900">
        <v>1</v>
      </c>
    </row>
    <row r="12" spans="1:15" ht="15" x14ac:dyDescent="0.25">
      <c r="A12" s="5575"/>
      <c r="B12"/>
      <c r="C12" s="1722" t="s">
        <v>451</v>
      </c>
      <c r="D12" s="1723" t="s">
        <v>452</v>
      </c>
      <c r="E12" s="1898">
        <v>1468</v>
      </c>
      <c r="F12" s="5585">
        <v>70</v>
      </c>
      <c r="G12" s="1900">
        <v>83</v>
      </c>
      <c r="H12" s="5580">
        <v>18.571428571428569</v>
      </c>
      <c r="I12" s="5578">
        <v>5.653950953678474</v>
      </c>
      <c r="J12" s="1904">
        <v>83</v>
      </c>
      <c r="K12" s="1898">
        <v>94</v>
      </c>
      <c r="L12" s="5585">
        <v>65</v>
      </c>
      <c r="M12" s="1900">
        <v>18</v>
      </c>
      <c r="N12" s="1898">
        <v>81</v>
      </c>
      <c r="O12" s="1900">
        <v>13</v>
      </c>
    </row>
    <row r="13" spans="1:15" ht="15" x14ac:dyDescent="0.25">
      <c r="A13" s="5575"/>
      <c r="B13"/>
      <c r="C13" s="1504" t="s">
        <v>453</v>
      </c>
      <c r="D13" s="1499" t="s">
        <v>454</v>
      </c>
      <c r="E13" s="1883">
        <v>755</v>
      </c>
      <c r="F13" s="5582">
        <v>31</v>
      </c>
      <c r="G13" s="1885">
        <v>30</v>
      </c>
      <c r="H13" s="5580">
        <v>-3.2258064516128968</v>
      </c>
      <c r="I13" s="5581">
        <v>3.9735099337748347</v>
      </c>
      <c r="J13" s="1887">
        <v>30</v>
      </c>
      <c r="K13" s="1883">
        <v>33</v>
      </c>
      <c r="L13" s="5582">
        <v>28</v>
      </c>
      <c r="M13" s="1885">
        <v>2</v>
      </c>
      <c r="N13" s="1883">
        <v>32</v>
      </c>
      <c r="O13" s="1885">
        <v>1</v>
      </c>
    </row>
    <row r="14" spans="1:15" ht="15" x14ac:dyDescent="0.25">
      <c r="A14" s="5575"/>
      <c r="B14"/>
      <c r="C14" s="1504" t="s">
        <v>856</v>
      </c>
      <c r="D14" s="1499" t="s">
        <v>609</v>
      </c>
      <c r="E14" s="1883">
        <v>15</v>
      </c>
      <c r="F14" s="5582">
        <v>3</v>
      </c>
      <c r="G14" s="1885">
        <v>1</v>
      </c>
      <c r="H14" s="5583">
        <v>-66.666666666666671</v>
      </c>
      <c r="I14" s="5581">
        <v>6.666666666666667</v>
      </c>
      <c r="J14" s="1887">
        <v>1</v>
      </c>
      <c r="K14" s="1883">
        <v>1</v>
      </c>
      <c r="L14" s="5582">
        <v>1</v>
      </c>
      <c r="M14" s="1885">
        <v>0</v>
      </c>
      <c r="N14" s="1883">
        <v>1</v>
      </c>
      <c r="O14" s="1885">
        <v>0</v>
      </c>
    </row>
    <row r="15" spans="1:15" ht="12" customHeight="1" thickBot="1" x14ac:dyDescent="0.3">
      <c r="A15" s="5575"/>
      <c r="B15"/>
      <c r="C15" s="1504" t="s">
        <v>857</v>
      </c>
      <c r="D15" s="1499" t="s">
        <v>610</v>
      </c>
      <c r="E15" s="1883">
        <v>32</v>
      </c>
      <c r="F15" s="5582">
        <v>1</v>
      </c>
      <c r="G15" s="1885">
        <v>4</v>
      </c>
      <c r="H15" s="5577">
        <v>300</v>
      </c>
      <c r="I15" s="5581">
        <v>12.5</v>
      </c>
      <c r="J15" s="1887">
        <v>4</v>
      </c>
      <c r="K15" s="1883">
        <v>10</v>
      </c>
      <c r="L15" s="5582">
        <v>4</v>
      </c>
      <c r="M15" s="1885">
        <v>0</v>
      </c>
      <c r="N15" s="1883">
        <v>10</v>
      </c>
      <c r="O15" s="1885">
        <v>0</v>
      </c>
    </row>
    <row r="16" spans="1:15" ht="15.75" thickBot="1" x14ac:dyDescent="0.3">
      <c r="A16" s="5575"/>
      <c r="B16"/>
      <c r="C16" s="1865" t="s">
        <v>873</v>
      </c>
      <c r="D16" s="1866" t="s">
        <v>615</v>
      </c>
      <c r="E16" s="1867">
        <v>6505</v>
      </c>
      <c r="F16" s="1870">
        <v>69</v>
      </c>
      <c r="G16" s="1869">
        <v>74</v>
      </c>
      <c r="H16" s="5573">
        <v>7.2463768115942173</v>
      </c>
      <c r="I16" s="5574">
        <v>1.137586471944658</v>
      </c>
      <c r="J16" s="1872">
        <v>74</v>
      </c>
      <c r="K16" s="1867">
        <v>51</v>
      </c>
      <c r="L16" s="1870">
        <v>43</v>
      </c>
      <c r="M16" s="1869">
        <v>31</v>
      </c>
      <c r="N16" s="1867">
        <v>43</v>
      </c>
      <c r="O16" s="1869">
        <v>8</v>
      </c>
    </row>
    <row r="17" spans="1:15" ht="15" x14ac:dyDescent="0.25">
      <c r="A17" s="5575"/>
      <c r="B17"/>
      <c r="C17" s="1727" t="s">
        <v>874</v>
      </c>
      <c r="D17" s="1728" t="s">
        <v>616</v>
      </c>
      <c r="E17" s="5588">
        <v>67</v>
      </c>
      <c r="F17" s="1901">
        <v>5</v>
      </c>
      <c r="G17" s="1902">
        <v>1</v>
      </c>
      <c r="H17" s="5580">
        <v>-80</v>
      </c>
      <c r="I17" s="5589">
        <v>1.4925373134328357</v>
      </c>
      <c r="J17" s="5590">
        <v>1</v>
      </c>
      <c r="K17" s="5588">
        <v>1</v>
      </c>
      <c r="L17" s="1901">
        <v>1</v>
      </c>
      <c r="M17" s="1902">
        <v>0</v>
      </c>
      <c r="N17" s="5588">
        <v>1</v>
      </c>
      <c r="O17" s="1902">
        <v>0</v>
      </c>
    </row>
    <row r="18" spans="1:15" ht="15" x14ac:dyDescent="0.25">
      <c r="A18" s="5575"/>
      <c r="B18"/>
      <c r="C18" s="932" t="s">
        <v>876</v>
      </c>
      <c r="D18" s="1729" t="s">
        <v>617</v>
      </c>
      <c r="E18" s="1873">
        <v>3</v>
      </c>
      <c r="F18" s="5576">
        <v>1</v>
      </c>
      <c r="G18" s="1875">
        <v>0</v>
      </c>
      <c r="H18" s="5580" t="s">
        <v>613</v>
      </c>
      <c r="I18" s="5578" t="s">
        <v>613</v>
      </c>
      <c r="J18" s="1877">
        <v>0</v>
      </c>
      <c r="K18" s="1873">
        <v>0</v>
      </c>
      <c r="L18" s="5576">
        <v>0</v>
      </c>
      <c r="M18" s="1875">
        <v>0</v>
      </c>
      <c r="N18" s="1873">
        <v>0</v>
      </c>
      <c r="O18" s="1875">
        <v>0</v>
      </c>
    </row>
    <row r="19" spans="1:15" ht="15" x14ac:dyDescent="0.25">
      <c r="A19" s="5575"/>
      <c r="B19"/>
      <c r="C19" s="1504" t="s">
        <v>457</v>
      </c>
      <c r="D19" s="1499" t="s">
        <v>458</v>
      </c>
      <c r="E19" s="1883">
        <v>5996</v>
      </c>
      <c r="F19" s="5582">
        <v>63</v>
      </c>
      <c r="G19" s="1885">
        <v>70</v>
      </c>
      <c r="H19" s="5580">
        <v>11.111111111111114</v>
      </c>
      <c r="I19" s="5581">
        <v>1.1674449633088726</v>
      </c>
      <c r="J19" s="1887">
        <v>70</v>
      </c>
      <c r="K19" s="1883">
        <v>49</v>
      </c>
      <c r="L19" s="5582">
        <v>42</v>
      </c>
      <c r="M19" s="1885">
        <v>28</v>
      </c>
      <c r="N19" s="1883">
        <v>42</v>
      </c>
      <c r="O19" s="1885">
        <v>7</v>
      </c>
    </row>
    <row r="20" spans="1:15" ht="15.75" thickBot="1" x14ac:dyDescent="0.3">
      <c r="B20"/>
      <c r="C20" s="1504" t="s">
        <v>459</v>
      </c>
      <c r="D20" s="1499" t="s">
        <v>460</v>
      </c>
      <c r="E20" s="1883">
        <v>439</v>
      </c>
      <c r="F20" s="5582">
        <v>0</v>
      </c>
      <c r="G20" s="1885">
        <v>3</v>
      </c>
      <c r="H20" s="5580" t="s">
        <v>613</v>
      </c>
      <c r="I20" s="5581">
        <v>0.68337129840546695</v>
      </c>
      <c r="J20" s="1887">
        <v>3</v>
      </c>
      <c r="K20" s="1883">
        <v>1</v>
      </c>
      <c r="L20" s="5582">
        <v>0</v>
      </c>
      <c r="M20" s="1885">
        <v>3</v>
      </c>
      <c r="N20" s="1883">
        <v>0</v>
      </c>
      <c r="O20" s="1885">
        <v>1</v>
      </c>
    </row>
    <row r="21" spans="1:15" ht="15.75" thickBot="1" x14ac:dyDescent="0.3">
      <c r="A21" s="5575"/>
      <c r="B21"/>
      <c r="C21" s="1865" t="s">
        <v>877</v>
      </c>
      <c r="D21" s="1866" t="s">
        <v>618</v>
      </c>
      <c r="E21" s="1867">
        <v>403</v>
      </c>
      <c r="F21" s="1870"/>
      <c r="G21" s="1869">
        <v>1</v>
      </c>
      <c r="H21" s="5573" t="s">
        <v>613</v>
      </c>
      <c r="I21" s="5574">
        <v>0.24813895781637718</v>
      </c>
      <c r="J21" s="1872">
        <v>1</v>
      </c>
      <c r="K21" s="1867">
        <v>1</v>
      </c>
      <c r="L21" s="1870">
        <v>0</v>
      </c>
      <c r="M21" s="1869">
        <v>1</v>
      </c>
      <c r="N21" s="1867">
        <v>1</v>
      </c>
      <c r="O21" s="1869">
        <v>0</v>
      </c>
    </row>
    <row r="22" spans="1:15" ht="23.25" thickBot="1" x14ac:dyDescent="0.3">
      <c r="A22" s="5575"/>
      <c r="B22"/>
      <c r="C22" s="1730" t="s">
        <v>622</v>
      </c>
      <c r="D22" s="1266" t="s">
        <v>623</v>
      </c>
      <c r="E22" s="1887">
        <v>35</v>
      </c>
      <c r="F22" s="5591"/>
      <c r="G22" s="1885">
        <v>1</v>
      </c>
      <c r="H22" s="5583" t="s">
        <v>613</v>
      </c>
      <c r="I22" s="5584">
        <v>2.8571428571428572</v>
      </c>
      <c r="J22" s="1916">
        <v>1</v>
      </c>
      <c r="K22" s="1887">
        <v>1</v>
      </c>
      <c r="L22" s="5591">
        <v>0</v>
      </c>
      <c r="M22" s="1914">
        <v>1</v>
      </c>
      <c r="N22" s="5582">
        <v>1</v>
      </c>
      <c r="O22" s="1914">
        <v>0</v>
      </c>
    </row>
    <row r="23" spans="1:15" ht="15.75" thickBot="1" x14ac:dyDescent="0.3">
      <c r="A23" s="5575"/>
      <c r="B23"/>
      <c r="C23" s="1865" t="s">
        <v>889</v>
      </c>
      <c r="D23" s="1866" t="s">
        <v>631</v>
      </c>
      <c r="E23" s="1867">
        <v>447</v>
      </c>
      <c r="F23" s="1870">
        <v>16</v>
      </c>
      <c r="G23" s="1869">
        <v>11</v>
      </c>
      <c r="H23" s="5573">
        <v>-31.25</v>
      </c>
      <c r="I23" s="5574">
        <v>2.4608501118568231</v>
      </c>
      <c r="J23" s="1872">
        <v>11</v>
      </c>
      <c r="K23" s="1867">
        <v>12</v>
      </c>
      <c r="L23" s="1870">
        <v>1</v>
      </c>
      <c r="M23" s="1869">
        <v>10</v>
      </c>
      <c r="N23" s="1867">
        <v>12</v>
      </c>
      <c r="O23" s="1869">
        <v>0</v>
      </c>
    </row>
    <row r="24" spans="1:15" ht="15" x14ac:dyDescent="0.25">
      <c r="A24" s="5575"/>
      <c r="B24"/>
      <c r="C24" s="1504" t="s">
        <v>891</v>
      </c>
      <c r="D24" s="1499" t="s">
        <v>241</v>
      </c>
      <c r="E24" s="1883">
        <v>230</v>
      </c>
      <c r="F24" s="5582">
        <v>8</v>
      </c>
      <c r="G24" s="1885">
        <v>8</v>
      </c>
      <c r="H24" s="5580">
        <v>0</v>
      </c>
      <c r="I24" s="5581">
        <v>3.4782608695652173</v>
      </c>
      <c r="J24" s="1887">
        <v>7</v>
      </c>
      <c r="K24" s="1883">
        <v>7</v>
      </c>
      <c r="L24" s="5582">
        <v>0</v>
      </c>
      <c r="M24" s="1885">
        <v>7</v>
      </c>
      <c r="N24" s="1883">
        <v>7</v>
      </c>
      <c r="O24" s="1885">
        <v>0</v>
      </c>
    </row>
    <row r="25" spans="1:15" ht="15" x14ac:dyDescent="0.25">
      <c r="A25" s="5575"/>
      <c r="B25"/>
      <c r="C25" s="1722" t="s">
        <v>465</v>
      </c>
      <c r="D25" s="1723" t="s">
        <v>243</v>
      </c>
      <c r="E25" s="1898">
        <v>129</v>
      </c>
      <c r="F25" s="5585">
        <v>5</v>
      </c>
      <c r="G25" s="1900">
        <v>3</v>
      </c>
      <c r="H25" s="5580">
        <v>-40</v>
      </c>
      <c r="I25" s="5578">
        <v>2.3255813953488373</v>
      </c>
      <c r="J25" s="1904">
        <v>3</v>
      </c>
      <c r="K25" s="1898">
        <v>4</v>
      </c>
      <c r="L25" s="5585">
        <v>0</v>
      </c>
      <c r="M25" s="1900">
        <v>3</v>
      </c>
      <c r="N25" s="1898">
        <v>4</v>
      </c>
      <c r="O25" s="1900">
        <v>0</v>
      </c>
    </row>
    <row r="26" spans="1:15" ht="15.75" thickBot="1" x14ac:dyDescent="0.3">
      <c r="A26" s="5575"/>
      <c r="B26"/>
      <c r="C26" s="1504" t="s">
        <v>893</v>
      </c>
      <c r="D26" s="1499" t="s">
        <v>244</v>
      </c>
      <c r="E26" s="1883">
        <v>68</v>
      </c>
      <c r="F26" s="5582">
        <v>3</v>
      </c>
      <c r="G26" s="1885">
        <v>1</v>
      </c>
      <c r="H26" s="5583">
        <v>-66.666666666666671</v>
      </c>
      <c r="I26" s="5581">
        <v>1.4705882352941175</v>
      </c>
      <c r="J26" s="1887">
        <v>1</v>
      </c>
      <c r="K26" s="1883">
        <v>1</v>
      </c>
      <c r="L26" s="5582">
        <v>1</v>
      </c>
      <c r="M26" s="1885">
        <v>0</v>
      </c>
      <c r="N26" s="1883">
        <v>1</v>
      </c>
      <c r="O26" s="1885">
        <v>0</v>
      </c>
    </row>
    <row r="27" spans="1:15" ht="23.25" thickBot="1" x14ac:dyDescent="0.3">
      <c r="A27" s="5575"/>
      <c r="B27"/>
      <c r="C27" s="1865" t="s">
        <v>1224</v>
      </c>
      <c r="D27" s="1866" t="s">
        <v>633</v>
      </c>
      <c r="E27" s="1867">
        <v>884</v>
      </c>
      <c r="F27" s="1870">
        <v>154</v>
      </c>
      <c r="G27" s="1869">
        <v>230</v>
      </c>
      <c r="H27" s="5573">
        <v>49.350649350649348</v>
      </c>
      <c r="I27" s="5574">
        <v>26.018099547511316</v>
      </c>
      <c r="J27" s="1872">
        <v>231</v>
      </c>
      <c r="K27" s="1867">
        <v>89</v>
      </c>
      <c r="L27" s="1870">
        <v>49</v>
      </c>
      <c r="M27" s="1869">
        <v>182</v>
      </c>
      <c r="N27" s="1867">
        <v>76</v>
      </c>
      <c r="O27" s="1869">
        <v>13</v>
      </c>
    </row>
    <row r="28" spans="1:15" ht="22.5" x14ac:dyDescent="0.25">
      <c r="A28" s="5575"/>
      <c r="B28"/>
      <c r="C28" s="1722" t="s">
        <v>897</v>
      </c>
      <c r="D28" s="1723" t="s">
        <v>245</v>
      </c>
      <c r="E28" s="1898">
        <v>261</v>
      </c>
      <c r="F28" s="5585">
        <v>74</v>
      </c>
      <c r="G28" s="1900">
        <v>61</v>
      </c>
      <c r="H28" s="5580">
        <v>-17.567567567567565</v>
      </c>
      <c r="I28" s="5578">
        <v>23.371647509578544</v>
      </c>
      <c r="J28" s="1904">
        <v>61</v>
      </c>
      <c r="K28" s="1898">
        <v>34</v>
      </c>
      <c r="L28" s="5585">
        <v>8</v>
      </c>
      <c r="M28" s="1900">
        <v>53</v>
      </c>
      <c r="N28" s="1898">
        <v>34</v>
      </c>
      <c r="O28" s="1900">
        <v>0</v>
      </c>
    </row>
    <row r="29" spans="1:15" ht="22.5" x14ac:dyDescent="0.25">
      <c r="A29" s="5575"/>
      <c r="B29"/>
      <c r="C29" s="1504" t="s">
        <v>899</v>
      </c>
      <c r="D29" s="1723" t="s">
        <v>247</v>
      </c>
      <c r="E29" s="1883">
        <v>28</v>
      </c>
      <c r="F29" s="5582">
        <v>0</v>
      </c>
      <c r="G29" s="1885">
        <v>9</v>
      </c>
      <c r="H29" s="5580" t="s">
        <v>613</v>
      </c>
      <c r="I29" s="5581">
        <v>32.142857142857146</v>
      </c>
      <c r="J29" s="1887">
        <v>10</v>
      </c>
      <c r="K29" s="1883">
        <v>2</v>
      </c>
      <c r="L29" s="5582">
        <v>5</v>
      </c>
      <c r="M29" s="1885">
        <v>5</v>
      </c>
      <c r="N29" s="1883">
        <v>1</v>
      </c>
      <c r="O29" s="1885">
        <v>1</v>
      </c>
    </row>
    <row r="30" spans="1:15" ht="22.5" x14ac:dyDescent="0.25">
      <c r="A30" s="5575"/>
      <c r="B30"/>
      <c r="C30" s="1504" t="s">
        <v>900</v>
      </c>
      <c r="D30" s="1723" t="s">
        <v>248</v>
      </c>
      <c r="E30" s="1883">
        <v>20</v>
      </c>
      <c r="F30" s="5582">
        <v>0</v>
      </c>
      <c r="G30" s="1885">
        <v>2</v>
      </c>
      <c r="H30" s="5580" t="s">
        <v>613</v>
      </c>
      <c r="I30" s="5581">
        <v>10</v>
      </c>
      <c r="J30" s="1887">
        <v>2</v>
      </c>
      <c r="K30" s="1883">
        <v>1</v>
      </c>
      <c r="L30" s="5582">
        <v>0</v>
      </c>
      <c r="M30" s="1885">
        <v>2</v>
      </c>
      <c r="N30" s="1883">
        <v>1</v>
      </c>
      <c r="O30" s="1885">
        <v>0</v>
      </c>
    </row>
    <row r="31" spans="1:15" ht="11.25" customHeight="1" x14ac:dyDescent="0.25">
      <c r="B31"/>
      <c r="C31" s="1504" t="s">
        <v>901</v>
      </c>
      <c r="D31" s="1723" t="s">
        <v>249</v>
      </c>
      <c r="E31" s="1883">
        <v>21</v>
      </c>
      <c r="F31" s="5582">
        <v>0</v>
      </c>
      <c r="G31" s="1885">
        <v>2</v>
      </c>
      <c r="H31" s="5580" t="s">
        <v>613</v>
      </c>
      <c r="I31" s="5581">
        <v>9.5238095238095237</v>
      </c>
      <c r="J31" s="1887">
        <v>2</v>
      </c>
      <c r="K31" s="1883">
        <v>0</v>
      </c>
      <c r="L31" s="5582">
        <v>0</v>
      </c>
      <c r="M31" s="1885">
        <v>2</v>
      </c>
      <c r="N31" s="1883">
        <v>0</v>
      </c>
      <c r="O31" s="1885">
        <v>0</v>
      </c>
    </row>
    <row r="32" spans="1:15" ht="15" x14ac:dyDescent="0.25">
      <c r="B32"/>
      <c r="C32" s="1504" t="s">
        <v>902</v>
      </c>
      <c r="D32" s="1499" t="s">
        <v>250</v>
      </c>
      <c r="E32" s="1883">
        <v>440</v>
      </c>
      <c r="F32" s="5582">
        <v>59</v>
      </c>
      <c r="G32" s="1885">
        <v>107</v>
      </c>
      <c r="H32" s="5580">
        <v>81.355932203389841</v>
      </c>
      <c r="I32" s="5581">
        <v>24.31818181818182</v>
      </c>
      <c r="J32" s="1887">
        <v>107</v>
      </c>
      <c r="K32" s="1883">
        <v>41</v>
      </c>
      <c r="L32" s="5582">
        <v>23</v>
      </c>
      <c r="M32" s="1885">
        <v>84</v>
      </c>
      <c r="N32" s="1883">
        <v>31</v>
      </c>
      <c r="O32" s="1885">
        <v>10</v>
      </c>
    </row>
    <row r="33" spans="1:15" ht="23.25" x14ac:dyDescent="0.25">
      <c r="B33"/>
      <c r="C33" s="1718" t="s">
        <v>903</v>
      </c>
      <c r="D33" s="72" t="s">
        <v>251</v>
      </c>
      <c r="E33" s="1878">
        <v>3</v>
      </c>
      <c r="F33" s="5579">
        <v>2</v>
      </c>
      <c r="G33" s="1880">
        <v>1</v>
      </c>
      <c r="H33" s="5580">
        <v>-50</v>
      </c>
      <c r="I33" s="5581">
        <v>33.333333333333329</v>
      </c>
      <c r="J33" s="1882">
        <v>1</v>
      </c>
      <c r="K33" s="1878">
        <v>0</v>
      </c>
      <c r="L33" s="5579">
        <v>0</v>
      </c>
      <c r="M33" s="1880">
        <v>1</v>
      </c>
      <c r="N33" s="1878">
        <v>0</v>
      </c>
      <c r="O33" s="1880">
        <v>0</v>
      </c>
    </row>
    <row r="34" spans="1:15" ht="15.75" thickBot="1" x14ac:dyDescent="0.3">
      <c r="A34" s="5575"/>
      <c r="B34"/>
      <c r="C34" s="1722" t="s">
        <v>904</v>
      </c>
      <c r="D34" s="1723" t="s">
        <v>252</v>
      </c>
      <c r="E34" s="1898">
        <v>109</v>
      </c>
      <c r="F34" s="5585">
        <v>19</v>
      </c>
      <c r="G34" s="1900">
        <v>48</v>
      </c>
      <c r="H34" s="5580">
        <v>152.63157894736841</v>
      </c>
      <c r="I34" s="5578">
        <v>44.036697247706428</v>
      </c>
      <c r="J34" s="1904">
        <v>48</v>
      </c>
      <c r="K34" s="1898">
        <v>11</v>
      </c>
      <c r="L34" s="5585">
        <v>13</v>
      </c>
      <c r="M34" s="1900">
        <v>35</v>
      </c>
      <c r="N34" s="1898">
        <v>9</v>
      </c>
      <c r="O34" s="1900">
        <v>2</v>
      </c>
    </row>
    <row r="35" spans="1:15" ht="23.25" thickBot="1" x14ac:dyDescent="0.3">
      <c r="A35" s="5575"/>
      <c r="B35"/>
      <c r="C35" s="1865" t="s">
        <v>906</v>
      </c>
      <c r="D35" s="1866" t="s">
        <v>635</v>
      </c>
      <c r="E35" s="1867">
        <v>5420</v>
      </c>
      <c r="F35" s="1870">
        <v>80</v>
      </c>
      <c r="G35" s="1869">
        <v>79</v>
      </c>
      <c r="H35" s="5573">
        <v>-1.25</v>
      </c>
      <c r="I35" s="5574">
        <v>1.4575645756457565</v>
      </c>
      <c r="J35" s="1872">
        <v>80</v>
      </c>
      <c r="K35" s="1867">
        <v>30</v>
      </c>
      <c r="L35" s="1870">
        <v>35</v>
      </c>
      <c r="M35" s="1869">
        <v>45</v>
      </c>
      <c r="N35" s="1867">
        <v>20</v>
      </c>
      <c r="O35" s="1869">
        <v>10</v>
      </c>
    </row>
    <row r="36" spans="1:15" ht="22.5" x14ac:dyDescent="0.25">
      <c r="A36" s="5575"/>
      <c r="B36"/>
      <c r="C36" s="1504" t="s">
        <v>910</v>
      </c>
      <c r="D36" s="1499" t="s">
        <v>639</v>
      </c>
      <c r="E36" s="1883">
        <v>30</v>
      </c>
      <c r="F36" s="5582">
        <v>2</v>
      </c>
      <c r="G36" s="1885">
        <v>6</v>
      </c>
      <c r="H36" s="5580">
        <v>200</v>
      </c>
      <c r="I36" s="5581">
        <v>20</v>
      </c>
      <c r="J36" s="1887">
        <v>6</v>
      </c>
      <c r="K36" s="1883">
        <v>4</v>
      </c>
      <c r="L36" s="5582">
        <v>0</v>
      </c>
      <c r="M36" s="1885">
        <v>6</v>
      </c>
      <c r="N36" s="1883">
        <v>4</v>
      </c>
      <c r="O36" s="1885">
        <v>0</v>
      </c>
    </row>
    <row r="37" spans="1:15" ht="15" x14ac:dyDescent="0.25">
      <c r="B37"/>
      <c r="C37" s="1722" t="s">
        <v>912</v>
      </c>
      <c r="D37" s="1723" t="s">
        <v>641</v>
      </c>
      <c r="E37" s="5592">
        <v>710</v>
      </c>
      <c r="F37" s="5585">
        <v>3</v>
      </c>
      <c r="G37" s="1900">
        <v>8</v>
      </c>
      <c r="H37" s="5580">
        <v>166.66666666666663</v>
      </c>
      <c r="I37" s="5578">
        <v>1.1267605633802817</v>
      </c>
      <c r="J37" s="1904">
        <v>8</v>
      </c>
      <c r="K37" s="5592">
        <v>0</v>
      </c>
      <c r="L37" s="5585">
        <v>3</v>
      </c>
      <c r="M37" s="1900">
        <v>5</v>
      </c>
      <c r="N37" s="5592">
        <v>0</v>
      </c>
      <c r="O37" s="1900">
        <v>0</v>
      </c>
    </row>
    <row r="38" spans="1:15" ht="33.75" x14ac:dyDescent="0.25">
      <c r="B38"/>
      <c r="C38" s="1504" t="s">
        <v>913</v>
      </c>
      <c r="D38" s="1499" t="s">
        <v>642</v>
      </c>
      <c r="E38" s="1917">
        <v>142</v>
      </c>
      <c r="F38" s="5582">
        <v>2</v>
      </c>
      <c r="G38" s="1885">
        <v>0</v>
      </c>
      <c r="H38" s="5580" t="s">
        <v>613</v>
      </c>
      <c r="I38" s="5581" t="s">
        <v>613</v>
      </c>
      <c r="J38" s="1887">
        <v>0</v>
      </c>
      <c r="K38" s="1917">
        <v>0</v>
      </c>
      <c r="L38" s="5582">
        <v>0</v>
      </c>
      <c r="M38" s="1885">
        <v>0</v>
      </c>
      <c r="N38" s="1917">
        <v>0</v>
      </c>
      <c r="O38" s="1885">
        <v>0</v>
      </c>
    </row>
    <row r="39" spans="1:15" ht="15" x14ac:dyDescent="0.25">
      <c r="B39"/>
      <c r="C39" s="1722" t="s">
        <v>466</v>
      </c>
      <c r="D39" s="1723" t="s">
        <v>467</v>
      </c>
      <c r="E39" s="5592">
        <v>2609</v>
      </c>
      <c r="F39" s="5585">
        <v>60</v>
      </c>
      <c r="G39" s="1900">
        <v>37</v>
      </c>
      <c r="H39" s="5580">
        <v>-38.333333333333329</v>
      </c>
      <c r="I39" s="5578">
        <v>1.4181678804139517</v>
      </c>
      <c r="J39" s="1904">
        <v>38</v>
      </c>
      <c r="K39" s="5592">
        <v>9</v>
      </c>
      <c r="L39" s="5585">
        <v>20</v>
      </c>
      <c r="M39" s="1900">
        <v>18</v>
      </c>
      <c r="N39" s="5592">
        <v>4</v>
      </c>
      <c r="O39" s="1900">
        <v>5</v>
      </c>
    </row>
    <row r="40" spans="1:15" ht="15" x14ac:dyDescent="0.25">
      <c r="B40"/>
      <c r="C40" s="1730" t="s">
        <v>468</v>
      </c>
      <c r="D40" s="1506" t="s">
        <v>646</v>
      </c>
      <c r="E40" s="5593">
        <v>31</v>
      </c>
      <c r="F40" s="5591">
        <v>8</v>
      </c>
      <c r="G40" s="1914">
        <v>18</v>
      </c>
      <c r="H40" s="5580">
        <v>125</v>
      </c>
      <c r="I40" s="5584">
        <v>58.064516129032263</v>
      </c>
      <c r="J40" s="1916">
        <v>18</v>
      </c>
      <c r="K40" s="5593">
        <v>15</v>
      </c>
      <c r="L40" s="5591">
        <v>7</v>
      </c>
      <c r="M40" s="1914">
        <v>11</v>
      </c>
      <c r="N40" s="5593">
        <v>10</v>
      </c>
      <c r="O40" s="1914">
        <v>5</v>
      </c>
    </row>
    <row r="41" spans="1:15" ht="15.75" thickBot="1" x14ac:dyDescent="0.3">
      <c r="B41"/>
      <c r="C41" s="1504" t="s">
        <v>1225</v>
      </c>
      <c r="D41" s="1499" t="s">
        <v>470</v>
      </c>
      <c r="E41" s="1917">
        <v>1879</v>
      </c>
      <c r="F41" s="5582">
        <v>5</v>
      </c>
      <c r="G41" s="1885">
        <v>10</v>
      </c>
      <c r="H41" s="5580">
        <v>100</v>
      </c>
      <c r="I41" s="5581">
        <v>0.53219797764768495</v>
      </c>
      <c r="J41" s="1887">
        <v>10</v>
      </c>
      <c r="K41" s="1917">
        <v>2</v>
      </c>
      <c r="L41" s="5582">
        <v>5</v>
      </c>
      <c r="M41" s="1885">
        <v>5</v>
      </c>
      <c r="N41" s="1917">
        <v>2</v>
      </c>
      <c r="O41" s="1885">
        <v>0</v>
      </c>
    </row>
    <row r="42" spans="1:15" ht="15.75" thickBot="1" x14ac:dyDescent="0.3">
      <c r="B42"/>
      <c r="C42" s="1865" t="s">
        <v>918</v>
      </c>
      <c r="D42" s="1866" t="s">
        <v>648</v>
      </c>
      <c r="E42" s="1867">
        <v>2602</v>
      </c>
      <c r="F42" s="1870">
        <v>12</v>
      </c>
      <c r="G42" s="1869">
        <v>26</v>
      </c>
      <c r="H42" s="5573">
        <v>116.66666666666666</v>
      </c>
      <c r="I42" s="5574">
        <v>0.99923136049192929</v>
      </c>
      <c r="J42" s="1872">
        <v>26</v>
      </c>
      <c r="K42" s="1867">
        <v>0</v>
      </c>
      <c r="L42" s="1870">
        <v>25</v>
      </c>
      <c r="M42" s="1869">
        <v>1</v>
      </c>
      <c r="N42" s="1867">
        <v>0</v>
      </c>
      <c r="O42" s="1869">
        <v>0</v>
      </c>
    </row>
    <row r="43" spans="1:15" ht="22.5" x14ac:dyDescent="0.25">
      <c r="B43"/>
      <c r="C43" s="1722" t="s">
        <v>656</v>
      </c>
      <c r="D43" s="1723" t="s">
        <v>657</v>
      </c>
      <c r="E43" s="1898">
        <v>2131</v>
      </c>
      <c r="F43" s="5585">
        <v>7</v>
      </c>
      <c r="G43" s="1900">
        <v>17</v>
      </c>
      <c r="H43" s="5580">
        <v>142.85714285714283</v>
      </c>
      <c r="I43" s="5578">
        <v>0.79774753636790241</v>
      </c>
      <c r="J43" s="1904">
        <v>17</v>
      </c>
      <c r="K43" s="1898">
        <v>0</v>
      </c>
      <c r="L43" s="5585">
        <v>17</v>
      </c>
      <c r="M43" s="1900">
        <v>0</v>
      </c>
      <c r="N43" s="1898">
        <v>0</v>
      </c>
      <c r="O43" s="1900">
        <v>0</v>
      </c>
    </row>
    <row r="44" spans="1:15" ht="15.75" thickBot="1" x14ac:dyDescent="0.3">
      <c r="A44" s="5575"/>
      <c r="B44"/>
      <c r="C44" s="1504" t="s">
        <v>929</v>
      </c>
      <c r="D44" s="1499" t="s">
        <v>658</v>
      </c>
      <c r="E44" s="1883">
        <v>255</v>
      </c>
      <c r="F44" s="5582">
        <v>5</v>
      </c>
      <c r="G44" s="1885">
        <v>9</v>
      </c>
      <c r="H44" s="5580">
        <v>80</v>
      </c>
      <c r="I44" s="5581">
        <v>3.5294117647058822</v>
      </c>
      <c r="J44" s="1887">
        <v>9</v>
      </c>
      <c r="K44" s="1883">
        <v>0</v>
      </c>
      <c r="L44" s="5582">
        <v>8</v>
      </c>
      <c r="M44" s="1885">
        <v>1</v>
      </c>
      <c r="N44" s="1883">
        <v>0</v>
      </c>
      <c r="O44" s="1885">
        <v>0</v>
      </c>
    </row>
    <row r="45" spans="1:15" ht="15.75" thickBot="1" x14ac:dyDescent="0.3">
      <c r="A45" s="5586"/>
      <c r="B45"/>
      <c r="C45" s="1865" t="s">
        <v>955</v>
      </c>
      <c r="D45" s="1866" t="s">
        <v>666</v>
      </c>
      <c r="E45" s="1867">
        <v>346</v>
      </c>
      <c r="F45" s="1870">
        <v>1</v>
      </c>
      <c r="G45" s="1869">
        <v>2</v>
      </c>
      <c r="H45" s="5573">
        <v>100</v>
      </c>
      <c r="I45" s="5574">
        <v>0.57803468208092479</v>
      </c>
      <c r="J45" s="1872">
        <v>2</v>
      </c>
      <c r="K45" s="1867">
        <v>2</v>
      </c>
      <c r="L45" s="1870">
        <v>2</v>
      </c>
      <c r="M45" s="1869">
        <v>0</v>
      </c>
      <c r="N45" s="1867">
        <v>2</v>
      </c>
      <c r="O45" s="1869">
        <v>0</v>
      </c>
    </row>
    <row r="46" spans="1:15" ht="23.25" thickBot="1" x14ac:dyDescent="0.3">
      <c r="A46" s="5575"/>
      <c r="B46"/>
      <c r="C46" s="1722" t="s">
        <v>956</v>
      </c>
      <c r="D46" s="1723" t="s">
        <v>373</v>
      </c>
      <c r="E46" s="1898">
        <v>313</v>
      </c>
      <c r="F46" s="5585">
        <v>1</v>
      </c>
      <c r="G46" s="1900">
        <v>2</v>
      </c>
      <c r="H46" s="5580">
        <v>100</v>
      </c>
      <c r="I46" s="5578">
        <v>0.63897763578274758</v>
      </c>
      <c r="J46" s="1904">
        <v>2</v>
      </c>
      <c r="K46" s="1898">
        <v>2</v>
      </c>
      <c r="L46" s="5585">
        <v>2</v>
      </c>
      <c r="M46" s="1900">
        <v>0</v>
      </c>
      <c r="N46" s="1898">
        <v>2</v>
      </c>
      <c r="O46" s="1900">
        <v>0</v>
      </c>
    </row>
    <row r="47" spans="1:15" ht="23.25" thickBot="1" x14ac:dyDescent="0.3">
      <c r="A47" s="5575"/>
      <c r="B47"/>
      <c r="C47" s="1865" t="s">
        <v>964</v>
      </c>
      <c r="D47" s="1866" t="s">
        <v>669</v>
      </c>
      <c r="E47" s="1867">
        <v>1342</v>
      </c>
      <c r="F47" s="1870">
        <v>19</v>
      </c>
      <c r="G47" s="1869">
        <v>22</v>
      </c>
      <c r="H47" s="5573">
        <v>15.789473684210535</v>
      </c>
      <c r="I47" s="5574">
        <v>1.639344262295082</v>
      </c>
      <c r="J47" s="1872">
        <v>25</v>
      </c>
      <c r="K47" s="1867">
        <v>22</v>
      </c>
      <c r="L47" s="1870">
        <v>16</v>
      </c>
      <c r="M47" s="1869">
        <v>9</v>
      </c>
      <c r="N47" s="1867">
        <v>18</v>
      </c>
      <c r="O47" s="1869">
        <v>4</v>
      </c>
    </row>
    <row r="48" spans="1:15" ht="23.25" thickBot="1" x14ac:dyDescent="0.3">
      <c r="A48" s="5575"/>
      <c r="B48"/>
      <c r="C48" s="1730" t="s">
        <v>969</v>
      </c>
      <c r="D48" s="1506" t="s">
        <v>673</v>
      </c>
      <c r="E48" s="1912">
        <v>1295</v>
      </c>
      <c r="F48" s="5591">
        <v>19</v>
      </c>
      <c r="G48" s="1914">
        <v>22</v>
      </c>
      <c r="H48" s="5580">
        <v>15.789473684210535</v>
      </c>
      <c r="I48" s="5584">
        <v>1.698841698841699</v>
      </c>
      <c r="J48" s="1916">
        <v>25</v>
      </c>
      <c r="K48" s="1912">
        <v>22</v>
      </c>
      <c r="L48" s="5591">
        <v>16</v>
      </c>
      <c r="M48" s="1914">
        <v>9</v>
      </c>
      <c r="N48" s="1912">
        <v>18</v>
      </c>
      <c r="O48" s="1914">
        <v>4</v>
      </c>
    </row>
    <row r="49" spans="1:15" ht="15.75" thickBot="1" x14ac:dyDescent="0.3">
      <c r="A49" s="5575"/>
      <c r="B49"/>
      <c r="C49" s="1865" t="s">
        <v>970</v>
      </c>
      <c r="D49" s="1866" t="s">
        <v>674</v>
      </c>
      <c r="E49" s="1867">
        <v>23913</v>
      </c>
      <c r="F49" s="1870">
        <v>31</v>
      </c>
      <c r="G49" s="1869">
        <v>59</v>
      </c>
      <c r="H49" s="5573">
        <v>90.32258064516131</v>
      </c>
      <c r="I49" s="5574">
        <v>0.24672772132312967</v>
      </c>
      <c r="J49" s="1872">
        <v>63</v>
      </c>
      <c r="K49" s="1867">
        <v>36</v>
      </c>
      <c r="L49" s="1870">
        <v>43</v>
      </c>
      <c r="M49" s="1869">
        <v>20</v>
      </c>
      <c r="N49" s="1867">
        <v>31</v>
      </c>
      <c r="O49" s="1869">
        <v>5</v>
      </c>
    </row>
    <row r="50" spans="1:15" ht="15" x14ac:dyDescent="0.25">
      <c r="A50" s="5575"/>
      <c r="B50"/>
      <c r="C50" s="1722" t="s">
        <v>471</v>
      </c>
      <c r="D50" s="1723" t="s">
        <v>472</v>
      </c>
      <c r="E50" s="1898">
        <v>10538</v>
      </c>
      <c r="F50" s="5585">
        <v>10</v>
      </c>
      <c r="G50" s="1900">
        <v>24</v>
      </c>
      <c r="H50" s="5580">
        <v>140</v>
      </c>
      <c r="I50" s="5578">
        <v>0.22774720060732587</v>
      </c>
      <c r="J50" s="1904">
        <v>25</v>
      </c>
      <c r="K50" s="1898">
        <v>21</v>
      </c>
      <c r="L50" s="5585">
        <v>14</v>
      </c>
      <c r="M50" s="1900">
        <v>11</v>
      </c>
      <c r="N50" s="1898">
        <v>16</v>
      </c>
      <c r="O50" s="1900">
        <v>5</v>
      </c>
    </row>
    <row r="51" spans="1:15" ht="15" x14ac:dyDescent="0.25">
      <c r="A51" s="5575"/>
      <c r="B51"/>
      <c r="C51" s="1504" t="s">
        <v>971</v>
      </c>
      <c r="D51" s="1499" t="s">
        <v>675</v>
      </c>
      <c r="E51" s="1883">
        <v>7705</v>
      </c>
      <c r="F51" s="5582">
        <v>3</v>
      </c>
      <c r="G51" s="1885">
        <v>2</v>
      </c>
      <c r="H51" s="5580">
        <v>-33.333333333333343</v>
      </c>
      <c r="I51" s="5581">
        <v>2.5957170668397145E-2</v>
      </c>
      <c r="J51" s="1887">
        <v>2</v>
      </c>
      <c r="K51" s="1883">
        <v>1</v>
      </c>
      <c r="L51" s="5582">
        <v>2</v>
      </c>
      <c r="M51" s="1885">
        <v>0</v>
      </c>
      <c r="N51" s="1883">
        <v>1</v>
      </c>
      <c r="O51" s="1885">
        <v>0</v>
      </c>
    </row>
    <row r="52" spans="1:15" ht="15" x14ac:dyDescent="0.25">
      <c r="B52"/>
      <c r="C52" s="1504" t="s">
        <v>473</v>
      </c>
      <c r="D52" s="1499" t="s">
        <v>474</v>
      </c>
      <c r="E52" s="1883">
        <v>580</v>
      </c>
      <c r="F52" s="5582">
        <v>7</v>
      </c>
      <c r="G52" s="1885">
        <v>18</v>
      </c>
      <c r="H52" s="5580">
        <v>157.14285714285717</v>
      </c>
      <c r="I52" s="5581">
        <v>3.103448275862069</v>
      </c>
      <c r="J52" s="1887">
        <v>21</v>
      </c>
      <c r="K52" s="1883">
        <v>7</v>
      </c>
      <c r="L52" s="5582">
        <v>18</v>
      </c>
      <c r="M52" s="1885">
        <v>3</v>
      </c>
      <c r="N52" s="1883">
        <v>7</v>
      </c>
      <c r="O52" s="1885">
        <v>0</v>
      </c>
    </row>
    <row r="53" spans="1:15" ht="15" x14ac:dyDescent="0.25">
      <c r="B53"/>
      <c r="C53" s="1504" t="s">
        <v>475</v>
      </c>
      <c r="D53" s="1499" t="s">
        <v>476</v>
      </c>
      <c r="E53" s="1883">
        <v>128</v>
      </c>
      <c r="F53" s="5582">
        <v>1</v>
      </c>
      <c r="G53" s="1885">
        <v>1</v>
      </c>
      <c r="H53" s="5583">
        <v>0</v>
      </c>
      <c r="I53" s="5581">
        <v>0.78125</v>
      </c>
      <c r="J53" s="1887">
        <v>1</v>
      </c>
      <c r="K53" s="1883">
        <v>1</v>
      </c>
      <c r="L53" s="5582">
        <v>0</v>
      </c>
      <c r="M53" s="1885">
        <v>1</v>
      </c>
      <c r="N53" s="1883">
        <v>1</v>
      </c>
      <c r="O53" s="1885">
        <v>0</v>
      </c>
    </row>
    <row r="54" spans="1:15" ht="15" x14ac:dyDescent="0.25">
      <c r="A54" s="5575"/>
      <c r="B54"/>
      <c r="C54" s="1504" t="s">
        <v>477</v>
      </c>
      <c r="D54" s="1499" t="s">
        <v>478</v>
      </c>
      <c r="E54" s="1883">
        <v>2007</v>
      </c>
      <c r="F54" s="5582">
        <v>2</v>
      </c>
      <c r="G54" s="1885">
        <v>4</v>
      </c>
      <c r="H54" s="5580">
        <v>100</v>
      </c>
      <c r="I54" s="5581">
        <v>0.1993024414549078</v>
      </c>
      <c r="J54" s="1887">
        <v>4</v>
      </c>
      <c r="K54" s="1883">
        <v>0</v>
      </c>
      <c r="L54" s="5582">
        <v>3</v>
      </c>
      <c r="M54" s="1885">
        <v>1</v>
      </c>
      <c r="N54" s="1883">
        <v>0</v>
      </c>
      <c r="O54" s="1885">
        <v>0</v>
      </c>
    </row>
    <row r="55" spans="1:15" ht="15" x14ac:dyDescent="0.25">
      <c r="A55" s="5575"/>
      <c r="B55"/>
      <c r="C55" s="1504" t="s">
        <v>479</v>
      </c>
      <c r="D55" s="1499" t="s">
        <v>480</v>
      </c>
      <c r="E55" s="1883">
        <v>2030</v>
      </c>
      <c r="F55" s="5582">
        <v>0</v>
      </c>
      <c r="G55" s="1885">
        <v>1</v>
      </c>
      <c r="H55" s="5580" t="s">
        <v>613</v>
      </c>
      <c r="I55" s="5581">
        <v>4.926108374384236E-2</v>
      </c>
      <c r="J55" s="1887">
        <v>1</v>
      </c>
      <c r="K55" s="1883">
        <v>1</v>
      </c>
      <c r="L55" s="5582">
        <v>1</v>
      </c>
      <c r="M55" s="1885">
        <v>0</v>
      </c>
      <c r="N55" s="1883">
        <v>1</v>
      </c>
      <c r="O55" s="1885">
        <v>0</v>
      </c>
    </row>
    <row r="56" spans="1:15" ht="15.75" thickBot="1" x14ac:dyDescent="0.3">
      <c r="B56"/>
      <c r="C56" s="1504" t="s">
        <v>680</v>
      </c>
      <c r="D56" s="1499" t="s">
        <v>681</v>
      </c>
      <c r="E56" s="1883">
        <v>253</v>
      </c>
      <c r="F56" s="5582">
        <v>8</v>
      </c>
      <c r="G56" s="1885">
        <v>9</v>
      </c>
      <c r="H56" s="5580">
        <v>12.5</v>
      </c>
      <c r="I56" s="5581">
        <v>3.5573122529644272</v>
      </c>
      <c r="J56" s="1887">
        <v>9</v>
      </c>
      <c r="K56" s="1883">
        <v>5</v>
      </c>
      <c r="L56" s="5582">
        <v>5</v>
      </c>
      <c r="M56" s="1885">
        <v>4</v>
      </c>
      <c r="N56" s="1883">
        <v>5</v>
      </c>
      <c r="O56" s="1885">
        <v>0</v>
      </c>
    </row>
    <row r="57" spans="1:15" ht="23.25" thickBot="1" x14ac:dyDescent="0.3">
      <c r="A57" s="5575"/>
      <c r="B57"/>
      <c r="C57" s="1865" t="s">
        <v>999</v>
      </c>
      <c r="D57" s="1866" t="s">
        <v>692</v>
      </c>
      <c r="E57" s="1867">
        <v>1540</v>
      </c>
      <c r="F57" s="1870">
        <v>0</v>
      </c>
      <c r="G57" s="1869">
        <v>1</v>
      </c>
      <c r="H57" s="5573" t="s">
        <v>613</v>
      </c>
      <c r="I57" s="5574">
        <v>6.4935064935064929E-2</v>
      </c>
      <c r="J57" s="1872">
        <v>1</v>
      </c>
      <c r="K57" s="1867">
        <v>0</v>
      </c>
      <c r="L57" s="1870">
        <v>1</v>
      </c>
      <c r="M57" s="1869">
        <v>0</v>
      </c>
      <c r="N57" s="1867">
        <v>0</v>
      </c>
      <c r="O57" s="1869">
        <v>0</v>
      </c>
    </row>
    <row r="58" spans="1:15" ht="15.75" thickBot="1" x14ac:dyDescent="0.3">
      <c r="B58"/>
      <c r="C58" s="1504" t="s">
        <v>1005</v>
      </c>
      <c r="D58" s="1499" t="s">
        <v>698</v>
      </c>
      <c r="E58" s="1883">
        <v>1425</v>
      </c>
      <c r="F58" s="5582">
        <v>0</v>
      </c>
      <c r="G58" s="1885">
        <v>1</v>
      </c>
      <c r="H58" s="5577" t="s">
        <v>613</v>
      </c>
      <c r="I58" s="5581">
        <v>7.0175438596491224E-2</v>
      </c>
      <c r="J58" s="1887">
        <v>1</v>
      </c>
      <c r="K58" s="1883">
        <v>0</v>
      </c>
      <c r="L58" s="5582">
        <v>1</v>
      </c>
      <c r="M58" s="1885">
        <v>0</v>
      </c>
      <c r="N58" s="1883">
        <v>0</v>
      </c>
      <c r="O58" s="1885">
        <v>0</v>
      </c>
    </row>
    <row r="59" spans="1:15" ht="15.75" thickBot="1" x14ac:dyDescent="0.3">
      <c r="B59"/>
      <c r="C59" s="1714" t="s">
        <v>1045</v>
      </c>
      <c r="D59" s="1715" t="s">
        <v>739</v>
      </c>
      <c r="E59" s="1867">
        <v>1894</v>
      </c>
      <c r="F59" s="1870">
        <v>14</v>
      </c>
      <c r="G59" s="1869">
        <v>20</v>
      </c>
      <c r="H59" s="5573">
        <v>42.857142857142861</v>
      </c>
      <c r="I59" s="5574">
        <v>1.0559662090813093</v>
      </c>
      <c r="J59" s="1872">
        <v>20</v>
      </c>
      <c r="K59" s="1867">
        <v>36</v>
      </c>
      <c r="L59" s="1870">
        <v>15</v>
      </c>
      <c r="M59" s="1869">
        <v>5</v>
      </c>
      <c r="N59" s="1867">
        <v>32</v>
      </c>
      <c r="O59" s="1869">
        <v>4</v>
      </c>
    </row>
    <row r="60" spans="1:15" ht="15" x14ac:dyDescent="0.25">
      <c r="B60"/>
      <c r="C60" s="1722" t="s">
        <v>1057</v>
      </c>
      <c r="D60" s="1723" t="s">
        <v>750</v>
      </c>
      <c r="E60" s="1883">
        <v>67</v>
      </c>
      <c r="F60" s="5582">
        <v>0</v>
      </c>
      <c r="G60" s="1885">
        <v>4</v>
      </c>
      <c r="H60" s="5580" t="s">
        <v>613</v>
      </c>
      <c r="I60" s="5581">
        <v>5.9701492537313428</v>
      </c>
      <c r="J60" s="1887">
        <v>4</v>
      </c>
      <c r="K60" s="1883">
        <v>4</v>
      </c>
      <c r="L60" s="5582">
        <v>4</v>
      </c>
      <c r="M60" s="1885">
        <v>0</v>
      </c>
      <c r="N60" s="1883">
        <v>4</v>
      </c>
      <c r="O60" s="1885">
        <v>0</v>
      </c>
    </row>
    <row r="61" spans="1:15" ht="15.75" thickBot="1" x14ac:dyDescent="0.3">
      <c r="A61" s="5575"/>
      <c r="B61"/>
      <c r="C61" s="1722" t="s">
        <v>1228</v>
      </c>
      <c r="D61" s="1723" t="s">
        <v>482</v>
      </c>
      <c r="E61" s="1883">
        <v>54</v>
      </c>
      <c r="F61" s="5582">
        <v>14</v>
      </c>
      <c r="G61" s="1885">
        <v>16</v>
      </c>
      <c r="H61" s="5580">
        <v>14.285714285714278</v>
      </c>
      <c r="I61" s="5581">
        <v>29.629629629629626</v>
      </c>
      <c r="J61" s="1887">
        <v>16</v>
      </c>
      <c r="K61" s="1883">
        <v>32</v>
      </c>
      <c r="L61" s="5582">
        <v>11</v>
      </c>
      <c r="M61" s="1885">
        <v>5</v>
      </c>
      <c r="N61" s="1883">
        <v>28</v>
      </c>
      <c r="O61" s="1885">
        <v>4</v>
      </c>
    </row>
    <row r="62" spans="1:15" ht="13.5" thickBot="1" x14ac:dyDescent="0.25">
      <c r="C62" s="7583" t="s">
        <v>14</v>
      </c>
      <c r="D62" s="7584"/>
      <c r="E62" s="1945">
        <v>55131</v>
      </c>
      <c r="F62" s="2162">
        <v>503</v>
      </c>
      <c r="G62" s="1947">
        <v>644</v>
      </c>
      <c r="H62" s="5573">
        <v>28.031809145129216</v>
      </c>
      <c r="I62" s="5574">
        <v>1.1681268251981645</v>
      </c>
      <c r="J62" s="1949">
        <v>653</v>
      </c>
      <c r="K62" s="1945">
        <v>418</v>
      </c>
      <c r="L62" s="2162">
        <v>329</v>
      </c>
      <c r="M62" s="1947">
        <v>324</v>
      </c>
      <c r="N62" s="1945">
        <v>359</v>
      </c>
      <c r="O62" s="1947">
        <v>59</v>
      </c>
    </row>
    <row r="63" spans="1:15" ht="15" x14ac:dyDescent="0.25">
      <c r="C63"/>
      <c r="D63"/>
      <c r="E63"/>
      <c r="F63"/>
      <c r="G63"/>
      <c r="H63"/>
      <c r="I63"/>
      <c r="J63"/>
      <c r="K63"/>
      <c r="L63"/>
      <c r="M63"/>
      <c r="N63"/>
      <c r="O63"/>
    </row>
    <row r="64" spans="1:15" x14ac:dyDescent="0.2">
      <c r="C64" s="5610" t="s">
        <v>2508</v>
      </c>
      <c r="E64" s="1712"/>
      <c r="F64" s="1712"/>
      <c r="G64" s="1712"/>
      <c r="H64" s="5596"/>
      <c r="I64" s="1712"/>
      <c r="J64" s="1712"/>
      <c r="K64" s="1712"/>
      <c r="L64" s="1712"/>
      <c r="M64" s="1712"/>
      <c r="N64" s="1712"/>
      <c r="O64" s="1712"/>
    </row>
    <row r="11056" spans="1:8" s="1712" customFormat="1" ht="13.5" thickBot="1" x14ac:dyDescent="0.25">
      <c r="A11056" s="69"/>
      <c r="B11056" s="69"/>
      <c r="C11056" s="5563"/>
      <c r="D11056" s="5564"/>
      <c r="H11056" s="5596"/>
    </row>
    <row r="11057" spans="1:8" s="1712" customFormat="1" ht="23.25" thickBot="1" x14ac:dyDescent="0.25">
      <c r="A11057" s="69"/>
      <c r="B11057" s="69"/>
      <c r="C11057" s="1714" t="s">
        <v>820</v>
      </c>
      <c r="D11057" s="5560" t="s">
        <v>595</v>
      </c>
      <c r="H11057" s="5596"/>
    </row>
    <row r="11058" spans="1:8" s="1712" customFormat="1" x14ac:dyDescent="0.2">
      <c r="A11058" s="69"/>
      <c r="B11058" s="69"/>
      <c r="C11058" s="5597" t="s">
        <v>823</v>
      </c>
      <c r="D11058" s="5598" t="s">
        <v>502</v>
      </c>
      <c r="H11058" s="5596"/>
    </row>
    <row r="11059" spans="1:8" s="1712" customFormat="1" ht="13.5" thickBot="1" x14ac:dyDescent="0.25">
      <c r="A11059" s="69"/>
      <c r="B11059" s="69"/>
      <c r="C11059" s="5597" t="s">
        <v>448</v>
      </c>
      <c r="D11059" s="5598" t="s">
        <v>449</v>
      </c>
      <c r="H11059" s="5596"/>
    </row>
    <row r="11060" spans="1:8" s="1712" customFormat="1" ht="13.5" thickBot="1" x14ac:dyDescent="0.25">
      <c r="A11060" s="69"/>
      <c r="B11060" s="69"/>
      <c r="C11060" s="1714" t="s">
        <v>848</v>
      </c>
      <c r="D11060" s="5560" t="s">
        <v>598</v>
      </c>
      <c r="H11060" s="5596"/>
    </row>
    <row r="11061" spans="1:8" s="1712" customFormat="1" x14ac:dyDescent="0.2">
      <c r="A11061" s="69"/>
      <c r="B11061" s="69"/>
      <c r="C11061" s="5599" t="s">
        <v>599</v>
      </c>
      <c r="D11061" s="5600" t="s">
        <v>230</v>
      </c>
      <c r="H11061" s="5596"/>
    </row>
    <row r="11062" spans="1:8" s="1712" customFormat="1" x14ac:dyDescent="0.2">
      <c r="A11062" s="69"/>
      <c r="B11062" s="69"/>
      <c r="C11062" s="5599" t="s">
        <v>599</v>
      </c>
      <c r="D11062" s="5600" t="s">
        <v>1222</v>
      </c>
      <c r="H11062" s="5596"/>
    </row>
    <row r="11063" spans="1:8" s="1712" customFormat="1" x14ac:dyDescent="0.2">
      <c r="A11063" s="69"/>
      <c r="B11063" s="69"/>
      <c r="C11063" s="5597" t="s">
        <v>451</v>
      </c>
      <c r="D11063" s="5600" t="s">
        <v>452</v>
      </c>
      <c r="H11063" s="5596"/>
    </row>
    <row r="11064" spans="1:8" s="1712" customFormat="1" x14ac:dyDescent="0.2">
      <c r="A11064" s="69"/>
      <c r="B11064" s="69"/>
      <c r="C11064" s="5597" t="s">
        <v>453</v>
      </c>
      <c r="D11064" s="5598" t="s">
        <v>454</v>
      </c>
      <c r="H11064" s="5596"/>
    </row>
    <row r="11065" spans="1:8" s="1712" customFormat="1" x14ac:dyDescent="0.2">
      <c r="A11065" s="69"/>
      <c r="B11065" s="69"/>
      <c r="C11065" s="5597" t="s">
        <v>854</v>
      </c>
      <c r="D11065" s="5598" t="s">
        <v>607</v>
      </c>
      <c r="H11065" s="5596"/>
    </row>
    <row r="11066" spans="1:8" s="1712" customFormat="1" x14ac:dyDescent="0.2">
      <c r="A11066" s="69"/>
      <c r="B11066" s="69"/>
      <c r="C11066" s="5597" t="s">
        <v>855</v>
      </c>
      <c r="D11066" s="72" t="s">
        <v>608</v>
      </c>
      <c r="H11066" s="5596"/>
    </row>
    <row r="11067" spans="1:8" s="1712" customFormat="1" x14ac:dyDescent="0.2">
      <c r="A11067" s="69"/>
      <c r="B11067" s="69"/>
      <c r="C11067" s="5597" t="s">
        <v>856</v>
      </c>
      <c r="D11067" s="5600" t="s">
        <v>609</v>
      </c>
      <c r="H11067" s="5596"/>
    </row>
    <row r="11068" spans="1:8" s="1712" customFormat="1" x14ac:dyDescent="0.2">
      <c r="A11068" s="69"/>
      <c r="B11068" s="69"/>
      <c r="C11068" s="5597" t="s">
        <v>856</v>
      </c>
      <c r="D11068" s="5598" t="s">
        <v>2502</v>
      </c>
      <c r="H11068" s="5596"/>
    </row>
    <row r="11069" spans="1:8" s="1712" customFormat="1" x14ac:dyDescent="0.2">
      <c r="A11069" s="69"/>
      <c r="B11069" s="69"/>
      <c r="C11069" s="5597" t="s">
        <v>857</v>
      </c>
      <c r="D11069" s="5601" t="s">
        <v>610</v>
      </c>
      <c r="H11069" s="5596"/>
    </row>
    <row r="11070" spans="1:8" s="1712" customFormat="1" ht="13.5" thickBot="1" x14ac:dyDescent="0.25">
      <c r="A11070" s="69"/>
      <c r="B11070" s="69"/>
      <c r="C11070" s="5597" t="s">
        <v>858</v>
      </c>
      <c r="D11070" s="5598" t="s">
        <v>611</v>
      </c>
      <c r="H11070" s="5596"/>
    </row>
    <row r="11071" spans="1:8" s="1712" customFormat="1" ht="23.25" thickBot="1" x14ac:dyDescent="0.25">
      <c r="A11071" s="69"/>
      <c r="B11071" s="69"/>
      <c r="C11071" s="1714" t="s">
        <v>866</v>
      </c>
      <c r="D11071" s="5560" t="s">
        <v>867</v>
      </c>
      <c r="H11071" s="5596"/>
    </row>
    <row r="11072" spans="1:8" s="1712" customFormat="1" x14ac:dyDescent="0.2">
      <c r="A11072" s="69"/>
      <c r="B11072" s="69"/>
      <c r="C11072" s="5597" t="s">
        <v>869</v>
      </c>
      <c r="D11072" s="5598" t="s">
        <v>519</v>
      </c>
      <c r="H11072" s="5596"/>
    </row>
    <row r="11073" spans="1:8" s="1712" customFormat="1" ht="13.5" thickBot="1" x14ac:dyDescent="0.25">
      <c r="A11073" s="69"/>
      <c r="B11073" s="69"/>
      <c r="C11073" s="1719" t="s">
        <v>871</v>
      </c>
      <c r="D11073" s="5600" t="s">
        <v>521</v>
      </c>
      <c r="H11073" s="5596"/>
    </row>
    <row r="11074" spans="1:8" s="1712" customFormat="1" ht="13.5" thickBot="1" x14ac:dyDescent="0.25">
      <c r="A11074" s="69"/>
      <c r="B11074" s="69"/>
      <c r="C11074" s="1714" t="s">
        <v>873</v>
      </c>
      <c r="D11074" s="5560" t="s">
        <v>615</v>
      </c>
      <c r="H11074" s="5596"/>
    </row>
    <row r="11075" spans="1:8" s="1712" customFormat="1" x14ac:dyDescent="0.2">
      <c r="A11075" s="69"/>
      <c r="B11075" s="69"/>
      <c r="C11075" s="5599" t="s">
        <v>874</v>
      </c>
      <c r="D11075" s="5600" t="s">
        <v>616</v>
      </c>
      <c r="H11075" s="5596"/>
    </row>
    <row r="11076" spans="1:8" s="1712" customFormat="1" x14ac:dyDescent="0.2">
      <c r="A11076" s="69"/>
      <c r="B11076" s="69"/>
      <c r="C11076" s="5597" t="s">
        <v>457</v>
      </c>
      <c r="D11076" s="5600" t="s">
        <v>458</v>
      </c>
      <c r="H11076" s="5596"/>
    </row>
    <row r="11077" spans="1:8" s="1712" customFormat="1" ht="13.5" thickBot="1" x14ac:dyDescent="0.25">
      <c r="A11077" s="69"/>
      <c r="B11077" s="69"/>
      <c r="C11077" s="5597" t="s">
        <v>459</v>
      </c>
      <c r="D11077" s="5598" t="s">
        <v>460</v>
      </c>
      <c r="H11077" s="5596"/>
    </row>
    <row r="11078" spans="1:8" s="1712" customFormat="1" ht="13.5" thickBot="1" x14ac:dyDescent="0.25">
      <c r="A11078" s="69"/>
      <c r="B11078" s="69"/>
      <c r="C11078" s="1714" t="s">
        <v>877</v>
      </c>
      <c r="D11078" s="5560" t="s">
        <v>618</v>
      </c>
      <c r="H11078" s="5596"/>
    </row>
    <row r="11079" spans="1:8" s="1712" customFormat="1" ht="22.5" x14ac:dyDescent="0.2">
      <c r="A11079" s="69"/>
      <c r="B11079" s="69"/>
      <c r="C11079" s="5599" t="s">
        <v>461</v>
      </c>
      <c r="D11079" s="5600" t="s">
        <v>462</v>
      </c>
      <c r="H11079" s="5596"/>
    </row>
    <row r="11080" spans="1:8" s="1712" customFormat="1" ht="13.5" thickBot="1" x14ac:dyDescent="0.25">
      <c r="A11080" s="69"/>
      <c r="B11080" s="69"/>
      <c r="C11080" s="5597" t="s">
        <v>463</v>
      </c>
      <c r="D11080" s="5598" t="s">
        <v>464</v>
      </c>
      <c r="H11080" s="5596"/>
    </row>
    <row r="11081" spans="1:8" s="1712" customFormat="1" ht="13.5" thickBot="1" x14ac:dyDescent="0.25">
      <c r="A11081" s="69"/>
      <c r="B11081" s="69"/>
      <c r="C11081" s="1714" t="s">
        <v>889</v>
      </c>
      <c r="D11081" s="5560" t="s">
        <v>631</v>
      </c>
      <c r="H11081" s="5596"/>
    </row>
    <row r="11082" spans="1:8" s="1712" customFormat="1" x14ac:dyDescent="0.2">
      <c r="A11082" s="69"/>
      <c r="B11082" s="69"/>
      <c r="C11082" s="5599" t="s">
        <v>890</v>
      </c>
      <c r="D11082" s="5600" t="s">
        <v>240</v>
      </c>
      <c r="H11082" s="5596"/>
    </row>
    <row r="11083" spans="1:8" s="1712" customFormat="1" x14ac:dyDescent="0.2">
      <c r="A11083" s="69"/>
      <c r="B11083" s="69"/>
      <c r="C11083" s="5599" t="s">
        <v>2503</v>
      </c>
      <c r="D11083" s="5600" t="s">
        <v>2504</v>
      </c>
      <c r="H11083" s="5596"/>
    </row>
    <row r="11084" spans="1:8" s="1712" customFormat="1" x14ac:dyDescent="0.2">
      <c r="A11084" s="69"/>
      <c r="B11084" s="69"/>
      <c r="C11084" s="5597" t="s">
        <v>891</v>
      </c>
      <c r="D11084" s="5600" t="s">
        <v>241</v>
      </c>
      <c r="H11084" s="5596"/>
    </row>
    <row r="11085" spans="1:8" s="1712" customFormat="1" x14ac:dyDescent="0.2">
      <c r="A11085" s="69"/>
      <c r="B11085" s="69"/>
      <c r="C11085" s="5597" t="s">
        <v>891</v>
      </c>
      <c r="D11085" s="5600" t="s">
        <v>242</v>
      </c>
      <c r="H11085" s="5596"/>
    </row>
    <row r="11086" spans="1:8" s="1712" customFormat="1" x14ac:dyDescent="0.2">
      <c r="A11086" s="69"/>
      <c r="B11086" s="69"/>
      <c r="C11086" s="5597" t="s">
        <v>465</v>
      </c>
      <c r="D11086" s="5600" t="s">
        <v>243</v>
      </c>
      <c r="H11086" s="5596"/>
    </row>
    <row r="11087" spans="1:8" s="1712" customFormat="1" ht="13.5" thickBot="1" x14ac:dyDescent="0.25">
      <c r="A11087" s="69"/>
      <c r="B11087" s="69"/>
      <c r="C11087" s="5597" t="s">
        <v>895</v>
      </c>
      <c r="D11087" s="5598" t="s">
        <v>253</v>
      </c>
      <c r="H11087" s="5596"/>
    </row>
    <row r="11088" spans="1:8" s="1712" customFormat="1" ht="23.25" thickBot="1" x14ac:dyDescent="0.25">
      <c r="A11088" s="69"/>
      <c r="B11088" s="69"/>
      <c r="C11088" s="1714" t="s">
        <v>1224</v>
      </c>
      <c r="D11088" s="5560" t="s">
        <v>633</v>
      </c>
      <c r="H11088" s="5596"/>
    </row>
    <row r="11089" spans="1:8" s="1712" customFormat="1" ht="22.5" x14ac:dyDescent="0.2">
      <c r="A11089" s="69"/>
      <c r="B11089" s="69"/>
      <c r="C11089" s="5599" t="s">
        <v>897</v>
      </c>
      <c r="D11089" s="5600" t="s">
        <v>245</v>
      </c>
      <c r="H11089" s="5596"/>
    </row>
    <row r="11090" spans="1:8" s="1712" customFormat="1" ht="22.5" x14ac:dyDescent="0.2">
      <c r="A11090" s="69"/>
      <c r="B11090" s="69"/>
      <c r="C11090" s="5597" t="s">
        <v>2505</v>
      </c>
      <c r="D11090" s="5600" t="s">
        <v>245</v>
      </c>
      <c r="H11090" s="5596"/>
    </row>
    <row r="11091" spans="1:8" s="1712" customFormat="1" x14ac:dyDescent="0.2">
      <c r="A11091" s="69"/>
      <c r="B11091" s="69"/>
      <c r="C11091" s="5597" t="s">
        <v>902</v>
      </c>
      <c r="D11091" s="5600" t="s">
        <v>250</v>
      </c>
      <c r="H11091" s="5596"/>
    </row>
    <row r="11092" spans="1:8" s="1712" customFormat="1" ht="13.5" thickBot="1" x14ac:dyDescent="0.25">
      <c r="A11092" s="69"/>
      <c r="B11092" s="69"/>
      <c r="C11092" s="5602" t="s">
        <v>904</v>
      </c>
      <c r="D11092" s="5600" t="s">
        <v>252</v>
      </c>
      <c r="H11092" s="5596"/>
    </row>
    <row r="11093" spans="1:8" s="1712" customFormat="1" ht="23.25" thickBot="1" x14ac:dyDescent="0.25">
      <c r="A11093" s="69"/>
      <c r="B11093" s="69"/>
      <c r="C11093" s="1714" t="s">
        <v>906</v>
      </c>
      <c r="D11093" s="5560" t="s">
        <v>635</v>
      </c>
      <c r="H11093" s="5596"/>
    </row>
    <row r="11094" spans="1:8" s="1712" customFormat="1" ht="22.5" x14ac:dyDescent="0.2">
      <c r="A11094" s="69"/>
      <c r="B11094" s="69"/>
      <c r="C11094" s="5597" t="s">
        <v>910</v>
      </c>
      <c r="D11094" s="5600" t="s">
        <v>639</v>
      </c>
      <c r="H11094" s="5596"/>
    </row>
    <row r="11095" spans="1:8" s="1712" customFormat="1" x14ac:dyDescent="0.2">
      <c r="A11095" s="69"/>
      <c r="B11095" s="69"/>
      <c r="C11095" s="5597" t="s">
        <v>912</v>
      </c>
      <c r="D11095" s="5600" t="s">
        <v>641</v>
      </c>
      <c r="H11095" s="5596"/>
    </row>
    <row r="11096" spans="1:8" s="1712" customFormat="1" ht="22.5" x14ac:dyDescent="0.2">
      <c r="A11096" s="69"/>
      <c r="B11096" s="69"/>
      <c r="C11096" s="5597" t="s">
        <v>913</v>
      </c>
      <c r="D11096" s="5600" t="s">
        <v>1167</v>
      </c>
      <c r="H11096" s="5596"/>
    </row>
    <row r="11097" spans="1:8" s="1712" customFormat="1" x14ac:dyDescent="0.2">
      <c r="A11097" s="69"/>
      <c r="B11097" s="69"/>
      <c r="C11097" s="5597" t="s">
        <v>916</v>
      </c>
      <c r="D11097" s="5600" t="s">
        <v>645</v>
      </c>
      <c r="H11097" s="5596"/>
    </row>
    <row r="11098" spans="1:8" s="1712" customFormat="1" ht="13.5" thickBot="1" x14ac:dyDescent="0.25">
      <c r="A11098" s="69"/>
      <c r="B11098" s="69"/>
      <c r="C11098" s="5597" t="s">
        <v>466</v>
      </c>
      <c r="D11098" s="5598" t="s">
        <v>467</v>
      </c>
      <c r="H11098" s="5596"/>
    </row>
    <row r="11099" spans="1:8" s="1712" customFormat="1" ht="13.5" thickBot="1" x14ac:dyDescent="0.25">
      <c r="A11099" s="69"/>
      <c r="B11099" s="69"/>
      <c r="C11099" s="1714" t="s">
        <v>918</v>
      </c>
      <c r="D11099" s="5560" t="s">
        <v>648</v>
      </c>
      <c r="H11099" s="5596"/>
    </row>
    <row r="11100" spans="1:8" s="1712" customFormat="1" ht="22.5" x14ac:dyDescent="0.2">
      <c r="A11100" s="69"/>
      <c r="B11100" s="69"/>
      <c r="C11100" s="5597" t="s">
        <v>656</v>
      </c>
      <c r="D11100" s="5600" t="s">
        <v>657</v>
      </c>
      <c r="H11100" s="5596"/>
    </row>
    <row r="11101" spans="1:8" s="1712" customFormat="1" x14ac:dyDescent="0.2">
      <c r="A11101" s="69"/>
      <c r="B11101" s="69"/>
      <c r="C11101" s="5597" t="s">
        <v>929</v>
      </c>
      <c r="D11101" s="5598" t="s">
        <v>658</v>
      </c>
      <c r="H11101" s="5596"/>
    </row>
    <row r="11102" spans="1:8" s="1712" customFormat="1" ht="23.25" thickBot="1" x14ac:dyDescent="0.25">
      <c r="A11102" s="69"/>
      <c r="B11102" s="69"/>
      <c r="C11102" s="5597" t="s">
        <v>1323</v>
      </c>
      <c r="D11102" s="5603" t="s">
        <v>660</v>
      </c>
      <c r="H11102" s="5596"/>
    </row>
    <row r="11103" spans="1:8" s="1712" customFormat="1" ht="13.5" thickBot="1" x14ac:dyDescent="0.25">
      <c r="A11103" s="69"/>
      <c r="B11103" s="69"/>
      <c r="C11103" s="1714" t="s">
        <v>932</v>
      </c>
      <c r="D11103" s="5560" t="s">
        <v>662</v>
      </c>
      <c r="H11103" s="5596"/>
    </row>
    <row r="11104" spans="1:8" s="1712" customFormat="1" x14ac:dyDescent="0.2">
      <c r="A11104" s="69"/>
      <c r="B11104" s="69"/>
      <c r="C11104" s="5597" t="s">
        <v>944</v>
      </c>
      <c r="D11104" s="5600" t="s">
        <v>361</v>
      </c>
      <c r="H11104" s="5596"/>
    </row>
    <row r="11105" spans="1:8" s="1712" customFormat="1" x14ac:dyDescent="0.2">
      <c r="A11105" s="69"/>
      <c r="B11105" s="69"/>
      <c r="C11105" s="5597" t="s">
        <v>945</v>
      </c>
      <c r="D11105" s="5600" t="s">
        <v>362</v>
      </c>
      <c r="H11105" s="5596"/>
    </row>
    <row r="11106" spans="1:8" s="1712" customFormat="1" ht="13.5" thickBot="1" x14ac:dyDescent="0.25">
      <c r="A11106" s="69"/>
      <c r="B11106" s="69"/>
      <c r="C11106" s="5602" t="s">
        <v>952</v>
      </c>
      <c r="D11106" s="5600" t="s">
        <v>371</v>
      </c>
      <c r="H11106" s="5596"/>
    </row>
    <row r="11107" spans="1:8" s="1712" customFormat="1" ht="13.5" thickBot="1" x14ac:dyDescent="0.25">
      <c r="A11107" s="69"/>
      <c r="B11107" s="69"/>
      <c r="C11107" s="1714" t="s">
        <v>955</v>
      </c>
      <c r="D11107" s="5560" t="s">
        <v>666</v>
      </c>
      <c r="H11107" s="5596"/>
    </row>
    <row r="11108" spans="1:8" s="1712" customFormat="1" ht="22.5" x14ac:dyDescent="0.2">
      <c r="A11108" s="69"/>
      <c r="B11108" s="69"/>
      <c r="C11108" s="5599" t="s">
        <v>956</v>
      </c>
      <c r="D11108" s="5600" t="s">
        <v>373</v>
      </c>
      <c r="H11108" s="5596"/>
    </row>
    <row r="11109" spans="1:8" s="1712" customFormat="1" x14ac:dyDescent="0.2">
      <c r="A11109" s="69"/>
      <c r="B11109" s="69"/>
      <c r="C11109" s="5597" t="s">
        <v>957</v>
      </c>
      <c r="D11109" s="5600" t="s">
        <v>374</v>
      </c>
      <c r="H11109" s="5596"/>
    </row>
    <row r="11110" spans="1:8" s="1712" customFormat="1" ht="23.25" thickBot="1" x14ac:dyDescent="0.25">
      <c r="A11110" s="69"/>
      <c r="B11110" s="69"/>
      <c r="C11110" s="5597" t="s">
        <v>959</v>
      </c>
      <c r="D11110" s="5600" t="s">
        <v>376</v>
      </c>
      <c r="H11110" s="5596"/>
    </row>
    <row r="11111" spans="1:8" s="1712" customFormat="1" ht="23.25" thickBot="1" x14ac:dyDescent="0.25">
      <c r="A11111" s="69"/>
      <c r="B11111" s="69"/>
      <c r="C11111" s="1714" t="s">
        <v>964</v>
      </c>
      <c r="D11111" s="5560" t="s">
        <v>669</v>
      </c>
      <c r="H11111" s="5596"/>
    </row>
    <row r="11112" spans="1:8" s="1712" customFormat="1" ht="22.5" x14ac:dyDescent="0.2">
      <c r="A11112" s="69"/>
      <c r="B11112" s="69"/>
      <c r="C11112" s="5597" t="s">
        <v>966</v>
      </c>
      <c r="D11112" s="5600" t="s">
        <v>670</v>
      </c>
      <c r="H11112" s="5596"/>
    </row>
    <row r="11113" spans="1:8" s="1712" customFormat="1" x14ac:dyDescent="0.2">
      <c r="A11113" s="69"/>
      <c r="B11113" s="69"/>
      <c r="C11113" s="5597" t="s">
        <v>968</v>
      </c>
      <c r="D11113" s="5598" t="s">
        <v>672</v>
      </c>
      <c r="H11113" s="5596"/>
    </row>
    <row r="11114" spans="1:8" s="1712" customFormat="1" ht="23.25" thickBot="1" x14ac:dyDescent="0.25">
      <c r="A11114" s="69"/>
      <c r="B11114" s="69"/>
      <c r="C11114" s="5597" t="s">
        <v>969</v>
      </c>
      <c r="D11114" s="5598" t="s">
        <v>673</v>
      </c>
      <c r="H11114" s="5596"/>
    </row>
    <row r="11115" spans="1:8" s="1712" customFormat="1" ht="13.5" thickBot="1" x14ac:dyDescent="0.25">
      <c r="A11115" s="69"/>
      <c r="B11115" s="69"/>
      <c r="C11115" s="1714" t="s">
        <v>970</v>
      </c>
      <c r="D11115" s="5560" t="s">
        <v>674</v>
      </c>
      <c r="H11115" s="5596"/>
    </row>
    <row r="11116" spans="1:8" s="1712" customFormat="1" x14ac:dyDescent="0.2">
      <c r="A11116" s="69"/>
      <c r="B11116" s="69"/>
      <c r="C11116" s="5599" t="s">
        <v>471</v>
      </c>
      <c r="D11116" s="5600" t="s">
        <v>472</v>
      </c>
      <c r="H11116" s="5596"/>
    </row>
    <row r="11117" spans="1:8" s="1712" customFormat="1" x14ac:dyDescent="0.2">
      <c r="A11117" s="69"/>
      <c r="B11117" s="69"/>
      <c r="C11117" s="5597" t="s">
        <v>971</v>
      </c>
      <c r="D11117" s="5598" t="s">
        <v>675</v>
      </c>
      <c r="H11117" s="5596"/>
    </row>
    <row r="11118" spans="1:8" s="1712" customFormat="1" x14ac:dyDescent="0.2">
      <c r="A11118" s="69"/>
      <c r="B11118" s="69"/>
      <c r="C11118" s="5597" t="s">
        <v>473</v>
      </c>
      <c r="D11118" s="5598" t="s">
        <v>474</v>
      </c>
      <c r="H11118" s="5596"/>
    </row>
    <row r="11119" spans="1:8" s="1712" customFormat="1" x14ac:dyDescent="0.2">
      <c r="A11119" s="69"/>
      <c r="B11119" s="69"/>
      <c r="C11119" s="5597" t="s">
        <v>475</v>
      </c>
      <c r="D11119" s="5598" t="s">
        <v>476</v>
      </c>
      <c r="H11119" s="5596"/>
    </row>
    <row r="11120" spans="1:8" s="1712" customFormat="1" x14ac:dyDescent="0.2">
      <c r="A11120" s="69"/>
      <c r="B11120" s="69"/>
      <c r="C11120" s="5597" t="s">
        <v>972</v>
      </c>
      <c r="D11120" s="5598" t="s">
        <v>676</v>
      </c>
      <c r="H11120" s="5596"/>
    </row>
    <row r="11121" spans="1:8" s="1712" customFormat="1" x14ac:dyDescent="0.2">
      <c r="A11121" s="69"/>
      <c r="B11121" s="69"/>
      <c r="C11121" s="5597" t="s">
        <v>973</v>
      </c>
      <c r="D11121" s="5598" t="s">
        <v>677</v>
      </c>
      <c r="H11121" s="5596"/>
    </row>
    <row r="11122" spans="1:8" s="1712" customFormat="1" x14ac:dyDescent="0.2">
      <c r="A11122" s="69"/>
      <c r="B11122" s="69"/>
      <c r="C11122" s="5597" t="s">
        <v>974</v>
      </c>
      <c r="D11122" s="5598" t="s">
        <v>678</v>
      </c>
      <c r="H11122" s="5596"/>
    </row>
    <row r="11123" spans="1:8" s="1712" customFormat="1" x14ac:dyDescent="0.2">
      <c r="A11123" s="69"/>
      <c r="B11123" s="69"/>
      <c r="C11123" s="5597" t="s">
        <v>477</v>
      </c>
      <c r="D11123" s="5598" t="s">
        <v>478</v>
      </c>
      <c r="H11123" s="5596"/>
    </row>
    <row r="11124" spans="1:8" s="1712" customFormat="1" x14ac:dyDescent="0.2">
      <c r="A11124" s="69"/>
      <c r="B11124" s="69"/>
      <c r="C11124" s="5597" t="s">
        <v>479</v>
      </c>
      <c r="D11124" s="5598" t="s">
        <v>480</v>
      </c>
      <c r="H11124" s="5596"/>
    </row>
    <row r="11125" spans="1:8" s="1712" customFormat="1" x14ac:dyDescent="0.2">
      <c r="A11125" s="69"/>
      <c r="B11125" s="69"/>
      <c r="C11125" s="5597" t="s">
        <v>975</v>
      </c>
      <c r="D11125" s="5598" t="s">
        <v>572</v>
      </c>
      <c r="H11125" s="5596"/>
    </row>
    <row r="11126" spans="1:8" s="1712" customFormat="1" x14ac:dyDescent="0.2">
      <c r="A11126" s="69"/>
      <c r="B11126" s="69"/>
      <c r="C11126" s="5597" t="s">
        <v>976</v>
      </c>
      <c r="D11126" s="5598" t="s">
        <v>528</v>
      </c>
      <c r="H11126" s="5596"/>
    </row>
    <row r="11127" spans="1:8" s="1712" customFormat="1" x14ac:dyDescent="0.2">
      <c r="A11127" s="69"/>
      <c r="B11127" s="69"/>
      <c r="C11127" s="5597" t="s">
        <v>978</v>
      </c>
      <c r="D11127" s="5598" t="s">
        <v>530</v>
      </c>
      <c r="H11127" s="5596"/>
    </row>
    <row r="11128" spans="1:8" s="1712" customFormat="1" x14ac:dyDescent="0.2">
      <c r="A11128" s="69"/>
      <c r="B11128" s="69"/>
      <c r="C11128" s="5597" t="s">
        <v>979</v>
      </c>
      <c r="D11128" s="5598" t="s">
        <v>531</v>
      </c>
      <c r="H11128" s="5596"/>
    </row>
    <row r="11129" spans="1:8" s="1712" customFormat="1" x14ac:dyDescent="0.2">
      <c r="A11129" s="69"/>
      <c r="B11129" s="69"/>
      <c r="C11129" s="5597" t="s">
        <v>680</v>
      </c>
      <c r="D11129" s="5600" t="s">
        <v>681</v>
      </c>
      <c r="H11129" s="5596"/>
    </row>
    <row r="11130" spans="1:8" s="1712" customFormat="1" ht="13.5" thickBot="1" x14ac:dyDescent="0.25">
      <c r="A11130" s="69"/>
      <c r="B11130" s="69"/>
      <c r="C11130" s="5597" t="s">
        <v>981</v>
      </c>
      <c r="D11130" s="5600" t="s">
        <v>682</v>
      </c>
      <c r="H11130" s="5596"/>
    </row>
    <row r="11131" spans="1:8" s="1712" customFormat="1" ht="13.5" thickBot="1" x14ac:dyDescent="0.25">
      <c r="A11131" s="69"/>
      <c r="B11131" s="69"/>
      <c r="C11131" s="1714" t="s">
        <v>983</v>
      </c>
      <c r="D11131" s="5560" t="s">
        <v>685</v>
      </c>
      <c r="H11131" s="5596"/>
    </row>
    <row r="11132" spans="1:8" s="1712" customFormat="1" ht="22.5" x14ac:dyDescent="0.2">
      <c r="A11132" s="69"/>
      <c r="B11132" s="69"/>
      <c r="C11132" s="5604" t="s">
        <v>686</v>
      </c>
      <c r="D11132" s="5600" t="s">
        <v>532</v>
      </c>
      <c r="H11132" s="5596"/>
    </row>
    <row r="11133" spans="1:8" s="1712" customFormat="1" x14ac:dyDescent="0.2">
      <c r="A11133" s="69"/>
      <c r="B11133" s="69"/>
      <c r="C11133" s="5605" t="s">
        <v>984</v>
      </c>
      <c r="D11133" s="5598" t="s">
        <v>533</v>
      </c>
      <c r="H11133" s="5596"/>
    </row>
    <row r="11134" spans="1:8" s="1712" customFormat="1" ht="22.5" x14ac:dyDescent="0.2">
      <c r="A11134" s="69"/>
      <c r="B11134" s="69"/>
      <c r="C11134" s="5605" t="s">
        <v>985</v>
      </c>
      <c r="D11134" s="5600" t="s">
        <v>534</v>
      </c>
      <c r="H11134" s="5596"/>
    </row>
    <row r="11135" spans="1:8" s="1712" customFormat="1" x14ac:dyDescent="0.2">
      <c r="A11135" s="69"/>
      <c r="B11135" s="69"/>
      <c r="C11135" s="5605" t="s">
        <v>986</v>
      </c>
      <c r="D11135" s="5600" t="s">
        <v>535</v>
      </c>
      <c r="H11135" s="5596"/>
    </row>
    <row r="11136" spans="1:8" s="1712" customFormat="1" x14ac:dyDescent="0.2">
      <c r="A11136" s="69"/>
      <c r="B11136" s="69"/>
      <c r="C11136" s="5605" t="s">
        <v>987</v>
      </c>
      <c r="D11136" s="5600" t="s">
        <v>536</v>
      </c>
      <c r="H11136" s="5596"/>
    </row>
    <row r="11137" spans="1:8" s="1712" customFormat="1" x14ac:dyDescent="0.2">
      <c r="A11137" s="69"/>
      <c r="B11137" s="69"/>
      <c r="C11137" s="5605" t="s">
        <v>687</v>
      </c>
      <c r="D11137" s="5600" t="s">
        <v>542</v>
      </c>
      <c r="H11137" s="5596"/>
    </row>
    <row r="11138" spans="1:8" s="1712" customFormat="1" x14ac:dyDescent="0.2">
      <c r="A11138" s="69"/>
      <c r="B11138" s="69"/>
      <c r="C11138" s="5605" t="s">
        <v>688</v>
      </c>
      <c r="D11138" s="5600" t="s">
        <v>587</v>
      </c>
      <c r="H11138" s="5596"/>
    </row>
    <row r="11139" spans="1:8" s="1712" customFormat="1" x14ac:dyDescent="0.2">
      <c r="A11139" s="69"/>
      <c r="B11139" s="69"/>
      <c r="C11139" s="5605" t="s">
        <v>691</v>
      </c>
      <c r="D11139" s="5600" t="s">
        <v>586</v>
      </c>
      <c r="H11139" s="5596"/>
    </row>
    <row r="11140" spans="1:8" s="1712" customFormat="1" ht="13.5" thickBot="1" x14ac:dyDescent="0.25">
      <c r="A11140" s="69"/>
      <c r="B11140" s="69"/>
      <c r="C11140" s="5605" t="s">
        <v>998</v>
      </c>
      <c r="D11140" s="5598" t="s">
        <v>549</v>
      </c>
      <c r="H11140" s="5596"/>
    </row>
    <row r="11141" spans="1:8" s="1712" customFormat="1" ht="23.25" thickBot="1" x14ac:dyDescent="0.25">
      <c r="A11141" s="69"/>
      <c r="B11141" s="69"/>
      <c r="C11141" s="1714" t="s">
        <v>999</v>
      </c>
      <c r="D11141" s="5560" t="s">
        <v>692</v>
      </c>
      <c r="H11141" s="5596"/>
    </row>
    <row r="11142" spans="1:8" s="1712" customFormat="1" x14ac:dyDescent="0.2">
      <c r="A11142" s="69"/>
      <c r="B11142" s="69"/>
      <c r="C11142" s="5597" t="s">
        <v>1001</v>
      </c>
      <c r="D11142" s="5600" t="s">
        <v>694</v>
      </c>
      <c r="H11142" s="5596"/>
    </row>
    <row r="11143" spans="1:8" s="1712" customFormat="1" ht="22.5" x14ac:dyDescent="0.2">
      <c r="A11143" s="69"/>
      <c r="B11143" s="69"/>
      <c r="C11143" s="5597" t="s">
        <v>2506</v>
      </c>
      <c r="D11143" s="5600" t="s">
        <v>696</v>
      </c>
      <c r="H11143" s="5596"/>
    </row>
    <row r="11144" spans="1:8" s="1712" customFormat="1" x14ac:dyDescent="0.2">
      <c r="A11144" s="69"/>
      <c r="B11144" s="69"/>
      <c r="C11144" s="5597" t="s">
        <v>1004</v>
      </c>
      <c r="D11144" s="5600" t="s">
        <v>697</v>
      </c>
      <c r="H11144" s="5596"/>
    </row>
    <row r="11145" spans="1:8" s="1712" customFormat="1" x14ac:dyDescent="0.2">
      <c r="A11145" s="69"/>
      <c r="B11145" s="69"/>
      <c r="C11145" s="5597" t="s">
        <v>1005</v>
      </c>
      <c r="D11145" s="5600" t="s">
        <v>698</v>
      </c>
      <c r="H11145" s="5596"/>
    </row>
    <row r="11146" spans="1:8" s="1712" customFormat="1" ht="13.5" thickBot="1" x14ac:dyDescent="0.25">
      <c r="A11146" s="69"/>
      <c r="B11146" s="69"/>
      <c r="C11146" s="5597" t="s">
        <v>1006</v>
      </c>
      <c r="D11146" s="5600" t="s">
        <v>699</v>
      </c>
      <c r="H11146" s="5596"/>
    </row>
    <row r="11147" spans="1:8" s="1712" customFormat="1" ht="13.5" thickBot="1" x14ac:dyDescent="0.25">
      <c r="A11147" s="69"/>
      <c r="B11147" s="69"/>
      <c r="C11147" s="1714" t="s">
        <v>1008</v>
      </c>
      <c r="D11147" s="5560" t="s">
        <v>701</v>
      </c>
      <c r="H11147" s="5596"/>
    </row>
    <row r="11148" spans="1:8" s="1712" customFormat="1" x14ac:dyDescent="0.2">
      <c r="A11148" s="69"/>
      <c r="B11148" s="69"/>
      <c r="C11148" s="5599" t="s">
        <v>1009</v>
      </c>
      <c r="D11148" s="5600" t="s">
        <v>702</v>
      </c>
      <c r="H11148" s="5596"/>
    </row>
    <row r="11149" spans="1:8" s="1712" customFormat="1" x14ac:dyDescent="0.2">
      <c r="A11149" s="69"/>
      <c r="B11149" s="69"/>
      <c r="C11149" s="5597" t="s">
        <v>705</v>
      </c>
      <c r="D11149" s="5598" t="s">
        <v>706</v>
      </c>
      <c r="H11149" s="5596"/>
    </row>
    <row r="11150" spans="1:8" s="1712" customFormat="1" ht="22.5" x14ac:dyDescent="0.2">
      <c r="A11150" s="69"/>
      <c r="B11150" s="69"/>
      <c r="C11150" s="5597" t="s">
        <v>707</v>
      </c>
      <c r="D11150" s="5598" t="s">
        <v>552</v>
      </c>
      <c r="H11150" s="5596"/>
    </row>
    <row r="11151" spans="1:8" s="1712" customFormat="1" x14ac:dyDescent="0.2">
      <c r="A11151" s="69"/>
      <c r="B11151" s="69"/>
      <c r="C11151" s="5597" t="s">
        <v>1013</v>
      </c>
      <c r="D11151" s="5598" t="s">
        <v>553</v>
      </c>
      <c r="H11151" s="5596"/>
    </row>
    <row r="11152" spans="1:8" s="1712" customFormat="1" ht="13.5" thickBot="1" x14ac:dyDescent="0.25">
      <c r="A11152" s="69"/>
      <c r="B11152" s="69"/>
      <c r="C11152" s="5597" t="s">
        <v>1014</v>
      </c>
      <c r="D11152" s="5600" t="s">
        <v>708</v>
      </c>
      <c r="H11152" s="5596"/>
    </row>
    <row r="11153" spans="1:8" s="1712" customFormat="1" ht="23.25" thickBot="1" x14ac:dyDescent="0.25">
      <c r="A11153" s="69"/>
      <c r="B11153" s="69"/>
      <c r="C11153" s="1714" t="s">
        <v>896</v>
      </c>
      <c r="D11153" s="5560" t="s">
        <v>709</v>
      </c>
      <c r="H11153" s="5596"/>
    </row>
    <row r="11154" spans="1:8" s="1712" customFormat="1" ht="22.5" x14ac:dyDescent="0.2">
      <c r="A11154" s="69"/>
      <c r="B11154" s="69"/>
      <c r="C11154" s="5597" t="s">
        <v>1018</v>
      </c>
      <c r="D11154" s="5598" t="s">
        <v>711</v>
      </c>
      <c r="H11154" s="5596"/>
    </row>
    <row r="11155" spans="1:8" s="1712" customFormat="1" ht="13.5" thickBot="1" x14ac:dyDescent="0.25">
      <c r="A11155" s="69"/>
      <c r="B11155" s="69"/>
      <c r="C11155" s="5597" t="s">
        <v>1019</v>
      </c>
      <c r="D11155" s="5600" t="s">
        <v>712</v>
      </c>
      <c r="H11155" s="5596"/>
    </row>
    <row r="11156" spans="1:8" s="1712" customFormat="1" ht="23.25" thickBot="1" x14ac:dyDescent="0.25">
      <c r="A11156" s="69"/>
      <c r="B11156" s="69"/>
      <c r="C11156" s="1714" t="s">
        <v>1024</v>
      </c>
      <c r="D11156" s="5560" t="s">
        <v>717</v>
      </c>
      <c r="H11156" s="5596"/>
    </row>
    <row r="11157" spans="1:8" s="1712" customFormat="1" x14ac:dyDescent="0.2">
      <c r="A11157" s="69"/>
      <c r="B11157" s="69"/>
      <c r="C11157" s="5602" t="s">
        <v>718</v>
      </c>
      <c r="D11157" s="5601" t="s">
        <v>555</v>
      </c>
      <c r="H11157" s="5596"/>
    </row>
    <row r="11158" spans="1:8" s="1712" customFormat="1" x14ac:dyDescent="0.2">
      <c r="A11158" s="69"/>
      <c r="B11158" s="69"/>
      <c r="C11158" s="5602" t="s">
        <v>719</v>
      </c>
      <c r="D11158" s="5601" t="s">
        <v>557</v>
      </c>
      <c r="H11158" s="5596"/>
    </row>
    <row r="11159" spans="1:8" s="1712" customFormat="1" x14ac:dyDescent="0.2">
      <c r="A11159" s="69"/>
      <c r="B11159" s="69"/>
      <c r="C11159" s="5602" t="s">
        <v>720</v>
      </c>
      <c r="D11159" s="5601" t="s">
        <v>558</v>
      </c>
      <c r="H11159" s="5596"/>
    </row>
    <row r="11160" spans="1:8" s="1712" customFormat="1" x14ac:dyDescent="0.2">
      <c r="A11160" s="69"/>
      <c r="B11160" s="69"/>
      <c r="C11160" s="5602" t="s">
        <v>1026</v>
      </c>
      <c r="D11160" s="5601" t="s">
        <v>559</v>
      </c>
      <c r="H11160" s="5596"/>
    </row>
    <row r="11161" spans="1:8" s="1712" customFormat="1" ht="13.5" thickBot="1" x14ac:dyDescent="0.25">
      <c r="A11161" s="69"/>
      <c r="B11161" s="69"/>
      <c r="C11161" s="5602" t="s">
        <v>1027</v>
      </c>
      <c r="D11161" s="5601" t="s">
        <v>560</v>
      </c>
      <c r="H11161" s="5596"/>
    </row>
    <row r="11162" spans="1:8" s="1712" customFormat="1" ht="13.5" thickBot="1" x14ac:dyDescent="0.25">
      <c r="A11162" s="69"/>
      <c r="B11162" s="69"/>
      <c r="C11162" s="5606" t="s">
        <v>1032</v>
      </c>
      <c r="D11162" s="5607" t="s">
        <v>724</v>
      </c>
      <c r="H11162" s="5596"/>
    </row>
    <row r="11163" spans="1:8" s="1712" customFormat="1" x14ac:dyDescent="0.2">
      <c r="A11163" s="69"/>
      <c r="B11163" s="69"/>
      <c r="C11163" s="932" t="s">
        <v>1034</v>
      </c>
      <c r="D11163" s="5600" t="s">
        <v>726</v>
      </c>
      <c r="H11163" s="5596"/>
    </row>
    <row r="11164" spans="1:8" s="1712" customFormat="1" x14ac:dyDescent="0.2">
      <c r="A11164" s="69"/>
      <c r="B11164" s="69"/>
      <c r="C11164" s="932" t="s">
        <v>1035</v>
      </c>
      <c r="D11164" s="5600" t="s">
        <v>729</v>
      </c>
      <c r="H11164" s="5596"/>
    </row>
    <row r="11165" spans="1:8" s="1712" customFormat="1" x14ac:dyDescent="0.2">
      <c r="A11165" s="69"/>
      <c r="B11165" s="69"/>
      <c r="C11165" s="932" t="s">
        <v>1036</v>
      </c>
      <c r="D11165" s="5600" t="s">
        <v>730</v>
      </c>
      <c r="H11165" s="5596"/>
    </row>
    <row r="11166" spans="1:8" s="1712" customFormat="1" x14ac:dyDescent="0.2">
      <c r="A11166" s="69"/>
      <c r="B11166" s="69"/>
      <c r="C11166" s="932" t="s">
        <v>1037</v>
      </c>
      <c r="D11166" s="5600" t="s">
        <v>731</v>
      </c>
      <c r="H11166" s="5596"/>
    </row>
    <row r="11167" spans="1:8" s="1712" customFormat="1" x14ac:dyDescent="0.2">
      <c r="A11167" s="69"/>
      <c r="B11167" s="69"/>
      <c r="C11167" s="1719" t="s">
        <v>1042</v>
      </c>
      <c r="D11167" s="5600" t="s">
        <v>736</v>
      </c>
      <c r="H11167" s="5596"/>
    </row>
    <row r="11168" spans="1:8" s="1712" customFormat="1" ht="13.5" thickBot="1" x14ac:dyDescent="0.25">
      <c r="A11168" s="69"/>
      <c r="B11168" s="69"/>
      <c r="C11168" s="5608" t="s">
        <v>1045</v>
      </c>
      <c r="D11168" s="5609" t="s">
        <v>739</v>
      </c>
      <c r="H11168" s="5596"/>
    </row>
    <row r="11169" spans="1:8" s="1712" customFormat="1" x14ac:dyDescent="0.2">
      <c r="A11169" s="69"/>
      <c r="B11169" s="69"/>
      <c r="C11169" s="5599" t="s">
        <v>1046</v>
      </c>
      <c r="D11169" s="5600" t="s">
        <v>740</v>
      </c>
      <c r="H11169" s="5596"/>
    </row>
    <row r="11170" spans="1:8" s="1712" customFormat="1" x14ac:dyDescent="0.2">
      <c r="A11170" s="69"/>
      <c r="B11170" s="69"/>
      <c r="C11170" s="5599" t="s">
        <v>1047</v>
      </c>
      <c r="D11170" s="5600" t="s">
        <v>741</v>
      </c>
      <c r="H11170" s="5596"/>
    </row>
    <row r="11171" spans="1:8" s="1712" customFormat="1" ht="22.5" x14ac:dyDescent="0.2">
      <c r="A11171" s="69"/>
      <c r="B11171" s="69"/>
      <c r="C11171" s="5599" t="s">
        <v>1051</v>
      </c>
      <c r="D11171" s="5600" t="s">
        <v>745</v>
      </c>
      <c r="H11171" s="5596"/>
    </row>
    <row r="11172" spans="1:8" s="1712" customFormat="1" ht="22.5" x14ac:dyDescent="0.2">
      <c r="A11172" s="69"/>
      <c r="B11172" s="69"/>
      <c r="C11172" s="5599" t="s">
        <v>1052</v>
      </c>
      <c r="D11172" s="5600" t="s">
        <v>746</v>
      </c>
      <c r="H11172" s="5596"/>
    </row>
    <row r="11173" spans="1:8" s="1712" customFormat="1" x14ac:dyDescent="0.2">
      <c r="A11173" s="69"/>
      <c r="B11173" s="69"/>
      <c r="C11173" s="5599" t="s">
        <v>1057</v>
      </c>
      <c r="D11173" s="5600" t="s">
        <v>750</v>
      </c>
      <c r="H11173" s="5596"/>
    </row>
    <row r="11174" spans="1:8" s="1712" customFormat="1" x14ac:dyDescent="0.2">
      <c r="A11174" s="69"/>
      <c r="B11174" s="69"/>
      <c r="C11174" s="5599" t="s">
        <v>485</v>
      </c>
      <c r="D11174" s="5600" t="s">
        <v>403</v>
      </c>
      <c r="H11174" s="5596"/>
    </row>
    <row r="11175" spans="1:8" s="1712" customFormat="1" ht="22.5" x14ac:dyDescent="0.2">
      <c r="A11175" s="69"/>
      <c r="B11175" s="69"/>
      <c r="C11175" s="5599" t="s">
        <v>751</v>
      </c>
      <c r="D11175" s="5600" t="s">
        <v>1206</v>
      </c>
      <c r="H11175" s="5596"/>
    </row>
    <row r="11176" spans="1:8" s="1712" customFormat="1" x14ac:dyDescent="0.2">
      <c r="A11176" s="69"/>
      <c r="B11176" s="69"/>
      <c r="C11176" s="5599" t="s">
        <v>1059</v>
      </c>
      <c r="D11176" s="5600" t="s">
        <v>753</v>
      </c>
      <c r="H11176" s="5596"/>
    </row>
    <row r="11177" spans="1:8" s="1712" customFormat="1" x14ac:dyDescent="0.2">
      <c r="A11177" s="69"/>
      <c r="B11177" s="69"/>
      <c r="C11177" s="5599" t="s">
        <v>1060</v>
      </c>
      <c r="D11177" s="5600" t="s">
        <v>754</v>
      </c>
      <c r="H11177" s="5596"/>
    </row>
    <row r="11178" spans="1:8" s="1712" customFormat="1" ht="23.25" thickBot="1" x14ac:dyDescent="0.25">
      <c r="A11178" s="69"/>
      <c r="B11178" s="69"/>
      <c r="C11178" s="5597" t="s">
        <v>757</v>
      </c>
      <c r="D11178" s="5598" t="s">
        <v>758</v>
      </c>
      <c r="H11178" s="5596"/>
    </row>
    <row r="11179" spans="1:8" s="1712" customFormat="1" ht="13.5" thickBot="1" x14ac:dyDescent="0.25">
      <c r="A11179" s="69"/>
      <c r="B11179" s="69"/>
      <c r="C11179" s="7577" t="s">
        <v>2507</v>
      </c>
      <c r="D11179" s="7578"/>
      <c r="H11179" s="5596"/>
    </row>
    <row r="11180" spans="1:8" s="1712" customFormat="1" ht="13.5" thickBot="1" x14ac:dyDescent="0.25">
      <c r="A11180" s="69"/>
      <c r="B11180" s="69"/>
      <c r="C11180" s="7579" t="s">
        <v>1327</v>
      </c>
      <c r="D11180" s="7580"/>
      <c r="H11180" s="5596"/>
    </row>
    <row r="11181" spans="1:8" s="1712" customFormat="1" ht="13.5" thickBot="1" x14ac:dyDescent="0.25">
      <c r="A11181" s="69"/>
      <c r="B11181" s="69"/>
      <c r="C11181" s="7581" t="s">
        <v>14</v>
      </c>
      <c r="D11181" s="7582"/>
      <c r="H11181" s="5596"/>
    </row>
  </sheetData>
  <mergeCells count="20">
    <mergeCell ref="C2:O2"/>
    <mergeCell ref="N5:O5"/>
    <mergeCell ref="J6:J7"/>
    <mergeCell ref="K6:K7"/>
    <mergeCell ref="L6:M6"/>
    <mergeCell ref="N6:O6"/>
    <mergeCell ref="C3:D3"/>
    <mergeCell ref="C4:C7"/>
    <mergeCell ref="D4:D7"/>
    <mergeCell ref="E4:E6"/>
    <mergeCell ref="F4:O4"/>
    <mergeCell ref="F5:G6"/>
    <mergeCell ref="H5:H7"/>
    <mergeCell ref="I5:I7"/>
    <mergeCell ref="J5:K5"/>
    <mergeCell ref="L5:M5"/>
    <mergeCell ref="C11179:D11179"/>
    <mergeCell ref="C11180:D11180"/>
    <mergeCell ref="C11181:D11181"/>
    <mergeCell ref="C62:D62"/>
  </mergeCells>
  <pageMargins left="0.7" right="0.7" top="0.75" bottom="0.75" header="0.3" footer="0.3"/>
  <pageSetup paperSize="9" scale="49"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Z11562"/>
  <sheetViews>
    <sheetView topLeftCell="A168" zoomScale="85" zoomScaleNormal="85" workbookViewId="0">
      <selection activeCell="L348" sqref="L348"/>
    </sheetView>
  </sheetViews>
  <sheetFormatPr defaultRowHeight="15" x14ac:dyDescent="0.25"/>
  <cols>
    <col min="1" max="1" width="7.5703125" style="6864" customWidth="1"/>
    <col min="2" max="2" width="31.140625" style="6865" customWidth="1"/>
    <col min="3" max="3" width="9.42578125" style="6866" customWidth="1"/>
    <col min="4" max="4" width="8.7109375" style="6866" customWidth="1"/>
    <col min="5" max="7" width="7.42578125" style="6866" customWidth="1"/>
    <col min="8" max="9" width="6.5703125" style="6866" customWidth="1"/>
    <col min="10" max="10" width="7.7109375" style="6867" customWidth="1"/>
    <col min="11" max="12" width="6.5703125" style="6866" customWidth="1"/>
    <col min="13" max="13" width="8.42578125" style="6867" customWidth="1"/>
    <col min="14" max="15" width="9.140625" customWidth="1"/>
    <col min="16" max="16" width="26.5703125" customWidth="1"/>
    <col min="17" max="26" width="9.140625" customWidth="1"/>
  </cols>
  <sheetData>
    <row r="2" spans="1:23" x14ac:dyDescent="0.25">
      <c r="A2" s="6769"/>
      <c r="B2" s="7621" t="s">
        <v>2828</v>
      </c>
      <c r="C2" s="7621"/>
      <c r="D2" s="7621"/>
      <c r="E2" s="7621"/>
      <c r="F2" s="7621"/>
      <c r="G2" s="7621"/>
      <c r="H2" s="7621"/>
      <c r="I2" s="7621"/>
      <c r="J2" s="7621"/>
      <c r="K2" s="7621"/>
      <c r="L2" s="7621"/>
      <c r="M2" s="6769"/>
    </row>
    <row r="3" spans="1:23" ht="15.75" thickBot="1" x14ac:dyDescent="0.3">
      <c r="A3" s="6769"/>
      <c r="B3" s="6879"/>
      <c r="C3" s="6879"/>
      <c r="D3" s="6879"/>
      <c r="E3" s="6879"/>
      <c r="F3" s="6879"/>
      <c r="G3" s="6879"/>
      <c r="H3" s="6879"/>
      <c r="I3" s="6879"/>
      <c r="J3" s="6879"/>
      <c r="K3" s="6879"/>
      <c r="L3" s="6879"/>
      <c r="M3" s="6769"/>
    </row>
    <row r="4" spans="1:23" ht="15" customHeight="1" x14ac:dyDescent="0.25">
      <c r="A4" s="7640" t="s">
        <v>1214</v>
      </c>
      <c r="B4" s="7642" t="s">
        <v>1215</v>
      </c>
      <c r="C4" s="7644" t="s">
        <v>2813</v>
      </c>
      <c r="D4" s="7646" t="s">
        <v>2814</v>
      </c>
      <c r="E4" s="7614" t="s">
        <v>2815</v>
      </c>
      <c r="F4" s="7615"/>
      <c r="G4" s="7618" t="s">
        <v>2816</v>
      </c>
      <c r="H4" s="7630" t="s">
        <v>2829</v>
      </c>
      <c r="I4" s="7631"/>
      <c r="J4" s="7634" t="s">
        <v>14</v>
      </c>
      <c r="K4" s="7630" t="s">
        <v>2830</v>
      </c>
      <c r="L4" s="7631"/>
      <c r="M4" s="7634" t="s">
        <v>14</v>
      </c>
    </row>
    <row r="5" spans="1:23" ht="38.25" customHeight="1" thickBot="1" x14ac:dyDescent="0.3">
      <c r="A5" s="7641"/>
      <c r="B5" s="7643"/>
      <c r="C5" s="7645"/>
      <c r="D5" s="7647"/>
      <c r="E5" s="7616"/>
      <c r="F5" s="7617"/>
      <c r="G5" s="7619"/>
      <c r="H5" s="7632"/>
      <c r="I5" s="7633"/>
      <c r="J5" s="7635"/>
      <c r="K5" s="7632"/>
      <c r="L5" s="7633"/>
      <c r="M5" s="7635"/>
    </row>
    <row r="6" spans="1:23" s="867" customFormat="1" ht="29.25" customHeight="1" thickBot="1" x14ac:dyDescent="0.3">
      <c r="A6" s="7641"/>
      <c r="B6" s="7643"/>
      <c r="C6" s="6770" t="s">
        <v>2360</v>
      </c>
      <c r="D6" s="7648"/>
      <c r="E6" s="6771" t="s">
        <v>1</v>
      </c>
      <c r="F6" s="6772" t="s">
        <v>2360</v>
      </c>
      <c r="G6" s="7620"/>
      <c r="H6" s="6771" t="s">
        <v>1220</v>
      </c>
      <c r="I6" s="6773" t="s">
        <v>1221</v>
      </c>
      <c r="J6" s="7635"/>
      <c r="K6" s="6771" t="s">
        <v>1220</v>
      </c>
      <c r="L6" s="6773" t="s">
        <v>1221</v>
      </c>
      <c r="M6" s="7635"/>
    </row>
    <row r="7" spans="1:23" ht="29.25" hidden="1" customHeight="1" thickBot="1" x14ac:dyDescent="0.3">
      <c r="A7" s="6774" t="s">
        <v>1214</v>
      </c>
      <c r="B7" s="6775"/>
      <c r="C7" s="6776"/>
      <c r="D7" s="6776"/>
      <c r="E7" s="6776" t="s">
        <v>2817</v>
      </c>
      <c r="F7" s="6776" t="s">
        <v>2818</v>
      </c>
      <c r="G7" s="6776" t="s">
        <v>2819</v>
      </c>
      <c r="H7" s="6776" t="s">
        <v>2820</v>
      </c>
      <c r="I7" s="6776" t="s">
        <v>2821</v>
      </c>
      <c r="J7" s="6776" t="s">
        <v>2822</v>
      </c>
      <c r="K7" s="6776" t="s">
        <v>2823</v>
      </c>
      <c r="L7" s="6776" t="s">
        <v>2824</v>
      </c>
      <c r="M7" s="6777" t="s">
        <v>2825</v>
      </c>
    </row>
    <row r="8" spans="1:23" ht="23.25" customHeight="1" thickBot="1" x14ac:dyDescent="0.3">
      <c r="A8" s="1865" t="s">
        <v>820</v>
      </c>
      <c r="B8" s="6778" t="s">
        <v>595</v>
      </c>
      <c r="C8" s="6779">
        <v>1</v>
      </c>
      <c r="D8" s="6780"/>
      <c r="E8" s="6781">
        <v>1</v>
      </c>
      <c r="F8" s="6780"/>
      <c r="G8" s="6780"/>
      <c r="H8" s="6780"/>
      <c r="I8" s="6780"/>
      <c r="J8" s="6780"/>
      <c r="K8" s="6780"/>
      <c r="L8" s="6780"/>
      <c r="M8" s="6782"/>
      <c r="N8" s="6783">
        <f>SUM(C8,C32,C48,C55,C61,C67,C75,C81,C88,C98,C113,C128,C151,C160,C166,C186,C207,C216,C227,C235,C246,C260,C284,C292,C305,C311,C336)</f>
        <v>51</v>
      </c>
    </row>
    <row r="9" spans="1:23" ht="15" hidden="1" customHeight="1" x14ac:dyDescent="0.25">
      <c r="A9" s="6784" t="s">
        <v>821</v>
      </c>
      <c r="B9" s="6785" t="s">
        <v>500</v>
      </c>
      <c r="C9" s="1873">
        <v>0</v>
      </c>
      <c r="D9" s="5578" t="str">
        <f t="shared" ref="D9:D72" si="0">IF(F9*C9=0,"",F9/C9*100)</f>
        <v/>
      </c>
      <c r="E9" s="1874">
        <v>0</v>
      </c>
      <c r="F9" s="2102">
        <v>0</v>
      </c>
      <c r="G9" s="6786" t="str">
        <f t="shared" ref="G9:G72" si="1">IF(E9*F9=0,"",(F9/E9)*100-100)</f>
        <v/>
      </c>
      <c r="H9" s="1874">
        <v>0</v>
      </c>
      <c r="I9" s="2102">
        <v>0</v>
      </c>
      <c r="J9" s="6787">
        <f t="shared" ref="J9:J31" si="2">SUM(H9:I9)</f>
        <v>0</v>
      </c>
      <c r="K9" s="1874">
        <v>0</v>
      </c>
      <c r="L9" s="2102">
        <v>0</v>
      </c>
      <c r="M9" s="6787">
        <f t="shared" ref="M9:M31" si="3">SUM(K9:L9)</f>
        <v>0</v>
      </c>
      <c r="O9" s="6776" t="s">
        <v>2817</v>
      </c>
      <c r="P9" s="6776" t="s">
        <v>2818</v>
      </c>
      <c r="Q9" s="6776" t="s">
        <v>2819</v>
      </c>
      <c r="R9" s="6776" t="s">
        <v>2820</v>
      </c>
      <c r="S9" s="6776" t="s">
        <v>2821</v>
      </c>
      <c r="T9" s="6776" t="s">
        <v>2822</v>
      </c>
      <c r="U9" s="6776" t="s">
        <v>2823</v>
      </c>
      <c r="V9" s="6776" t="s">
        <v>2824</v>
      </c>
      <c r="W9" s="6777" t="s">
        <v>2825</v>
      </c>
    </row>
    <row r="10" spans="1:23" ht="15" hidden="1" customHeight="1" x14ac:dyDescent="0.25">
      <c r="A10" s="6788" t="s">
        <v>822</v>
      </c>
      <c r="B10" s="6789" t="s">
        <v>501</v>
      </c>
      <c r="C10" s="1873">
        <v>0</v>
      </c>
      <c r="D10" s="5581" t="str">
        <f t="shared" si="0"/>
        <v/>
      </c>
      <c r="E10" s="1879">
        <v>0</v>
      </c>
      <c r="F10" s="2104">
        <v>0</v>
      </c>
      <c r="G10" s="5583" t="str">
        <f t="shared" si="1"/>
        <v/>
      </c>
      <c r="H10" s="1879">
        <v>0</v>
      </c>
      <c r="I10" s="2104">
        <v>0</v>
      </c>
      <c r="J10" s="6790">
        <f t="shared" si="2"/>
        <v>0</v>
      </c>
      <c r="K10" s="1879">
        <v>0</v>
      </c>
      <c r="L10" s="2104">
        <v>0</v>
      </c>
      <c r="M10" s="6790">
        <f t="shared" si="3"/>
        <v>0</v>
      </c>
      <c r="O10" t="s">
        <v>596</v>
      </c>
    </row>
    <row r="11" spans="1:23" hidden="1" x14ac:dyDescent="0.25">
      <c r="A11" s="6791" t="s">
        <v>823</v>
      </c>
      <c r="B11" s="6792" t="s">
        <v>502</v>
      </c>
      <c r="C11" s="1873">
        <v>1</v>
      </c>
      <c r="D11" s="5581" t="str">
        <f t="shared" si="0"/>
        <v/>
      </c>
      <c r="E11" s="1884">
        <v>0</v>
      </c>
      <c r="F11" s="2114">
        <v>0</v>
      </c>
      <c r="G11" s="5583" t="str">
        <f t="shared" si="1"/>
        <v/>
      </c>
      <c r="H11" s="1884">
        <v>0</v>
      </c>
      <c r="I11" s="2114">
        <v>0</v>
      </c>
      <c r="J11" s="6790">
        <f t="shared" si="2"/>
        <v>0</v>
      </c>
      <c r="K11" s="1884">
        <v>0</v>
      </c>
      <c r="L11" s="2114">
        <v>0</v>
      </c>
      <c r="M11" s="6790">
        <f t="shared" si="3"/>
        <v>0</v>
      </c>
      <c r="P11" t="s">
        <v>596</v>
      </c>
    </row>
    <row r="12" spans="1:23" ht="15" hidden="1" customHeight="1" x14ac:dyDescent="0.25">
      <c r="A12" s="6791" t="s">
        <v>448</v>
      </c>
      <c r="B12" s="6792" t="s">
        <v>449</v>
      </c>
      <c r="C12" s="1873">
        <v>108</v>
      </c>
      <c r="D12" s="5581" t="str">
        <f t="shared" si="0"/>
        <v/>
      </c>
      <c r="E12" s="1884">
        <v>0</v>
      </c>
      <c r="F12" s="2114">
        <v>0</v>
      </c>
      <c r="G12" s="5583" t="str">
        <f t="shared" si="1"/>
        <v/>
      </c>
      <c r="H12" s="1884">
        <v>0</v>
      </c>
      <c r="I12" s="2114">
        <v>0</v>
      </c>
      <c r="J12" s="6790">
        <f t="shared" si="2"/>
        <v>0</v>
      </c>
      <c r="K12" s="1884">
        <v>0</v>
      </c>
      <c r="L12" s="2114">
        <v>0</v>
      </c>
      <c r="M12" s="6790">
        <f t="shared" si="3"/>
        <v>0</v>
      </c>
      <c r="Q12" t="s">
        <v>596</v>
      </c>
    </row>
    <row r="13" spans="1:23" ht="15" hidden="1" customHeight="1" x14ac:dyDescent="0.25">
      <c r="A13" s="6784" t="s">
        <v>824</v>
      </c>
      <c r="B13" s="6785" t="s">
        <v>503</v>
      </c>
      <c r="C13" s="1873">
        <v>0</v>
      </c>
      <c r="D13" s="5578" t="str">
        <f t="shared" si="0"/>
        <v/>
      </c>
      <c r="E13" s="1874">
        <v>0</v>
      </c>
      <c r="F13" s="2102">
        <v>0</v>
      </c>
      <c r="G13" s="5583" t="str">
        <f t="shared" si="1"/>
        <v/>
      </c>
      <c r="H13" s="1874">
        <v>0</v>
      </c>
      <c r="I13" s="2102">
        <v>0</v>
      </c>
      <c r="J13" s="6790">
        <f t="shared" si="2"/>
        <v>0</v>
      </c>
      <c r="K13" s="1874">
        <v>0</v>
      </c>
      <c r="L13" s="2102">
        <v>0</v>
      </c>
      <c r="M13" s="6790">
        <f t="shared" si="3"/>
        <v>0</v>
      </c>
      <c r="R13" t="s">
        <v>596</v>
      </c>
    </row>
    <row r="14" spans="1:23" ht="15" hidden="1" customHeight="1" x14ac:dyDescent="0.25">
      <c r="A14" s="6788" t="s">
        <v>825</v>
      </c>
      <c r="B14" s="6789" t="s">
        <v>504</v>
      </c>
      <c r="C14" s="1873">
        <v>0</v>
      </c>
      <c r="D14" s="5581" t="str">
        <f t="shared" si="0"/>
        <v/>
      </c>
      <c r="E14" s="1879">
        <v>0</v>
      </c>
      <c r="F14" s="2104">
        <v>0</v>
      </c>
      <c r="G14" s="5583" t="str">
        <f t="shared" si="1"/>
        <v/>
      </c>
      <c r="H14" s="1879">
        <v>0</v>
      </c>
      <c r="I14" s="2104">
        <v>0</v>
      </c>
      <c r="J14" s="6790">
        <f t="shared" si="2"/>
        <v>0</v>
      </c>
      <c r="K14" s="1879">
        <v>0</v>
      </c>
      <c r="L14" s="2104">
        <v>0</v>
      </c>
      <c r="M14" s="6790">
        <f t="shared" si="3"/>
        <v>0</v>
      </c>
      <c r="S14" t="s">
        <v>596</v>
      </c>
    </row>
    <row r="15" spans="1:23" ht="23.25" hidden="1" customHeight="1" x14ac:dyDescent="0.25">
      <c r="A15" s="6788" t="s">
        <v>826</v>
      </c>
      <c r="B15" s="6789" t="s">
        <v>505</v>
      </c>
      <c r="C15" s="1873">
        <v>0</v>
      </c>
      <c r="D15" s="5581" t="str">
        <f t="shared" si="0"/>
        <v/>
      </c>
      <c r="E15" s="1879">
        <v>0</v>
      </c>
      <c r="F15" s="2104">
        <v>0</v>
      </c>
      <c r="G15" s="5583" t="str">
        <f t="shared" si="1"/>
        <v/>
      </c>
      <c r="H15" s="1879">
        <v>0</v>
      </c>
      <c r="I15" s="2104">
        <v>0</v>
      </c>
      <c r="J15" s="6790">
        <f t="shared" si="2"/>
        <v>0</v>
      </c>
      <c r="K15" s="1879">
        <v>0</v>
      </c>
      <c r="L15" s="2104">
        <v>0</v>
      </c>
      <c r="M15" s="6790">
        <f t="shared" si="3"/>
        <v>0</v>
      </c>
      <c r="T15" t="s">
        <v>596</v>
      </c>
    </row>
    <row r="16" spans="1:23" ht="15" hidden="1" customHeight="1" x14ac:dyDescent="0.25">
      <c r="A16" s="6788" t="s">
        <v>827</v>
      </c>
      <c r="B16" s="6789" t="s">
        <v>506</v>
      </c>
      <c r="C16" s="1873">
        <v>0</v>
      </c>
      <c r="D16" s="5581" t="str">
        <f t="shared" si="0"/>
        <v/>
      </c>
      <c r="E16" s="1879">
        <v>0</v>
      </c>
      <c r="F16" s="2104">
        <v>0</v>
      </c>
      <c r="G16" s="5583" t="str">
        <f t="shared" si="1"/>
        <v/>
      </c>
      <c r="H16" s="1879">
        <v>0</v>
      </c>
      <c r="I16" s="2104">
        <v>0</v>
      </c>
      <c r="J16" s="6790">
        <f t="shared" si="2"/>
        <v>0</v>
      </c>
      <c r="K16" s="1879">
        <v>0</v>
      </c>
      <c r="L16" s="2104">
        <v>0</v>
      </c>
      <c r="M16" s="6790">
        <f t="shared" si="3"/>
        <v>0</v>
      </c>
      <c r="U16" t="s">
        <v>596</v>
      </c>
    </row>
    <row r="17" spans="1:23" ht="15" hidden="1" customHeight="1" x14ac:dyDescent="0.25">
      <c r="A17" s="6793" t="s">
        <v>828</v>
      </c>
      <c r="B17" s="6789" t="s">
        <v>507</v>
      </c>
      <c r="C17" s="1873">
        <v>3</v>
      </c>
      <c r="D17" s="5581" t="str">
        <f t="shared" si="0"/>
        <v/>
      </c>
      <c r="E17" s="1879">
        <v>0</v>
      </c>
      <c r="F17" s="2104">
        <v>0</v>
      </c>
      <c r="G17" s="5583" t="str">
        <f t="shared" si="1"/>
        <v/>
      </c>
      <c r="H17" s="1879">
        <v>0</v>
      </c>
      <c r="I17" s="2104">
        <v>0</v>
      </c>
      <c r="J17" s="6790">
        <f t="shared" si="2"/>
        <v>0</v>
      </c>
      <c r="K17" s="1879">
        <v>0</v>
      </c>
      <c r="L17" s="2104">
        <v>0</v>
      </c>
      <c r="M17" s="6790">
        <f t="shared" si="3"/>
        <v>0</v>
      </c>
      <c r="V17" t="s">
        <v>596</v>
      </c>
    </row>
    <row r="18" spans="1:23" ht="15" hidden="1" customHeight="1" x14ac:dyDescent="0.25">
      <c r="A18" s="6788" t="s">
        <v>829</v>
      </c>
      <c r="B18" s="6789" t="s">
        <v>388</v>
      </c>
      <c r="C18" s="1873">
        <v>2</v>
      </c>
      <c r="D18" s="5581" t="str">
        <f t="shared" si="0"/>
        <v/>
      </c>
      <c r="E18" s="1879">
        <v>0</v>
      </c>
      <c r="F18" s="2104">
        <v>0</v>
      </c>
      <c r="G18" s="5583" t="str">
        <f t="shared" si="1"/>
        <v/>
      </c>
      <c r="H18" s="1879">
        <v>0</v>
      </c>
      <c r="I18" s="2104">
        <v>0</v>
      </c>
      <c r="J18" s="6790">
        <f t="shared" si="2"/>
        <v>0</v>
      </c>
      <c r="K18" s="1879">
        <v>0</v>
      </c>
      <c r="L18" s="2104">
        <v>0</v>
      </c>
      <c r="M18" s="6790">
        <f t="shared" si="3"/>
        <v>0</v>
      </c>
      <c r="W18" t="s">
        <v>596</v>
      </c>
    </row>
    <row r="19" spans="1:23" ht="15" hidden="1" customHeight="1" x14ac:dyDescent="0.25">
      <c r="A19" s="6788" t="s">
        <v>830</v>
      </c>
      <c r="B19" s="6789" t="s">
        <v>389</v>
      </c>
      <c r="C19" s="1873">
        <v>0</v>
      </c>
      <c r="D19" s="5581" t="str">
        <f t="shared" si="0"/>
        <v/>
      </c>
      <c r="E19" s="1879">
        <v>0</v>
      </c>
      <c r="F19" s="2104">
        <v>0</v>
      </c>
      <c r="G19" s="5583" t="str">
        <f t="shared" si="1"/>
        <v/>
      </c>
      <c r="H19" s="1879">
        <v>0</v>
      </c>
      <c r="I19" s="2104">
        <v>0</v>
      </c>
      <c r="J19" s="6790">
        <f t="shared" si="2"/>
        <v>0</v>
      </c>
      <c r="K19" s="1879">
        <v>0</v>
      </c>
      <c r="L19" s="2104">
        <v>0</v>
      </c>
      <c r="M19" s="6790">
        <f t="shared" si="3"/>
        <v>0</v>
      </c>
    </row>
    <row r="20" spans="1:23" hidden="1" x14ac:dyDescent="0.25">
      <c r="A20" s="6788" t="s">
        <v>831</v>
      </c>
      <c r="B20" s="6789" t="s">
        <v>390</v>
      </c>
      <c r="C20" s="1873">
        <v>2</v>
      </c>
      <c r="D20" s="5581" t="str">
        <f t="shared" si="0"/>
        <v/>
      </c>
      <c r="E20" s="1879">
        <v>0</v>
      </c>
      <c r="F20" s="2104">
        <v>0</v>
      </c>
      <c r="G20" s="5583" t="str">
        <f t="shared" si="1"/>
        <v/>
      </c>
      <c r="H20" s="1879">
        <v>0</v>
      </c>
      <c r="I20" s="2104">
        <v>0</v>
      </c>
      <c r="J20" s="6790">
        <f t="shared" si="2"/>
        <v>0</v>
      </c>
      <c r="K20" s="1879">
        <v>0</v>
      </c>
      <c r="L20" s="2104">
        <v>0</v>
      </c>
      <c r="M20" s="6790">
        <f t="shared" si="3"/>
        <v>0</v>
      </c>
    </row>
    <row r="21" spans="1:23" ht="15" hidden="1" customHeight="1" x14ac:dyDescent="0.25">
      <c r="A21" s="6788" t="s">
        <v>832</v>
      </c>
      <c r="B21" s="6789" t="s">
        <v>391</v>
      </c>
      <c r="C21" s="1873">
        <v>0</v>
      </c>
      <c r="D21" s="5581" t="str">
        <f t="shared" si="0"/>
        <v/>
      </c>
      <c r="E21" s="1888">
        <v>0</v>
      </c>
      <c r="F21" s="2106">
        <v>0</v>
      </c>
      <c r="G21" s="5583" t="str">
        <f t="shared" si="1"/>
        <v/>
      </c>
      <c r="H21" s="1888">
        <v>0</v>
      </c>
      <c r="I21" s="2106">
        <v>0</v>
      </c>
      <c r="J21" s="6790">
        <f t="shared" si="2"/>
        <v>0</v>
      </c>
      <c r="K21" s="1888">
        <v>0</v>
      </c>
      <c r="L21" s="2106">
        <v>0</v>
      </c>
      <c r="M21" s="6790">
        <f t="shared" si="3"/>
        <v>0</v>
      </c>
    </row>
    <row r="22" spans="1:23" hidden="1" x14ac:dyDescent="0.25">
      <c r="A22" s="6788" t="s">
        <v>833</v>
      </c>
      <c r="B22" s="6789" t="s">
        <v>392</v>
      </c>
      <c r="C22" s="1873">
        <v>0</v>
      </c>
      <c r="D22" s="5581" t="str">
        <f t="shared" si="0"/>
        <v/>
      </c>
      <c r="E22" s="1879">
        <v>0</v>
      </c>
      <c r="F22" s="2104">
        <v>0</v>
      </c>
      <c r="G22" s="6786" t="str">
        <f t="shared" si="1"/>
        <v/>
      </c>
      <c r="H22" s="1879">
        <v>0</v>
      </c>
      <c r="I22" s="2104">
        <v>0</v>
      </c>
      <c r="J22" s="6787">
        <f t="shared" si="2"/>
        <v>0</v>
      </c>
      <c r="K22" s="1879">
        <v>0</v>
      </c>
      <c r="L22" s="2104">
        <v>0</v>
      </c>
      <c r="M22" s="6787">
        <f t="shared" si="3"/>
        <v>0</v>
      </c>
    </row>
    <row r="23" spans="1:23" hidden="1" x14ac:dyDescent="0.25">
      <c r="A23" s="6788" t="s">
        <v>597</v>
      </c>
      <c r="B23" s="6789" t="s">
        <v>393</v>
      </c>
      <c r="C23" s="1873">
        <v>0</v>
      </c>
      <c r="D23" s="5581" t="str">
        <f t="shared" si="0"/>
        <v/>
      </c>
      <c r="E23" s="1879">
        <v>0</v>
      </c>
      <c r="F23" s="2104">
        <v>0</v>
      </c>
      <c r="G23" s="5583" t="str">
        <f t="shared" si="1"/>
        <v/>
      </c>
      <c r="H23" s="1879">
        <v>0</v>
      </c>
      <c r="I23" s="2104">
        <v>0</v>
      </c>
      <c r="J23" s="6790">
        <f t="shared" si="2"/>
        <v>0</v>
      </c>
      <c r="K23" s="1879">
        <v>0</v>
      </c>
      <c r="L23" s="2104">
        <v>0</v>
      </c>
      <c r="M23" s="6790">
        <f t="shared" si="3"/>
        <v>0</v>
      </c>
    </row>
    <row r="24" spans="1:23" hidden="1" x14ac:dyDescent="0.25">
      <c r="A24" s="6788" t="s">
        <v>834</v>
      </c>
      <c r="B24" s="6789" t="s">
        <v>394</v>
      </c>
      <c r="C24" s="1873">
        <v>0</v>
      </c>
      <c r="D24" s="5581" t="str">
        <f t="shared" si="0"/>
        <v/>
      </c>
      <c r="E24" s="1879">
        <v>0</v>
      </c>
      <c r="F24" s="2104">
        <v>0</v>
      </c>
      <c r="G24" s="5583" t="str">
        <f t="shared" si="1"/>
        <v/>
      </c>
      <c r="H24" s="1879">
        <v>0</v>
      </c>
      <c r="I24" s="2104">
        <v>0</v>
      </c>
      <c r="J24" s="6790">
        <f t="shared" si="2"/>
        <v>0</v>
      </c>
      <c r="K24" s="1879">
        <v>0</v>
      </c>
      <c r="L24" s="2104">
        <v>0</v>
      </c>
      <c r="M24" s="6790">
        <f t="shared" si="3"/>
        <v>0</v>
      </c>
    </row>
    <row r="25" spans="1:23" ht="34.5" hidden="1" x14ac:dyDescent="0.25">
      <c r="A25" s="6788" t="s">
        <v>835</v>
      </c>
      <c r="B25" s="6789" t="s">
        <v>836</v>
      </c>
      <c r="C25" s="1873">
        <v>0</v>
      </c>
      <c r="D25" s="5581" t="str">
        <f t="shared" si="0"/>
        <v/>
      </c>
      <c r="E25" s="1879">
        <v>0</v>
      </c>
      <c r="F25" s="2104">
        <v>0</v>
      </c>
      <c r="G25" s="5583" t="str">
        <f t="shared" si="1"/>
        <v/>
      </c>
      <c r="H25" s="1879">
        <v>0</v>
      </c>
      <c r="I25" s="2104">
        <v>0</v>
      </c>
      <c r="J25" s="6790">
        <f t="shared" si="2"/>
        <v>0</v>
      </c>
      <c r="K25" s="1879">
        <v>0</v>
      </c>
      <c r="L25" s="2104">
        <v>0</v>
      </c>
      <c r="M25" s="6790">
        <f t="shared" si="3"/>
        <v>0</v>
      </c>
    </row>
    <row r="26" spans="1:23" ht="23.25" hidden="1" x14ac:dyDescent="0.25">
      <c r="A26" s="6788" t="s">
        <v>837</v>
      </c>
      <c r="B26" s="6789" t="s">
        <v>838</v>
      </c>
      <c r="C26" s="1873">
        <v>0</v>
      </c>
      <c r="D26" s="5581" t="str">
        <f t="shared" si="0"/>
        <v/>
      </c>
      <c r="E26" s="1879">
        <v>0</v>
      </c>
      <c r="F26" s="2104">
        <v>0</v>
      </c>
      <c r="G26" s="5583" t="str">
        <f t="shared" si="1"/>
        <v/>
      </c>
      <c r="H26" s="1879">
        <v>0</v>
      </c>
      <c r="I26" s="2104">
        <v>0</v>
      </c>
      <c r="J26" s="6790">
        <f t="shared" si="2"/>
        <v>0</v>
      </c>
      <c r="K26" s="1879">
        <v>0</v>
      </c>
      <c r="L26" s="2104">
        <v>0</v>
      </c>
      <c r="M26" s="6790">
        <f t="shared" si="3"/>
        <v>0</v>
      </c>
    </row>
    <row r="27" spans="1:23" ht="15" hidden="1" customHeight="1" x14ac:dyDescent="0.25">
      <c r="A27" s="6788" t="s">
        <v>839</v>
      </c>
      <c r="B27" s="6789" t="s">
        <v>840</v>
      </c>
      <c r="C27" s="1873">
        <v>0</v>
      </c>
      <c r="D27" s="5581" t="str">
        <f t="shared" si="0"/>
        <v/>
      </c>
      <c r="E27" s="1879">
        <v>0</v>
      </c>
      <c r="F27" s="2104">
        <v>0</v>
      </c>
      <c r="G27" s="5583" t="str">
        <f t="shared" si="1"/>
        <v/>
      </c>
      <c r="H27" s="1879">
        <v>0</v>
      </c>
      <c r="I27" s="2104">
        <v>0</v>
      </c>
      <c r="J27" s="6790">
        <f t="shared" si="2"/>
        <v>0</v>
      </c>
      <c r="K27" s="1879">
        <v>0</v>
      </c>
      <c r="L27" s="2104">
        <v>0</v>
      </c>
      <c r="M27" s="6790">
        <f t="shared" si="3"/>
        <v>0</v>
      </c>
    </row>
    <row r="28" spans="1:23" ht="15.75" thickBot="1" x14ac:dyDescent="0.3">
      <c r="A28" s="6791" t="s">
        <v>841</v>
      </c>
      <c r="B28" s="6792" t="s">
        <v>842</v>
      </c>
      <c r="C28" s="1873">
        <v>7</v>
      </c>
      <c r="D28" s="5581" t="str">
        <f t="shared" si="0"/>
        <v/>
      </c>
      <c r="E28" s="1884">
        <v>11</v>
      </c>
      <c r="F28" s="2114">
        <v>0</v>
      </c>
      <c r="G28" s="5583" t="str">
        <f t="shared" si="1"/>
        <v/>
      </c>
      <c r="H28" s="1884">
        <v>0</v>
      </c>
      <c r="I28" s="2114">
        <v>0</v>
      </c>
      <c r="J28" s="6790">
        <f t="shared" si="2"/>
        <v>0</v>
      </c>
      <c r="K28" s="1884">
        <v>0</v>
      </c>
      <c r="L28" s="2114">
        <v>0</v>
      </c>
      <c r="M28" s="6790">
        <f t="shared" si="3"/>
        <v>0</v>
      </c>
    </row>
    <row r="29" spans="1:23" ht="24" hidden="1" thickBot="1" x14ac:dyDescent="0.3">
      <c r="A29" s="6784" t="s">
        <v>843</v>
      </c>
      <c r="B29" s="6785" t="s">
        <v>569</v>
      </c>
      <c r="C29" s="1873">
        <v>0</v>
      </c>
      <c r="D29" s="5578" t="str">
        <f t="shared" si="0"/>
        <v/>
      </c>
      <c r="E29" s="1874">
        <v>0</v>
      </c>
      <c r="F29" s="2102">
        <v>0</v>
      </c>
      <c r="G29" s="5583" t="str">
        <f t="shared" si="1"/>
        <v/>
      </c>
      <c r="H29" s="1874">
        <v>0</v>
      </c>
      <c r="I29" s="2102">
        <v>0</v>
      </c>
      <c r="J29" s="6790">
        <f t="shared" si="2"/>
        <v>0</v>
      </c>
      <c r="K29" s="1874">
        <v>0</v>
      </c>
      <c r="L29" s="2102">
        <v>0</v>
      </c>
      <c r="M29" s="6790">
        <f t="shared" si="3"/>
        <v>0</v>
      </c>
      <c r="O29" s="6783">
        <f>SUM(C9:C31,C33:C47,C49:C54,C56:C60,C62:C66,C68:C74,C76:C80,C82:C87,C89:C97,C99:C112,C114:C127,C129:C150,C152:C159,C161:C165,C167:C185,C187:C206,C208:C215,C217:C226,C228:C234,C236:C246,C246,C247:C259,C261:C283,C285:C291,C293:C304,C306:C310,C312:C335,C336)</f>
        <v>55131</v>
      </c>
    </row>
    <row r="30" spans="1:23" ht="15.75" hidden="1" thickBot="1" x14ac:dyDescent="0.3">
      <c r="A30" s="6788" t="s">
        <v>844</v>
      </c>
      <c r="B30" s="6789" t="s">
        <v>845</v>
      </c>
      <c r="C30" s="1873">
        <v>0</v>
      </c>
      <c r="D30" s="5581" t="str">
        <f t="shared" si="0"/>
        <v/>
      </c>
      <c r="E30" s="1879">
        <v>0</v>
      </c>
      <c r="F30" s="2104">
        <v>0</v>
      </c>
      <c r="G30" s="5583" t="str">
        <f t="shared" si="1"/>
        <v/>
      </c>
      <c r="H30" s="1879">
        <v>0</v>
      </c>
      <c r="I30" s="2104">
        <v>0</v>
      </c>
      <c r="J30" s="6790">
        <f t="shared" si="2"/>
        <v>0</v>
      </c>
      <c r="K30" s="1879">
        <v>0</v>
      </c>
      <c r="L30" s="2104">
        <v>0</v>
      </c>
      <c r="M30" s="6790">
        <f t="shared" si="3"/>
        <v>0</v>
      </c>
    </row>
    <row r="31" spans="1:23" ht="24" hidden="1" thickBot="1" x14ac:dyDescent="0.3">
      <c r="A31" s="6794" t="s">
        <v>846</v>
      </c>
      <c r="B31" s="6795" t="s">
        <v>847</v>
      </c>
      <c r="C31" s="1873">
        <v>0</v>
      </c>
      <c r="D31" s="5584" t="str">
        <f t="shared" si="0"/>
        <v/>
      </c>
      <c r="E31" s="1893">
        <v>0</v>
      </c>
      <c r="F31" s="2108">
        <v>0</v>
      </c>
      <c r="G31" s="6786" t="str">
        <f t="shared" si="1"/>
        <v/>
      </c>
      <c r="H31" s="1893">
        <v>0</v>
      </c>
      <c r="I31" s="2108">
        <v>0</v>
      </c>
      <c r="J31" s="6787">
        <f t="shared" si="2"/>
        <v>0</v>
      </c>
      <c r="K31" s="1893">
        <v>0</v>
      </c>
      <c r="L31" s="2108">
        <v>0</v>
      </c>
      <c r="M31" s="6787">
        <f t="shared" si="3"/>
        <v>0</v>
      </c>
    </row>
    <row r="32" spans="1:23" ht="15.75" thickBot="1" x14ac:dyDescent="0.3">
      <c r="A32" s="1865" t="s">
        <v>848</v>
      </c>
      <c r="B32" s="6778" t="s">
        <v>598</v>
      </c>
      <c r="C32" s="6796"/>
      <c r="D32" s="6780"/>
      <c r="E32" s="6781">
        <v>1</v>
      </c>
      <c r="F32" s="6780"/>
      <c r="G32" s="6780"/>
      <c r="H32" s="6780"/>
      <c r="I32" s="6780"/>
      <c r="J32" s="6780"/>
      <c r="K32" s="6780"/>
      <c r="L32" s="6780"/>
      <c r="M32" s="6782"/>
    </row>
    <row r="33" spans="1:13" x14ac:dyDescent="0.25">
      <c r="A33" s="6797" t="s">
        <v>599</v>
      </c>
      <c r="B33" s="6798" t="s">
        <v>600</v>
      </c>
      <c r="C33" s="1898">
        <v>105</v>
      </c>
      <c r="D33" s="5578">
        <f t="shared" si="0"/>
        <v>0.95238095238095244</v>
      </c>
      <c r="E33" s="1899">
        <v>2</v>
      </c>
      <c r="F33" s="6799">
        <v>1</v>
      </c>
      <c r="G33" s="5583">
        <f t="shared" si="1"/>
        <v>-50</v>
      </c>
      <c r="H33" s="1899">
        <v>1</v>
      </c>
      <c r="I33" s="6799">
        <v>0</v>
      </c>
      <c r="J33" s="6790">
        <f t="shared" ref="J33:J47" si="4">SUM(H33:I33)</f>
        <v>1</v>
      </c>
      <c r="K33" s="1899">
        <v>0</v>
      </c>
      <c r="L33" s="6799">
        <v>1</v>
      </c>
      <c r="M33" s="6790">
        <f t="shared" ref="M33:M47" si="5">SUM(K33:L33)</f>
        <v>1</v>
      </c>
    </row>
    <row r="34" spans="1:13" x14ac:dyDescent="0.25">
      <c r="A34" s="6791" t="s">
        <v>450</v>
      </c>
      <c r="B34" s="6792" t="s">
        <v>601</v>
      </c>
      <c r="C34" s="1883">
        <v>30</v>
      </c>
      <c r="D34" s="5581">
        <f t="shared" si="0"/>
        <v>13.333333333333334</v>
      </c>
      <c r="E34" s="1884">
        <v>8</v>
      </c>
      <c r="F34" s="2114">
        <v>4</v>
      </c>
      <c r="G34" s="5583">
        <f t="shared" si="1"/>
        <v>-50</v>
      </c>
      <c r="H34" s="1884">
        <v>3</v>
      </c>
      <c r="I34" s="2114">
        <v>1</v>
      </c>
      <c r="J34" s="6790">
        <f t="shared" si="4"/>
        <v>4</v>
      </c>
      <c r="K34" s="1884">
        <v>1</v>
      </c>
      <c r="L34" s="2114">
        <v>3</v>
      </c>
      <c r="M34" s="6790">
        <f t="shared" si="5"/>
        <v>4</v>
      </c>
    </row>
    <row r="35" spans="1:13" x14ac:dyDescent="0.25">
      <c r="A35" s="6788" t="s">
        <v>849</v>
      </c>
      <c r="B35" s="6789" t="s">
        <v>602</v>
      </c>
      <c r="C35" s="1878">
        <v>2</v>
      </c>
      <c r="D35" s="5581">
        <f t="shared" si="0"/>
        <v>100</v>
      </c>
      <c r="E35" s="1879">
        <v>0</v>
      </c>
      <c r="F35" s="2104">
        <v>2</v>
      </c>
      <c r="G35" s="5583" t="str">
        <f t="shared" si="1"/>
        <v/>
      </c>
      <c r="H35" s="1879">
        <v>1</v>
      </c>
      <c r="I35" s="2104">
        <v>1</v>
      </c>
      <c r="J35" s="6790">
        <f t="shared" si="4"/>
        <v>2</v>
      </c>
      <c r="K35" s="1879">
        <v>0</v>
      </c>
      <c r="L35" s="2104">
        <v>2</v>
      </c>
      <c r="M35" s="6790">
        <f t="shared" si="5"/>
        <v>2</v>
      </c>
    </row>
    <row r="36" spans="1:13" x14ac:dyDescent="0.25">
      <c r="A36" s="6800" t="s">
        <v>850</v>
      </c>
      <c r="B36" s="6785" t="s">
        <v>603</v>
      </c>
      <c r="C36" s="1873">
        <v>3</v>
      </c>
      <c r="D36" s="5578">
        <f t="shared" si="0"/>
        <v>66.666666666666657</v>
      </c>
      <c r="E36" s="1874">
        <v>1</v>
      </c>
      <c r="F36" s="2102">
        <v>2</v>
      </c>
      <c r="G36" s="5583">
        <f t="shared" si="1"/>
        <v>100</v>
      </c>
      <c r="H36" s="1874">
        <v>1</v>
      </c>
      <c r="I36" s="2102">
        <v>1</v>
      </c>
      <c r="J36" s="6790">
        <f t="shared" si="4"/>
        <v>2</v>
      </c>
      <c r="K36" s="1874">
        <v>1</v>
      </c>
      <c r="L36" s="2102">
        <v>1</v>
      </c>
      <c r="M36" s="6790">
        <f t="shared" si="5"/>
        <v>2</v>
      </c>
    </row>
    <row r="37" spans="1:13" hidden="1" x14ac:dyDescent="0.25">
      <c r="A37" s="6788" t="s">
        <v>851</v>
      </c>
      <c r="B37" s="6789" t="s">
        <v>604</v>
      </c>
      <c r="C37" s="1878">
        <v>0</v>
      </c>
      <c r="D37" s="5581" t="str">
        <f t="shared" si="0"/>
        <v/>
      </c>
      <c r="E37" s="1879">
        <v>0</v>
      </c>
      <c r="F37" s="2104">
        <v>0</v>
      </c>
      <c r="G37" s="5583" t="str">
        <f t="shared" si="1"/>
        <v/>
      </c>
      <c r="H37" s="1879">
        <v>0</v>
      </c>
      <c r="I37" s="2104">
        <v>0</v>
      </c>
      <c r="J37" s="6790">
        <f t="shared" si="4"/>
        <v>0</v>
      </c>
      <c r="K37" s="1879">
        <v>0</v>
      </c>
      <c r="L37" s="2104">
        <v>0</v>
      </c>
      <c r="M37" s="6790">
        <f t="shared" si="5"/>
        <v>0</v>
      </c>
    </row>
    <row r="38" spans="1:13" hidden="1" x14ac:dyDescent="0.25">
      <c r="A38" s="6791" t="s">
        <v>852</v>
      </c>
      <c r="B38" s="6792" t="s">
        <v>605</v>
      </c>
      <c r="C38" s="1883">
        <v>0</v>
      </c>
      <c r="D38" s="5581" t="str">
        <f t="shared" si="0"/>
        <v/>
      </c>
      <c r="E38" s="1884">
        <v>0</v>
      </c>
      <c r="F38" s="2114">
        <v>0</v>
      </c>
      <c r="G38" s="5583" t="str">
        <f t="shared" si="1"/>
        <v/>
      </c>
      <c r="H38" s="1884">
        <v>0</v>
      </c>
      <c r="I38" s="2114">
        <v>0</v>
      </c>
      <c r="J38" s="6790">
        <f t="shared" si="4"/>
        <v>0</v>
      </c>
      <c r="K38" s="1884">
        <v>0</v>
      </c>
      <c r="L38" s="2114">
        <v>0</v>
      </c>
      <c r="M38" s="6790">
        <f t="shared" si="5"/>
        <v>0</v>
      </c>
    </row>
    <row r="39" spans="1:13" hidden="1" x14ac:dyDescent="0.25">
      <c r="A39" s="6788" t="s">
        <v>853</v>
      </c>
      <c r="B39" s="6789" t="s">
        <v>606</v>
      </c>
      <c r="C39" s="1878">
        <v>0</v>
      </c>
      <c r="D39" s="5581" t="str">
        <f t="shared" si="0"/>
        <v/>
      </c>
      <c r="E39" s="1879">
        <v>0</v>
      </c>
      <c r="F39" s="2104">
        <v>0</v>
      </c>
      <c r="G39" s="5583" t="str">
        <f t="shared" si="1"/>
        <v/>
      </c>
      <c r="H39" s="1879">
        <v>0</v>
      </c>
      <c r="I39" s="2104">
        <v>0</v>
      </c>
      <c r="J39" s="6790">
        <f t="shared" si="4"/>
        <v>0</v>
      </c>
      <c r="K39" s="1879">
        <v>0</v>
      </c>
      <c r="L39" s="2104">
        <v>0</v>
      </c>
      <c r="M39" s="6790">
        <f t="shared" si="5"/>
        <v>0</v>
      </c>
    </row>
    <row r="40" spans="1:13" x14ac:dyDescent="0.25">
      <c r="A40" s="6797" t="s">
        <v>451</v>
      </c>
      <c r="B40" s="6798" t="s">
        <v>452</v>
      </c>
      <c r="C40" s="1898">
        <v>1468</v>
      </c>
      <c r="D40" s="5578">
        <f t="shared" si="0"/>
        <v>17.779291553133515</v>
      </c>
      <c r="E40" s="1899">
        <v>246</v>
      </c>
      <c r="F40" s="6799">
        <v>261</v>
      </c>
      <c r="G40" s="5583">
        <f t="shared" si="1"/>
        <v>6.0975609756097668</v>
      </c>
      <c r="H40" s="1899">
        <v>174</v>
      </c>
      <c r="I40" s="6799">
        <v>76</v>
      </c>
      <c r="J40" s="6790">
        <f t="shared" si="4"/>
        <v>250</v>
      </c>
      <c r="K40" s="1899">
        <v>200</v>
      </c>
      <c r="L40" s="6799">
        <v>60</v>
      </c>
      <c r="M40" s="6790">
        <f t="shared" si="5"/>
        <v>260</v>
      </c>
    </row>
    <row r="41" spans="1:13" x14ac:dyDescent="0.25">
      <c r="A41" s="6791" t="s">
        <v>453</v>
      </c>
      <c r="B41" s="6792" t="s">
        <v>454</v>
      </c>
      <c r="C41" s="1883">
        <v>755</v>
      </c>
      <c r="D41" s="5581">
        <f t="shared" si="0"/>
        <v>5.9602649006622519</v>
      </c>
      <c r="E41" s="1884">
        <v>47</v>
      </c>
      <c r="F41" s="2114">
        <v>45</v>
      </c>
      <c r="G41" s="5583">
        <f t="shared" si="1"/>
        <v>-4.2553191489361666</v>
      </c>
      <c r="H41" s="1884">
        <v>38</v>
      </c>
      <c r="I41" s="2114">
        <v>3</v>
      </c>
      <c r="J41" s="6790">
        <f t="shared" si="4"/>
        <v>41</v>
      </c>
      <c r="K41" s="1884">
        <v>43</v>
      </c>
      <c r="L41" s="2114">
        <v>1</v>
      </c>
      <c r="M41" s="6790">
        <f t="shared" si="5"/>
        <v>44</v>
      </c>
    </row>
    <row r="42" spans="1:13" x14ac:dyDescent="0.25">
      <c r="A42" s="6791" t="s">
        <v>854</v>
      </c>
      <c r="B42" s="6792" t="s">
        <v>607</v>
      </c>
      <c r="C42" s="1883">
        <v>8</v>
      </c>
      <c r="D42" s="5581" t="str">
        <f t="shared" si="0"/>
        <v/>
      </c>
      <c r="E42" s="1884">
        <v>1</v>
      </c>
      <c r="F42" s="2114">
        <v>0</v>
      </c>
      <c r="G42" s="5583" t="str">
        <f t="shared" si="1"/>
        <v/>
      </c>
      <c r="H42" s="1884">
        <v>0</v>
      </c>
      <c r="I42" s="2114">
        <v>0</v>
      </c>
      <c r="J42" s="6790">
        <f t="shared" si="4"/>
        <v>0</v>
      </c>
      <c r="K42" s="1884">
        <v>0</v>
      </c>
      <c r="L42" s="2114">
        <v>0</v>
      </c>
      <c r="M42" s="6790">
        <f t="shared" si="5"/>
        <v>0</v>
      </c>
    </row>
    <row r="43" spans="1:13" hidden="1" x14ac:dyDescent="0.25">
      <c r="A43" s="6791" t="s">
        <v>855</v>
      </c>
      <c r="B43" s="6792" t="s">
        <v>608</v>
      </c>
      <c r="C43" s="1883">
        <v>2</v>
      </c>
      <c r="D43" s="5581" t="str">
        <f t="shared" si="0"/>
        <v/>
      </c>
      <c r="E43" s="1884">
        <v>0</v>
      </c>
      <c r="F43" s="2114">
        <v>0</v>
      </c>
      <c r="G43" s="5583" t="str">
        <f t="shared" si="1"/>
        <v/>
      </c>
      <c r="H43" s="1884">
        <v>0</v>
      </c>
      <c r="I43" s="2114">
        <v>0</v>
      </c>
      <c r="J43" s="6790">
        <f t="shared" si="4"/>
        <v>0</v>
      </c>
      <c r="K43" s="1884">
        <v>0</v>
      </c>
      <c r="L43" s="2114">
        <v>0</v>
      </c>
      <c r="M43" s="6790">
        <f t="shared" si="5"/>
        <v>0</v>
      </c>
    </row>
    <row r="44" spans="1:13" x14ac:dyDescent="0.25">
      <c r="A44" s="6791" t="s">
        <v>856</v>
      </c>
      <c r="B44" s="6792" t="s">
        <v>609</v>
      </c>
      <c r="C44" s="1883">
        <v>15</v>
      </c>
      <c r="D44" s="5581">
        <f t="shared" si="0"/>
        <v>20</v>
      </c>
      <c r="E44" s="1884">
        <v>4</v>
      </c>
      <c r="F44" s="2114">
        <v>3</v>
      </c>
      <c r="G44" s="5583">
        <f t="shared" si="1"/>
        <v>-25</v>
      </c>
      <c r="H44" s="1884">
        <v>1</v>
      </c>
      <c r="I44" s="2114">
        <v>2</v>
      </c>
      <c r="J44" s="6790">
        <f t="shared" si="4"/>
        <v>3</v>
      </c>
      <c r="K44" s="1884">
        <v>3</v>
      </c>
      <c r="L44" s="2114">
        <v>0</v>
      </c>
      <c r="M44" s="6790">
        <f t="shared" si="5"/>
        <v>3</v>
      </c>
    </row>
    <row r="45" spans="1:13" x14ac:dyDescent="0.25">
      <c r="A45" s="6791" t="s">
        <v>857</v>
      </c>
      <c r="B45" s="6792" t="s">
        <v>610</v>
      </c>
      <c r="C45" s="1883">
        <v>32</v>
      </c>
      <c r="D45" s="5581">
        <f t="shared" si="0"/>
        <v>12.5</v>
      </c>
      <c r="E45" s="1884">
        <v>2</v>
      </c>
      <c r="F45" s="2114">
        <v>4</v>
      </c>
      <c r="G45" s="6786">
        <f t="shared" si="1"/>
        <v>100</v>
      </c>
      <c r="H45" s="1884">
        <v>4</v>
      </c>
      <c r="I45" s="2114">
        <v>0</v>
      </c>
      <c r="J45" s="6787">
        <f t="shared" si="4"/>
        <v>4</v>
      </c>
      <c r="K45" s="1884">
        <v>12</v>
      </c>
      <c r="L45" s="2114">
        <v>0</v>
      </c>
      <c r="M45" s="6787">
        <f t="shared" si="5"/>
        <v>12</v>
      </c>
    </row>
    <row r="46" spans="1:13" ht="15.75" thickBot="1" x14ac:dyDescent="0.3">
      <c r="A46" s="6791" t="s">
        <v>858</v>
      </c>
      <c r="B46" s="6792" t="s">
        <v>611</v>
      </c>
      <c r="C46" s="1883">
        <v>51</v>
      </c>
      <c r="D46" s="5581">
        <f t="shared" si="0"/>
        <v>11.76470588235294</v>
      </c>
      <c r="E46" s="1884">
        <v>5</v>
      </c>
      <c r="F46" s="2114">
        <v>6</v>
      </c>
      <c r="G46" s="5583">
        <f t="shared" si="1"/>
        <v>20</v>
      </c>
      <c r="H46" s="1884">
        <v>5</v>
      </c>
      <c r="I46" s="2114">
        <v>2</v>
      </c>
      <c r="J46" s="6790">
        <f t="shared" si="4"/>
        <v>7</v>
      </c>
      <c r="K46" s="1884">
        <v>4</v>
      </c>
      <c r="L46" s="2114">
        <v>1</v>
      </c>
      <c r="M46" s="6790">
        <f t="shared" si="5"/>
        <v>5</v>
      </c>
    </row>
    <row r="47" spans="1:13" ht="15.75" hidden="1" thickBot="1" x14ac:dyDescent="0.3">
      <c r="A47" s="6801" t="s">
        <v>859</v>
      </c>
      <c r="B47" s="6802" t="s">
        <v>612</v>
      </c>
      <c r="C47" s="5587">
        <v>2</v>
      </c>
      <c r="D47" s="6803" t="str">
        <f t="shared" si="0"/>
        <v/>
      </c>
      <c r="E47" s="2116">
        <v>0</v>
      </c>
      <c r="F47" s="2120">
        <v>0</v>
      </c>
      <c r="G47" s="5583" t="str">
        <f t="shared" si="1"/>
        <v/>
      </c>
      <c r="H47" s="2116">
        <v>0</v>
      </c>
      <c r="I47" s="2120">
        <v>0</v>
      </c>
      <c r="J47" s="6790">
        <f t="shared" si="4"/>
        <v>0</v>
      </c>
      <c r="K47" s="2116">
        <v>0</v>
      </c>
      <c r="L47" s="2120">
        <v>0</v>
      </c>
      <c r="M47" s="6790">
        <f t="shared" si="5"/>
        <v>0</v>
      </c>
    </row>
    <row r="48" spans="1:13" ht="23.25" hidden="1" thickBot="1" x14ac:dyDescent="0.3">
      <c r="A48" s="1865" t="s">
        <v>860</v>
      </c>
      <c r="B48" s="6778" t="s">
        <v>861</v>
      </c>
      <c r="C48" s="6796"/>
      <c r="D48" s="6780"/>
      <c r="E48" s="6780"/>
      <c r="F48" s="6780"/>
      <c r="G48" s="6780"/>
      <c r="H48" s="6780"/>
      <c r="I48" s="6780"/>
      <c r="J48" s="6780"/>
      <c r="K48" s="6780"/>
      <c r="L48" s="6780"/>
      <c r="M48" s="6782"/>
    </row>
    <row r="49" spans="1:13" ht="15.75" hidden="1" thickBot="1" x14ac:dyDescent="0.3">
      <c r="A49" s="6784" t="s">
        <v>455</v>
      </c>
      <c r="B49" s="6785" t="s">
        <v>395</v>
      </c>
      <c r="C49" s="1873">
        <v>0</v>
      </c>
      <c r="D49" s="5578" t="str">
        <f t="shared" si="0"/>
        <v/>
      </c>
      <c r="E49" s="1874">
        <v>0</v>
      </c>
      <c r="F49" s="2102">
        <v>0</v>
      </c>
      <c r="G49" s="5583" t="str">
        <f t="shared" si="1"/>
        <v/>
      </c>
      <c r="H49" s="1874">
        <v>0</v>
      </c>
      <c r="I49" s="2102">
        <v>0</v>
      </c>
      <c r="J49" s="6790">
        <f t="shared" ref="J49:J54" si="6">SUM(H49:I49)</f>
        <v>0</v>
      </c>
      <c r="K49" s="1874">
        <v>0</v>
      </c>
      <c r="L49" s="2102">
        <v>0</v>
      </c>
      <c r="M49" s="6790">
        <f t="shared" ref="M49:M54" si="7">SUM(K49:L49)</f>
        <v>0</v>
      </c>
    </row>
    <row r="50" spans="1:13" ht="24" hidden="1" thickBot="1" x14ac:dyDescent="0.3">
      <c r="A50" s="6784" t="s">
        <v>456</v>
      </c>
      <c r="B50" s="6785" t="s">
        <v>396</v>
      </c>
      <c r="C50" s="1873">
        <v>0</v>
      </c>
      <c r="D50" s="5578" t="str">
        <f t="shared" si="0"/>
        <v/>
      </c>
      <c r="E50" s="1874">
        <v>0</v>
      </c>
      <c r="F50" s="2102">
        <v>0</v>
      </c>
      <c r="G50" s="5583" t="str">
        <f t="shared" si="1"/>
        <v/>
      </c>
      <c r="H50" s="1874">
        <v>0</v>
      </c>
      <c r="I50" s="2102">
        <v>0</v>
      </c>
      <c r="J50" s="6790">
        <f t="shared" si="6"/>
        <v>0</v>
      </c>
      <c r="K50" s="1874">
        <v>0</v>
      </c>
      <c r="L50" s="2102">
        <v>0</v>
      </c>
      <c r="M50" s="6790">
        <f t="shared" si="7"/>
        <v>0</v>
      </c>
    </row>
    <row r="51" spans="1:13" ht="24" hidden="1" thickBot="1" x14ac:dyDescent="0.3">
      <c r="A51" s="6788" t="s">
        <v>862</v>
      </c>
      <c r="B51" s="6789" t="s">
        <v>397</v>
      </c>
      <c r="C51" s="1878">
        <v>0</v>
      </c>
      <c r="D51" s="5581" t="str">
        <f t="shared" si="0"/>
        <v/>
      </c>
      <c r="E51" s="1879">
        <v>0</v>
      </c>
      <c r="F51" s="2104">
        <v>0</v>
      </c>
      <c r="G51" s="5583" t="str">
        <f t="shared" si="1"/>
        <v/>
      </c>
      <c r="H51" s="1879">
        <v>0</v>
      </c>
      <c r="I51" s="2104">
        <v>0</v>
      </c>
      <c r="J51" s="6790">
        <f t="shared" si="6"/>
        <v>0</v>
      </c>
      <c r="K51" s="1879">
        <v>0</v>
      </c>
      <c r="L51" s="2104">
        <v>0</v>
      </c>
      <c r="M51" s="6790">
        <f t="shared" si="7"/>
        <v>0</v>
      </c>
    </row>
    <row r="52" spans="1:13" ht="15.75" hidden="1" thickBot="1" x14ac:dyDescent="0.3">
      <c r="A52" s="6788" t="s">
        <v>863</v>
      </c>
      <c r="B52" s="6789" t="s">
        <v>398</v>
      </c>
      <c r="C52" s="1878">
        <v>0</v>
      </c>
      <c r="D52" s="5581" t="str">
        <f t="shared" si="0"/>
        <v/>
      </c>
      <c r="E52" s="1879">
        <v>0</v>
      </c>
      <c r="F52" s="2104">
        <v>0</v>
      </c>
      <c r="G52" s="5583" t="str">
        <f t="shared" si="1"/>
        <v/>
      </c>
      <c r="H52" s="1879">
        <v>0</v>
      </c>
      <c r="I52" s="2104">
        <v>0</v>
      </c>
      <c r="J52" s="6790">
        <f t="shared" si="6"/>
        <v>0</v>
      </c>
      <c r="K52" s="1879">
        <v>0</v>
      </c>
      <c r="L52" s="2104">
        <v>0</v>
      </c>
      <c r="M52" s="6790">
        <f t="shared" si="7"/>
        <v>0</v>
      </c>
    </row>
    <row r="53" spans="1:13" ht="15.75" hidden="1" thickBot="1" x14ac:dyDescent="0.3">
      <c r="A53" s="6793" t="s">
        <v>864</v>
      </c>
      <c r="B53" s="6804" t="s">
        <v>399</v>
      </c>
      <c r="C53" s="1878">
        <v>0</v>
      </c>
      <c r="D53" s="5581" t="str">
        <f t="shared" si="0"/>
        <v/>
      </c>
      <c r="E53" s="1879">
        <v>0</v>
      </c>
      <c r="F53" s="2104">
        <v>0</v>
      </c>
      <c r="G53" s="5583" t="str">
        <f t="shared" si="1"/>
        <v/>
      </c>
      <c r="H53" s="1879">
        <v>0</v>
      </c>
      <c r="I53" s="2104">
        <v>0</v>
      </c>
      <c r="J53" s="6790">
        <f t="shared" si="6"/>
        <v>0</v>
      </c>
      <c r="K53" s="1879">
        <v>0</v>
      </c>
      <c r="L53" s="2104">
        <v>0</v>
      </c>
      <c r="M53" s="6790">
        <f t="shared" si="7"/>
        <v>0</v>
      </c>
    </row>
    <row r="54" spans="1:13" ht="15.75" hidden="1" thickBot="1" x14ac:dyDescent="0.3">
      <c r="A54" s="6794" t="s">
        <v>865</v>
      </c>
      <c r="B54" s="6795" t="s">
        <v>614</v>
      </c>
      <c r="C54" s="1892">
        <v>0</v>
      </c>
      <c r="D54" s="5584" t="str">
        <f t="shared" si="0"/>
        <v/>
      </c>
      <c r="E54" s="1893">
        <v>0</v>
      </c>
      <c r="F54" s="2108">
        <v>0</v>
      </c>
      <c r="G54" s="5583" t="str">
        <f t="shared" si="1"/>
        <v/>
      </c>
      <c r="H54" s="1893">
        <v>0</v>
      </c>
      <c r="I54" s="2108">
        <v>0</v>
      </c>
      <c r="J54" s="6790">
        <f t="shared" si="6"/>
        <v>0</v>
      </c>
      <c r="K54" s="1893">
        <v>0</v>
      </c>
      <c r="L54" s="2108">
        <v>0</v>
      </c>
      <c r="M54" s="6790">
        <f t="shared" si="7"/>
        <v>0</v>
      </c>
    </row>
    <row r="55" spans="1:13" ht="23.25" hidden="1" thickBot="1" x14ac:dyDescent="0.3">
      <c r="A55" s="1865" t="s">
        <v>866</v>
      </c>
      <c r="B55" s="6778" t="s">
        <v>867</v>
      </c>
      <c r="C55" s="6796"/>
      <c r="D55" s="6780"/>
      <c r="E55" s="6780"/>
      <c r="F55" s="6780"/>
      <c r="G55" s="6780"/>
      <c r="H55" s="6780"/>
      <c r="I55" s="6780"/>
      <c r="J55" s="6780"/>
      <c r="K55" s="6780"/>
      <c r="L55" s="6780"/>
      <c r="M55" s="6782"/>
    </row>
    <row r="56" spans="1:13" ht="15.75" hidden="1" thickBot="1" x14ac:dyDescent="0.3">
      <c r="A56" s="6797" t="s">
        <v>868</v>
      </c>
      <c r="B56" s="6798" t="s">
        <v>518</v>
      </c>
      <c r="C56" s="1898">
        <v>1</v>
      </c>
      <c r="D56" s="5578" t="str">
        <f t="shared" si="0"/>
        <v/>
      </c>
      <c r="E56" s="1899">
        <v>0</v>
      </c>
      <c r="F56" s="6799">
        <v>0</v>
      </c>
      <c r="G56" s="5583" t="str">
        <f t="shared" si="1"/>
        <v/>
      </c>
      <c r="H56" s="1899">
        <v>0</v>
      </c>
      <c r="I56" s="6799">
        <v>0</v>
      </c>
      <c r="J56" s="6790">
        <f t="shared" ref="J56:J60" si="8">SUM(H56:I56)</f>
        <v>0</v>
      </c>
      <c r="K56" s="1899">
        <v>0</v>
      </c>
      <c r="L56" s="6799">
        <v>0</v>
      </c>
      <c r="M56" s="6790">
        <f t="shared" ref="M56:M60" si="9">SUM(K56:L56)</f>
        <v>0</v>
      </c>
    </row>
    <row r="57" spans="1:13" ht="15.75" hidden="1" thickBot="1" x14ac:dyDescent="0.3">
      <c r="A57" s="6797" t="s">
        <v>869</v>
      </c>
      <c r="B57" s="6798" t="s">
        <v>519</v>
      </c>
      <c r="C57" s="1898">
        <v>154</v>
      </c>
      <c r="D57" s="5578" t="str">
        <f t="shared" si="0"/>
        <v/>
      </c>
      <c r="E57" s="1899">
        <v>0</v>
      </c>
      <c r="F57" s="6799">
        <v>0</v>
      </c>
      <c r="G57" s="5583" t="str">
        <f t="shared" si="1"/>
        <v/>
      </c>
      <c r="H57" s="1899">
        <v>0</v>
      </c>
      <c r="I57" s="6799">
        <v>0</v>
      </c>
      <c r="J57" s="6790">
        <f t="shared" si="8"/>
        <v>0</v>
      </c>
      <c r="K57" s="1899">
        <v>0</v>
      </c>
      <c r="L57" s="6799">
        <v>0</v>
      </c>
      <c r="M57" s="6790">
        <f t="shared" si="9"/>
        <v>0</v>
      </c>
    </row>
    <row r="58" spans="1:13" ht="15.75" hidden="1" thickBot="1" x14ac:dyDescent="0.3">
      <c r="A58" s="6791" t="s">
        <v>870</v>
      </c>
      <c r="B58" s="6792" t="s">
        <v>520</v>
      </c>
      <c r="C58" s="1883">
        <v>4</v>
      </c>
      <c r="D58" s="5581" t="str">
        <f t="shared" si="0"/>
        <v/>
      </c>
      <c r="E58" s="1884">
        <v>0</v>
      </c>
      <c r="F58" s="2114">
        <v>0</v>
      </c>
      <c r="G58" s="5583" t="str">
        <f t="shared" si="1"/>
        <v/>
      </c>
      <c r="H58" s="1884">
        <v>0</v>
      </c>
      <c r="I58" s="2114">
        <v>0</v>
      </c>
      <c r="J58" s="6790">
        <f t="shared" si="8"/>
        <v>0</v>
      </c>
      <c r="K58" s="1884">
        <v>0</v>
      </c>
      <c r="L58" s="2114">
        <v>0</v>
      </c>
      <c r="M58" s="6790">
        <f t="shared" si="9"/>
        <v>0</v>
      </c>
    </row>
    <row r="59" spans="1:13" ht="15.75" hidden="1" thickBot="1" x14ac:dyDescent="0.3">
      <c r="A59" s="6791" t="s">
        <v>871</v>
      </c>
      <c r="B59" s="6792" t="s">
        <v>521</v>
      </c>
      <c r="C59" s="1883">
        <v>28</v>
      </c>
      <c r="D59" s="5581" t="str">
        <f t="shared" si="0"/>
        <v/>
      </c>
      <c r="E59" s="1884">
        <v>0</v>
      </c>
      <c r="F59" s="2114">
        <v>0</v>
      </c>
      <c r="G59" s="6786" t="str">
        <f t="shared" si="1"/>
        <v/>
      </c>
      <c r="H59" s="1884">
        <v>0</v>
      </c>
      <c r="I59" s="2114">
        <v>0</v>
      </c>
      <c r="J59" s="6787">
        <f t="shared" si="8"/>
        <v>0</v>
      </c>
      <c r="K59" s="1884">
        <v>0</v>
      </c>
      <c r="L59" s="2114">
        <v>0</v>
      </c>
      <c r="M59" s="6787">
        <f t="shared" si="9"/>
        <v>0</v>
      </c>
    </row>
    <row r="60" spans="1:13" ht="15.75" hidden="1" thickBot="1" x14ac:dyDescent="0.3">
      <c r="A60" s="6801" t="s">
        <v>872</v>
      </c>
      <c r="B60" s="6802" t="s">
        <v>522</v>
      </c>
      <c r="C60" s="5587">
        <v>0</v>
      </c>
      <c r="D60" s="6803" t="str">
        <f t="shared" si="0"/>
        <v/>
      </c>
      <c r="E60" s="2116">
        <v>0</v>
      </c>
      <c r="F60" s="2120">
        <v>0</v>
      </c>
      <c r="G60" s="5583" t="str">
        <f t="shared" si="1"/>
        <v/>
      </c>
      <c r="H60" s="2116">
        <v>0</v>
      </c>
      <c r="I60" s="2120">
        <v>0</v>
      </c>
      <c r="J60" s="6790">
        <f t="shared" si="8"/>
        <v>0</v>
      </c>
      <c r="K60" s="2116">
        <v>0</v>
      </c>
      <c r="L60" s="2120">
        <v>0</v>
      </c>
      <c r="M60" s="6790">
        <f t="shared" si="9"/>
        <v>0</v>
      </c>
    </row>
    <row r="61" spans="1:13" ht="15.75" thickBot="1" x14ac:dyDescent="0.3">
      <c r="A61" s="1865" t="s">
        <v>873</v>
      </c>
      <c r="B61" s="6778" t="s">
        <v>615</v>
      </c>
      <c r="C61" s="6796"/>
      <c r="D61" s="6780"/>
      <c r="E61" s="6781">
        <v>1</v>
      </c>
      <c r="F61" s="6780"/>
      <c r="G61" s="6780"/>
      <c r="H61" s="6780"/>
      <c r="I61" s="6780"/>
      <c r="J61" s="6780"/>
      <c r="K61" s="6780"/>
      <c r="L61" s="6780"/>
      <c r="M61" s="6782"/>
    </row>
    <row r="62" spans="1:13" x14ac:dyDescent="0.25">
      <c r="A62" s="6805" t="s">
        <v>874</v>
      </c>
      <c r="B62" s="6806" t="s">
        <v>616</v>
      </c>
      <c r="C62" s="5588">
        <v>67</v>
      </c>
      <c r="D62" s="5589">
        <f t="shared" si="0"/>
        <v>8.9552238805970141</v>
      </c>
      <c r="E62" s="5628">
        <v>18</v>
      </c>
      <c r="F62" s="6807">
        <v>6</v>
      </c>
      <c r="G62" s="5583">
        <f t="shared" si="1"/>
        <v>-66.666666666666671</v>
      </c>
      <c r="H62" s="5628">
        <v>1</v>
      </c>
      <c r="I62" s="6807">
        <v>5</v>
      </c>
      <c r="J62" s="6790">
        <f t="shared" ref="J62:J66" si="10">SUM(H62:I62)</f>
        <v>6</v>
      </c>
      <c r="K62" s="5628">
        <v>5</v>
      </c>
      <c r="L62" s="6807">
        <v>0</v>
      </c>
      <c r="M62" s="6790">
        <f t="shared" ref="M62:M66" si="11">SUM(K62:L62)</f>
        <v>5</v>
      </c>
    </row>
    <row r="63" spans="1:13" x14ac:dyDescent="0.25">
      <c r="A63" s="6800" t="s">
        <v>875</v>
      </c>
      <c r="B63" s="6785" t="s">
        <v>570</v>
      </c>
      <c r="C63" s="1873">
        <v>0</v>
      </c>
      <c r="D63" s="5578" t="str">
        <f t="shared" si="0"/>
        <v/>
      </c>
      <c r="E63" s="1874">
        <v>2</v>
      </c>
      <c r="F63" s="2102">
        <v>0</v>
      </c>
      <c r="G63" s="5583" t="str">
        <f t="shared" si="1"/>
        <v/>
      </c>
      <c r="H63" s="1874">
        <v>0</v>
      </c>
      <c r="I63" s="2102">
        <v>0</v>
      </c>
      <c r="J63" s="6790">
        <f t="shared" si="10"/>
        <v>0</v>
      </c>
      <c r="K63" s="1874">
        <v>0</v>
      </c>
      <c r="L63" s="2102">
        <v>0</v>
      </c>
      <c r="M63" s="6790">
        <f t="shared" si="11"/>
        <v>0</v>
      </c>
    </row>
    <row r="64" spans="1:13" x14ac:dyDescent="0.25">
      <c r="A64" s="6800" t="s">
        <v>876</v>
      </c>
      <c r="B64" s="6808" t="s">
        <v>617</v>
      </c>
      <c r="C64" s="1873">
        <v>3</v>
      </c>
      <c r="D64" s="5578" t="str">
        <f t="shared" si="0"/>
        <v/>
      </c>
      <c r="E64" s="1874">
        <v>1</v>
      </c>
      <c r="F64" s="2102">
        <v>0</v>
      </c>
      <c r="G64" s="5583" t="str">
        <f t="shared" si="1"/>
        <v/>
      </c>
      <c r="H64" s="1874">
        <v>0</v>
      </c>
      <c r="I64" s="2102">
        <v>0</v>
      </c>
      <c r="J64" s="6790">
        <f t="shared" si="10"/>
        <v>0</v>
      </c>
      <c r="K64" s="1874">
        <v>0</v>
      </c>
      <c r="L64" s="2102">
        <v>0</v>
      </c>
      <c r="M64" s="6790">
        <f t="shared" si="11"/>
        <v>0</v>
      </c>
    </row>
    <row r="65" spans="1:13" x14ac:dyDescent="0.25">
      <c r="A65" s="6791" t="s">
        <v>457</v>
      </c>
      <c r="B65" s="6792" t="s">
        <v>458</v>
      </c>
      <c r="C65" s="1883">
        <v>5996</v>
      </c>
      <c r="D65" s="5581">
        <f t="shared" si="0"/>
        <v>5.4536357571714476</v>
      </c>
      <c r="E65" s="1884">
        <v>276</v>
      </c>
      <c r="F65" s="2114">
        <v>327</v>
      </c>
      <c r="G65" s="5583">
        <f t="shared" si="1"/>
        <v>18.478260869565204</v>
      </c>
      <c r="H65" s="1884">
        <v>199</v>
      </c>
      <c r="I65" s="2114">
        <v>127</v>
      </c>
      <c r="J65" s="6790">
        <f t="shared" si="10"/>
        <v>326</v>
      </c>
      <c r="K65" s="1884">
        <v>229</v>
      </c>
      <c r="L65" s="2114">
        <v>45</v>
      </c>
      <c r="M65" s="6790">
        <f t="shared" si="11"/>
        <v>274</v>
      </c>
    </row>
    <row r="66" spans="1:13" ht="15.75" thickBot="1" x14ac:dyDescent="0.3">
      <c r="A66" s="6791" t="s">
        <v>459</v>
      </c>
      <c r="B66" s="6792" t="s">
        <v>460</v>
      </c>
      <c r="C66" s="1883">
        <v>439</v>
      </c>
      <c r="D66" s="5581">
        <f t="shared" si="0"/>
        <v>4.1002277904328022</v>
      </c>
      <c r="E66" s="1884">
        <v>7</v>
      </c>
      <c r="F66" s="2114">
        <v>18</v>
      </c>
      <c r="G66" s="5583">
        <f t="shared" si="1"/>
        <v>157.14285714285717</v>
      </c>
      <c r="H66" s="1884">
        <v>1</v>
      </c>
      <c r="I66" s="2114">
        <v>17</v>
      </c>
      <c r="J66" s="6790">
        <f t="shared" si="10"/>
        <v>18</v>
      </c>
      <c r="K66" s="1884">
        <v>11</v>
      </c>
      <c r="L66" s="2114">
        <v>3</v>
      </c>
      <c r="M66" s="6790">
        <f t="shared" si="11"/>
        <v>14</v>
      </c>
    </row>
    <row r="67" spans="1:13" ht="15.75" thickBot="1" x14ac:dyDescent="0.3">
      <c r="A67" s="1865" t="s">
        <v>877</v>
      </c>
      <c r="B67" s="6778" t="s">
        <v>618</v>
      </c>
      <c r="C67" s="6796"/>
      <c r="D67" s="6780"/>
      <c r="E67" s="6781">
        <v>1</v>
      </c>
      <c r="F67" s="6780"/>
      <c r="G67" s="6780"/>
      <c r="H67" s="6780"/>
      <c r="I67" s="6780"/>
      <c r="J67" s="6780"/>
      <c r="K67" s="6780"/>
      <c r="L67" s="6780"/>
      <c r="M67" s="6782"/>
    </row>
    <row r="68" spans="1:13" ht="22.5" hidden="1" x14ac:dyDescent="0.25">
      <c r="A68" s="6797" t="s">
        <v>461</v>
      </c>
      <c r="B68" s="6798" t="s">
        <v>462</v>
      </c>
      <c r="C68" s="1898">
        <v>55</v>
      </c>
      <c r="D68" s="5578" t="str">
        <f t="shared" si="0"/>
        <v/>
      </c>
      <c r="E68" s="1899">
        <v>0</v>
      </c>
      <c r="F68" s="6799">
        <v>0</v>
      </c>
      <c r="G68" s="5583" t="str">
        <f t="shared" si="1"/>
        <v/>
      </c>
      <c r="H68" s="1899">
        <v>0</v>
      </c>
      <c r="I68" s="6799">
        <v>0</v>
      </c>
      <c r="J68" s="6790">
        <f t="shared" ref="J68:J74" si="12">SUM(H68:I68)</f>
        <v>0</v>
      </c>
      <c r="K68" s="1899">
        <v>0</v>
      </c>
      <c r="L68" s="6799">
        <v>0</v>
      </c>
      <c r="M68" s="6790">
        <f t="shared" ref="M68:M74" si="13">SUM(K68:L68)</f>
        <v>0</v>
      </c>
    </row>
    <row r="69" spans="1:13" hidden="1" x14ac:dyDescent="0.25">
      <c r="A69" s="6791" t="s">
        <v>878</v>
      </c>
      <c r="B69" s="6792" t="s">
        <v>619</v>
      </c>
      <c r="C69" s="1898">
        <v>4</v>
      </c>
      <c r="D69" s="5581" t="str">
        <f t="shared" si="0"/>
        <v/>
      </c>
      <c r="E69" s="1899">
        <v>0</v>
      </c>
      <c r="F69" s="6799">
        <v>0</v>
      </c>
      <c r="G69" s="5583" t="str">
        <f t="shared" si="1"/>
        <v/>
      </c>
      <c r="H69" s="1899">
        <v>0</v>
      </c>
      <c r="I69" s="6799">
        <v>0</v>
      </c>
      <c r="J69" s="6790">
        <f t="shared" si="12"/>
        <v>0</v>
      </c>
      <c r="K69" s="1899">
        <v>0</v>
      </c>
      <c r="L69" s="6799">
        <v>0</v>
      </c>
      <c r="M69" s="6790">
        <f t="shared" si="13"/>
        <v>0</v>
      </c>
    </row>
    <row r="70" spans="1:13" ht="22.5" hidden="1" x14ac:dyDescent="0.25">
      <c r="A70" s="6791" t="s">
        <v>879</v>
      </c>
      <c r="B70" s="6792" t="s">
        <v>620</v>
      </c>
      <c r="C70" s="1898">
        <v>16</v>
      </c>
      <c r="D70" s="5581" t="str">
        <f t="shared" si="0"/>
        <v/>
      </c>
      <c r="E70" s="1899">
        <v>0</v>
      </c>
      <c r="F70" s="6799">
        <v>0</v>
      </c>
      <c r="G70" s="5583" t="str">
        <f t="shared" si="1"/>
        <v/>
      </c>
      <c r="H70" s="1899">
        <v>0</v>
      </c>
      <c r="I70" s="6799">
        <v>0</v>
      </c>
      <c r="J70" s="6790">
        <f t="shared" si="12"/>
        <v>0</v>
      </c>
      <c r="K70" s="1899">
        <v>0</v>
      </c>
      <c r="L70" s="6799">
        <v>0</v>
      </c>
      <c r="M70" s="6790">
        <f t="shared" si="13"/>
        <v>0</v>
      </c>
    </row>
    <row r="71" spans="1:13" x14ac:dyDescent="0.25">
      <c r="A71" s="6809" t="s">
        <v>880</v>
      </c>
      <c r="B71" s="6810" t="s">
        <v>621</v>
      </c>
      <c r="C71" s="1898">
        <v>24</v>
      </c>
      <c r="D71" s="5584">
        <f t="shared" si="0"/>
        <v>8.3333333333333321</v>
      </c>
      <c r="E71" s="1899">
        <v>0</v>
      </c>
      <c r="F71" s="6799">
        <v>2</v>
      </c>
      <c r="G71" s="5583" t="str">
        <f t="shared" si="1"/>
        <v/>
      </c>
      <c r="H71" s="1899">
        <v>1</v>
      </c>
      <c r="I71" s="6799">
        <v>1</v>
      </c>
      <c r="J71" s="6790">
        <f t="shared" si="12"/>
        <v>2</v>
      </c>
      <c r="K71" s="1899">
        <v>2</v>
      </c>
      <c r="L71" s="6799">
        <v>0</v>
      </c>
      <c r="M71" s="6790">
        <f t="shared" si="13"/>
        <v>2</v>
      </c>
    </row>
    <row r="72" spans="1:13" ht="22.5" x14ac:dyDescent="0.25">
      <c r="A72" s="6809" t="s">
        <v>622</v>
      </c>
      <c r="B72" s="1266" t="s">
        <v>623</v>
      </c>
      <c r="C72" s="1887">
        <v>35</v>
      </c>
      <c r="D72" s="5584">
        <f t="shared" si="0"/>
        <v>5.7142857142857144</v>
      </c>
      <c r="E72" s="1884">
        <v>0</v>
      </c>
      <c r="F72" s="2114">
        <v>2</v>
      </c>
      <c r="G72" s="5583" t="str">
        <f t="shared" si="1"/>
        <v/>
      </c>
      <c r="H72" s="1884">
        <v>1</v>
      </c>
      <c r="I72" s="2114">
        <v>1</v>
      </c>
      <c r="J72" s="6790">
        <f t="shared" si="12"/>
        <v>2</v>
      </c>
      <c r="K72" s="1884">
        <v>1</v>
      </c>
      <c r="L72" s="2114">
        <v>0</v>
      </c>
      <c r="M72" s="6790">
        <f t="shared" si="13"/>
        <v>1</v>
      </c>
    </row>
    <row r="73" spans="1:13" hidden="1" x14ac:dyDescent="0.25">
      <c r="A73" s="6793" t="s">
        <v>881</v>
      </c>
      <c r="B73" s="6789" t="s">
        <v>624</v>
      </c>
      <c r="C73" s="1898">
        <v>0</v>
      </c>
      <c r="D73" s="5581" t="str">
        <f t="shared" ref="D73:D136" si="14">IF(F73*C73=0,"",F73/C73*100)</f>
        <v/>
      </c>
      <c r="E73" s="1899">
        <v>0</v>
      </c>
      <c r="F73" s="6799">
        <v>0</v>
      </c>
      <c r="G73" s="6786" t="str">
        <f t="shared" ref="G73:G136" si="15">IF(E73*F73=0,"",(F73/E73)*100-100)</f>
        <v/>
      </c>
      <c r="H73" s="1899">
        <v>0</v>
      </c>
      <c r="I73" s="6799">
        <v>0</v>
      </c>
      <c r="J73" s="6787">
        <f t="shared" si="12"/>
        <v>0</v>
      </c>
      <c r="K73" s="1899">
        <v>0</v>
      </c>
      <c r="L73" s="6799">
        <v>0</v>
      </c>
      <c r="M73" s="6787">
        <f t="shared" si="13"/>
        <v>0</v>
      </c>
    </row>
    <row r="74" spans="1:13" ht="15.75" thickBot="1" x14ac:dyDescent="0.3">
      <c r="A74" s="6809" t="s">
        <v>463</v>
      </c>
      <c r="B74" s="6810" t="s">
        <v>464</v>
      </c>
      <c r="C74" s="1898">
        <v>269</v>
      </c>
      <c r="D74" s="5584">
        <f t="shared" si="14"/>
        <v>0.37174721189591076</v>
      </c>
      <c r="E74" s="1899">
        <v>15</v>
      </c>
      <c r="F74" s="6799">
        <v>1</v>
      </c>
      <c r="G74" s="5583">
        <f t="shared" si="15"/>
        <v>-93.333333333333329</v>
      </c>
      <c r="H74" s="1899">
        <v>1</v>
      </c>
      <c r="I74" s="6799">
        <v>0</v>
      </c>
      <c r="J74" s="6790">
        <f t="shared" si="12"/>
        <v>1</v>
      </c>
      <c r="K74" s="1899">
        <v>0</v>
      </c>
      <c r="L74" s="6799">
        <v>0</v>
      </c>
      <c r="M74" s="6790">
        <f t="shared" si="13"/>
        <v>0</v>
      </c>
    </row>
    <row r="75" spans="1:13" ht="15.75" hidden="1" thickBot="1" x14ac:dyDescent="0.3">
      <c r="A75" s="1865" t="s">
        <v>882</v>
      </c>
      <c r="B75" s="6778" t="s">
        <v>625</v>
      </c>
      <c r="C75" s="6796"/>
      <c r="D75" s="6780"/>
      <c r="E75" s="6781"/>
      <c r="F75" s="6780"/>
      <c r="G75" s="6780"/>
      <c r="H75" s="6780"/>
      <c r="I75" s="6780"/>
      <c r="J75" s="6780"/>
      <c r="K75" s="6780"/>
      <c r="L75" s="6780"/>
      <c r="M75" s="6782"/>
    </row>
    <row r="76" spans="1:13" ht="15.75" hidden="1" thickBot="1" x14ac:dyDescent="0.3">
      <c r="A76" s="6784" t="s">
        <v>883</v>
      </c>
      <c r="B76" s="6785" t="s">
        <v>626</v>
      </c>
      <c r="C76" s="1873">
        <v>0</v>
      </c>
      <c r="D76" s="5578" t="str">
        <f t="shared" si="14"/>
        <v/>
      </c>
      <c r="E76" s="1874">
        <v>0</v>
      </c>
      <c r="F76" s="2102">
        <v>0</v>
      </c>
      <c r="G76" s="5583" t="str">
        <f t="shared" si="15"/>
        <v/>
      </c>
      <c r="H76" s="1874">
        <v>0</v>
      </c>
      <c r="I76" s="2102">
        <v>0</v>
      </c>
      <c r="J76" s="6790">
        <f t="shared" ref="J76:J80" si="16">SUM(H76:I76)</f>
        <v>0</v>
      </c>
      <c r="K76" s="1874">
        <v>0</v>
      </c>
      <c r="L76" s="2102">
        <v>0</v>
      </c>
      <c r="M76" s="6790">
        <f t="shared" ref="M76:M80" si="17">SUM(K76:L76)</f>
        <v>0</v>
      </c>
    </row>
    <row r="77" spans="1:13" ht="15.75" hidden="1" thickBot="1" x14ac:dyDescent="0.3">
      <c r="A77" s="6788" t="s">
        <v>884</v>
      </c>
      <c r="B77" s="6789" t="s">
        <v>627</v>
      </c>
      <c r="C77" s="1878">
        <v>0</v>
      </c>
      <c r="D77" s="5581" t="str">
        <f t="shared" si="14"/>
        <v/>
      </c>
      <c r="E77" s="1879">
        <v>0</v>
      </c>
      <c r="F77" s="2104">
        <v>0</v>
      </c>
      <c r="G77" s="5583" t="str">
        <f t="shared" si="15"/>
        <v/>
      </c>
      <c r="H77" s="1879">
        <v>0</v>
      </c>
      <c r="I77" s="2104">
        <v>0</v>
      </c>
      <c r="J77" s="6790">
        <f t="shared" si="16"/>
        <v>0</v>
      </c>
      <c r="K77" s="1879">
        <v>0</v>
      </c>
      <c r="L77" s="2104">
        <v>0</v>
      </c>
      <c r="M77" s="6790">
        <f t="shared" si="17"/>
        <v>0</v>
      </c>
    </row>
    <row r="78" spans="1:13" ht="15.75" hidden="1" thickBot="1" x14ac:dyDescent="0.3">
      <c r="A78" s="6784" t="s">
        <v>886</v>
      </c>
      <c r="B78" s="6785" t="s">
        <v>628</v>
      </c>
      <c r="C78" s="1878">
        <v>0</v>
      </c>
      <c r="D78" s="5578" t="str">
        <f t="shared" si="14"/>
        <v/>
      </c>
      <c r="E78" s="1874">
        <v>0</v>
      </c>
      <c r="F78" s="2102">
        <v>0</v>
      </c>
      <c r="G78" s="5583" t="str">
        <f t="shared" si="15"/>
        <v/>
      </c>
      <c r="H78" s="1874">
        <v>0</v>
      </c>
      <c r="I78" s="2102">
        <v>0</v>
      </c>
      <c r="J78" s="6790">
        <f t="shared" si="16"/>
        <v>0</v>
      </c>
      <c r="K78" s="1874">
        <v>0</v>
      </c>
      <c r="L78" s="2102">
        <v>0</v>
      </c>
      <c r="M78" s="6790">
        <f t="shared" si="17"/>
        <v>0</v>
      </c>
    </row>
    <row r="79" spans="1:13" ht="24" hidden="1" thickBot="1" x14ac:dyDescent="0.3">
      <c r="A79" s="6788" t="s">
        <v>887</v>
      </c>
      <c r="B79" s="6789" t="s">
        <v>629</v>
      </c>
      <c r="C79" s="1878">
        <v>0</v>
      </c>
      <c r="D79" s="5581" t="str">
        <f t="shared" si="14"/>
        <v/>
      </c>
      <c r="E79" s="1879">
        <v>0</v>
      </c>
      <c r="F79" s="2104">
        <v>0</v>
      </c>
      <c r="G79" s="5583" t="str">
        <f t="shared" si="15"/>
        <v/>
      </c>
      <c r="H79" s="1879">
        <v>0</v>
      </c>
      <c r="I79" s="2104">
        <v>0</v>
      </c>
      <c r="J79" s="6790">
        <f t="shared" si="16"/>
        <v>0</v>
      </c>
      <c r="K79" s="1879">
        <v>0</v>
      </c>
      <c r="L79" s="2104">
        <v>0</v>
      </c>
      <c r="M79" s="6790">
        <f t="shared" si="17"/>
        <v>0</v>
      </c>
    </row>
    <row r="80" spans="1:13" ht="24" hidden="1" thickBot="1" x14ac:dyDescent="0.3">
      <c r="A80" s="6794" t="s">
        <v>888</v>
      </c>
      <c r="B80" s="6795" t="s">
        <v>630</v>
      </c>
      <c r="C80" s="1892">
        <v>0</v>
      </c>
      <c r="D80" s="5584" t="str">
        <f t="shared" si="14"/>
        <v/>
      </c>
      <c r="E80" s="1893">
        <v>0</v>
      </c>
      <c r="F80" s="2108">
        <v>0</v>
      </c>
      <c r="G80" s="5583" t="str">
        <f t="shared" si="15"/>
        <v/>
      </c>
      <c r="H80" s="1893">
        <v>0</v>
      </c>
      <c r="I80" s="2108">
        <v>0</v>
      </c>
      <c r="J80" s="6790">
        <f t="shared" si="16"/>
        <v>0</v>
      </c>
      <c r="K80" s="1893">
        <v>0</v>
      </c>
      <c r="L80" s="2108">
        <v>0</v>
      </c>
      <c r="M80" s="6790">
        <f t="shared" si="17"/>
        <v>0</v>
      </c>
    </row>
    <row r="81" spans="1:14" ht="15.75" thickBot="1" x14ac:dyDescent="0.3">
      <c r="A81" s="1865" t="s">
        <v>889</v>
      </c>
      <c r="B81" s="6778" t="s">
        <v>631</v>
      </c>
      <c r="C81" s="6796"/>
      <c r="D81" s="6780"/>
      <c r="E81" s="6781">
        <v>1</v>
      </c>
      <c r="F81" s="6780"/>
      <c r="G81" s="6780"/>
      <c r="H81" s="6780"/>
      <c r="I81" s="6780"/>
      <c r="J81" s="6780"/>
      <c r="K81" s="6780"/>
      <c r="L81" s="6780"/>
      <c r="M81" s="6782"/>
    </row>
    <row r="82" spans="1:14" hidden="1" x14ac:dyDescent="0.25">
      <c r="A82" s="6797" t="s">
        <v>890</v>
      </c>
      <c r="B82" s="6798" t="s">
        <v>240</v>
      </c>
      <c r="C82" s="1898">
        <v>0</v>
      </c>
      <c r="D82" s="5578" t="str">
        <f t="shared" si="14"/>
        <v/>
      </c>
      <c r="E82" s="1899"/>
      <c r="F82" s="6799"/>
      <c r="G82" s="5583" t="str">
        <f t="shared" si="15"/>
        <v/>
      </c>
      <c r="H82" s="1899"/>
      <c r="I82" s="6799"/>
      <c r="J82" s="6790">
        <f t="shared" ref="J82:J87" si="18">SUM(H82:I82)</f>
        <v>0</v>
      </c>
      <c r="K82" s="1899"/>
      <c r="L82" s="6799"/>
      <c r="M82" s="6790">
        <f t="shared" ref="M82:M87" si="19">SUM(K82:L82)</f>
        <v>0</v>
      </c>
      <c r="N82" t="s">
        <v>2826</v>
      </c>
    </row>
    <row r="83" spans="1:14" x14ac:dyDescent="0.25">
      <c r="A83" s="6791" t="s">
        <v>891</v>
      </c>
      <c r="B83" s="6792" t="s">
        <v>241</v>
      </c>
      <c r="C83" s="1883">
        <v>230</v>
      </c>
      <c r="D83" s="5581">
        <f t="shared" si="14"/>
        <v>12.173913043478262</v>
      </c>
      <c r="E83" s="1884">
        <v>31</v>
      </c>
      <c r="F83" s="2114">
        <v>28</v>
      </c>
      <c r="G83" s="5583">
        <f t="shared" si="15"/>
        <v>-9.6774193548387188</v>
      </c>
      <c r="H83" s="1884">
        <v>0</v>
      </c>
      <c r="I83" s="2114">
        <v>25</v>
      </c>
      <c r="J83" s="6790">
        <f t="shared" si="18"/>
        <v>25</v>
      </c>
      <c r="K83" s="1884">
        <v>24</v>
      </c>
      <c r="L83" s="2114">
        <v>0</v>
      </c>
      <c r="M83" s="6790">
        <f t="shared" si="19"/>
        <v>24</v>
      </c>
    </row>
    <row r="84" spans="1:14" hidden="1" x14ac:dyDescent="0.25">
      <c r="A84" s="6788" t="s">
        <v>892</v>
      </c>
      <c r="B84" s="6789" t="s">
        <v>632</v>
      </c>
      <c r="C84" s="1883">
        <v>0</v>
      </c>
      <c r="D84" s="5581" t="str">
        <f t="shared" si="14"/>
        <v/>
      </c>
      <c r="E84" s="1879">
        <v>0</v>
      </c>
      <c r="F84" s="2104">
        <v>0</v>
      </c>
      <c r="G84" s="5583" t="str">
        <f t="shared" si="15"/>
        <v/>
      </c>
      <c r="H84" s="1879">
        <v>0</v>
      </c>
      <c r="I84" s="2104">
        <v>0</v>
      </c>
      <c r="J84" s="6790">
        <f t="shared" si="18"/>
        <v>0</v>
      </c>
      <c r="K84" s="1879">
        <v>0</v>
      </c>
      <c r="L84" s="2104">
        <v>0</v>
      </c>
      <c r="M84" s="6790">
        <f t="shared" si="19"/>
        <v>0</v>
      </c>
    </row>
    <row r="85" spans="1:14" x14ac:dyDescent="0.25">
      <c r="A85" s="6797" t="s">
        <v>465</v>
      </c>
      <c r="B85" s="6798" t="s">
        <v>243</v>
      </c>
      <c r="C85" s="1883">
        <v>129</v>
      </c>
      <c r="D85" s="5578">
        <f t="shared" si="14"/>
        <v>29.457364341085274</v>
      </c>
      <c r="E85" s="1899">
        <v>33</v>
      </c>
      <c r="F85" s="6799">
        <v>38</v>
      </c>
      <c r="G85" s="5583">
        <f t="shared" si="15"/>
        <v>15.151515151515156</v>
      </c>
      <c r="H85" s="1899">
        <v>2</v>
      </c>
      <c r="I85" s="6799">
        <v>28</v>
      </c>
      <c r="J85" s="6790">
        <f t="shared" si="18"/>
        <v>30</v>
      </c>
      <c r="K85" s="1899">
        <v>28</v>
      </c>
      <c r="L85" s="6799">
        <v>0</v>
      </c>
      <c r="M85" s="6790">
        <f t="shared" si="19"/>
        <v>28</v>
      </c>
    </row>
    <row r="86" spans="1:14" ht="15.75" thickBot="1" x14ac:dyDescent="0.3">
      <c r="A86" s="6791" t="s">
        <v>893</v>
      </c>
      <c r="B86" s="6792" t="s">
        <v>244</v>
      </c>
      <c r="C86" s="1883">
        <v>68</v>
      </c>
      <c r="D86" s="5581">
        <f t="shared" si="14"/>
        <v>66.17647058823529</v>
      </c>
      <c r="E86" s="1884">
        <v>69</v>
      </c>
      <c r="F86" s="2114">
        <v>45</v>
      </c>
      <c r="G86" s="5583">
        <f t="shared" si="15"/>
        <v>-34.782608695652172</v>
      </c>
      <c r="H86" s="1884">
        <v>2</v>
      </c>
      <c r="I86" s="2114">
        <v>43</v>
      </c>
      <c r="J86" s="6790">
        <f t="shared" si="18"/>
        <v>45</v>
      </c>
      <c r="K86" s="1884">
        <v>24</v>
      </c>
      <c r="L86" s="2114">
        <v>2</v>
      </c>
      <c r="M86" s="6790">
        <f t="shared" si="19"/>
        <v>26</v>
      </c>
    </row>
    <row r="87" spans="1:14" ht="15.75" hidden="1" thickBot="1" x14ac:dyDescent="0.3">
      <c r="A87" s="6809" t="s">
        <v>895</v>
      </c>
      <c r="B87" s="6810" t="s">
        <v>253</v>
      </c>
      <c r="C87" s="1912">
        <v>20</v>
      </c>
      <c r="D87" s="5584" t="str">
        <f t="shared" si="14"/>
        <v/>
      </c>
      <c r="E87" s="1913">
        <v>0</v>
      </c>
      <c r="F87" s="6811">
        <v>0</v>
      </c>
      <c r="G87" s="6786" t="str">
        <f t="shared" si="15"/>
        <v/>
      </c>
      <c r="H87" s="1913">
        <v>0</v>
      </c>
      <c r="I87" s="6811">
        <v>0</v>
      </c>
      <c r="J87" s="6787">
        <f t="shared" si="18"/>
        <v>0</v>
      </c>
      <c r="K87" s="1913">
        <v>0</v>
      </c>
      <c r="L87" s="6811">
        <v>0</v>
      </c>
      <c r="M87" s="6787">
        <f t="shared" si="19"/>
        <v>0</v>
      </c>
    </row>
    <row r="88" spans="1:14" ht="23.25" thickBot="1" x14ac:dyDescent="0.3">
      <c r="A88" s="1865" t="s">
        <v>1224</v>
      </c>
      <c r="B88" s="6778" t="s">
        <v>633</v>
      </c>
      <c r="C88" s="6796"/>
      <c r="D88" s="6780"/>
      <c r="E88" s="6781">
        <v>1</v>
      </c>
      <c r="F88" s="6780"/>
      <c r="G88" s="6780"/>
      <c r="H88" s="6780"/>
      <c r="I88" s="6780"/>
      <c r="J88" s="6780"/>
      <c r="K88" s="6780"/>
      <c r="L88" s="6780"/>
      <c r="M88" s="6782"/>
    </row>
    <row r="89" spans="1:14" ht="22.5" x14ac:dyDescent="0.25">
      <c r="A89" s="6797" t="s">
        <v>897</v>
      </c>
      <c r="B89" s="6798" t="s">
        <v>245</v>
      </c>
      <c r="C89" s="1898">
        <v>261</v>
      </c>
      <c r="D89" s="5578">
        <f t="shared" si="14"/>
        <v>92.720306513409966</v>
      </c>
      <c r="E89" s="1899">
        <v>359</v>
      </c>
      <c r="F89" s="6799">
        <v>242</v>
      </c>
      <c r="G89" s="5583">
        <f t="shared" si="15"/>
        <v>-32.590529247910865</v>
      </c>
      <c r="H89" s="1899">
        <v>12</v>
      </c>
      <c r="I89" s="6799">
        <v>144</v>
      </c>
      <c r="J89" s="6790">
        <f t="shared" ref="J89:J97" si="20">SUM(H89:I89)</f>
        <v>156</v>
      </c>
      <c r="K89" s="1899">
        <v>139</v>
      </c>
      <c r="L89" s="6799">
        <v>3</v>
      </c>
      <c r="M89" s="6790">
        <f t="shared" ref="M89:M97" si="21">SUM(K89:L89)</f>
        <v>142</v>
      </c>
    </row>
    <row r="90" spans="1:14" ht="23.25" x14ac:dyDescent="0.25">
      <c r="A90" s="6788" t="s">
        <v>898</v>
      </c>
      <c r="B90" s="6785" t="s">
        <v>246</v>
      </c>
      <c r="C90" s="1878">
        <v>2</v>
      </c>
      <c r="D90" s="5581">
        <f t="shared" si="14"/>
        <v>100</v>
      </c>
      <c r="E90" s="1879">
        <v>1</v>
      </c>
      <c r="F90" s="2104">
        <v>2</v>
      </c>
      <c r="G90" s="5583">
        <f t="shared" si="15"/>
        <v>100</v>
      </c>
      <c r="H90" s="1879">
        <v>0</v>
      </c>
      <c r="I90" s="2104">
        <v>2</v>
      </c>
      <c r="J90" s="6790">
        <f t="shared" si="20"/>
        <v>2</v>
      </c>
      <c r="K90" s="1879">
        <v>2</v>
      </c>
      <c r="L90" s="2104">
        <v>0</v>
      </c>
      <c r="M90" s="6790">
        <f t="shared" si="21"/>
        <v>2</v>
      </c>
    </row>
    <row r="91" spans="1:14" ht="22.5" x14ac:dyDescent="0.25">
      <c r="A91" s="6791" t="s">
        <v>899</v>
      </c>
      <c r="B91" s="6798" t="s">
        <v>247</v>
      </c>
      <c r="C91" s="1883">
        <v>28</v>
      </c>
      <c r="D91" s="5581">
        <f t="shared" si="14"/>
        <v>100</v>
      </c>
      <c r="E91" s="1884">
        <v>44</v>
      </c>
      <c r="F91" s="2114">
        <v>28</v>
      </c>
      <c r="G91" s="5583">
        <f t="shared" si="15"/>
        <v>-36.363636363636367</v>
      </c>
      <c r="H91" s="1884">
        <v>8</v>
      </c>
      <c r="I91" s="2114">
        <v>18</v>
      </c>
      <c r="J91" s="6790">
        <f t="shared" si="20"/>
        <v>26</v>
      </c>
      <c r="K91" s="1884">
        <v>17</v>
      </c>
      <c r="L91" s="2114">
        <v>3</v>
      </c>
      <c r="M91" s="6790">
        <f t="shared" si="21"/>
        <v>20</v>
      </c>
    </row>
    <row r="92" spans="1:14" ht="22.5" x14ac:dyDescent="0.25">
      <c r="A92" s="6791" t="s">
        <v>900</v>
      </c>
      <c r="B92" s="6798" t="s">
        <v>248</v>
      </c>
      <c r="C92" s="1883">
        <v>20</v>
      </c>
      <c r="D92" s="5581">
        <f t="shared" si="14"/>
        <v>100</v>
      </c>
      <c r="E92" s="1884">
        <v>23</v>
      </c>
      <c r="F92" s="2114">
        <v>20</v>
      </c>
      <c r="G92" s="5583">
        <f t="shared" si="15"/>
        <v>-13.043478260869563</v>
      </c>
      <c r="H92" s="1884">
        <v>7</v>
      </c>
      <c r="I92" s="2114">
        <v>10</v>
      </c>
      <c r="J92" s="6790">
        <f t="shared" si="20"/>
        <v>17</v>
      </c>
      <c r="K92" s="1884">
        <v>15</v>
      </c>
      <c r="L92" s="2114">
        <v>0</v>
      </c>
      <c r="M92" s="6790">
        <f t="shared" si="21"/>
        <v>15</v>
      </c>
    </row>
    <row r="93" spans="1:14" x14ac:dyDescent="0.25">
      <c r="A93" s="6791" t="s">
        <v>901</v>
      </c>
      <c r="B93" s="6798" t="s">
        <v>249</v>
      </c>
      <c r="C93" s="1883">
        <v>21</v>
      </c>
      <c r="D93" s="5581">
        <f t="shared" si="14"/>
        <v>38.095238095238095</v>
      </c>
      <c r="E93" s="1884">
        <v>6</v>
      </c>
      <c r="F93" s="2114">
        <v>8</v>
      </c>
      <c r="G93" s="5583">
        <f t="shared" si="15"/>
        <v>33.333333333333314</v>
      </c>
      <c r="H93" s="1884">
        <v>4</v>
      </c>
      <c r="I93" s="2114">
        <v>3</v>
      </c>
      <c r="J93" s="6790">
        <f t="shared" si="20"/>
        <v>7</v>
      </c>
      <c r="K93" s="1884">
        <v>3</v>
      </c>
      <c r="L93" s="2114">
        <v>0</v>
      </c>
      <c r="M93" s="6790">
        <f t="shared" si="21"/>
        <v>3</v>
      </c>
    </row>
    <row r="94" spans="1:14" x14ac:dyDescent="0.25">
      <c r="A94" s="6791" t="s">
        <v>902</v>
      </c>
      <c r="B94" s="6792" t="s">
        <v>250</v>
      </c>
      <c r="C94" s="1883">
        <v>440</v>
      </c>
      <c r="D94" s="5581">
        <f t="shared" si="14"/>
        <v>38.86363636363636</v>
      </c>
      <c r="E94" s="1884">
        <v>147</v>
      </c>
      <c r="F94" s="2114">
        <v>171</v>
      </c>
      <c r="G94" s="5583">
        <f t="shared" si="15"/>
        <v>16.326530612244895</v>
      </c>
      <c r="H94" s="1884">
        <v>18</v>
      </c>
      <c r="I94" s="2114">
        <v>86</v>
      </c>
      <c r="J94" s="6790">
        <f t="shared" si="20"/>
        <v>104</v>
      </c>
      <c r="K94" s="1884">
        <v>68</v>
      </c>
      <c r="L94" s="2114">
        <v>11</v>
      </c>
      <c r="M94" s="6790">
        <f t="shared" si="21"/>
        <v>79</v>
      </c>
    </row>
    <row r="95" spans="1:14" ht="23.25" x14ac:dyDescent="0.25">
      <c r="A95" s="6788" t="s">
        <v>903</v>
      </c>
      <c r="B95" s="6789" t="s">
        <v>251</v>
      </c>
      <c r="C95" s="1878">
        <v>3</v>
      </c>
      <c r="D95" s="5581">
        <f t="shared" si="14"/>
        <v>66.666666666666657</v>
      </c>
      <c r="E95" s="1879">
        <v>4</v>
      </c>
      <c r="F95" s="2104">
        <v>2</v>
      </c>
      <c r="G95" s="5583">
        <f t="shared" si="15"/>
        <v>-50</v>
      </c>
      <c r="H95" s="1879">
        <v>0</v>
      </c>
      <c r="I95" s="2104">
        <v>2</v>
      </c>
      <c r="J95" s="6790">
        <f t="shared" si="20"/>
        <v>2</v>
      </c>
      <c r="K95" s="1879">
        <v>2</v>
      </c>
      <c r="L95" s="2104">
        <v>0</v>
      </c>
      <c r="M95" s="6790">
        <f t="shared" si="21"/>
        <v>2</v>
      </c>
    </row>
    <row r="96" spans="1:14" ht="15.75" thickBot="1" x14ac:dyDescent="0.3">
      <c r="A96" s="6797" t="s">
        <v>904</v>
      </c>
      <c r="B96" s="6798" t="s">
        <v>252</v>
      </c>
      <c r="C96" s="1898">
        <v>109</v>
      </c>
      <c r="D96" s="5578">
        <f t="shared" si="14"/>
        <v>97.247706422018354</v>
      </c>
      <c r="E96" s="1899">
        <v>86</v>
      </c>
      <c r="F96" s="6799">
        <v>106</v>
      </c>
      <c r="G96" s="5583">
        <f t="shared" si="15"/>
        <v>23.255813953488371</v>
      </c>
      <c r="H96" s="1899">
        <v>39</v>
      </c>
      <c r="I96" s="6799">
        <v>57</v>
      </c>
      <c r="J96" s="6790">
        <f t="shared" si="20"/>
        <v>96</v>
      </c>
      <c r="K96" s="1899">
        <v>45</v>
      </c>
      <c r="L96" s="6799">
        <v>4</v>
      </c>
      <c r="M96" s="6790">
        <f t="shared" si="21"/>
        <v>49</v>
      </c>
    </row>
    <row r="97" spans="1:13" ht="24" hidden="1" thickBot="1" x14ac:dyDescent="0.3">
      <c r="A97" s="6812" t="s">
        <v>905</v>
      </c>
      <c r="B97" s="6802" t="s">
        <v>634</v>
      </c>
      <c r="C97" s="5587">
        <v>0</v>
      </c>
      <c r="D97" s="6803" t="str">
        <f t="shared" si="14"/>
        <v/>
      </c>
      <c r="E97" s="2116">
        <v>0</v>
      </c>
      <c r="F97" s="2120">
        <v>0</v>
      </c>
      <c r="G97" s="5583" t="str">
        <f t="shared" si="15"/>
        <v/>
      </c>
      <c r="H97" s="2116">
        <v>0</v>
      </c>
      <c r="I97" s="2120">
        <v>0</v>
      </c>
      <c r="J97" s="6790">
        <f t="shared" si="20"/>
        <v>0</v>
      </c>
      <c r="K97" s="2116">
        <v>0</v>
      </c>
      <c r="L97" s="2120">
        <v>0</v>
      </c>
      <c r="M97" s="6790">
        <f t="shared" si="21"/>
        <v>0</v>
      </c>
    </row>
    <row r="98" spans="1:13" ht="23.25" thickBot="1" x14ac:dyDescent="0.3">
      <c r="A98" s="1865" t="s">
        <v>906</v>
      </c>
      <c r="B98" s="6778" t="s">
        <v>635</v>
      </c>
      <c r="C98" s="6796"/>
      <c r="D98" s="6780"/>
      <c r="E98" s="6781">
        <v>1</v>
      </c>
      <c r="F98" s="6780"/>
      <c r="G98" s="6780"/>
      <c r="H98" s="6780"/>
      <c r="I98" s="6780"/>
      <c r="J98" s="6780"/>
      <c r="K98" s="6780"/>
      <c r="L98" s="6780"/>
      <c r="M98" s="6782"/>
    </row>
    <row r="99" spans="1:13" hidden="1" x14ac:dyDescent="0.25">
      <c r="A99" s="6800" t="s">
        <v>907</v>
      </c>
      <c r="B99" s="6808" t="s">
        <v>636</v>
      </c>
      <c r="C99" s="1873">
        <v>0</v>
      </c>
      <c r="D99" s="5578" t="str">
        <f t="shared" si="14"/>
        <v/>
      </c>
      <c r="E99" s="1874">
        <v>0</v>
      </c>
      <c r="F99" s="2102">
        <v>0</v>
      </c>
      <c r="G99" s="5583" t="str">
        <f t="shared" si="15"/>
        <v/>
      </c>
      <c r="H99" s="1874">
        <v>0</v>
      </c>
      <c r="I99" s="2102">
        <v>0</v>
      </c>
      <c r="J99" s="6790">
        <f t="shared" ref="J99:J112" si="22">SUM(H99:I99)</f>
        <v>0</v>
      </c>
      <c r="K99" s="1874">
        <v>0</v>
      </c>
      <c r="L99" s="2102">
        <v>0</v>
      </c>
      <c r="M99" s="6790">
        <f t="shared" ref="M99:M112" si="23">SUM(K99:L99)</f>
        <v>0</v>
      </c>
    </row>
    <row r="100" spans="1:13" ht="23.25" hidden="1" x14ac:dyDescent="0.25">
      <c r="A100" s="6788" t="s">
        <v>908</v>
      </c>
      <c r="B100" s="6789" t="s">
        <v>637</v>
      </c>
      <c r="C100" s="1878">
        <v>0</v>
      </c>
      <c r="D100" s="5581" t="str">
        <f t="shared" si="14"/>
        <v/>
      </c>
      <c r="E100" s="1879">
        <v>0</v>
      </c>
      <c r="F100" s="2104">
        <v>0</v>
      </c>
      <c r="G100" s="5583" t="str">
        <f t="shared" si="15"/>
        <v/>
      </c>
      <c r="H100" s="1879">
        <v>0</v>
      </c>
      <c r="I100" s="2104">
        <v>0</v>
      </c>
      <c r="J100" s="6790">
        <f t="shared" si="22"/>
        <v>0</v>
      </c>
      <c r="K100" s="1879">
        <v>0</v>
      </c>
      <c r="L100" s="2104">
        <v>0</v>
      </c>
      <c r="M100" s="6790">
        <f t="shared" si="23"/>
        <v>0</v>
      </c>
    </row>
    <row r="101" spans="1:13" hidden="1" x14ac:dyDescent="0.25">
      <c r="A101" s="6794" t="s">
        <v>909</v>
      </c>
      <c r="B101" s="6795" t="s">
        <v>638</v>
      </c>
      <c r="C101" s="1892">
        <v>0</v>
      </c>
      <c r="D101" s="5584" t="str">
        <f t="shared" si="14"/>
        <v/>
      </c>
      <c r="E101" s="1893">
        <v>0</v>
      </c>
      <c r="F101" s="2108">
        <v>0</v>
      </c>
      <c r="G101" s="6786" t="str">
        <f t="shared" si="15"/>
        <v/>
      </c>
      <c r="H101" s="1893">
        <v>0</v>
      </c>
      <c r="I101" s="2108">
        <v>0</v>
      </c>
      <c r="J101" s="6787">
        <f t="shared" si="22"/>
        <v>0</v>
      </c>
      <c r="K101" s="1893">
        <v>0</v>
      </c>
      <c r="L101" s="2108">
        <v>0</v>
      </c>
      <c r="M101" s="6787">
        <f t="shared" si="23"/>
        <v>0</v>
      </c>
    </row>
    <row r="102" spans="1:13" ht="22.5" x14ac:dyDescent="0.25">
      <c r="A102" s="6791" t="s">
        <v>910</v>
      </c>
      <c r="B102" s="6792" t="s">
        <v>639</v>
      </c>
      <c r="C102" s="1883">
        <v>30</v>
      </c>
      <c r="D102" s="5581">
        <f t="shared" si="14"/>
        <v>100</v>
      </c>
      <c r="E102" s="1884">
        <v>12</v>
      </c>
      <c r="F102" s="2114">
        <v>30</v>
      </c>
      <c r="G102" s="5583">
        <f t="shared" si="15"/>
        <v>150</v>
      </c>
      <c r="H102" s="1884">
        <v>4</v>
      </c>
      <c r="I102" s="2114">
        <v>15</v>
      </c>
      <c r="J102" s="6790">
        <f t="shared" si="22"/>
        <v>19</v>
      </c>
      <c r="K102" s="1884">
        <v>23</v>
      </c>
      <c r="L102" s="2114">
        <v>16</v>
      </c>
      <c r="M102" s="6790">
        <f t="shared" si="23"/>
        <v>39</v>
      </c>
    </row>
    <row r="103" spans="1:13" hidden="1" x14ac:dyDescent="0.25">
      <c r="A103" s="6791" t="s">
        <v>911</v>
      </c>
      <c r="B103" s="6792" t="s">
        <v>640</v>
      </c>
      <c r="C103" s="1917">
        <v>5</v>
      </c>
      <c r="D103" s="6813" t="str">
        <f t="shared" si="14"/>
        <v/>
      </c>
      <c r="E103" s="6814">
        <v>0</v>
      </c>
      <c r="F103" s="6815">
        <v>0</v>
      </c>
      <c r="G103" s="5583" t="str">
        <f t="shared" si="15"/>
        <v/>
      </c>
      <c r="H103" s="6814">
        <v>0</v>
      </c>
      <c r="I103" s="6815">
        <v>0</v>
      </c>
      <c r="J103" s="6790">
        <f t="shared" si="22"/>
        <v>0</v>
      </c>
      <c r="K103" s="6814">
        <v>0</v>
      </c>
      <c r="L103" s="6815">
        <v>0</v>
      </c>
      <c r="M103" s="6790">
        <f t="shared" si="23"/>
        <v>0</v>
      </c>
    </row>
    <row r="104" spans="1:13" x14ac:dyDescent="0.25">
      <c r="A104" s="6797" t="s">
        <v>912</v>
      </c>
      <c r="B104" s="6798" t="s">
        <v>641</v>
      </c>
      <c r="C104" s="5592">
        <v>710</v>
      </c>
      <c r="D104" s="5578">
        <f t="shared" si="14"/>
        <v>87.042253521126753</v>
      </c>
      <c r="E104" s="6816">
        <v>548</v>
      </c>
      <c r="F104" s="6817">
        <v>618</v>
      </c>
      <c r="G104" s="5583">
        <f t="shared" si="15"/>
        <v>12.773722627737214</v>
      </c>
      <c r="H104" s="6816">
        <v>289</v>
      </c>
      <c r="I104" s="6817">
        <v>302</v>
      </c>
      <c r="J104" s="6790">
        <f t="shared" si="22"/>
        <v>591</v>
      </c>
      <c r="K104" s="6816">
        <v>318</v>
      </c>
      <c r="L104" s="6817">
        <v>69</v>
      </c>
      <c r="M104" s="6790">
        <f t="shared" si="23"/>
        <v>387</v>
      </c>
    </row>
    <row r="105" spans="1:13" ht="33.75" x14ac:dyDescent="0.25">
      <c r="A105" s="6791" t="s">
        <v>913</v>
      </c>
      <c r="B105" s="6792" t="s">
        <v>642</v>
      </c>
      <c r="C105" s="1917">
        <v>142</v>
      </c>
      <c r="D105" s="5581">
        <f t="shared" si="14"/>
        <v>96.478873239436624</v>
      </c>
      <c r="E105" s="6814">
        <v>126</v>
      </c>
      <c r="F105" s="6815">
        <v>137</v>
      </c>
      <c r="G105" s="5583">
        <f t="shared" si="15"/>
        <v>8.7301587301587205</v>
      </c>
      <c r="H105" s="6814">
        <v>61</v>
      </c>
      <c r="I105" s="6815">
        <v>63</v>
      </c>
      <c r="J105" s="6790">
        <f t="shared" si="22"/>
        <v>124</v>
      </c>
      <c r="K105" s="6814">
        <v>51</v>
      </c>
      <c r="L105" s="6815">
        <v>45</v>
      </c>
      <c r="M105" s="6790">
        <f t="shared" si="23"/>
        <v>96</v>
      </c>
    </row>
    <row r="106" spans="1:13" x14ac:dyDescent="0.25">
      <c r="A106" s="6791" t="s">
        <v>914</v>
      </c>
      <c r="B106" s="6792" t="s">
        <v>643</v>
      </c>
      <c r="C106" s="1917">
        <v>12</v>
      </c>
      <c r="D106" s="5581">
        <f t="shared" si="14"/>
        <v>91.666666666666657</v>
      </c>
      <c r="E106" s="6814">
        <v>8</v>
      </c>
      <c r="F106" s="6815">
        <v>11</v>
      </c>
      <c r="G106" s="5583">
        <f t="shared" si="15"/>
        <v>37.5</v>
      </c>
      <c r="H106" s="6814">
        <v>5</v>
      </c>
      <c r="I106" s="6815">
        <v>5</v>
      </c>
      <c r="J106" s="6790">
        <f t="shared" si="22"/>
        <v>10</v>
      </c>
      <c r="K106" s="6814">
        <v>5</v>
      </c>
      <c r="L106" s="6815">
        <v>2</v>
      </c>
      <c r="M106" s="6790">
        <f t="shared" si="23"/>
        <v>7</v>
      </c>
    </row>
    <row r="107" spans="1:13" hidden="1" x14ac:dyDescent="0.25">
      <c r="A107" s="6784" t="s">
        <v>915</v>
      </c>
      <c r="B107" s="6785" t="s">
        <v>644</v>
      </c>
      <c r="C107" s="1917">
        <v>0</v>
      </c>
      <c r="D107" s="5578" t="str">
        <f t="shared" si="14"/>
        <v/>
      </c>
      <c r="E107" s="6818">
        <v>0</v>
      </c>
      <c r="F107" s="6819">
        <v>0</v>
      </c>
      <c r="G107" s="5583" t="str">
        <f t="shared" si="15"/>
        <v/>
      </c>
      <c r="H107" s="6818">
        <v>0</v>
      </c>
      <c r="I107" s="6819">
        <v>0</v>
      </c>
      <c r="J107" s="6790">
        <f t="shared" si="22"/>
        <v>0</v>
      </c>
      <c r="K107" s="6818">
        <v>0</v>
      </c>
      <c r="L107" s="6819">
        <v>0</v>
      </c>
      <c r="M107" s="6790">
        <f t="shared" si="23"/>
        <v>0</v>
      </c>
    </row>
    <row r="108" spans="1:13" x14ac:dyDescent="0.25">
      <c r="A108" s="6793" t="s">
        <v>916</v>
      </c>
      <c r="B108" s="6789" t="s">
        <v>645</v>
      </c>
      <c r="C108" s="1917">
        <v>1</v>
      </c>
      <c r="D108" s="5581">
        <f t="shared" si="14"/>
        <v>100</v>
      </c>
      <c r="E108" s="6820">
        <v>5</v>
      </c>
      <c r="F108" s="6821">
        <v>1</v>
      </c>
      <c r="G108" s="5583">
        <f t="shared" si="15"/>
        <v>-80</v>
      </c>
      <c r="H108" s="6820">
        <v>3</v>
      </c>
      <c r="I108" s="6821">
        <v>0</v>
      </c>
      <c r="J108" s="6790">
        <f t="shared" si="22"/>
        <v>3</v>
      </c>
      <c r="K108" s="6820">
        <v>0</v>
      </c>
      <c r="L108" s="6821">
        <v>1</v>
      </c>
      <c r="M108" s="6790">
        <f t="shared" si="23"/>
        <v>1</v>
      </c>
    </row>
    <row r="109" spans="1:13" x14ac:dyDescent="0.25">
      <c r="A109" s="6797" t="s">
        <v>466</v>
      </c>
      <c r="B109" s="6798" t="s">
        <v>467</v>
      </c>
      <c r="C109" s="1917">
        <v>2609</v>
      </c>
      <c r="D109" s="5578">
        <f t="shared" si="14"/>
        <v>95.017247987734763</v>
      </c>
      <c r="E109" s="6816">
        <v>2312</v>
      </c>
      <c r="F109" s="6817">
        <v>2479</v>
      </c>
      <c r="G109" s="5583">
        <f t="shared" si="15"/>
        <v>7.2231833910034453</v>
      </c>
      <c r="H109" s="6816">
        <v>1065</v>
      </c>
      <c r="I109" s="6817">
        <v>988</v>
      </c>
      <c r="J109" s="6790">
        <f t="shared" si="22"/>
        <v>2053</v>
      </c>
      <c r="K109" s="6816">
        <v>954</v>
      </c>
      <c r="L109" s="6817">
        <v>392</v>
      </c>
      <c r="M109" s="6790">
        <f t="shared" si="23"/>
        <v>1346</v>
      </c>
    </row>
    <row r="110" spans="1:13" x14ac:dyDescent="0.25">
      <c r="A110" s="6809" t="s">
        <v>468</v>
      </c>
      <c r="B110" s="6810" t="s">
        <v>646</v>
      </c>
      <c r="C110" s="1917">
        <v>31</v>
      </c>
      <c r="D110" s="5584">
        <f t="shared" si="14"/>
        <v>96.774193548387103</v>
      </c>
      <c r="E110" s="6822">
        <v>19</v>
      </c>
      <c r="F110" s="6823">
        <v>30</v>
      </c>
      <c r="G110" s="5583">
        <f t="shared" si="15"/>
        <v>57.89473684210526</v>
      </c>
      <c r="H110" s="6822">
        <v>14</v>
      </c>
      <c r="I110" s="6823">
        <v>13</v>
      </c>
      <c r="J110" s="6790">
        <f t="shared" si="22"/>
        <v>27</v>
      </c>
      <c r="K110" s="6822">
        <v>18</v>
      </c>
      <c r="L110" s="6823">
        <v>10</v>
      </c>
      <c r="M110" s="6790">
        <f t="shared" si="23"/>
        <v>28</v>
      </c>
    </row>
    <row r="111" spans="1:13" hidden="1" x14ac:dyDescent="0.25">
      <c r="A111" s="6788" t="s">
        <v>917</v>
      </c>
      <c r="B111" s="6789" t="s">
        <v>647</v>
      </c>
      <c r="C111" s="1917">
        <v>1</v>
      </c>
      <c r="D111" s="5581" t="str">
        <f t="shared" si="14"/>
        <v/>
      </c>
      <c r="E111" s="6820">
        <v>0</v>
      </c>
      <c r="F111" s="6821">
        <v>0</v>
      </c>
      <c r="G111" s="5583" t="str">
        <f t="shared" si="15"/>
        <v/>
      </c>
      <c r="H111" s="6820">
        <v>0</v>
      </c>
      <c r="I111" s="6821">
        <v>0</v>
      </c>
      <c r="J111" s="6790">
        <f t="shared" si="22"/>
        <v>0</v>
      </c>
      <c r="K111" s="6820">
        <v>0</v>
      </c>
      <c r="L111" s="6821">
        <v>0</v>
      </c>
      <c r="M111" s="6790">
        <f t="shared" si="23"/>
        <v>0</v>
      </c>
    </row>
    <row r="112" spans="1:13" ht="15.75" thickBot="1" x14ac:dyDescent="0.3">
      <c r="A112" s="6791" t="s">
        <v>1225</v>
      </c>
      <c r="B112" s="6792" t="s">
        <v>470</v>
      </c>
      <c r="C112" s="1917">
        <v>1879</v>
      </c>
      <c r="D112" s="5581">
        <f t="shared" si="14"/>
        <v>2.2884513038850454</v>
      </c>
      <c r="E112" s="6814">
        <v>36</v>
      </c>
      <c r="F112" s="6815">
        <v>43</v>
      </c>
      <c r="G112" s="5583">
        <f t="shared" si="15"/>
        <v>19.444444444444443</v>
      </c>
      <c r="H112" s="6814">
        <v>20</v>
      </c>
      <c r="I112" s="6815">
        <v>23</v>
      </c>
      <c r="J112" s="6790">
        <f t="shared" si="22"/>
        <v>43</v>
      </c>
      <c r="K112" s="6814">
        <v>28</v>
      </c>
      <c r="L112" s="6815">
        <v>3</v>
      </c>
      <c r="M112" s="6790">
        <f t="shared" si="23"/>
        <v>31</v>
      </c>
    </row>
    <row r="113" spans="1:14" ht="15.75" thickBot="1" x14ac:dyDescent="0.3">
      <c r="A113" s="1865" t="s">
        <v>918</v>
      </c>
      <c r="B113" s="6778" t="s">
        <v>648</v>
      </c>
      <c r="C113" s="6796"/>
      <c r="D113" s="6780"/>
      <c r="E113" s="6781">
        <v>1</v>
      </c>
      <c r="F113" s="6780"/>
      <c r="G113" s="6780"/>
      <c r="H113" s="6780"/>
      <c r="I113" s="6780"/>
      <c r="J113" s="6780"/>
      <c r="K113" s="6780"/>
      <c r="L113" s="6780"/>
      <c r="M113" s="6782"/>
    </row>
    <row r="114" spans="1:14" x14ac:dyDescent="0.25">
      <c r="A114" s="6800" t="s">
        <v>919</v>
      </c>
      <c r="B114" s="6785" t="s">
        <v>649</v>
      </c>
      <c r="C114" s="1926">
        <v>198</v>
      </c>
      <c r="D114" s="5578">
        <f t="shared" si="14"/>
        <v>0.50505050505050508</v>
      </c>
      <c r="E114" s="6818">
        <v>4</v>
      </c>
      <c r="F114" s="6819">
        <v>1</v>
      </c>
      <c r="G114" s="6824">
        <f t="shared" si="15"/>
        <v>-75</v>
      </c>
      <c r="H114" s="6818">
        <v>1</v>
      </c>
      <c r="I114" s="6819">
        <v>1</v>
      </c>
      <c r="J114" s="6825">
        <f t="shared" ref="J114:J127" si="24">SUM(H114:I114)</f>
        <v>2</v>
      </c>
      <c r="K114" s="6818">
        <v>1</v>
      </c>
      <c r="L114" s="6819">
        <v>0</v>
      </c>
      <c r="M114" s="6825">
        <f t="shared" ref="M114:M127" si="25">SUM(K114:L114)</f>
        <v>1</v>
      </c>
    </row>
    <row r="115" spans="1:14" hidden="1" x14ac:dyDescent="0.25">
      <c r="A115" s="6791" t="s">
        <v>920</v>
      </c>
      <c r="B115" s="6792" t="s">
        <v>650</v>
      </c>
      <c r="C115" s="1883">
        <v>2</v>
      </c>
      <c r="D115" s="5581" t="str">
        <f t="shared" si="14"/>
        <v/>
      </c>
      <c r="E115" s="1884">
        <v>0</v>
      </c>
      <c r="F115" s="2114">
        <v>0</v>
      </c>
      <c r="G115" s="6786" t="str">
        <f t="shared" si="15"/>
        <v/>
      </c>
      <c r="H115" s="1884">
        <v>0</v>
      </c>
      <c r="I115" s="2114">
        <v>0</v>
      </c>
      <c r="J115" s="6787">
        <f t="shared" si="24"/>
        <v>0</v>
      </c>
      <c r="K115" s="1884">
        <v>0</v>
      </c>
      <c r="L115" s="2114">
        <v>0</v>
      </c>
      <c r="M115" s="6787">
        <f t="shared" si="25"/>
        <v>0</v>
      </c>
    </row>
    <row r="116" spans="1:14" ht="23.25" hidden="1" x14ac:dyDescent="0.25">
      <c r="A116" s="6788" t="s">
        <v>921</v>
      </c>
      <c r="B116" s="6789" t="s">
        <v>651</v>
      </c>
      <c r="C116" s="1878">
        <v>0</v>
      </c>
      <c r="D116" s="5581" t="str">
        <f t="shared" si="14"/>
        <v/>
      </c>
      <c r="E116" s="1879">
        <v>0</v>
      </c>
      <c r="F116" s="2104">
        <v>0</v>
      </c>
      <c r="G116" s="5583" t="str">
        <f t="shared" si="15"/>
        <v/>
      </c>
      <c r="H116" s="1879">
        <v>0</v>
      </c>
      <c r="I116" s="2104">
        <v>0</v>
      </c>
      <c r="J116" s="6790">
        <f t="shared" si="24"/>
        <v>0</v>
      </c>
      <c r="K116" s="1879">
        <v>0</v>
      </c>
      <c r="L116" s="2104">
        <v>0</v>
      </c>
      <c r="M116" s="6790">
        <f t="shared" si="25"/>
        <v>0</v>
      </c>
    </row>
    <row r="117" spans="1:14" ht="23.25" hidden="1" x14ac:dyDescent="0.25">
      <c r="A117" s="6788" t="s">
        <v>922</v>
      </c>
      <c r="B117" s="6789" t="s">
        <v>652</v>
      </c>
      <c r="C117" s="1878">
        <v>0</v>
      </c>
      <c r="D117" s="5581" t="str">
        <f t="shared" si="14"/>
        <v/>
      </c>
      <c r="E117" s="1879">
        <v>0</v>
      </c>
      <c r="F117" s="2104">
        <v>0</v>
      </c>
      <c r="G117" s="5583" t="str">
        <f t="shared" si="15"/>
        <v/>
      </c>
      <c r="H117" s="1879">
        <v>0</v>
      </c>
      <c r="I117" s="2104">
        <v>0</v>
      </c>
      <c r="J117" s="6790">
        <f t="shared" si="24"/>
        <v>0</v>
      </c>
      <c r="K117" s="1879">
        <v>0</v>
      </c>
      <c r="L117" s="2104">
        <v>0</v>
      </c>
      <c r="M117" s="6790">
        <f t="shared" si="25"/>
        <v>0</v>
      </c>
    </row>
    <row r="118" spans="1:14" hidden="1" x14ac:dyDescent="0.25">
      <c r="A118" s="6826" t="s">
        <v>923</v>
      </c>
      <c r="B118" s="6795" t="s">
        <v>653</v>
      </c>
      <c r="C118" s="1892">
        <v>0</v>
      </c>
      <c r="D118" s="5584" t="str">
        <f t="shared" si="14"/>
        <v/>
      </c>
      <c r="E118" s="1893">
        <v>0</v>
      </c>
      <c r="F118" s="2108">
        <v>0</v>
      </c>
      <c r="G118" s="5583" t="str">
        <f t="shared" si="15"/>
        <v/>
      </c>
      <c r="H118" s="1893">
        <v>0</v>
      </c>
      <c r="I118" s="2108">
        <v>0</v>
      </c>
      <c r="J118" s="6790">
        <f t="shared" si="24"/>
        <v>0</v>
      </c>
      <c r="K118" s="1893">
        <v>0</v>
      </c>
      <c r="L118" s="2108">
        <v>0</v>
      </c>
      <c r="M118" s="6790">
        <f t="shared" si="25"/>
        <v>0</v>
      </c>
    </row>
    <row r="119" spans="1:14" ht="23.25" hidden="1" x14ac:dyDescent="0.25">
      <c r="A119" s="6793" t="s">
        <v>924</v>
      </c>
      <c r="B119" s="6789" t="s">
        <v>654</v>
      </c>
      <c r="C119" s="1878">
        <v>0</v>
      </c>
      <c r="D119" s="5581" t="str">
        <f t="shared" si="14"/>
        <v/>
      </c>
      <c r="E119" s="1879">
        <v>0</v>
      </c>
      <c r="F119" s="2104">
        <v>0</v>
      </c>
      <c r="G119" s="5583" t="str">
        <f t="shared" si="15"/>
        <v/>
      </c>
      <c r="H119" s="1879">
        <v>0</v>
      </c>
      <c r="I119" s="2104">
        <v>0</v>
      </c>
      <c r="J119" s="6790">
        <f t="shared" si="24"/>
        <v>0</v>
      </c>
      <c r="K119" s="1879">
        <v>0</v>
      </c>
      <c r="L119" s="2104">
        <v>0</v>
      </c>
      <c r="M119" s="6790">
        <f t="shared" si="25"/>
        <v>0</v>
      </c>
    </row>
    <row r="120" spans="1:14" ht="23.25" hidden="1" x14ac:dyDescent="0.25">
      <c r="A120" s="6784" t="s">
        <v>925</v>
      </c>
      <c r="B120" s="6785" t="s">
        <v>523</v>
      </c>
      <c r="C120" s="1873">
        <v>0</v>
      </c>
      <c r="D120" s="5578" t="str">
        <f t="shared" si="14"/>
        <v/>
      </c>
      <c r="E120" s="1874">
        <v>0</v>
      </c>
      <c r="F120" s="2102">
        <v>0</v>
      </c>
      <c r="G120" s="5583" t="str">
        <f t="shared" si="15"/>
        <v/>
      </c>
      <c r="H120" s="1874">
        <v>0</v>
      </c>
      <c r="I120" s="2102">
        <v>0</v>
      </c>
      <c r="J120" s="6790">
        <f t="shared" si="24"/>
        <v>0</v>
      </c>
      <c r="K120" s="1874">
        <v>0</v>
      </c>
      <c r="L120" s="2102">
        <v>0</v>
      </c>
      <c r="M120" s="6790">
        <f t="shared" si="25"/>
        <v>0</v>
      </c>
    </row>
    <row r="121" spans="1:14" ht="23.25" hidden="1" x14ac:dyDescent="0.25">
      <c r="A121" s="6788" t="s">
        <v>926</v>
      </c>
      <c r="B121" s="6789" t="s">
        <v>655</v>
      </c>
      <c r="C121" s="1878">
        <v>0</v>
      </c>
      <c r="D121" s="5581" t="str">
        <f t="shared" si="14"/>
        <v/>
      </c>
      <c r="E121" s="1879">
        <v>0</v>
      </c>
      <c r="F121" s="2104">
        <v>0</v>
      </c>
      <c r="G121" s="5583" t="str">
        <f t="shared" si="15"/>
        <v/>
      </c>
      <c r="H121" s="1879">
        <v>0</v>
      </c>
      <c r="I121" s="2104">
        <v>0</v>
      </c>
      <c r="J121" s="6790">
        <f t="shared" si="24"/>
        <v>0</v>
      </c>
      <c r="K121" s="1879">
        <v>0</v>
      </c>
      <c r="L121" s="2104">
        <v>0</v>
      </c>
      <c r="M121" s="6790">
        <f t="shared" si="25"/>
        <v>0</v>
      </c>
    </row>
    <row r="122" spans="1:14" ht="23.25" hidden="1" x14ac:dyDescent="0.25">
      <c r="A122" s="6788" t="s">
        <v>927</v>
      </c>
      <c r="B122" s="6789" t="s">
        <v>524</v>
      </c>
      <c r="C122" s="1878">
        <v>0</v>
      </c>
      <c r="D122" s="5581" t="str">
        <f t="shared" si="14"/>
        <v/>
      </c>
      <c r="E122" s="1879">
        <v>0</v>
      </c>
      <c r="F122" s="2104">
        <v>0</v>
      </c>
      <c r="G122" s="5583" t="str">
        <f t="shared" si="15"/>
        <v/>
      </c>
      <c r="H122" s="1879">
        <v>0</v>
      </c>
      <c r="I122" s="2104">
        <v>0</v>
      </c>
      <c r="J122" s="6790">
        <f t="shared" si="24"/>
        <v>0</v>
      </c>
      <c r="K122" s="1879">
        <v>0</v>
      </c>
      <c r="L122" s="2104">
        <v>0</v>
      </c>
      <c r="M122" s="6790">
        <f t="shared" si="25"/>
        <v>0</v>
      </c>
    </row>
    <row r="123" spans="1:14" hidden="1" x14ac:dyDescent="0.25">
      <c r="A123" s="6793" t="s">
        <v>928</v>
      </c>
      <c r="B123" s="6789" t="s">
        <v>525</v>
      </c>
      <c r="C123" s="1878">
        <v>0</v>
      </c>
      <c r="D123" s="5581" t="str">
        <f t="shared" si="14"/>
        <v/>
      </c>
      <c r="E123" s="1879">
        <v>0</v>
      </c>
      <c r="F123" s="2104">
        <v>0</v>
      </c>
      <c r="G123" s="5583" t="str">
        <f t="shared" si="15"/>
        <v/>
      </c>
      <c r="H123" s="1879">
        <v>0</v>
      </c>
      <c r="I123" s="2104">
        <v>0</v>
      </c>
      <c r="J123" s="6790">
        <f t="shared" si="24"/>
        <v>0</v>
      </c>
      <c r="K123" s="1879">
        <v>0</v>
      </c>
      <c r="L123" s="2104">
        <v>0</v>
      </c>
      <c r="M123" s="6790">
        <f t="shared" si="25"/>
        <v>0</v>
      </c>
    </row>
    <row r="124" spans="1:14" x14ac:dyDescent="0.25">
      <c r="A124" s="6797" t="s">
        <v>656</v>
      </c>
      <c r="B124" s="6798" t="s">
        <v>657</v>
      </c>
      <c r="C124" s="1898">
        <v>2131</v>
      </c>
      <c r="D124" s="5578">
        <f t="shared" si="14"/>
        <v>0.89160018770530269</v>
      </c>
      <c r="E124" s="1899">
        <v>9</v>
      </c>
      <c r="F124" s="6799">
        <v>19</v>
      </c>
      <c r="G124" s="5583">
        <f t="shared" si="15"/>
        <v>111.11111111111111</v>
      </c>
      <c r="H124" s="1899">
        <v>4</v>
      </c>
      <c r="I124" s="6799">
        <v>2</v>
      </c>
      <c r="J124" s="6790">
        <f t="shared" si="24"/>
        <v>6</v>
      </c>
      <c r="K124" s="1899">
        <v>2</v>
      </c>
      <c r="L124" s="6799">
        <v>2</v>
      </c>
      <c r="M124" s="6790">
        <f t="shared" si="25"/>
        <v>4</v>
      </c>
    </row>
    <row r="125" spans="1:14" ht="15.75" thickBot="1" x14ac:dyDescent="0.3">
      <c r="A125" s="6791" t="s">
        <v>929</v>
      </c>
      <c r="B125" s="6792" t="s">
        <v>658</v>
      </c>
      <c r="C125" s="1883">
        <v>255</v>
      </c>
      <c r="D125" s="5581">
        <f t="shared" si="14"/>
        <v>7.8431372549019605</v>
      </c>
      <c r="E125" s="1884">
        <v>20</v>
      </c>
      <c r="F125" s="2114">
        <v>20</v>
      </c>
      <c r="G125" s="5583">
        <f t="shared" si="15"/>
        <v>0</v>
      </c>
      <c r="H125" s="1884">
        <v>5</v>
      </c>
      <c r="I125" s="2114">
        <v>9</v>
      </c>
      <c r="J125" s="6790">
        <f t="shared" si="24"/>
        <v>14</v>
      </c>
      <c r="K125" s="1884">
        <v>7</v>
      </c>
      <c r="L125" s="2114">
        <v>3</v>
      </c>
      <c r="M125" s="6790">
        <f t="shared" si="25"/>
        <v>10</v>
      </c>
      <c r="N125" s="6827"/>
    </row>
    <row r="126" spans="1:14" ht="23.25" hidden="1" thickBot="1" x14ac:dyDescent="0.3">
      <c r="A126" s="6791" t="s">
        <v>1226</v>
      </c>
      <c r="B126" s="6792" t="s">
        <v>660</v>
      </c>
      <c r="C126" s="1883">
        <v>16</v>
      </c>
      <c r="D126" s="5581" t="str">
        <f t="shared" si="14"/>
        <v/>
      </c>
      <c r="E126" s="1884">
        <v>0</v>
      </c>
      <c r="F126" s="2114">
        <v>0</v>
      </c>
      <c r="G126" s="5583" t="str">
        <f t="shared" si="15"/>
        <v/>
      </c>
      <c r="H126" s="1884">
        <v>0</v>
      </c>
      <c r="I126" s="2114">
        <v>0</v>
      </c>
      <c r="J126" s="6790">
        <f t="shared" si="24"/>
        <v>0</v>
      </c>
      <c r="K126" s="1884">
        <v>0</v>
      </c>
      <c r="L126" s="2114">
        <v>0</v>
      </c>
      <c r="M126" s="6790">
        <f t="shared" si="25"/>
        <v>0</v>
      </c>
    </row>
    <row r="127" spans="1:14" ht="15.75" hidden="1" thickBot="1" x14ac:dyDescent="0.3">
      <c r="A127" s="6801" t="s">
        <v>931</v>
      </c>
      <c r="B127" s="6802" t="s">
        <v>661</v>
      </c>
      <c r="C127" s="5587">
        <v>0</v>
      </c>
      <c r="D127" s="6803" t="str">
        <f t="shared" si="14"/>
        <v/>
      </c>
      <c r="E127" s="2116">
        <v>0</v>
      </c>
      <c r="F127" s="2120">
        <v>0</v>
      </c>
      <c r="G127" s="5583" t="str">
        <f t="shared" si="15"/>
        <v/>
      </c>
      <c r="H127" s="2116">
        <v>0</v>
      </c>
      <c r="I127" s="2120">
        <v>0</v>
      </c>
      <c r="J127" s="6790">
        <f t="shared" si="24"/>
        <v>0</v>
      </c>
      <c r="K127" s="2116">
        <v>0</v>
      </c>
      <c r="L127" s="2120">
        <v>0</v>
      </c>
      <c r="M127" s="6790">
        <f t="shared" si="25"/>
        <v>0</v>
      </c>
    </row>
    <row r="128" spans="1:14" ht="15.75" hidden="1" thickBot="1" x14ac:dyDescent="0.3">
      <c r="A128" s="6828" t="s">
        <v>932</v>
      </c>
      <c r="B128" s="6778" t="s">
        <v>662</v>
      </c>
      <c r="C128" s="6796"/>
      <c r="D128" s="6780"/>
      <c r="E128" s="6781"/>
      <c r="F128" s="6780"/>
      <c r="G128" s="6780"/>
      <c r="H128" s="6780"/>
      <c r="I128" s="6780"/>
      <c r="J128" s="6780"/>
      <c r="K128" s="6780"/>
      <c r="L128" s="6780"/>
      <c r="M128" s="6782"/>
    </row>
    <row r="129" spans="1:13" ht="15.75" hidden="1" thickBot="1" x14ac:dyDescent="0.3">
      <c r="A129" s="6800" t="s">
        <v>933</v>
      </c>
      <c r="B129" s="6808" t="s">
        <v>350</v>
      </c>
      <c r="C129" s="1873">
        <v>3</v>
      </c>
      <c r="D129" s="5578" t="str">
        <f t="shared" si="14"/>
        <v/>
      </c>
      <c r="E129" s="1874">
        <v>0</v>
      </c>
      <c r="F129" s="2102">
        <v>0</v>
      </c>
      <c r="G129" s="6786" t="str">
        <f t="shared" si="15"/>
        <v/>
      </c>
      <c r="H129" s="1874">
        <v>0</v>
      </c>
      <c r="I129" s="2102">
        <v>0</v>
      </c>
      <c r="J129" s="6787">
        <f t="shared" ref="J129:J150" si="26">SUM(H129:I129)</f>
        <v>0</v>
      </c>
      <c r="K129" s="1874">
        <v>0</v>
      </c>
      <c r="L129" s="2102">
        <v>0</v>
      </c>
      <c r="M129" s="6787">
        <f t="shared" ref="M129:M150" si="27">SUM(K129:L129)</f>
        <v>0</v>
      </c>
    </row>
    <row r="130" spans="1:13" ht="24" hidden="1" thickBot="1" x14ac:dyDescent="0.3">
      <c r="A130" s="6788" t="s">
        <v>934</v>
      </c>
      <c r="B130" s="6789" t="s">
        <v>351</v>
      </c>
      <c r="C130" s="1878">
        <v>0</v>
      </c>
      <c r="D130" s="5581" t="str">
        <f t="shared" si="14"/>
        <v/>
      </c>
      <c r="E130" s="1879">
        <v>0</v>
      </c>
      <c r="F130" s="2104">
        <v>0</v>
      </c>
      <c r="G130" s="5583" t="str">
        <f t="shared" si="15"/>
        <v/>
      </c>
      <c r="H130" s="1879">
        <v>0</v>
      </c>
      <c r="I130" s="2104">
        <v>0</v>
      </c>
      <c r="J130" s="6790">
        <f t="shared" si="26"/>
        <v>0</v>
      </c>
      <c r="K130" s="1879">
        <v>0</v>
      </c>
      <c r="L130" s="2104">
        <v>0</v>
      </c>
      <c r="M130" s="6790">
        <f t="shared" si="27"/>
        <v>0</v>
      </c>
    </row>
    <row r="131" spans="1:13" ht="15.75" hidden="1" thickBot="1" x14ac:dyDescent="0.3">
      <c r="A131" s="6788" t="s">
        <v>935</v>
      </c>
      <c r="B131" s="6789" t="s">
        <v>352</v>
      </c>
      <c r="C131" s="1878">
        <v>0</v>
      </c>
      <c r="D131" s="5581" t="str">
        <f t="shared" si="14"/>
        <v/>
      </c>
      <c r="E131" s="1879">
        <v>0</v>
      </c>
      <c r="F131" s="2104">
        <v>0</v>
      </c>
      <c r="G131" s="5583" t="str">
        <f t="shared" si="15"/>
        <v/>
      </c>
      <c r="H131" s="1879">
        <v>0</v>
      </c>
      <c r="I131" s="2104">
        <v>0</v>
      </c>
      <c r="J131" s="6790">
        <f t="shared" si="26"/>
        <v>0</v>
      </c>
      <c r="K131" s="1879">
        <v>0</v>
      </c>
      <c r="L131" s="2104">
        <v>0</v>
      </c>
      <c r="M131" s="6790">
        <f t="shared" si="27"/>
        <v>0</v>
      </c>
    </row>
    <row r="132" spans="1:13" ht="15.75" hidden="1" thickBot="1" x14ac:dyDescent="0.3">
      <c r="A132" s="6791" t="s">
        <v>936</v>
      </c>
      <c r="B132" s="6792" t="s">
        <v>353</v>
      </c>
      <c r="C132" s="1883">
        <v>13</v>
      </c>
      <c r="D132" s="5581" t="str">
        <f t="shared" si="14"/>
        <v/>
      </c>
      <c r="E132" s="1884">
        <v>0</v>
      </c>
      <c r="F132" s="2114">
        <v>0</v>
      </c>
      <c r="G132" s="5583" t="str">
        <f t="shared" si="15"/>
        <v/>
      </c>
      <c r="H132" s="1884">
        <v>0</v>
      </c>
      <c r="I132" s="2114">
        <v>0</v>
      </c>
      <c r="J132" s="6790">
        <f t="shared" si="26"/>
        <v>0</v>
      </c>
      <c r="K132" s="1884">
        <v>0</v>
      </c>
      <c r="L132" s="2114">
        <v>0</v>
      </c>
      <c r="M132" s="6790">
        <f t="shared" si="27"/>
        <v>0</v>
      </c>
    </row>
    <row r="133" spans="1:13" ht="15.75" hidden="1" thickBot="1" x14ac:dyDescent="0.3">
      <c r="A133" s="6788" t="s">
        <v>937</v>
      </c>
      <c r="B133" s="6789" t="s">
        <v>354</v>
      </c>
      <c r="C133" s="1883">
        <v>0</v>
      </c>
      <c r="D133" s="5581" t="str">
        <f t="shared" si="14"/>
        <v/>
      </c>
      <c r="E133" s="1884">
        <v>0</v>
      </c>
      <c r="F133" s="2114">
        <v>0</v>
      </c>
      <c r="G133" s="5583" t="str">
        <f t="shared" si="15"/>
        <v/>
      </c>
      <c r="H133" s="1884">
        <v>0</v>
      </c>
      <c r="I133" s="2114">
        <v>0</v>
      </c>
      <c r="J133" s="6790">
        <f t="shared" si="26"/>
        <v>0</v>
      </c>
      <c r="K133" s="1884">
        <v>0</v>
      </c>
      <c r="L133" s="2114">
        <v>0</v>
      </c>
      <c r="M133" s="6790">
        <f t="shared" si="27"/>
        <v>0</v>
      </c>
    </row>
    <row r="134" spans="1:13" ht="15.75" hidden="1" thickBot="1" x14ac:dyDescent="0.3">
      <c r="A134" s="6788" t="s">
        <v>938</v>
      </c>
      <c r="B134" s="6789" t="s">
        <v>355</v>
      </c>
      <c r="C134" s="1883">
        <v>0</v>
      </c>
      <c r="D134" s="5581" t="str">
        <f t="shared" si="14"/>
        <v/>
      </c>
      <c r="E134" s="1884">
        <v>0</v>
      </c>
      <c r="F134" s="2114">
        <v>0</v>
      </c>
      <c r="G134" s="5583" t="str">
        <f t="shared" si="15"/>
        <v/>
      </c>
      <c r="H134" s="1884">
        <v>0</v>
      </c>
      <c r="I134" s="2114">
        <v>0</v>
      </c>
      <c r="J134" s="6790">
        <f t="shared" si="26"/>
        <v>0</v>
      </c>
      <c r="K134" s="1884">
        <v>0</v>
      </c>
      <c r="L134" s="2114">
        <v>0</v>
      </c>
      <c r="M134" s="6790">
        <f t="shared" si="27"/>
        <v>0</v>
      </c>
    </row>
    <row r="135" spans="1:13" ht="24" hidden="1" thickBot="1" x14ac:dyDescent="0.3">
      <c r="A135" s="6794" t="s">
        <v>939</v>
      </c>
      <c r="B135" s="6795" t="s">
        <v>356</v>
      </c>
      <c r="C135" s="1883">
        <v>0</v>
      </c>
      <c r="D135" s="5584" t="str">
        <f t="shared" si="14"/>
        <v/>
      </c>
      <c r="E135" s="1913">
        <v>0</v>
      </c>
      <c r="F135" s="6811">
        <v>0</v>
      </c>
      <c r="G135" s="5583" t="str">
        <f t="shared" si="15"/>
        <v/>
      </c>
      <c r="H135" s="1913">
        <v>0</v>
      </c>
      <c r="I135" s="6811">
        <v>0</v>
      </c>
      <c r="J135" s="6790">
        <f t="shared" si="26"/>
        <v>0</v>
      </c>
      <c r="K135" s="1913">
        <v>0</v>
      </c>
      <c r="L135" s="6811">
        <v>0</v>
      </c>
      <c r="M135" s="6790">
        <f t="shared" si="27"/>
        <v>0</v>
      </c>
    </row>
    <row r="136" spans="1:13" ht="15.75" hidden="1" thickBot="1" x14ac:dyDescent="0.3">
      <c r="A136" s="6791" t="s">
        <v>940</v>
      </c>
      <c r="B136" s="6792" t="s">
        <v>357</v>
      </c>
      <c r="C136" s="1883">
        <v>9</v>
      </c>
      <c r="D136" s="5581" t="str">
        <f t="shared" si="14"/>
        <v/>
      </c>
      <c r="E136" s="1884">
        <v>0</v>
      </c>
      <c r="F136" s="2114">
        <v>0</v>
      </c>
      <c r="G136" s="5583" t="str">
        <f t="shared" si="15"/>
        <v/>
      </c>
      <c r="H136" s="1884">
        <v>0</v>
      </c>
      <c r="I136" s="2114">
        <v>0</v>
      </c>
      <c r="J136" s="6790">
        <f t="shared" si="26"/>
        <v>0</v>
      </c>
      <c r="K136" s="1884">
        <v>0</v>
      </c>
      <c r="L136" s="2114">
        <v>0</v>
      </c>
      <c r="M136" s="6790">
        <f t="shared" si="27"/>
        <v>0</v>
      </c>
    </row>
    <row r="137" spans="1:13" ht="15.75" hidden="1" thickBot="1" x14ac:dyDescent="0.3">
      <c r="A137" s="6784" t="s">
        <v>941</v>
      </c>
      <c r="B137" s="6785" t="s">
        <v>358</v>
      </c>
      <c r="C137" s="1883">
        <v>3</v>
      </c>
      <c r="D137" s="5578" t="str">
        <f t="shared" ref="D137:D200" si="28">IF(F137*C137=0,"",F137/C137*100)</f>
        <v/>
      </c>
      <c r="E137" s="1874">
        <v>0</v>
      </c>
      <c r="F137" s="2102">
        <v>0</v>
      </c>
      <c r="G137" s="5583" t="str">
        <f t="shared" ref="G137:G200" si="29">IF(E137*F137=0,"",(F137/E137)*100-100)</f>
        <v/>
      </c>
      <c r="H137" s="1874">
        <v>0</v>
      </c>
      <c r="I137" s="2102">
        <v>0</v>
      </c>
      <c r="J137" s="6790">
        <f t="shared" si="26"/>
        <v>0</v>
      </c>
      <c r="K137" s="1874">
        <v>0</v>
      </c>
      <c r="L137" s="2102">
        <v>0</v>
      </c>
      <c r="M137" s="6790">
        <f t="shared" si="27"/>
        <v>0</v>
      </c>
    </row>
    <row r="138" spans="1:13" ht="15.75" hidden="1" thickBot="1" x14ac:dyDescent="0.3">
      <c r="A138" s="6791" t="s">
        <v>942</v>
      </c>
      <c r="B138" s="6792" t="s">
        <v>359</v>
      </c>
      <c r="C138" s="1883">
        <v>20</v>
      </c>
      <c r="D138" s="5581" t="str">
        <f t="shared" si="28"/>
        <v/>
      </c>
      <c r="E138" s="1884">
        <v>0</v>
      </c>
      <c r="F138" s="2114">
        <v>0</v>
      </c>
      <c r="G138" s="5583" t="str">
        <f t="shared" si="29"/>
        <v/>
      </c>
      <c r="H138" s="1884">
        <v>0</v>
      </c>
      <c r="I138" s="2114">
        <v>0</v>
      </c>
      <c r="J138" s="6790">
        <f t="shared" si="26"/>
        <v>0</v>
      </c>
      <c r="K138" s="1884">
        <v>0</v>
      </c>
      <c r="L138" s="2114">
        <v>0</v>
      </c>
      <c r="M138" s="6790">
        <f t="shared" si="27"/>
        <v>0</v>
      </c>
    </row>
    <row r="139" spans="1:13" ht="24" hidden="1" thickBot="1" x14ac:dyDescent="0.3">
      <c r="A139" s="6794" t="s">
        <v>943</v>
      </c>
      <c r="B139" s="6795" t="s">
        <v>360</v>
      </c>
      <c r="C139" s="1883">
        <v>0</v>
      </c>
      <c r="D139" s="5584" t="str">
        <f t="shared" si="28"/>
        <v/>
      </c>
      <c r="E139" s="1893">
        <v>0</v>
      </c>
      <c r="F139" s="2108">
        <v>0</v>
      </c>
      <c r="G139" s="5583" t="str">
        <f t="shared" si="29"/>
        <v/>
      </c>
      <c r="H139" s="1893">
        <v>0</v>
      </c>
      <c r="I139" s="2108">
        <v>0</v>
      </c>
      <c r="J139" s="6790">
        <f t="shared" si="26"/>
        <v>0</v>
      </c>
      <c r="K139" s="1893">
        <v>0</v>
      </c>
      <c r="L139" s="2108">
        <v>0</v>
      </c>
      <c r="M139" s="6790">
        <f t="shared" si="27"/>
        <v>0</v>
      </c>
    </row>
    <row r="140" spans="1:13" ht="15.75" hidden="1" thickBot="1" x14ac:dyDescent="0.3">
      <c r="A140" s="6791" t="s">
        <v>944</v>
      </c>
      <c r="B140" s="6792" t="s">
        <v>361</v>
      </c>
      <c r="C140" s="1883">
        <v>63</v>
      </c>
      <c r="D140" s="5581" t="str">
        <f t="shared" si="28"/>
        <v/>
      </c>
      <c r="E140" s="1884">
        <v>0</v>
      </c>
      <c r="F140" s="2114">
        <v>0</v>
      </c>
      <c r="G140" s="5583" t="str">
        <f t="shared" si="29"/>
        <v/>
      </c>
      <c r="H140" s="1884">
        <v>0</v>
      </c>
      <c r="I140" s="2114">
        <v>0</v>
      </c>
      <c r="J140" s="6790">
        <f t="shared" si="26"/>
        <v>0</v>
      </c>
      <c r="K140" s="1884">
        <v>0</v>
      </c>
      <c r="L140" s="2114">
        <v>0</v>
      </c>
      <c r="M140" s="6790">
        <f t="shared" si="27"/>
        <v>0</v>
      </c>
    </row>
    <row r="141" spans="1:13" ht="15.75" hidden="1" thickBot="1" x14ac:dyDescent="0.3">
      <c r="A141" s="6791" t="s">
        <v>945</v>
      </c>
      <c r="B141" s="6792" t="s">
        <v>362</v>
      </c>
      <c r="C141" s="1883">
        <v>93</v>
      </c>
      <c r="D141" s="5581" t="str">
        <f t="shared" si="28"/>
        <v/>
      </c>
      <c r="E141" s="1884">
        <v>0</v>
      </c>
      <c r="F141" s="2114">
        <v>0</v>
      </c>
      <c r="G141" s="5583" t="str">
        <f t="shared" si="29"/>
        <v/>
      </c>
      <c r="H141" s="1884">
        <v>0</v>
      </c>
      <c r="I141" s="2114">
        <v>0</v>
      </c>
      <c r="J141" s="6790">
        <f t="shared" si="26"/>
        <v>0</v>
      </c>
      <c r="K141" s="1884">
        <v>0</v>
      </c>
      <c r="L141" s="2114">
        <v>0</v>
      </c>
      <c r="M141" s="6790">
        <f t="shared" si="27"/>
        <v>0</v>
      </c>
    </row>
    <row r="142" spans="1:13" ht="24" hidden="1" thickBot="1" x14ac:dyDescent="0.3">
      <c r="A142" s="6784" t="s">
        <v>946</v>
      </c>
      <c r="B142" s="6785" t="s">
        <v>363</v>
      </c>
      <c r="C142" s="1883">
        <v>0</v>
      </c>
      <c r="D142" s="5578" t="str">
        <f t="shared" si="28"/>
        <v/>
      </c>
      <c r="E142" s="1874">
        <v>0</v>
      </c>
      <c r="F142" s="2102">
        <v>0</v>
      </c>
      <c r="G142" s="5583" t="str">
        <f t="shared" si="29"/>
        <v/>
      </c>
      <c r="H142" s="1874">
        <v>0</v>
      </c>
      <c r="I142" s="2102">
        <v>0</v>
      </c>
      <c r="J142" s="6790">
        <f t="shared" si="26"/>
        <v>0</v>
      </c>
      <c r="K142" s="1874">
        <v>0</v>
      </c>
      <c r="L142" s="2102">
        <v>0</v>
      </c>
      <c r="M142" s="6790">
        <f t="shared" si="27"/>
        <v>0</v>
      </c>
    </row>
    <row r="143" spans="1:13" ht="24" hidden="1" thickBot="1" x14ac:dyDescent="0.3">
      <c r="A143" s="6788" t="s">
        <v>947</v>
      </c>
      <c r="B143" s="6789" t="s">
        <v>364</v>
      </c>
      <c r="C143" s="1883">
        <v>0</v>
      </c>
      <c r="D143" s="5581" t="str">
        <f t="shared" si="28"/>
        <v/>
      </c>
      <c r="E143" s="1879">
        <v>0</v>
      </c>
      <c r="F143" s="2104">
        <v>0</v>
      </c>
      <c r="G143" s="6786" t="str">
        <f t="shared" si="29"/>
        <v/>
      </c>
      <c r="H143" s="1879">
        <v>0</v>
      </c>
      <c r="I143" s="2104">
        <v>0</v>
      </c>
      <c r="J143" s="6787">
        <f t="shared" si="26"/>
        <v>0</v>
      </c>
      <c r="K143" s="1879">
        <v>0</v>
      </c>
      <c r="L143" s="2104">
        <v>0</v>
      </c>
      <c r="M143" s="6787">
        <f t="shared" si="27"/>
        <v>0</v>
      </c>
    </row>
    <row r="144" spans="1:13" ht="15.75" hidden="1" thickBot="1" x14ac:dyDescent="0.3">
      <c r="A144" s="6794" t="s">
        <v>948</v>
      </c>
      <c r="B144" s="6795" t="s">
        <v>365</v>
      </c>
      <c r="C144" s="1883">
        <v>0</v>
      </c>
      <c r="D144" s="5584" t="str">
        <f t="shared" si="28"/>
        <v/>
      </c>
      <c r="E144" s="1893">
        <v>0</v>
      </c>
      <c r="F144" s="2108">
        <v>0</v>
      </c>
      <c r="G144" s="5583" t="str">
        <f t="shared" si="29"/>
        <v/>
      </c>
      <c r="H144" s="1893">
        <v>0</v>
      </c>
      <c r="I144" s="2108">
        <v>0</v>
      </c>
      <c r="J144" s="6790">
        <f t="shared" si="26"/>
        <v>0</v>
      </c>
      <c r="K144" s="1893">
        <v>0</v>
      </c>
      <c r="L144" s="2108">
        <v>0</v>
      </c>
      <c r="M144" s="6790">
        <f t="shared" si="27"/>
        <v>0</v>
      </c>
    </row>
    <row r="145" spans="1:13" ht="15.75" hidden="1" thickBot="1" x14ac:dyDescent="0.3">
      <c r="A145" s="6791" t="s">
        <v>949</v>
      </c>
      <c r="B145" s="6792" t="s">
        <v>366</v>
      </c>
      <c r="C145" s="1883">
        <v>22</v>
      </c>
      <c r="D145" s="5581" t="str">
        <f t="shared" si="28"/>
        <v/>
      </c>
      <c r="E145" s="1884">
        <v>0</v>
      </c>
      <c r="F145" s="2114">
        <v>0</v>
      </c>
      <c r="G145" s="5583" t="str">
        <f t="shared" si="29"/>
        <v/>
      </c>
      <c r="H145" s="1884">
        <v>0</v>
      </c>
      <c r="I145" s="2114">
        <v>0</v>
      </c>
      <c r="J145" s="6790">
        <f t="shared" si="26"/>
        <v>0</v>
      </c>
      <c r="K145" s="1884">
        <v>0</v>
      </c>
      <c r="L145" s="2114">
        <v>0</v>
      </c>
      <c r="M145" s="6790">
        <f t="shared" si="27"/>
        <v>0</v>
      </c>
    </row>
    <row r="146" spans="1:13" ht="15.75" hidden="1" thickBot="1" x14ac:dyDescent="0.3">
      <c r="A146" s="6788" t="s">
        <v>950</v>
      </c>
      <c r="B146" s="6789" t="s">
        <v>367</v>
      </c>
      <c r="C146" s="1883">
        <v>0</v>
      </c>
      <c r="D146" s="5581" t="str">
        <f t="shared" si="28"/>
        <v/>
      </c>
      <c r="E146" s="1879">
        <v>0</v>
      </c>
      <c r="F146" s="2104">
        <v>0</v>
      </c>
      <c r="G146" s="5583" t="str">
        <f t="shared" si="29"/>
        <v/>
      </c>
      <c r="H146" s="1879">
        <v>0</v>
      </c>
      <c r="I146" s="2104">
        <v>0</v>
      </c>
      <c r="J146" s="6790">
        <f t="shared" si="26"/>
        <v>0</v>
      </c>
      <c r="K146" s="1879">
        <v>0</v>
      </c>
      <c r="L146" s="2104">
        <v>0</v>
      </c>
      <c r="M146" s="6790">
        <f t="shared" si="27"/>
        <v>0</v>
      </c>
    </row>
    <row r="147" spans="1:13" ht="15.75" hidden="1" thickBot="1" x14ac:dyDescent="0.3">
      <c r="A147" s="6791" t="s">
        <v>951</v>
      </c>
      <c r="B147" s="6792" t="s">
        <v>370</v>
      </c>
      <c r="C147" s="1883">
        <v>1</v>
      </c>
      <c r="D147" s="5581" t="str">
        <f t="shared" si="28"/>
        <v/>
      </c>
      <c r="E147" s="1884">
        <v>0</v>
      </c>
      <c r="F147" s="2114">
        <v>0</v>
      </c>
      <c r="G147" s="5583" t="str">
        <f t="shared" si="29"/>
        <v/>
      </c>
      <c r="H147" s="1884">
        <v>0</v>
      </c>
      <c r="I147" s="2114">
        <v>0</v>
      </c>
      <c r="J147" s="6790">
        <f t="shared" si="26"/>
        <v>0</v>
      </c>
      <c r="K147" s="1884">
        <v>0</v>
      </c>
      <c r="L147" s="2114">
        <v>0</v>
      </c>
      <c r="M147" s="6790">
        <f t="shared" si="27"/>
        <v>0</v>
      </c>
    </row>
    <row r="148" spans="1:13" ht="15.75" hidden="1" thickBot="1" x14ac:dyDescent="0.3">
      <c r="A148" s="6791" t="s">
        <v>952</v>
      </c>
      <c r="B148" s="6792" t="s">
        <v>371</v>
      </c>
      <c r="C148" s="1883">
        <v>27</v>
      </c>
      <c r="D148" s="5581" t="str">
        <f t="shared" si="28"/>
        <v/>
      </c>
      <c r="E148" s="1884">
        <v>0</v>
      </c>
      <c r="F148" s="2114">
        <v>0</v>
      </c>
      <c r="G148" s="5583" t="str">
        <f t="shared" si="29"/>
        <v/>
      </c>
      <c r="H148" s="1884">
        <v>0</v>
      </c>
      <c r="I148" s="2114">
        <v>0</v>
      </c>
      <c r="J148" s="6790">
        <f t="shared" si="26"/>
        <v>0</v>
      </c>
      <c r="K148" s="1884">
        <v>0</v>
      </c>
      <c r="L148" s="2114">
        <v>0</v>
      </c>
      <c r="M148" s="6790">
        <f t="shared" si="27"/>
        <v>0</v>
      </c>
    </row>
    <row r="149" spans="1:13" ht="15.75" hidden="1" thickBot="1" x14ac:dyDescent="0.3">
      <c r="A149" s="6788" t="s">
        <v>953</v>
      </c>
      <c r="B149" s="6789" t="s">
        <v>368</v>
      </c>
      <c r="C149" s="1883">
        <v>0</v>
      </c>
      <c r="D149" s="5581" t="str">
        <f t="shared" si="28"/>
        <v/>
      </c>
      <c r="E149" s="1879">
        <v>0</v>
      </c>
      <c r="F149" s="2104">
        <v>0</v>
      </c>
      <c r="G149" s="5583" t="str">
        <f t="shared" si="29"/>
        <v/>
      </c>
      <c r="H149" s="1879">
        <v>0</v>
      </c>
      <c r="I149" s="2104">
        <v>0</v>
      </c>
      <c r="J149" s="6790">
        <f t="shared" si="26"/>
        <v>0</v>
      </c>
      <c r="K149" s="1879">
        <v>0</v>
      </c>
      <c r="L149" s="2104">
        <v>0</v>
      </c>
      <c r="M149" s="6790">
        <f t="shared" si="27"/>
        <v>0</v>
      </c>
    </row>
    <row r="150" spans="1:13" ht="15.75" hidden="1" thickBot="1" x14ac:dyDescent="0.3">
      <c r="A150" s="6794" t="s">
        <v>954</v>
      </c>
      <c r="B150" s="6795" t="s">
        <v>665</v>
      </c>
      <c r="C150" s="1892">
        <v>0</v>
      </c>
      <c r="D150" s="5584" t="str">
        <f t="shared" si="28"/>
        <v/>
      </c>
      <c r="E150" s="1893">
        <v>0</v>
      </c>
      <c r="F150" s="2108">
        <v>0</v>
      </c>
      <c r="G150" s="5583" t="str">
        <f t="shared" si="29"/>
        <v/>
      </c>
      <c r="H150" s="1893">
        <v>0</v>
      </c>
      <c r="I150" s="2108">
        <v>0</v>
      </c>
      <c r="J150" s="6790">
        <f t="shared" si="26"/>
        <v>0</v>
      </c>
      <c r="K150" s="1893">
        <v>0</v>
      </c>
      <c r="L150" s="2108">
        <v>0</v>
      </c>
      <c r="M150" s="6790">
        <f t="shared" si="27"/>
        <v>0</v>
      </c>
    </row>
    <row r="151" spans="1:13" ht="15.75" thickBot="1" x14ac:dyDescent="0.3">
      <c r="A151" s="1865" t="s">
        <v>955</v>
      </c>
      <c r="B151" s="6778" t="s">
        <v>666</v>
      </c>
      <c r="C151" s="6796"/>
      <c r="D151" s="6780"/>
      <c r="E151" s="6781">
        <v>1</v>
      </c>
      <c r="F151" s="6780"/>
      <c r="G151" s="6780"/>
      <c r="H151" s="6780"/>
      <c r="I151" s="6780"/>
      <c r="J151" s="6780"/>
      <c r="K151" s="6780"/>
      <c r="L151" s="6780"/>
      <c r="M151" s="6782"/>
    </row>
    <row r="152" spans="1:13" ht="22.5" x14ac:dyDescent="0.25">
      <c r="A152" s="6797" t="s">
        <v>956</v>
      </c>
      <c r="B152" s="6798" t="s">
        <v>373</v>
      </c>
      <c r="C152" s="1898">
        <v>313</v>
      </c>
      <c r="D152" s="5578">
        <f t="shared" si="28"/>
        <v>9.5846645367412133</v>
      </c>
      <c r="E152" s="1899">
        <v>13</v>
      </c>
      <c r="F152" s="6799">
        <v>30</v>
      </c>
      <c r="G152" s="5583">
        <f t="shared" si="29"/>
        <v>130.76923076923075</v>
      </c>
      <c r="H152" s="1899">
        <v>18</v>
      </c>
      <c r="I152" s="6799">
        <v>22</v>
      </c>
      <c r="J152" s="6790">
        <f t="shared" ref="J152:J159" si="30">SUM(H152:I152)</f>
        <v>40</v>
      </c>
      <c r="K152" s="1899">
        <v>24</v>
      </c>
      <c r="L152" s="6799">
        <v>6</v>
      </c>
      <c r="M152" s="6790">
        <f t="shared" ref="M152:M159" si="31">SUM(K152:L152)</f>
        <v>30</v>
      </c>
    </row>
    <row r="153" spans="1:13" hidden="1" x14ac:dyDescent="0.25">
      <c r="A153" s="6791" t="s">
        <v>957</v>
      </c>
      <c r="B153" s="6792" t="s">
        <v>374</v>
      </c>
      <c r="C153" s="1883">
        <v>17</v>
      </c>
      <c r="D153" s="5581" t="str">
        <f t="shared" si="28"/>
        <v/>
      </c>
      <c r="E153" s="1884">
        <v>0</v>
      </c>
      <c r="F153" s="2114">
        <v>0</v>
      </c>
      <c r="G153" s="5583" t="str">
        <f t="shared" si="29"/>
        <v/>
      </c>
      <c r="H153" s="1884">
        <v>0</v>
      </c>
      <c r="I153" s="2114">
        <v>0</v>
      </c>
      <c r="J153" s="6790">
        <f t="shared" si="30"/>
        <v>0</v>
      </c>
      <c r="K153" s="1884">
        <v>0</v>
      </c>
      <c r="L153" s="2114">
        <v>0</v>
      </c>
      <c r="M153" s="6790">
        <f t="shared" si="31"/>
        <v>0</v>
      </c>
    </row>
    <row r="154" spans="1:13" ht="22.5" hidden="1" x14ac:dyDescent="0.25">
      <c r="A154" s="6791" t="s">
        <v>958</v>
      </c>
      <c r="B154" s="6792" t="s">
        <v>375</v>
      </c>
      <c r="C154" s="1883">
        <v>0</v>
      </c>
      <c r="D154" s="5581" t="str">
        <f t="shared" si="28"/>
        <v/>
      </c>
      <c r="E154" s="1884">
        <v>0</v>
      </c>
      <c r="F154" s="2114">
        <v>0</v>
      </c>
      <c r="G154" s="5583" t="str">
        <f t="shared" si="29"/>
        <v/>
      </c>
      <c r="H154" s="1884">
        <v>0</v>
      </c>
      <c r="I154" s="2114">
        <v>0</v>
      </c>
      <c r="J154" s="6790">
        <f t="shared" si="30"/>
        <v>0</v>
      </c>
      <c r="K154" s="1884">
        <v>0</v>
      </c>
      <c r="L154" s="2114">
        <v>0</v>
      </c>
      <c r="M154" s="6790">
        <f t="shared" si="31"/>
        <v>0</v>
      </c>
    </row>
    <row r="155" spans="1:13" ht="22.5" hidden="1" x14ac:dyDescent="0.25">
      <c r="A155" s="6809" t="s">
        <v>959</v>
      </c>
      <c r="B155" s="6810" t="s">
        <v>376</v>
      </c>
      <c r="C155" s="1912">
        <v>2</v>
      </c>
      <c r="D155" s="5584" t="str">
        <f t="shared" si="28"/>
        <v/>
      </c>
      <c r="E155" s="1913">
        <v>0</v>
      </c>
      <c r="F155" s="6811">
        <v>0</v>
      </c>
      <c r="G155" s="5583" t="str">
        <f t="shared" si="29"/>
        <v/>
      </c>
      <c r="H155" s="1913">
        <v>0</v>
      </c>
      <c r="I155" s="6811">
        <v>0</v>
      </c>
      <c r="J155" s="6790">
        <f t="shared" si="30"/>
        <v>0</v>
      </c>
      <c r="K155" s="1913">
        <v>0</v>
      </c>
      <c r="L155" s="6811">
        <v>0</v>
      </c>
      <c r="M155" s="6790">
        <f t="shared" si="31"/>
        <v>0</v>
      </c>
    </row>
    <row r="156" spans="1:13" hidden="1" x14ac:dyDescent="0.25">
      <c r="A156" s="6788" t="s">
        <v>960</v>
      </c>
      <c r="B156" s="6789" t="s">
        <v>379</v>
      </c>
      <c r="C156" s="1878">
        <v>0</v>
      </c>
      <c r="D156" s="5581" t="str">
        <f t="shared" si="28"/>
        <v/>
      </c>
      <c r="E156" s="1879">
        <v>0</v>
      </c>
      <c r="F156" s="2104">
        <v>0</v>
      </c>
      <c r="G156" s="5583" t="str">
        <f t="shared" si="29"/>
        <v/>
      </c>
      <c r="H156" s="1879">
        <v>0</v>
      </c>
      <c r="I156" s="2104">
        <v>0</v>
      </c>
      <c r="J156" s="6790">
        <f t="shared" si="30"/>
        <v>0</v>
      </c>
      <c r="K156" s="1879">
        <v>0</v>
      </c>
      <c r="L156" s="2104">
        <v>0</v>
      </c>
      <c r="M156" s="6790">
        <f t="shared" si="31"/>
        <v>0</v>
      </c>
    </row>
    <row r="157" spans="1:13" hidden="1" x14ac:dyDescent="0.25">
      <c r="A157" s="6793" t="s">
        <v>961</v>
      </c>
      <c r="B157" s="6804" t="s">
        <v>377</v>
      </c>
      <c r="C157" s="1878">
        <v>0</v>
      </c>
      <c r="D157" s="5581" t="str">
        <f t="shared" si="28"/>
        <v/>
      </c>
      <c r="E157" s="1879">
        <v>0</v>
      </c>
      <c r="F157" s="2104">
        <v>0</v>
      </c>
      <c r="G157" s="6786" t="str">
        <f t="shared" si="29"/>
        <v/>
      </c>
      <c r="H157" s="1879">
        <v>0</v>
      </c>
      <c r="I157" s="2104">
        <v>0</v>
      </c>
      <c r="J157" s="6787">
        <f t="shared" si="30"/>
        <v>0</v>
      </c>
      <c r="K157" s="1879">
        <v>0</v>
      </c>
      <c r="L157" s="2104">
        <v>0</v>
      </c>
      <c r="M157" s="6787">
        <f t="shared" si="31"/>
        <v>0</v>
      </c>
    </row>
    <row r="158" spans="1:13" ht="15.75" thickBot="1" x14ac:dyDescent="0.3">
      <c r="A158" s="6791" t="s">
        <v>962</v>
      </c>
      <c r="B158" s="6792" t="s">
        <v>667</v>
      </c>
      <c r="C158" s="1883">
        <v>14</v>
      </c>
      <c r="D158" s="5581">
        <f t="shared" si="28"/>
        <v>14.285714285714285</v>
      </c>
      <c r="E158" s="1884">
        <v>1</v>
      </c>
      <c r="F158" s="2114">
        <v>2</v>
      </c>
      <c r="G158" s="5583">
        <f t="shared" si="29"/>
        <v>100</v>
      </c>
      <c r="H158" s="1884">
        <v>2</v>
      </c>
      <c r="I158" s="2114">
        <v>0</v>
      </c>
      <c r="J158" s="6790">
        <f t="shared" si="30"/>
        <v>2</v>
      </c>
      <c r="K158" s="1884">
        <v>2</v>
      </c>
      <c r="L158" s="2114">
        <v>0</v>
      </c>
      <c r="M158" s="6790">
        <f t="shared" si="31"/>
        <v>2</v>
      </c>
    </row>
    <row r="159" spans="1:13" ht="15.75" hidden="1" thickBot="1" x14ac:dyDescent="0.3">
      <c r="A159" s="6829" t="s">
        <v>963</v>
      </c>
      <c r="B159" s="6802" t="s">
        <v>668</v>
      </c>
      <c r="C159" s="5587">
        <v>0</v>
      </c>
      <c r="D159" s="6803" t="str">
        <f t="shared" si="28"/>
        <v/>
      </c>
      <c r="E159" s="2116">
        <v>0</v>
      </c>
      <c r="F159" s="2120">
        <v>0</v>
      </c>
      <c r="G159" s="5583" t="str">
        <f t="shared" si="29"/>
        <v/>
      </c>
      <c r="H159" s="2116">
        <v>0</v>
      </c>
      <c r="I159" s="2120">
        <v>0</v>
      </c>
      <c r="J159" s="6790">
        <f t="shared" si="30"/>
        <v>0</v>
      </c>
      <c r="K159" s="2116">
        <v>0</v>
      </c>
      <c r="L159" s="2120">
        <v>0</v>
      </c>
      <c r="M159" s="6790">
        <f t="shared" si="31"/>
        <v>0</v>
      </c>
    </row>
    <row r="160" spans="1:13" ht="23.25" thickBot="1" x14ac:dyDescent="0.3">
      <c r="A160" s="1865" t="s">
        <v>964</v>
      </c>
      <c r="B160" s="6778" t="s">
        <v>669</v>
      </c>
      <c r="C160" s="6796"/>
      <c r="D160" s="6780"/>
      <c r="E160" s="6781">
        <v>1</v>
      </c>
      <c r="F160" s="6780"/>
      <c r="G160" s="6780"/>
      <c r="H160" s="6780"/>
      <c r="I160" s="6780"/>
      <c r="J160" s="6780"/>
      <c r="K160" s="6780"/>
      <c r="L160" s="6780"/>
      <c r="M160" s="6782"/>
    </row>
    <row r="161" spans="1:13" ht="23.25" hidden="1" x14ac:dyDescent="0.25">
      <c r="A161" s="6784" t="s">
        <v>965</v>
      </c>
      <c r="B161" s="6785" t="s">
        <v>401</v>
      </c>
      <c r="C161" s="1873">
        <v>0</v>
      </c>
      <c r="D161" s="5578" t="str">
        <f t="shared" si="28"/>
        <v/>
      </c>
      <c r="E161" s="1874">
        <v>0</v>
      </c>
      <c r="F161" s="2102">
        <v>0</v>
      </c>
      <c r="G161" s="5583" t="str">
        <f t="shared" si="29"/>
        <v/>
      </c>
      <c r="H161" s="1874">
        <v>0</v>
      </c>
      <c r="I161" s="2102">
        <v>0</v>
      </c>
      <c r="J161" s="6790">
        <f t="shared" ref="J161:J165" si="32">SUM(H161:I161)</f>
        <v>0</v>
      </c>
      <c r="K161" s="1874">
        <v>0</v>
      </c>
      <c r="L161" s="2102">
        <v>0</v>
      </c>
      <c r="M161" s="6790">
        <f t="shared" ref="M161:M165" si="33">SUM(K161:L161)</f>
        <v>0</v>
      </c>
    </row>
    <row r="162" spans="1:13" ht="22.5" hidden="1" x14ac:dyDescent="0.25">
      <c r="A162" s="6809" t="s">
        <v>966</v>
      </c>
      <c r="B162" s="6810" t="s">
        <v>670</v>
      </c>
      <c r="C162" s="1912">
        <v>11</v>
      </c>
      <c r="D162" s="5584" t="str">
        <f t="shared" si="28"/>
        <v/>
      </c>
      <c r="E162" s="1913">
        <v>0</v>
      </c>
      <c r="F162" s="6811">
        <v>0</v>
      </c>
      <c r="G162" s="5583" t="str">
        <f t="shared" si="29"/>
        <v/>
      </c>
      <c r="H162" s="1913">
        <v>0</v>
      </c>
      <c r="I162" s="6811">
        <v>0</v>
      </c>
      <c r="J162" s="6790">
        <f t="shared" si="32"/>
        <v>0</v>
      </c>
      <c r="K162" s="1913">
        <v>0</v>
      </c>
      <c r="L162" s="6811">
        <v>0</v>
      </c>
      <c r="M162" s="6790">
        <f t="shared" si="33"/>
        <v>0</v>
      </c>
    </row>
    <row r="163" spans="1:13" x14ac:dyDescent="0.25">
      <c r="A163" s="6791" t="s">
        <v>967</v>
      </c>
      <c r="B163" s="6792" t="s">
        <v>671</v>
      </c>
      <c r="C163" s="1883">
        <v>8</v>
      </c>
      <c r="D163" s="5581">
        <f t="shared" si="28"/>
        <v>12.5</v>
      </c>
      <c r="E163" s="1884">
        <v>1</v>
      </c>
      <c r="F163" s="2114">
        <v>1</v>
      </c>
      <c r="G163" s="5583">
        <f t="shared" si="29"/>
        <v>0</v>
      </c>
      <c r="H163" s="1884">
        <v>2</v>
      </c>
      <c r="I163" s="2114">
        <v>1</v>
      </c>
      <c r="J163" s="6790">
        <f t="shared" si="32"/>
        <v>3</v>
      </c>
      <c r="K163" s="1884">
        <v>0</v>
      </c>
      <c r="L163" s="2114">
        <v>0</v>
      </c>
      <c r="M163" s="6790">
        <f t="shared" si="33"/>
        <v>0</v>
      </c>
    </row>
    <row r="164" spans="1:13" x14ac:dyDescent="0.25">
      <c r="A164" s="6797" t="s">
        <v>968</v>
      </c>
      <c r="B164" s="6798" t="s">
        <v>672</v>
      </c>
      <c r="C164" s="1898">
        <v>28</v>
      </c>
      <c r="D164" s="5578" t="str">
        <f t="shared" si="28"/>
        <v/>
      </c>
      <c r="E164" s="1899">
        <v>1</v>
      </c>
      <c r="F164" s="6799">
        <v>0</v>
      </c>
      <c r="G164" s="5583" t="str">
        <f t="shared" si="29"/>
        <v/>
      </c>
      <c r="H164" s="1899">
        <v>0</v>
      </c>
      <c r="I164" s="6799">
        <v>0</v>
      </c>
      <c r="J164" s="6790">
        <f t="shared" si="32"/>
        <v>0</v>
      </c>
      <c r="K164" s="1899">
        <v>0</v>
      </c>
      <c r="L164" s="6799">
        <v>0</v>
      </c>
      <c r="M164" s="6790">
        <f t="shared" si="33"/>
        <v>0</v>
      </c>
    </row>
    <row r="165" spans="1:13" ht="23.25" thickBot="1" x14ac:dyDescent="0.3">
      <c r="A165" s="6809" t="s">
        <v>969</v>
      </c>
      <c r="B165" s="6810" t="s">
        <v>673</v>
      </c>
      <c r="C165" s="1912">
        <v>1295</v>
      </c>
      <c r="D165" s="5584">
        <f t="shared" si="28"/>
        <v>10.965250965250965</v>
      </c>
      <c r="E165" s="1913">
        <v>123</v>
      </c>
      <c r="F165" s="6811">
        <v>142</v>
      </c>
      <c r="G165" s="5583">
        <f t="shared" si="29"/>
        <v>15.447154471544721</v>
      </c>
      <c r="H165" s="1913">
        <v>94</v>
      </c>
      <c r="I165" s="6811">
        <v>82</v>
      </c>
      <c r="J165" s="6790">
        <f t="shared" si="32"/>
        <v>176</v>
      </c>
      <c r="K165" s="1913">
        <v>102</v>
      </c>
      <c r="L165" s="6811">
        <v>38</v>
      </c>
      <c r="M165" s="6790">
        <f t="shared" si="33"/>
        <v>140</v>
      </c>
    </row>
    <row r="166" spans="1:13" ht="15.75" thickBot="1" x14ac:dyDescent="0.3">
      <c r="A166" s="1865" t="s">
        <v>970</v>
      </c>
      <c r="B166" s="6778" t="s">
        <v>674</v>
      </c>
      <c r="C166" s="6796"/>
      <c r="D166" s="6780"/>
      <c r="E166" s="6781">
        <v>1</v>
      </c>
      <c r="F166" s="6780"/>
      <c r="G166" s="6780"/>
      <c r="H166" s="6780"/>
      <c r="I166" s="6780"/>
      <c r="J166" s="6780"/>
      <c r="K166" s="6780"/>
      <c r="L166" s="6780"/>
      <c r="M166" s="6782"/>
    </row>
    <row r="167" spans="1:13" x14ac:dyDescent="0.25">
      <c r="A167" s="6797" t="s">
        <v>471</v>
      </c>
      <c r="B167" s="6798" t="s">
        <v>472</v>
      </c>
      <c r="C167" s="1898">
        <v>10538</v>
      </c>
      <c r="D167" s="5578">
        <f t="shared" si="28"/>
        <v>1.3475042702600113</v>
      </c>
      <c r="E167" s="1899">
        <v>103</v>
      </c>
      <c r="F167" s="6799">
        <v>142</v>
      </c>
      <c r="G167" s="5583">
        <f t="shared" si="29"/>
        <v>37.864077669902912</v>
      </c>
      <c r="H167" s="1899">
        <v>93</v>
      </c>
      <c r="I167" s="6799">
        <v>58</v>
      </c>
      <c r="J167" s="6790">
        <f t="shared" ref="J167:J185" si="34">SUM(H167:I167)</f>
        <v>151</v>
      </c>
      <c r="K167" s="1899">
        <v>32</v>
      </c>
      <c r="L167" s="6799">
        <v>8</v>
      </c>
      <c r="M167" s="6790">
        <f t="shared" ref="M167:M185" si="35">SUM(K167:L167)</f>
        <v>40</v>
      </c>
    </row>
    <row r="168" spans="1:13" x14ac:dyDescent="0.25">
      <c r="A168" s="6791" t="s">
        <v>971</v>
      </c>
      <c r="B168" s="6792" t="s">
        <v>675</v>
      </c>
      <c r="C168" s="1883">
        <v>7705</v>
      </c>
      <c r="D168" s="5581">
        <f t="shared" si="28"/>
        <v>0.28552887735236859</v>
      </c>
      <c r="E168" s="1884">
        <v>24</v>
      </c>
      <c r="F168" s="2114">
        <v>22</v>
      </c>
      <c r="G168" s="5583">
        <f t="shared" si="29"/>
        <v>-8.3333333333333428</v>
      </c>
      <c r="H168" s="1884">
        <v>17</v>
      </c>
      <c r="I168" s="2114">
        <v>12</v>
      </c>
      <c r="J168" s="6790">
        <f t="shared" si="34"/>
        <v>29</v>
      </c>
      <c r="K168" s="1884">
        <v>4</v>
      </c>
      <c r="L168" s="2114">
        <v>0</v>
      </c>
      <c r="M168" s="6790">
        <f t="shared" si="35"/>
        <v>4</v>
      </c>
    </row>
    <row r="169" spans="1:13" x14ac:dyDescent="0.25">
      <c r="A169" s="6791" t="s">
        <v>473</v>
      </c>
      <c r="B169" s="6792" t="s">
        <v>474</v>
      </c>
      <c r="C169" s="1883">
        <v>580</v>
      </c>
      <c r="D169" s="5581">
        <f t="shared" si="28"/>
        <v>7.4137931034482758</v>
      </c>
      <c r="E169" s="1884">
        <v>23</v>
      </c>
      <c r="F169" s="2114">
        <v>43</v>
      </c>
      <c r="G169" s="5583">
        <f t="shared" si="29"/>
        <v>86.956521739130437</v>
      </c>
      <c r="H169" s="1884">
        <v>41</v>
      </c>
      <c r="I169" s="2114">
        <v>6</v>
      </c>
      <c r="J169" s="6790">
        <f t="shared" si="34"/>
        <v>47</v>
      </c>
      <c r="K169" s="1884">
        <v>23</v>
      </c>
      <c r="L169" s="2114">
        <v>1</v>
      </c>
      <c r="M169" s="6790">
        <f t="shared" si="35"/>
        <v>24</v>
      </c>
    </row>
    <row r="170" spans="1:13" x14ac:dyDescent="0.25">
      <c r="A170" s="6791" t="s">
        <v>475</v>
      </c>
      <c r="B170" s="6792" t="s">
        <v>476</v>
      </c>
      <c r="C170" s="1883">
        <v>128</v>
      </c>
      <c r="D170" s="5581">
        <f t="shared" si="28"/>
        <v>1.5625</v>
      </c>
      <c r="E170" s="1884">
        <v>1</v>
      </c>
      <c r="F170" s="2114">
        <v>2</v>
      </c>
      <c r="G170" s="5583">
        <f t="shared" si="29"/>
        <v>100</v>
      </c>
      <c r="H170" s="1884">
        <v>1</v>
      </c>
      <c r="I170" s="2114">
        <v>1</v>
      </c>
      <c r="J170" s="6790">
        <f t="shared" si="34"/>
        <v>2</v>
      </c>
      <c r="K170" s="1884">
        <v>1</v>
      </c>
      <c r="L170" s="2114">
        <v>0</v>
      </c>
      <c r="M170" s="6790">
        <f t="shared" si="35"/>
        <v>1</v>
      </c>
    </row>
    <row r="171" spans="1:13" x14ac:dyDescent="0.25">
      <c r="A171" s="6791" t="s">
        <v>972</v>
      </c>
      <c r="B171" s="6792" t="s">
        <v>676</v>
      </c>
      <c r="C171" s="1883">
        <v>87</v>
      </c>
      <c r="D171" s="5581" t="str">
        <f t="shared" si="28"/>
        <v/>
      </c>
      <c r="E171" s="1884">
        <v>1</v>
      </c>
      <c r="F171" s="2114">
        <v>0</v>
      </c>
      <c r="G171" s="6786" t="str">
        <f t="shared" si="29"/>
        <v/>
      </c>
      <c r="H171" s="1884">
        <v>0</v>
      </c>
      <c r="I171" s="2114">
        <v>0</v>
      </c>
      <c r="J171" s="6787">
        <f t="shared" si="34"/>
        <v>0</v>
      </c>
      <c r="K171" s="1884">
        <v>0</v>
      </c>
      <c r="L171" s="2114">
        <v>0</v>
      </c>
      <c r="M171" s="6787">
        <f t="shared" si="35"/>
        <v>0</v>
      </c>
    </row>
    <row r="172" spans="1:13" hidden="1" x14ac:dyDescent="0.25">
      <c r="A172" s="6791" t="s">
        <v>973</v>
      </c>
      <c r="B172" s="6792" t="s">
        <v>677</v>
      </c>
      <c r="C172" s="1883">
        <v>245</v>
      </c>
      <c r="D172" s="5581" t="str">
        <f t="shared" si="28"/>
        <v/>
      </c>
      <c r="E172" s="1884">
        <v>0</v>
      </c>
      <c r="F172" s="2114">
        <v>0</v>
      </c>
      <c r="G172" s="5583" t="str">
        <f t="shared" si="29"/>
        <v/>
      </c>
      <c r="H172" s="1884">
        <v>0</v>
      </c>
      <c r="I172" s="2114">
        <v>0</v>
      </c>
      <c r="J172" s="6790">
        <f t="shared" si="34"/>
        <v>0</v>
      </c>
      <c r="K172" s="1884">
        <v>0</v>
      </c>
      <c r="L172" s="2114">
        <v>0</v>
      </c>
      <c r="M172" s="6790">
        <f t="shared" si="35"/>
        <v>0</v>
      </c>
    </row>
    <row r="173" spans="1:13" hidden="1" x14ac:dyDescent="0.25">
      <c r="A173" s="6791" t="s">
        <v>974</v>
      </c>
      <c r="B173" s="6792" t="s">
        <v>678</v>
      </c>
      <c r="C173" s="1883">
        <v>199</v>
      </c>
      <c r="D173" s="5581" t="str">
        <f t="shared" si="28"/>
        <v/>
      </c>
      <c r="E173" s="1884">
        <v>0</v>
      </c>
      <c r="F173" s="2114">
        <v>0</v>
      </c>
      <c r="G173" s="5583" t="str">
        <f t="shared" si="29"/>
        <v/>
      </c>
      <c r="H173" s="1884">
        <v>0</v>
      </c>
      <c r="I173" s="2114">
        <v>0</v>
      </c>
      <c r="J173" s="6790">
        <f t="shared" si="34"/>
        <v>0</v>
      </c>
      <c r="K173" s="1884">
        <v>0</v>
      </c>
      <c r="L173" s="2114">
        <v>0</v>
      </c>
      <c r="M173" s="6790">
        <f t="shared" si="35"/>
        <v>0</v>
      </c>
    </row>
    <row r="174" spans="1:13" x14ac:dyDescent="0.25">
      <c r="A174" s="6791" t="s">
        <v>477</v>
      </c>
      <c r="B174" s="6792" t="s">
        <v>478</v>
      </c>
      <c r="C174" s="1883">
        <v>2007</v>
      </c>
      <c r="D174" s="5581">
        <f t="shared" si="28"/>
        <v>0.29895366218236175</v>
      </c>
      <c r="E174" s="1884">
        <v>6</v>
      </c>
      <c r="F174" s="2114">
        <v>6</v>
      </c>
      <c r="G174" s="5583">
        <f t="shared" si="29"/>
        <v>0</v>
      </c>
      <c r="H174" s="1884">
        <v>4</v>
      </c>
      <c r="I174" s="2114">
        <v>2</v>
      </c>
      <c r="J174" s="6790">
        <f t="shared" si="34"/>
        <v>6</v>
      </c>
      <c r="K174" s="1884">
        <v>8</v>
      </c>
      <c r="L174" s="2114">
        <v>0</v>
      </c>
      <c r="M174" s="6790">
        <f t="shared" si="35"/>
        <v>8</v>
      </c>
    </row>
    <row r="175" spans="1:13" x14ac:dyDescent="0.25">
      <c r="A175" s="6791" t="s">
        <v>479</v>
      </c>
      <c r="B175" s="6792" t="s">
        <v>480</v>
      </c>
      <c r="C175" s="1883">
        <v>2030</v>
      </c>
      <c r="D175" s="5581">
        <f t="shared" si="28"/>
        <v>0.29556650246305421</v>
      </c>
      <c r="E175" s="1884">
        <v>4</v>
      </c>
      <c r="F175" s="2114">
        <v>6</v>
      </c>
      <c r="G175" s="5583">
        <f t="shared" si="29"/>
        <v>50</v>
      </c>
      <c r="H175" s="1884">
        <v>4</v>
      </c>
      <c r="I175" s="2114">
        <v>2</v>
      </c>
      <c r="J175" s="6790">
        <f t="shared" si="34"/>
        <v>6</v>
      </c>
      <c r="K175" s="1884">
        <v>3</v>
      </c>
      <c r="L175" s="2114">
        <v>0</v>
      </c>
      <c r="M175" s="6790">
        <f t="shared" si="35"/>
        <v>3</v>
      </c>
    </row>
    <row r="176" spans="1:13" hidden="1" x14ac:dyDescent="0.25">
      <c r="A176" s="6791" t="s">
        <v>975</v>
      </c>
      <c r="B176" s="6792" t="s">
        <v>572</v>
      </c>
      <c r="C176" s="1883">
        <v>10</v>
      </c>
      <c r="D176" s="5581" t="str">
        <f t="shared" si="28"/>
        <v/>
      </c>
      <c r="E176" s="1884">
        <v>0</v>
      </c>
      <c r="F176" s="2114">
        <v>0</v>
      </c>
      <c r="G176" s="5583" t="str">
        <f t="shared" si="29"/>
        <v/>
      </c>
      <c r="H176" s="1884">
        <v>0</v>
      </c>
      <c r="I176" s="2114">
        <v>0</v>
      </c>
      <c r="J176" s="6790">
        <f t="shared" si="34"/>
        <v>0</v>
      </c>
      <c r="K176" s="1884">
        <v>0</v>
      </c>
      <c r="L176" s="2114">
        <v>0</v>
      </c>
      <c r="M176" s="6790">
        <f t="shared" si="35"/>
        <v>0</v>
      </c>
    </row>
    <row r="177" spans="1:13" hidden="1" x14ac:dyDescent="0.25">
      <c r="A177" s="6809" t="s">
        <v>976</v>
      </c>
      <c r="B177" s="6810" t="s">
        <v>528</v>
      </c>
      <c r="C177" s="1912">
        <v>0</v>
      </c>
      <c r="D177" s="5584" t="str">
        <f t="shared" si="28"/>
        <v/>
      </c>
      <c r="E177" s="1913">
        <v>0</v>
      </c>
      <c r="F177" s="6811">
        <v>0</v>
      </c>
      <c r="G177" s="5583" t="str">
        <f t="shared" si="29"/>
        <v/>
      </c>
      <c r="H177" s="1913">
        <v>0</v>
      </c>
      <c r="I177" s="6811">
        <v>0</v>
      </c>
      <c r="J177" s="6790">
        <f t="shared" si="34"/>
        <v>0</v>
      </c>
      <c r="K177" s="1913">
        <v>0</v>
      </c>
      <c r="L177" s="6811">
        <v>0</v>
      </c>
      <c r="M177" s="6790">
        <f t="shared" si="35"/>
        <v>0</v>
      </c>
    </row>
    <row r="178" spans="1:13" hidden="1" x14ac:dyDescent="0.25">
      <c r="A178" s="6791" t="s">
        <v>977</v>
      </c>
      <c r="B178" s="6792" t="s">
        <v>679</v>
      </c>
      <c r="C178" s="1883">
        <v>0</v>
      </c>
      <c r="D178" s="5581" t="str">
        <f t="shared" si="28"/>
        <v/>
      </c>
      <c r="E178" s="1884">
        <v>0</v>
      </c>
      <c r="F178" s="2114">
        <v>0</v>
      </c>
      <c r="G178" s="5583" t="str">
        <f t="shared" si="29"/>
        <v/>
      </c>
      <c r="H178" s="1884">
        <v>0</v>
      </c>
      <c r="I178" s="2114">
        <v>0</v>
      </c>
      <c r="J178" s="6790">
        <f t="shared" si="34"/>
        <v>0</v>
      </c>
      <c r="K178" s="1884">
        <v>0</v>
      </c>
      <c r="L178" s="2114">
        <v>0</v>
      </c>
      <c r="M178" s="6790">
        <f t="shared" si="35"/>
        <v>0</v>
      </c>
    </row>
    <row r="179" spans="1:13" x14ac:dyDescent="0.25">
      <c r="A179" s="6797" t="s">
        <v>978</v>
      </c>
      <c r="B179" s="6798" t="s">
        <v>530</v>
      </c>
      <c r="C179" s="1898">
        <v>18</v>
      </c>
      <c r="D179" s="5578" t="str">
        <f t="shared" si="28"/>
        <v/>
      </c>
      <c r="E179" s="1899">
        <v>1</v>
      </c>
      <c r="F179" s="6799">
        <v>0</v>
      </c>
      <c r="G179" s="5583" t="str">
        <f t="shared" si="29"/>
        <v/>
      </c>
      <c r="H179" s="1899">
        <v>0</v>
      </c>
      <c r="I179" s="6799">
        <v>0</v>
      </c>
      <c r="J179" s="6790">
        <f t="shared" si="34"/>
        <v>0</v>
      </c>
      <c r="K179" s="1899">
        <v>0</v>
      </c>
      <c r="L179" s="6799">
        <v>0</v>
      </c>
      <c r="M179" s="6790">
        <f t="shared" si="35"/>
        <v>0</v>
      </c>
    </row>
    <row r="180" spans="1:13" x14ac:dyDescent="0.25">
      <c r="A180" s="6791" t="s">
        <v>979</v>
      </c>
      <c r="B180" s="6792" t="s">
        <v>531</v>
      </c>
      <c r="C180" s="1883">
        <v>25</v>
      </c>
      <c r="D180" s="5581">
        <f t="shared" si="28"/>
        <v>20</v>
      </c>
      <c r="E180" s="1884">
        <v>1</v>
      </c>
      <c r="F180" s="2114">
        <v>5</v>
      </c>
      <c r="G180" s="5583">
        <f t="shared" si="29"/>
        <v>400</v>
      </c>
      <c r="H180" s="1884">
        <v>1</v>
      </c>
      <c r="I180" s="2114">
        <v>3</v>
      </c>
      <c r="J180" s="6790">
        <f t="shared" si="34"/>
        <v>4</v>
      </c>
      <c r="K180" s="1884">
        <v>2</v>
      </c>
      <c r="L180" s="2114">
        <v>1</v>
      </c>
      <c r="M180" s="6790">
        <f t="shared" si="35"/>
        <v>3</v>
      </c>
    </row>
    <row r="181" spans="1:13" hidden="1" x14ac:dyDescent="0.25">
      <c r="A181" s="6791" t="s">
        <v>980</v>
      </c>
      <c r="B181" s="6792" t="s">
        <v>573</v>
      </c>
      <c r="C181" s="1883">
        <v>17</v>
      </c>
      <c r="D181" s="5581" t="str">
        <f t="shared" si="28"/>
        <v/>
      </c>
      <c r="E181" s="1884">
        <v>0</v>
      </c>
      <c r="F181" s="2114">
        <v>0</v>
      </c>
      <c r="G181" s="5583" t="str">
        <f t="shared" si="29"/>
        <v/>
      </c>
      <c r="H181" s="1884">
        <v>0</v>
      </c>
      <c r="I181" s="2114">
        <v>0</v>
      </c>
      <c r="J181" s="6790">
        <f t="shared" si="34"/>
        <v>0</v>
      </c>
      <c r="K181" s="1884">
        <v>0</v>
      </c>
      <c r="L181" s="2114">
        <v>0</v>
      </c>
      <c r="M181" s="6790">
        <f t="shared" si="35"/>
        <v>0</v>
      </c>
    </row>
    <row r="182" spans="1:13" ht="15.75" thickBot="1" x14ac:dyDescent="0.3">
      <c r="A182" s="6791" t="s">
        <v>680</v>
      </c>
      <c r="B182" s="6792" t="s">
        <v>681</v>
      </c>
      <c r="C182" s="1883">
        <v>253</v>
      </c>
      <c r="D182" s="5581">
        <f t="shared" si="28"/>
        <v>4.3478260869565215</v>
      </c>
      <c r="E182" s="1884">
        <v>10</v>
      </c>
      <c r="F182" s="2114">
        <v>11</v>
      </c>
      <c r="G182" s="5583">
        <f t="shared" si="29"/>
        <v>10.000000000000014</v>
      </c>
      <c r="H182" s="1884">
        <v>7</v>
      </c>
      <c r="I182" s="2114">
        <v>2</v>
      </c>
      <c r="J182" s="6790">
        <f t="shared" si="34"/>
        <v>9</v>
      </c>
      <c r="K182" s="1884">
        <v>10</v>
      </c>
      <c r="L182" s="2114">
        <v>1</v>
      </c>
      <c r="M182" s="6790">
        <f t="shared" si="35"/>
        <v>11</v>
      </c>
    </row>
    <row r="183" spans="1:13" ht="15.75" hidden="1" thickBot="1" x14ac:dyDescent="0.3">
      <c r="A183" s="6791" t="s">
        <v>981</v>
      </c>
      <c r="B183" s="6792" t="s">
        <v>682</v>
      </c>
      <c r="C183" s="1883">
        <v>57</v>
      </c>
      <c r="D183" s="5581" t="str">
        <f t="shared" si="28"/>
        <v/>
      </c>
      <c r="E183" s="1884">
        <v>0</v>
      </c>
      <c r="F183" s="2114">
        <v>0</v>
      </c>
      <c r="G183" s="5583" t="str">
        <f t="shared" si="29"/>
        <v/>
      </c>
      <c r="H183" s="1884">
        <v>0</v>
      </c>
      <c r="I183" s="2114">
        <v>0</v>
      </c>
      <c r="J183" s="6790">
        <f t="shared" si="34"/>
        <v>0</v>
      </c>
      <c r="K183" s="1884">
        <v>0</v>
      </c>
      <c r="L183" s="2114">
        <v>0</v>
      </c>
      <c r="M183" s="6790">
        <f t="shared" si="35"/>
        <v>0</v>
      </c>
    </row>
    <row r="184" spans="1:13" ht="23.25" hidden="1" thickBot="1" x14ac:dyDescent="0.3">
      <c r="A184" s="6791" t="s">
        <v>683</v>
      </c>
      <c r="B184" s="6792" t="s">
        <v>575</v>
      </c>
      <c r="C184" s="1883">
        <v>14</v>
      </c>
      <c r="D184" s="5581" t="str">
        <f t="shared" si="28"/>
        <v/>
      </c>
      <c r="E184" s="1884">
        <v>0</v>
      </c>
      <c r="F184" s="2114">
        <v>0</v>
      </c>
      <c r="G184" s="5583" t="str">
        <f t="shared" si="29"/>
        <v/>
      </c>
      <c r="H184" s="1884">
        <v>0</v>
      </c>
      <c r="I184" s="2114">
        <v>0</v>
      </c>
      <c r="J184" s="6790">
        <f t="shared" si="34"/>
        <v>0</v>
      </c>
      <c r="K184" s="1884">
        <v>0</v>
      </c>
      <c r="L184" s="2114">
        <v>0</v>
      </c>
      <c r="M184" s="6790">
        <f t="shared" si="35"/>
        <v>0</v>
      </c>
    </row>
    <row r="185" spans="1:13" ht="24" hidden="1" thickBot="1" x14ac:dyDescent="0.3">
      <c r="A185" s="6801" t="s">
        <v>982</v>
      </c>
      <c r="B185" s="6802" t="s">
        <v>684</v>
      </c>
      <c r="C185" s="5587">
        <v>0</v>
      </c>
      <c r="D185" s="6803" t="str">
        <f t="shared" si="28"/>
        <v/>
      </c>
      <c r="E185" s="2116">
        <v>0</v>
      </c>
      <c r="F185" s="2120">
        <v>0</v>
      </c>
      <c r="G185" s="6786" t="str">
        <f t="shared" si="29"/>
        <v/>
      </c>
      <c r="H185" s="2116">
        <v>0</v>
      </c>
      <c r="I185" s="2120">
        <v>0</v>
      </c>
      <c r="J185" s="6787">
        <f t="shared" si="34"/>
        <v>0</v>
      </c>
      <c r="K185" s="2116">
        <v>0</v>
      </c>
      <c r="L185" s="2120">
        <v>0</v>
      </c>
      <c r="M185" s="6787">
        <f t="shared" si="35"/>
        <v>0</v>
      </c>
    </row>
    <row r="186" spans="1:13" ht="15.75" hidden="1" thickBot="1" x14ac:dyDescent="0.3">
      <c r="A186" s="6828" t="s">
        <v>983</v>
      </c>
      <c r="B186" s="6778" t="s">
        <v>685</v>
      </c>
      <c r="C186" s="6796"/>
      <c r="D186" s="6780"/>
      <c r="E186" s="6781"/>
      <c r="F186" s="6780"/>
      <c r="G186" s="6780"/>
      <c r="H186" s="6780"/>
      <c r="I186" s="6780"/>
      <c r="J186" s="6780"/>
      <c r="K186" s="6780"/>
      <c r="L186" s="6780"/>
      <c r="M186" s="6782"/>
    </row>
    <row r="187" spans="1:13" ht="23.25" hidden="1" thickBot="1" x14ac:dyDescent="0.3">
      <c r="A187" s="6830" t="s">
        <v>686</v>
      </c>
      <c r="B187" s="6798" t="s">
        <v>532</v>
      </c>
      <c r="C187" s="1898">
        <v>709</v>
      </c>
      <c r="D187" s="5581"/>
      <c r="E187" s="1884">
        <v>0</v>
      </c>
      <c r="F187" s="2114">
        <v>0</v>
      </c>
      <c r="G187" s="5583"/>
      <c r="H187" s="1884">
        <v>0</v>
      </c>
      <c r="I187" s="2114">
        <v>0</v>
      </c>
      <c r="J187" s="6790"/>
      <c r="K187" s="1884">
        <v>0</v>
      </c>
      <c r="L187" s="2114">
        <v>0</v>
      </c>
      <c r="M187" s="6790"/>
    </row>
    <row r="188" spans="1:13" ht="15.75" hidden="1" thickBot="1" x14ac:dyDescent="0.3">
      <c r="A188" s="6831" t="s">
        <v>984</v>
      </c>
      <c r="B188" s="6792" t="s">
        <v>533</v>
      </c>
      <c r="C188" s="1898">
        <v>230</v>
      </c>
      <c r="D188" s="5581" t="str">
        <f t="shared" si="28"/>
        <v/>
      </c>
      <c r="E188" s="1884">
        <v>0</v>
      </c>
      <c r="F188" s="2114">
        <v>0</v>
      </c>
      <c r="G188" s="5583" t="str">
        <f t="shared" si="29"/>
        <v/>
      </c>
      <c r="H188" s="1884">
        <v>0</v>
      </c>
      <c r="I188" s="2114">
        <v>0</v>
      </c>
      <c r="J188" s="6790">
        <f t="shared" ref="J188:J206" si="36">SUM(H188:I188)</f>
        <v>0</v>
      </c>
      <c r="K188" s="1884">
        <v>0</v>
      </c>
      <c r="L188" s="2114">
        <v>0</v>
      </c>
      <c r="M188" s="6790">
        <f t="shared" ref="M188:M206" si="37">SUM(K188:L188)</f>
        <v>0</v>
      </c>
    </row>
    <row r="189" spans="1:13" ht="23.25" hidden="1" thickBot="1" x14ac:dyDescent="0.3">
      <c r="A189" s="6831" t="s">
        <v>985</v>
      </c>
      <c r="B189" s="6792" t="s">
        <v>534</v>
      </c>
      <c r="C189" s="1883">
        <v>117</v>
      </c>
      <c r="D189" s="5581" t="str">
        <f t="shared" si="28"/>
        <v/>
      </c>
      <c r="E189" s="1884">
        <v>0</v>
      </c>
      <c r="F189" s="2114">
        <v>0</v>
      </c>
      <c r="G189" s="5583" t="str">
        <f t="shared" si="29"/>
        <v/>
      </c>
      <c r="H189" s="1884">
        <v>0</v>
      </c>
      <c r="I189" s="2114">
        <v>0</v>
      </c>
      <c r="J189" s="6790">
        <f t="shared" si="36"/>
        <v>0</v>
      </c>
      <c r="K189" s="1884">
        <v>0</v>
      </c>
      <c r="L189" s="2114">
        <v>0</v>
      </c>
      <c r="M189" s="6790">
        <f t="shared" si="37"/>
        <v>0</v>
      </c>
    </row>
    <row r="190" spans="1:13" ht="15.75" hidden="1" thickBot="1" x14ac:dyDescent="0.3">
      <c r="A190" s="6831" t="s">
        <v>986</v>
      </c>
      <c r="B190" s="6792" t="s">
        <v>535</v>
      </c>
      <c r="C190" s="1883">
        <v>25</v>
      </c>
      <c r="D190" s="5581" t="str">
        <f t="shared" si="28"/>
        <v/>
      </c>
      <c r="E190" s="1884">
        <v>0</v>
      </c>
      <c r="F190" s="2114">
        <v>0</v>
      </c>
      <c r="G190" s="5583" t="str">
        <f t="shared" si="29"/>
        <v/>
      </c>
      <c r="H190" s="1884">
        <v>0</v>
      </c>
      <c r="I190" s="2114">
        <v>0</v>
      </c>
      <c r="J190" s="6790">
        <f t="shared" si="36"/>
        <v>0</v>
      </c>
      <c r="K190" s="1884">
        <v>0</v>
      </c>
      <c r="L190" s="2114">
        <v>0</v>
      </c>
      <c r="M190" s="6790">
        <f t="shared" si="37"/>
        <v>0</v>
      </c>
    </row>
    <row r="191" spans="1:13" ht="15.75" hidden="1" thickBot="1" x14ac:dyDescent="0.3">
      <c r="A191" s="6831" t="s">
        <v>987</v>
      </c>
      <c r="B191" s="6792" t="s">
        <v>536</v>
      </c>
      <c r="C191" s="1883">
        <v>10</v>
      </c>
      <c r="D191" s="5581" t="str">
        <f t="shared" si="28"/>
        <v/>
      </c>
      <c r="E191" s="1884">
        <v>0</v>
      </c>
      <c r="F191" s="2114">
        <v>0</v>
      </c>
      <c r="G191" s="5583" t="str">
        <f t="shared" si="29"/>
        <v/>
      </c>
      <c r="H191" s="1884">
        <v>0</v>
      </c>
      <c r="I191" s="2114">
        <v>0</v>
      </c>
      <c r="J191" s="6790">
        <f t="shared" si="36"/>
        <v>0</v>
      </c>
      <c r="K191" s="1884">
        <v>0</v>
      </c>
      <c r="L191" s="2114">
        <v>0</v>
      </c>
      <c r="M191" s="6790">
        <f t="shared" si="37"/>
        <v>0</v>
      </c>
    </row>
    <row r="192" spans="1:13" ht="15.75" hidden="1" thickBot="1" x14ac:dyDescent="0.3">
      <c r="A192" s="6832" t="s">
        <v>988</v>
      </c>
      <c r="B192" s="6789" t="s">
        <v>537</v>
      </c>
      <c r="C192" s="1883">
        <v>0</v>
      </c>
      <c r="D192" s="5581" t="str">
        <f t="shared" si="28"/>
        <v/>
      </c>
      <c r="E192" s="1879">
        <v>0</v>
      </c>
      <c r="F192" s="2104">
        <v>0</v>
      </c>
      <c r="G192" s="5583" t="str">
        <f t="shared" si="29"/>
        <v/>
      </c>
      <c r="H192" s="1879">
        <v>0</v>
      </c>
      <c r="I192" s="2104">
        <v>0</v>
      </c>
      <c r="J192" s="6790">
        <f t="shared" si="36"/>
        <v>0</v>
      </c>
      <c r="K192" s="1879">
        <v>0</v>
      </c>
      <c r="L192" s="2104">
        <v>0</v>
      </c>
      <c r="M192" s="6790">
        <f t="shared" si="37"/>
        <v>0</v>
      </c>
    </row>
    <row r="193" spans="1:13" ht="15.75" hidden="1" thickBot="1" x14ac:dyDescent="0.3">
      <c r="A193" s="6833" t="s">
        <v>989</v>
      </c>
      <c r="B193" s="6789" t="s">
        <v>538</v>
      </c>
      <c r="C193" s="1883">
        <v>0</v>
      </c>
      <c r="D193" s="5581" t="str">
        <f t="shared" si="28"/>
        <v/>
      </c>
      <c r="E193" s="1879">
        <v>0</v>
      </c>
      <c r="F193" s="2104">
        <v>0</v>
      </c>
      <c r="G193" s="5583" t="str">
        <f t="shared" si="29"/>
        <v/>
      </c>
      <c r="H193" s="1879">
        <v>0</v>
      </c>
      <c r="I193" s="2104">
        <v>0</v>
      </c>
      <c r="J193" s="6790">
        <f t="shared" si="36"/>
        <v>0</v>
      </c>
      <c r="K193" s="1879">
        <v>0</v>
      </c>
      <c r="L193" s="2104">
        <v>0</v>
      </c>
      <c r="M193" s="6790">
        <f t="shared" si="37"/>
        <v>0</v>
      </c>
    </row>
    <row r="194" spans="1:13" ht="15.75" hidden="1" thickBot="1" x14ac:dyDescent="0.3">
      <c r="A194" s="6833" t="s">
        <v>990</v>
      </c>
      <c r="B194" s="6804" t="s">
        <v>539</v>
      </c>
      <c r="C194" s="1883">
        <v>0</v>
      </c>
      <c r="D194" s="5581" t="str">
        <f t="shared" si="28"/>
        <v/>
      </c>
      <c r="E194" s="1879">
        <v>0</v>
      </c>
      <c r="F194" s="2104">
        <v>0</v>
      </c>
      <c r="G194" s="5583" t="str">
        <f t="shared" si="29"/>
        <v/>
      </c>
      <c r="H194" s="1879">
        <v>0</v>
      </c>
      <c r="I194" s="2104">
        <v>0</v>
      </c>
      <c r="J194" s="6790">
        <f t="shared" si="36"/>
        <v>0</v>
      </c>
      <c r="K194" s="1879">
        <v>0</v>
      </c>
      <c r="L194" s="2104">
        <v>0</v>
      </c>
      <c r="M194" s="6790">
        <f t="shared" si="37"/>
        <v>0</v>
      </c>
    </row>
    <row r="195" spans="1:13" ht="15.75" hidden="1" thickBot="1" x14ac:dyDescent="0.3">
      <c r="A195" s="6831" t="s">
        <v>991</v>
      </c>
      <c r="B195" s="6792" t="s">
        <v>540</v>
      </c>
      <c r="C195" s="1883">
        <v>0</v>
      </c>
      <c r="D195" s="5581" t="str">
        <f t="shared" si="28"/>
        <v/>
      </c>
      <c r="E195" s="1884">
        <v>0</v>
      </c>
      <c r="F195" s="2114">
        <v>0</v>
      </c>
      <c r="G195" s="5583" t="str">
        <f t="shared" si="29"/>
        <v/>
      </c>
      <c r="H195" s="1884">
        <v>0</v>
      </c>
      <c r="I195" s="2114">
        <v>0</v>
      </c>
      <c r="J195" s="6790">
        <f t="shared" si="36"/>
        <v>0</v>
      </c>
      <c r="K195" s="1884">
        <v>0</v>
      </c>
      <c r="L195" s="2114">
        <v>0</v>
      </c>
      <c r="M195" s="6790">
        <f t="shared" si="37"/>
        <v>0</v>
      </c>
    </row>
    <row r="196" spans="1:13" ht="15.75" hidden="1" thickBot="1" x14ac:dyDescent="0.3">
      <c r="A196" s="6833" t="s">
        <v>992</v>
      </c>
      <c r="B196" s="6789" t="s">
        <v>541</v>
      </c>
      <c r="C196" s="1883">
        <v>0</v>
      </c>
      <c r="D196" s="5581" t="str">
        <f t="shared" si="28"/>
        <v/>
      </c>
      <c r="E196" s="1879">
        <v>0</v>
      </c>
      <c r="F196" s="2104">
        <v>0</v>
      </c>
      <c r="G196" s="5583" t="str">
        <f t="shared" si="29"/>
        <v/>
      </c>
      <c r="H196" s="1879">
        <v>0</v>
      </c>
      <c r="I196" s="2104">
        <v>0</v>
      </c>
      <c r="J196" s="6790">
        <f t="shared" si="36"/>
        <v>0</v>
      </c>
      <c r="K196" s="1879">
        <v>0</v>
      </c>
      <c r="L196" s="2104">
        <v>0</v>
      </c>
      <c r="M196" s="6790">
        <f t="shared" si="37"/>
        <v>0</v>
      </c>
    </row>
    <row r="197" spans="1:13" ht="15.75" hidden="1" thickBot="1" x14ac:dyDescent="0.3">
      <c r="A197" s="6831" t="s">
        <v>687</v>
      </c>
      <c r="B197" s="6792" t="s">
        <v>542</v>
      </c>
      <c r="C197" s="1883">
        <v>309</v>
      </c>
      <c r="D197" s="5581" t="str">
        <f t="shared" si="28"/>
        <v/>
      </c>
      <c r="E197" s="1884">
        <v>0</v>
      </c>
      <c r="F197" s="2114">
        <v>0</v>
      </c>
      <c r="G197" s="5583" t="str">
        <f t="shared" si="29"/>
        <v/>
      </c>
      <c r="H197" s="1884">
        <v>0</v>
      </c>
      <c r="I197" s="2114">
        <v>0</v>
      </c>
      <c r="J197" s="6790">
        <f t="shared" si="36"/>
        <v>0</v>
      </c>
      <c r="K197" s="1884">
        <v>0</v>
      </c>
      <c r="L197" s="2114">
        <v>0</v>
      </c>
      <c r="M197" s="6790">
        <f t="shared" si="37"/>
        <v>0</v>
      </c>
    </row>
    <row r="198" spans="1:13" ht="15.75" hidden="1" thickBot="1" x14ac:dyDescent="0.3">
      <c r="A198" s="6831" t="s">
        <v>688</v>
      </c>
      <c r="B198" s="6792" t="s">
        <v>587</v>
      </c>
      <c r="C198" s="1883">
        <v>34</v>
      </c>
      <c r="D198" s="5581" t="str">
        <f t="shared" si="28"/>
        <v/>
      </c>
      <c r="E198" s="1884">
        <v>0</v>
      </c>
      <c r="F198" s="2114">
        <v>0</v>
      </c>
      <c r="G198" s="5583" t="str">
        <f t="shared" si="29"/>
        <v/>
      </c>
      <c r="H198" s="1884">
        <v>0</v>
      </c>
      <c r="I198" s="2114">
        <v>0</v>
      </c>
      <c r="J198" s="6790">
        <f t="shared" si="36"/>
        <v>0</v>
      </c>
      <c r="K198" s="1884">
        <v>0</v>
      </c>
      <c r="L198" s="2114">
        <v>0</v>
      </c>
      <c r="M198" s="6790">
        <f t="shared" si="37"/>
        <v>0</v>
      </c>
    </row>
    <row r="199" spans="1:13" ht="15.75" hidden="1" thickBot="1" x14ac:dyDescent="0.3">
      <c r="A199" s="6831" t="s">
        <v>993</v>
      </c>
      <c r="B199" s="6792" t="s">
        <v>543</v>
      </c>
      <c r="C199" s="1883">
        <v>30</v>
      </c>
      <c r="D199" s="5581" t="str">
        <f t="shared" si="28"/>
        <v/>
      </c>
      <c r="E199" s="1884">
        <v>0</v>
      </c>
      <c r="F199" s="2114">
        <v>0</v>
      </c>
      <c r="G199" s="6786" t="str">
        <f t="shared" si="29"/>
        <v/>
      </c>
      <c r="H199" s="1884">
        <v>0</v>
      </c>
      <c r="I199" s="2114">
        <v>0</v>
      </c>
      <c r="J199" s="6787">
        <f t="shared" si="36"/>
        <v>0</v>
      </c>
      <c r="K199" s="1884">
        <v>0</v>
      </c>
      <c r="L199" s="2114">
        <v>0</v>
      </c>
      <c r="M199" s="6787">
        <f t="shared" si="37"/>
        <v>0</v>
      </c>
    </row>
    <row r="200" spans="1:13" ht="15.75" hidden="1" thickBot="1" x14ac:dyDescent="0.3">
      <c r="A200" s="6833" t="s">
        <v>994</v>
      </c>
      <c r="B200" s="6804" t="s">
        <v>544</v>
      </c>
      <c r="C200" s="1878">
        <v>0</v>
      </c>
      <c r="D200" s="5581" t="str">
        <f t="shared" si="28"/>
        <v/>
      </c>
      <c r="E200" s="1879">
        <v>0</v>
      </c>
      <c r="F200" s="2104">
        <v>0</v>
      </c>
      <c r="G200" s="5583" t="str">
        <f t="shared" si="29"/>
        <v/>
      </c>
      <c r="H200" s="1879">
        <v>0</v>
      </c>
      <c r="I200" s="2104">
        <v>0</v>
      </c>
      <c r="J200" s="6790">
        <f t="shared" si="36"/>
        <v>0</v>
      </c>
      <c r="K200" s="1879">
        <v>0</v>
      </c>
      <c r="L200" s="2104">
        <v>0</v>
      </c>
      <c r="M200" s="6790">
        <f t="shared" si="37"/>
        <v>0</v>
      </c>
    </row>
    <row r="201" spans="1:13" ht="15.75" hidden="1" thickBot="1" x14ac:dyDescent="0.3">
      <c r="A201" s="6832" t="s">
        <v>995</v>
      </c>
      <c r="B201" s="6789" t="s">
        <v>545</v>
      </c>
      <c r="C201" s="1878">
        <v>0</v>
      </c>
      <c r="D201" s="5581" t="str">
        <f t="shared" ref="D201:D264" si="38">IF(F201*C201=0,"",F201/C201*100)</f>
        <v/>
      </c>
      <c r="E201" s="1879">
        <v>0</v>
      </c>
      <c r="F201" s="2104">
        <v>0</v>
      </c>
      <c r="G201" s="5583" t="str">
        <f t="shared" ref="G201:G264" si="39">IF(E201*F201=0,"",(F201/E201)*100-100)</f>
        <v/>
      </c>
      <c r="H201" s="1879">
        <v>0</v>
      </c>
      <c r="I201" s="2104">
        <v>0</v>
      </c>
      <c r="J201" s="6790">
        <f t="shared" si="36"/>
        <v>0</v>
      </c>
      <c r="K201" s="1879">
        <v>0</v>
      </c>
      <c r="L201" s="2104">
        <v>0</v>
      </c>
      <c r="M201" s="6790">
        <f t="shared" si="37"/>
        <v>0</v>
      </c>
    </row>
    <row r="202" spans="1:13" ht="15.75" hidden="1" thickBot="1" x14ac:dyDescent="0.3">
      <c r="A202" s="6831" t="s">
        <v>996</v>
      </c>
      <c r="B202" s="6792" t="s">
        <v>546</v>
      </c>
      <c r="C202" s="1878">
        <v>1</v>
      </c>
      <c r="D202" s="5581" t="str">
        <f t="shared" si="38"/>
        <v/>
      </c>
      <c r="E202" s="1884">
        <v>0</v>
      </c>
      <c r="F202" s="2114">
        <v>0</v>
      </c>
      <c r="G202" s="5583" t="str">
        <f t="shared" si="39"/>
        <v/>
      </c>
      <c r="H202" s="1884">
        <v>0</v>
      </c>
      <c r="I202" s="2114">
        <v>0</v>
      </c>
      <c r="J202" s="6790">
        <f t="shared" si="36"/>
        <v>0</v>
      </c>
      <c r="K202" s="1884">
        <v>0</v>
      </c>
      <c r="L202" s="2114">
        <v>0</v>
      </c>
      <c r="M202" s="6790">
        <f t="shared" si="37"/>
        <v>0</v>
      </c>
    </row>
    <row r="203" spans="1:13" ht="24" hidden="1" thickBot="1" x14ac:dyDescent="0.3">
      <c r="A203" s="6832" t="s">
        <v>997</v>
      </c>
      <c r="B203" s="6789" t="s">
        <v>547</v>
      </c>
      <c r="C203" s="1878">
        <v>0</v>
      </c>
      <c r="D203" s="5581" t="str">
        <f t="shared" si="38"/>
        <v/>
      </c>
      <c r="E203" s="1884">
        <v>0</v>
      </c>
      <c r="F203" s="2114">
        <v>0</v>
      </c>
      <c r="G203" s="5583" t="str">
        <f t="shared" si="39"/>
        <v/>
      </c>
      <c r="H203" s="1884">
        <v>0</v>
      </c>
      <c r="I203" s="2114">
        <v>0</v>
      </c>
      <c r="J203" s="6790">
        <f t="shared" si="36"/>
        <v>0</v>
      </c>
      <c r="K203" s="1884">
        <v>0</v>
      </c>
      <c r="L203" s="2114">
        <v>0</v>
      </c>
      <c r="M203" s="6790">
        <f t="shared" si="37"/>
        <v>0</v>
      </c>
    </row>
    <row r="204" spans="1:13" ht="15.75" hidden="1" thickBot="1" x14ac:dyDescent="0.3">
      <c r="A204" s="6831" t="s">
        <v>689</v>
      </c>
      <c r="B204" s="6792" t="s">
        <v>690</v>
      </c>
      <c r="C204" s="1878">
        <v>5</v>
      </c>
      <c r="D204" s="5581" t="str">
        <f t="shared" si="38"/>
        <v/>
      </c>
      <c r="E204" s="1884">
        <v>0</v>
      </c>
      <c r="F204" s="2114">
        <v>0</v>
      </c>
      <c r="G204" s="5583" t="str">
        <f t="shared" si="39"/>
        <v/>
      </c>
      <c r="H204" s="1884">
        <v>0</v>
      </c>
      <c r="I204" s="2114">
        <v>0</v>
      </c>
      <c r="J204" s="6790">
        <f t="shared" si="36"/>
        <v>0</v>
      </c>
      <c r="K204" s="1884">
        <v>0</v>
      </c>
      <c r="L204" s="2114">
        <v>0</v>
      </c>
      <c r="M204" s="6790">
        <f t="shared" si="37"/>
        <v>0</v>
      </c>
    </row>
    <row r="205" spans="1:13" ht="15.75" hidden="1" thickBot="1" x14ac:dyDescent="0.3">
      <c r="A205" s="6831" t="s">
        <v>691</v>
      </c>
      <c r="B205" s="6792" t="s">
        <v>586</v>
      </c>
      <c r="C205" s="1883">
        <v>329</v>
      </c>
      <c r="D205" s="5581" t="str">
        <f t="shared" si="38"/>
        <v/>
      </c>
      <c r="E205" s="1884">
        <v>0</v>
      </c>
      <c r="F205" s="2114">
        <v>0</v>
      </c>
      <c r="G205" s="5583" t="str">
        <f t="shared" si="39"/>
        <v/>
      </c>
      <c r="H205" s="1884">
        <v>0</v>
      </c>
      <c r="I205" s="2114">
        <v>0</v>
      </c>
      <c r="J205" s="6790">
        <f t="shared" si="36"/>
        <v>0</v>
      </c>
      <c r="K205" s="1884">
        <v>0</v>
      </c>
      <c r="L205" s="2114">
        <v>0</v>
      </c>
      <c r="M205" s="6790">
        <f t="shared" si="37"/>
        <v>0</v>
      </c>
    </row>
    <row r="206" spans="1:13" ht="15.75" hidden="1" thickBot="1" x14ac:dyDescent="0.3">
      <c r="A206" s="6834" t="s">
        <v>998</v>
      </c>
      <c r="B206" s="6810" t="s">
        <v>549</v>
      </c>
      <c r="C206" s="1912">
        <v>79</v>
      </c>
      <c r="D206" s="5584" t="str">
        <f t="shared" si="38"/>
        <v/>
      </c>
      <c r="E206" s="1913">
        <v>0</v>
      </c>
      <c r="F206" s="6811">
        <v>0</v>
      </c>
      <c r="G206" s="5583" t="str">
        <f t="shared" si="39"/>
        <v/>
      </c>
      <c r="H206" s="1913">
        <v>0</v>
      </c>
      <c r="I206" s="6811">
        <v>0</v>
      </c>
      <c r="J206" s="6790">
        <f t="shared" si="36"/>
        <v>0</v>
      </c>
      <c r="K206" s="1913">
        <v>0</v>
      </c>
      <c r="L206" s="6811">
        <v>0</v>
      </c>
      <c r="M206" s="6790">
        <f t="shared" si="37"/>
        <v>0</v>
      </c>
    </row>
    <row r="207" spans="1:13" ht="23.25" thickBot="1" x14ac:dyDescent="0.3">
      <c r="A207" s="1865" t="s">
        <v>999</v>
      </c>
      <c r="B207" s="6778" t="s">
        <v>692</v>
      </c>
      <c r="C207" s="6796"/>
      <c r="D207" s="6780"/>
      <c r="E207" s="6781">
        <v>1</v>
      </c>
      <c r="F207" s="6780"/>
      <c r="G207" s="6780"/>
      <c r="H207" s="6780"/>
      <c r="I207" s="6780"/>
      <c r="J207" s="6780"/>
      <c r="K207" s="6780"/>
      <c r="L207" s="6780"/>
      <c r="M207" s="6782"/>
    </row>
    <row r="208" spans="1:13" hidden="1" x14ac:dyDescent="0.25">
      <c r="A208" s="6797" t="s">
        <v>1000</v>
      </c>
      <c r="B208" s="6798" t="s">
        <v>693</v>
      </c>
      <c r="C208" s="1898">
        <v>31</v>
      </c>
      <c r="D208" s="5578">
        <f t="shared" si="38"/>
        <v>3.225806451612903</v>
      </c>
      <c r="E208" s="1899">
        <v>0</v>
      </c>
      <c r="F208" s="6799">
        <v>1</v>
      </c>
      <c r="G208" s="5583" t="str">
        <f t="shared" si="39"/>
        <v/>
      </c>
      <c r="H208" s="1899">
        <v>1</v>
      </c>
      <c r="I208" s="6799">
        <v>0</v>
      </c>
      <c r="J208" s="6790">
        <f t="shared" ref="J208:J215" si="40">SUM(H208:I208)</f>
        <v>1</v>
      </c>
      <c r="K208" s="1899">
        <v>0</v>
      </c>
      <c r="L208" s="6799">
        <v>0</v>
      </c>
      <c r="M208" s="6790">
        <f t="shared" ref="M208:M215" si="41">SUM(K208:L208)</f>
        <v>0</v>
      </c>
    </row>
    <row r="209" spans="1:13" x14ac:dyDescent="0.25">
      <c r="A209" s="6791" t="s">
        <v>1001</v>
      </c>
      <c r="B209" s="6792" t="s">
        <v>694</v>
      </c>
      <c r="C209" s="1883">
        <v>5</v>
      </c>
      <c r="D209" s="5581" t="str">
        <f t="shared" si="38"/>
        <v/>
      </c>
      <c r="E209" s="1884">
        <v>1</v>
      </c>
      <c r="F209" s="2114">
        <v>0</v>
      </c>
      <c r="G209" s="5583" t="str">
        <f t="shared" si="39"/>
        <v/>
      </c>
      <c r="H209" s="1884">
        <v>0</v>
      </c>
      <c r="I209" s="2114">
        <v>0</v>
      </c>
      <c r="J209" s="6790">
        <f t="shared" si="40"/>
        <v>0</v>
      </c>
      <c r="K209" s="1884">
        <v>0</v>
      </c>
      <c r="L209" s="2114">
        <v>0</v>
      </c>
      <c r="M209" s="6790">
        <f t="shared" si="41"/>
        <v>0</v>
      </c>
    </row>
    <row r="210" spans="1:13" hidden="1" x14ac:dyDescent="0.25">
      <c r="A210" s="6791" t="s">
        <v>1002</v>
      </c>
      <c r="B210" s="6792" t="s">
        <v>695</v>
      </c>
      <c r="C210" s="1883">
        <v>25</v>
      </c>
      <c r="D210" s="5581" t="str">
        <f t="shared" si="38"/>
        <v/>
      </c>
      <c r="E210" s="1884">
        <v>0</v>
      </c>
      <c r="F210" s="2114">
        <v>0</v>
      </c>
      <c r="G210" s="5583" t="str">
        <f t="shared" si="39"/>
        <v/>
      </c>
      <c r="H210" s="1884">
        <v>0</v>
      </c>
      <c r="I210" s="2114">
        <v>0</v>
      </c>
      <c r="J210" s="6790">
        <f t="shared" si="40"/>
        <v>0</v>
      </c>
      <c r="K210" s="1884">
        <v>0</v>
      </c>
      <c r="L210" s="2114">
        <v>0</v>
      </c>
      <c r="M210" s="6790">
        <f t="shared" si="41"/>
        <v>0</v>
      </c>
    </row>
    <row r="211" spans="1:13" ht="23.25" hidden="1" x14ac:dyDescent="0.25">
      <c r="A211" s="6793" t="s">
        <v>1003</v>
      </c>
      <c r="B211" s="6789" t="s">
        <v>696</v>
      </c>
      <c r="C211" s="1878">
        <v>8</v>
      </c>
      <c r="D211" s="5581" t="str">
        <f t="shared" si="38"/>
        <v/>
      </c>
      <c r="E211" s="1879">
        <v>0</v>
      </c>
      <c r="F211" s="2104">
        <v>0</v>
      </c>
      <c r="G211" s="5583" t="str">
        <f t="shared" si="39"/>
        <v/>
      </c>
      <c r="H211" s="1879">
        <v>0</v>
      </c>
      <c r="I211" s="2104">
        <v>0</v>
      </c>
      <c r="J211" s="6790">
        <f t="shared" si="40"/>
        <v>0</v>
      </c>
      <c r="K211" s="1879">
        <v>0</v>
      </c>
      <c r="L211" s="2104">
        <v>0</v>
      </c>
      <c r="M211" s="6790">
        <f t="shared" si="41"/>
        <v>0</v>
      </c>
    </row>
    <row r="212" spans="1:13" hidden="1" x14ac:dyDescent="0.25">
      <c r="A212" s="6791" t="s">
        <v>1004</v>
      </c>
      <c r="B212" s="6792" t="s">
        <v>697</v>
      </c>
      <c r="C212" s="1883">
        <v>39</v>
      </c>
      <c r="D212" s="5581" t="str">
        <f t="shared" si="38"/>
        <v/>
      </c>
      <c r="E212" s="1884">
        <v>0</v>
      </c>
      <c r="F212" s="2114">
        <v>0</v>
      </c>
      <c r="G212" s="5583" t="str">
        <f t="shared" si="39"/>
        <v/>
      </c>
      <c r="H212" s="1884">
        <v>0</v>
      </c>
      <c r="I212" s="2114">
        <v>0</v>
      </c>
      <c r="J212" s="6790">
        <f t="shared" si="40"/>
        <v>0</v>
      </c>
      <c r="K212" s="1884">
        <v>0</v>
      </c>
      <c r="L212" s="2114">
        <v>0</v>
      </c>
      <c r="M212" s="6790">
        <f t="shared" si="41"/>
        <v>0</v>
      </c>
    </row>
    <row r="213" spans="1:13" x14ac:dyDescent="0.25">
      <c r="A213" s="6791" t="s">
        <v>1005</v>
      </c>
      <c r="B213" s="6792" t="s">
        <v>698</v>
      </c>
      <c r="C213" s="1883">
        <v>1425</v>
      </c>
      <c r="D213" s="5581">
        <f t="shared" si="38"/>
        <v>0.35087719298245612</v>
      </c>
      <c r="E213" s="1884">
        <v>1</v>
      </c>
      <c r="F213" s="2114">
        <v>5</v>
      </c>
      <c r="G213" s="6786">
        <f t="shared" si="39"/>
        <v>400</v>
      </c>
      <c r="H213" s="1884">
        <v>4</v>
      </c>
      <c r="I213" s="2114">
        <v>1</v>
      </c>
      <c r="J213" s="6787">
        <f t="shared" si="40"/>
        <v>5</v>
      </c>
      <c r="K213" s="1884">
        <v>1</v>
      </c>
      <c r="L213" s="2114">
        <v>0</v>
      </c>
      <c r="M213" s="6787">
        <f t="shared" si="41"/>
        <v>1</v>
      </c>
    </row>
    <row r="214" spans="1:13" hidden="1" x14ac:dyDescent="0.25">
      <c r="A214" s="6791" t="s">
        <v>1006</v>
      </c>
      <c r="B214" s="6792" t="s">
        <v>699</v>
      </c>
      <c r="C214" s="1883">
        <v>7</v>
      </c>
      <c r="D214" s="5581" t="str">
        <f t="shared" si="38"/>
        <v/>
      </c>
      <c r="E214" s="1884">
        <v>0</v>
      </c>
      <c r="F214" s="2114">
        <v>0</v>
      </c>
      <c r="G214" s="5583" t="str">
        <f t="shared" si="39"/>
        <v/>
      </c>
      <c r="H214" s="1884">
        <v>0</v>
      </c>
      <c r="I214" s="2114">
        <v>0</v>
      </c>
      <c r="J214" s="6790">
        <f t="shared" si="40"/>
        <v>0</v>
      </c>
      <c r="K214" s="1884">
        <v>0</v>
      </c>
      <c r="L214" s="2114">
        <v>0</v>
      </c>
      <c r="M214" s="6790">
        <f t="shared" si="41"/>
        <v>0</v>
      </c>
    </row>
    <row r="215" spans="1:13" ht="23.25" hidden="1" x14ac:dyDescent="0.25">
      <c r="A215" s="6801" t="s">
        <v>1007</v>
      </c>
      <c r="B215" s="6802" t="s">
        <v>700</v>
      </c>
      <c r="C215" s="5587">
        <v>0</v>
      </c>
      <c r="D215" s="6803" t="str">
        <f t="shared" si="38"/>
        <v/>
      </c>
      <c r="E215" s="2116">
        <v>0</v>
      </c>
      <c r="F215" s="2120">
        <v>0</v>
      </c>
      <c r="G215" s="5583" t="str">
        <f t="shared" si="39"/>
        <v/>
      </c>
      <c r="H215" s="2116">
        <v>0</v>
      </c>
      <c r="I215" s="2120">
        <v>0</v>
      </c>
      <c r="J215" s="6790">
        <f t="shared" si="40"/>
        <v>0</v>
      </c>
      <c r="K215" s="2116">
        <v>0</v>
      </c>
      <c r="L215" s="2120">
        <v>0</v>
      </c>
      <c r="M215" s="6790">
        <f t="shared" si="41"/>
        <v>0</v>
      </c>
    </row>
    <row r="216" spans="1:13" ht="15.75" hidden="1" thickBot="1" x14ac:dyDescent="0.3">
      <c r="A216" s="6828" t="s">
        <v>1008</v>
      </c>
      <c r="B216" s="6778" t="s">
        <v>701</v>
      </c>
      <c r="C216" s="6796"/>
      <c r="D216" s="6780"/>
      <c r="E216" s="6781"/>
      <c r="F216" s="6780"/>
      <c r="G216" s="6780"/>
      <c r="H216" s="6780"/>
      <c r="I216" s="6780"/>
      <c r="J216" s="6780"/>
      <c r="K216" s="6780"/>
      <c r="L216" s="6780"/>
      <c r="M216" s="6782"/>
    </row>
    <row r="217" spans="1:13" hidden="1" x14ac:dyDescent="0.25">
      <c r="A217" s="6805" t="s">
        <v>1009</v>
      </c>
      <c r="B217" s="6806" t="s">
        <v>702</v>
      </c>
      <c r="C217" s="5588">
        <v>32</v>
      </c>
      <c r="D217" s="5589" t="str">
        <f t="shared" si="38"/>
        <v/>
      </c>
      <c r="E217" s="5628">
        <v>0</v>
      </c>
      <c r="F217" s="6807">
        <v>0</v>
      </c>
      <c r="G217" s="5583" t="str">
        <f t="shared" si="39"/>
        <v/>
      </c>
      <c r="H217" s="5628">
        <v>0</v>
      </c>
      <c r="I217" s="6807">
        <v>0</v>
      </c>
      <c r="J217" s="6790">
        <f t="shared" ref="J217:J226" si="42">SUM(H217:I217)</f>
        <v>0</v>
      </c>
      <c r="K217" s="5628">
        <v>0</v>
      </c>
      <c r="L217" s="6807">
        <v>0</v>
      </c>
      <c r="M217" s="6790">
        <f t="shared" ref="M217:M226" si="43">SUM(K217:L217)</f>
        <v>0</v>
      </c>
    </row>
    <row r="218" spans="1:13" hidden="1" x14ac:dyDescent="0.25">
      <c r="A218" s="6784" t="s">
        <v>1010</v>
      </c>
      <c r="B218" s="6785" t="s">
        <v>703</v>
      </c>
      <c r="C218" s="1873">
        <v>0</v>
      </c>
      <c r="D218" s="5578" t="str">
        <f t="shared" si="38"/>
        <v/>
      </c>
      <c r="E218" s="1874">
        <v>0</v>
      </c>
      <c r="F218" s="2102">
        <v>0</v>
      </c>
      <c r="G218" s="5583" t="str">
        <f t="shared" si="39"/>
        <v/>
      </c>
      <c r="H218" s="1874">
        <v>0</v>
      </c>
      <c r="I218" s="2102">
        <v>0</v>
      </c>
      <c r="J218" s="6790">
        <f t="shared" si="42"/>
        <v>0</v>
      </c>
      <c r="K218" s="1874">
        <v>0</v>
      </c>
      <c r="L218" s="2102">
        <v>0</v>
      </c>
      <c r="M218" s="6790">
        <f t="shared" si="43"/>
        <v>0</v>
      </c>
    </row>
    <row r="219" spans="1:13" hidden="1" x14ac:dyDescent="0.25">
      <c r="A219" s="6791" t="s">
        <v>1011</v>
      </c>
      <c r="B219" s="6792" t="s">
        <v>704</v>
      </c>
      <c r="C219" s="1883">
        <v>0</v>
      </c>
      <c r="D219" s="5581" t="str">
        <f t="shared" si="38"/>
        <v/>
      </c>
      <c r="E219" s="1884">
        <v>0</v>
      </c>
      <c r="F219" s="2114">
        <v>0</v>
      </c>
      <c r="G219" s="5583" t="str">
        <f t="shared" si="39"/>
        <v/>
      </c>
      <c r="H219" s="1884">
        <v>0</v>
      </c>
      <c r="I219" s="2114">
        <v>0</v>
      </c>
      <c r="J219" s="6790">
        <f t="shared" si="42"/>
        <v>0</v>
      </c>
      <c r="K219" s="1884">
        <v>0</v>
      </c>
      <c r="L219" s="2114">
        <v>0</v>
      </c>
      <c r="M219" s="6790">
        <f t="shared" si="43"/>
        <v>0</v>
      </c>
    </row>
    <row r="220" spans="1:13" ht="22.5" hidden="1" x14ac:dyDescent="0.25">
      <c r="A220" s="6793" t="s">
        <v>1012</v>
      </c>
      <c r="B220" s="6804" t="s">
        <v>550</v>
      </c>
      <c r="C220" s="1878">
        <v>2</v>
      </c>
      <c r="D220" s="5581" t="str">
        <f t="shared" si="38"/>
        <v/>
      </c>
      <c r="E220" s="1879">
        <v>0</v>
      </c>
      <c r="F220" s="2104">
        <v>0</v>
      </c>
      <c r="G220" s="5583" t="str">
        <f t="shared" si="39"/>
        <v/>
      </c>
      <c r="H220" s="1879">
        <v>0</v>
      </c>
      <c r="I220" s="2104">
        <v>0</v>
      </c>
      <c r="J220" s="6790">
        <f t="shared" si="42"/>
        <v>0</v>
      </c>
      <c r="K220" s="1879">
        <v>0</v>
      </c>
      <c r="L220" s="2104">
        <v>0</v>
      </c>
      <c r="M220" s="6790">
        <f t="shared" si="43"/>
        <v>0</v>
      </c>
    </row>
    <row r="221" spans="1:13" ht="15.75" thickBot="1" x14ac:dyDescent="0.3">
      <c r="A221" s="6797" t="s">
        <v>705</v>
      </c>
      <c r="B221" s="6798" t="s">
        <v>706</v>
      </c>
      <c r="C221" s="1898">
        <v>1354</v>
      </c>
      <c r="D221" s="5578">
        <f t="shared" si="38"/>
        <v>0.14771048744460857</v>
      </c>
      <c r="E221" s="1899">
        <v>0</v>
      </c>
      <c r="F221" s="6799">
        <v>2</v>
      </c>
      <c r="G221" s="5583" t="str">
        <f t="shared" si="39"/>
        <v/>
      </c>
      <c r="H221" s="1899">
        <v>2</v>
      </c>
      <c r="I221" s="6799">
        <v>3</v>
      </c>
      <c r="J221" s="6790">
        <f t="shared" si="42"/>
        <v>5</v>
      </c>
      <c r="K221" s="1899">
        <v>1</v>
      </c>
      <c r="L221" s="6799">
        <v>1</v>
      </c>
      <c r="M221" s="6790">
        <f t="shared" si="43"/>
        <v>2</v>
      </c>
    </row>
    <row r="222" spans="1:13" ht="15.75" hidden="1" thickBot="1" x14ac:dyDescent="0.3">
      <c r="A222" s="6791" t="s">
        <v>707</v>
      </c>
      <c r="B222" s="6792" t="s">
        <v>552</v>
      </c>
      <c r="C222" s="1883">
        <v>1483</v>
      </c>
      <c r="D222" s="5581" t="str">
        <f t="shared" si="38"/>
        <v/>
      </c>
      <c r="E222" s="1884">
        <v>13</v>
      </c>
      <c r="F222" s="2114">
        <v>0</v>
      </c>
      <c r="G222" s="5583" t="str">
        <f t="shared" si="39"/>
        <v/>
      </c>
      <c r="H222" s="1884">
        <v>0</v>
      </c>
      <c r="I222" s="2114">
        <v>0</v>
      </c>
      <c r="J222" s="6790">
        <f t="shared" si="42"/>
        <v>0</v>
      </c>
      <c r="K222" s="1884">
        <v>0</v>
      </c>
      <c r="L222" s="2114">
        <v>0</v>
      </c>
      <c r="M222" s="6790">
        <f t="shared" si="43"/>
        <v>0</v>
      </c>
    </row>
    <row r="223" spans="1:13" ht="15.75" hidden="1" thickBot="1" x14ac:dyDescent="0.3">
      <c r="A223" s="6791" t="s">
        <v>1013</v>
      </c>
      <c r="B223" s="6792" t="s">
        <v>553</v>
      </c>
      <c r="C223" s="1883">
        <v>110</v>
      </c>
      <c r="D223" s="5581" t="str">
        <f t="shared" si="38"/>
        <v/>
      </c>
      <c r="E223" s="1884">
        <v>0</v>
      </c>
      <c r="F223" s="2114">
        <v>0</v>
      </c>
      <c r="G223" s="5583" t="str">
        <f t="shared" si="39"/>
        <v/>
      </c>
      <c r="H223" s="1884">
        <v>0</v>
      </c>
      <c r="I223" s="2114">
        <v>0</v>
      </c>
      <c r="J223" s="6790">
        <f t="shared" si="42"/>
        <v>0</v>
      </c>
      <c r="K223" s="1884">
        <v>0</v>
      </c>
      <c r="L223" s="2114">
        <v>0</v>
      </c>
      <c r="M223" s="6790">
        <f t="shared" si="43"/>
        <v>0</v>
      </c>
    </row>
    <row r="224" spans="1:13" ht="15.75" hidden="1" thickBot="1" x14ac:dyDescent="0.3">
      <c r="A224" s="6809" t="s">
        <v>1014</v>
      </c>
      <c r="B224" s="6810" t="s">
        <v>708</v>
      </c>
      <c r="C224" s="1912">
        <v>246</v>
      </c>
      <c r="D224" s="5584" t="str">
        <f t="shared" si="38"/>
        <v/>
      </c>
      <c r="E224" s="1913">
        <v>13</v>
      </c>
      <c r="F224" s="6811">
        <v>0</v>
      </c>
      <c r="G224" s="5583" t="str">
        <f t="shared" si="39"/>
        <v/>
      </c>
      <c r="H224" s="1913">
        <v>0</v>
      </c>
      <c r="I224" s="6811">
        <v>0</v>
      </c>
      <c r="J224" s="6790">
        <f t="shared" si="42"/>
        <v>0</v>
      </c>
      <c r="K224" s="1913">
        <v>0</v>
      </c>
      <c r="L224" s="6811">
        <v>0</v>
      </c>
      <c r="M224" s="6790">
        <f t="shared" si="43"/>
        <v>0</v>
      </c>
    </row>
    <row r="225" spans="1:13" ht="23.25" hidden="1" thickBot="1" x14ac:dyDescent="0.3">
      <c r="A225" s="6793" t="s">
        <v>1015</v>
      </c>
      <c r="B225" s="6804" t="s">
        <v>554</v>
      </c>
      <c r="C225" s="1878">
        <v>91</v>
      </c>
      <c r="D225" s="5581" t="str">
        <f t="shared" si="38"/>
        <v/>
      </c>
      <c r="E225" s="1879">
        <v>0</v>
      </c>
      <c r="F225" s="2104">
        <v>0</v>
      </c>
      <c r="G225" s="5583" t="str">
        <f t="shared" si="39"/>
        <v/>
      </c>
      <c r="H225" s="1879">
        <v>0</v>
      </c>
      <c r="I225" s="2104">
        <v>0</v>
      </c>
      <c r="J225" s="6790">
        <f t="shared" si="42"/>
        <v>0</v>
      </c>
      <c r="K225" s="1879">
        <v>0</v>
      </c>
      <c r="L225" s="2104">
        <v>0</v>
      </c>
      <c r="M225" s="6790">
        <f t="shared" si="43"/>
        <v>0</v>
      </c>
    </row>
    <row r="226" spans="1:13" ht="34.5" hidden="1" thickBot="1" x14ac:dyDescent="0.3">
      <c r="A226" s="6835" t="s">
        <v>1016</v>
      </c>
      <c r="B226" s="6836" t="s">
        <v>579</v>
      </c>
      <c r="C226" s="5594">
        <v>1</v>
      </c>
      <c r="D226" s="6837" t="str">
        <f t="shared" si="38"/>
        <v/>
      </c>
      <c r="E226" s="5629">
        <v>0</v>
      </c>
      <c r="F226" s="6838">
        <v>0</v>
      </c>
      <c r="G226" s="6839" t="str">
        <f t="shared" si="39"/>
        <v/>
      </c>
      <c r="H226" s="5629">
        <v>0</v>
      </c>
      <c r="I226" s="6838">
        <v>0</v>
      </c>
      <c r="J226" s="6840">
        <f t="shared" si="42"/>
        <v>0</v>
      </c>
      <c r="K226" s="5629">
        <v>0</v>
      </c>
      <c r="L226" s="6838">
        <v>0</v>
      </c>
      <c r="M226" s="6840">
        <f t="shared" si="43"/>
        <v>0</v>
      </c>
    </row>
    <row r="227" spans="1:13" ht="23.25" hidden="1" thickBot="1" x14ac:dyDescent="0.3">
      <c r="A227" s="6841" t="s">
        <v>896</v>
      </c>
      <c r="B227" s="6778" t="s">
        <v>709</v>
      </c>
      <c r="C227" s="6796"/>
      <c r="D227" s="6780"/>
      <c r="E227" s="6781"/>
      <c r="F227" s="6780"/>
      <c r="G227" s="6780"/>
      <c r="H227" s="6780"/>
      <c r="I227" s="6780"/>
      <c r="J227" s="6780"/>
      <c r="K227" s="6780"/>
      <c r="L227" s="6780"/>
      <c r="M227" s="6782"/>
    </row>
    <row r="228" spans="1:13" ht="24" hidden="1" thickBot="1" x14ac:dyDescent="0.3">
      <c r="A228" s="6800" t="s">
        <v>1017</v>
      </c>
      <c r="B228" s="6785" t="s">
        <v>710</v>
      </c>
      <c r="C228" s="1873">
        <v>0</v>
      </c>
      <c r="D228" s="5578" t="str">
        <f t="shared" si="38"/>
        <v/>
      </c>
      <c r="E228" s="1874">
        <v>0</v>
      </c>
      <c r="F228" s="2102">
        <v>0</v>
      </c>
      <c r="G228" s="5583" t="str">
        <f t="shared" si="39"/>
        <v/>
      </c>
      <c r="H228" s="1874">
        <v>0</v>
      </c>
      <c r="I228" s="2102">
        <v>0</v>
      </c>
      <c r="J228" s="6790">
        <f t="shared" ref="J228:J234" si="44">SUM(H228:I228)</f>
        <v>0</v>
      </c>
      <c r="K228" s="1874">
        <v>0</v>
      </c>
      <c r="L228" s="2102">
        <v>0</v>
      </c>
      <c r="M228" s="6790">
        <f t="shared" ref="M228:M234" si="45">SUM(K228:L228)</f>
        <v>0</v>
      </c>
    </row>
    <row r="229" spans="1:13" ht="23.25" hidden="1" thickBot="1" x14ac:dyDescent="0.3">
      <c r="A229" s="6791" t="s">
        <v>1018</v>
      </c>
      <c r="B229" s="6792" t="s">
        <v>711</v>
      </c>
      <c r="C229" s="1883">
        <v>0</v>
      </c>
      <c r="D229" s="5581" t="str">
        <f t="shared" si="38"/>
        <v/>
      </c>
      <c r="E229" s="1884">
        <v>0</v>
      </c>
      <c r="F229" s="2114">
        <v>0</v>
      </c>
      <c r="G229" s="5583" t="str">
        <f t="shared" si="39"/>
        <v/>
      </c>
      <c r="H229" s="1884">
        <v>0</v>
      </c>
      <c r="I229" s="2114">
        <v>0</v>
      </c>
      <c r="J229" s="6790">
        <f t="shared" si="44"/>
        <v>0</v>
      </c>
      <c r="K229" s="1884">
        <v>0</v>
      </c>
      <c r="L229" s="2114">
        <v>0</v>
      </c>
      <c r="M229" s="6790">
        <f t="shared" si="45"/>
        <v>0</v>
      </c>
    </row>
    <row r="230" spans="1:13" ht="15.75" hidden="1" thickBot="1" x14ac:dyDescent="0.3">
      <c r="A230" s="6793" t="s">
        <v>1019</v>
      </c>
      <c r="B230" s="6789" t="s">
        <v>712</v>
      </c>
      <c r="C230" s="1878">
        <v>0</v>
      </c>
      <c r="D230" s="5581" t="str">
        <f t="shared" si="38"/>
        <v/>
      </c>
      <c r="E230" s="1879">
        <v>0</v>
      </c>
      <c r="F230" s="2104">
        <v>0</v>
      </c>
      <c r="G230" s="5583" t="str">
        <f t="shared" si="39"/>
        <v/>
      </c>
      <c r="H230" s="1879">
        <v>0</v>
      </c>
      <c r="I230" s="2104">
        <v>0</v>
      </c>
      <c r="J230" s="6790">
        <f t="shared" si="44"/>
        <v>0</v>
      </c>
      <c r="K230" s="1879">
        <v>0</v>
      </c>
      <c r="L230" s="2104">
        <v>0</v>
      </c>
      <c r="M230" s="6790">
        <f t="shared" si="45"/>
        <v>0</v>
      </c>
    </row>
    <row r="231" spans="1:13" ht="15.75" hidden="1" thickBot="1" x14ac:dyDescent="0.3">
      <c r="A231" s="6788" t="s">
        <v>1020</v>
      </c>
      <c r="B231" s="6789" t="s">
        <v>713</v>
      </c>
      <c r="C231" s="1878">
        <v>0</v>
      </c>
      <c r="D231" s="5581" t="str">
        <f t="shared" si="38"/>
        <v/>
      </c>
      <c r="E231" s="1879">
        <v>0</v>
      </c>
      <c r="F231" s="2104">
        <v>0</v>
      </c>
      <c r="G231" s="5583" t="str">
        <f t="shared" si="39"/>
        <v/>
      </c>
      <c r="H231" s="1879">
        <v>0</v>
      </c>
      <c r="I231" s="2104">
        <v>0</v>
      </c>
      <c r="J231" s="6790">
        <f t="shared" si="44"/>
        <v>0</v>
      </c>
      <c r="K231" s="1879">
        <v>0</v>
      </c>
      <c r="L231" s="2104">
        <v>0</v>
      </c>
      <c r="M231" s="6790">
        <f t="shared" si="45"/>
        <v>0</v>
      </c>
    </row>
    <row r="232" spans="1:13" ht="15.75" hidden="1" thickBot="1" x14ac:dyDescent="0.3">
      <c r="A232" s="6791" t="s">
        <v>1021</v>
      </c>
      <c r="B232" s="6792" t="s">
        <v>714</v>
      </c>
      <c r="C232" s="1883">
        <v>13</v>
      </c>
      <c r="D232" s="5581" t="str">
        <f t="shared" si="38"/>
        <v/>
      </c>
      <c r="E232" s="1884">
        <v>0</v>
      </c>
      <c r="F232" s="2114">
        <v>0</v>
      </c>
      <c r="G232" s="5583" t="str">
        <f t="shared" si="39"/>
        <v/>
      </c>
      <c r="H232" s="1884">
        <v>0</v>
      </c>
      <c r="I232" s="2114">
        <v>0</v>
      </c>
      <c r="J232" s="6790">
        <f t="shared" si="44"/>
        <v>0</v>
      </c>
      <c r="K232" s="1884">
        <v>0</v>
      </c>
      <c r="L232" s="2114">
        <v>0</v>
      </c>
      <c r="M232" s="6790">
        <f t="shared" si="45"/>
        <v>0</v>
      </c>
    </row>
    <row r="233" spans="1:13" ht="15.75" hidden="1" thickBot="1" x14ac:dyDescent="0.3">
      <c r="A233" s="6788" t="s">
        <v>1022</v>
      </c>
      <c r="B233" s="6789" t="s">
        <v>715</v>
      </c>
      <c r="C233" s="1878">
        <v>0</v>
      </c>
      <c r="D233" s="5581" t="str">
        <f t="shared" si="38"/>
        <v/>
      </c>
      <c r="E233" s="1879">
        <v>0</v>
      </c>
      <c r="F233" s="2104">
        <v>0</v>
      </c>
      <c r="G233" s="5583" t="str">
        <f t="shared" si="39"/>
        <v/>
      </c>
      <c r="H233" s="1879">
        <v>0</v>
      </c>
      <c r="I233" s="2104">
        <v>0</v>
      </c>
      <c r="J233" s="6790">
        <f t="shared" si="44"/>
        <v>0</v>
      </c>
      <c r="K233" s="1879">
        <v>0</v>
      </c>
      <c r="L233" s="2104">
        <v>0</v>
      </c>
      <c r="M233" s="6790">
        <f t="shared" si="45"/>
        <v>0</v>
      </c>
    </row>
    <row r="234" spans="1:13" ht="15.75" hidden="1" thickBot="1" x14ac:dyDescent="0.3">
      <c r="A234" s="6794" t="s">
        <v>1023</v>
      </c>
      <c r="B234" s="6795" t="s">
        <v>716</v>
      </c>
      <c r="C234" s="1892">
        <v>0</v>
      </c>
      <c r="D234" s="5584" t="str">
        <f t="shared" si="38"/>
        <v/>
      </c>
      <c r="E234" s="1893">
        <v>0</v>
      </c>
      <c r="F234" s="2108">
        <v>0</v>
      </c>
      <c r="G234" s="5583" t="str">
        <f t="shared" si="39"/>
        <v/>
      </c>
      <c r="H234" s="1893">
        <v>0</v>
      </c>
      <c r="I234" s="2108">
        <v>0</v>
      </c>
      <c r="J234" s="6790">
        <f t="shared" si="44"/>
        <v>0</v>
      </c>
      <c r="K234" s="1893">
        <v>0</v>
      </c>
      <c r="L234" s="2108">
        <v>0</v>
      </c>
      <c r="M234" s="6790">
        <f t="shared" si="45"/>
        <v>0</v>
      </c>
    </row>
    <row r="235" spans="1:13" ht="23.25" hidden="1" thickBot="1" x14ac:dyDescent="0.3">
      <c r="A235" s="6828" t="s">
        <v>1024</v>
      </c>
      <c r="B235" s="6778" t="s">
        <v>717</v>
      </c>
      <c r="C235" s="6796"/>
      <c r="D235" s="6780"/>
      <c r="E235" s="6781"/>
      <c r="F235" s="6780"/>
      <c r="G235" s="6780"/>
      <c r="H235" s="6780"/>
      <c r="I235" s="6780"/>
      <c r="J235" s="6780"/>
      <c r="K235" s="6780"/>
      <c r="L235" s="6780"/>
      <c r="M235" s="6782"/>
    </row>
    <row r="236" spans="1:13" ht="15.75" hidden="1" thickBot="1" x14ac:dyDescent="0.3">
      <c r="A236" s="6809" t="s">
        <v>718</v>
      </c>
      <c r="B236" s="6842" t="s">
        <v>555</v>
      </c>
      <c r="C236" s="1898">
        <v>813</v>
      </c>
      <c r="D236" s="5578">
        <f t="shared" si="38"/>
        <v>0.12300123001230012</v>
      </c>
      <c r="E236" s="1899">
        <v>0</v>
      </c>
      <c r="F236" s="6799">
        <v>1</v>
      </c>
      <c r="G236" s="5583" t="str">
        <f t="shared" si="39"/>
        <v/>
      </c>
      <c r="H236" s="1899">
        <v>1</v>
      </c>
      <c r="I236" s="6799">
        <v>0</v>
      </c>
      <c r="J236" s="6790">
        <f t="shared" ref="J236:J245" si="46">SUM(H236:I236)</f>
        <v>1</v>
      </c>
      <c r="K236" s="1899">
        <v>1</v>
      </c>
      <c r="L236" s="6799">
        <v>0</v>
      </c>
      <c r="M236" s="6790">
        <f t="shared" ref="M236:M245" si="47">SUM(K236:L236)</f>
        <v>1</v>
      </c>
    </row>
    <row r="237" spans="1:13" ht="15.75" hidden="1" thickBot="1" x14ac:dyDescent="0.3">
      <c r="A237" s="6809" t="s">
        <v>1025</v>
      </c>
      <c r="B237" s="6810" t="s">
        <v>556</v>
      </c>
      <c r="C237" s="1883">
        <v>22</v>
      </c>
      <c r="D237" s="5581" t="str">
        <f t="shared" si="38"/>
        <v/>
      </c>
      <c r="E237" s="1884">
        <v>0</v>
      </c>
      <c r="F237" s="2114">
        <v>0</v>
      </c>
      <c r="G237" s="5583" t="str">
        <f t="shared" si="39"/>
        <v/>
      </c>
      <c r="H237" s="1884">
        <v>0</v>
      </c>
      <c r="I237" s="2114">
        <v>0</v>
      </c>
      <c r="J237" s="6790">
        <f t="shared" si="46"/>
        <v>0</v>
      </c>
      <c r="K237" s="1884">
        <v>0</v>
      </c>
      <c r="L237" s="2114">
        <v>0</v>
      </c>
      <c r="M237" s="6790">
        <f t="shared" si="47"/>
        <v>0</v>
      </c>
    </row>
    <row r="238" spans="1:13" ht="15.75" hidden="1" thickBot="1" x14ac:dyDescent="0.3">
      <c r="A238" s="6809" t="s">
        <v>719</v>
      </c>
      <c r="B238" s="6810" t="s">
        <v>557</v>
      </c>
      <c r="C238" s="1883">
        <v>50</v>
      </c>
      <c r="D238" s="5581" t="str">
        <f t="shared" si="38"/>
        <v/>
      </c>
      <c r="E238" s="1884">
        <v>0</v>
      </c>
      <c r="F238" s="2114">
        <v>0</v>
      </c>
      <c r="G238" s="5583" t="str">
        <f t="shared" si="39"/>
        <v/>
      </c>
      <c r="H238" s="1884">
        <v>0</v>
      </c>
      <c r="I238" s="2114">
        <v>0</v>
      </c>
      <c r="J238" s="6790">
        <f t="shared" si="46"/>
        <v>0</v>
      </c>
      <c r="K238" s="1884">
        <v>0</v>
      </c>
      <c r="L238" s="2114">
        <v>0</v>
      </c>
      <c r="M238" s="6790">
        <f t="shared" si="47"/>
        <v>0</v>
      </c>
    </row>
    <row r="239" spans="1:13" ht="15.75" hidden="1" thickBot="1" x14ac:dyDescent="0.3">
      <c r="A239" s="6791" t="s">
        <v>720</v>
      </c>
      <c r="B239" s="6792" t="s">
        <v>558</v>
      </c>
      <c r="C239" s="1883">
        <v>292</v>
      </c>
      <c r="D239" s="5581" t="str">
        <f t="shared" si="38"/>
        <v/>
      </c>
      <c r="E239" s="1884">
        <v>0</v>
      </c>
      <c r="F239" s="2114">
        <v>0</v>
      </c>
      <c r="G239" s="5583" t="str">
        <f t="shared" si="39"/>
        <v/>
      </c>
      <c r="H239" s="1884">
        <v>0</v>
      </c>
      <c r="I239" s="2114">
        <v>0</v>
      </c>
      <c r="J239" s="6790">
        <f t="shared" si="46"/>
        <v>0</v>
      </c>
      <c r="K239" s="1884">
        <v>0</v>
      </c>
      <c r="L239" s="2114">
        <v>0</v>
      </c>
      <c r="M239" s="6790">
        <f t="shared" si="47"/>
        <v>0</v>
      </c>
    </row>
    <row r="240" spans="1:13" ht="15.75" hidden="1" thickBot="1" x14ac:dyDescent="0.3">
      <c r="A240" s="6793" t="s">
        <v>1026</v>
      </c>
      <c r="B240" s="6804" t="s">
        <v>559</v>
      </c>
      <c r="C240" s="1878">
        <v>9</v>
      </c>
      <c r="D240" s="5581" t="str">
        <f t="shared" si="38"/>
        <v/>
      </c>
      <c r="E240" s="1879">
        <v>0</v>
      </c>
      <c r="F240" s="2104">
        <v>0</v>
      </c>
      <c r="G240" s="5583" t="str">
        <f t="shared" si="39"/>
        <v/>
      </c>
      <c r="H240" s="1879">
        <v>0</v>
      </c>
      <c r="I240" s="2104">
        <v>0</v>
      </c>
      <c r="J240" s="6790">
        <f t="shared" si="46"/>
        <v>0</v>
      </c>
      <c r="K240" s="1879">
        <v>0</v>
      </c>
      <c r="L240" s="2104">
        <v>0</v>
      </c>
      <c r="M240" s="6790">
        <f t="shared" si="47"/>
        <v>0</v>
      </c>
    </row>
    <row r="241" spans="1:13" ht="15.75" hidden="1" thickBot="1" x14ac:dyDescent="0.3">
      <c r="A241" s="6793" t="s">
        <v>1027</v>
      </c>
      <c r="B241" s="6789" t="s">
        <v>560</v>
      </c>
      <c r="C241" s="1878">
        <v>1</v>
      </c>
      <c r="D241" s="5581" t="str">
        <f t="shared" si="38"/>
        <v/>
      </c>
      <c r="E241" s="1879">
        <v>0</v>
      </c>
      <c r="F241" s="2104">
        <v>0</v>
      </c>
      <c r="G241" s="6786" t="str">
        <f t="shared" si="39"/>
        <v/>
      </c>
      <c r="H241" s="1879">
        <v>0</v>
      </c>
      <c r="I241" s="2104">
        <v>0</v>
      </c>
      <c r="J241" s="6787">
        <f t="shared" si="46"/>
        <v>0</v>
      </c>
      <c r="K241" s="1879">
        <v>0</v>
      </c>
      <c r="L241" s="2104">
        <v>0</v>
      </c>
      <c r="M241" s="6787">
        <f t="shared" si="47"/>
        <v>0</v>
      </c>
    </row>
    <row r="242" spans="1:13" ht="15.75" hidden="1" thickBot="1" x14ac:dyDescent="0.3">
      <c r="A242" s="6788" t="s">
        <v>1028</v>
      </c>
      <c r="B242" s="6789" t="s">
        <v>721</v>
      </c>
      <c r="C242" s="6843">
        <v>0</v>
      </c>
      <c r="D242" s="6813" t="str">
        <f t="shared" si="38"/>
        <v/>
      </c>
      <c r="E242" s="1888">
        <v>0</v>
      </c>
      <c r="F242" s="2106">
        <v>0</v>
      </c>
      <c r="G242" s="5583" t="str">
        <f t="shared" si="39"/>
        <v/>
      </c>
      <c r="H242" s="1888">
        <v>0</v>
      </c>
      <c r="I242" s="2106">
        <v>0</v>
      </c>
      <c r="J242" s="6790">
        <f t="shared" si="46"/>
        <v>0</v>
      </c>
      <c r="K242" s="1888">
        <v>0</v>
      </c>
      <c r="L242" s="2106">
        <v>0</v>
      </c>
      <c r="M242" s="6790">
        <f t="shared" si="47"/>
        <v>0</v>
      </c>
    </row>
    <row r="243" spans="1:13" ht="15.75" hidden="1" thickBot="1" x14ac:dyDescent="0.3">
      <c r="A243" s="6788" t="s">
        <v>1029</v>
      </c>
      <c r="B243" s="6789" t="s">
        <v>722</v>
      </c>
      <c r="C243" s="1878">
        <v>0</v>
      </c>
      <c r="D243" s="5581" t="str">
        <f t="shared" si="38"/>
        <v/>
      </c>
      <c r="E243" s="1879">
        <v>0</v>
      </c>
      <c r="F243" s="2104">
        <v>0</v>
      </c>
      <c r="G243" s="5583" t="str">
        <f t="shared" si="39"/>
        <v/>
      </c>
      <c r="H243" s="1879">
        <v>0</v>
      </c>
      <c r="I243" s="2104">
        <v>0</v>
      </c>
      <c r="J243" s="6790">
        <f t="shared" si="46"/>
        <v>0</v>
      </c>
      <c r="K243" s="1879">
        <v>0</v>
      </c>
      <c r="L243" s="2104">
        <v>0</v>
      </c>
      <c r="M243" s="6790">
        <f t="shared" si="47"/>
        <v>0</v>
      </c>
    </row>
    <row r="244" spans="1:13" ht="24" hidden="1" thickBot="1" x14ac:dyDescent="0.3">
      <c r="A244" s="6788" t="s">
        <v>1030</v>
      </c>
      <c r="B244" s="6789" t="s">
        <v>723</v>
      </c>
      <c r="C244" s="1878">
        <v>0</v>
      </c>
      <c r="D244" s="5581" t="str">
        <f t="shared" si="38"/>
        <v/>
      </c>
      <c r="E244" s="1879">
        <v>0</v>
      </c>
      <c r="F244" s="2104">
        <v>0</v>
      </c>
      <c r="G244" s="5583" t="str">
        <f t="shared" si="39"/>
        <v/>
      </c>
      <c r="H244" s="1879">
        <v>0</v>
      </c>
      <c r="I244" s="2104">
        <v>0</v>
      </c>
      <c r="J244" s="6790">
        <f t="shared" si="46"/>
        <v>0</v>
      </c>
      <c r="K244" s="1879">
        <v>0</v>
      </c>
      <c r="L244" s="2104">
        <v>0</v>
      </c>
      <c r="M244" s="6790">
        <f t="shared" si="47"/>
        <v>0</v>
      </c>
    </row>
    <row r="245" spans="1:13" ht="15.75" hidden="1" thickBot="1" x14ac:dyDescent="0.3">
      <c r="A245" s="6800" t="s">
        <v>1031</v>
      </c>
      <c r="B245" s="6802" t="s">
        <v>561</v>
      </c>
      <c r="C245" s="5587">
        <v>1</v>
      </c>
      <c r="D245" s="6803" t="str">
        <f t="shared" si="38"/>
        <v/>
      </c>
      <c r="E245" s="2116">
        <v>0</v>
      </c>
      <c r="F245" s="2120">
        <v>0</v>
      </c>
      <c r="G245" s="5583" t="str">
        <f t="shared" si="39"/>
        <v/>
      </c>
      <c r="H245" s="2116">
        <v>0</v>
      </c>
      <c r="I245" s="2120">
        <v>0</v>
      </c>
      <c r="J245" s="6790">
        <f t="shared" si="46"/>
        <v>0</v>
      </c>
      <c r="K245" s="2116">
        <v>0</v>
      </c>
      <c r="L245" s="2120">
        <v>0</v>
      </c>
      <c r="M245" s="6790">
        <f t="shared" si="47"/>
        <v>0</v>
      </c>
    </row>
    <row r="246" spans="1:13" ht="15.75" thickBot="1" x14ac:dyDescent="0.3">
      <c r="A246" s="6844" t="s">
        <v>1032</v>
      </c>
      <c r="B246" s="6778" t="s">
        <v>724</v>
      </c>
      <c r="C246" s="6796"/>
      <c r="D246" s="6780"/>
      <c r="E246" s="6781">
        <v>1</v>
      </c>
      <c r="F246" s="6780"/>
      <c r="G246" s="6780"/>
      <c r="H246" s="6780"/>
      <c r="I246" s="6780"/>
      <c r="J246" s="6780"/>
      <c r="K246" s="6780"/>
      <c r="L246" s="6780"/>
      <c r="M246" s="6782"/>
    </row>
    <row r="247" spans="1:13" hidden="1" x14ac:dyDescent="0.25">
      <c r="A247" s="6784" t="s">
        <v>1033</v>
      </c>
      <c r="B247" s="6785" t="s">
        <v>725</v>
      </c>
      <c r="C247" s="1873">
        <v>0</v>
      </c>
      <c r="D247" s="5578" t="str">
        <f t="shared" si="38"/>
        <v/>
      </c>
      <c r="E247" s="1874">
        <v>0</v>
      </c>
      <c r="F247" s="2102">
        <v>0</v>
      </c>
      <c r="G247" s="5583" t="str">
        <f t="shared" si="39"/>
        <v/>
      </c>
      <c r="H247" s="1874">
        <v>0</v>
      </c>
      <c r="I247" s="2102">
        <v>0</v>
      </c>
      <c r="J247" s="6790">
        <f t="shared" ref="J247:J259" si="48">SUM(H247:I247)</f>
        <v>0</v>
      </c>
      <c r="K247" s="1874">
        <v>0</v>
      </c>
      <c r="L247" s="2102">
        <v>0</v>
      </c>
      <c r="M247" s="6790">
        <f t="shared" ref="M247:M259" si="49">SUM(K247:L247)</f>
        <v>0</v>
      </c>
    </row>
    <row r="248" spans="1:13" hidden="1" x14ac:dyDescent="0.25">
      <c r="A248" s="6793" t="s">
        <v>1034</v>
      </c>
      <c r="B248" s="6804" t="s">
        <v>726</v>
      </c>
      <c r="C248" s="1878">
        <v>2</v>
      </c>
      <c r="D248" s="5581" t="str">
        <f t="shared" si="38"/>
        <v/>
      </c>
      <c r="E248" s="1879">
        <v>0</v>
      </c>
      <c r="F248" s="2104">
        <v>0</v>
      </c>
      <c r="G248" s="5583" t="str">
        <f t="shared" si="39"/>
        <v/>
      </c>
      <c r="H248" s="1879">
        <v>0</v>
      </c>
      <c r="I248" s="2104">
        <v>0</v>
      </c>
      <c r="J248" s="6790">
        <f t="shared" si="48"/>
        <v>0</v>
      </c>
      <c r="K248" s="1879">
        <v>0</v>
      </c>
      <c r="L248" s="2104">
        <v>0</v>
      </c>
      <c r="M248" s="6790">
        <f t="shared" si="49"/>
        <v>0</v>
      </c>
    </row>
    <row r="249" spans="1:13" ht="22.5" hidden="1" x14ac:dyDescent="0.25">
      <c r="A249" s="6791" t="s">
        <v>727</v>
      </c>
      <c r="B249" s="6792" t="s">
        <v>728</v>
      </c>
      <c r="C249" s="1883">
        <v>11</v>
      </c>
      <c r="D249" s="5581" t="str">
        <f t="shared" si="38"/>
        <v/>
      </c>
      <c r="E249" s="1884">
        <v>0</v>
      </c>
      <c r="F249" s="2114">
        <v>0</v>
      </c>
      <c r="G249" s="5583" t="str">
        <f t="shared" si="39"/>
        <v/>
      </c>
      <c r="H249" s="1884">
        <v>0</v>
      </c>
      <c r="I249" s="2114">
        <v>0</v>
      </c>
      <c r="J249" s="6790">
        <f t="shared" si="48"/>
        <v>0</v>
      </c>
      <c r="K249" s="1884">
        <v>0</v>
      </c>
      <c r="L249" s="2114">
        <v>0</v>
      </c>
      <c r="M249" s="6790">
        <f t="shared" si="49"/>
        <v>0</v>
      </c>
    </row>
    <row r="250" spans="1:13" hidden="1" x14ac:dyDescent="0.25">
      <c r="A250" s="6791" t="s">
        <v>1035</v>
      </c>
      <c r="B250" s="6792" t="s">
        <v>729</v>
      </c>
      <c r="C250" s="1883">
        <v>114</v>
      </c>
      <c r="D250" s="5581" t="str">
        <f t="shared" si="38"/>
        <v/>
      </c>
      <c r="E250" s="1884">
        <v>0</v>
      </c>
      <c r="F250" s="2114">
        <v>0</v>
      </c>
      <c r="G250" s="5583" t="str">
        <f t="shared" si="39"/>
        <v/>
      </c>
      <c r="H250" s="1884">
        <v>0</v>
      </c>
      <c r="I250" s="2114">
        <v>0</v>
      </c>
      <c r="J250" s="6790">
        <f t="shared" si="48"/>
        <v>0</v>
      </c>
      <c r="K250" s="1884">
        <v>0</v>
      </c>
      <c r="L250" s="2114">
        <v>0</v>
      </c>
      <c r="M250" s="6790">
        <f t="shared" si="49"/>
        <v>0</v>
      </c>
    </row>
    <row r="251" spans="1:13" hidden="1" x14ac:dyDescent="0.25">
      <c r="A251" s="6791" t="s">
        <v>1036</v>
      </c>
      <c r="B251" s="6792" t="s">
        <v>730</v>
      </c>
      <c r="C251" s="1883">
        <v>88</v>
      </c>
      <c r="D251" s="5581" t="str">
        <f t="shared" si="38"/>
        <v/>
      </c>
      <c r="E251" s="1884">
        <v>0</v>
      </c>
      <c r="F251" s="2114">
        <v>0</v>
      </c>
      <c r="G251" s="5583" t="str">
        <f t="shared" si="39"/>
        <v/>
      </c>
      <c r="H251" s="1884">
        <v>0</v>
      </c>
      <c r="I251" s="2114">
        <v>0</v>
      </c>
      <c r="J251" s="6790">
        <f t="shared" si="48"/>
        <v>0</v>
      </c>
      <c r="K251" s="1884">
        <v>0</v>
      </c>
      <c r="L251" s="2114">
        <v>0</v>
      </c>
      <c r="M251" s="6790">
        <f t="shared" si="49"/>
        <v>0</v>
      </c>
    </row>
    <row r="252" spans="1:13" x14ac:dyDescent="0.25">
      <c r="A252" s="6791" t="s">
        <v>1037</v>
      </c>
      <c r="B252" s="6792" t="s">
        <v>731</v>
      </c>
      <c r="C252" s="1883">
        <v>35</v>
      </c>
      <c r="D252" s="5581">
        <f t="shared" si="38"/>
        <v>2.8571428571428572</v>
      </c>
      <c r="E252" s="1884">
        <v>3</v>
      </c>
      <c r="F252" s="2114">
        <v>1</v>
      </c>
      <c r="G252" s="5583">
        <f t="shared" si="39"/>
        <v>-66.666666666666671</v>
      </c>
      <c r="H252" s="1884">
        <v>0</v>
      </c>
      <c r="I252" s="2114">
        <v>1</v>
      </c>
      <c r="J252" s="6790">
        <f t="shared" si="48"/>
        <v>1</v>
      </c>
      <c r="K252" s="1884">
        <v>1</v>
      </c>
      <c r="L252" s="2114">
        <v>0</v>
      </c>
      <c r="M252" s="6790">
        <f t="shared" si="49"/>
        <v>1</v>
      </c>
    </row>
    <row r="253" spans="1:13" hidden="1" x14ac:dyDescent="0.25">
      <c r="A253" s="6791" t="s">
        <v>1038</v>
      </c>
      <c r="B253" s="6792" t="s">
        <v>732</v>
      </c>
      <c r="C253" s="1883">
        <v>7</v>
      </c>
      <c r="D253" s="5581" t="str">
        <f t="shared" si="38"/>
        <v/>
      </c>
      <c r="E253" s="1884">
        <v>0</v>
      </c>
      <c r="F253" s="2114">
        <v>0</v>
      </c>
      <c r="G253" s="5583" t="str">
        <f t="shared" si="39"/>
        <v/>
      </c>
      <c r="H253" s="1884">
        <v>0</v>
      </c>
      <c r="I253" s="2114">
        <v>0</v>
      </c>
      <c r="J253" s="6790">
        <f t="shared" si="48"/>
        <v>0</v>
      </c>
      <c r="K253" s="1884">
        <v>0</v>
      </c>
      <c r="L253" s="2114">
        <v>0</v>
      </c>
      <c r="M253" s="6790">
        <f t="shared" si="49"/>
        <v>0</v>
      </c>
    </row>
    <row r="254" spans="1:13" ht="23.25" hidden="1" x14ac:dyDescent="0.25">
      <c r="A254" s="6788" t="s">
        <v>1039</v>
      </c>
      <c r="B254" s="6789" t="s">
        <v>733</v>
      </c>
      <c r="C254" s="1878">
        <v>0</v>
      </c>
      <c r="D254" s="5581" t="str">
        <f t="shared" si="38"/>
        <v/>
      </c>
      <c r="E254" s="1879">
        <v>0</v>
      </c>
      <c r="F254" s="2104">
        <v>0</v>
      </c>
      <c r="G254" s="5583" t="str">
        <f t="shared" si="39"/>
        <v/>
      </c>
      <c r="H254" s="1879">
        <v>0</v>
      </c>
      <c r="I254" s="2104">
        <v>0</v>
      </c>
      <c r="J254" s="6790">
        <f t="shared" si="48"/>
        <v>0</v>
      </c>
      <c r="K254" s="1879">
        <v>0</v>
      </c>
      <c r="L254" s="2104">
        <v>0</v>
      </c>
      <c r="M254" s="6790">
        <f t="shared" si="49"/>
        <v>0</v>
      </c>
    </row>
    <row r="255" spans="1:13" hidden="1" x14ac:dyDescent="0.25">
      <c r="A255" s="6788" t="s">
        <v>1040</v>
      </c>
      <c r="B255" s="6789" t="s">
        <v>734</v>
      </c>
      <c r="C255" s="1878">
        <v>0</v>
      </c>
      <c r="D255" s="5581" t="str">
        <f t="shared" si="38"/>
        <v/>
      </c>
      <c r="E255" s="1879">
        <v>0</v>
      </c>
      <c r="F255" s="2104">
        <v>0</v>
      </c>
      <c r="G255" s="6786" t="str">
        <f t="shared" si="39"/>
        <v/>
      </c>
      <c r="H255" s="1879">
        <v>0</v>
      </c>
      <c r="I255" s="2104">
        <v>0</v>
      </c>
      <c r="J255" s="6787">
        <f t="shared" si="48"/>
        <v>0</v>
      </c>
      <c r="K255" s="1879">
        <v>0</v>
      </c>
      <c r="L255" s="2104">
        <v>0</v>
      </c>
      <c r="M255" s="6787">
        <f t="shared" si="49"/>
        <v>0</v>
      </c>
    </row>
    <row r="256" spans="1:13" ht="23.25" hidden="1" x14ac:dyDescent="0.25">
      <c r="A256" s="6788" t="s">
        <v>1041</v>
      </c>
      <c r="B256" s="6789" t="s">
        <v>735</v>
      </c>
      <c r="C256" s="1878">
        <v>0</v>
      </c>
      <c r="D256" s="5581" t="str">
        <f t="shared" si="38"/>
        <v/>
      </c>
      <c r="E256" s="1879">
        <v>0</v>
      </c>
      <c r="F256" s="2104">
        <v>0</v>
      </c>
      <c r="G256" s="5583" t="str">
        <f t="shared" si="39"/>
        <v/>
      </c>
      <c r="H256" s="1879">
        <v>0</v>
      </c>
      <c r="I256" s="2104">
        <v>0</v>
      </c>
      <c r="J256" s="6790">
        <f t="shared" si="48"/>
        <v>0</v>
      </c>
      <c r="K256" s="1879">
        <v>0</v>
      </c>
      <c r="L256" s="2104">
        <v>0</v>
      </c>
      <c r="M256" s="6790">
        <f t="shared" si="49"/>
        <v>0</v>
      </c>
    </row>
    <row r="257" spans="1:13" ht="15.75" thickBot="1" x14ac:dyDescent="0.3">
      <c r="A257" s="6791" t="s">
        <v>1042</v>
      </c>
      <c r="B257" s="6792" t="s">
        <v>736</v>
      </c>
      <c r="C257" s="1883">
        <v>88</v>
      </c>
      <c r="D257" s="5581">
        <f t="shared" si="38"/>
        <v>2.2727272727272729</v>
      </c>
      <c r="E257" s="1884">
        <v>2</v>
      </c>
      <c r="F257" s="2114">
        <v>2</v>
      </c>
      <c r="G257" s="5583">
        <f t="shared" si="39"/>
        <v>0</v>
      </c>
      <c r="H257" s="1884">
        <v>2</v>
      </c>
      <c r="I257" s="2114">
        <v>2</v>
      </c>
      <c r="J257" s="6790">
        <f t="shared" si="48"/>
        <v>4</v>
      </c>
      <c r="K257" s="1884">
        <v>2</v>
      </c>
      <c r="L257" s="2114">
        <v>0</v>
      </c>
      <c r="M257" s="6790">
        <f t="shared" si="49"/>
        <v>2</v>
      </c>
    </row>
    <row r="258" spans="1:13" ht="15.75" hidden="1" thickBot="1" x14ac:dyDescent="0.3">
      <c r="A258" s="6791" t="s">
        <v>1043</v>
      </c>
      <c r="B258" s="6792" t="s">
        <v>737</v>
      </c>
      <c r="C258" s="1883">
        <v>0</v>
      </c>
      <c r="D258" s="5581" t="str">
        <f t="shared" si="38"/>
        <v/>
      </c>
      <c r="E258" s="1884">
        <v>0</v>
      </c>
      <c r="F258" s="2114">
        <v>0</v>
      </c>
      <c r="G258" s="5583" t="str">
        <f t="shared" si="39"/>
        <v/>
      </c>
      <c r="H258" s="1884">
        <v>0</v>
      </c>
      <c r="I258" s="2114">
        <v>0</v>
      </c>
      <c r="J258" s="6790">
        <f t="shared" si="48"/>
        <v>0</v>
      </c>
      <c r="K258" s="1884">
        <v>0</v>
      </c>
      <c r="L258" s="2114">
        <v>0</v>
      </c>
      <c r="M258" s="6790">
        <f t="shared" si="49"/>
        <v>0</v>
      </c>
    </row>
    <row r="259" spans="1:13" ht="15.75" hidden="1" thickBot="1" x14ac:dyDescent="0.3">
      <c r="A259" s="6845" t="s">
        <v>1044</v>
      </c>
      <c r="B259" s="6842" t="s">
        <v>738</v>
      </c>
      <c r="C259" s="5595">
        <v>0</v>
      </c>
      <c r="D259" s="6803" t="str">
        <f t="shared" si="38"/>
        <v/>
      </c>
      <c r="E259" s="1921">
        <v>0</v>
      </c>
      <c r="F259" s="6846">
        <v>0</v>
      </c>
      <c r="G259" s="5583" t="str">
        <f t="shared" si="39"/>
        <v/>
      </c>
      <c r="H259" s="1921">
        <v>0</v>
      </c>
      <c r="I259" s="6846">
        <v>0</v>
      </c>
      <c r="J259" s="6790">
        <f t="shared" si="48"/>
        <v>0</v>
      </c>
      <c r="K259" s="1921">
        <v>0</v>
      </c>
      <c r="L259" s="6846">
        <v>0</v>
      </c>
      <c r="M259" s="6790">
        <f t="shared" si="49"/>
        <v>0</v>
      </c>
    </row>
    <row r="260" spans="1:13" ht="15.75" thickBot="1" x14ac:dyDescent="0.3">
      <c r="A260" s="6844" t="s">
        <v>1045</v>
      </c>
      <c r="B260" s="6778" t="s">
        <v>739</v>
      </c>
      <c r="C260" s="6796"/>
      <c r="D260" s="6780"/>
      <c r="E260" s="6781">
        <v>1</v>
      </c>
      <c r="F260" s="6780"/>
      <c r="G260" s="6780"/>
      <c r="H260" s="6780"/>
      <c r="I260" s="6780"/>
      <c r="J260" s="6780"/>
      <c r="K260" s="6780"/>
      <c r="L260" s="6780"/>
      <c r="M260" s="6782"/>
    </row>
    <row r="261" spans="1:13" hidden="1" x14ac:dyDescent="0.25">
      <c r="A261" s="6797" t="s">
        <v>1046</v>
      </c>
      <c r="B261" s="6798" t="s">
        <v>740</v>
      </c>
      <c r="C261" s="1898">
        <v>172</v>
      </c>
      <c r="D261" s="5578" t="str">
        <f t="shared" si="38"/>
        <v/>
      </c>
      <c r="E261" s="1899">
        <v>0</v>
      </c>
      <c r="F261" s="6799">
        <v>0</v>
      </c>
      <c r="G261" s="5583" t="str">
        <f t="shared" si="39"/>
        <v/>
      </c>
      <c r="H261" s="1899">
        <v>0</v>
      </c>
      <c r="I261" s="6799">
        <v>0</v>
      </c>
      <c r="J261" s="6790">
        <f t="shared" ref="J261:J283" si="50">SUM(H261:I261)</f>
        <v>0</v>
      </c>
      <c r="K261" s="1899">
        <v>0</v>
      </c>
      <c r="L261" s="6799">
        <v>0</v>
      </c>
      <c r="M261" s="6790">
        <f t="shared" ref="M261:M283" si="51">SUM(K261:L261)</f>
        <v>0</v>
      </c>
    </row>
    <row r="262" spans="1:13" hidden="1" x14ac:dyDescent="0.25">
      <c r="A262" s="6845" t="s">
        <v>1047</v>
      </c>
      <c r="B262" s="6842" t="s">
        <v>741</v>
      </c>
      <c r="C262" s="1912">
        <v>84</v>
      </c>
      <c r="D262" s="5584" t="str">
        <f t="shared" si="38"/>
        <v/>
      </c>
      <c r="E262" s="1913">
        <v>0</v>
      </c>
      <c r="F262" s="6811">
        <v>0</v>
      </c>
      <c r="G262" s="5583" t="str">
        <f t="shared" si="39"/>
        <v/>
      </c>
      <c r="H262" s="1913">
        <v>0</v>
      </c>
      <c r="I262" s="6811">
        <v>0</v>
      </c>
      <c r="J262" s="6790">
        <f t="shared" si="50"/>
        <v>0</v>
      </c>
      <c r="K262" s="1913">
        <v>0</v>
      </c>
      <c r="L262" s="6811">
        <v>0</v>
      </c>
      <c r="M262" s="6790">
        <f t="shared" si="51"/>
        <v>0</v>
      </c>
    </row>
    <row r="263" spans="1:13" hidden="1" x14ac:dyDescent="0.25">
      <c r="A263" s="6791" t="s">
        <v>742</v>
      </c>
      <c r="B263" s="6792" t="s">
        <v>743</v>
      </c>
      <c r="C263" s="1883">
        <v>16</v>
      </c>
      <c r="D263" s="5581" t="str">
        <f t="shared" si="38"/>
        <v/>
      </c>
      <c r="E263" s="1884">
        <v>0</v>
      </c>
      <c r="F263" s="2114">
        <v>0</v>
      </c>
      <c r="G263" s="5583" t="str">
        <f t="shared" si="39"/>
        <v/>
      </c>
      <c r="H263" s="1884">
        <v>0</v>
      </c>
      <c r="I263" s="2114">
        <v>0</v>
      </c>
      <c r="J263" s="6790">
        <f t="shared" si="50"/>
        <v>0</v>
      </c>
      <c r="K263" s="1884">
        <v>0</v>
      </c>
      <c r="L263" s="2114">
        <v>0</v>
      </c>
      <c r="M263" s="6790">
        <f t="shared" si="51"/>
        <v>0</v>
      </c>
    </row>
    <row r="264" spans="1:13" ht="22.5" x14ac:dyDescent="0.25">
      <c r="A264" s="6791" t="s">
        <v>1227</v>
      </c>
      <c r="B264" s="6798" t="s">
        <v>562</v>
      </c>
      <c r="C264" s="1898">
        <v>14</v>
      </c>
      <c r="D264" s="5578">
        <f t="shared" si="38"/>
        <v>7.1428571428571423</v>
      </c>
      <c r="E264" s="1899">
        <v>0</v>
      </c>
      <c r="F264" s="6799">
        <v>1</v>
      </c>
      <c r="G264" s="5583" t="str">
        <f t="shared" si="39"/>
        <v/>
      </c>
      <c r="H264" s="1899">
        <v>1</v>
      </c>
      <c r="I264" s="6799">
        <v>1</v>
      </c>
      <c r="J264" s="6790">
        <f t="shared" si="50"/>
        <v>2</v>
      </c>
      <c r="K264" s="1899">
        <v>1</v>
      </c>
      <c r="L264" s="6799">
        <v>0</v>
      </c>
      <c r="M264" s="6790">
        <f t="shared" si="51"/>
        <v>1</v>
      </c>
    </row>
    <row r="265" spans="1:13" hidden="1" x14ac:dyDescent="0.25">
      <c r="A265" s="6797" t="s">
        <v>1050</v>
      </c>
      <c r="B265" s="6798" t="s">
        <v>744</v>
      </c>
      <c r="C265" s="1898">
        <v>60</v>
      </c>
      <c r="D265" s="5578" t="str">
        <f t="shared" ref="D265:D328" si="52">IF(F265*C265=0,"",F265/C265*100)</f>
        <v/>
      </c>
      <c r="E265" s="1899">
        <v>0</v>
      </c>
      <c r="F265" s="6799">
        <v>0</v>
      </c>
      <c r="G265" s="5583" t="str">
        <f t="shared" ref="G265:G328" si="53">IF(E265*F265=0,"",(F265/E265)*100-100)</f>
        <v/>
      </c>
      <c r="H265" s="1899">
        <v>0</v>
      </c>
      <c r="I265" s="6799">
        <v>0</v>
      </c>
      <c r="J265" s="6790">
        <f t="shared" si="50"/>
        <v>0</v>
      </c>
      <c r="K265" s="1899">
        <v>0</v>
      </c>
      <c r="L265" s="6799">
        <v>0</v>
      </c>
      <c r="M265" s="6790">
        <f t="shared" si="51"/>
        <v>0</v>
      </c>
    </row>
    <row r="266" spans="1:13" ht="22.5" hidden="1" x14ac:dyDescent="0.25">
      <c r="A266" s="6797" t="s">
        <v>1051</v>
      </c>
      <c r="B266" s="6798" t="s">
        <v>745</v>
      </c>
      <c r="C266" s="1883">
        <v>31</v>
      </c>
      <c r="D266" s="5581" t="str">
        <f t="shared" si="52"/>
        <v/>
      </c>
      <c r="E266" s="1884">
        <v>0</v>
      </c>
      <c r="F266" s="2114">
        <v>0</v>
      </c>
      <c r="G266" s="5583" t="str">
        <f t="shared" si="53"/>
        <v/>
      </c>
      <c r="H266" s="1884">
        <v>0</v>
      </c>
      <c r="I266" s="2114">
        <v>0</v>
      </c>
      <c r="J266" s="6790">
        <f t="shared" si="50"/>
        <v>0</v>
      </c>
      <c r="K266" s="1884">
        <v>0</v>
      </c>
      <c r="L266" s="2114">
        <v>0</v>
      </c>
      <c r="M266" s="6790">
        <f t="shared" si="51"/>
        <v>0</v>
      </c>
    </row>
    <row r="267" spans="1:13" ht="22.5" hidden="1" x14ac:dyDescent="0.25">
      <c r="A267" s="6800" t="s">
        <v>1052</v>
      </c>
      <c r="B267" s="6808" t="s">
        <v>746</v>
      </c>
      <c r="C267" s="1878">
        <v>0</v>
      </c>
      <c r="D267" s="5581" t="str">
        <f t="shared" si="52"/>
        <v/>
      </c>
      <c r="E267" s="1879">
        <v>0</v>
      </c>
      <c r="F267" s="2104">
        <v>0</v>
      </c>
      <c r="G267" s="5583" t="str">
        <f t="shared" si="53"/>
        <v/>
      </c>
      <c r="H267" s="1879">
        <v>0</v>
      </c>
      <c r="I267" s="2104">
        <v>0</v>
      </c>
      <c r="J267" s="6790">
        <f t="shared" si="50"/>
        <v>0</v>
      </c>
      <c r="K267" s="1879">
        <v>0</v>
      </c>
      <c r="L267" s="2104">
        <v>0</v>
      </c>
      <c r="M267" s="6790">
        <f t="shared" si="51"/>
        <v>0</v>
      </c>
    </row>
    <row r="268" spans="1:13" ht="22.5" hidden="1" x14ac:dyDescent="0.25">
      <c r="A268" s="6797" t="s">
        <v>1053</v>
      </c>
      <c r="B268" s="6798" t="s">
        <v>747</v>
      </c>
      <c r="C268" s="1883">
        <v>6</v>
      </c>
      <c r="D268" s="5581" t="str">
        <f t="shared" si="52"/>
        <v/>
      </c>
      <c r="E268" s="1884">
        <v>0</v>
      </c>
      <c r="F268" s="2114">
        <v>0</v>
      </c>
      <c r="G268" s="5583" t="str">
        <f t="shared" si="53"/>
        <v/>
      </c>
      <c r="H268" s="1884">
        <v>0</v>
      </c>
      <c r="I268" s="2114">
        <v>0</v>
      </c>
      <c r="J268" s="6790">
        <f t="shared" si="50"/>
        <v>0</v>
      </c>
      <c r="K268" s="1884">
        <v>0</v>
      </c>
      <c r="L268" s="2114">
        <v>0</v>
      </c>
      <c r="M268" s="6790">
        <f t="shared" si="51"/>
        <v>0</v>
      </c>
    </row>
    <row r="269" spans="1:13" ht="22.5" hidden="1" x14ac:dyDescent="0.25">
      <c r="A269" s="6791" t="s">
        <v>1054</v>
      </c>
      <c r="B269" s="6792" t="s">
        <v>580</v>
      </c>
      <c r="C269" s="1883">
        <v>5</v>
      </c>
      <c r="D269" s="5581" t="str">
        <f t="shared" si="52"/>
        <v/>
      </c>
      <c r="E269" s="1884">
        <v>0</v>
      </c>
      <c r="F269" s="2114">
        <v>0</v>
      </c>
      <c r="G269" s="6786" t="str">
        <f t="shared" si="53"/>
        <v/>
      </c>
      <c r="H269" s="1884">
        <v>0</v>
      </c>
      <c r="I269" s="2114">
        <v>0</v>
      </c>
      <c r="J269" s="6787">
        <f t="shared" si="50"/>
        <v>0</v>
      </c>
      <c r="K269" s="1884">
        <v>0</v>
      </c>
      <c r="L269" s="2114">
        <v>0</v>
      </c>
      <c r="M269" s="6787">
        <f t="shared" si="51"/>
        <v>0</v>
      </c>
    </row>
    <row r="270" spans="1:13" hidden="1" x14ac:dyDescent="0.25">
      <c r="A270" s="6788" t="s">
        <v>1055</v>
      </c>
      <c r="B270" s="6789" t="s">
        <v>748</v>
      </c>
      <c r="C270" s="1878">
        <v>0</v>
      </c>
      <c r="D270" s="5581" t="str">
        <f t="shared" si="52"/>
        <v/>
      </c>
      <c r="E270" s="1879">
        <v>0</v>
      </c>
      <c r="F270" s="2104">
        <v>0</v>
      </c>
      <c r="G270" s="5583" t="str">
        <f t="shared" si="53"/>
        <v/>
      </c>
      <c r="H270" s="1879">
        <v>0</v>
      </c>
      <c r="I270" s="2104">
        <v>0</v>
      </c>
      <c r="J270" s="6790">
        <f t="shared" si="50"/>
        <v>0</v>
      </c>
      <c r="K270" s="1879">
        <v>0</v>
      </c>
      <c r="L270" s="2104">
        <v>0</v>
      </c>
      <c r="M270" s="6790">
        <f t="shared" si="51"/>
        <v>0</v>
      </c>
    </row>
    <row r="271" spans="1:13" hidden="1" x14ac:dyDescent="0.25">
      <c r="A271" s="6800" t="s">
        <v>1056</v>
      </c>
      <c r="B271" s="6785" t="s">
        <v>749</v>
      </c>
      <c r="C271" s="1873">
        <v>2</v>
      </c>
      <c r="D271" s="5578" t="str">
        <f t="shared" si="52"/>
        <v/>
      </c>
      <c r="E271" s="1874">
        <v>0</v>
      </c>
      <c r="F271" s="2102">
        <v>0</v>
      </c>
      <c r="G271" s="5583" t="str">
        <f t="shared" si="53"/>
        <v/>
      </c>
      <c r="H271" s="1874">
        <v>0</v>
      </c>
      <c r="I271" s="2102">
        <v>0</v>
      </c>
      <c r="J271" s="6790">
        <f t="shared" si="50"/>
        <v>0</v>
      </c>
      <c r="K271" s="1874">
        <v>0</v>
      </c>
      <c r="L271" s="2102">
        <v>0</v>
      </c>
      <c r="M271" s="6790">
        <f t="shared" si="51"/>
        <v>0</v>
      </c>
    </row>
    <row r="272" spans="1:13" x14ac:dyDescent="0.25">
      <c r="A272" s="6797" t="s">
        <v>1057</v>
      </c>
      <c r="B272" s="6798" t="s">
        <v>750</v>
      </c>
      <c r="C272" s="1883">
        <v>67</v>
      </c>
      <c r="D272" s="5581">
        <f t="shared" si="52"/>
        <v>5.9701492537313428</v>
      </c>
      <c r="E272" s="1884">
        <v>0</v>
      </c>
      <c r="F272" s="2114">
        <v>4</v>
      </c>
      <c r="G272" s="5583" t="str">
        <f t="shared" si="53"/>
        <v/>
      </c>
      <c r="H272" s="1884">
        <v>4</v>
      </c>
      <c r="I272" s="2114">
        <v>0</v>
      </c>
      <c r="J272" s="6790">
        <f t="shared" si="50"/>
        <v>4</v>
      </c>
      <c r="K272" s="1884">
        <v>4</v>
      </c>
      <c r="L272" s="2114">
        <v>0</v>
      </c>
      <c r="M272" s="6790">
        <f t="shared" si="51"/>
        <v>4</v>
      </c>
    </row>
    <row r="273" spans="1:13" x14ac:dyDescent="0.25">
      <c r="A273" s="6797" t="s">
        <v>1228</v>
      </c>
      <c r="B273" s="6798" t="s">
        <v>482</v>
      </c>
      <c r="C273" s="1883">
        <v>54</v>
      </c>
      <c r="D273" s="5581">
        <f t="shared" si="52"/>
        <v>35.185185185185183</v>
      </c>
      <c r="E273" s="1884">
        <v>22</v>
      </c>
      <c r="F273" s="2114">
        <v>19</v>
      </c>
      <c r="G273" s="5583">
        <f t="shared" si="53"/>
        <v>-13.63636363636364</v>
      </c>
      <c r="H273" s="1884">
        <v>13</v>
      </c>
      <c r="I273" s="2114">
        <v>6</v>
      </c>
      <c r="J273" s="6790">
        <f t="shared" si="50"/>
        <v>19</v>
      </c>
      <c r="K273" s="1884">
        <v>37</v>
      </c>
      <c r="L273" s="2114">
        <v>7</v>
      </c>
      <c r="M273" s="6790">
        <f t="shared" si="51"/>
        <v>44</v>
      </c>
    </row>
    <row r="274" spans="1:13" hidden="1" x14ac:dyDescent="0.25">
      <c r="A274" s="6797" t="s">
        <v>483</v>
      </c>
      <c r="B274" s="6798" t="s">
        <v>484</v>
      </c>
      <c r="C274" s="1883">
        <v>9</v>
      </c>
      <c r="D274" s="5581" t="str">
        <f t="shared" si="52"/>
        <v/>
      </c>
      <c r="E274" s="1884">
        <v>0</v>
      </c>
      <c r="F274" s="2114">
        <v>0</v>
      </c>
      <c r="G274" s="5583" t="str">
        <f t="shared" si="53"/>
        <v/>
      </c>
      <c r="H274" s="1884">
        <v>0</v>
      </c>
      <c r="I274" s="2114">
        <v>0</v>
      </c>
      <c r="J274" s="6790">
        <f t="shared" si="50"/>
        <v>0</v>
      </c>
      <c r="K274" s="1884">
        <v>0</v>
      </c>
      <c r="L274" s="2114">
        <v>0</v>
      </c>
      <c r="M274" s="6790">
        <f t="shared" si="51"/>
        <v>0</v>
      </c>
    </row>
    <row r="275" spans="1:13" hidden="1" x14ac:dyDescent="0.25">
      <c r="A275" s="6797" t="s">
        <v>485</v>
      </c>
      <c r="B275" s="6798" t="s">
        <v>403</v>
      </c>
      <c r="C275" s="1883">
        <v>8</v>
      </c>
      <c r="D275" s="5581" t="str">
        <f t="shared" si="52"/>
        <v/>
      </c>
      <c r="E275" s="1884">
        <v>0</v>
      </c>
      <c r="F275" s="2114">
        <v>0</v>
      </c>
      <c r="G275" s="5583" t="str">
        <f t="shared" si="53"/>
        <v/>
      </c>
      <c r="H275" s="1884">
        <v>0</v>
      </c>
      <c r="I275" s="2114">
        <v>0</v>
      </c>
      <c r="J275" s="6790">
        <f t="shared" si="50"/>
        <v>0</v>
      </c>
      <c r="K275" s="1884">
        <v>0</v>
      </c>
      <c r="L275" s="2114">
        <v>0</v>
      </c>
      <c r="M275" s="6790">
        <f t="shared" si="51"/>
        <v>0</v>
      </c>
    </row>
    <row r="276" spans="1:13" ht="34.5" thickBot="1" x14ac:dyDescent="0.3">
      <c r="A276" s="6797" t="s">
        <v>751</v>
      </c>
      <c r="B276" s="6798" t="s">
        <v>752</v>
      </c>
      <c r="C276" s="1883">
        <v>914</v>
      </c>
      <c r="D276" s="5581">
        <f t="shared" si="52"/>
        <v>0.32822757111597373</v>
      </c>
      <c r="E276" s="1884">
        <v>1</v>
      </c>
      <c r="F276" s="2114">
        <v>3</v>
      </c>
      <c r="G276" s="5583">
        <f t="shared" si="53"/>
        <v>200</v>
      </c>
      <c r="H276" s="1884">
        <v>1</v>
      </c>
      <c r="I276" s="2114">
        <v>2</v>
      </c>
      <c r="J276" s="6790">
        <f t="shared" si="50"/>
        <v>3</v>
      </c>
      <c r="K276" s="1884">
        <v>3</v>
      </c>
      <c r="L276" s="2114">
        <v>0</v>
      </c>
      <c r="M276" s="6790">
        <f t="shared" si="51"/>
        <v>3</v>
      </c>
    </row>
    <row r="277" spans="1:13" ht="15.75" hidden="1" thickBot="1" x14ac:dyDescent="0.3">
      <c r="A277" s="6797" t="s">
        <v>1059</v>
      </c>
      <c r="B277" s="6798" t="s">
        <v>753</v>
      </c>
      <c r="C277" s="1883">
        <v>2</v>
      </c>
      <c r="D277" s="5581" t="str">
        <f t="shared" si="52"/>
        <v/>
      </c>
      <c r="E277" s="1884">
        <v>0</v>
      </c>
      <c r="F277" s="2114">
        <v>0</v>
      </c>
      <c r="G277" s="5583" t="str">
        <f t="shared" si="53"/>
        <v/>
      </c>
      <c r="H277" s="1884">
        <v>0</v>
      </c>
      <c r="I277" s="2114">
        <v>0</v>
      </c>
      <c r="J277" s="6790">
        <f t="shared" si="50"/>
        <v>0</v>
      </c>
      <c r="K277" s="1884">
        <v>0</v>
      </c>
      <c r="L277" s="2114">
        <v>0</v>
      </c>
      <c r="M277" s="6790">
        <f t="shared" si="51"/>
        <v>0</v>
      </c>
    </row>
    <row r="278" spans="1:13" ht="15.75" hidden="1" thickBot="1" x14ac:dyDescent="0.3">
      <c r="A278" s="6791" t="s">
        <v>1060</v>
      </c>
      <c r="B278" s="6847" t="s">
        <v>754</v>
      </c>
      <c r="C278" s="1883">
        <v>36</v>
      </c>
      <c r="D278" s="5581" t="str">
        <f t="shared" si="52"/>
        <v/>
      </c>
      <c r="E278" s="1884">
        <v>0</v>
      </c>
      <c r="F278" s="2114">
        <v>0</v>
      </c>
      <c r="G278" s="5583" t="str">
        <f t="shared" si="53"/>
        <v/>
      </c>
      <c r="H278" s="1884">
        <v>0</v>
      </c>
      <c r="I278" s="2114">
        <v>0</v>
      </c>
      <c r="J278" s="6790">
        <f t="shared" si="50"/>
        <v>0</v>
      </c>
      <c r="K278" s="1884">
        <v>0</v>
      </c>
      <c r="L278" s="2114">
        <v>0</v>
      </c>
      <c r="M278" s="6790">
        <f t="shared" si="51"/>
        <v>0</v>
      </c>
    </row>
    <row r="279" spans="1:13" ht="24" hidden="1" thickBot="1" x14ac:dyDescent="0.3">
      <c r="A279" s="6788" t="s">
        <v>1061</v>
      </c>
      <c r="B279" s="6789" t="s">
        <v>755</v>
      </c>
      <c r="C279" s="6843">
        <v>0</v>
      </c>
      <c r="D279" s="6813" t="str">
        <f t="shared" si="52"/>
        <v/>
      </c>
      <c r="E279" s="1888">
        <v>0</v>
      </c>
      <c r="F279" s="2106">
        <v>0</v>
      </c>
      <c r="G279" s="5583" t="str">
        <f t="shared" si="53"/>
        <v/>
      </c>
      <c r="H279" s="1888">
        <v>0</v>
      </c>
      <c r="I279" s="2106">
        <v>0</v>
      </c>
      <c r="J279" s="6790">
        <f t="shared" si="50"/>
        <v>0</v>
      </c>
      <c r="K279" s="1888">
        <v>0</v>
      </c>
      <c r="L279" s="2106">
        <v>0</v>
      </c>
      <c r="M279" s="6790">
        <f t="shared" si="51"/>
        <v>0</v>
      </c>
    </row>
    <row r="280" spans="1:13" ht="23.25" hidden="1" thickBot="1" x14ac:dyDescent="0.3">
      <c r="A280" s="6800" t="s">
        <v>1062</v>
      </c>
      <c r="B280" s="6808" t="s">
        <v>756</v>
      </c>
      <c r="C280" s="1873">
        <v>7</v>
      </c>
      <c r="D280" s="5578" t="str">
        <f t="shared" si="52"/>
        <v/>
      </c>
      <c r="E280" s="1874">
        <v>0</v>
      </c>
      <c r="F280" s="2102">
        <v>0</v>
      </c>
      <c r="G280" s="5583" t="str">
        <f t="shared" si="53"/>
        <v/>
      </c>
      <c r="H280" s="1874">
        <v>0</v>
      </c>
      <c r="I280" s="2102">
        <v>0</v>
      </c>
      <c r="J280" s="6790">
        <f t="shared" si="50"/>
        <v>0</v>
      </c>
      <c r="K280" s="1874">
        <v>0</v>
      </c>
      <c r="L280" s="2102">
        <v>0</v>
      </c>
      <c r="M280" s="6790">
        <f t="shared" si="51"/>
        <v>0</v>
      </c>
    </row>
    <row r="281" spans="1:13" ht="23.25" hidden="1" thickBot="1" x14ac:dyDescent="0.3">
      <c r="A281" s="6791" t="s">
        <v>757</v>
      </c>
      <c r="B281" s="6792" t="s">
        <v>758</v>
      </c>
      <c r="C281" s="1883">
        <v>381</v>
      </c>
      <c r="D281" s="5581" t="str">
        <f t="shared" si="52"/>
        <v/>
      </c>
      <c r="E281" s="1884">
        <v>0</v>
      </c>
      <c r="F281" s="2114">
        <v>0</v>
      </c>
      <c r="G281" s="5583" t="str">
        <f t="shared" si="53"/>
        <v/>
      </c>
      <c r="H281" s="1884">
        <v>0</v>
      </c>
      <c r="I281" s="2114">
        <v>0</v>
      </c>
      <c r="J281" s="6790">
        <f t="shared" si="50"/>
        <v>0</v>
      </c>
      <c r="K281" s="1884">
        <v>0</v>
      </c>
      <c r="L281" s="2114">
        <v>0</v>
      </c>
      <c r="M281" s="6790">
        <f t="shared" si="51"/>
        <v>0</v>
      </c>
    </row>
    <row r="282" spans="1:13" ht="45.75" hidden="1" thickBot="1" x14ac:dyDescent="0.3">
      <c r="A282" s="6791" t="s">
        <v>759</v>
      </c>
      <c r="B282" s="6810" t="s">
        <v>760</v>
      </c>
      <c r="C282" s="1912">
        <v>0</v>
      </c>
      <c r="D282" s="5584" t="str">
        <f t="shared" si="52"/>
        <v/>
      </c>
      <c r="E282" s="1913">
        <v>0</v>
      </c>
      <c r="F282" s="6811">
        <v>0</v>
      </c>
      <c r="G282" s="5583" t="str">
        <f t="shared" si="53"/>
        <v/>
      </c>
      <c r="H282" s="1913">
        <v>0</v>
      </c>
      <c r="I282" s="6811">
        <v>0</v>
      </c>
      <c r="J282" s="6790">
        <f t="shared" si="50"/>
        <v>0</v>
      </c>
      <c r="K282" s="1913">
        <v>0</v>
      </c>
      <c r="L282" s="6811">
        <v>0</v>
      </c>
      <c r="M282" s="6790">
        <f t="shared" si="51"/>
        <v>0</v>
      </c>
    </row>
    <row r="283" spans="1:13" ht="15.75" hidden="1" thickBot="1" x14ac:dyDescent="0.3">
      <c r="A283" s="6791" t="s">
        <v>1063</v>
      </c>
      <c r="B283" s="6810" t="s">
        <v>761</v>
      </c>
      <c r="C283" s="1912">
        <v>26</v>
      </c>
      <c r="D283" s="5584" t="str">
        <f t="shared" si="52"/>
        <v/>
      </c>
      <c r="E283" s="1913">
        <v>0</v>
      </c>
      <c r="F283" s="6811">
        <v>0</v>
      </c>
      <c r="G283" s="6786" t="str">
        <f t="shared" si="53"/>
        <v/>
      </c>
      <c r="H283" s="1913">
        <v>0</v>
      </c>
      <c r="I283" s="6811">
        <v>0</v>
      </c>
      <c r="J283" s="6787">
        <f t="shared" si="50"/>
        <v>0</v>
      </c>
      <c r="K283" s="1913">
        <v>0</v>
      </c>
      <c r="L283" s="6811">
        <v>0</v>
      </c>
      <c r="M283" s="6787">
        <f t="shared" si="51"/>
        <v>0</v>
      </c>
    </row>
    <row r="284" spans="1:13" ht="15.75" hidden="1" thickBot="1" x14ac:dyDescent="0.3">
      <c r="A284" s="6848" t="s">
        <v>1064</v>
      </c>
      <c r="B284" s="6778" t="s">
        <v>762</v>
      </c>
      <c r="C284" s="6796"/>
      <c r="D284" s="6780"/>
      <c r="E284" s="6781"/>
      <c r="F284" s="6780"/>
      <c r="G284" s="6780"/>
      <c r="H284" s="6780"/>
      <c r="I284" s="6780"/>
      <c r="J284" s="6780"/>
      <c r="K284" s="6780"/>
      <c r="L284" s="6780"/>
      <c r="M284" s="6782"/>
    </row>
    <row r="285" spans="1:13" ht="15.75" hidden="1" thickBot="1" x14ac:dyDescent="0.3">
      <c r="A285" s="6829" t="s">
        <v>1065</v>
      </c>
      <c r="B285" s="6849" t="s">
        <v>404</v>
      </c>
      <c r="C285" s="5587">
        <v>0</v>
      </c>
      <c r="D285" s="6803" t="str">
        <f t="shared" si="52"/>
        <v/>
      </c>
      <c r="E285" s="2116">
        <v>0</v>
      </c>
      <c r="F285" s="2120">
        <v>0</v>
      </c>
      <c r="G285" s="5583" t="str">
        <f t="shared" si="53"/>
        <v/>
      </c>
      <c r="H285" s="2116">
        <v>0</v>
      </c>
      <c r="I285" s="2120">
        <v>0</v>
      </c>
      <c r="J285" s="6790">
        <f t="shared" ref="J285:J291" si="54">SUM(H285:I285)</f>
        <v>0</v>
      </c>
      <c r="K285" s="2116">
        <v>0</v>
      </c>
      <c r="L285" s="2120">
        <v>0</v>
      </c>
      <c r="M285" s="6790">
        <f t="shared" ref="M285:M291" si="55">SUM(K285:L285)</f>
        <v>0</v>
      </c>
    </row>
    <row r="286" spans="1:13" ht="15.75" hidden="1" thickBot="1" x14ac:dyDescent="0.3">
      <c r="A286" s="6788" t="s">
        <v>1066</v>
      </c>
      <c r="B286" s="6789" t="s">
        <v>763</v>
      </c>
      <c r="C286" s="1878">
        <v>0</v>
      </c>
      <c r="D286" s="5581" t="str">
        <f t="shared" si="52"/>
        <v/>
      </c>
      <c r="E286" s="1879">
        <v>0</v>
      </c>
      <c r="F286" s="2104">
        <v>0</v>
      </c>
      <c r="G286" s="5583" t="str">
        <f t="shared" si="53"/>
        <v/>
      </c>
      <c r="H286" s="1879">
        <v>0</v>
      </c>
      <c r="I286" s="2104">
        <v>0</v>
      </c>
      <c r="J286" s="6790">
        <f t="shared" si="54"/>
        <v>0</v>
      </c>
      <c r="K286" s="1879">
        <v>0</v>
      </c>
      <c r="L286" s="2104">
        <v>0</v>
      </c>
      <c r="M286" s="6790">
        <f t="shared" si="55"/>
        <v>0</v>
      </c>
    </row>
    <row r="287" spans="1:13" ht="15.75" hidden="1" thickBot="1" x14ac:dyDescent="0.3">
      <c r="A287" s="6788" t="s">
        <v>1067</v>
      </c>
      <c r="B287" s="6789" t="s">
        <v>405</v>
      </c>
      <c r="C287" s="1878">
        <v>0</v>
      </c>
      <c r="D287" s="5581" t="str">
        <f t="shared" si="52"/>
        <v/>
      </c>
      <c r="E287" s="1879">
        <v>0</v>
      </c>
      <c r="F287" s="2104">
        <v>0</v>
      </c>
      <c r="G287" s="5583" t="str">
        <f t="shared" si="53"/>
        <v/>
      </c>
      <c r="H287" s="1879">
        <v>0</v>
      </c>
      <c r="I287" s="2104">
        <v>0</v>
      </c>
      <c r="J287" s="6790">
        <f t="shared" si="54"/>
        <v>0</v>
      </c>
      <c r="K287" s="1879">
        <v>0</v>
      </c>
      <c r="L287" s="2104">
        <v>0</v>
      </c>
      <c r="M287" s="6790">
        <f t="shared" si="55"/>
        <v>0</v>
      </c>
    </row>
    <row r="288" spans="1:13" ht="15.75" hidden="1" thickBot="1" x14ac:dyDescent="0.3">
      <c r="A288" s="6788" t="s">
        <v>1068</v>
      </c>
      <c r="B288" s="6789" t="s">
        <v>406</v>
      </c>
      <c r="C288" s="1878">
        <v>0</v>
      </c>
      <c r="D288" s="5581" t="str">
        <f t="shared" si="52"/>
        <v/>
      </c>
      <c r="E288" s="1879">
        <v>0</v>
      </c>
      <c r="F288" s="2104">
        <v>0</v>
      </c>
      <c r="G288" s="5583" t="str">
        <f t="shared" si="53"/>
        <v/>
      </c>
      <c r="H288" s="1879">
        <v>0</v>
      </c>
      <c r="I288" s="2104">
        <v>0</v>
      </c>
      <c r="J288" s="6790">
        <f t="shared" si="54"/>
        <v>0</v>
      </c>
      <c r="K288" s="1879">
        <v>0</v>
      </c>
      <c r="L288" s="2104">
        <v>0</v>
      </c>
      <c r="M288" s="6790">
        <f t="shared" si="55"/>
        <v>0</v>
      </c>
    </row>
    <row r="289" spans="1:13" ht="15.75" hidden="1" thickBot="1" x14ac:dyDescent="0.3">
      <c r="A289" s="6793" t="s">
        <v>1069</v>
      </c>
      <c r="B289" s="6789" t="s">
        <v>407</v>
      </c>
      <c r="C289" s="1878">
        <v>0</v>
      </c>
      <c r="D289" s="5581" t="str">
        <f t="shared" si="52"/>
        <v/>
      </c>
      <c r="E289" s="1879">
        <v>0</v>
      </c>
      <c r="F289" s="2104">
        <v>0</v>
      </c>
      <c r="G289" s="5583" t="str">
        <f t="shared" si="53"/>
        <v/>
      </c>
      <c r="H289" s="1879">
        <v>0</v>
      </c>
      <c r="I289" s="2104">
        <v>0</v>
      </c>
      <c r="J289" s="6790">
        <f t="shared" si="54"/>
        <v>0</v>
      </c>
      <c r="K289" s="1879">
        <v>0</v>
      </c>
      <c r="L289" s="2104">
        <v>0</v>
      </c>
      <c r="M289" s="6790">
        <f t="shared" si="55"/>
        <v>0</v>
      </c>
    </row>
    <row r="290" spans="1:13" ht="15.75" hidden="1" thickBot="1" x14ac:dyDescent="0.3">
      <c r="A290" s="6788" t="s">
        <v>1070</v>
      </c>
      <c r="B290" s="6789" t="s">
        <v>408</v>
      </c>
      <c r="C290" s="1878">
        <v>1</v>
      </c>
      <c r="D290" s="5581" t="str">
        <f t="shared" si="52"/>
        <v/>
      </c>
      <c r="E290" s="1879">
        <v>0</v>
      </c>
      <c r="F290" s="2104">
        <v>0</v>
      </c>
      <c r="G290" s="5583" t="str">
        <f t="shared" si="53"/>
        <v/>
      </c>
      <c r="H290" s="1879">
        <v>0</v>
      </c>
      <c r="I290" s="2104">
        <v>0</v>
      </c>
      <c r="J290" s="6790">
        <f t="shared" si="54"/>
        <v>0</v>
      </c>
      <c r="K290" s="1879">
        <v>0</v>
      </c>
      <c r="L290" s="2104">
        <v>0</v>
      </c>
      <c r="M290" s="6790">
        <f t="shared" si="55"/>
        <v>0</v>
      </c>
    </row>
    <row r="291" spans="1:13" ht="15.75" hidden="1" thickBot="1" x14ac:dyDescent="0.3">
      <c r="A291" s="6794" t="s">
        <v>1071</v>
      </c>
      <c r="B291" s="6795" t="s">
        <v>409</v>
      </c>
      <c r="C291" s="1892">
        <v>0</v>
      </c>
      <c r="D291" s="5584" t="str">
        <f t="shared" si="52"/>
        <v/>
      </c>
      <c r="E291" s="1893">
        <v>0</v>
      </c>
      <c r="F291" s="2108">
        <v>0</v>
      </c>
      <c r="G291" s="5583" t="str">
        <f t="shared" si="53"/>
        <v/>
      </c>
      <c r="H291" s="1893">
        <v>0</v>
      </c>
      <c r="I291" s="2108">
        <v>0</v>
      </c>
      <c r="J291" s="6790">
        <f t="shared" si="54"/>
        <v>0</v>
      </c>
      <c r="K291" s="1893">
        <v>0</v>
      </c>
      <c r="L291" s="2108">
        <v>0</v>
      </c>
      <c r="M291" s="6790">
        <f t="shared" si="55"/>
        <v>0</v>
      </c>
    </row>
    <row r="292" spans="1:13" ht="23.25" hidden="1" thickBot="1" x14ac:dyDescent="0.3">
      <c r="A292" s="6848" t="s">
        <v>1072</v>
      </c>
      <c r="B292" s="6778" t="s">
        <v>764</v>
      </c>
      <c r="C292" s="6796"/>
      <c r="D292" s="6780"/>
      <c r="E292" s="6781"/>
      <c r="F292" s="6780"/>
      <c r="G292" s="6780"/>
      <c r="H292" s="6780"/>
      <c r="I292" s="6780"/>
      <c r="J292" s="6780"/>
      <c r="K292" s="6780"/>
      <c r="L292" s="6780"/>
      <c r="M292" s="6782"/>
    </row>
    <row r="293" spans="1:13" ht="15.75" hidden="1" thickBot="1" x14ac:dyDescent="0.3">
      <c r="A293" s="6801" t="s">
        <v>1073</v>
      </c>
      <c r="B293" s="6785" t="s">
        <v>508</v>
      </c>
      <c r="C293" s="1873">
        <v>0</v>
      </c>
      <c r="D293" s="5578" t="str">
        <f t="shared" si="52"/>
        <v/>
      </c>
      <c r="E293" s="1874">
        <v>0</v>
      </c>
      <c r="F293" s="2102">
        <v>0</v>
      </c>
      <c r="G293" s="5583" t="str">
        <f t="shared" si="53"/>
        <v/>
      </c>
      <c r="H293" s="1874">
        <v>0</v>
      </c>
      <c r="I293" s="2102">
        <v>0</v>
      </c>
      <c r="J293" s="6790">
        <f t="shared" ref="J293:J304" si="56">SUM(H293:I293)</f>
        <v>0</v>
      </c>
      <c r="K293" s="1874">
        <v>0</v>
      </c>
      <c r="L293" s="2102">
        <v>0</v>
      </c>
      <c r="M293" s="6790">
        <f t="shared" ref="M293:M304" si="57">SUM(K293:L293)</f>
        <v>0</v>
      </c>
    </row>
    <row r="294" spans="1:13" ht="15.75" hidden="1" thickBot="1" x14ac:dyDescent="0.3">
      <c r="A294" s="6794" t="s">
        <v>1074</v>
      </c>
      <c r="B294" s="6789" t="s">
        <v>509</v>
      </c>
      <c r="C294" s="1878">
        <v>0</v>
      </c>
      <c r="D294" s="5581" t="str">
        <f t="shared" si="52"/>
        <v/>
      </c>
      <c r="E294" s="1879">
        <v>0</v>
      </c>
      <c r="F294" s="2104">
        <v>0</v>
      </c>
      <c r="G294" s="5583" t="str">
        <f t="shared" si="53"/>
        <v/>
      </c>
      <c r="H294" s="1879">
        <v>0</v>
      </c>
      <c r="I294" s="2104">
        <v>0</v>
      </c>
      <c r="J294" s="6790">
        <f t="shared" si="56"/>
        <v>0</v>
      </c>
      <c r="K294" s="1879">
        <v>0</v>
      </c>
      <c r="L294" s="2104">
        <v>0</v>
      </c>
      <c r="M294" s="6790">
        <f t="shared" si="57"/>
        <v>0</v>
      </c>
    </row>
    <row r="295" spans="1:13" ht="15.75" hidden="1" thickBot="1" x14ac:dyDescent="0.3">
      <c r="A295" s="6788" t="s">
        <v>1075</v>
      </c>
      <c r="B295" s="6789" t="s">
        <v>510</v>
      </c>
      <c r="C295" s="1878">
        <v>0</v>
      </c>
      <c r="D295" s="5581" t="str">
        <f t="shared" si="52"/>
        <v/>
      </c>
      <c r="E295" s="1879">
        <v>0</v>
      </c>
      <c r="F295" s="2104">
        <v>0</v>
      </c>
      <c r="G295" s="5583" t="str">
        <f t="shared" si="53"/>
        <v/>
      </c>
      <c r="H295" s="1879">
        <v>0</v>
      </c>
      <c r="I295" s="2104">
        <v>0</v>
      </c>
      <c r="J295" s="6790">
        <f t="shared" si="56"/>
        <v>0</v>
      </c>
      <c r="K295" s="1879">
        <v>0</v>
      </c>
      <c r="L295" s="2104">
        <v>0</v>
      </c>
      <c r="M295" s="6790">
        <f t="shared" si="57"/>
        <v>0</v>
      </c>
    </row>
    <row r="296" spans="1:13" ht="15.75" hidden="1" thickBot="1" x14ac:dyDescent="0.3">
      <c r="A296" s="6794" t="s">
        <v>1076</v>
      </c>
      <c r="B296" s="6789" t="s">
        <v>511</v>
      </c>
      <c r="C296" s="1232">
        <v>0</v>
      </c>
      <c r="D296" s="6850" t="str">
        <f t="shared" si="52"/>
        <v/>
      </c>
      <c r="E296" s="693">
        <v>0</v>
      </c>
      <c r="F296" s="2124">
        <v>0</v>
      </c>
      <c r="G296" s="5583" t="str">
        <f t="shared" si="53"/>
        <v/>
      </c>
      <c r="H296" s="693">
        <v>0</v>
      </c>
      <c r="I296" s="2124">
        <v>0</v>
      </c>
      <c r="J296" s="6790">
        <f t="shared" si="56"/>
        <v>0</v>
      </c>
      <c r="K296" s="693">
        <v>0</v>
      </c>
      <c r="L296" s="2124">
        <v>0</v>
      </c>
      <c r="M296" s="6790">
        <f t="shared" si="57"/>
        <v>0</v>
      </c>
    </row>
    <row r="297" spans="1:13" ht="15.75" hidden="1" thickBot="1" x14ac:dyDescent="0.3">
      <c r="A297" s="6788" t="s">
        <v>1077</v>
      </c>
      <c r="B297" s="6789" t="s">
        <v>512</v>
      </c>
      <c r="C297" s="1232">
        <v>0</v>
      </c>
      <c r="D297" s="6850" t="str">
        <f t="shared" si="52"/>
        <v/>
      </c>
      <c r="E297" s="693">
        <v>0</v>
      </c>
      <c r="F297" s="2124">
        <v>0</v>
      </c>
      <c r="G297" s="6786" t="str">
        <f t="shared" si="53"/>
        <v/>
      </c>
      <c r="H297" s="693">
        <v>0</v>
      </c>
      <c r="I297" s="2124">
        <v>0</v>
      </c>
      <c r="J297" s="6787">
        <f t="shared" si="56"/>
        <v>0</v>
      </c>
      <c r="K297" s="693">
        <v>0</v>
      </c>
      <c r="L297" s="2124">
        <v>0</v>
      </c>
      <c r="M297" s="6787">
        <f t="shared" si="57"/>
        <v>0</v>
      </c>
    </row>
    <row r="298" spans="1:13" ht="15.75" hidden="1" thickBot="1" x14ac:dyDescent="0.3">
      <c r="A298" s="6794" t="s">
        <v>1078</v>
      </c>
      <c r="B298" s="6802" t="s">
        <v>513</v>
      </c>
      <c r="C298" s="1931">
        <v>0</v>
      </c>
      <c r="D298" s="6851" t="str">
        <f t="shared" si="52"/>
        <v/>
      </c>
      <c r="E298" s="1932">
        <v>0</v>
      </c>
      <c r="F298" s="6852">
        <v>0</v>
      </c>
      <c r="G298" s="5583" t="str">
        <f t="shared" si="53"/>
        <v/>
      </c>
      <c r="H298" s="1932">
        <v>0</v>
      </c>
      <c r="I298" s="6852">
        <v>0</v>
      </c>
      <c r="J298" s="6790">
        <f t="shared" si="56"/>
        <v>0</v>
      </c>
      <c r="K298" s="1932">
        <v>0</v>
      </c>
      <c r="L298" s="6852">
        <v>0</v>
      </c>
      <c r="M298" s="6790">
        <f t="shared" si="57"/>
        <v>0</v>
      </c>
    </row>
    <row r="299" spans="1:13" ht="24" hidden="1" thickBot="1" x14ac:dyDescent="0.3">
      <c r="A299" s="6788" t="s">
        <v>1079</v>
      </c>
      <c r="B299" s="6789" t="s">
        <v>410</v>
      </c>
      <c r="C299" s="1878">
        <v>0</v>
      </c>
      <c r="D299" s="5581" t="str">
        <f t="shared" si="52"/>
        <v/>
      </c>
      <c r="E299" s="1879">
        <v>0</v>
      </c>
      <c r="F299" s="2104">
        <v>0</v>
      </c>
      <c r="G299" s="5583" t="str">
        <f t="shared" si="53"/>
        <v/>
      </c>
      <c r="H299" s="1879">
        <v>0</v>
      </c>
      <c r="I299" s="2104">
        <v>0</v>
      </c>
      <c r="J299" s="6790">
        <f t="shared" si="56"/>
        <v>0</v>
      </c>
      <c r="K299" s="1879">
        <v>0</v>
      </c>
      <c r="L299" s="2104">
        <v>0</v>
      </c>
      <c r="M299" s="6790">
        <f t="shared" si="57"/>
        <v>0</v>
      </c>
    </row>
    <row r="300" spans="1:13" ht="15.75" hidden="1" thickBot="1" x14ac:dyDescent="0.3">
      <c r="A300" s="6788" t="s">
        <v>1080</v>
      </c>
      <c r="B300" s="6789" t="s">
        <v>411</v>
      </c>
      <c r="C300" s="1878">
        <v>0</v>
      </c>
      <c r="D300" s="5581" t="str">
        <f t="shared" si="52"/>
        <v/>
      </c>
      <c r="E300" s="1879">
        <v>0</v>
      </c>
      <c r="F300" s="2104">
        <v>0</v>
      </c>
      <c r="G300" s="5583" t="str">
        <f t="shared" si="53"/>
        <v/>
      </c>
      <c r="H300" s="1879">
        <v>0</v>
      </c>
      <c r="I300" s="2104">
        <v>0</v>
      </c>
      <c r="J300" s="6790">
        <f t="shared" si="56"/>
        <v>0</v>
      </c>
      <c r="K300" s="1879">
        <v>0</v>
      </c>
      <c r="L300" s="2104">
        <v>0</v>
      </c>
      <c r="M300" s="6790">
        <f t="shared" si="57"/>
        <v>0</v>
      </c>
    </row>
    <row r="301" spans="1:13" ht="15.75" hidden="1" thickBot="1" x14ac:dyDescent="0.3">
      <c r="A301" s="6788" t="s">
        <v>1081</v>
      </c>
      <c r="B301" s="6789" t="s">
        <v>412</v>
      </c>
      <c r="C301" s="1232">
        <v>0</v>
      </c>
      <c r="D301" s="6850" t="str">
        <f t="shared" si="52"/>
        <v/>
      </c>
      <c r="E301" s="693">
        <v>0</v>
      </c>
      <c r="F301" s="2124">
        <v>0</v>
      </c>
      <c r="G301" s="5583" t="str">
        <f t="shared" si="53"/>
        <v/>
      </c>
      <c r="H301" s="693">
        <v>0</v>
      </c>
      <c r="I301" s="2124">
        <v>0</v>
      </c>
      <c r="J301" s="6790">
        <f t="shared" si="56"/>
        <v>0</v>
      </c>
      <c r="K301" s="693">
        <v>0</v>
      </c>
      <c r="L301" s="2124">
        <v>0</v>
      </c>
      <c r="M301" s="6790">
        <f t="shared" si="57"/>
        <v>0</v>
      </c>
    </row>
    <row r="302" spans="1:13" ht="15.75" hidden="1" thickBot="1" x14ac:dyDescent="0.3">
      <c r="A302" s="6793" t="s">
        <v>486</v>
      </c>
      <c r="B302" s="6804" t="s">
        <v>413</v>
      </c>
      <c r="C302" s="1878">
        <v>1</v>
      </c>
      <c r="D302" s="5581" t="str">
        <f t="shared" si="52"/>
        <v/>
      </c>
      <c r="E302" s="1879">
        <v>0</v>
      </c>
      <c r="F302" s="2104">
        <v>0</v>
      </c>
      <c r="G302" s="5583" t="str">
        <f t="shared" si="53"/>
        <v/>
      </c>
      <c r="H302" s="1879">
        <v>0</v>
      </c>
      <c r="I302" s="2104">
        <v>0</v>
      </c>
      <c r="J302" s="6790">
        <f t="shared" si="56"/>
        <v>0</v>
      </c>
      <c r="K302" s="1879">
        <v>0</v>
      </c>
      <c r="L302" s="2104">
        <v>0</v>
      </c>
      <c r="M302" s="6790">
        <f t="shared" si="57"/>
        <v>0</v>
      </c>
    </row>
    <row r="303" spans="1:13" ht="24" hidden="1" thickBot="1" x14ac:dyDescent="0.3">
      <c r="A303" s="6784" t="s">
        <v>1082</v>
      </c>
      <c r="B303" s="6785" t="s">
        <v>414</v>
      </c>
      <c r="C303" s="6853">
        <v>0</v>
      </c>
      <c r="D303" s="6854" t="str">
        <f t="shared" si="52"/>
        <v/>
      </c>
      <c r="E303" s="1935">
        <v>0</v>
      </c>
      <c r="F303" s="6855">
        <v>0</v>
      </c>
      <c r="G303" s="5583" t="str">
        <f t="shared" si="53"/>
        <v/>
      </c>
      <c r="H303" s="1935">
        <v>0</v>
      </c>
      <c r="I303" s="6855">
        <v>0</v>
      </c>
      <c r="J303" s="6790">
        <f t="shared" si="56"/>
        <v>0</v>
      </c>
      <c r="K303" s="1935">
        <v>0</v>
      </c>
      <c r="L303" s="6855">
        <v>0</v>
      </c>
      <c r="M303" s="6790">
        <f t="shared" si="57"/>
        <v>0</v>
      </c>
    </row>
    <row r="304" spans="1:13" ht="24" hidden="1" thickBot="1" x14ac:dyDescent="0.3">
      <c r="A304" s="6788" t="s">
        <v>1083</v>
      </c>
      <c r="B304" s="6795" t="s">
        <v>765</v>
      </c>
      <c r="C304" s="1931">
        <v>0</v>
      </c>
      <c r="D304" s="6851" t="str">
        <f t="shared" si="52"/>
        <v/>
      </c>
      <c r="E304" s="1932">
        <v>0</v>
      </c>
      <c r="F304" s="6852">
        <v>0</v>
      </c>
      <c r="G304" s="5583" t="str">
        <f t="shared" si="53"/>
        <v/>
      </c>
      <c r="H304" s="1932">
        <v>0</v>
      </c>
      <c r="I304" s="6852">
        <v>0</v>
      </c>
      <c r="J304" s="6790">
        <f t="shared" si="56"/>
        <v>0</v>
      </c>
      <c r="K304" s="1932">
        <v>0</v>
      </c>
      <c r="L304" s="6852">
        <v>0</v>
      </c>
      <c r="M304" s="6790">
        <f t="shared" si="57"/>
        <v>0</v>
      </c>
    </row>
    <row r="305" spans="1:13" ht="23.25" hidden="1" thickBot="1" x14ac:dyDescent="0.3">
      <c r="A305" s="6848" t="s">
        <v>1084</v>
      </c>
      <c r="B305" s="6778" t="s">
        <v>766</v>
      </c>
      <c r="C305" s="6796"/>
      <c r="D305" s="6780"/>
      <c r="E305" s="6781"/>
      <c r="F305" s="6780"/>
      <c r="G305" s="6780"/>
      <c r="H305" s="6780"/>
      <c r="I305" s="6780"/>
      <c r="J305" s="6780"/>
      <c r="K305" s="6780"/>
      <c r="L305" s="6780"/>
      <c r="M305" s="6782"/>
    </row>
    <row r="306" spans="1:13" ht="24" hidden="1" thickBot="1" x14ac:dyDescent="0.3">
      <c r="A306" s="6784" t="s">
        <v>1085</v>
      </c>
      <c r="B306" s="6785" t="s">
        <v>415</v>
      </c>
      <c r="C306" s="6853">
        <v>0</v>
      </c>
      <c r="D306" s="6850" t="str">
        <f t="shared" si="52"/>
        <v/>
      </c>
      <c r="E306" s="1935">
        <v>0</v>
      </c>
      <c r="F306" s="6855">
        <v>0</v>
      </c>
      <c r="G306" s="5583" t="str">
        <f t="shared" si="53"/>
        <v/>
      </c>
      <c r="H306" s="1935">
        <v>0</v>
      </c>
      <c r="I306" s="6855">
        <v>0</v>
      </c>
      <c r="J306" s="6790">
        <f t="shared" ref="J306:J310" si="58">SUM(H306:I306)</f>
        <v>0</v>
      </c>
      <c r="K306" s="1935">
        <v>0</v>
      </c>
      <c r="L306" s="6855">
        <v>0</v>
      </c>
      <c r="M306" s="6790">
        <f t="shared" ref="M306:M310" si="59">SUM(K306:L306)</f>
        <v>0</v>
      </c>
    </row>
    <row r="307" spans="1:13" ht="24" hidden="1" thickBot="1" x14ac:dyDescent="0.3">
      <c r="A307" s="6794" t="s">
        <v>1086</v>
      </c>
      <c r="B307" s="6795" t="s">
        <v>416</v>
      </c>
      <c r="C307" s="1232">
        <v>0</v>
      </c>
      <c r="D307" s="6850" t="str">
        <f t="shared" si="52"/>
        <v/>
      </c>
      <c r="E307" s="693">
        <v>0</v>
      </c>
      <c r="F307" s="2124">
        <v>0</v>
      </c>
      <c r="G307" s="5583" t="str">
        <f t="shared" si="53"/>
        <v/>
      </c>
      <c r="H307" s="693">
        <v>0</v>
      </c>
      <c r="I307" s="2124">
        <v>0</v>
      </c>
      <c r="J307" s="6790">
        <f t="shared" si="58"/>
        <v>0</v>
      </c>
      <c r="K307" s="693">
        <v>0</v>
      </c>
      <c r="L307" s="2124">
        <v>0</v>
      </c>
      <c r="M307" s="6790">
        <f t="shared" si="59"/>
        <v>0</v>
      </c>
    </row>
    <row r="308" spans="1:13" ht="24" hidden="1" thickBot="1" x14ac:dyDescent="0.3">
      <c r="A308" s="6794" t="s">
        <v>1087</v>
      </c>
      <c r="B308" s="6795" t="s">
        <v>417</v>
      </c>
      <c r="C308" s="1232">
        <v>0</v>
      </c>
      <c r="D308" s="6850" t="str">
        <f t="shared" si="52"/>
        <v/>
      </c>
      <c r="E308" s="693">
        <v>0</v>
      </c>
      <c r="F308" s="2124">
        <v>0</v>
      </c>
      <c r="G308" s="5583" t="str">
        <f t="shared" si="53"/>
        <v/>
      </c>
      <c r="H308" s="693">
        <v>0</v>
      </c>
      <c r="I308" s="2124">
        <v>0</v>
      </c>
      <c r="J308" s="6790">
        <f t="shared" si="58"/>
        <v>0</v>
      </c>
      <c r="K308" s="693">
        <v>0</v>
      </c>
      <c r="L308" s="2124">
        <v>0</v>
      </c>
      <c r="M308" s="6790">
        <f t="shared" si="59"/>
        <v>0</v>
      </c>
    </row>
    <row r="309" spans="1:13" ht="24" hidden="1" thickBot="1" x14ac:dyDescent="0.3">
      <c r="A309" s="6794" t="s">
        <v>1088</v>
      </c>
      <c r="B309" s="6795" t="s">
        <v>418</v>
      </c>
      <c r="C309" s="1232">
        <v>2</v>
      </c>
      <c r="D309" s="6850" t="str">
        <f t="shared" si="52"/>
        <v/>
      </c>
      <c r="E309" s="693">
        <v>0</v>
      </c>
      <c r="F309" s="2124">
        <v>0</v>
      </c>
      <c r="G309" s="5583" t="str">
        <f t="shared" si="53"/>
        <v/>
      </c>
      <c r="H309" s="693">
        <v>0</v>
      </c>
      <c r="I309" s="2124">
        <v>0</v>
      </c>
      <c r="J309" s="6790">
        <f t="shared" si="58"/>
        <v>0</v>
      </c>
      <c r="K309" s="693">
        <v>0</v>
      </c>
      <c r="L309" s="2124">
        <v>0</v>
      </c>
      <c r="M309" s="6790">
        <f t="shared" si="59"/>
        <v>0</v>
      </c>
    </row>
    <row r="310" spans="1:13" ht="23.25" hidden="1" thickBot="1" x14ac:dyDescent="0.3">
      <c r="A310" s="6809" t="s">
        <v>1089</v>
      </c>
      <c r="B310" s="6810" t="s">
        <v>419</v>
      </c>
      <c r="C310" s="1912">
        <v>0</v>
      </c>
      <c r="D310" s="5584" t="str">
        <f t="shared" si="52"/>
        <v/>
      </c>
      <c r="E310" s="1913">
        <v>0</v>
      </c>
      <c r="F310" s="6811">
        <v>0</v>
      </c>
      <c r="G310" s="6839" t="str">
        <f t="shared" si="53"/>
        <v/>
      </c>
      <c r="H310" s="1913">
        <v>0</v>
      </c>
      <c r="I310" s="6811">
        <v>0</v>
      </c>
      <c r="J310" s="6840">
        <f t="shared" si="58"/>
        <v>0</v>
      </c>
      <c r="K310" s="1913">
        <v>0</v>
      </c>
      <c r="L310" s="6811">
        <v>0</v>
      </c>
      <c r="M310" s="6840">
        <f t="shared" si="59"/>
        <v>0</v>
      </c>
    </row>
    <row r="311" spans="1:13" ht="23.25" hidden="1" thickBot="1" x14ac:dyDescent="0.3">
      <c r="A311" s="6856" t="s">
        <v>1090</v>
      </c>
      <c r="B311" s="6778" t="s">
        <v>767</v>
      </c>
      <c r="C311" s="6796"/>
      <c r="D311" s="6780"/>
      <c r="E311" s="6781"/>
      <c r="F311" s="6780"/>
      <c r="G311" s="6780"/>
      <c r="H311" s="6780"/>
      <c r="I311" s="6780"/>
      <c r="J311" s="6780"/>
      <c r="K311" s="6780"/>
      <c r="L311" s="6780"/>
      <c r="M311" s="6782"/>
    </row>
    <row r="312" spans="1:13" ht="15.75" hidden="1" thickBot="1" x14ac:dyDescent="0.3">
      <c r="A312" s="6794" t="s">
        <v>1091</v>
      </c>
      <c r="B312" s="6802" t="s">
        <v>420</v>
      </c>
      <c r="C312" s="6853">
        <v>0</v>
      </c>
      <c r="D312" s="6850" t="str">
        <f t="shared" si="52"/>
        <v/>
      </c>
      <c r="E312" s="1935">
        <v>0</v>
      </c>
      <c r="F312" s="6855">
        <v>0</v>
      </c>
      <c r="G312" s="5583" t="str">
        <f t="shared" si="53"/>
        <v/>
      </c>
      <c r="H312" s="1935">
        <v>0</v>
      </c>
      <c r="I312" s="6855">
        <v>0</v>
      </c>
      <c r="J312" s="6790">
        <f t="shared" ref="J312:J336" si="60">SUM(H312:I312)</f>
        <v>0</v>
      </c>
      <c r="K312" s="1935">
        <v>0</v>
      </c>
      <c r="L312" s="6855">
        <v>0</v>
      </c>
      <c r="M312" s="6790">
        <f t="shared" ref="M312:M336" si="61">SUM(K312:L312)</f>
        <v>0</v>
      </c>
    </row>
    <row r="313" spans="1:13" ht="15.75" hidden="1" thickBot="1" x14ac:dyDescent="0.3">
      <c r="A313" s="6794" t="s">
        <v>1092</v>
      </c>
      <c r="B313" s="6795" t="s">
        <v>421</v>
      </c>
      <c r="C313" s="1232">
        <v>0</v>
      </c>
      <c r="D313" s="6850" t="str">
        <f t="shared" si="52"/>
        <v/>
      </c>
      <c r="E313" s="693">
        <v>0</v>
      </c>
      <c r="F313" s="2124">
        <v>0</v>
      </c>
      <c r="G313" s="5583" t="str">
        <f t="shared" si="53"/>
        <v/>
      </c>
      <c r="H313" s="693">
        <v>0</v>
      </c>
      <c r="I313" s="2124">
        <v>0</v>
      </c>
      <c r="J313" s="6790">
        <f t="shared" si="60"/>
        <v>0</v>
      </c>
      <c r="K313" s="693">
        <v>0</v>
      </c>
      <c r="L313" s="2124">
        <v>0</v>
      </c>
      <c r="M313" s="6790">
        <f t="shared" si="61"/>
        <v>0</v>
      </c>
    </row>
    <row r="314" spans="1:13" ht="15.75" hidden="1" thickBot="1" x14ac:dyDescent="0.3">
      <c r="A314" s="6788" t="s">
        <v>1093</v>
      </c>
      <c r="B314" s="6789" t="s">
        <v>422</v>
      </c>
      <c r="C314" s="1232">
        <v>0</v>
      </c>
      <c r="D314" s="6850" t="str">
        <f t="shared" si="52"/>
        <v/>
      </c>
      <c r="E314" s="693">
        <v>0</v>
      </c>
      <c r="F314" s="2124">
        <v>0</v>
      </c>
      <c r="G314" s="5583" t="str">
        <f t="shared" si="53"/>
        <v/>
      </c>
      <c r="H314" s="693">
        <v>0</v>
      </c>
      <c r="I314" s="2124">
        <v>0</v>
      </c>
      <c r="J314" s="6790">
        <f t="shared" si="60"/>
        <v>0</v>
      </c>
      <c r="K314" s="693">
        <v>0</v>
      </c>
      <c r="L314" s="2124">
        <v>0</v>
      </c>
      <c r="M314" s="6790">
        <f t="shared" si="61"/>
        <v>0</v>
      </c>
    </row>
    <row r="315" spans="1:13" ht="15.75" hidden="1" thickBot="1" x14ac:dyDescent="0.3">
      <c r="A315" s="6788" t="s">
        <v>1094</v>
      </c>
      <c r="B315" s="6789" t="s">
        <v>423</v>
      </c>
      <c r="C315" s="1232">
        <v>0</v>
      </c>
      <c r="D315" s="6850" t="str">
        <f t="shared" si="52"/>
        <v/>
      </c>
      <c r="E315" s="693">
        <v>0</v>
      </c>
      <c r="F315" s="2124">
        <v>0</v>
      </c>
      <c r="G315" s="5583" t="str">
        <f t="shared" si="53"/>
        <v/>
      </c>
      <c r="H315" s="693">
        <v>0</v>
      </c>
      <c r="I315" s="2124">
        <v>0</v>
      </c>
      <c r="J315" s="6790">
        <f t="shared" si="60"/>
        <v>0</v>
      </c>
      <c r="K315" s="693">
        <v>0</v>
      </c>
      <c r="L315" s="2124">
        <v>0</v>
      </c>
      <c r="M315" s="6790">
        <f t="shared" si="61"/>
        <v>0</v>
      </c>
    </row>
    <row r="316" spans="1:13" ht="24" hidden="1" thickBot="1" x14ac:dyDescent="0.3">
      <c r="A316" s="6788" t="s">
        <v>1095</v>
      </c>
      <c r="B316" s="6789" t="s">
        <v>768</v>
      </c>
      <c r="C316" s="1232">
        <v>0</v>
      </c>
      <c r="D316" s="6850" t="str">
        <f t="shared" si="52"/>
        <v/>
      </c>
      <c r="E316" s="693">
        <v>0</v>
      </c>
      <c r="F316" s="2124">
        <v>0</v>
      </c>
      <c r="G316" s="5583" t="str">
        <f t="shared" si="53"/>
        <v/>
      </c>
      <c r="H316" s="693">
        <v>0</v>
      </c>
      <c r="I316" s="2124">
        <v>0</v>
      </c>
      <c r="J316" s="6790">
        <f t="shared" si="60"/>
        <v>0</v>
      </c>
      <c r="K316" s="693">
        <v>0</v>
      </c>
      <c r="L316" s="2124">
        <v>0</v>
      </c>
      <c r="M316" s="6790">
        <f t="shared" si="61"/>
        <v>0</v>
      </c>
    </row>
    <row r="317" spans="1:13" ht="24" hidden="1" thickBot="1" x14ac:dyDescent="0.3">
      <c r="A317" s="6857" t="s">
        <v>1096</v>
      </c>
      <c r="B317" s="6847" t="s">
        <v>424</v>
      </c>
      <c r="C317" s="1232">
        <v>0</v>
      </c>
      <c r="D317" s="6850" t="str">
        <f t="shared" si="52"/>
        <v/>
      </c>
      <c r="E317" s="693">
        <v>0</v>
      </c>
      <c r="F317" s="2124">
        <v>0</v>
      </c>
      <c r="G317" s="5583" t="str">
        <f t="shared" si="53"/>
        <v/>
      </c>
      <c r="H317" s="693">
        <v>0</v>
      </c>
      <c r="I317" s="2124">
        <v>0</v>
      </c>
      <c r="J317" s="6790">
        <f t="shared" si="60"/>
        <v>0</v>
      </c>
      <c r="K317" s="693">
        <v>0</v>
      </c>
      <c r="L317" s="2124">
        <v>0</v>
      </c>
      <c r="M317" s="6790">
        <f t="shared" si="61"/>
        <v>0</v>
      </c>
    </row>
    <row r="318" spans="1:13" ht="24" hidden="1" thickBot="1" x14ac:dyDescent="0.3">
      <c r="A318" s="6794" t="s">
        <v>1097</v>
      </c>
      <c r="B318" s="6795" t="s">
        <v>425</v>
      </c>
      <c r="C318" s="1232">
        <v>0</v>
      </c>
      <c r="D318" s="6850" t="str">
        <f t="shared" si="52"/>
        <v/>
      </c>
      <c r="E318" s="693">
        <v>0</v>
      </c>
      <c r="F318" s="2124">
        <v>0</v>
      </c>
      <c r="G318" s="5583" t="str">
        <f t="shared" si="53"/>
        <v/>
      </c>
      <c r="H318" s="693">
        <v>0</v>
      </c>
      <c r="I318" s="2124">
        <v>0</v>
      </c>
      <c r="J318" s="6790">
        <f t="shared" si="60"/>
        <v>0</v>
      </c>
      <c r="K318" s="693">
        <v>0</v>
      </c>
      <c r="L318" s="2124">
        <v>0</v>
      </c>
      <c r="M318" s="6790">
        <f t="shared" si="61"/>
        <v>0</v>
      </c>
    </row>
    <row r="319" spans="1:13" ht="24" hidden="1" thickBot="1" x14ac:dyDescent="0.3">
      <c r="A319" s="6794" t="s">
        <v>1098</v>
      </c>
      <c r="B319" s="6795" t="s">
        <v>426</v>
      </c>
      <c r="C319" s="1232">
        <v>0</v>
      </c>
      <c r="D319" s="6850" t="str">
        <f t="shared" si="52"/>
        <v/>
      </c>
      <c r="E319" s="693">
        <v>0</v>
      </c>
      <c r="F319" s="2124">
        <v>0</v>
      </c>
      <c r="G319" s="5583" t="str">
        <f t="shared" si="53"/>
        <v/>
      </c>
      <c r="H319" s="693">
        <v>0</v>
      </c>
      <c r="I319" s="2124">
        <v>0</v>
      </c>
      <c r="J319" s="6790">
        <f t="shared" si="60"/>
        <v>0</v>
      </c>
      <c r="K319" s="693">
        <v>0</v>
      </c>
      <c r="L319" s="2124">
        <v>0</v>
      </c>
      <c r="M319" s="6790">
        <f t="shared" si="61"/>
        <v>0</v>
      </c>
    </row>
    <row r="320" spans="1:13" ht="24" hidden="1" thickBot="1" x14ac:dyDescent="0.3">
      <c r="A320" s="6788" t="s">
        <v>1099</v>
      </c>
      <c r="B320" s="6789" t="s">
        <v>427</v>
      </c>
      <c r="C320" s="1232">
        <v>0</v>
      </c>
      <c r="D320" s="6850" t="str">
        <f t="shared" si="52"/>
        <v/>
      </c>
      <c r="E320" s="693">
        <v>0</v>
      </c>
      <c r="F320" s="2124">
        <v>0</v>
      </c>
      <c r="G320" s="5583" t="str">
        <f t="shared" si="53"/>
        <v/>
      </c>
      <c r="H320" s="693">
        <v>0</v>
      </c>
      <c r="I320" s="2124">
        <v>0</v>
      </c>
      <c r="J320" s="6790">
        <f t="shared" si="60"/>
        <v>0</v>
      </c>
      <c r="K320" s="693">
        <v>0</v>
      </c>
      <c r="L320" s="2124">
        <v>0</v>
      </c>
      <c r="M320" s="6790">
        <f t="shared" si="61"/>
        <v>0</v>
      </c>
    </row>
    <row r="321" spans="1:13" ht="15.75" hidden="1" thickBot="1" x14ac:dyDescent="0.3">
      <c r="A321" s="6788" t="s">
        <v>1100</v>
      </c>
      <c r="B321" s="6789" t="s">
        <v>428</v>
      </c>
      <c r="C321" s="1232">
        <v>0</v>
      </c>
      <c r="D321" s="6850" t="str">
        <f t="shared" si="52"/>
        <v/>
      </c>
      <c r="E321" s="693">
        <v>0</v>
      </c>
      <c r="F321" s="2124">
        <v>0</v>
      </c>
      <c r="G321" s="5583" t="str">
        <f t="shared" si="53"/>
        <v/>
      </c>
      <c r="H321" s="693">
        <v>0</v>
      </c>
      <c r="I321" s="2124">
        <v>0</v>
      </c>
      <c r="J321" s="6790">
        <f t="shared" si="60"/>
        <v>0</v>
      </c>
      <c r="K321" s="693">
        <v>0</v>
      </c>
      <c r="L321" s="2124">
        <v>0</v>
      </c>
      <c r="M321" s="6790">
        <f t="shared" si="61"/>
        <v>0</v>
      </c>
    </row>
    <row r="322" spans="1:13" ht="24" hidden="1" thickBot="1" x14ac:dyDescent="0.3">
      <c r="A322" s="6788" t="s">
        <v>1101</v>
      </c>
      <c r="B322" s="6789" t="s">
        <v>429</v>
      </c>
      <c r="C322" s="1232">
        <v>0</v>
      </c>
      <c r="D322" s="6850" t="str">
        <f t="shared" si="52"/>
        <v/>
      </c>
      <c r="E322" s="693">
        <v>0</v>
      </c>
      <c r="F322" s="2124">
        <v>0</v>
      </c>
      <c r="G322" s="5583" t="str">
        <f t="shared" si="53"/>
        <v/>
      </c>
      <c r="H322" s="693">
        <v>0</v>
      </c>
      <c r="I322" s="2124">
        <v>0</v>
      </c>
      <c r="J322" s="6790">
        <f t="shared" si="60"/>
        <v>0</v>
      </c>
      <c r="K322" s="693">
        <v>0</v>
      </c>
      <c r="L322" s="2124">
        <v>0</v>
      </c>
      <c r="M322" s="6790">
        <f t="shared" si="61"/>
        <v>0</v>
      </c>
    </row>
    <row r="323" spans="1:13" ht="24" hidden="1" thickBot="1" x14ac:dyDescent="0.3">
      <c r="A323" s="6857" t="s">
        <v>1102</v>
      </c>
      <c r="B323" s="6847" t="s">
        <v>430</v>
      </c>
      <c r="C323" s="1232">
        <v>0</v>
      </c>
      <c r="D323" s="6850" t="str">
        <f t="shared" si="52"/>
        <v/>
      </c>
      <c r="E323" s="693">
        <v>0</v>
      </c>
      <c r="F323" s="2124">
        <v>0</v>
      </c>
      <c r="G323" s="5583" t="str">
        <f t="shared" si="53"/>
        <v/>
      </c>
      <c r="H323" s="693">
        <v>0</v>
      </c>
      <c r="I323" s="2124">
        <v>0</v>
      </c>
      <c r="J323" s="6790">
        <f t="shared" si="60"/>
        <v>0</v>
      </c>
      <c r="K323" s="693">
        <v>0</v>
      </c>
      <c r="L323" s="2124">
        <v>0</v>
      </c>
      <c r="M323" s="6790">
        <f t="shared" si="61"/>
        <v>0</v>
      </c>
    </row>
    <row r="324" spans="1:13" ht="15.75" hidden="1" thickBot="1" x14ac:dyDescent="0.3">
      <c r="A324" s="6794" t="s">
        <v>1103</v>
      </c>
      <c r="B324" s="6795" t="s">
        <v>431</v>
      </c>
      <c r="C324" s="1232">
        <v>0</v>
      </c>
      <c r="D324" s="6850" t="str">
        <f t="shared" si="52"/>
        <v/>
      </c>
      <c r="E324" s="693">
        <v>0</v>
      </c>
      <c r="F324" s="2124">
        <v>0</v>
      </c>
      <c r="G324" s="5583" t="str">
        <f t="shared" si="53"/>
        <v/>
      </c>
      <c r="H324" s="693">
        <v>0</v>
      </c>
      <c r="I324" s="2124">
        <v>0</v>
      </c>
      <c r="J324" s="6790">
        <f t="shared" si="60"/>
        <v>0</v>
      </c>
      <c r="K324" s="693">
        <v>0</v>
      </c>
      <c r="L324" s="2124">
        <v>0</v>
      </c>
      <c r="M324" s="6790">
        <f t="shared" si="61"/>
        <v>0</v>
      </c>
    </row>
    <row r="325" spans="1:13" ht="35.25" hidden="1" thickBot="1" x14ac:dyDescent="0.3">
      <c r="A325" s="6794" t="s">
        <v>1104</v>
      </c>
      <c r="B325" s="6795" t="s">
        <v>432</v>
      </c>
      <c r="C325" s="1232">
        <v>1</v>
      </c>
      <c r="D325" s="6850" t="str">
        <f t="shared" si="52"/>
        <v/>
      </c>
      <c r="E325" s="693">
        <v>0</v>
      </c>
      <c r="F325" s="2124">
        <v>0</v>
      </c>
      <c r="G325" s="6786" t="str">
        <f t="shared" si="53"/>
        <v/>
      </c>
      <c r="H325" s="693">
        <v>0</v>
      </c>
      <c r="I325" s="2124">
        <v>0</v>
      </c>
      <c r="J325" s="6787">
        <f t="shared" si="60"/>
        <v>0</v>
      </c>
      <c r="K325" s="693">
        <v>0</v>
      </c>
      <c r="L325" s="2124">
        <v>0</v>
      </c>
      <c r="M325" s="6787">
        <f t="shared" si="61"/>
        <v>0</v>
      </c>
    </row>
    <row r="326" spans="1:13" ht="35.25" hidden="1" thickBot="1" x14ac:dyDescent="0.3">
      <c r="A326" s="6788" t="s">
        <v>1105</v>
      </c>
      <c r="B326" s="6789" t="s">
        <v>433</v>
      </c>
      <c r="C326" s="1232">
        <v>0</v>
      </c>
      <c r="D326" s="6850" t="str">
        <f t="shared" si="52"/>
        <v/>
      </c>
      <c r="E326" s="693">
        <v>0</v>
      </c>
      <c r="F326" s="2124">
        <v>0</v>
      </c>
      <c r="G326" s="5583" t="str">
        <f t="shared" si="53"/>
        <v/>
      </c>
      <c r="H326" s="693">
        <v>0</v>
      </c>
      <c r="I326" s="2124">
        <v>0</v>
      </c>
      <c r="J326" s="6790">
        <f t="shared" si="60"/>
        <v>0</v>
      </c>
      <c r="K326" s="693">
        <v>0</v>
      </c>
      <c r="L326" s="2124">
        <v>0</v>
      </c>
      <c r="M326" s="6790">
        <f t="shared" si="61"/>
        <v>0</v>
      </c>
    </row>
    <row r="327" spans="1:13" ht="15.75" hidden="1" thickBot="1" x14ac:dyDescent="0.3">
      <c r="A327" s="6788" t="s">
        <v>1106</v>
      </c>
      <c r="B327" s="6789" t="s">
        <v>434</v>
      </c>
      <c r="C327" s="1232">
        <v>0</v>
      </c>
      <c r="D327" s="6850" t="str">
        <f t="shared" si="52"/>
        <v/>
      </c>
      <c r="E327" s="693">
        <v>0</v>
      </c>
      <c r="F327" s="2124">
        <v>0</v>
      </c>
      <c r="G327" s="5583" t="str">
        <f t="shared" si="53"/>
        <v/>
      </c>
      <c r="H327" s="693">
        <v>0</v>
      </c>
      <c r="I327" s="2124">
        <v>0</v>
      </c>
      <c r="J327" s="6790">
        <f t="shared" si="60"/>
        <v>0</v>
      </c>
      <c r="K327" s="693">
        <v>0</v>
      </c>
      <c r="L327" s="2124">
        <v>0</v>
      </c>
      <c r="M327" s="6790">
        <f t="shared" si="61"/>
        <v>0</v>
      </c>
    </row>
    <row r="328" spans="1:13" ht="24" hidden="1" thickBot="1" x14ac:dyDescent="0.3">
      <c r="A328" s="6788" t="s">
        <v>1107</v>
      </c>
      <c r="B328" s="6789" t="s">
        <v>435</v>
      </c>
      <c r="C328" s="1232">
        <v>0</v>
      </c>
      <c r="D328" s="6850" t="str">
        <f t="shared" si="52"/>
        <v/>
      </c>
      <c r="E328" s="693">
        <v>0</v>
      </c>
      <c r="F328" s="2124">
        <v>0</v>
      </c>
      <c r="G328" s="5583" t="str">
        <f t="shared" si="53"/>
        <v/>
      </c>
      <c r="H328" s="693">
        <v>0</v>
      </c>
      <c r="I328" s="2124">
        <v>0</v>
      </c>
      <c r="J328" s="6790">
        <f t="shared" si="60"/>
        <v>0</v>
      </c>
      <c r="K328" s="693">
        <v>0</v>
      </c>
      <c r="L328" s="2124">
        <v>0</v>
      </c>
      <c r="M328" s="6790">
        <f t="shared" si="61"/>
        <v>0</v>
      </c>
    </row>
    <row r="329" spans="1:13" ht="15.75" hidden="1" thickBot="1" x14ac:dyDescent="0.3">
      <c r="A329" s="6857" t="s">
        <v>1108</v>
      </c>
      <c r="B329" s="6847" t="s">
        <v>436</v>
      </c>
      <c r="C329" s="1232">
        <v>0</v>
      </c>
      <c r="D329" s="6850" t="str">
        <f t="shared" ref="D329:D337" si="62">IF(F329*C329=0,"",F329/C329*100)</f>
        <v/>
      </c>
      <c r="E329" s="693">
        <v>0</v>
      </c>
      <c r="F329" s="2124">
        <v>0</v>
      </c>
      <c r="G329" s="5583" t="str">
        <f t="shared" ref="G329:G337" si="63">IF(E329*F329=0,"",(F329/E329)*100-100)</f>
        <v/>
      </c>
      <c r="H329" s="693">
        <v>0</v>
      </c>
      <c r="I329" s="2124">
        <v>0</v>
      </c>
      <c r="J329" s="6790">
        <f t="shared" si="60"/>
        <v>0</v>
      </c>
      <c r="K329" s="693">
        <v>0</v>
      </c>
      <c r="L329" s="2124">
        <v>0</v>
      </c>
      <c r="M329" s="6790">
        <f t="shared" si="61"/>
        <v>0</v>
      </c>
    </row>
    <row r="330" spans="1:13" ht="24" hidden="1" thickBot="1" x14ac:dyDescent="0.3">
      <c r="A330" s="6794" t="s">
        <v>1109</v>
      </c>
      <c r="B330" s="6795" t="s">
        <v>437</v>
      </c>
      <c r="C330" s="1232">
        <v>0</v>
      </c>
      <c r="D330" s="6850" t="str">
        <f t="shared" si="62"/>
        <v/>
      </c>
      <c r="E330" s="693">
        <v>0</v>
      </c>
      <c r="F330" s="2124">
        <v>0</v>
      </c>
      <c r="G330" s="5583" t="str">
        <f t="shared" si="63"/>
        <v/>
      </c>
      <c r="H330" s="693">
        <v>0</v>
      </c>
      <c r="I330" s="2124">
        <v>0</v>
      </c>
      <c r="J330" s="6790">
        <f t="shared" si="60"/>
        <v>0</v>
      </c>
      <c r="K330" s="693">
        <v>0</v>
      </c>
      <c r="L330" s="2124">
        <v>0</v>
      </c>
      <c r="M330" s="6790">
        <f t="shared" si="61"/>
        <v>0</v>
      </c>
    </row>
    <row r="331" spans="1:13" ht="24" hidden="1" thickBot="1" x14ac:dyDescent="0.3">
      <c r="A331" s="6794" t="s">
        <v>1110</v>
      </c>
      <c r="B331" s="6795" t="s">
        <v>438</v>
      </c>
      <c r="C331" s="1232">
        <v>0</v>
      </c>
      <c r="D331" s="6850" t="str">
        <f t="shared" si="62"/>
        <v/>
      </c>
      <c r="E331" s="693">
        <v>0</v>
      </c>
      <c r="F331" s="2124">
        <v>0</v>
      </c>
      <c r="G331" s="5583" t="str">
        <f t="shared" si="63"/>
        <v/>
      </c>
      <c r="H331" s="693">
        <v>0</v>
      </c>
      <c r="I331" s="2124">
        <v>0</v>
      </c>
      <c r="J331" s="6790">
        <f t="shared" si="60"/>
        <v>0</v>
      </c>
      <c r="K331" s="693">
        <v>0</v>
      </c>
      <c r="L331" s="2124">
        <v>0</v>
      </c>
      <c r="M331" s="6790">
        <f t="shared" si="61"/>
        <v>0</v>
      </c>
    </row>
    <row r="332" spans="1:13" ht="24" hidden="1" thickBot="1" x14ac:dyDescent="0.3">
      <c r="A332" s="6788" t="s">
        <v>1111</v>
      </c>
      <c r="B332" s="6789" t="s">
        <v>439</v>
      </c>
      <c r="C332" s="1232">
        <v>0</v>
      </c>
      <c r="D332" s="6850" t="str">
        <f t="shared" si="62"/>
        <v/>
      </c>
      <c r="E332" s="693">
        <v>0</v>
      </c>
      <c r="F332" s="2124">
        <v>0</v>
      </c>
      <c r="G332" s="5583" t="str">
        <f t="shared" si="63"/>
        <v/>
      </c>
      <c r="H332" s="693">
        <v>0</v>
      </c>
      <c r="I332" s="2124">
        <v>0</v>
      </c>
      <c r="J332" s="6790">
        <f t="shared" si="60"/>
        <v>0</v>
      </c>
      <c r="K332" s="693">
        <v>0</v>
      </c>
      <c r="L332" s="2124">
        <v>0</v>
      </c>
      <c r="M332" s="6790">
        <f t="shared" si="61"/>
        <v>0</v>
      </c>
    </row>
    <row r="333" spans="1:13" ht="15.75" hidden="1" thickBot="1" x14ac:dyDescent="0.3">
      <c r="A333" s="6788" t="s">
        <v>1112</v>
      </c>
      <c r="B333" s="6789" t="s">
        <v>440</v>
      </c>
      <c r="C333" s="1232">
        <v>0</v>
      </c>
      <c r="D333" s="6850" t="str">
        <f t="shared" si="62"/>
        <v/>
      </c>
      <c r="E333" s="693">
        <v>0</v>
      </c>
      <c r="F333" s="2124">
        <v>0</v>
      </c>
      <c r="G333" s="5583" t="str">
        <f t="shared" si="63"/>
        <v/>
      </c>
      <c r="H333" s="693">
        <v>0</v>
      </c>
      <c r="I333" s="2124">
        <v>0</v>
      </c>
      <c r="J333" s="6790">
        <f t="shared" si="60"/>
        <v>0</v>
      </c>
      <c r="K333" s="693">
        <v>0</v>
      </c>
      <c r="L333" s="2124">
        <v>0</v>
      </c>
      <c r="M333" s="6790">
        <f t="shared" si="61"/>
        <v>0</v>
      </c>
    </row>
    <row r="334" spans="1:13" ht="24" hidden="1" thickBot="1" x14ac:dyDescent="0.3">
      <c r="A334" s="6788" t="s">
        <v>1113</v>
      </c>
      <c r="B334" s="6789" t="s">
        <v>441</v>
      </c>
      <c r="C334" s="1232">
        <v>0</v>
      </c>
      <c r="D334" s="6850" t="str">
        <f t="shared" si="62"/>
        <v/>
      </c>
      <c r="E334" s="693">
        <v>0</v>
      </c>
      <c r="F334" s="2124">
        <v>0</v>
      </c>
      <c r="G334" s="5583" t="str">
        <f t="shared" si="63"/>
        <v/>
      </c>
      <c r="H334" s="693">
        <v>0</v>
      </c>
      <c r="I334" s="2124">
        <v>0</v>
      </c>
      <c r="J334" s="6790">
        <f t="shared" si="60"/>
        <v>0</v>
      </c>
      <c r="K334" s="693">
        <v>0</v>
      </c>
      <c r="L334" s="2124">
        <v>0</v>
      </c>
      <c r="M334" s="6790">
        <f t="shared" si="61"/>
        <v>0</v>
      </c>
    </row>
    <row r="335" spans="1:13" ht="24" hidden="1" thickBot="1" x14ac:dyDescent="0.3">
      <c r="A335" s="6858" t="s">
        <v>1114</v>
      </c>
      <c r="B335" s="6859" t="s">
        <v>442</v>
      </c>
      <c r="C335" s="1931">
        <v>0</v>
      </c>
      <c r="D335" s="6851" t="str">
        <f t="shared" si="62"/>
        <v/>
      </c>
      <c r="E335" s="1932">
        <v>0</v>
      </c>
      <c r="F335" s="6852">
        <v>0</v>
      </c>
      <c r="G335" s="6839" t="str">
        <f t="shared" si="63"/>
        <v/>
      </c>
      <c r="H335" s="1932">
        <v>0</v>
      </c>
      <c r="I335" s="6852">
        <v>0</v>
      </c>
      <c r="J335" s="6840">
        <f t="shared" si="60"/>
        <v>0</v>
      </c>
      <c r="K335" s="1932">
        <v>0</v>
      </c>
      <c r="L335" s="6852">
        <v>0</v>
      </c>
      <c r="M335" s="6840">
        <f t="shared" si="61"/>
        <v>0</v>
      </c>
    </row>
    <row r="336" spans="1:13" ht="15.75" hidden="1" thickBot="1" x14ac:dyDescent="0.3">
      <c r="A336" s="7636" t="s">
        <v>564</v>
      </c>
      <c r="B336" s="7637"/>
      <c r="C336" s="1911">
        <v>50</v>
      </c>
      <c r="D336" s="6860" t="str">
        <f t="shared" si="62"/>
        <v/>
      </c>
      <c r="E336" s="1910">
        <v>0</v>
      </c>
      <c r="F336" s="6861">
        <v>0</v>
      </c>
      <c r="G336" s="5573" t="str">
        <f t="shared" si="63"/>
        <v/>
      </c>
      <c r="H336" s="1868">
        <v>0</v>
      </c>
      <c r="I336" s="2112">
        <v>0</v>
      </c>
      <c r="J336" s="6862">
        <f t="shared" si="60"/>
        <v>0</v>
      </c>
      <c r="K336" s="1868">
        <v>0</v>
      </c>
      <c r="L336" s="2112">
        <v>0</v>
      </c>
      <c r="M336" s="6862">
        <f t="shared" si="61"/>
        <v>0</v>
      </c>
    </row>
    <row r="337" spans="1:26" ht="15.75" thickBot="1" x14ac:dyDescent="0.3">
      <c r="A337" s="7638" t="s">
        <v>14</v>
      </c>
      <c r="B337" s="7639"/>
      <c r="C337" s="1945">
        <f>SUM(C9:C31,C33:C47,C49:C54,C56:C60,C62:C66,C68:C74,C76:C80,C82:C87,C89:C97,C99:C112,C114:C127,C129:C150,C152:C159,C161:C165,C167:C185,C187:C206,C208:C215,C217:C226,C228:C234,C236:C245,C247:C259,C261:C283,C285:C291,C293:C304,C306:C310,C312:C336)</f>
        <v>55131</v>
      </c>
      <c r="D337" s="5574">
        <f t="shared" si="62"/>
        <v>9.4574740164335847</v>
      </c>
      <c r="E337" s="1946">
        <f t="shared" ref="E337:F337" si="64">SUM(E9:E31,E33:E47,E49:E54,E56:E60,E62:E66,E68:E74,E76:E80,E82:E87,E89:E97,E99:E112,E114:E127,E129:E150,E152:E159,E161:E165,E167:E185,E187:E206,E208:E215,E217:E226,E228:E234,E236:E245,E247:E259,E261:E283,E285:E291,E293:E304,E306:E310,E312:E336)</f>
        <v>4917</v>
      </c>
      <c r="F337" s="2128">
        <f t="shared" si="64"/>
        <v>5214</v>
      </c>
      <c r="G337" s="5573">
        <f t="shared" si="63"/>
        <v>6.0402684563758413</v>
      </c>
      <c r="H337" s="1946">
        <f t="shared" ref="H337:M337" si="65">SUM(H9:H31,H33:H47,H49:H54,H56:H60,H62:H66,H68:H74,H76:H80,H82:H87,H89:H97,H99:H112,H114:H127,H129:H150,H152:H159,H161:H165,H167:H185,H187:H206,H208:H215,H217:H226,H228:H234,H236:H245,H247:H259,H261:H283,H285:H291,H293:H304,H306:H310,H312:H336)</f>
        <v>2308</v>
      </c>
      <c r="I337" s="2128">
        <f t="shared" si="65"/>
        <v>2283</v>
      </c>
      <c r="J337" s="6863">
        <f t="shared" si="65"/>
        <v>4591</v>
      </c>
      <c r="K337" s="1946">
        <f t="shared" si="65"/>
        <v>2548</v>
      </c>
      <c r="L337" s="2128">
        <f t="shared" si="65"/>
        <v>746</v>
      </c>
      <c r="M337" s="6863">
        <f t="shared" si="65"/>
        <v>3294</v>
      </c>
    </row>
    <row r="339" spans="1:26" ht="33" customHeight="1" x14ac:dyDescent="0.25">
      <c r="A339" s="7628" t="s">
        <v>2827</v>
      </c>
      <c r="B339" s="7629"/>
      <c r="C339" s="7629"/>
      <c r="D339" s="7629"/>
      <c r="E339" s="7629"/>
      <c r="F339" s="7629"/>
      <c r="G339" s="7629"/>
      <c r="H339" s="7629"/>
      <c r="I339" s="7629"/>
      <c r="J339" s="7629"/>
      <c r="K339" s="7629"/>
      <c r="L339" s="7629"/>
      <c r="M339" s="7629"/>
    </row>
    <row r="340" spans="1:26" x14ac:dyDescent="0.25">
      <c r="A340" s="167"/>
      <c r="B340"/>
      <c r="C340"/>
      <c r="D340"/>
      <c r="E340"/>
      <c r="F340"/>
      <c r="G340"/>
      <c r="H340"/>
      <c r="I340"/>
      <c r="J340" s="167"/>
      <c r="K340"/>
      <c r="L340"/>
      <c r="M340" s="167"/>
    </row>
    <row r="349" spans="1:26" s="6864" customFormat="1" ht="15" customHeight="1" x14ac:dyDescent="0.25">
      <c r="B349" s="6865"/>
      <c r="C349" s="6866"/>
      <c r="D349" s="6866"/>
      <c r="E349" s="6866"/>
      <c r="F349" s="6866"/>
      <c r="G349" s="6866"/>
      <c r="H349" s="6866"/>
      <c r="I349" s="6866"/>
      <c r="J349" s="6867"/>
      <c r="K349" s="6866"/>
      <c r="L349" s="6866"/>
      <c r="M349" s="6867"/>
      <c r="N349"/>
      <c r="O349"/>
      <c r="P349"/>
      <c r="Q349"/>
      <c r="R349"/>
      <c r="S349"/>
      <c r="T349"/>
      <c r="U349"/>
      <c r="V349"/>
      <c r="W349"/>
      <c r="X349"/>
      <c r="Y349"/>
      <c r="Z349"/>
    </row>
    <row r="350" spans="1:26" s="6864" customFormat="1" ht="15" customHeight="1" x14ac:dyDescent="0.25">
      <c r="B350" s="6865"/>
      <c r="C350" s="6866"/>
      <c r="D350" s="6866"/>
      <c r="E350" s="6866"/>
      <c r="F350" s="6866"/>
      <c r="G350" s="6866"/>
      <c r="H350" s="6866"/>
      <c r="I350" s="6866"/>
      <c r="J350" s="6867"/>
      <c r="K350" s="6866"/>
      <c r="L350" s="6866"/>
      <c r="M350" s="6867"/>
      <c r="N350"/>
      <c r="O350"/>
      <c r="P350"/>
      <c r="Q350"/>
      <c r="R350"/>
      <c r="S350"/>
      <c r="T350"/>
      <c r="U350"/>
      <c r="V350"/>
      <c r="W350"/>
      <c r="X350"/>
      <c r="Y350"/>
      <c r="Z350"/>
    </row>
    <row r="352" spans="1:26" s="6864" customFormat="1" ht="15" customHeight="1" x14ac:dyDescent="0.25">
      <c r="B352" s="6865"/>
      <c r="C352" s="6866"/>
      <c r="D352" s="6866"/>
      <c r="E352" s="6866"/>
      <c r="F352" s="6866"/>
      <c r="G352" s="6866"/>
      <c r="H352" s="6866"/>
      <c r="I352" s="6866"/>
      <c r="J352" s="6867"/>
      <c r="K352" s="6866"/>
      <c r="L352" s="6866"/>
      <c r="M352" s="6867"/>
      <c r="N352"/>
      <c r="O352"/>
      <c r="P352"/>
      <c r="Q352"/>
      <c r="R352"/>
      <c r="S352"/>
      <c r="T352"/>
      <c r="U352"/>
      <c r="V352"/>
      <c r="W352"/>
      <c r="X352"/>
      <c r="Y352"/>
      <c r="Z352"/>
    </row>
    <row r="353" spans="2:26" s="6864" customFormat="1" ht="15" customHeight="1" x14ac:dyDescent="0.25">
      <c r="B353" s="6865"/>
      <c r="C353" s="6866"/>
      <c r="D353" s="6866"/>
      <c r="E353" s="6866"/>
      <c r="F353" s="6866"/>
      <c r="G353" s="6866"/>
      <c r="H353" s="6866"/>
      <c r="I353" s="6866"/>
      <c r="J353" s="6867"/>
      <c r="K353" s="6866"/>
      <c r="L353" s="6866"/>
      <c r="M353" s="6867"/>
      <c r="N353"/>
      <c r="O353"/>
      <c r="P353"/>
      <c r="Q353"/>
      <c r="R353"/>
      <c r="S353"/>
      <c r="T353"/>
      <c r="U353"/>
      <c r="V353"/>
      <c r="W353"/>
      <c r="X353"/>
      <c r="Y353"/>
      <c r="Z353"/>
    </row>
    <row r="354" spans="2:26" s="6864" customFormat="1" ht="15" customHeight="1" x14ac:dyDescent="0.25">
      <c r="B354" s="6865"/>
      <c r="C354" s="6866"/>
      <c r="D354" s="6866"/>
      <c r="E354" s="6866"/>
      <c r="F354" s="6866"/>
      <c r="G354" s="6866"/>
      <c r="H354" s="6866"/>
      <c r="I354" s="6866"/>
      <c r="J354" s="6867"/>
      <c r="K354" s="6866"/>
      <c r="L354" s="6866"/>
      <c r="M354" s="6867"/>
      <c r="N354"/>
      <c r="O354"/>
      <c r="P354"/>
      <c r="Q354"/>
      <c r="R354"/>
      <c r="S354"/>
      <c r="T354"/>
      <c r="U354"/>
      <c r="V354"/>
      <c r="W354"/>
      <c r="X354"/>
      <c r="Y354"/>
      <c r="Z354"/>
    </row>
    <row r="355" spans="2:26" s="6864" customFormat="1" ht="15" customHeight="1" x14ac:dyDescent="0.25">
      <c r="B355" s="6865"/>
      <c r="C355" s="6866"/>
      <c r="D355" s="6866"/>
      <c r="E355" s="6866"/>
      <c r="F355" s="6866"/>
      <c r="G355" s="6866"/>
      <c r="H355" s="6866"/>
      <c r="I355" s="6866"/>
      <c r="J355" s="6867"/>
      <c r="K355" s="6866"/>
      <c r="L355" s="6866"/>
      <c r="M355" s="6867"/>
      <c r="N355"/>
      <c r="O355"/>
      <c r="P355"/>
      <c r="Q355"/>
      <c r="R355"/>
      <c r="S355"/>
      <c r="T355"/>
      <c r="U355"/>
      <c r="V355"/>
      <c r="W355"/>
      <c r="X355"/>
      <c r="Y355"/>
      <c r="Z355"/>
    </row>
    <row r="356" spans="2:26" s="6864" customFormat="1" ht="15" customHeight="1" x14ac:dyDescent="0.25">
      <c r="B356" s="6865"/>
      <c r="C356" s="6866"/>
      <c r="D356" s="6866"/>
      <c r="E356" s="6866"/>
      <c r="F356" s="6866"/>
      <c r="G356" s="6866"/>
      <c r="H356" s="6866"/>
      <c r="I356" s="6866"/>
      <c r="J356" s="6867"/>
      <c r="K356" s="6866"/>
      <c r="L356" s="6866"/>
      <c r="M356" s="6867"/>
      <c r="N356"/>
      <c r="O356"/>
      <c r="P356"/>
      <c r="Q356"/>
      <c r="R356"/>
      <c r="S356"/>
      <c r="T356"/>
      <c r="U356"/>
      <c r="V356"/>
      <c r="W356"/>
      <c r="X356"/>
      <c r="Y356"/>
      <c r="Z356"/>
    </row>
    <row r="357" spans="2:26" s="6864" customFormat="1" ht="15" customHeight="1" x14ac:dyDescent="0.25">
      <c r="B357" s="6865"/>
      <c r="C357" s="6866"/>
      <c r="D357" s="6866"/>
      <c r="E357" s="6866"/>
      <c r="F357" s="6866"/>
      <c r="G357" s="6866"/>
      <c r="H357" s="6866"/>
      <c r="I357" s="6866"/>
      <c r="J357" s="6867"/>
      <c r="K357" s="6866"/>
      <c r="L357" s="6866"/>
      <c r="M357" s="6867"/>
      <c r="N357"/>
      <c r="O357"/>
      <c r="P357"/>
      <c r="Q357"/>
      <c r="R357"/>
      <c r="S357"/>
      <c r="T357"/>
      <c r="U357"/>
      <c r="V357"/>
      <c r="W357"/>
      <c r="X357"/>
      <c r="Y357"/>
      <c r="Z357"/>
    </row>
    <row r="358" spans="2:26" s="6864" customFormat="1" ht="15" customHeight="1" x14ac:dyDescent="0.25">
      <c r="B358" s="6865"/>
      <c r="C358" s="6866"/>
      <c r="D358" s="6866"/>
      <c r="E358" s="6866"/>
      <c r="F358" s="6866"/>
      <c r="G358" s="6866"/>
      <c r="H358" s="6866"/>
      <c r="I358" s="6866"/>
      <c r="J358" s="6867"/>
      <c r="K358" s="6866"/>
      <c r="L358" s="6866"/>
      <c r="M358" s="6867"/>
      <c r="N358"/>
      <c r="O358"/>
      <c r="P358"/>
      <c r="Q358"/>
      <c r="R358"/>
      <c r="S358"/>
      <c r="T358"/>
      <c r="U358"/>
      <c r="V358"/>
      <c r="W358"/>
      <c r="X358"/>
      <c r="Y358"/>
      <c r="Z358"/>
    </row>
    <row r="360" spans="2:26" s="6864" customFormat="1" ht="15.75" customHeight="1" x14ac:dyDescent="0.25">
      <c r="B360" s="6865"/>
      <c r="C360" s="6866"/>
      <c r="D360" s="6866"/>
      <c r="E360" s="6866"/>
      <c r="F360" s="6866"/>
      <c r="G360" s="6866"/>
      <c r="H360" s="6866"/>
      <c r="I360" s="6866"/>
      <c r="J360" s="6867"/>
      <c r="K360" s="6866"/>
      <c r="L360" s="6866"/>
      <c r="M360" s="6867"/>
      <c r="N360"/>
      <c r="O360"/>
      <c r="P360"/>
      <c r="Q360"/>
      <c r="R360"/>
      <c r="S360"/>
      <c r="T360"/>
      <c r="U360"/>
      <c r="V360"/>
      <c r="W360"/>
      <c r="X360"/>
      <c r="Y360"/>
      <c r="Z360"/>
    </row>
    <row r="361" spans="2:26" s="6864" customFormat="1" ht="15" customHeight="1" x14ac:dyDescent="0.25">
      <c r="B361" s="6865"/>
      <c r="C361" s="6866"/>
      <c r="D361" s="6866"/>
      <c r="E361" s="6866"/>
      <c r="F361" s="6866"/>
      <c r="G361" s="6866"/>
      <c r="H361" s="6866"/>
      <c r="I361" s="6866"/>
      <c r="J361" s="6867"/>
      <c r="K361" s="6866"/>
      <c r="L361" s="6866"/>
      <c r="M361" s="6867"/>
      <c r="N361"/>
      <c r="O361"/>
      <c r="P361"/>
      <c r="Q361"/>
      <c r="R361"/>
      <c r="S361"/>
      <c r="T361"/>
      <c r="U361"/>
      <c r="V361"/>
      <c r="W361"/>
      <c r="X361"/>
      <c r="Y361"/>
      <c r="Z361"/>
    </row>
    <row r="367" spans="2:26" s="6864" customFormat="1" ht="15" customHeight="1" x14ac:dyDescent="0.25">
      <c r="B367" s="6865"/>
      <c r="C367" s="6866"/>
      <c r="D367" s="6866"/>
      <c r="E367" s="6866"/>
      <c r="F367" s="6866"/>
      <c r="G367" s="6866"/>
      <c r="H367" s="6866"/>
      <c r="I367" s="6866"/>
      <c r="J367" s="6867"/>
      <c r="K367" s="6866"/>
      <c r="L367" s="6866"/>
      <c r="M367" s="6867"/>
      <c r="N367"/>
      <c r="O367"/>
      <c r="P367"/>
      <c r="Q367"/>
      <c r="R367"/>
      <c r="S367"/>
      <c r="T367"/>
      <c r="U367"/>
      <c r="V367"/>
      <c r="W367"/>
      <c r="X367"/>
      <c r="Y367"/>
      <c r="Z367"/>
    </row>
    <row r="713" spans="2:26" s="6864" customFormat="1" ht="15" customHeight="1" x14ac:dyDescent="0.25">
      <c r="B713" s="6865"/>
      <c r="C713" s="6866"/>
      <c r="D713" s="6866"/>
      <c r="E713" s="6866"/>
      <c r="F713" s="6866"/>
      <c r="G713" s="6866"/>
      <c r="H713" s="6866"/>
      <c r="I713" s="6866"/>
      <c r="J713" s="6867"/>
      <c r="K713" s="6866"/>
      <c r="L713" s="6866"/>
      <c r="M713" s="6867"/>
      <c r="N713"/>
      <c r="O713"/>
      <c r="P713"/>
      <c r="Q713"/>
      <c r="R713"/>
      <c r="S713"/>
      <c r="T713"/>
      <c r="U713"/>
      <c r="V713"/>
      <c r="W713"/>
      <c r="X713"/>
      <c r="Y713"/>
      <c r="Z713"/>
    </row>
    <row r="778" spans="2:26" s="6864" customFormat="1" ht="15" customHeight="1" x14ac:dyDescent="0.25">
      <c r="B778" s="6865"/>
      <c r="C778" s="6866"/>
      <c r="D778" s="6866"/>
      <c r="E778" s="6866"/>
      <c r="F778" s="6866"/>
      <c r="G778" s="6866"/>
      <c r="H778" s="6866"/>
      <c r="I778" s="6866"/>
      <c r="J778" s="6867"/>
      <c r="K778" s="6866"/>
      <c r="L778" s="6866"/>
      <c r="M778" s="6867"/>
      <c r="N778"/>
      <c r="O778"/>
      <c r="P778"/>
      <c r="Q778"/>
      <c r="R778"/>
      <c r="S778"/>
      <c r="T778"/>
      <c r="U778"/>
      <c r="V778"/>
      <c r="W778"/>
      <c r="X778"/>
      <c r="Y778"/>
      <c r="Z778"/>
    </row>
    <row r="779" spans="2:26" s="6864" customFormat="1" ht="15" customHeight="1" x14ac:dyDescent="0.25">
      <c r="B779" s="6865"/>
      <c r="C779" s="6866"/>
      <c r="D779" s="6866"/>
      <c r="E779" s="6866"/>
      <c r="F779" s="6866"/>
      <c r="G779" s="6866"/>
      <c r="H779" s="6866"/>
      <c r="I779" s="6866"/>
      <c r="J779" s="6867"/>
      <c r="K779" s="6866"/>
      <c r="L779" s="6866"/>
      <c r="M779" s="6867"/>
      <c r="N779"/>
      <c r="O779"/>
      <c r="P779"/>
      <c r="Q779"/>
      <c r="R779"/>
      <c r="S779"/>
      <c r="T779"/>
      <c r="U779"/>
      <c r="V779"/>
      <c r="W779"/>
      <c r="X779"/>
      <c r="Y779"/>
      <c r="Z779"/>
    </row>
    <row r="781" spans="2:26" s="6864" customFormat="1" ht="15" customHeight="1" x14ac:dyDescent="0.25">
      <c r="B781" s="6865"/>
      <c r="C781" s="6866"/>
      <c r="D781" s="6866"/>
      <c r="E781" s="6866"/>
      <c r="F781" s="6866"/>
      <c r="G781" s="6866"/>
      <c r="H781" s="6866"/>
      <c r="I781" s="6866"/>
      <c r="J781" s="6867"/>
      <c r="K781" s="6866"/>
      <c r="L781" s="6866"/>
      <c r="M781" s="6867"/>
      <c r="N781"/>
      <c r="O781"/>
      <c r="P781"/>
      <c r="Q781"/>
      <c r="R781"/>
      <c r="S781"/>
      <c r="T781"/>
      <c r="U781"/>
      <c r="V781"/>
      <c r="W781"/>
      <c r="X781"/>
      <c r="Y781"/>
      <c r="Z781"/>
    </row>
    <row r="782" spans="2:26" s="6864" customFormat="1" ht="15" customHeight="1" x14ac:dyDescent="0.25">
      <c r="B782" s="6865"/>
      <c r="C782" s="6866"/>
      <c r="D782" s="6866"/>
      <c r="E782" s="6866"/>
      <c r="F782" s="6866"/>
      <c r="G782" s="6866"/>
      <c r="H782" s="6866"/>
      <c r="I782" s="6866"/>
      <c r="J782" s="6867"/>
      <c r="K782" s="6866"/>
      <c r="L782" s="6866"/>
      <c r="M782" s="6867"/>
      <c r="N782"/>
      <c r="O782"/>
      <c r="P782"/>
      <c r="Q782"/>
      <c r="R782"/>
      <c r="S782"/>
      <c r="T782"/>
      <c r="U782"/>
      <c r="V782"/>
      <c r="W782"/>
      <c r="X782"/>
      <c r="Y782"/>
      <c r="Z782"/>
    </row>
    <row r="783" spans="2:26" s="6864" customFormat="1" ht="15" customHeight="1" x14ac:dyDescent="0.25">
      <c r="B783" s="6865"/>
      <c r="C783" s="6866"/>
      <c r="D783" s="6866"/>
      <c r="E783" s="6866"/>
      <c r="F783" s="6866"/>
      <c r="G783" s="6866"/>
      <c r="H783" s="6866"/>
      <c r="I783" s="6866"/>
      <c r="J783" s="6867"/>
      <c r="K783" s="6866"/>
      <c r="L783" s="6866"/>
      <c r="M783" s="6867"/>
      <c r="N783"/>
      <c r="O783"/>
      <c r="P783"/>
      <c r="Q783"/>
      <c r="R783"/>
      <c r="S783"/>
      <c r="T783"/>
      <c r="U783"/>
      <c r="V783"/>
      <c r="W783"/>
      <c r="X783"/>
      <c r="Y783"/>
      <c r="Z783"/>
    </row>
    <row r="784" spans="2:26" s="6864" customFormat="1" ht="15" customHeight="1" x14ac:dyDescent="0.25">
      <c r="B784" s="6865"/>
      <c r="C784" s="6866"/>
      <c r="D784" s="6866"/>
      <c r="E784" s="6866"/>
      <c r="F784" s="6866"/>
      <c r="G784" s="6866"/>
      <c r="H784" s="6866"/>
      <c r="I784" s="6866"/>
      <c r="J784" s="6867"/>
      <c r="K784" s="6866"/>
      <c r="L784" s="6866"/>
      <c r="M784" s="6867"/>
      <c r="N784"/>
      <c r="O784"/>
      <c r="P784"/>
      <c r="Q784"/>
      <c r="R784"/>
      <c r="S784"/>
      <c r="T784"/>
      <c r="U784"/>
      <c r="V784"/>
      <c r="W784"/>
      <c r="X784"/>
      <c r="Y784"/>
      <c r="Z784"/>
    </row>
    <row r="785" spans="2:26" s="6864" customFormat="1" ht="15" customHeight="1" x14ac:dyDescent="0.25">
      <c r="B785" s="6865"/>
      <c r="C785" s="6866"/>
      <c r="D785" s="6866"/>
      <c r="E785" s="6866"/>
      <c r="F785" s="6866"/>
      <c r="G785" s="6866"/>
      <c r="H785" s="6866"/>
      <c r="I785" s="6866"/>
      <c r="J785" s="6867"/>
      <c r="K785" s="6866"/>
      <c r="L785" s="6866"/>
      <c r="M785" s="6867"/>
      <c r="N785"/>
      <c r="O785"/>
      <c r="P785"/>
      <c r="Q785"/>
      <c r="R785"/>
      <c r="S785"/>
      <c r="T785"/>
      <c r="U785"/>
      <c r="V785"/>
      <c r="W785"/>
      <c r="X785"/>
      <c r="Y785"/>
      <c r="Z785"/>
    </row>
    <row r="786" spans="2:26" s="6864" customFormat="1" ht="15" customHeight="1" x14ac:dyDescent="0.25">
      <c r="B786" s="6865"/>
      <c r="C786" s="6866"/>
      <c r="D786" s="6866"/>
      <c r="E786" s="6866"/>
      <c r="F786" s="6866"/>
      <c r="G786" s="6866"/>
      <c r="H786" s="6866"/>
      <c r="I786" s="6866"/>
      <c r="J786" s="6867"/>
      <c r="K786" s="6866"/>
      <c r="L786" s="6866"/>
      <c r="M786" s="6867"/>
      <c r="N786"/>
      <c r="O786"/>
      <c r="P786"/>
      <c r="Q786"/>
      <c r="R786"/>
      <c r="S786"/>
      <c r="T786"/>
      <c r="U786"/>
      <c r="V786"/>
      <c r="W786"/>
      <c r="X786"/>
      <c r="Y786"/>
      <c r="Z786"/>
    </row>
    <row r="787" spans="2:26" s="6864" customFormat="1" ht="15" customHeight="1" x14ac:dyDescent="0.25">
      <c r="B787" s="6865"/>
      <c r="C787" s="6866"/>
      <c r="D787" s="6866"/>
      <c r="E787" s="6866"/>
      <c r="F787" s="6866"/>
      <c r="G787" s="6866"/>
      <c r="H787" s="6866"/>
      <c r="I787" s="6866"/>
      <c r="J787" s="6867"/>
      <c r="K787" s="6866"/>
      <c r="L787" s="6866"/>
      <c r="M787" s="6867"/>
      <c r="N787"/>
      <c r="O787"/>
      <c r="P787"/>
      <c r="Q787"/>
      <c r="R787"/>
      <c r="S787"/>
      <c r="T787"/>
      <c r="U787"/>
      <c r="V787"/>
      <c r="W787"/>
      <c r="X787"/>
      <c r="Y787"/>
      <c r="Z787"/>
    </row>
    <row r="788" spans="2:26" s="6864" customFormat="1" ht="15.75" customHeight="1" x14ac:dyDescent="0.25">
      <c r="B788" s="6865"/>
      <c r="C788" s="6866"/>
      <c r="D788" s="6866"/>
      <c r="E788" s="6866"/>
      <c r="F788" s="6866"/>
      <c r="G788" s="6866"/>
      <c r="H788" s="6866"/>
      <c r="I788" s="6866"/>
      <c r="J788" s="6867"/>
      <c r="K788" s="6866"/>
      <c r="L788" s="6866"/>
      <c r="M788" s="6867"/>
      <c r="N788"/>
      <c r="O788"/>
      <c r="P788"/>
      <c r="Q788"/>
      <c r="R788"/>
      <c r="S788"/>
      <c r="T788"/>
      <c r="U788"/>
      <c r="V788"/>
      <c r="W788"/>
      <c r="X788"/>
      <c r="Y788"/>
      <c r="Z788"/>
    </row>
    <row r="789" spans="2:26" s="6864" customFormat="1" ht="15" customHeight="1" x14ac:dyDescent="0.25">
      <c r="B789" s="6865"/>
      <c r="C789" s="6866"/>
      <c r="D789" s="6866"/>
      <c r="E789" s="6866"/>
      <c r="F789" s="6866"/>
      <c r="G789" s="6866"/>
      <c r="H789" s="6866"/>
      <c r="I789" s="6866"/>
      <c r="J789" s="6867"/>
      <c r="K789" s="6866"/>
      <c r="L789" s="6866"/>
      <c r="M789" s="6867"/>
      <c r="N789"/>
      <c r="O789"/>
      <c r="P789"/>
      <c r="Q789"/>
      <c r="R789"/>
      <c r="S789"/>
      <c r="T789"/>
      <c r="U789"/>
      <c r="V789"/>
      <c r="W789"/>
      <c r="X789"/>
      <c r="Y789"/>
      <c r="Z789"/>
    </row>
    <row r="795" spans="2:26" s="6864" customFormat="1" ht="15" customHeight="1" x14ac:dyDescent="0.25">
      <c r="B795" s="6865"/>
      <c r="C795" s="6866"/>
      <c r="D795" s="6866"/>
      <c r="E795" s="6866"/>
      <c r="F795" s="6866"/>
      <c r="G795" s="6866"/>
      <c r="H795" s="6866"/>
      <c r="I795" s="6866"/>
      <c r="J795" s="6867"/>
      <c r="K795" s="6866"/>
      <c r="L795" s="6866"/>
      <c r="M795" s="6867"/>
      <c r="N795"/>
      <c r="O795"/>
      <c r="P795"/>
      <c r="Q795"/>
      <c r="R795"/>
      <c r="S795"/>
      <c r="T795"/>
      <c r="U795"/>
      <c r="V795"/>
      <c r="W795"/>
      <c r="X795"/>
      <c r="Y795"/>
      <c r="Z795"/>
    </row>
    <row r="1141" spans="2:26" s="6864" customFormat="1" ht="15" customHeight="1" x14ac:dyDescent="0.25">
      <c r="B1141" s="6865"/>
      <c r="C1141" s="6866"/>
      <c r="D1141" s="6866"/>
      <c r="E1141" s="6866"/>
      <c r="F1141" s="6866"/>
      <c r="G1141" s="6866"/>
      <c r="H1141" s="6866"/>
      <c r="I1141" s="6866"/>
      <c r="J1141" s="6867"/>
      <c r="K1141" s="6866"/>
      <c r="L1141" s="6866"/>
      <c r="M1141" s="6867"/>
      <c r="N1141"/>
      <c r="O1141"/>
      <c r="P1141"/>
      <c r="Q1141"/>
      <c r="R1141"/>
      <c r="S1141"/>
      <c r="T1141"/>
      <c r="U1141"/>
      <c r="V1141"/>
      <c r="W1141"/>
      <c r="X1141"/>
      <c r="Y1141"/>
      <c r="Z1141"/>
    </row>
    <row r="1206" spans="2:26" s="6864" customFormat="1" ht="15" customHeight="1" x14ac:dyDescent="0.25">
      <c r="B1206" s="6865"/>
      <c r="C1206" s="6866"/>
      <c r="D1206" s="6866"/>
      <c r="E1206" s="6866"/>
      <c r="F1206" s="6866"/>
      <c r="G1206" s="6866"/>
      <c r="H1206" s="6866"/>
      <c r="I1206" s="6866"/>
      <c r="J1206" s="6867"/>
      <c r="K1206" s="6866"/>
      <c r="L1206" s="6866"/>
      <c r="M1206" s="6867"/>
      <c r="N1206"/>
      <c r="O1206"/>
      <c r="P1206"/>
      <c r="Q1206"/>
      <c r="R1206"/>
      <c r="S1206"/>
      <c r="T1206"/>
      <c r="U1206"/>
      <c r="V1206"/>
      <c r="W1206"/>
      <c r="X1206"/>
      <c r="Y1206"/>
      <c r="Z1206"/>
    </row>
    <row r="1207" spans="2:26" s="6864" customFormat="1" ht="15" customHeight="1" x14ac:dyDescent="0.25">
      <c r="B1207" s="6865"/>
      <c r="C1207" s="6866"/>
      <c r="D1207" s="6866"/>
      <c r="E1207" s="6866"/>
      <c r="F1207" s="6866"/>
      <c r="G1207" s="6866"/>
      <c r="H1207" s="6866"/>
      <c r="I1207" s="6866"/>
      <c r="J1207" s="6867"/>
      <c r="K1207" s="6866"/>
      <c r="L1207" s="6866"/>
      <c r="M1207" s="6867"/>
      <c r="N1207"/>
      <c r="O1207"/>
      <c r="P1207"/>
      <c r="Q1207"/>
      <c r="R1207"/>
      <c r="S1207"/>
      <c r="T1207"/>
      <c r="U1207"/>
      <c r="V1207"/>
      <c r="W1207"/>
      <c r="X1207"/>
      <c r="Y1207"/>
      <c r="Z1207"/>
    </row>
    <row r="1209" spans="2:26" s="6864" customFormat="1" ht="15" customHeight="1" x14ac:dyDescent="0.25">
      <c r="B1209" s="6865"/>
      <c r="C1209" s="6866"/>
      <c r="D1209" s="6866"/>
      <c r="E1209" s="6866"/>
      <c r="F1209" s="6866"/>
      <c r="G1209" s="6866"/>
      <c r="H1209" s="6866"/>
      <c r="I1209" s="6866"/>
      <c r="J1209" s="6867"/>
      <c r="K1209" s="6866"/>
      <c r="L1209" s="6866"/>
      <c r="M1209" s="6867"/>
      <c r="N1209"/>
      <c r="O1209"/>
      <c r="P1209"/>
      <c r="Q1209"/>
      <c r="R1209"/>
      <c r="S1209"/>
      <c r="T1209"/>
      <c r="U1209"/>
      <c r="V1209"/>
      <c r="W1209"/>
      <c r="X1209"/>
      <c r="Y1209"/>
      <c r="Z1209"/>
    </row>
    <row r="1210" spans="2:26" s="6864" customFormat="1" ht="15" customHeight="1" x14ac:dyDescent="0.25">
      <c r="B1210" s="6865"/>
      <c r="C1210" s="6866"/>
      <c r="D1210" s="6866"/>
      <c r="E1210" s="6866"/>
      <c r="F1210" s="6866"/>
      <c r="G1210" s="6866"/>
      <c r="H1210" s="6866"/>
      <c r="I1210" s="6866"/>
      <c r="J1210" s="6867"/>
      <c r="K1210" s="6866"/>
      <c r="L1210" s="6866"/>
      <c r="M1210" s="6867"/>
      <c r="N1210"/>
      <c r="O1210"/>
      <c r="P1210"/>
      <c r="Q1210"/>
      <c r="R1210"/>
      <c r="S1210"/>
      <c r="T1210"/>
      <c r="U1210"/>
      <c r="V1210"/>
      <c r="W1210"/>
      <c r="X1210"/>
      <c r="Y1210"/>
      <c r="Z1210"/>
    </row>
    <row r="1211" spans="2:26" s="6864" customFormat="1" ht="15" customHeight="1" x14ac:dyDescent="0.25">
      <c r="B1211" s="6865"/>
      <c r="C1211" s="6866"/>
      <c r="D1211" s="6866"/>
      <c r="E1211" s="6866"/>
      <c r="F1211" s="6866"/>
      <c r="G1211" s="6866"/>
      <c r="H1211" s="6866"/>
      <c r="I1211" s="6866"/>
      <c r="J1211" s="6867"/>
      <c r="K1211" s="6866"/>
      <c r="L1211" s="6866"/>
      <c r="M1211" s="6867"/>
      <c r="N1211"/>
      <c r="O1211"/>
      <c r="P1211"/>
      <c r="Q1211"/>
      <c r="R1211"/>
      <c r="S1211"/>
      <c r="T1211"/>
      <c r="U1211"/>
      <c r="V1211"/>
      <c r="W1211"/>
      <c r="X1211"/>
      <c r="Y1211"/>
      <c r="Z1211"/>
    </row>
    <row r="1212" spans="2:26" s="6864" customFormat="1" ht="15" customHeight="1" x14ac:dyDescent="0.25">
      <c r="B1212" s="6865"/>
      <c r="C1212" s="6866"/>
      <c r="D1212" s="6866"/>
      <c r="E1212" s="6866"/>
      <c r="F1212" s="6866"/>
      <c r="G1212" s="6866"/>
      <c r="H1212" s="6866"/>
      <c r="I1212" s="6866"/>
      <c r="J1212" s="6867"/>
      <c r="K1212" s="6866"/>
      <c r="L1212" s="6866"/>
      <c r="M1212" s="6867"/>
      <c r="N1212"/>
      <c r="O1212"/>
      <c r="P1212"/>
      <c r="Q1212"/>
      <c r="R1212"/>
      <c r="S1212"/>
      <c r="T1212"/>
      <c r="U1212"/>
      <c r="V1212"/>
      <c r="W1212"/>
      <c r="X1212"/>
      <c r="Y1212"/>
      <c r="Z1212"/>
    </row>
    <row r="1213" spans="2:26" s="6864" customFormat="1" ht="15" customHeight="1" x14ac:dyDescent="0.25">
      <c r="B1213" s="6865"/>
      <c r="C1213" s="6866"/>
      <c r="D1213" s="6866"/>
      <c r="E1213" s="6866"/>
      <c r="F1213" s="6866"/>
      <c r="G1213" s="6866"/>
      <c r="H1213" s="6866"/>
      <c r="I1213" s="6866"/>
      <c r="J1213" s="6867"/>
      <c r="K1213" s="6866"/>
      <c r="L1213" s="6866"/>
      <c r="M1213" s="6867"/>
      <c r="N1213"/>
      <c r="O1213"/>
      <c r="P1213"/>
      <c r="Q1213"/>
      <c r="R1213"/>
      <c r="S1213"/>
      <c r="T1213"/>
      <c r="U1213"/>
      <c r="V1213"/>
      <c r="W1213"/>
      <c r="X1213"/>
      <c r="Y1213"/>
      <c r="Z1213"/>
    </row>
    <row r="1214" spans="2:26" s="6864" customFormat="1" ht="15" customHeight="1" x14ac:dyDescent="0.25">
      <c r="B1214" s="6865"/>
      <c r="C1214" s="6866"/>
      <c r="D1214" s="6866"/>
      <c r="E1214" s="6866"/>
      <c r="F1214" s="6866"/>
      <c r="G1214" s="6866"/>
      <c r="H1214" s="6866"/>
      <c r="I1214" s="6866"/>
      <c r="J1214" s="6867"/>
      <c r="K1214" s="6866"/>
      <c r="L1214" s="6866"/>
      <c r="M1214" s="6867"/>
      <c r="N1214"/>
      <c r="O1214"/>
      <c r="P1214"/>
      <c r="Q1214"/>
      <c r="R1214"/>
      <c r="S1214"/>
      <c r="T1214"/>
      <c r="U1214"/>
      <c r="V1214"/>
      <c r="W1214"/>
      <c r="X1214"/>
      <c r="Y1214"/>
      <c r="Z1214"/>
    </row>
    <row r="1215" spans="2:26" s="6864" customFormat="1" ht="15" customHeight="1" x14ac:dyDescent="0.25">
      <c r="B1215" s="6865"/>
      <c r="C1215" s="6866"/>
      <c r="D1215" s="6866"/>
      <c r="E1215" s="6866"/>
      <c r="F1215" s="6866"/>
      <c r="G1215" s="6866"/>
      <c r="H1215" s="6866"/>
      <c r="I1215" s="6866"/>
      <c r="J1215" s="6867"/>
      <c r="K1215" s="6866"/>
      <c r="L1215" s="6866"/>
      <c r="M1215" s="6867"/>
      <c r="N1215"/>
      <c r="O1215"/>
      <c r="P1215"/>
      <c r="Q1215"/>
      <c r="R1215"/>
      <c r="S1215"/>
      <c r="T1215"/>
      <c r="U1215"/>
      <c r="V1215"/>
      <c r="W1215"/>
      <c r="X1215"/>
      <c r="Y1215"/>
      <c r="Z1215"/>
    </row>
    <row r="1216" spans="2:26" s="6864" customFormat="1" ht="15.75" customHeight="1" x14ac:dyDescent="0.25">
      <c r="B1216" s="6865"/>
      <c r="C1216" s="6866"/>
      <c r="D1216" s="6866"/>
      <c r="E1216" s="6866"/>
      <c r="F1216" s="6866"/>
      <c r="G1216" s="6866"/>
      <c r="H1216" s="6866"/>
      <c r="I1216" s="6866"/>
      <c r="J1216" s="6867"/>
      <c r="K1216" s="6866"/>
      <c r="L1216" s="6866"/>
      <c r="M1216" s="6867"/>
      <c r="N1216"/>
      <c r="O1216"/>
      <c r="P1216"/>
      <c r="Q1216"/>
      <c r="R1216"/>
      <c r="S1216"/>
      <c r="T1216"/>
      <c r="U1216"/>
      <c r="V1216"/>
      <c r="W1216"/>
      <c r="X1216"/>
      <c r="Y1216"/>
      <c r="Z1216"/>
    </row>
    <row r="1217" spans="2:26" s="6864" customFormat="1" ht="15" customHeight="1" x14ac:dyDescent="0.25">
      <c r="B1217" s="6865"/>
      <c r="C1217" s="6866"/>
      <c r="D1217" s="6866"/>
      <c r="E1217" s="6866"/>
      <c r="F1217" s="6866"/>
      <c r="G1217" s="6866"/>
      <c r="H1217" s="6866"/>
      <c r="I1217" s="6866"/>
      <c r="J1217" s="6867"/>
      <c r="K1217" s="6866"/>
      <c r="L1217" s="6866"/>
      <c r="M1217" s="6867"/>
      <c r="N1217"/>
      <c r="O1217"/>
      <c r="P1217"/>
      <c r="Q1217"/>
      <c r="R1217"/>
      <c r="S1217"/>
      <c r="T1217"/>
      <c r="U1217"/>
      <c r="V1217"/>
      <c r="W1217"/>
      <c r="X1217"/>
      <c r="Y1217"/>
      <c r="Z1217"/>
    </row>
    <row r="1223" spans="2:26" s="6864" customFormat="1" ht="15" customHeight="1" x14ac:dyDescent="0.25">
      <c r="B1223" s="6865"/>
      <c r="C1223" s="6866"/>
      <c r="D1223" s="6866"/>
      <c r="E1223" s="6866"/>
      <c r="F1223" s="6866"/>
      <c r="G1223" s="6866"/>
      <c r="H1223" s="6866"/>
      <c r="I1223" s="6866"/>
      <c r="J1223" s="6867"/>
      <c r="K1223" s="6866"/>
      <c r="L1223" s="6866"/>
      <c r="M1223" s="6867"/>
      <c r="N1223"/>
      <c r="O1223"/>
      <c r="P1223"/>
      <c r="Q1223"/>
      <c r="R1223"/>
      <c r="S1223"/>
      <c r="T1223"/>
      <c r="U1223"/>
      <c r="V1223"/>
      <c r="W1223"/>
      <c r="X1223"/>
      <c r="Y1223"/>
      <c r="Z1223"/>
    </row>
    <row r="1569" spans="2:26" s="6864" customFormat="1" ht="15" customHeight="1" x14ac:dyDescent="0.25">
      <c r="B1569" s="6865"/>
      <c r="C1569" s="6866"/>
      <c r="D1569" s="6866"/>
      <c r="E1569" s="6866"/>
      <c r="F1569" s="6866"/>
      <c r="G1569" s="6866"/>
      <c r="H1569" s="6866"/>
      <c r="I1569" s="6866"/>
      <c r="J1569" s="6867"/>
      <c r="K1569" s="6866"/>
      <c r="L1569" s="6866"/>
      <c r="M1569" s="6867"/>
      <c r="N1569"/>
      <c r="O1569"/>
      <c r="P1569"/>
      <c r="Q1569"/>
      <c r="R1569"/>
      <c r="S1569"/>
      <c r="T1569"/>
      <c r="U1569"/>
      <c r="V1569"/>
      <c r="W1569"/>
      <c r="X1569"/>
      <c r="Y1569"/>
      <c r="Z1569"/>
    </row>
    <row r="1634" spans="2:26" s="6864" customFormat="1" ht="15" customHeight="1" x14ac:dyDescent="0.25">
      <c r="B1634" s="6865"/>
      <c r="C1634" s="6866"/>
      <c r="D1634" s="6866"/>
      <c r="E1634" s="6866"/>
      <c r="F1634" s="6866"/>
      <c r="G1634" s="6866"/>
      <c r="H1634" s="6866"/>
      <c r="I1634" s="6866"/>
      <c r="J1634" s="6867"/>
      <c r="K1634" s="6866"/>
      <c r="L1634" s="6866"/>
      <c r="M1634" s="6867"/>
      <c r="N1634"/>
      <c r="O1634"/>
      <c r="P1634"/>
      <c r="Q1634"/>
      <c r="R1634"/>
      <c r="S1634"/>
      <c r="T1634"/>
      <c r="U1634"/>
      <c r="V1634"/>
      <c r="W1634"/>
      <c r="X1634"/>
      <c r="Y1634"/>
      <c r="Z1634"/>
    </row>
    <row r="1635" spans="2:26" s="6864" customFormat="1" ht="15" customHeight="1" x14ac:dyDescent="0.25">
      <c r="B1635" s="6865"/>
      <c r="C1635" s="6866"/>
      <c r="D1635" s="6866"/>
      <c r="E1635" s="6866"/>
      <c r="F1635" s="6866"/>
      <c r="G1635" s="6866"/>
      <c r="H1635" s="6866"/>
      <c r="I1635" s="6866"/>
      <c r="J1635" s="6867"/>
      <c r="K1635" s="6866"/>
      <c r="L1635" s="6866"/>
      <c r="M1635" s="6867"/>
      <c r="N1635"/>
      <c r="O1635"/>
      <c r="P1635"/>
      <c r="Q1635"/>
      <c r="R1635"/>
      <c r="S1635"/>
      <c r="T1635"/>
      <c r="U1635"/>
      <c r="V1635"/>
      <c r="W1635"/>
      <c r="X1635"/>
      <c r="Y1635"/>
      <c r="Z1635"/>
    </row>
    <row r="1637" spans="2:26" s="6864" customFormat="1" ht="15" customHeight="1" x14ac:dyDescent="0.25">
      <c r="B1637" s="6865"/>
      <c r="C1637" s="6866"/>
      <c r="D1637" s="6866"/>
      <c r="E1637" s="6866"/>
      <c r="F1637" s="6866"/>
      <c r="G1637" s="6866"/>
      <c r="H1637" s="6866"/>
      <c r="I1637" s="6866"/>
      <c r="J1637" s="6867"/>
      <c r="K1637" s="6866"/>
      <c r="L1637" s="6866"/>
      <c r="M1637" s="6867"/>
      <c r="N1637"/>
      <c r="O1637"/>
      <c r="P1637"/>
      <c r="Q1637"/>
      <c r="R1637"/>
      <c r="S1637"/>
      <c r="T1637"/>
      <c r="U1637"/>
      <c r="V1637"/>
      <c r="W1637"/>
      <c r="X1637"/>
      <c r="Y1637"/>
      <c r="Z1637"/>
    </row>
    <row r="1638" spans="2:26" s="6864" customFormat="1" ht="15" customHeight="1" x14ac:dyDescent="0.25">
      <c r="B1638" s="6865"/>
      <c r="C1638" s="6866"/>
      <c r="D1638" s="6866"/>
      <c r="E1638" s="6866"/>
      <c r="F1638" s="6866"/>
      <c r="G1638" s="6866"/>
      <c r="H1638" s="6866"/>
      <c r="I1638" s="6866"/>
      <c r="J1638" s="6867"/>
      <c r="K1638" s="6866"/>
      <c r="L1638" s="6866"/>
      <c r="M1638" s="6867"/>
      <c r="N1638"/>
      <c r="O1638"/>
      <c r="P1638"/>
      <c r="Q1638"/>
      <c r="R1638"/>
      <c r="S1638"/>
      <c r="T1638"/>
      <c r="U1638"/>
      <c r="V1638"/>
      <c r="W1638"/>
      <c r="X1638"/>
      <c r="Y1638"/>
      <c r="Z1638"/>
    </row>
    <row r="1639" spans="2:26" s="6864" customFormat="1" ht="15" customHeight="1" x14ac:dyDescent="0.25">
      <c r="B1639" s="6865"/>
      <c r="C1639" s="6866"/>
      <c r="D1639" s="6866"/>
      <c r="E1639" s="6866"/>
      <c r="F1639" s="6866"/>
      <c r="G1639" s="6866"/>
      <c r="H1639" s="6866"/>
      <c r="I1639" s="6866"/>
      <c r="J1639" s="6867"/>
      <c r="K1639" s="6866"/>
      <c r="L1639" s="6866"/>
      <c r="M1639" s="6867"/>
      <c r="N1639"/>
      <c r="O1639"/>
      <c r="P1639"/>
      <c r="Q1639"/>
      <c r="R1639"/>
      <c r="S1639"/>
      <c r="T1639"/>
      <c r="U1639"/>
      <c r="V1639"/>
      <c r="W1639"/>
      <c r="X1639"/>
      <c r="Y1639"/>
      <c r="Z1639"/>
    </row>
    <row r="1640" spans="2:26" s="6864" customFormat="1" ht="15" customHeight="1" x14ac:dyDescent="0.25">
      <c r="B1640" s="6865"/>
      <c r="C1640" s="6866"/>
      <c r="D1640" s="6866"/>
      <c r="E1640" s="6866"/>
      <c r="F1640" s="6866"/>
      <c r="G1640" s="6866"/>
      <c r="H1640" s="6866"/>
      <c r="I1640" s="6866"/>
      <c r="J1640" s="6867"/>
      <c r="K1640" s="6866"/>
      <c r="L1640" s="6866"/>
      <c r="M1640" s="6867"/>
      <c r="N1640"/>
      <c r="O1640"/>
      <c r="P1640"/>
      <c r="Q1640"/>
      <c r="R1640"/>
      <c r="S1640"/>
      <c r="T1640"/>
      <c r="U1640"/>
      <c r="V1640"/>
      <c r="W1640"/>
      <c r="X1640"/>
      <c r="Y1640"/>
      <c r="Z1640"/>
    </row>
    <row r="1641" spans="2:26" s="6864" customFormat="1" ht="15" customHeight="1" x14ac:dyDescent="0.25">
      <c r="B1641" s="6865"/>
      <c r="C1641" s="6866"/>
      <c r="D1641" s="6866"/>
      <c r="E1641" s="6866"/>
      <c r="F1641" s="6866"/>
      <c r="G1641" s="6866"/>
      <c r="H1641" s="6866"/>
      <c r="I1641" s="6866"/>
      <c r="J1641" s="6867"/>
      <c r="K1641" s="6866"/>
      <c r="L1641" s="6866"/>
      <c r="M1641" s="6867"/>
      <c r="N1641"/>
      <c r="O1641"/>
      <c r="P1641"/>
      <c r="Q1641"/>
      <c r="R1641"/>
      <c r="S1641"/>
      <c r="T1641"/>
      <c r="U1641"/>
      <c r="V1641"/>
      <c r="W1641"/>
      <c r="X1641"/>
      <c r="Y1641"/>
      <c r="Z1641"/>
    </row>
    <row r="1642" spans="2:26" s="6864" customFormat="1" ht="15" customHeight="1" x14ac:dyDescent="0.25">
      <c r="B1642" s="6865"/>
      <c r="C1642" s="6866"/>
      <c r="D1642" s="6866"/>
      <c r="E1642" s="6866"/>
      <c r="F1642" s="6866"/>
      <c r="G1642" s="6866"/>
      <c r="H1642" s="6866"/>
      <c r="I1642" s="6866"/>
      <c r="J1642" s="6867"/>
      <c r="K1642" s="6866"/>
      <c r="L1642" s="6866"/>
      <c r="M1642" s="6867"/>
      <c r="N1642"/>
      <c r="O1642"/>
      <c r="P1642"/>
      <c r="Q1642"/>
      <c r="R1642"/>
      <c r="S1642"/>
      <c r="T1642"/>
      <c r="U1642"/>
      <c r="V1642"/>
      <c r="W1642"/>
      <c r="X1642"/>
      <c r="Y1642"/>
      <c r="Z1642"/>
    </row>
    <row r="1643" spans="2:26" s="6864" customFormat="1" ht="15" customHeight="1" x14ac:dyDescent="0.25">
      <c r="B1643" s="6865"/>
      <c r="C1643" s="6866"/>
      <c r="D1643" s="6866"/>
      <c r="E1643" s="6866"/>
      <c r="F1643" s="6866"/>
      <c r="G1643" s="6866"/>
      <c r="H1643" s="6866"/>
      <c r="I1643" s="6866"/>
      <c r="J1643" s="6867"/>
      <c r="K1643" s="6866"/>
      <c r="L1643" s="6866"/>
      <c r="M1643" s="6867"/>
      <c r="N1643"/>
      <c r="O1643"/>
      <c r="P1643"/>
      <c r="Q1643"/>
      <c r="R1643"/>
      <c r="S1643"/>
      <c r="T1643"/>
      <c r="U1643"/>
      <c r="V1643"/>
      <c r="W1643"/>
      <c r="X1643"/>
      <c r="Y1643"/>
      <c r="Z1643"/>
    </row>
    <row r="1644" spans="2:26" s="6864" customFormat="1" ht="15.75" customHeight="1" x14ac:dyDescent="0.25">
      <c r="B1644" s="6865"/>
      <c r="C1644" s="6866"/>
      <c r="D1644" s="6866"/>
      <c r="E1644" s="6866"/>
      <c r="F1644" s="6866"/>
      <c r="G1644" s="6866"/>
      <c r="H1644" s="6866"/>
      <c r="I1644" s="6866"/>
      <c r="J1644" s="6867"/>
      <c r="K1644" s="6866"/>
      <c r="L1644" s="6866"/>
      <c r="M1644" s="6867"/>
      <c r="N1644"/>
      <c r="O1644"/>
      <c r="P1644"/>
      <c r="Q1644"/>
      <c r="R1644"/>
      <c r="S1644"/>
      <c r="T1644"/>
      <c r="U1644"/>
      <c r="V1644"/>
      <c r="W1644"/>
      <c r="X1644"/>
      <c r="Y1644"/>
      <c r="Z1644"/>
    </row>
    <row r="1645" spans="2:26" s="6864" customFormat="1" ht="15" customHeight="1" x14ac:dyDescent="0.25">
      <c r="B1645" s="6865"/>
      <c r="C1645" s="6866"/>
      <c r="D1645" s="6866"/>
      <c r="E1645" s="6866"/>
      <c r="F1645" s="6866"/>
      <c r="G1645" s="6866"/>
      <c r="H1645" s="6866"/>
      <c r="I1645" s="6866"/>
      <c r="J1645" s="6867"/>
      <c r="K1645" s="6866"/>
      <c r="L1645" s="6866"/>
      <c r="M1645" s="6867"/>
      <c r="N1645"/>
      <c r="O1645"/>
      <c r="P1645"/>
      <c r="Q1645"/>
      <c r="R1645"/>
      <c r="S1645"/>
      <c r="T1645"/>
      <c r="U1645"/>
      <c r="V1645"/>
      <c r="W1645"/>
      <c r="X1645"/>
      <c r="Y1645"/>
      <c r="Z1645"/>
    </row>
    <row r="1651" spans="2:26" s="6864" customFormat="1" ht="15" customHeight="1" x14ac:dyDescent="0.25">
      <c r="B1651" s="6865"/>
      <c r="C1651" s="6866"/>
      <c r="D1651" s="6866"/>
      <c r="E1651" s="6866"/>
      <c r="F1651" s="6866"/>
      <c r="G1651" s="6866"/>
      <c r="H1651" s="6866"/>
      <c r="I1651" s="6866"/>
      <c r="J1651" s="6867"/>
      <c r="K1651" s="6866"/>
      <c r="L1651" s="6866"/>
      <c r="M1651" s="6867"/>
      <c r="N1651"/>
      <c r="O1651"/>
      <c r="P1651"/>
      <c r="Q1651"/>
      <c r="R1651"/>
      <c r="S1651"/>
      <c r="T1651"/>
      <c r="U1651"/>
      <c r="V1651"/>
      <c r="W1651"/>
      <c r="X1651"/>
      <c r="Y1651"/>
      <c r="Z1651"/>
    </row>
    <row r="1997" spans="2:26" s="6864" customFormat="1" ht="15" customHeight="1" x14ac:dyDescent="0.25">
      <c r="B1997" s="6865"/>
      <c r="C1997" s="6866"/>
      <c r="D1997" s="6866"/>
      <c r="E1997" s="6866"/>
      <c r="F1997" s="6866"/>
      <c r="G1997" s="6866"/>
      <c r="H1997" s="6866"/>
      <c r="I1997" s="6866"/>
      <c r="J1997" s="6867"/>
      <c r="K1997" s="6866"/>
      <c r="L1997" s="6866"/>
      <c r="M1997" s="6867"/>
      <c r="N1997"/>
      <c r="O1997"/>
      <c r="P1997"/>
      <c r="Q1997"/>
      <c r="R1997"/>
      <c r="S1997"/>
      <c r="T1997"/>
      <c r="U1997"/>
      <c r="V1997"/>
      <c r="W1997"/>
      <c r="X1997"/>
      <c r="Y1997"/>
      <c r="Z1997"/>
    </row>
    <row r="2062" spans="2:26" s="6864" customFormat="1" ht="15" customHeight="1" x14ac:dyDescent="0.25">
      <c r="B2062" s="6865"/>
      <c r="C2062" s="6866"/>
      <c r="D2062" s="6866"/>
      <c r="E2062" s="6866"/>
      <c r="F2062" s="6866"/>
      <c r="G2062" s="6866"/>
      <c r="H2062" s="6866"/>
      <c r="I2062" s="6866"/>
      <c r="J2062" s="6867"/>
      <c r="K2062" s="6866"/>
      <c r="L2062" s="6866"/>
      <c r="M2062" s="6867"/>
      <c r="N2062"/>
      <c r="O2062"/>
      <c r="P2062"/>
      <c r="Q2062"/>
      <c r="R2062"/>
      <c r="S2062"/>
      <c r="T2062"/>
      <c r="U2062"/>
      <c r="V2062"/>
      <c r="W2062"/>
      <c r="X2062"/>
      <c r="Y2062"/>
      <c r="Z2062"/>
    </row>
    <row r="2064" spans="2:26" s="6864" customFormat="1" ht="15" customHeight="1" x14ac:dyDescent="0.25">
      <c r="B2064" s="6865"/>
      <c r="C2064" s="6866"/>
      <c r="D2064" s="6866"/>
      <c r="E2064" s="6866"/>
      <c r="F2064" s="6866"/>
      <c r="G2064" s="6866"/>
      <c r="H2064" s="6866"/>
      <c r="I2064" s="6866"/>
      <c r="J2064" s="6867"/>
      <c r="K2064" s="6866"/>
      <c r="L2064" s="6866"/>
      <c r="M2064" s="6867"/>
      <c r="N2064"/>
      <c r="O2064"/>
      <c r="P2064"/>
      <c r="Q2064"/>
      <c r="R2064"/>
      <c r="S2064"/>
      <c r="T2064"/>
      <c r="U2064"/>
      <c r="V2064"/>
      <c r="W2064"/>
      <c r="X2064"/>
      <c r="Y2064"/>
      <c r="Z2064"/>
    </row>
    <row r="2066" spans="2:26" s="6864" customFormat="1" ht="15" customHeight="1" x14ac:dyDescent="0.25">
      <c r="B2066" s="6865"/>
      <c r="C2066" s="6866"/>
      <c r="D2066" s="6866"/>
      <c r="E2066" s="6866"/>
      <c r="F2066" s="6866"/>
      <c r="G2066" s="6866"/>
      <c r="H2066" s="6866"/>
      <c r="I2066" s="6866"/>
      <c r="J2066" s="6867"/>
      <c r="K2066" s="6866"/>
      <c r="L2066" s="6866"/>
      <c r="M2066" s="6867"/>
      <c r="N2066"/>
      <c r="O2066"/>
      <c r="P2066"/>
      <c r="Q2066"/>
      <c r="R2066"/>
      <c r="S2066"/>
      <c r="T2066"/>
      <c r="U2066"/>
      <c r="V2066"/>
      <c r="W2066"/>
      <c r="X2066"/>
      <c r="Y2066"/>
      <c r="Z2066"/>
    </row>
    <row r="2067" spans="2:26" s="6864" customFormat="1" ht="15" customHeight="1" x14ac:dyDescent="0.25">
      <c r="B2067" s="6865"/>
      <c r="C2067" s="6866"/>
      <c r="D2067" s="6866"/>
      <c r="E2067" s="6866"/>
      <c r="F2067" s="6866"/>
      <c r="G2067" s="6866"/>
      <c r="H2067" s="6866"/>
      <c r="I2067" s="6866"/>
      <c r="J2067" s="6867"/>
      <c r="K2067" s="6866"/>
      <c r="L2067" s="6866"/>
      <c r="M2067" s="6867"/>
      <c r="N2067"/>
      <c r="O2067"/>
      <c r="P2067"/>
      <c r="Q2067"/>
      <c r="R2067"/>
      <c r="S2067"/>
      <c r="T2067"/>
      <c r="U2067"/>
      <c r="V2067"/>
      <c r="W2067"/>
      <c r="X2067"/>
      <c r="Y2067"/>
      <c r="Z2067"/>
    </row>
    <row r="2068" spans="2:26" s="6864" customFormat="1" ht="15" customHeight="1" x14ac:dyDescent="0.25">
      <c r="B2068" s="6865"/>
      <c r="C2068" s="6866"/>
      <c r="D2068" s="6866"/>
      <c r="E2068" s="6866"/>
      <c r="F2068" s="6866"/>
      <c r="G2068" s="6866"/>
      <c r="H2068" s="6866"/>
      <c r="I2068" s="6866"/>
      <c r="J2068" s="6867"/>
      <c r="K2068" s="6866"/>
      <c r="L2068" s="6866"/>
      <c r="M2068" s="6867"/>
      <c r="N2068"/>
      <c r="O2068"/>
      <c r="P2068"/>
      <c r="Q2068"/>
      <c r="R2068"/>
      <c r="S2068"/>
      <c r="T2068"/>
      <c r="U2068"/>
      <c r="V2068"/>
      <c r="W2068"/>
      <c r="X2068"/>
      <c r="Y2068"/>
      <c r="Z2068"/>
    </row>
    <row r="2069" spans="2:26" s="6864" customFormat="1" ht="15" customHeight="1" x14ac:dyDescent="0.25">
      <c r="B2069" s="6865"/>
      <c r="C2069" s="6866"/>
      <c r="D2069" s="6866"/>
      <c r="E2069" s="6866"/>
      <c r="F2069" s="6866"/>
      <c r="G2069" s="6866"/>
      <c r="H2069" s="6866"/>
      <c r="I2069" s="6866"/>
      <c r="J2069" s="6867"/>
      <c r="K2069" s="6866"/>
      <c r="L2069" s="6866"/>
      <c r="M2069" s="6867"/>
      <c r="N2069"/>
      <c r="O2069"/>
      <c r="P2069"/>
      <c r="Q2069"/>
      <c r="R2069"/>
      <c r="S2069"/>
      <c r="T2069"/>
      <c r="U2069"/>
      <c r="V2069"/>
      <c r="W2069"/>
      <c r="X2069"/>
      <c r="Y2069"/>
      <c r="Z2069"/>
    </row>
    <row r="2070" spans="2:26" s="6864" customFormat="1" ht="15" customHeight="1" x14ac:dyDescent="0.25">
      <c r="B2070" s="6865"/>
      <c r="C2070" s="6866"/>
      <c r="D2070" s="6866"/>
      <c r="E2070" s="6866"/>
      <c r="F2070" s="6866"/>
      <c r="G2070" s="6866"/>
      <c r="H2070" s="6866"/>
      <c r="I2070" s="6866"/>
      <c r="J2070" s="6867"/>
      <c r="K2070" s="6866"/>
      <c r="L2070" s="6866"/>
      <c r="M2070" s="6867"/>
      <c r="N2070"/>
      <c r="O2070"/>
      <c r="P2070"/>
      <c r="Q2070"/>
      <c r="R2070"/>
      <c r="S2070"/>
      <c r="T2070"/>
      <c r="U2070"/>
      <c r="V2070"/>
      <c r="W2070"/>
      <c r="X2070"/>
      <c r="Y2070"/>
      <c r="Z2070"/>
    </row>
    <row r="2071" spans="2:26" s="6864" customFormat="1" ht="15" customHeight="1" x14ac:dyDescent="0.25">
      <c r="B2071" s="6865"/>
      <c r="C2071" s="6866"/>
      <c r="D2071" s="6866"/>
      <c r="E2071" s="6866"/>
      <c r="F2071" s="6866"/>
      <c r="G2071" s="6866"/>
      <c r="H2071" s="6866"/>
      <c r="I2071" s="6866"/>
      <c r="J2071" s="6867"/>
      <c r="K2071" s="6866"/>
      <c r="L2071" s="6866"/>
      <c r="M2071" s="6867"/>
      <c r="N2071"/>
      <c r="O2071"/>
      <c r="P2071"/>
      <c r="Q2071"/>
      <c r="R2071"/>
      <c r="S2071"/>
      <c r="T2071"/>
      <c r="U2071"/>
      <c r="V2071"/>
      <c r="W2071"/>
      <c r="X2071"/>
      <c r="Y2071"/>
      <c r="Z2071"/>
    </row>
    <row r="2072" spans="2:26" s="6864" customFormat="1" ht="15" customHeight="1" x14ac:dyDescent="0.25">
      <c r="B2072" s="6865"/>
      <c r="C2072" s="6866"/>
      <c r="D2072" s="6866"/>
      <c r="E2072" s="6866"/>
      <c r="F2072" s="6866"/>
      <c r="G2072" s="6866"/>
      <c r="H2072" s="6866"/>
      <c r="I2072" s="6866"/>
      <c r="J2072" s="6867"/>
      <c r="K2072" s="6866"/>
      <c r="L2072" s="6866"/>
      <c r="M2072" s="6867"/>
      <c r="N2072"/>
      <c r="O2072"/>
      <c r="P2072"/>
      <c r="Q2072"/>
      <c r="R2072"/>
      <c r="S2072"/>
      <c r="T2072"/>
      <c r="U2072"/>
      <c r="V2072"/>
      <c r="W2072"/>
      <c r="X2072"/>
      <c r="Y2072"/>
      <c r="Z2072"/>
    </row>
    <row r="2073" spans="2:26" s="6864" customFormat="1" ht="15.75" customHeight="1" x14ac:dyDescent="0.25">
      <c r="B2073" s="6865"/>
      <c r="C2073" s="6866"/>
      <c r="D2073" s="6866"/>
      <c r="E2073" s="6866"/>
      <c r="F2073" s="6866"/>
      <c r="G2073" s="6866"/>
      <c r="H2073" s="6866"/>
      <c r="I2073" s="6866"/>
      <c r="J2073" s="6867"/>
      <c r="K2073" s="6866"/>
      <c r="L2073" s="6866"/>
      <c r="M2073" s="6867"/>
      <c r="N2073"/>
      <c r="O2073"/>
      <c r="P2073"/>
      <c r="Q2073"/>
      <c r="R2073"/>
      <c r="S2073"/>
      <c r="T2073"/>
      <c r="U2073"/>
      <c r="V2073"/>
      <c r="W2073"/>
      <c r="X2073"/>
      <c r="Y2073"/>
      <c r="Z2073"/>
    </row>
    <row r="2074" spans="2:26" s="6864" customFormat="1" ht="15" customHeight="1" x14ac:dyDescent="0.25">
      <c r="B2074" s="6865"/>
      <c r="C2074" s="6866"/>
      <c r="D2074" s="6866"/>
      <c r="E2074" s="6866"/>
      <c r="F2074" s="6866"/>
      <c r="G2074" s="6866"/>
      <c r="H2074" s="6866"/>
      <c r="I2074" s="6866"/>
      <c r="J2074" s="6867"/>
      <c r="K2074" s="6866"/>
      <c r="L2074" s="6866"/>
      <c r="M2074" s="6867"/>
      <c r="N2074"/>
      <c r="O2074"/>
      <c r="P2074"/>
      <c r="Q2074"/>
      <c r="R2074"/>
      <c r="S2074"/>
      <c r="T2074"/>
      <c r="U2074"/>
      <c r="V2074"/>
      <c r="W2074"/>
      <c r="X2074"/>
      <c r="Y2074"/>
      <c r="Z2074"/>
    </row>
    <row r="2080" spans="2:26" s="6864" customFormat="1" ht="15" customHeight="1" x14ac:dyDescent="0.25">
      <c r="B2080" s="6865"/>
      <c r="C2080" s="6866"/>
      <c r="D2080" s="6866"/>
      <c r="E2080" s="6866"/>
      <c r="F2080" s="6866"/>
      <c r="G2080" s="6866"/>
      <c r="H2080" s="6866"/>
      <c r="I2080" s="6866"/>
      <c r="J2080" s="6867"/>
      <c r="K2080" s="6866"/>
      <c r="L2080" s="6866"/>
      <c r="M2080" s="6867"/>
      <c r="N2080"/>
      <c r="O2080"/>
      <c r="P2080"/>
      <c r="Q2080"/>
      <c r="R2080"/>
      <c r="S2080"/>
      <c r="T2080"/>
      <c r="U2080"/>
      <c r="V2080"/>
      <c r="W2080"/>
      <c r="X2080"/>
      <c r="Y2080"/>
      <c r="Z2080"/>
    </row>
    <row r="2426" spans="2:26" s="6864" customFormat="1" ht="15" customHeight="1" x14ac:dyDescent="0.25">
      <c r="B2426" s="6865"/>
      <c r="C2426" s="6866"/>
      <c r="D2426" s="6866"/>
      <c r="E2426" s="6866"/>
      <c r="F2426" s="6866"/>
      <c r="G2426" s="6866"/>
      <c r="H2426" s="6866"/>
      <c r="I2426" s="6866"/>
      <c r="J2426" s="6867"/>
      <c r="K2426" s="6866"/>
      <c r="L2426" s="6866"/>
      <c r="M2426" s="6867"/>
      <c r="N2426"/>
      <c r="O2426"/>
      <c r="P2426"/>
      <c r="Q2426"/>
      <c r="R2426"/>
      <c r="S2426"/>
      <c r="T2426"/>
      <c r="U2426"/>
      <c r="V2426"/>
      <c r="W2426"/>
      <c r="X2426"/>
      <c r="Y2426"/>
      <c r="Z2426"/>
    </row>
    <row r="2491" spans="2:26" s="6864" customFormat="1" ht="15" customHeight="1" x14ac:dyDescent="0.25">
      <c r="B2491" s="6865"/>
      <c r="C2491" s="6866"/>
      <c r="D2491" s="6866"/>
      <c r="E2491" s="6866"/>
      <c r="F2491" s="6866"/>
      <c r="G2491" s="6866"/>
      <c r="H2491" s="6866"/>
      <c r="I2491" s="6866"/>
      <c r="J2491" s="6867"/>
      <c r="K2491" s="6866"/>
      <c r="L2491" s="6866"/>
      <c r="M2491" s="6867"/>
      <c r="N2491"/>
      <c r="O2491"/>
      <c r="P2491"/>
      <c r="Q2491"/>
      <c r="R2491"/>
      <c r="S2491"/>
      <c r="T2491"/>
      <c r="U2491"/>
      <c r="V2491"/>
      <c r="W2491"/>
      <c r="X2491"/>
      <c r="Y2491"/>
      <c r="Z2491"/>
    </row>
    <row r="2492" spans="2:26" s="6864" customFormat="1" ht="15" customHeight="1" x14ac:dyDescent="0.25">
      <c r="B2492" s="6865"/>
      <c r="C2492" s="6866"/>
      <c r="D2492" s="6866"/>
      <c r="E2492" s="6866"/>
      <c r="F2492" s="6866"/>
      <c r="G2492" s="6866"/>
      <c r="H2492" s="6866"/>
      <c r="I2492" s="6866"/>
      <c r="J2492" s="6867"/>
      <c r="K2492" s="6866"/>
      <c r="L2492" s="6866"/>
      <c r="M2492" s="6867"/>
      <c r="N2492"/>
      <c r="O2492"/>
      <c r="P2492"/>
      <c r="Q2492"/>
      <c r="R2492"/>
      <c r="S2492"/>
      <c r="T2492"/>
      <c r="U2492"/>
      <c r="V2492"/>
      <c r="W2492"/>
      <c r="X2492"/>
      <c r="Y2492"/>
      <c r="Z2492"/>
    </row>
    <row r="2494" spans="2:26" s="6864" customFormat="1" ht="15" customHeight="1" x14ac:dyDescent="0.25">
      <c r="B2494" s="6865"/>
      <c r="C2494" s="6866"/>
      <c r="D2494" s="6866"/>
      <c r="E2494" s="6866"/>
      <c r="F2494" s="6866"/>
      <c r="G2494" s="6866"/>
      <c r="H2494" s="6866"/>
      <c r="I2494" s="6866"/>
      <c r="J2494" s="6867"/>
      <c r="K2494" s="6866"/>
      <c r="L2494" s="6866"/>
      <c r="M2494" s="6867"/>
      <c r="N2494"/>
      <c r="O2494"/>
      <c r="P2494"/>
      <c r="Q2494"/>
      <c r="R2494"/>
      <c r="S2494"/>
      <c r="T2494"/>
      <c r="U2494"/>
      <c r="V2494"/>
      <c r="W2494"/>
      <c r="X2494"/>
      <c r="Y2494"/>
      <c r="Z2494"/>
    </row>
    <row r="2495" spans="2:26" s="6864" customFormat="1" ht="15" customHeight="1" x14ac:dyDescent="0.25">
      <c r="B2495" s="6865"/>
      <c r="C2495" s="6866"/>
      <c r="D2495" s="6866"/>
      <c r="E2495" s="6866"/>
      <c r="F2495" s="6866"/>
      <c r="G2495" s="6866"/>
      <c r="H2495" s="6866"/>
      <c r="I2495" s="6866"/>
      <c r="J2495" s="6867"/>
      <c r="K2495" s="6866"/>
      <c r="L2495" s="6866"/>
      <c r="M2495" s="6867"/>
      <c r="N2495"/>
      <c r="O2495"/>
      <c r="P2495"/>
      <c r="Q2495"/>
      <c r="R2495"/>
      <c r="S2495"/>
      <c r="T2495"/>
      <c r="U2495"/>
      <c r="V2495"/>
      <c r="W2495"/>
      <c r="X2495"/>
      <c r="Y2495"/>
      <c r="Z2495"/>
    </row>
    <row r="2496" spans="2:26" s="6864" customFormat="1" ht="15" customHeight="1" x14ac:dyDescent="0.25">
      <c r="B2496" s="6865"/>
      <c r="C2496" s="6866"/>
      <c r="D2496" s="6866"/>
      <c r="E2496" s="6866"/>
      <c r="F2496" s="6866"/>
      <c r="G2496" s="6866"/>
      <c r="H2496" s="6866"/>
      <c r="I2496" s="6866"/>
      <c r="J2496" s="6867"/>
      <c r="K2496" s="6866"/>
      <c r="L2496" s="6866"/>
      <c r="M2496" s="6867"/>
      <c r="N2496"/>
      <c r="O2496"/>
      <c r="P2496"/>
      <c r="Q2496"/>
      <c r="R2496"/>
      <c r="S2496"/>
      <c r="T2496"/>
      <c r="U2496"/>
      <c r="V2496"/>
      <c r="W2496"/>
      <c r="X2496"/>
      <c r="Y2496"/>
      <c r="Z2496"/>
    </row>
    <row r="2497" spans="2:26" s="6864" customFormat="1" ht="15" customHeight="1" x14ac:dyDescent="0.25">
      <c r="B2497" s="6865"/>
      <c r="C2497" s="6866"/>
      <c r="D2497" s="6866"/>
      <c r="E2497" s="6866"/>
      <c r="F2497" s="6866"/>
      <c r="G2497" s="6866"/>
      <c r="H2497" s="6866"/>
      <c r="I2497" s="6866"/>
      <c r="J2497" s="6867"/>
      <c r="K2497" s="6866"/>
      <c r="L2497" s="6866"/>
      <c r="M2497" s="6867"/>
      <c r="N2497"/>
      <c r="O2497"/>
      <c r="P2497"/>
      <c r="Q2497"/>
      <c r="R2497"/>
      <c r="S2497"/>
      <c r="T2497"/>
      <c r="U2497"/>
      <c r="V2497"/>
      <c r="W2497"/>
      <c r="X2497"/>
      <c r="Y2497"/>
      <c r="Z2497"/>
    </row>
    <row r="2498" spans="2:26" s="6864" customFormat="1" ht="15" customHeight="1" x14ac:dyDescent="0.25">
      <c r="B2498" s="6865"/>
      <c r="C2498" s="6866"/>
      <c r="D2498" s="6866"/>
      <c r="E2498" s="6866"/>
      <c r="F2498" s="6866"/>
      <c r="G2498" s="6866"/>
      <c r="H2498" s="6866"/>
      <c r="I2498" s="6866"/>
      <c r="J2498" s="6867"/>
      <c r="K2498" s="6866"/>
      <c r="L2498" s="6866"/>
      <c r="M2498" s="6867"/>
      <c r="N2498"/>
      <c r="O2498"/>
      <c r="P2498"/>
      <c r="Q2498"/>
      <c r="R2498"/>
      <c r="S2498"/>
      <c r="T2498"/>
      <c r="U2498"/>
      <c r="V2498"/>
      <c r="W2498"/>
      <c r="X2498"/>
      <c r="Y2498"/>
      <c r="Z2498"/>
    </row>
    <row r="2499" spans="2:26" s="6864" customFormat="1" ht="15" customHeight="1" x14ac:dyDescent="0.25">
      <c r="B2499" s="6865"/>
      <c r="C2499" s="6866"/>
      <c r="D2499" s="6866"/>
      <c r="E2499" s="6866"/>
      <c r="F2499" s="6866"/>
      <c r="G2499" s="6866"/>
      <c r="H2499" s="6866"/>
      <c r="I2499" s="6866"/>
      <c r="J2499" s="6867"/>
      <c r="K2499" s="6866"/>
      <c r="L2499" s="6866"/>
      <c r="M2499" s="6867"/>
      <c r="N2499"/>
      <c r="O2499"/>
      <c r="P2499"/>
      <c r="Q2499"/>
      <c r="R2499"/>
      <c r="S2499"/>
      <c r="T2499"/>
      <c r="U2499"/>
      <c r="V2499"/>
      <c r="W2499"/>
      <c r="X2499"/>
      <c r="Y2499"/>
      <c r="Z2499"/>
    </row>
    <row r="2500" spans="2:26" s="6864" customFormat="1" ht="15" customHeight="1" x14ac:dyDescent="0.25">
      <c r="B2500" s="6865"/>
      <c r="C2500" s="6866"/>
      <c r="D2500" s="6866"/>
      <c r="E2500" s="6866"/>
      <c r="F2500" s="6866"/>
      <c r="G2500" s="6866"/>
      <c r="H2500" s="6866"/>
      <c r="I2500" s="6866"/>
      <c r="J2500" s="6867"/>
      <c r="K2500" s="6866"/>
      <c r="L2500" s="6866"/>
      <c r="M2500" s="6867"/>
      <c r="N2500"/>
      <c r="O2500"/>
      <c r="P2500"/>
      <c r="Q2500"/>
      <c r="R2500"/>
      <c r="S2500"/>
      <c r="T2500"/>
      <c r="U2500"/>
      <c r="V2500"/>
      <c r="W2500"/>
      <c r="X2500"/>
      <c r="Y2500"/>
      <c r="Z2500"/>
    </row>
    <row r="2501" spans="2:26" s="6864" customFormat="1" ht="15.75" customHeight="1" x14ac:dyDescent="0.25">
      <c r="B2501" s="6865"/>
      <c r="C2501" s="6866"/>
      <c r="D2501" s="6866"/>
      <c r="E2501" s="6866"/>
      <c r="F2501" s="6866"/>
      <c r="G2501" s="6866"/>
      <c r="H2501" s="6866"/>
      <c r="I2501" s="6866"/>
      <c r="J2501" s="6867"/>
      <c r="K2501" s="6866"/>
      <c r="L2501" s="6866"/>
      <c r="M2501" s="6867"/>
      <c r="N2501"/>
      <c r="O2501"/>
      <c r="P2501"/>
      <c r="Q2501"/>
      <c r="R2501"/>
      <c r="S2501"/>
      <c r="T2501"/>
      <c r="U2501"/>
      <c r="V2501"/>
      <c r="W2501"/>
      <c r="X2501"/>
      <c r="Y2501"/>
      <c r="Z2501"/>
    </row>
    <row r="2502" spans="2:26" s="6864" customFormat="1" ht="15" customHeight="1" x14ac:dyDescent="0.25">
      <c r="B2502" s="6865"/>
      <c r="C2502" s="6866"/>
      <c r="D2502" s="6866"/>
      <c r="E2502" s="6866"/>
      <c r="F2502" s="6866"/>
      <c r="G2502" s="6866"/>
      <c r="H2502" s="6866"/>
      <c r="I2502" s="6866"/>
      <c r="J2502" s="6867"/>
      <c r="K2502" s="6866"/>
      <c r="L2502" s="6866"/>
      <c r="M2502" s="6867"/>
      <c r="N2502"/>
      <c r="O2502"/>
      <c r="P2502"/>
      <c r="Q2502"/>
      <c r="R2502"/>
      <c r="S2502"/>
      <c r="T2502"/>
      <c r="U2502"/>
      <c r="V2502"/>
      <c r="W2502"/>
      <c r="X2502"/>
      <c r="Y2502"/>
      <c r="Z2502"/>
    </row>
    <row r="2508" spans="2:26" s="6864" customFormat="1" ht="15" customHeight="1" x14ac:dyDescent="0.25">
      <c r="B2508" s="6865"/>
      <c r="C2508" s="6866"/>
      <c r="D2508" s="6866"/>
      <c r="E2508" s="6866"/>
      <c r="F2508" s="6866"/>
      <c r="G2508" s="6866"/>
      <c r="H2508" s="6866"/>
      <c r="I2508" s="6866"/>
      <c r="J2508" s="6867"/>
      <c r="K2508" s="6866"/>
      <c r="L2508" s="6866"/>
      <c r="M2508" s="6867"/>
      <c r="N2508"/>
      <c r="O2508"/>
      <c r="P2508"/>
      <c r="Q2508"/>
      <c r="R2508"/>
      <c r="S2508"/>
      <c r="T2508"/>
      <c r="U2508"/>
      <c r="V2508"/>
      <c r="W2508"/>
      <c r="X2508"/>
      <c r="Y2508"/>
      <c r="Z2508"/>
    </row>
    <row r="2854" spans="2:26" s="6864" customFormat="1" ht="15" customHeight="1" x14ac:dyDescent="0.25">
      <c r="B2854" s="6865"/>
      <c r="C2854" s="6866"/>
      <c r="D2854" s="6866"/>
      <c r="E2854" s="6866"/>
      <c r="F2854" s="6866"/>
      <c r="G2854" s="6866"/>
      <c r="H2854" s="6866"/>
      <c r="I2854" s="6866"/>
      <c r="J2854" s="6867"/>
      <c r="K2854" s="6866"/>
      <c r="L2854" s="6866"/>
      <c r="M2854" s="6867"/>
      <c r="N2854"/>
      <c r="O2854"/>
      <c r="P2854"/>
      <c r="Q2854"/>
      <c r="R2854"/>
      <c r="S2854"/>
      <c r="T2854"/>
      <c r="U2854"/>
      <c r="V2854"/>
      <c r="W2854"/>
      <c r="X2854"/>
      <c r="Y2854"/>
      <c r="Z2854"/>
    </row>
    <row r="2919" spans="2:26" s="6864" customFormat="1" ht="15" customHeight="1" x14ac:dyDescent="0.25">
      <c r="B2919" s="6865"/>
      <c r="C2919" s="6866"/>
      <c r="D2919" s="6866"/>
      <c r="E2919" s="6866"/>
      <c r="F2919" s="6866"/>
      <c r="G2919" s="6866"/>
      <c r="H2919" s="6866"/>
      <c r="I2919" s="6866"/>
      <c r="J2919" s="6867"/>
      <c r="K2919" s="6866"/>
      <c r="L2919" s="6866"/>
      <c r="M2919" s="6867"/>
      <c r="N2919"/>
      <c r="O2919"/>
      <c r="P2919"/>
      <c r="Q2919"/>
      <c r="R2919"/>
      <c r="S2919"/>
      <c r="T2919"/>
      <c r="U2919"/>
      <c r="V2919"/>
      <c r="W2919"/>
      <c r="X2919"/>
      <c r="Y2919"/>
      <c r="Z2919"/>
    </row>
    <row r="2920" spans="2:26" s="6864" customFormat="1" ht="15" customHeight="1" x14ac:dyDescent="0.25">
      <c r="B2920" s="6865"/>
      <c r="C2920" s="6866"/>
      <c r="D2920" s="6866"/>
      <c r="E2920" s="6866"/>
      <c r="F2920" s="6866"/>
      <c r="G2920" s="6866"/>
      <c r="H2920" s="6866"/>
      <c r="I2920" s="6866"/>
      <c r="J2920" s="6867"/>
      <c r="K2920" s="6866"/>
      <c r="L2920" s="6866"/>
      <c r="M2920" s="6867"/>
      <c r="N2920"/>
      <c r="O2920"/>
      <c r="P2920"/>
      <c r="Q2920"/>
      <c r="R2920"/>
      <c r="S2920"/>
      <c r="T2920"/>
      <c r="U2920"/>
      <c r="V2920"/>
      <c r="W2920"/>
      <c r="X2920"/>
      <c r="Y2920"/>
      <c r="Z2920"/>
    </row>
    <row r="2922" spans="2:26" s="6864" customFormat="1" ht="15" customHeight="1" x14ac:dyDescent="0.25">
      <c r="B2922" s="6865"/>
      <c r="C2922" s="6866"/>
      <c r="D2922" s="6866"/>
      <c r="E2922" s="6866"/>
      <c r="F2922" s="6866"/>
      <c r="G2922" s="6866"/>
      <c r="H2922" s="6866"/>
      <c r="I2922" s="6866"/>
      <c r="J2922" s="6867"/>
      <c r="K2922" s="6866"/>
      <c r="L2922" s="6866"/>
      <c r="M2922" s="6867"/>
      <c r="N2922"/>
      <c r="O2922"/>
      <c r="P2922"/>
      <c r="Q2922"/>
      <c r="R2922"/>
      <c r="S2922"/>
      <c r="T2922"/>
      <c r="U2922"/>
      <c r="V2922"/>
      <c r="W2922"/>
      <c r="X2922"/>
      <c r="Y2922"/>
      <c r="Z2922"/>
    </row>
    <row r="2923" spans="2:26" s="6864" customFormat="1" ht="15" customHeight="1" x14ac:dyDescent="0.25">
      <c r="B2923" s="6865"/>
      <c r="C2923" s="6866"/>
      <c r="D2923" s="6866"/>
      <c r="E2923" s="6866"/>
      <c r="F2923" s="6866"/>
      <c r="G2923" s="6866"/>
      <c r="H2923" s="6866"/>
      <c r="I2923" s="6866"/>
      <c r="J2923" s="6867"/>
      <c r="K2923" s="6866"/>
      <c r="L2923" s="6866"/>
      <c r="M2923" s="6867"/>
      <c r="N2923"/>
      <c r="O2923"/>
      <c r="P2923"/>
      <c r="Q2923"/>
      <c r="R2923"/>
      <c r="S2923"/>
      <c r="T2923"/>
      <c r="U2923"/>
      <c r="V2923"/>
      <c r="W2923"/>
      <c r="X2923"/>
      <c r="Y2923"/>
      <c r="Z2923"/>
    </row>
    <row r="2924" spans="2:26" s="6864" customFormat="1" ht="15" customHeight="1" x14ac:dyDescent="0.25">
      <c r="B2924" s="6865"/>
      <c r="C2924" s="6866"/>
      <c r="D2924" s="6866"/>
      <c r="E2924" s="6866"/>
      <c r="F2924" s="6866"/>
      <c r="G2924" s="6866"/>
      <c r="H2924" s="6866"/>
      <c r="I2924" s="6866"/>
      <c r="J2924" s="6867"/>
      <c r="K2924" s="6866"/>
      <c r="L2924" s="6866"/>
      <c r="M2924" s="6867"/>
      <c r="N2924"/>
      <c r="O2924"/>
      <c r="P2924"/>
      <c r="Q2924"/>
      <c r="R2924"/>
      <c r="S2924"/>
      <c r="T2924"/>
      <c r="U2924"/>
      <c r="V2924"/>
      <c r="W2924"/>
      <c r="X2924"/>
      <c r="Y2924"/>
      <c r="Z2924"/>
    </row>
    <row r="2925" spans="2:26" s="6864" customFormat="1" ht="15" customHeight="1" x14ac:dyDescent="0.25">
      <c r="B2925" s="6865"/>
      <c r="C2925" s="6866"/>
      <c r="D2925" s="6866"/>
      <c r="E2925" s="6866"/>
      <c r="F2925" s="6866"/>
      <c r="G2925" s="6866"/>
      <c r="H2925" s="6866"/>
      <c r="I2925" s="6866"/>
      <c r="J2925" s="6867"/>
      <c r="K2925" s="6866"/>
      <c r="L2925" s="6866"/>
      <c r="M2925" s="6867"/>
      <c r="N2925"/>
      <c r="O2925"/>
      <c r="P2925"/>
      <c r="Q2925"/>
      <c r="R2925"/>
      <c r="S2925"/>
      <c r="T2925"/>
      <c r="U2925"/>
      <c r="V2925"/>
      <c r="W2925"/>
      <c r="X2925"/>
      <c r="Y2925"/>
      <c r="Z2925"/>
    </row>
    <row r="2926" spans="2:26" s="6864" customFormat="1" ht="15" customHeight="1" x14ac:dyDescent="0.25">
      <c r="B2926" s="6865"/>
      <c r="C2926" s="6866"/>
      <c r="D2926" s="6866"/>
      <c r="E2926" s="6866"/>
      <c r="F2926" s="6866"/>
      <c r="G2926" s="6866"/>
      <c r="H2926" s="6866"/>
      <c r="I2926" s="6866"/>
      <c r="J2926" s="6867"/>
      <c r="K2926" s="6866"/>
      <c r="L2926" s="6866"/>
      <c r="M2926" s="6867"/>
      <c r="N2926"/>
      <c r="O2926"/>
      <c r="P2926"/>
      <c r="Q2926"/>
      <c r="R2926"/>
      <c r="S2926"/>
      <c r="T2926"/>
      <c r="U2926"/>
      <c r="V2926"/>
      <c r="W2926"/>
      <c r="X2926"/>
      <c r="Y2926"/>
      <c r="Z2926"/>
    </row>
    <row r="2927" spans="2:26" s="6864" customFormat="1" ht="15" customHeight="1" x14ac:dyDescent="0.25">
      <c r="B2927" s="6865"/>
      <c r="C2927" s="6866"/>
      <c r="D2927" s="6866"/>
      <c r="E2927" s="6866"/>
      <c r="F2927" s="6866"/>
      <c r="G2927" s="6866"/>
      <c r="H2927" s="6866"/>
      <c r="I2927" s="6866"/>
      <c r="J2927" s="6867"/>
      <c r="K2927" s="6866"/>
      <c r="L2927" s="6866"/>
      <c r="M2927" s="6867"/>
      <c r="N2927"/>
      <c r="O2927"/>
      <c r="P2927"/>
      <c r="Q2927"/>
      <c r="R2927"/>
      <c r="S2927"/>
      <c r="T2927"/>
      <c r="U2927"/>
      <c r="V2927"/>
      <c r="W2927"/>
      <c r="X2927"/>
      <c r="Y2927"/>
      <c r="Z2927"/>
    </row>
    <row r="2928" spans="2:26" s="6864" customFormat="1" ht="15" customHeight="1" x14ac:dyDescent="0.25">
      <c r="B2928" s="6865"/>
      <c r="C2928" s="6866"/>
      <c r="D2928" s="6866"/>
      <c r="E2928" s="6866"/>
      <c r="F2928" s="6866"/>
      <c r="G2928" s="6866"/>
      <c r="H2928" s="6866"/>
      <c r="I2928" s="6866"/>
      <c r="J2928" s="6867"/>
      <c r="K2928" s="6866"/>
      <c r="L2928" s="6866"/>
      <c r="M2928" s="6867"/>
      <c r="N2928"/>
      <c r="O2928"/>
      <c r="P2928"/>
      <c r="Q2928"/>
      <c r="R2928"/>
      <c r="S2928"/>
      <c r="T2928"/>
      <c r="U2928"/>
      <c r="V2928"/>
      <c r="W2928"/>
      <c r="X2928"/>
      <c r="Y2928"/>
      <c r="Z2928"/>
    </row>
    <row r="2929" spans="2:26" s="6864" customFormat="1" ht="15.75" customHeight="1" x14ac:dyDescent="0.25">
      <c r="B2929" s="6865"/>
      <c r="C2929" s="6866"/>
      <c r="D2929" s="6866"/>
      <c r="E2929" s="6866"/>
      <c r="F2929" s="6866"/>
      <c r="G2929" s="6866"/>
      <c r="H2929" s="6866"/>
      <c r="I2929" s="6866"/>
      <c r="J2929" s="6867"/>
      <c r="K2929" s="6866"/>
      <c r="L2929" s="6866"/>
      <c r="M2929" s="6867"/>
      <c r="N2929"/>
      <c r="O2929"/>
      <c r="P2929"/>
      <c r="Q2929"/>
      <c r="R2929"/>
      <c r="S2929"/>
      <c r="T2929"/>
      <c r="U2929"/>
      <c r="V2929"/>
      <c r="W2929"/>
      <c r="X2929"/>
      <c r="Y2929"/>
      <c r="Z2929"/>
    </row>
    <row r="2930" spans="2:26" s="6864" customFormat="1" ht="15" customHeight="1" x14ac:dyDescent="0.25">
      <c r="B2930" s="6865"/>
      <c r="C2930" s="6866"/>
      <c r="D2930" s="6866"/>
      <c r="E2930" s="6866"/>
      <c r="F2930" s="6866"/>
      <c r="G2930" s="6866"/>
      <c r="H2930" s="6866"/>
      <c r="I2930" s="6866"/>
      <c r="J2930" s="6867"/>
      <c r="K2930" s="6866"/>
      <c r="L2930" s="6866"/>
      <c r="M2930" s="6867"/>
      <c r="N2930"/>
      <c r="O2930"/>
      <c r="P2930"/>
      <c r="Q2930"/>
      <c r="R2930"/>
      <c r="S2930"/>
      <c r="T2930"/>
      <c r="U2930"/>
      <c r="V2930"/>
      <c r="W2930"/>
      <c r="X2930"/>
      <c r="Y2930"/>
      <c r="Z2930"/>
    </row>
    <row r="2936" spans="2:26" s="6864" customFormat="1" ht="15" customHeight="1" x14ac:dyDescent="0.25">
      <c r="B2936" s="6865"/>
      <c r="C2936" s="6866"/>
      <c r="D2936" s="6866"/>
      <c r="E2936" s="6866"/>
      <c r="F2936" s="6866"/>
      <c r="G2936" s="6866"/>
      <c r="H2936" s="6866"/>
      <c r="I2936" s="6866"/>
      <c r="J2936" s="6867"/>
      <c r="K2936" s="6866"/>
      <c r="L2936" s="6866"/>
      <c r="M2936" s="6867"/>
      <c r="N2936"/>
      <c r="O2936"/>
      <c r="P2936"/>
      <c r="Q2936"/>
      <c r="R2936"/>
      <c r="S2936"/>
      <c r="T2936"/>
      <c r="U2936"/>
      <c r="V2936"/>
      <c r="W2936"/>
      <c r="X2936"/>
      <c r="Y2936"/>
      <c r="Z2936"/>
    </row>
    <row r="3282" spans="2:26" s="6864" customFormat="1" ht="15" customHeight="1" x14ac:dyDescent="0.25">
      <c r="B3282" s="6865"/>
      <c r="C3282" s="6866"/>
      <c r="D3282" s="6866"/>
      <c r="E3282" s="6866"/>
      <c r="F3282" s="6866"/>
      <c r="G3282" s="6866"/>
      <c r="H3282" s="6866"/>
      <c r="I3282" s="6866"/>
      <c r="J3282" s="6867"/>
      <c r="K3282" s="6866"/>
      <c r="L3282" s="6866"/>
      <c r="M3282" s="6867"/>
      <c r="N3282"/>
      <c r="O3282"/>
      <c r="P3282"/>
      <c r="Q3282"/>
      <c r="R3282"/>
      <c r="S3282"/>
      <c r="T3282"/>
      <c r="U3282"/>
      <c r="V3282"/>
      <c r="W3282"/>
      <c r="X3282"/>
      <c r="Y3282"/>
      <c r="Z3282"/>
    </row>
    <row r="3347" spans="2:26" s="6864" customFormat="1" ht="15" customHeight="1" x14ac:dyDescent="0.25">
      <c r="B3347" s="6865"/>
      <c r="C3347" s="6866"/>
      <c r="D3347" s="6866"/>
      <c r="E3347" s="6866"/>
      <c r="F3347" s="6866"/>
      <c r="G3347" s="6866"/>
      <c r="H3347" s="6866"/>
      <c r="I3347" s="6866"/>
      <c r="J3347" s="6867"/>
      <c r="K3347" s="6866"/>
      <c r="L3347" s="6866"/>
      <c r="M3347" s="6867"/>
      <c r="N3347"/>
      <c r="O3347"/>
      <c r="P3347"/>
      <c r="Q3347"/>
      <c r="R3347"/>
      <c r="S3347"/>
      <c r="T3347"/>
      <c r="U3347"/>
      <c r="V3347"/>
      <c r="W3347"/>
      <c r="X3347"/>
      <c r="Y3347"/>
      <c r="Z3347"/>
    </row>
    <row r="3348" spans="2:26" s="6864" customFormat="1" ht="15" customHeight="1" x14ac:dyDescent="0.25">
      <c r="B3348" s="6865"/>
      <c r="C3348" s="6866"/>
      <c r="D3348" s="6866"/>
      <c r="E3348" s="6866"/>
      <c r="F3348" s="6866"/>
      <c r="G3348" s="6866"/>
      <c r="H3348" s="6866"/>
      <c r="I3348" s="6866"/>
      <c r="J3348" s="6867"/>
      <c r="K3348" s="6866"/>
      <c r="L3348" s="6866"/>
      <c r="M3348" s="6867"/>
      <c r="N3348"/>
      <c r="O3348"/>
      <c r="P3348"/>
      <c r="Q3348"/>
      <c r="R3348"/>
      <c r="S3348"/>
      <c r="T3348"/>
      <c r="U3348"/>
      <c r="V3348"/>
      <c r="W3348"/>
      <c r="X3348"/>
      <c r="Y3348"/>
      <c r="Z3348"/>
    </row>
    <row r="3350" spans="2:26" s="6864" customFormat="1" ht="15" customHeight="1" x14ac:dyDescent="0.25">
      <c r="B3350" s="6865"/>
      <c r="C3350" s="6866"/>
      <c r="D3350" s="6866"/>
      <c r="E3350" s="6866"/>
      <c r="F3350" s="6866"/>
      <c r="G3350" s="6866"/>
      <c r="H3350" s="6866"/>
      <c r="I3350" s="6866"/>
      <c r="J3350" s="6867"/>
      <c r="K3350" s="6866"/>
      <c r="L3350" s="6866"/>
      <c r="M3350" s="6867"/>
      <c r="N3350"/>
      <c r="O3350"/>
      <c r="P3350"/>
      <c r="Q3350"/>
      <c r="R3350"/>
      <c r="S3350"/>
      <c r="T3350"/>
      <c r="U3350"/>
      <c r="V3350"/>
      <c r="W3350"/>
      <c r="X3350"/>
      <c r="Y3350"/>
      <c r="Z3350"/>
    </row>
    <row r="3351" spans="2:26" s="6864" customFormat="1" ht="15" customHeight="1" x14ac:dyDescent="0.25">
      <c r="B3351" s="6865"/>
      <c r="C3351" s="6866"/>
      <c r="D3351" s="6866"/>
      <c r="E3351" s="6866"/>
      <c r="F3351" s="6866"/>
      <c r="G3351" s="6866"/>
      <c r="H3351" s="6866"/>
      <c r="I3351" s="6866"/>
      <c r="J3351" s="6867"/>
      <c r="K3351" s="6866"/>
      <c r="L3351" s="6866"/>
      <c r="M3351" s="6867"/>
      <c r="N3351"/>
      <c r="O3351"/>
      <c r="P3351"/>
      <c r="Q3351"/>
      <c r="R3351"/>
      <c r="S3351"/>
      <c r="T3351"/>
      <c r="U3351"/>
      <c r="V3351"/>
      <c r="W3351"/>
      <c r="X3351"/>
      <c r="Y3351"/>
      <c r="Z3351"/>
    </row>
    <row r="3352" spans="2:26" s="6864" customFormat="1" ht="15" customHeight="1" x14ac:dyDescent="0.25">
      <c r="B3352" s="6865"/>
      <c r="C3352" s="6866"/>
      <c r="D3352" s="6866"/>
      <c r="E3352" s="6866"/>
      <c r="F3352" s="6866"/>
      <c r="G3352" s="6866"/>
      <c r="H3352" s="6866"/>
      <c r="I3352" s="6866"/>
      <c r="J3352" s="6867"/>
      <c r="K3352" s="6866"/>
      <c r="L3352" s="6866"/>
      <c r="M3352" s="6867"/>
      <c r="N3352"/>
      <c r="O3352"/>
      <c r="P3352"/>
      <c r="Q3352"/>
      <c r="R3352"/>
      <c r="S3352"/>
      <c r="T3352"/>
      <c r="U3352"/>
      <c r="V3352"/>
      <c r="W3352"/>
      <c r="X3352"/>
      <c r="Y3352"/>
      <c r="Z3352"/>
    </row>
    <row r="3353" spans="2:26" s="6864" customFormat="1" ht="15" customHeight="1" x14ac:dyDescent="0.25">
      <c r="B3353" s="6865"/>
      <c r="C3353" s="6866"/>
      <c r="D3353" s="6866"/>
      <c r="E3353" s="6866"/>
      <c r="F3353" s="6866"/>
      <c r="G3353" s="6866"/>
      <c r="H3353" s="6866"/>
      <c r="I3353" s="6866"/>
      <c r="J3353" s="6867"/>
      <c r="K3353" s="6866"/>
      <c r="L3353" s="6866"/>
      <c r="M3353" s="6867"/>
      <c r="N3353"/>
      <c r="O3353"/>
      <c r="P3353"/>
      <c r="Q3353"/>
      <c r="R3353"/>
      <c r="S3353"/>
      <c r="T3353"/>
      <c r="U3353"/>
      <c r="V3353"/>
      <c r="W3353"/>
      <c r="X3353"/>
      <c r="Y3353"/>
      <c r="Z3353"/>
    </row>
    <row r="3354" spans="2:26" s="6864" customFormat="1" ht="15" customHeight="1" x14ac:dyDescent="0.25">
      <c r="B3354" s="6865"/>
      <c r="C3354" s="6866"/>
      <c r="D3354" s="6866"/>
      <c r="E3354" s="6866"/>
      <c r="F3354" s="6866"/>
      <c r="G3354" s="6866"/>
      <c r="H3354" s="6866"/>
      <c r="I3354" s="6866"/>
      <c r="J3354" s="6867"/>
      <c r="K3354" s="6866"/>
      <c r="L3354" s="6866"/>
      <c r="M3354" s="6867"/>
      <c r="N3354"/>
      <c r="O3354"/>
      <c r="P3354"/>
      <c r="Q3354"/>
      <c r="R3354"/>
      <c r="S3354"/>
      <c r="T3354"/>
      <c r="U3354"/>
      <c r="V3354"/>
      <c r="W3354"/>
      <c r="X3354"/>
      <c r="Y3354"/>
      <c r="Z3354"/>
    </row>
    <row r="3355" spans="2:26" s="6864" customFormat="1" ht="15" customHeight="1" x14ac:dyDescent="0.25">
      <c r="B3355" s="6865"/>
      <c r="C3355" s="6866"/>
      <c r="D3355" s="6866"/>
      <c r="E3355" s="6866"/>
      <c r="F3355" s="6866"/>
      <c r="G3355" s="6866"/>
      <c r="H3355" s="6866"/>
      <c r="I3355" s="6866"/>
      <c r="J3355" s="6867"/>
      <c r="K3355" s="6866"/>
      <c r="L3355" s="6866"/>
      <c r="M3355" s="6867"/>
      <c r="N3355"/>
      <c r="O3355"/>
      <c r="P3355"/>
      <c r="Q3355"/>
      <c r="R3355"/>
      <c r="S3355"/>
      <c r="T3355"/>
      <c r="U3355"/>
      <c r="V3355"/>
      <c r="W3355"/>
      <c r="X3355"/>
      <c r="Y3355"/>
      <c r="Z3355"/>
    </row>
    <row r="3356" spans="2:26" s="6864" customFormat="1" ht="15" customHeight="1" x14ac:dyDescent="0.25">
      <c r="B3356" s="6865"/>
      <c r="C3356" s="6866"/>
      <c r="D3356" s="6866"/>
      <c r="E3356" s="6866"/>
      <c r="F3356" s="6866"/>
      <c r="G3356" s="6866"/>
      <c r="H3356" s="6866"/>
      <c r="I3356" s="6866"/>
      <c r="J3356" s="6867"/>
      <c r="K3356" s="6866"/>
      <c r="L3356" s="6866"/>
      <c r="M3356" s="6867"/>
      <c r="N3356"/>
      <c r="O3356"/>
      <c r="P3356"/>
      <c r="Q3356"/>
      <c r="R3356"/>
      <c r="S3356"/>
      <c r="T3356"/>
      <c r="U3356"/>
      <c r="V3356"/>
      <c r="W3356"/>
      <c r="X3356"/>
      <c r="Y3356"/>
      <c r="Z3356"/>
    </row>
    <row r="3357" spans="2:26" s="6864" customFormat="1" ht="15.75" customHeight="1" x14ac:dyDescent="0.25">
      <c r="B3357" s="6865"/>
      <c r="C3357" s="6866"/>
      <c r="D3357" s="6866"/>
      <c r="E3357" s="6866"/>
      <c r="F3357" s="6866"/>
      <c r="G3357" s="6866"/>
      <c r="H3357" s="6866"/>
      <c r="I3357" s="6866"/>
      <c r="J3357" s="6867"/>
      <c r="K3357" s="6866"/>
      <c r="L3357" s="6866"/>
      <c r="M3357" s="6867"/>
      <c r="N3357"/>
      <c r="O3357"/>
      <c r="P3357"/>
      <c r="Q3357"/>
      <c r="R3357"/>
      <c r="S3357"/>
      <c r="T3357"/>
      <c r="U3357"/>
      <c r="V3357"/>
      <c r="W3357"/>
      <c r="X3357"/>
      <c r="Y3357"/>
      <c r="Z3357"/>
    </row>
    <row r="3358" spans="2:26" s="6864" customFormat="1" ht="15" customHeight="1" x14ac:dyDescent="0.25">
      <c r="B3358" s="6865"/>
      <c r="C3358" s="6866"/>
      <c r="D3358" s="6866"/>
      <c r="E3358" s="6866"/>
      <c r="F3358" s="6866"/>
      <c r="G3358" s="6866"/>
      <c r="H3358" s="6866"/>
      <c r="I3358" s="6866"/>
      <c r="J3358" s="6867"/>
      <c r="K3358" s="6866"/>
      <c r="L3358" s="6866"/>
      <c r="M3358" s="6867"/>
      <c r="N3358"/>
      <c r="O3358"/>
      <c r="P3358"/>
      <c r="Q3358"/>
      <c r="R3358"/>
      <c r="S3358"/>
      <c r="T3358"/>
      <c r="U3358"/>
      <c r="V3358"/>
      <c r="W3358"/>
      <c r="X3358"/>
      <c r="Y3358"/>
      <c r="Z3358"/>
    </row>
    <row r="3364" spans="2:26" s="6864" customFormat="1" ht="15" customHeight="1" x14ac:dyDescent="0.25">
      <c r="B3364" s="6865"/>
      <c r="C3364" s="6866"/>
      <c r="D3364" s="6866"/>
      <c r="E3364" s="6866"/>
      <c r="F3364" s="6866"/>
      <c r="G3364" s="6866"/>
      <c r="H3364" s="6866"/>
      <c r="I3364" s="6866"/>
      <c r="J3364" s="6867"/>
      <c r="K3364" s="6866"/>
      <c r="L3364" s="6866"/>
      <c r="M3364" s="6867"/>
      <c r="N3364"/>
      <c r="O3364"/>
      <c r="P3364"/>
      <c r="Q3364"/>
      <c r="R3364"/>
      <c r="S3364"/>
      <c r="T3364"/>
      <c r="U3364"/>
      <c r="V3364"/>
      <c r="W3364"/>
      <c r="X3364"/>
      <c r="Y3364"/>
      <c r="Z3364"/>
    </row>
    <row r="3710" spans="2:26" s="6864" customFormat="1" ht="15" customHeight="1" x14ac:dyDescent="0.25">
      <c r="B3710" s="6865"/>
      <c r="C3710" s="6866"/>
      <c r="D3710" s="6866"/>
      <c r="E3710" s="6866"/>
      <c r="F3710" s="6866"/>
      <c r="G3710" s="6866"/>
      <c r="H3710" s="6866"/>
      <c r="I3710" s="6866"/>
      <c r="J3710" s="6867"/>
      <c r="K3710" s="6866"/>
      <c r="L3710" s="6866"/>
      <c r="M3710" s="6867"/>
      <c r="N3710"/>
      <c r="O3710"/>
      <c r="P3710"/>
      <c r="Q3710"/>
      <c r="R3710"/>
      <c r="S3710"/>
      <c r="T3710"/>
      <c r="U3710"/>
      <c r="V3710"/>
      <c r="W3710"/>
      <c r="X3710"/>
      <c r="Y3710"/>
      <c r="Z3710"/>
    </row>
    <row r="3775" spans="2:26" s="6864" customFormat="1" ht="15" customHeight="1" x14ac:dyDescent="0.25">
      <c r="B3775" s="6865"/>
      <c r="C3775" s="6866"/>
      <c r="D3775" s="6866"/>
      <c r="E3775" s="6866"/>
      <c r="F3775" s="6866"/>
      <c r="G3775" s="6866"/>
      <c r="H3775" s="6866"/>
      <c r="I3775" s="6866"/>
      <c r="J3775" s="6867"/>
      <c r="K3775" s="6866"/>
      <c r="L3775" s="6866"/>
      <c r="M3775" s="6867"/>
      <c r="N3775"/>
      <c r="O3775"/>
      <c r="P3775"/>
      <c r="Q3775"/>
      <c r="R3775"/>
      <c r="S3775"/>
      <c r="T3775"/>
      <c r="U3775"/>
      <c r="V3775"/>
      <c r="W3775"/>
      <c r="X3775"/>
      <c r="Y3775"/>
      <c r="Z3775"/>
    </row>
    <row r="3776" spans="2:26" s="6864" customFormat="1" ht="15" customHeight="1" x14ac:dyDescent="0.25">
      <c r="B3776" s="6865"/>
      <c r="C3776" s="6866"/>
      <c r="D3776" s="6866"/>
      <c r="E3776" s="6866"/>
      <c r="F3776" s="6866"/>
      <c r="G3776" s="6866"/>
      <c r="H3776" s="6866"/>
      <c r="I3776" s="6866"/>
      <c r="J3776" s="6867"/>
      <c r="K3776" s="6866"/>
      <c r="L3776" s="6866"/>
      <c r="M3776" s="6867"/>
      <c r="N3776"/>
      <c r="O3776"/>
      <c r="P3776"/>
      <c r="Q3776"/>
      <c r="R3776"/>
      <c r="S3776"/>
      <c r="T3776"/>
      <c r="U3776"/>
      <c r="V3776"/>
      <c r="W3776"/>
      <c r="X3776"/>
      <c r="Y3776"/>
      <c r="Z3776"/>
    </row>
    <row r="3778" spans="2:26" s="6864" customFormat="1" ht="15" customHeight="1" x14ac:dyDescent="0.25">
      <c r="B3778" s="6865"/>
      <c r="C3778" s="6866"/>
      <c r="D3778" s="6866"/>
      <c r="E3778" s="6866"/>
      <c r="F3778" s="6866"/>
      <c r="G3778" s="6866"/>
      <c r="H3778" s="6866"/>
      <c r="I3778" s="6866"/>
      <c r="J3778" s="6867"/>
      <c r="K3778" s="6866"/>
      <c r="L3778" s="6866"/>
      <c r="M3778" s="6867"/>
      <c r="N3778"/>
      <c r="O3778"/>
      <c r="P3778"/>
      <c r="Q3778"/>
      <c r="R3778"/>
      <c r="S3778"/>
      <c r="T3778"/>
      <c r="U3778"/>
      <c r="V3778"/>
      <c r="W3778"/>
      <c r="X3778"/>
      <c r="Y3778"/>
      <c r="Z3778"/>
    </row>
    <row r="3779" spans="2:26" s="6864" customFormat="1" ht="15" customHeight="1" x14ac:dyDescent="0.25">
      <c r="B3779" s="6865"/>
      <c r="C3779" s="6866"/>
      <c r="D3779" s="6866"/>
      <c r="E3779" s="6866"/>
      <c r="F3779" s="6866"/>
      <c r="G3779" s="6866"/>
      <c r="H3779" s="6866"/>
      <c r="I3779" s="6866"/>
      <c r="J3779" s="6867"/>
      <c r="K3779" s="6866"/>
      <c r="L3779" s="6866"/>
      <c r="M3779" s="6867"/>
      <c r="N3779"/>
      <c r="O3779"/>
      <c r="P3779"/>
      <c r="Q3779"/>
      <c r="R3779"/>
      <c r="S3779"/>
      <c r="T3779"/>
      <c r="U3779"/>
      <c r="V3779"/>
      <c r="W3779"/>
      <c r="X3779"/>
      <c r="Y3779"/>
      <c r="Z3779"/>
    </row>
    <row r="3780" spans="2:26" s="6864" customFormat="1" ht="15" customHeight="1" x14ac:dyDescent="0.25">
      <c r="B3780" s="6865"/>
      <c r="C3780" s="6866"/>
      <c r="D3780" s="6866"/>
      <c r="E3780" s="6866"/>
      <c r="F3780" s="6866"/>
      <c r="G3780" s="6866"/>
      <c r="H3780" s="6866"/>
      <c r="I3780" s="6866"/>
      <c r="J3780" s="6867"/>
      <c r="K3780" s="6866"/>
      <c r="L3780" s="6866"/>
      <c r="M3780" s="6867"/>
      <c r="N3780"/>
      <c r="O3780"/>
      <c r="P3780"/>
      <c r="Q3780"/>
      <c r="R3780"/>
      <c r="S3780"/>
      <c r="T3780"/>
      <c r="U3780"/>
      <c r="V3780"/>
      <c r="W3780"/>
      <c r="X3780"/>
      <c r="Y3780"/>
      <c r="Z3780"/>
    </row>
    <row r="3781" spans="2:26" s="6864" customFormat="1" ht="15" customHeight="1" x14ac:dyDescent="0.25">
      <c r="B3781" s="6865"/>
      <c r="C3781" s="6866"/>
      <c r="D3781" s="6866"/>
      <c r="E3781" s="6866"/>
      <c r="F3781" s="6866"/>
      <c r="G3781" s="6866"/>
      <c r="H3781" s="6866"/>
      <c r="I3781" s="6866"/>
      <c r="J3781" s="6867"/>
      <c r="K3781" s="6866"/>
      <c r="L3781" s="6866"/>
      <c r="M3781" s="6867"/>
      <c r="N3781"/>
      <c r="O3781"/>
      <c r="P3781"/>
      <c r="Q3781"/>
      <c r="R3781"/>
      <c r="S3781"/>
      <c r="T3781"/>
      <c r="U3781"/>
      <c r="V3781"/>
      <c r="W3781"/>
      <c r="X3781"/>
      <c r="Y3781"/>
      <c r="Z3781"/>
    </row>
    <row r="3782" spans="2:26" s="6864" customFormat="1" ht="15" customHeight="1" x14ac:dyDescent="0.25">
      <c r="B3782" s="6865"/>
      <c r="C3782" s="6866"/>
      <c r="D3782" s="6866"/>
      <c r="E3782" s="6866"/>
      <c r="F3782" s="6866"/>
      <c r="G3782" s="6866"/>
      <c r="H3782" s="6866"/>
      <c r="I3782" s="6866"/>
      <c r="J3782" s="6867"/>
      <c r="K3782" s="6866"/>
      <c r="L3782" s="6866"/>
      <c r="M3782" s="6867"/>
      <c r="N3782"/>
      <c r="O3782"/>
      <c r="P3782"/>
      <c r="Q3782"/>
      <c r="R3782"/>
      <c r="S3782"/>
      <c r="T3782"/>
      <c r="U3782"/>
      <c r="V3782"/>
      <c r="W3782"/>
      <c r="X3782"/>
      <c r="Y3782"/>
      <c r="Z3782"/>
    </row>
    <row r="3783" spans="2:26" s="6864" customFormat="1" ht="15" customHeight="1" x14ac:dyDescent="0.25">
      <c r="B3783" s="6865"/>
      <c r="C3783" s="6866"/>
      <c r="D3783" s="6866"/>
      <c r="E3783" s="6866"/>
      <c r="F3783" s="6866"/>
      <c r="G3783" s="6866"/>
      <c r="H3783" s="6866"/>
      <c r="I3783" s="6866"/>
      <c r="J3783" s="6867"/>
      <c r="K3783" s="6866"/>
      <c r="L3783" s="6866"/>
      <c r="M3783" s="6867"/>
      <c r="N3783"/>
      <c r="O3783"/>
      <c r="P3783"/>
      <c r="Q3783"/>
      <c r="R3783"/>
      <c r="S3783"/>
      <c r="T3783"/>
      <c r="U3783"/>
      <c r="V3783"/>
      <c r="W3783"/>
      <c r="X3783"/>
      <c r="Y3783"/>
      <c r="Z3783"/>
    </row>
    <row r="3784" spans="2:26" s="6864" customFormat="1" ht="15" customHeight="1" x14ac:dyDescent="0.25">
      <c r="B3784" s="6865"/>
      <c r="C3784" s="6866"/>
      <c r="D3784" s="6866"/>
      <c r="E3784" s="6866"/>
      <c r="F3784" s="6866"/>
      <c r="G3784" s="6866"/>
      <c r="H3784" s="6866"/>
      <c r="I3784" s="6866"/>
      <c r="J3784" s="6867"/>
      <c r="K3784" s="6866"/>
      <c r="L3784" s="6866"/>
      <c r="M3784" s="6867"/>
      <c r="N3784"/>
      <c r="O3784"/>
      <c r="P3784"/>
      <c r="Q3784"/>
      <c r="R3784"/>
      <c r="S3784"/>
      <c r="T3784"/>
      <c r="U3784"/>
      <c r="V3784"/>
      <c r="W3784"/>
      <c r="X3784"/>
      <c r="Y3784"/>
      <c r="Z3784"/>
    </row>
    <row r="3785" spans="2:26" s="6864" customFormat="1" ht="15.75" customHeight="1" x14ac:dyDescent="0.25">
      <c r="B3785" s="6865"/>
      <c r="C3785" s="6866"/>
      <c r="D3785" s="6866"/>
      <c r="E3785" s="6866"/>
      <c r="F3785" s="6866"/>
      <c r="G3785" s="6866"/>
      <c r="H3785" s="6866"/>
      <c r="I3785" s="6866"/>
      <c r="J3785" s="6867"/>
      <c r="K3785" s="6866"/>
      <c r="L3785" s="6866"/>
      <c r="M3785" s="6867"/>
      <c r="N3785"/>
      <c r="O3785"/>
      <c r="P3785"/>
      <c r="Q3785"/>
      <c r="R3785"/>
      <c r="S3785"/>
      <c r="T3785"/>
      <c r="U3785"/>
      <c r="V3785"/>
      <c r="W3785"/>
      <c r="X3785"/>
      <c r="Y3785"/>
      <c r="Z3785"/>
    </row>
    <row r="3786" spans="2:26" s="6864" customFormat="1" ht="15" customHeight="1" x14ac:dyDescent="0.25">
      <c r="B3786" s="6865"/>
      <c r="C3786" s="6866"/>
      <c r="D3786" s="6866"/>
      <c r="E3786" s="6866"/>
      <c r="F3786" s="6866"/>
      <c r="G3786" s="6866"/>
      <c r="H3786" s="6866"/>
      <c r="I3786" s="6866"/>
      <c r="J3786" s="6867"/>
      <c r="K3786" s="6866"/>
      <c r="L3786" s="6866"/>
      <c r="M3786" s="6867"/>
      <c r="N3786"/>
      <c r="O3786"/>
      <c r="P3786"/>
      <c r="Q3786"/>
      <c r="R3786"/>
      <c r="S3786"/>
      <c r="T3786"/>
      <c r="U3786"/>
      <c r="V3786"/>
      <c r="W3786"/>
      <c r="X3786"/>
      <c r="Y3786"/>
      <c r="Z3786"/>
    </row>
    <row r="3792" spans="2:26" s="6864" customFormat="1" ht="15" customHeight="1" x14ac:dyDescent="0.25">
      <c r="B3792" s="6865"/>
      <c r="C3792" s="6866"/>
      <c r="D3792" s="6866"/>
      <c r="E3792" s="6866"/>
      <c r="F3792" s="6866"/>
      <c r="G3792" s="6866"/>
      <c r="H3792" s="6866"/>
      <c r="I3792" s="6866"/>
      <c r="J3792" s="6867"/>
      <c r="K3792" s="6866"/>
      <c r="L3792" s="6866"/>
      <c r="M3792" s="6867"/>
      <c r="N3792"/>
      <c r="O3792"/>
      <c r="P3792"/>
      <c r="Q3792"/>
      <c r="R3792"/>
      <c r="S3792"/>
      <c r="T3792"/>
      <c r="U3792"/>
      <c r="V3792"/>
      <c r="W3792"/>
      <c r="X3792"/>
      <c r="Y3792"/>
      <c r="Z3792"/>
    </row>
    <row r="4138" spans="2:26" s="6864" customFormat="1" ht="15" customHeight="1" x14ac:dyDescent="0.25">
      <c r="B4138" s="6865"/>
      <c r="C4138" s="6866"/>
      <c r="D4138" s="6866"/>
      <c r="E4138" s="6866"/>
      <c r="F4138" s="6866"/>
      <c r="G4138" s="6866"/>
      <c r="H4138" s="6866"/>
      <c r="I4138" s="6866"/>
      <c r="J4138" s="6867"/>
      <c r="K4138" s="6866"/>
      <c r="L4138" s="6866"/>
      <c r="M4138" s="6867"/>
      <c r="N4138"/>
      <c r="O4138"/>
      <c r="P4138"/>
      <c r="Q4138"/>
      <c r="R4138"/>
      <c r="S4138"/>
      <c r="T4138"/>
      <c r="U4138"/>
      <c r="V4138"/>
      <c r="W4138"/>
      <c r="X4138"/>
      <c r="Y4138"/>
      <c r="Z4138"/>
    </row>
    <row r="4203" spans="2:26" s="6864" customFormat="1" ht="15" customHeight="1" x14ac:dyDescent="0.25">
      <c r="B4203" s="6865"/>
      <c r="C4203" s="6866"/>
      <c r="D4203" s="6866"/>
      <c r="E4203" s="6866"/>
      <c r="F4203" s="6866"/>
      <c r="G4203" s="6866"/>
      <c r="H4203" s="6866"/>
      <c r="I4203" s="6866"/>
      <c r="J4203" s="6867"/>
      <c r="K4203" s="6866"/>
      <c r="L4203" s="6866"/>
      <c r="M4203" s="6867"/>
      <c r="N4203"/>
      <c r="O4203"/>
      <c r="P4203"/>
      <c r="Q4203"/>
      <c r="R4203"/>
      <c r="S4203"/>
      <c r="T4203"/>
      <c r="U4203"/>
      <c r="V4203"/>
      <c r="W4203"/>
      <c r="X4203"/>
      <c r="Y4203"/>
      <c r="Z4203"/>
    </row>
    <row r="4204" spans="2:26" s="6864" customFormat="1" ht="15" customHeight="1" x14ac:dyDescent="0.25">
      <c r="B4204" s="6865"/>
      <c r="C4204" s="6866"/>
      <c r="D4204" s="6866"/>
      <c r="E4204" s="6866"/>
      <c r="F4204" s="6866"/>
      <c r="G4204" s="6866"/>
      <c r="H4204" s="6866"/>
      <c r="I4204" s="6866"/>
      <c r="J4204" s="6867"/>
      <c r="K4204" s="6866"/>
      <c r="L4204" s="6866"/>
      <c r="M4204" s="6867"/>
      <c r="N4204"/>
      <c r="O4204"/>
      <c r="P4204"/>
      <c r="Q4204"/>
      <c r="R4204"/>
      <c r="S4204"/>
      <c r="T4204"/>
      <c r="U4204"/>
      <c r="V4204"/>
      <c r="W4204"/>
      <c r="X4204"/>
      <c r="Y4204"/>
      <c r="Z4204"/>
    </row>
    <row r="4206" spans="2:26" s="6864" customFormat="1" ht="15" customHeight="1" x14ac:dyDescent="0.25">
      <c r="B4206" s="6865"/>
      <c r="C4206" s="6866"/>
      <c r="D4206" s="6866"/>
      <c r="E4206" s="6866"/>
      <c r="F4206" s="6866"/>
      <c r="G4206" s="6866"/>
      <c r="H4206" s="6866"/>
      <c r="I4206" s="6866"/>
      <c r="J4206" s="6867"/>
      <c r="K4206" s="6866"/>
      <c r="L4206" s="6866"/>
      <c r="M4206" s="6867"/>
      <c r="N4206"/>
      <c r="O4206"/>
      <c r="P4206"/>
      <c r="Q4206"/>
      <c r="R4206"/>
      <c r="S4206"/>
      <c r="T4206"/>
      <c r="U4206"/>
      <c r="V4206"/>
      <c r="W4206"/>
      <c r="X4206"/>
      <c r="Y4206"/>
      <c r="Z4206"/>
    </row>
    <row r="4207" spans="2:26" s="6864" customFormat="1" ht="15" customHeight="1" x14ac:dyDescent="0.25">
      <c r="B4207" s="6865"/>
      <c r="C4207" s="6866"/>
      <c r="D4207" s="6866"/>
      <c r="E4207" s="6866"/>
      <c r="F4207" s="6866"/>
      <c r="G4207" s="6866"/>
      <c r="H4207" s="6866"/>
      <c r="I4207" s="6866"/>
      <c r="J4207" s="6867"/>
      <c r="K4207" s="6866"/>
      <c r="L4207" s="6866"/>
      <c r="M4207" s="6867"/>
      <c r="N4207"/>
      <c r="O4207"/>
      <c r="P4207"/>
      <c r="Q4207"/>
      <c r="R4207"/>
      <c r="S4207"/>
      <c r="T4207"/>
      <c r="U4207"/>
      <c r="V4207"/>
      <c r="W4207"/>
      <c r="X4207"/>
      <c r="Y4207"/>
      <c r="Z4207"/>
    </row>
    <row r="4208" spans="2:26" s="6864" customFormat="1" ht="15" customHeight="1" x14ac:dyDescent="0.25">
      <c r="B4208" s="6865"/>
      <c r="C4208" s="6866"/>
      <c r="D4208" s="6866"/>
      <c r="E4208" s="6866"/>
      <c r="F4208" s="6866"/>
      <c r="G4208" s="6866"/>
      <c r="H4208" s="6866"/>
      <c r="I4208" s="6866"/>
      <c r="J4208" s="6867"/>
      <c r="K4208" s="6866"/>
      <c r="L4208" s="6866"/>
      <c r="M4208" s="6867"/>
      <c r="N4208"/>
      <c r="O4208"/>
      <c r="P4208"/>
      <c r="Q4208"/>
      <c r="R4208"/>
      <c r="S4208"/>
      <c r="T4208"/>
      <c r="U4208"/>
      <c r="V4208"/>
      <c r="W4208"/>
      <c r="X4208"/>
      <c r="Y4208"/>
      <c r="Z4208"/>
    </row>
    <row r="4209" spans="2:26" s="6864" customFormat="1" ht="15" customHeight="1" x14ac:dyDescent="0.25">
      <c r="B4209" s="6865"/>
      <c r="C4209" s="6866"/>
      <c r="D4209" s="6866"/>
      <c r="E4209" s="6866"/>
      <c r="F4209" s="6866"/>
      <c r="G4209" s="6866"/>
      <c r="H4209" s="6866"/>
      <c r="I4209" s="6866"/>
      <c r="J4209" s="6867"/>
      <c r="K4209" s="6866"/>
      <c r="L4209" s="6866"/>
      <c r="M4209" s="6867"/>
      <c r="N4209"/>
      <c r="O4209"/>
      <c r="P4209"/>
      <c r="Q4209"/>
      <c r="R4209"/>
      <c r="S4209"/>
      <c r="T4209"/>
      <c r="U4209"/>
      <c r="V4209"/>
      <c r="W4209"/>
      <c r="X4209"/>
      <c r="Y4209"/>
      <c r="Z4209"/>
    </row>
    <row r="4210" spans="2:26" s="6864" customFormat="1" ht="15" customHeight="1" x14ac:dyDescent="0.25">
      <c r="B4210" s="6865"/>
      <c r="C4210" s="6866"/>
      <c r="D4210" s="6866"/>
      <c r="E4210" s="6866"/>
      <c r="F4210" s="6866"/>
      <c r="G4210" s="6866"/>
      <c r="H4210" s="6866"/>
      <c r="I4210" s="6866"/>
      <c r="J4210" s="6867"/>
      <c r="K4210" s="6866"/>
      <c r="L4210" s="6866"/>
      <c r="M4210" s="6867"/>
      <c r="N4210"/>
      <c r="O4210"/>
      <c r="P4210"/>
      <c r="Q4210"/>
      <c r="R4210"/>
      <c r="S4210"/>
      <c r="T4210"/>
      <c r="U4210"/>
      <c r="V4210"/>
      <c r="W4210"/>
      <c r="X4210"/>
      <c r="Y4210"/>
      <c r="Z4210"/>
    </row>
    <row r="4211" spans="2:26" s="6864" customFormat="1" ht="15" customHeight="1" x14ac:dyDescent="0.25">
      <c r="B4211" s="6865"/>
      <c r="C4211" s="6866"/>
      <c r="D4211" s="6866"/>
      <c r="E4211" s="6866"/>
      <c r="F4211" s="6866"/>
      <c r="G4211" s="6866"/>
      <c r="H4211" s="6866"/>
      <c r="I4211" s="6866"/>
      <c r="J4211" s="6867"/>
      <c r="K4211" s="6866"/>
      <c r="L4211" s="6866"/>
      <c r="M4211" s="6867"/>
      <c r="N4211"/>
      <c r="O4211"/>
      <c r="P4211"/>
      <c r="Q4211"/>
      <c r="R4211"/>
      <c r="S4211"/>
      <c r="T4211"/>
      <c r="U4211"/>
      <c r="V4211"/>
      <c r="W4211"/>
      <c r="X4211"/>
      <c r="Y4211"/>
      <c r="Z4211"/>
    </row>
    <row r="4212" spans="2:26" s="6864" customFormat="1" ht="15" customHeight="1" x14ac:dyDescent="0.25">
      <c r="B4212" s="6865"/>
      <c r="C4212" s="6866"/>
      <c r="D4212" s="6866"/>
      <c r="E4212" s="6866"/>
      <c r="F4212" s="6866"/>
      <c r="G4212" s="6866"/>
      <c r="H4212" s="6866"/>
      <c r="I4212" s="6866"/>
      <c r="J4212" s="6867"/>
      <c r="K4212" s="6866"/>
      <c r="L4212" s="6866"/>
      <c r="M4212" s="6867"/>
      <c r="N4212"/>
      <c r="O4212"/>
      <c r="P4212"/>
      <c r="Q4212"/>
      <c r="R4212"/>
      <c r="S4212"/>
      <c r="T4212"/>
      <c r="U4212"/>
      <c r="V4212"/>
      <c r="W4212"/>
      <c r="X4212"/>
      <c r="Y4212"/>
      <c r="Z4212"/>
    </row>
    <row r="4213" spans="2:26" s="6864" customFormat="1" ht="15.75" customHeight="1" x14ac:dyDescent="0.25">
      <c r="B4213" s="6865"/>
      <c r="C4213" s="6866"/>
      <c r="D4213" s="6866"/>
      <c r="E4213" s="6866"/>
      <c r="F4213" s="6866"/>
      <c r="G4213" s="6866"/>
      <c r="H4213" s="6866"/>
      <c r="I4213" s="6866"/>
      <c r="J4213" s="6867"/>
      <c r="K4213" s="6866"/>
      <c r="L4213" s="6866"/>
      <c r="M4213" s="6867"/>
      <c r="N4213"/>
      <c r="O4213"/>
      <c r="P4213"/>
      <c r="Q4213"/>
      <c r="R4213"/>
      <c r="S4213"/>
      <c r="T4213"/>
      <c r="U4213"/>
      <c r="V4213"/>
      <c r="W4213"/>
      <c r="X4213"/>
      <c r="Y4213"/>
      <c r="Z4213"/>
    </row>
    <row r="4214" spans="2:26" s="6864" customFormat="1" ht="15" customHeight="1" x14ac:dyDescent="0.25">
      <c r="B4214" s="6865"/>
      <c r="C4214" s="6866"/>
      <c r="D4214" s="6866"/>
      <c r="E4214" s="6866"/>
      <c r="F4214" s="6866"/>
      <c r="G4214" s="6866"/>
      <c r="H4214" s="6866"/>
      <c r="I4214" s="6866"/>
      <c r="J4214" s="6867"/>
      <c r="K4214" s="6866"/>
      <c r="L4214" s="6866"/>
      <c r="M4214" s="6867"/>
      <c r="N4214"/>
      <c r="O4214"/>
      <c r="P4214"/>
      <c r="Q4214"/>
      <c r="R4214"/>
      <c r="S4214"/>
      <c r="T4214"/>
      <c r="U4214"/>
      <c r="V4214"/>
      <c r="W4214"/>
      <c r="X4214"/>
      <c r="Y4214"/>
      <c r="Z4214"/>
    </row>
    <row r="4220" spans="2:26" s="6864" customFormat="1" ht="15" customHeight="1" x14ac:dyDescent="0.25">
      <c r="B4220" s="6865"/>
      <c r="C4220" s="6866"/>
      <c r="D4220" s="6866"/>
      <c r="E4220" s="6866"/>
      <c r="F4220" s="6866"/>
      <c r="G4220" s="6866"/>
      <c r="H4220" s="6866"/>
      <c r="I4220" s="6866"/>
      <c r="J4220" s="6867"/>
      <c r="K4220" s="6866"/>
      <c r="L4220" s="6866"/>
      <c r="M4220" s="6867"/>
      <c r="N4220"/>
      <c r="O4220"/>
      <c r="P4220"/>
      <c r="Q4220"/>
      <c r="R4220"/>
      <c r="S4220"/>
      <c r="T4220"/>
      <c r="U4220"/>
      <c r="V4220"/>
      <c r="W4220"/>
      <c r="X4220"/>
      <c r="Y4220"/>
      <c r="Z4220"/>
    </row>
    <row r="4566" spans="2:26" s="6864" customFormat="1" ht="15" customHeight="1" x14ac:dyDescent="0.25">
      <c r="B4566" s="6865"/>
      <c r="C4566" s="6866"/>
      <c r="D4566" s="6866"/>
      <c r="E4566" s="6866"/>
      <c r="F4566" s="6866"/>
      <c r="G4566" s="6866"/>
      <c r="H4566" s="6866"/>
      <c r="I4566" s="6866"/>
      <c r="J4566" s="6867"/>
      <c r="K4566" s="6866"/>
      <c r="L4566" s="6866"/>
      <c r="M4566" s="6867"/>
      <c r="N4566"/>
      <c r="O4566"/>
      <c r="P4566"/>
      <c r="Q4566"/>
      <c r="R4566"/>
      <c r="S4566"/>
      <c r="T4566"/>
      <c r="U4566"/>
      <c r="V4566"/>
      <c r="W4566"/>
      <c r="X4566"/>
      <c r="Y4566"/>
      <c r="Z4566"/>
    </row>
    <row r="4631" spans="2:26" s="6864" customFormat="1" ht="15" customHeight="1" x14ac:dyDescent="0.25">
      <c r="B4631" s="6865"/>
      <c r="C4631" s="6866"/>
      <c r="D4631" s="6866"/>
      <c r="E4631" s="6866"/>
      <c r="F4631" s="6866"/>
      <c r="G4631" s="6866"/>
      <c r="H4631" s="6866"/>
      <c r="I4631" s="6866"/>
      <c r="J4631" s="6867"/>
      <c r="K4631" s="6866"/>
      <c r="L4631" s="6866"/>
      <c r="M4631" s="6867"/>
      <c r="N4631"/>
      <c r="O4631"/>
      <c r="P4631"/>
      <c r="Q4631"/>
      <c r="R4631"/>
      <c r="S4631"/>
      <c r="T4631"/>
      <c r="U4631"/>
      <c r="V4631"/>
      <c r="W4631"/>
      <c r="X4631"/>
      <c r="Y4631"/>
      <c r="Z4631"/>
    </row>
    <row r="4632" spans="2:26" s="6864" customFormat="1" ht="15" customHeight="1" x14ac:dyDescent="0.25">
      <c r="B4632" s="6865"/>
      <c r="C4632" s="6866"/>
      <c r="D4632" s="6866"/>
      <c r="E4632" s="6866"/>
      <c r="F4632" s="6866"/>
      <c r="G4632" s="6866"/>
      <c r="H4632" s="6866"/>
      <c r="I4632" s="6866"/>
      <c r="J4632" s="6867"/>
      <c r="K4632" s="6866"/>
      <c r="L4632" s="6866"/>
      <c r="M4632" s="6867"/>
      <c r="N4632"/>
      <c r="O4632"/>
      <c r="P4632"/>
      <c r="Q4632"/>
      <c r="R4632"/>
      <c r="S4632"/>
      <c r="T4632"/>
      <c r="U4632"/>
      <c r="V4632"/>
      <c r="W4632"/>
      <c r="X4632"/>
      <c r="Y4632"/>
      <c r="Z4632"/>
    </row>
    <row r="4634" spans="2:26" s="6864" customFormat="1" ht="15" customHeight="1" x14ac:dyDescent="0.25">
      <c r="B4634" s="6865"/>
      <c r="C4634" s="6866"/>
      <c r="D4634" s="6866"/>
      <c r="E4634" s="6866"/>
      <c r="F4634" s="6866"/>
      <c r="G4634" s="6866"/>
      <c r="H4634" s="6866"/>
      <c r="I4634" s="6866"/>
      <c r="J4634" s="6867"/>
      <c r="K4634" s="6866"/>
      <c r="L4634" s="6866"/>
      <c r="M4634" s="6867"/>
      <c r="N4634"/>
      <c r="O4634"/>
      <c r="P4634"/>
      <c r="Q4634"/>
      <c r="R4634"/>
      <c r="S4634"/>
      <c r="T4634"/>
      <c r="U4634"/>
      <c r="V4634"/>
      <c r="W4634"/>
      <c r="X4634"/>
      <c r="Y4634"/>
      <c r="Z4634"/>
    </row>
    <row r="4635" spans="2:26" s="6864" customFormat="1" ht="15" customHeight="1" x14ac:dyDescent="0.25">
      <c r="B4635" s="6865"/>
      <c r="C4635" s="6866"/>
      <c r="D4635" s="6866"/>
      <c r="E4635" s="6866"/>
      <c r="F4635" s="6866"/>
      <c r="G4635" s="6866"/>
      <c r="H4635" s="6866"/>
      <c r="I4635" s="6866"/>
      <c r="J4635" s="6867"/>
      <c r="K4635" s="6866"/>
      <c r="L4635" s="6866"/>
      <c r="M4635" s="6867"/>
      <c r="N4635"/>
      <c r="O4635"/>
      <c r="P4635"/>
      <c r="Q4635"/>
      <c r="R4635"/>
      <c r="S4635"/>
      <c r="T4635"/>
      <c r="U4635"/>
      <c r="V4635"/>
      <c r="W4635"/>
      <c r="X4635"/>
      <c r="Y4635"/>
      <c r="Z4635"/>
    </row>
    <row r="4636" spans="2:26" s="6864" customFormat="1" ht="15" customHeight="1" x14ac:dyDescent="0.25">
      <c r="B4636" s="6865"/>
      <c r="C4636" s="6866"/>
      <c r="D4636" s="6866"/>
      <c r="E4636" s="6866"/>
      <c r="F4636" s="6866"/>
      <c r="G4636" s="6866"/>
      <c r="H4636" s="6866"/>
      <c r="I4636" s="6866"/>
      <c r="J4636" s="6867"/>
      <c r="K4636" s="6866"/>
      <c r="L4636" s="6866"/>
      <c r="M4636" s="6867"/>
      <c r="N4636"/>
      <c r="O4636"/>
      <c r="P4636"/>
      <c r="Q4636"/>
      <c r="R4636"/>
      <c r="S4636"/>
      <c r="T4636"/>
      <c r="U4636"/>
      <c r="V4636"/>
      <c r="W4636"/>
      <c r="X4636"/>
      <c r="Y4636"/>
      <c r="Z4636"/>
    </row>
    <row r="4637" spans="2:26" s="6864" customFormat="1" ht="15" customHeight="1" x14ac:dyDescent="0.25">
      <c r="B4637" s="6865"/>
      <c r="C4637" s="6866"/>
      <c r="D4637" s="6866"/>
      <c r="E4637" s="6866"/>
      <c r="F4637" s="6866"/>
      <c r="G4637" s="6866"/>
      <c r="H4637" s="6866"/>
      <c r="I4637" s="6866"/>
      <c r="J4637" s="6867"/>
      <c r="K4637" s="6866"/>
      <c r="L4637" s="6866"/>
      <c r="M4637" s="6867"/>
      <c r="N4637"/>
      <c r="O4637"/>
      <c r="P4637"/>
      <c r="Q4637"/>
      <c r="R4637"/>
      <c r="S4637"/>
      <c r="T4637"/>
      <c r="U4637"/>
      <c r="V4637"/>
      <c r="W4637"/>
      <c r="X4637"/>
      <c r="Y4637"/>
      <c r="Z4637"/>
    </row>
    <row r="4638" spans="2:26" s="6864" customFormat="1" ht="15" customHeight="1" x14ac:dyDescent="0.25">
      <c r="B4638" s="6865"/>
      <c r="C4638" s="6866"/>
      <c r="D4638" s="6866"/>
      <c r="E4638" s="6866"/>
      <c r="F4638" s="6866"/>
      <c r="G4638" s="6866"/>
      <c r="H4638" s="6866"/>
      <c r="I4638" s="6866"/>
      <c r="J4638" s="6867"/>
      <c r="K4638" s="6866"/>
      <c r="L4638" s="6866"/>
      <c r="M4638" s="6867"/>
      <c r="N4638"/>
      <c r="O4638"/>
      <c r="P4638"/>
      <c r="Q4638"/>
      <c r="R4638"/>
      <c r="S4638"/>
      <c r="T4638"/>
      <c r="U4638"/>
      <c r="V4638"/>
      <c r="W4638"/>
      <c r="X4638"/>
      <c r="Y4638"/>
      <c r="Z4638"/>
    </row>
    <row r="4639" spans="2:26" s="6864" customFormat="1" ht="15" customHeight="1" x14ac:dyDescent="0.25">
      <c r="B4639" s="6865"/>
      <c r="C4639" s="6866"/>
      <c r="D4639" s="6866"/>
      <c r="E4639" s="6866"/>
      <c r="F4639" s="6866"/>
      <c r="G4639" s="6866"/>
      <c r="H4639" s="6866"/>
      <c r="I4639" s="6866"/>
      <c r="J4639" s="6867"/>
      <c r="K4639" s="6866"/>
      <c r="L4639" s="6866"/>
      <c r="M4639" s="6867"/>
      <c r="N4639"/>
      <c r="O4639"/>
      <c r="P4639"/>
      <c r="Q4639"/>
      <c r="R4639"/>
      <c r="S4639"/>
      <c r="T4639"/>
      <c r="U4639"/>
      <c r="V4639"/>
      <c r="W4639"/>
      <c r="X4639"/>
      <c r="Y4639"/>
      <c r="Z4639"/>
    </row>
    <row r="4640" spans="2:26" s="6864" customFormat="1" ht="15" customHeight="1" x14ac:dyDescent="0.25">
      <c r="B4640" s="6865"/>
      <c r="C4640" s="6866"/>
      <c r="D4640" s="6866"/>
      <c r="E4640" s="6866"/>
      <c r="F4640" s="6866"/>
      <c r="G4640" s="6866"/>
      <c r="H4640" s="6866"/>
      <c r="I4640" s="6866"/>
      <c r="J4640" s="6867"/>
      <c r="K4640" s="6866"/>
      <c r="L4640" s="6866"/>
      <c r="M4640" s="6867"/>
      <c r="N4640"/>
      <c r="O4640"/>
      <c r="P4640"/>
      <c r="Q4640"/>
      <c r="R4640"/>
      <c r="S4640"/>
      <c r="T4640"/>
      <c r="U4640"/>
      <c r="V4640"/>
      <c r="W4640"/>
      <c r="X4640"/>
      <c r="Y4640"/>
      <c r="Z4640"/>
    </row>
    <row r="4641" spans="2:26" s="6864" customFormat="1" ht="15.75" customHeight="1" x14ac:dyDescent="0.25">
      <c r="B4641" s="6865"/>
      <c r="C4641" s="6866"/>
      <c r="D4641" s="6866"/>
      <c r="E4641" s="6866"/>
      <c r="F4641" s="6866"/>
      <c r="G4641" s="6866"/>
      <c r="H4641" s="6866"/>
      <c r="I4641" s="6866"/>
      <c r="J4641" s="6867"/>
      <c r="K4641" s="6866"/>
      <c r="L4641" s="6866"/>
      <c r="M4641" s="6867"/>
      <c r="N4641"/>
      <c r="O4641"/>
      <c r="P4641"/>
      <c r="Q4641"/>
      <c r="R4641"/>
      <c r="S4641"/>
      <c r="T4641"/>
      <c r="U4641"/>
      <c r="V4641"/>
      <c r="W4641"/>
      <c r="X4641"/>
      <c r="Y4641"/>
      <c r="Z4641"/>
    </row>
    <row r="4642" spans="2:26" s="6864" customFormat="1" ht="15" customHeight="1" x14ac:dyDescent="0.25">
      <c r="B4642" s="6865"/>
      <c r="C4642" s="6866"/>
      <c r="D4642" s="6866"/>
      <c r="E4642" s="6866"/>
      <c r="F4642" s="6866"/>
      <c r="G4642" s="6866"/>
      <c r="H4642" s="6866"/>
      <c r="I4642" s="6866"/>
      <c r="J4642" s="6867"/>
      <c r="K4642" s="6866"/>
      <c r="L4642" s="6866"/>
      <c r="M4642" s="6867"/>
      <c r="N4642"/>
      <c r="O4642"/>
      <c r="P4642"/>
      <c r="Q4642"/>
      <c r="R4642"/>
      <c r="S4642"/>
      <c r="T4642"/>
      <c r="U4642"/>
      <c r="V4642"/>
      <c r="W4642"/>
      <c r="X4642"/>
      <c r="Y4642"/>
      <c r="Z4642"/>
    </row>
    <row r="4648" spans="2:26" s="6864" customFormat="1" ht="15" customHeight="1" x14ac:dyDescent="0.25">
      <c r="B4648" s="6865"/>
      <c r="C4648" s="6866"/>
      <c r="D4648" s="6866"/>
      <c r="E4648" s="6866"/>
      <c r="F4648" s="6866"/>
      <c r="G4648" s="6866"/>
      <c r="H4648" s="6866"/>
      <c r="I4648" s="6866"/>
      <c r="J4648" s="6867"/>
      <c r="K4648" s="6866"/>
      <c r="L4648" s="6866"/>
      <c r="M4648" s="6867"/>
      <c r="N4648"/>
      <c r="O4648"/>
      <c r="P4648"/>
      <c r="Q4648"/>
      <c r="R4648"/>
      <c r="S4648"/>
      <c r="T4648"/>
      <c r="U4648"/>
      <c r="V4648"/>
      <c r="W4648"/>
      <c r="X4648"/>
      <c r="Y4648"/>
      <c r="Z4648"/>
    </row>
    <row r="4994" spans="2:26" s="6864" customFormat="1" ht="15" customHeight="1" x14ac:dyDescent="0.25">
      <c r="B4994" s="6865"/>
      <c r="C4994" s="6866"/>
      <c r="D4994" s="6866"/>
      <c r="E4994" s="6866"/>
      <c r="F4994" s="6866"/>
      <c r="G4994" s="6866"/>
      <c r="H4994" s="6866"/>
      <c r="I4994" s="6866"/>
      <c r="J4994" s="6867"/>
      <c r="K4994" s="6866"/>
      <c r="L4994" s="6866"/>
      <c r="M4994" s="6867"/>
      <c r="N4994"/>
      <c r="O4994"/>
      <c r="P4994"/>
      <c r="Q4994"/>
      <c r="R4994"/>
      <c r="S4994"/>
      <c r="T4994"/>
      <c r="U4994"/>
      <c r="V4994"/>
      <c r="W4994"/>
      <c r="X4994"/>
      <c r="Y4994"/>
      <c r="Z4994"/>
    </row>
    <row r="5059" spans="2:26" s="6864" customFormat="1" ht="15" customHeight="1" x14ac:dyDescent="0.25">
      <c r="B5059" s="6865"/>
      <c r="C5059" s="6866"/>
      <c r="D5059" s="6866"/>
      <c r="E5059" s="6866"/>
      <c r="F5059" s="6866"/>
      <c r="G5059" s="6866"/>
      <c r="H5059" s="6866"/>
      <c r="I5059" s="6866"/>
      <c r="J5059" s="6867"/>
      <c r="K5059" s="6866"/>
      <c r="L5059" s="6866"/>
      <c r="M5059" s="6867"/>
      <c r="N5059"/>
      <c r="O5059"/>
      <c r="P5059"/>
      <c r="Q5059"/>
      <c r="R5059"/>
      <c r="S5059"/>
      <c r="T5059"/>
      <c r="U5059"/>
      <c r="V5059"/>
      <c r="W5059"/>
      <c r="X5059"/>
      <c r="Y5059"/>
      <c r="Z5059"/>
    </row>
    <row r="5060" spans="2:26" s="6864" customFormat="1" ht="15" customHeight="1" x14ac:dyDescent="0.25">
      <c r="B5060" s="6865"/>
      <c r="C5060" s="6866"/>
      <c r="D5060" s="6866"/>
      <c r="E5060" s="6866"/>
      <c r="F5060" s="6866"/>
      <c r="G5060" s="6866"/>
      <c r="H5060" s="6866"/>
      <c r="I5060" s="6866"/>
      <c r="J5060" s="6867"/>
      <c r="K5060" s="6866"/>
      <c r="L5060" s="6866"/>
      <c r="M5060" s="6867"/>
      <c r="N5060"/>
      <c r="O5060"/>
      <c r="P5060"/>
      <c r="Q5060"/>
      <c r="R5060"/>
      <c r="S5060"/>
      <c r="T5060"/>
      <c r="U5060"/>
      <c r="V5060"/>
      <c r="W5060"/>
      <c r="X5060"/>
      <c r="Y5060"/>
      <c r="Z5060"/>
    </row>
    <row r="5062" spans="2:26" s="6864" customFormat="1" ht="15" customHeight="1" x14ac:dyDescent="0.25">
      <c r="B5062" s="6865"/>
      <c r="C5062" s="6866"/>
      <c r="D5062" s="6866"/>
      <c r="E5062" s="6866"/>
      <c r="F5062" s="6866"/>
      <c r="G5062" s="6866"/>
      <c r="H5062" s="6866"/>
      <c r="I5062" s="6866"/>
      <c r="J5062" s="6867"/>
      <c r="K5062" s="6866"/>
      <c r="L5062" s="6866"/>
      <c r="M5062" s="6867"/>
      <c r="N5062"/>
      <c r="O5062"/>
      <c r="P5062"/>
      <c r="Q5062"/>
      <c r="R5062"/>
      <c r="S5062"/>
      <c r="T5062"/>
      <c r="U5062"/>
      <c r="V5062"/>
      <c r="W5062"/>
      <c r="X5062"/>
      <c r="Y5062"/>
      <c r="Z5062"/>
    </row>
    <row r="5063" spans="2:26" s="6864" customFormat="1" ht="15" customHeight="1" x14ac:dyDescent="0.25">
      <c r="B5063" s="6865"/>
      <c r="C5063" s="6866"/>
      <c r="D5063" s="6866"/>
      <c r="E5063" s="6866"/>
      <c r="F5063" s="6866"/>
      <c r="G5063" s="6866"/>
      <c r="H5063" s="6866"/>
      <c r="I5063" s="6866"/>
      <c r="J5063" s="6867"/>
      <c r="K5063" s="6866"/>
      <c r="L5063" s="6866"/>
      <c r="M5063" s="6867"/>
      <c r="N5063"/>
      <c r="O5063"/>
      <c r="P5063"/>
      <c r="Q5063"/>
      <c r="R5063"/>
      <c r="S5063"/>
      <c r="T5063"/>
      <c r="U5063"/>
      <c r="V5063"/>
      <c r="W5063"/>
      <c r="X5063"/>
      <c r="Y5063"/>
      <c r="Z5063"/>
    </row>
    <row r="5064" spans="2:26" s="6864" customFormat="1" ht="15" customHeight="1" x14ac:dyDescent="0.25">
      <c r="B5064" s="6865"/>
      <c r="C5064" s="6866"/>
      <c r="D5064" s="6866"/>
      <c r="E5064" s="6866"/>
      <c r="F5064" s="6866"/>
      <c r="G5064" s="6866"/>
      <c r="H5064" s="6866"/>
      <c r="I5064" s="6866"/>
      <c r="J5064" s="6867"/>
      <c r="K5064" s="6866"/>
      <c r="L5064" s="6866"/>
      <c r="M5064" s="6867"/>
      <c r="N5064"/>
      <c r="O5064"/>
      <c r="P5064"/>
      <c r="Q5064"/>
      <c r="R5064"/>
      <c r="S5064"/>
      <c r="T5064"/>
      <c r="U5064"/>
      <c r="V5064"/>
      <c r="W5064"/>
      <c r="X5064"/>
      <c r="Y5064"/>
      <c r="Z5064"/>
    </row>
    <row r="5065" spans="2:26" s="6864" customFormat="1" ht="15" customHeight="1" x14ac:dyDescent="0.25">
      <c r="B5065" s="6865"/>
      <c r="C5065" s="6866"/>
      <c r="D5065" s="6866"/>
      <c r="E5065" s="6866"/>
      <c r="F5065" s="6866"/>
      <c r="G5065" s="6866"/>
      <c r="H5065" s="6866"/>
      <c r="I5065" s="6866"/>
      <c r="J5065" s="6867"/>
      <c r="K5065" s="6866"/>
      <c r="L5065" s="6866"/>
      <c r="M5065" s="6867"/>
      <c r="N5065"/>
      <c r="O5065"/>
      <c r="P5065"/>
      <c r="Q5065"/>
      <c r="R5065"/>
      <c r="S5065"/>
      <c r="T5065"/>
      <c r="U5065"/>
      <c r="V5065"/>
      <c r="W5065"/>
      <c r="X5065"/>
      <c r="Y5065"/>
      <c r="Z5065"/>
    </row>
    <row r="5066" spans="2:26" s="6864" customFormat="1" ht="15" customHeight="1" x14ac:dyDescent="0.25">
      <c r="B5066" s="6865"/>
      <c r="C5066" s="6866"/>
      <c r="D5066" s="6866"/>
      <c r="E5066" s="6866"/>
      <c r="F5066" s="6866"/>
      <c r="G5066" s="6866"/>
      <c r="H5066" s="6866"/>
      <c r="I5066" s="6866"/>
      <c r="J5066" s="6867"/>
      <c r="K5066" s="6866"/>
      <c r="L5066" s="6866"/>
      <c r="M5066" s="6867"/>
      <c r="N5066"/>
      <c r="O5066"/>
      <c r="P5066"/>
      <c r="Q5066"/>
      <c r="R5066"/>
      <c r="S5066"/>
      <c r="T5066"/>
      <c r="U5066"/>
      <c r="V5066"/>
      <c r="W5066"/>
      <c r="X5066"/>
      <c r="Y5066"/>
      <c r="Z5066"/>
    </row>
    <row r="5067" spans="2:26" s="6864" customFormat="1" ht="15" customHeight="1" x14ac:dyDescent="0.25">
      <c r="B5067" s="6865"/>
      <c r="C5067" s="6866"/>
      <c r="D5067" s="6866"/>
      <c r="E5067" s="6866"/>
      <c r="F5067" s="6866"/>
      <c r="G5067" s="6866"/>
      <c r="H5067" s="6866"/>
      <c r="I5067" s="6866"/>
      <c r="J5067" s="6867"/>
      <c r="K5067" s="6866"/>
      <c r="L5067" s="6866"/>
      <c r="M5067" s="6867"/>
      <c r="N5067"/>
      <c r="O5067"/>
      <c r="P5067"/>
      <c r="Q5067"/>
      <c r="R5067"/>
      <c r="S5067"/>
      <c r="T5067"/>
      <c r="U5067"/>
      <c r="V5067"/>
      <c r="W5067"/>
      <c r="X5067"/>
      <c r="Y5067"/>
      <c r="Z5067"/>
    </row>
    <row r="5068" spans="2:26" s="6864" customFormat="1" ht="15" customHeight="1" x14ac:dyDescent="0.25">
      <c r="B5068" s="6865"/>
      <c r="C5068" s="6866"/>
      <c r="D5068" s="6866"/>
      <c r="E5068" s="6866"/>
      <c r="F5068" s="6866"/>
      <c r="G5068" s="6866"/>
      <c r="H5068" s="6866"/>
      <c r="I5068" s="6866"/>
      <c r="J5068" s="6867"/>
      <c r="K5068" s="6866"/>
      <c r="L5068" s="6866"/>
      <c r="M5068" s="6867"/>
      <c r="N5068"/>
      <c r="O5068"/>
      <c r="P5068"/>
      <c r="Q5068"/>
      <c r="R5068"/>
      <c r="S5068"/>
      <c r="T5068"/>
      <c r="U5068"/>
      <c r="V5068"/>
      <c r="W5068"/>
      <c r="X5068"/>
      <c r="Y5068"/>
      <c r="Z5068"/>
    </row>
    <row r="5069" spans="2:26" s="6864" customFormat="1" ht="15.75" customHeight="1" x14ac:dyDescent="0.25">
      <c r="B5069" s="6865"/>
      <c r="C5069" s="6866"/>
      <c r="D5069" s="6866"/>
      <c r="E5069" s="6866"/>
      <c r="F5069" s="6866"/>
      <c r="G5069" s="6866"/>
      <c r="H5069" s="6866"/>
      <c r="I5069" s="6866"/>
      <c r="J5069" s="6867"/>
      <c r="K5069" s="6866"/>
      <c r="L5069" s="6866"/>
      <c r="M5069" s="6867"/>
      <c r="N5069"/>
      <c r="O5069"/>
      <c r="P5069"/>
      <c r="Q5069"/>
      <c r="R5069"/>
      <c r="S5069"/>
      <c r="T5069"/>
      <c r="U5069"/>
      <c r="V5069"/>
      <c r="W5069"/>
      <c r="X5069"/>
      <c r="Y5069"/>
      <c r="Z5069"/>
    </row>
    <row r="5070" spans="2:26" s="6864" customFormat="1" ht="15" customHeight="1" x14ac:dyDescent="0.25">
      <c r="B5070" s="6865"/>
      <c r="C5070" s="6866"/>
      <c r="D5070" s="6866"/>
      <c r="E5070" s="6866"/>
      <c r="F5070" s="6866"/>
      <c r="G5070" s="6866"/>
      <c r="H5070" s="6866"/>
      <c r="I5070" s="6866"/>
      <c r="J5070" s="6867"/>
      <c r="K5070" s="6866"/>
      <c r="L5070" s="6866"/>
      <c r="M5070" s="6867"/>
      <c r="N5070"/>
      <c r="O5070"/>
      <c r="P5070"/>
      <c r="Q5070"/>
      <c r="R5070"/>
      <c r="S5070"/>
      <c r="T5070"/>
      <c r="U5070"/>
      <c r="V5070"/>
      <c r="W5070"/>
      <c r="X5070"/>
      <c r="Y5070"/>
      <c r="Z5070"/>
    </row>
    <row r="5076" spans="2:26" s="6864" customFormat="1" ht="15" customHeight="1" x14ac:dyDescent="0.25">
      <c r="B5076" s="6865"/>
      <c r="C5076" s="6866"/>
      <c r="D5076" s="6866"/>
      <c r="E5076" s="6866"/>
      <c r="F5076" s="6866"/>
      <c r="G5076" s="6866"/>
      <c r="H5076" s="6866"/>
      <c r="I5076" s="6866"/>
      <c r="J5076" s="6867"/>
      <c r="K5076" s="6866"/>
      <c r="L5076" s="6866"/>
      <c r="M5076" s="6867"/>
      <c r="N5076"/>
      <c r="O5076"/>
      <c r="P5076"/>
      <c r="Q5076"/>
      <c r="R5076"/>
      <c r="S5076"/>
      <c r="T5076"/>
      <c r="U5076"/>
      <c r="V5076"/>
      <c r="W5076"/>
      <c r="X5076"/>
      <c r="Y5076"/>
      <c r="Z5076"/>
    </row>
    <row r="5422" spans="2:26" s="6864" customFormat="1" ht="15" customHeight="1" x14ac:dyDescent="0.25">
      <c r="B5422" s="6865"/>
      <c r="C5422" s="6866"/>
      <c r="D5422" s="6866"/>
      <c r="E5422" s="6866"/>
      <c r="F5422" s="6866"/>
      <c r="G5422" s="6866"/>
      <c r="H5422" s="6866"/>
      <c r="I5422" s="6866"/>
      <c r="J5422" s="6867"/>
      <c r="K5422" s="6866"/>
      <c r="L5422" s="6866"/>
      <c r="M5422" s="6867"/>
      <c r="N5422"/>
      <c r="O5422"/>
      <c r="P5422"/>
      <c r="Q5422"/>
      <c r="R5422"/>
      <c r="S5422"/>
      <c r="T5422"/>
      <c r="U5422"/>
      <c r="V5422"/>
      <c r="W5422"/>
      <c r="X5422"/>
      <c r="Y5422"/>
      <c r="Z5422"/>
    </row>
    <row r="5487" spans="2:26" s="6864" customFormat="1" ht="15" customHeight="1" x14ac:dyDescent="0.25">
      <c r="B5487" s="6865"/>
      <c r="C5487" s="6866"/>
      <c r="D5487" s="6866"/>
      <c r="E5487" s="6866"/>
      <c r="F5487" s="6866"/>
      <c r="G5487" s="6866"/>
      <c r="H5487" s="6866"/>
      <c r="I5487" s="6866"/>
      <c r="J5487" s="6867"/>
      <c r="K5487" s="6866"/>
      <c r="L5487" s="6866"/>
      <c r="M5487" s="6867"/>
      <c r="N5487"/>
      <c r="O5487"/>
      <c r="P5487"/>
      <c r="Q5487"/>
      <c r="R5487"/>
      <c r="S5487"/>
      <c r="T5487"/>
      <c r="U5487"/>
      <c r="V5487"/>
      <c r="W5487"/>
      <c r="X5487"/>
      <c r="Y5487"/>
      <c r="Z5487"/>
    </row>
    <row r="5488" spans="2:26" s="6864" customFormat="1" ht="15" customHeight="1" x14ac:dyDescent="0.25">
      <c r="B5488" s="6865"/>
      <c r="C5488" s="6866"/>
      <c r="D5488" s="6866"/>
      <c r="E5488" s="6866"/>
      <c r="F5488" s="6866"/>
      <c r="G5488" s="6866"/>
      <c r="H5488" s="6866"/>
      <c r="I5488" s="6866"/>
      <c r="J5488" s="6867"/>
      <c r="K5488" s="6866"/>
      <c r="L5488" s="6866"/>
      <c r="M5488" s="6867"/>
      <c r="N5488"/>
      <c r="O5488"/>
      <c r="P5488"/>
      <c r="Q5488"/>
      <c r="R5488"/>
      <c r="S5488"/>
      <c r="T5488"/>
      <c r="U5488"/>
      <c r="V5488"/>
      <c r="W5488"/>
      <c r="X5488"/>
      <c r="Y5488"/>
      <c r="Z5488"/>
    </row>
    <row r="5490" spans="2:26" s="6864" customFormat="1" ht="15" customHeight="1" x14ac:dyDescent="0.25">
      <c r="B5490" s="6865"/>
      <c r="C5490" s="6866"/>
      <c r="D5490" s="6866"/>
      <c r="E5490" s="6866"/>
      <c r="F5490" s="6866"/>
      <c r="G5490" s="6866"/>
      <c r="H5490" s="6866"/>
      <c r="I5490" s="6866"/>
      <c r="J5490" s="6867"/>
      <c r="K5490" s="6866"/>
      <c r="L5490" s="6866"/>
      <c r="M5490" s="6867"/>
      <c r="N5490"/>
      <c r="O5490"/>
      <c r="P5490"/>
      <c r="Q5490"/>
      <c r="R5490"/>
      <c r="S5490"/>
      <c r="T5490"/>
      <c r="U5490"/>
      <c r="V5490"/>
      <c r="W5490"/>
      <c r="X5490"/>
      <c r="Y5490"/>
      <c r="Z5490"/>
    </row>
    <row r="5491" spans="2:26" s="6864" customFormat="1" ht="15" customHeight="1" x14ac:dyDescent="0.25">
      <c r="B5491" s="6865"/>
      <c r="C5491" s="6866"/>
      <c r="D5491" s="6866"/>
      <c r="E5491" s="6866"/>
      <c r="F5491" s="6866"/>
      <c r="G5491" s="6866"/>
      <c r="H5491" s="6866"/>
      <c r="I5491" s="6866"/>
      <c r="J5491" s="6867"/>
      <c r="K5491" s="6866"/>
      <c r="L5491" s="6866"/>
      <c r="M5491" s="6867"/>
      <c r="N5491"/>
      <c r="O5491"/>
      <c r="P5491"/>
      <c r="Q5491"/>
      <c r="R5491"/>
      <c r="S5491"/>
      <c r="T5491"/>
      <c r="U5491"/>
      <c r="V5491"/>
      <c r="W5491"/>
      <c r="X5491"/>
      <c r="Y5491"/>
      <c r="Z5491"/>
    </row>
    <row r="5492" spans="2:26" s="6864" customFormat="1" ht="15" customHeight="1" x14ac:dyDescent="0.25">
      <c r="B5492" s="6865"/>
      <c r="C5492" s="6866"/>
      <c r="D5492" s="6866"/>
      <c r="E5492" s="6866"/>
      <c r="F5492" s="6866"/>
      <c r="G5492" s="6866"/>
      <c r="H5492" s="6866"/>
      <c r="I5492" s="6866"/>
      <c r="J5492" s="6867"/>
      <c r="K5492" s="6866"/>
      <c r="L5492" s="6866"/>
      <c r="M5492" s="6867"/>
      <c r="N5492"/>
      <c r="O5492"/>
      <c r="P5492"/>
      <c r="Q5492"/>
      <c r="R5492"/>
      <c r="S5492"/>
      <c r="T5492"/>
      <c r="U5492"/>
      <c r="V5492"/>
      <c r="W5492"/>
      <c r="X5492"/>
      <c r="Y5492"/>
      <c r="Z5492"/>
    </row>
    <row r="5493" spans="2:26" s="6864" customFormat="1" ht="15" customHeight="1" x14ac:dyDescent="0.25">
      <c r="B5493" s="6865"/>
      <c r="C5493" s="6866"/>
      <c r="D5493" s="6866"/>
      <c r="E5493" s="6866"/>
      <c r="F5493" s="6866"/>
      <c r="G5493" s="6866"/>
      <c r="H5493" s="6866"/>
      <c r="I5493" s="6866"/>
      <c r="J5493" s="6867"/>
      <c r="K5493" s="6866"/>
      <c r="L5493" s="6866"/>
      <c r="M5493" s="6867"/>
      <c r="N5493"/>
      <c r="O5493"/>
      <c r="P5493"/>
      <c r="Q5493"/>
      <c r="R5493"/>
      <c r="S5493"/>
      <c r="T5493"/>
      <c r="U5493"/>
      <c r="V5493"/>
      <c r="W5493"/>
      <c r="X5493"/>
      <c r="Y5493"/>
      <c r="Z5493"/>
    </row>
    <row r="5494" spans="2:26" s="6864" customFormat="1" ht="15" customHeight="1" x14ac:dyDescent="0.25">
      <c r="B5494" s="6865"/>
      <c r="C5494" s="6866"/>
      <c r="D5494" s="6866"/>
      <c r="E5494" s="6866"/>
      <c r="F5494" s="6866"/>
      <c r="G5494" s="6866"/>
      <c r="H5494" s="6866"/>
      <c r="I5494" s="6866"/>
      <c r="J5494" s="6867"/>
      <c r="K5494" s="6866"/>
      <c r="L5494" s="6866"/>
      <c r="M5494" s="6867"/>
      <c r="N5494"/>
      <c r="O5494"/>
      <c r="P5494"/>
      <c r="Q5494"/>
      <c r="R5494"/>
      <c r="S5494"/>
      <c r="T5494"/>
      <c r="U5494"/>
      <c r="V5494"/>
      <c r="W5494"/>
      <c r="X5494"/>
      <c r="Y5494"/>
      <c r="Z5494"/>
    </row>
    <row r="5495" spans="2:26" s="6864" customFormat="1" ht="15" customHeight="1" x14ac:dyDescent="0.25">
      <c r="B5495" s="6865"/>
      <c r="C5495" s="6866"/>
      <c r="D5495" s="6866"/>
      <c r="E5495" s="6866"/>
      <c r="F5495" s="6866"/>
      <c r="G5495" s="6866"/>
      <c r="H5495" s="6866"/>
      <c r="I5495" s="6866"/>
      <c r="J5495" s="6867"/>
      <c r="K5495" s="6866"/>
      <c r="L5495" s="6866"/>
      <c r="M5495" s="6867"/>
      <c r="N5495"/>
      <c r="O5495"/>
      <c r="P5495"/>
      <c r="Q5495"/>
      <c r="R5495"/>
      <c r="S5495"/>
      <c r="T5495"/>
      <c r="U5495"/>
      <c r="V5495"/>
      <c r="W5495"/>
      <c r="X5495"/>
      <c r="Y5495"/>
      <c r="Z5495"/>
    </row>
    <row r="5496" spans="2:26" s="6864" customFormat="1" ht="15" customHeight="1" x14ac:dyDescent="0.25">
      <c r="B5496" s="6865"/>
      <c r="C5496" s="6866"/>
      <c r="D5496" s="6866"/>
      <c r="E5496" s="6866"/>
      <c r="F5496" s="6866"/>
      <c r="G5496" s="6866"/>
      <c r="H5496" s="6866"/>
      <c r="I5496" s="6866"/>
      <c r="J5496" s="6867"/>
      <c r="K5496" s="6866"/>
      <c r="L5496" s="6866"/>
      <c r="M5496" s="6867"/>
      <c r="N5496"/>
      <c r="O5496"/>
      <c r="P5496"/>
      <c r="Q5496"/>
      <c r="R5496"/>
      <c r="S5496"/>
      <c r="T5496"/>
      <c r="U5496"/>
      <c r="V5496"/>
      <c r="W5496"/>
      <c r="X5496"/>
      <c r="Y5496"/>
      <c r="Z5496"/>
    </row>
    <row r="5497" spans="2:26" s="6864" customFormat="1" ht="15.75" customHeight="1" x14ac:dyDescent="0.25">
      <c r="B5497" s="6865"/>
      <c r="C5497" s="6866"/>
      <c r="D5497" s="6866"/>
      <c r="E5497" s="6866"/>
      <c r="F5497" s="6866"/>
      <c r="G5497" s="6866"/>
      <c r="H5497" s="6866"/>
      <c r="I5497" s="6866"/>
      <c r="J5497" s="6867"/>
      <c r="K5497" s="6866"/>
      <c r="L5497" s="6866"/>
      <c r="M5497" s="6867"/>
      <c r="N5497"/>
      <c r="O5497"/>
      <c r="P5497"/>
      <c r="Q5497"/>
      <c r="R5497"/>
      <c r="S5497"/>
      <c r="T5497"/>
      <c r="U5497"/>
      <c r="V5497"/>
      <c r="W5497"/>
      <c r="X5497"/>
      <c r="Y5497"/>
      <c r="Z5497"/>
    </row>
    <row r="5498" spans="2:26" s="6864" customFormat="1" ht="15" customHeight="1" x14ac:dyDescent="0.25">
      <c r="B5498" s="6865"/>
      <c r="C5498" s="6866"/>
      <c r="D5498" s="6866"/>
      <c r="E5498" s="6866"/>
      <c r="F5498" s="6866"/>
      <c r="G5498" s="6866"/>
      <c r="H5498" s="6866"/>
      <c r="I5498" s="6866"/>
      <c r="J5498" s="6867"/>
      <c r="K5498" s="6866"/>
      <c r="L5498" s="6866"/>
      <c r="M5498" s="6867"/>
      <c r="N5498"/>
      <c r="O5498"/>
      <c r="P5498"/>
      <c r="Q5498"/>
      <c r="R5498"/>
      <c r="S5498"/>
      <c r="T5498"/>
      <c r="U5498"/>
      <c r="V5498"/>
      <c r="W5498"/>
      <c r="X5498"/>
      <c r="Y5498"/>
      <c r="Z5498"/>
    </row>
    <row r="5504" spans="2:26" s="6864" customFormat="1" ht="15" customHeight="1" x14ac:dyDescent="0.25">
      <c r="B5504" s="6865"/>
      <c r="C5504" s="6866"/>
      <c r="D5504" s="6866"/>
      <c r="E5504" s="6866"/>
      <c r="F5504" s="6866"/>
      <c r="G5504" s="6866"/>
      <c r="H5504" s="6866"/>
      <c r="I5504" s="6866"/>
      <c r="J5504" s="6867"/>
      <c r="K5504" s="6866"/>
      <c r="L5504" s="6866"/>
      <c r="M5504" s="6867"/>
      <c r="N5504"/>
      <c r="O5504"/>
      <c r="P5504"/>
      <c r="Q5504"/>
      <c r="R5504"/>
      <c r="S5504"/>
      <c r="T5504"/>
      <c r="U5504"/>
      <c r="V5504"/>
      <c r="W5504"/>
      <c r="X5504"/>
      <c r="Y5504"/>
      <c r="Z5504"/>
    </row>
    <row r="5850" spans="2:26" s="6864" customFormat="1" ht="15" customHeight="1" x14ac:dyDescent="0.25">
      <c r="B5850" s="6865"/>
      <c r="C5850" s="6866"/>
      <c r="D5850" s="6866"/>
      <c r="E5850" s="6866"/>
      <c r="F5850" s="6866"/>
      <c r="G5850" s="6866"/>
      <c r="H5850" s="6866"/>
      <c r="I5850" s="6866"/>
      <c r="J5850" s="6867"/>
      <c r="K5850" s="6866"/>
      <c r="L5850" s="6866"/>
      <c r="M5850" s="6867"/>
      <c r="N5850"/>
      <c r="O5850"/>
      <c r="P5850"/>
      <c r="Q5850"/>
      <c r="R5850"/>
      <c r="S5850"/>
      <c r="T5850"/>
      <c r="U5850"/>
      <c r="V5850"/>
      <c r="W5850"/>
      <c r="X5850"/>
      <c r="Y5850"/>
      <c r="Z5850"/>
    </row>
    <row r="5915" spans="2:26" s="6864" customFormat="1" ht="15" customHeight="1" x14ac:dyDescent="0.25">
      <c r="B5915" s="6865"/>
      <c r="C5915" s="6866"/>
      <c r="D5915" s="6866"/>
      <c r="E5915" s="6866"/>
      <c r="F5915" s="6866"/>
      <c r="G5915" s="6866"/>
      <c r="H5915" s="6866"/>
      <c r="I5915" s="6866"/>
      <c r="J5915" s="6867"/>
      <c r="K5915" s="6866"/>
      <c r="L5915" s="6866"/>
      <c r="M5915" s="6867"/>
      <c r="N5915"/>
      <c r="O5915"/>
      <c r="P5915"/>
      <c r="Q5915"/>
      <c r="R5915"/>
      <c r="S5915"/>
      <c r="T5915"/>
      <c r="U5915"/>
      <c r="V5915"/>
      <c r="W5915"/>
      <c r="X5915"/>
      <c r="Y5915"/>
      <c r="Z5915"/>
    </row>
    <row r="5917" spans="2:26" s="6864" customFormat="1" ht="15" customHeight="1" x14ac:dyDescent="0.25">
      <c r="B5917" s="6865"/>
      <c r="C5917" s="6866"/>
      <c r="D5917" s="6866"/>
      <c r="E5917" s="6866"/>
      <c r="F5917" s="6866"/>
      <c r="G5917" s="6866"/>
      <c r="H5917" s="6866"/>
      <c r="I5917" s="6866"/>
      <c r="J5917" s="6867"/>
      <c r="K5917" s="6866"/>
      <c r="L5917" s="6866"/>
      <c r="M5917" s="6867"/>
      <c r="N5917"/>
      <c r="O5917"/>
      <c r="P5917"/>
      <c r="Q5917"/>
      <c r="R5917"/>
      <c r="S5917"/>
      <c r="T5917"/>
      <c r="U5917"/>
      <c r="V5917"/>
      <c r="W5917"/>
      <c r="X5917"/>
      <c r="Y5917"/>
      <c r="Z5917"/>
    </row>
    <row r="5919" spans="2:26" s="6864" customFormat="1" ht="15" customHeight="1" x14ac:dyDescent="0.25">
      <c r="B5919" s="6865"/>
      <c r="C5919" s="6866"/>
      <c r="D5919" s="6866"/>
      <c r="E5919" s="6866"/>
      <c r="F5919" s="6866"/>
      <c r="G5919" s="6866"/>
      <c r="H5919" s="6866"/>
      <c r="I5919" s="6866"/>
      <c r="J5919" s="6867"/>
      <c r="K5919" s="6866"/>
      <c r="L5919" s="6866"/>
      <c r="M5919" s="6867"/>
      <c r="N5919"/>
      <c r="O5919"/>
      <c r="P5919"/>
      <c r="Q5919"/>
      <c r="R5919"/>
      <c r="S5919"/>
      <c r="T5919"/>
      <c r="U5919"/>
      <c r="V5919"/>
      <c r="W5919"/>
      <c r="X5919"/>
      <c r="Y5919"/>
      <c r="Z5919"/>
    </row>
    <row r="5920" spans="2:26" s="6864" customFormat="1" ht="15" customHeight="1" x14ac:dyDescent="0.25">
      <c r="B5920" s="6865"/>
      <c r="C5920" s="6866"/>
      <c r="D5920" s="6866"/>
      <c r="E5920" s="6866"/>
      <c r="F5920" s="6866"/>
      <c r="G5920" s="6866"/>
      <c r="H5920" s="6866"/>
      <c r="I5920" s="6866"/>
      <c r="J5920" s="6867"/>
      <c r="K5920" s="6866"/>
      <c r="L5920" s="6866"/>
      <c r="M5920" s="6867"/>
      <c r="N5920"/>
      <c r="O5920"/>
      <c r="P5920"/>
      <c r="Q5920"/>
      <c r="R5920"/>
      <c r="S5920"/>
      <c r="T5920"/>
      <c r="U5920"/>
      <c r="V5920"/>
      <c r="W5920"/>
      <c r="X5920"/>
      <c r="Y5920"/>
      <c r="Z5920"/>
    </row>
    <row r="5921" spans="2:26" s="6864" customFormat="1" ht="15" customHeight="1" x14ac:dyDescent="0.25">
      <c r="B5921" s="6865"/>
      <c r="C5921" s="6866"/>
      <c r="D5921" s="6866"/>
      <c r="E5921" s="6866"/>
      <c r="F5921" s="6866"/>
      <c r="G5921" s="6866"/>
      <c r="H5921" s="6866"/>
      <c r="I5921" s="6866"/>
      <c r="J5921" s="6867"/>
      <c r="K5921" s="6866"/>
      <c r="L5921" s="6866"/>
      <c r="M5921" s="6867"/>
      <c r="N5921"/>
      <c r="O5921"/>
      <c r="P5921"/>
      <c r="Q5921"/>
      <c r="R5921"/>
      <c r="S5921"/>
      <c r="T5921"/>
      <c r="U5921"/>
      <c r="V5921"/>
      <c r="W5921"/>
      <c r="X5921"/>
      <c r="Y5921"/>
      <c r="Z5921"/>
    </row>
    <row r="5922" spans="2:26" s="6864" customFormat="1" ht="15" customHeight="1" x14ac:dyDescent="0.25">
      <c r="B5922" s="6865"/>
      <c r="C5922" s="6866"/>
      <c r="D5922" s="6866"/>
      <c r="E5922" s="6866"/>
      <c r="F5922" s="6866"/>
      <c r="G5922" s="6866"/>
      <c r="H5922" s="6866"/>
      <c r="I5922" s="6866"/>
      <c r="J5922" s="6867"/>
      <c r="K5922" s="6866"/>
      <c r="L5922" s="6866"/>
      <c r="M5922" s="6867"/>
      <c r="N5922"/>
      <c r="O5922"/>
      <c r="P5922"/>
      <c r="Q5922"/>
      <c r="R5922"/>
      <c r="S5922"/>
      <c r="T5922"/>
      <c r="U5922"/>
      <c r="V5922"/>
      <c r="W5922"/>
      <c r="X5922"/>
      <c r="Y5922"/>
      <c r="Z5922"/>
    </row>
    <row r="5923" spans="2:26" s="6864" customFormat="1" ht="15" customHeight="1" x14ac:dyDescent="0.25">
      <c r="B5923" s="6865"/>
      <c r="C5923" s="6866"/>
      <c r="D5923" s="6866"/>
      <c r="E5923" s="6866"/>
      <c r="F5923" s="6866"/>
      <c r="G5923" s="6866"/>
      <c r="H5923" s="6866"/>
      <c r="I5923" s="6866"/>
      <c r="J5923" s="6867"/>
      <c r="K5923" s="6866"/>
      <c r="L5923" s="6866"/>
      <c r="M5923" s="6867"/>
      <c r="N5923"/>
      <c r="O5923"/>
      <c r="P5923"/>
      <c r="Q5923"/>
      <c r="R5923"/>
      <c r="S5923"/>
      <c r="T5923"/>
      <c r="U5923"/>
      <c r="V5923"/>
      <c r="W5923"/>
      <c r="X5923"/>
      <c r="Y5923"/>
      <c r="Z5923"/>
    </row>
    <row r="5924" spans="2:26" s="6864" customFormat="1" ht="15" customHeight="1" x14ac:dyDescent="0.25">
      <c r="B5924" s="6865"/>
      <c r="C5924" s="6866"/>
      <c r="D5924" s="6866"/>
      <c r="E5924" s="6866"/>
      <c r="F5924" s="6866"/>
      <c r="G5924" s="6866"/>
      <c r="H5924" s="6866"/>
      <c r="I5924" s="6866"/>
      <c r="J5924" s="6867"/>
      <c r="K5924" s="6866"/>
      <c r="L5924" s="6866"/>
      <c r="M5924" s="6867"/>
      <c r="N5924"/>
      <c r="O5924"/>
      <c r="P5924"/>
      <c r="Q5924"/>
      <c r="R5924"/>
      <c r="S5924"/>
      <c r="T5924"/>
      <c r="U5924"/>
      <c r="V5924"/>
      <c r="W5924"/>
      <c r="X5924"/>
      <c r="Y5924"/>
      <c r="Z5924"/>
    </row>
    <row r="5925" spans="2:26" s="6864" customFormat="1" ht="15" customHeight="1" x14ac:dyDescent="0.25">
      <c r="B5925" s="6865"/>
      <c r="C5925" s="6866"/>
      <c r="D5925" s="6866"/>
      <c r="E5925" s="6866"/>
      <c r="F5925" s="6866"/>
      <c r="G5925" s="6866"/>
      <c r="H5925" s="6866"/>
      <c r="I5925" s="6866"/>
      <c r="J5925" s="6867"/>
      <c r="K5925" s="6866"/>
      <c r="L5925" s="6866"/>
      <c r="M5925" s="6867"/>
      <c r="N5925"/>
      <c r="O5925"/>
      <c r="P5925"/>
      <c r="Q5925"/>
      <c r="R5925"/>
      <c r="S5925"/>
      <c r="T5925"/>
      <c r="U5925"/>
      <c r="V5925"/>
      <c r="W5925"/>
      <c r="X5925"/>
      <c r="Y5925"/>
      <c r="Z5925"/>
    </row>
    <row r="5926" spans="2:26" s="6864" customFormat="1" ht="15.75" customHeight="1" x14ac:dyDescent="0.25">
      <c r="B5926" s="6865"/>
      <c r="C5926" s="6866"/>
      <c r="D5926" s="6866"/>
      <c r="E5926" s="6866"/>
      <c r="F5926" s="6866"/>
      <c r="G5926" s="6866"/>
      <c r="H5926" s="6866"/>
      <c r="I5926" s="6866"/>
      <c r="J5926" s="6867"/>
      <c r="K5926" s="6866"/>
      <c r="L5926" s="6866"/>
      <c r="M5926" s="6867"/>
      <c r="N5926"/>
      <c r="O5926"/>
      <c r="P5926"/>
      <c r="Q5926"/>
      <c r="R5926"/>
      <c r="S5926"/>
      <c r="T5926"/>
      <c r="U5926"/>
      <c r="V5926"/>
      <c r="W5926"/>
      <c r="X5926"/>
      <c r="Y5926"/>
      <c r="Z5926"/>
    </row>
    <row r="5927" spans="2:26" s="6864" customFormat="1" ht="15" customHeight="1" x14ac:dyDescent="0.25">
      <c r="B5927" s="6865"/>
      <c r="C5927" s="6866"/>
      <c r="D5927" s="6866"/>
      <c r="E5927" s="6866"/>
      <c r="F5927" s="6866"/>
      <c r="G5927" s="6866"/>
      <c r="H5927" s="6866"/>
      <c r="I5927" s="6866"/>
      <c r="J5927" s="6867"/>
      <c r="K5927" s="6866"/>
      <c r="L5927" s="6866"/>
      <c r="M5927" s="6867"/>
      <c r="N5927"/>
      <c r="O5927"/>
      <c r="P5927"/>
      <c r="Q5927"/>
      <c r="R5927"/>
      <c r="S5927"/>
      <c r="T5927"/>
      <c r="U5927"/>
      <c r="V5927"/>
      <c r="W5927"/>
      <c r="X5927"/>
      <c r="Y5927"/>
      <c r="Z5927"/>
    </row>
    <row r="5933" spans="2:26" s="6864" customFormat="1" ht="15" customHeight="1" x14ac:dyDescent="0.25">
      <c r="B5933" s="6865"/>
      <c r="C5933" s="6866"/>
      <c r="D5933" s="6866"/>
      <c r="E5933" s="6866"/>
      <c r="F5933" s="6866"/>
      <c r="G5933" s="6866"/>
      <c r="H5933" s="6866"/>
      <c r="I5933" s="6866"/>
      <c r="J5933" s="6867"/>
      <c r="K5933" s="6866"/>
      <c r="L5933" s="6866"/>
      <c r="M5933" s="6867"/>
      <c r="N5933"/>
      <c r="O5933"/>
      <c r="P5933"/>
      <c r="Q5933"/>
      <c r="R5933"/>
      <c r="S5933"/>
      <c r="T5933"/>
      <c r="U5933"/>
      <c r="V5933"/>
      <c r="W5933"/>
      <c r="X5933"/>
      <c r="Y5933"/>
      <c r="Z5933"/>
    </row>
    <row r="6279" spans="2:26" s="6864" customFormat="1" ht="15" customHeight="1" x14ac:dyDescent="0.25">
      <c r="B6279" s="6865"/>
      <c r="C6279" s="6866"/>
      <c r="D6279" s="6866"/>
      <c r="E6279" s="6866"/>
      <c r="F6279" s="6866"/>
      <c r="G6279" s="6866"/>
      <c r="H6279" s="6866"/>
      <c r="I6279" s="6866"/>
      <c r="J6279" s="6867"/>
      <c r="K6279" s="6866"/>
      <c r="L6279" s="6866"/>
      <c r="M6279" s="6867"/>
      <c r="N6279"/>
      <c r="O6279"/>
      <c r="P6279"/>
      <c r="Q6279"/>
      <c r="R6279"/>
      <c r="S6279"/>
      <c r="T6279"/>
      <c r="U6279"/>
      <c r="V6279"/>
      <c r="W6279"/>
      <c r="X6279"/>
      <c r="Y6279"/>
      <c r="Z6279"/>
    </row>
    <row r="6344" spans="2:26" s="6864" customFormat="1" ht="15" customHeight="1" x14ac:dyDescent="0.25">
      <c r="B6344" s="6865"/>
      <c r="C6344" s="6866"/>
      <c r="D6344" s="6866"/>
      <c r="E6344" s="6866"/>
      <c r="F6344" s="6866"/>
      <c r="G6344" s="6866"/>
      <c r="H6344" s="6866"/>
      <c r="I6344" s="6866"/>
      <c r="J6344" s="6867"/>
      <c r="K6344" s="6866"/>
      <c r="L6344" s="6866"/>
      <c r="M6344" s="6867"/>
      <c r="N6344"/>
      <c r="O6344"/>
      <c r="P6344"/>
      <c r="Q6344"/>
      <c r="R6344"/>
      <c r="S6344"/>
      <c r="T6344"/>
      <c r="U6344"/>
      <c r="V6344"/>
      <c r="W6344"/>
      <c r="X6344"/>
      <c r="Y6344"/>
      <c r="Z6344"/>
    </row>
    <row r="6345" spans="2:26" s="6864" customFormat="1" ht="15" customHeight="1" x14ac:dyDescent="0.25">
      <c r="B6345" s="6865"/>
      <c r="C6345" s="6866"/>
      <c r="D6345" s="6866"/>
      <c r="E6345" s="6866"/>
      <c r="F6345" s="6866"/>
      <c r="G6345" s="6866"/>
      <c r="H6345" s="6866"/>
      <c r="I6345" s="6866"/>
      <c r="J6345" s="6867"/>
      <c r="K6345" s="6866"/>
      <c r="L6345" s="6866"/>
      <c r="M6345" s="6867"/>
      <c r="N6345"/>
      <c r="O6345"/>
      <c r="P6345"/>
      <c r="Q6345"/>
      <c r="R6345"/>
      <c r="S6345"/>
      <c r="T6345"/>
      <c r="U6345"/>
      <c r="V6345"/>
      <c r="W6345"/>
      <c r="X6345"/>
      <c r="Y6345"/>
      <c r="Z6345"/>
    </row>
    <row r="6347" spans="2:26" s="6864" customFormat="1" ht="15" customHeight="1" x14ac:dyDescent="0.25">
      <c r="B6347" s="6865"/>
      <c r="C6347" s="6866"/>
      <c r="D6347" s="6866"/>
      <c r="E6347" s="6866"/>
      <c r="F6347" s="6866"/>
      <c r="G6347" s="6866"/>
      <c r="H6347" s="6866"/>
      <c r="I6347" s="6866"/>
      <c r="J6347" s="6867"/>
      <c r="K6347" s="6866"/>
      <c r="L6347" s="6866"/>
      <c r="M6347" s="6867"/>
      <c r="N6347"/>
      <c r="O6347"/>
      <c r="P6347"/>
      <c r="Q6347"/>
      <c r="R6347"/>
      <c r="S6347"/>
      <c r="T6347"/>
      <c r="U6347"/>
      <c r="V6347"/>
      <c r="W6347"/>
      <c r="X6347"/>
      <c r="Y6347"/>
      <c r="Z6347"/>
    </row>
    <row r="6348" spans="2:26" s="6864" customFormat="1" ht="15" customHeight="1" x14ac:dyDescent="0.25">
      <c r="B6348" s="6865"/>
      <c r="C6348" s="6866"/>
      <c r="D6348" s="6866"/>
      <c r="E6348" s="6866"/>
      <c r="F6348" s="6866"/>
      <c r="G6348" s="6866"/>
      <c r="H6348" s="6866"/>
      <c r="I6348" s="6866"/>
      <c r="J6348" s="6867"/>
      <c r="K6348" s="6866"/>
      <c r="L6348" s="6866"/>
      <c r="M6348" s="6867"/>
      <c r="N6348"/>
      <c r="O6348"/>
      <c r="P6348"/>
      <c r="Q6348"/>
      <c r="R6348"/>
      <c r="S6348"/>
      <c r="T6348"/>
      <c r="U6348"/>
      <c r="V6348"/>
      <c r="W6348"/>
      <c r="X6348"/>
      <c r="Y6348"/>
      <c r="Z6348"/>
    </row>
    <row r="6349" spans="2:26" s="6864" customFormat="1" ht="15" customHeight="1" x14ac:dyDescent="0.25">
      <c r="B6349" s="6865"/>
      <c r="C6349" s="6866"/>
      <c r="D6349" s="6866"/>
      <c r="E6349" s="6866"/>
      <c r="F6349" s="6866"/>
      <c r="G6349" s="6866"/>
      <c r="H6349" s="6866"/>
      <c r="I6349" s="6866"/>
      <c r="J6349" s="6867"/>
      <c r="K6349" s="6866"/>
      <c r="L6349" s="6866"/>
      <c r="M6349" s="6867"/>
      <c r="N6349"/>
      <c r="O6349"/>
      <c r="P6349"/>
      <c r="Q6349"/>
      <c r="R6349"/>
      <c r="S6349"/>
      <c r="T6349"/>
      <c r="U6349"/>
      <c r="V6349"/>
      <c r="W6349"/>
      <c r="X6349"/>
      <c r="Y6349"/>
      <c r="Z6349"/>
    </row>
    <row r="6350" spans="2:26" s="6864" customFormat="1" ht="15" customHeight="1" x14ac:dyDescent="0.25">
      <c r="B6350" s="6865"/>
      <c r="C6350" s="6866"/>
      <c r="D6350" s="6866"/>
      <c r="E6350" s="6866"/>
      <c r="F6350" s="6866"/>
      <c r="G6350" s="6866"/>
      <c r="H6350" s="6866"/>
      <c r="I6350" s="6866"/>
      <c r="J6350" s="6867"/>
      <c r="K6350" s="6866"/>
      <c r="L6350" s="6866"/>
      <c r="M6350" s="6867"/>
      <c r="N6350"/>
      <c r="O6350"/>
      <c r="P6350"/>
      <c r="Q6350"/>
      <c r="R6350"/>
      <c r="S6350"/>
      <c r="T6350"/>
      <c r="U6350"/>
      <c r="V6350"/>
      <c r="W6350"/>
      <c r="X6350"/>
      <c r="Y6350"/>
      <c r="Z6350"/>
    </row>
    <row r="6351" spans="2:26" s="6864" customFormat="1" ht="15" customHeight="1" x14ac:dyDescent="0.25">
      <c r="B6351" s="6865"/>
      <c r="C6351" s="6866"/>
      <c r="D6351" s="6866"/>
      <c r="E6351" s="6866"/>
      <c r="F6351" s="6866"/>
      <c r="G6351" s="6866"/>
      <c r="H6351" s="6866"/>
      <c r="I6351" s="6866"/>
      <c r="J6351" s="6867"/>
      <c r="K6351" s="6866"/>
      <c r="L6351" s="6866"/>
      <c r="M6351" s="6867"/>
      <c r="N6351"/>
      <c r="O6351"/>
      <c r="P6351"/>
      <c r="Q6351"/>
      <c r="R6351"/>
      <c r="S6351"/>
      <c r="T6351"/>
      <c r="U6351"/>
      <c r="V6351"/>
      <c r="W6351"/>
      <c r="X6351"/>
      <c r="Y6351"/>
      <c r="Z6351"/>
    </row>
    <row r="6352" spans="2:26" s="6864" customFormat="1" ht="15" customHeight="1" x14ac:dyDescent="0.25">
      <c r="B6352" s="6865"/>
      <c r="C6352" s="6866"/>
      <c r="D6352" s="6866"/>
      <c r="E6352" s="6866"/>
      <c r="F6352" s="6866"/>
      <c r="G6352" s="6866"/>
      <c r="H6352" s="6866"/>
      <c r="I6352" s="6866"/>
      <c r="J6352" s="6867"/>
      <c r="K6352" s="6866"/>
      <c r="L6352" s="6866"/>
      <c r="M6352" s="6867"/>
      <c r="N6352"/>
      <c r="O6352"/>
      <c r="P6352"/>
      <c r="Q6352"/>
      <c r="R6352"/>
      <c r="S6352"/>
      <c r="T6352"/>
      <c r="U6352"/>
      <c r="V6352"/>
      <c r="W6352"/>
      <c r="X6352"/>
      <c r="Y6352"/>
      <c r="Z6352"/>
    </row>
    <row r="6353" spans="2:26" s="6864" customFormat="1" ht="15" customHeight="1" x14ac:dyDescent="0.25">
      <c r="B6353" s="6865"/>
      <c r="C6353" s="6866"/>
      <c r="D6353" s="6866"/>
      <c r="E6353" s="6866"/>
      <c r="F6353" s="6866"/>
      <c r="G6353" s="6866"/>
      <c r="H6353" s="6866"/>
      <c r="I6353" s="6866"/>
      <c r="J6353" s="6867"/>
      <c r="K6353" s="6866"/>
      <c r="L6353" s="6866"/>
      <c r="M6353" s="6867"/>
      <c r="N6353"/>
      <c r="O6353"/>
      <c r="P6353"/>
      <c r="Q6353"/>
      <c r="R6353"/>
      <c r="S6353"/>
      <c r="T6353"/>
      <c r="U6353"/>
      <c r="V6353"/>
      <c r="W6353"/>
      <c r="X6353"/>
      <c r="Y6353"/>
      <c r="Z6353"/>
    </row>
    <row r="6354" spans="2:26" s="6864" customFormat="1" ht="15.75" customHeight="1" x14ac:dyDescent="0.25">
      <c r="B6354" s="6865"/>
      <c r="C6354" s="6866"/>
      <c r="D6354" s="6866"/>
      <c r="E6354" s="6866"/>
      <c r="F6354" s="6866"/>
      <c r="G6354" s="6866"/>
      <c r="H6354" s="6866"/>
      <c r="I6354" s="6866"/>
      <c r="J6354" s="6867"/>
      <c r="K6354" s="6866"/>
      <c r="L6354" s="6866"/>
      <c r="M6354" s="6867"/>
      <c r="N6354"/>
      <c r="O6354"/>
      <c r="P6354"/>
      <c r="Q6354"/>
      <c r="R6354"/>
      <c r="S6354"/>
      <c r="T6354"/>
      <c r="U6354"/>
      <c r="V6354"/>
      <c r="W6354"/>
      <c r="X6354"/>
      <c r="Y6354"/>
      <c r="Z6354"/>
    </row>
    <row r="6355" spans="2:26" s="6864" customFormat="1" ht="15" customHeight="1" x14ac:dyDescent="0.25">
      <c r="B6355" s="6865"/>
      <c r="C6355" s="6866"/>
      <c r="D6355" s="6866"/>
      <c r="E6355" s="6866"/>
      <c r="F6355" s="6866"/>
      <c r="G6355" s="6866"/>
      <c r="H6355" s="6866"/>
      <c r="I6355" s="6866"/>
      <c r="J6355" s="6867"/>
      <c r="K6355" s="6866"/>
      <c r="L6355" s="6866"/>
      <c r="M6355" s="6867"/>
      <c r="N6355"/>
      <c r="O6355"/>
      <c r="P6355"/>
      <c r="Q6355"/>
      <c r="R6355"/>
      <c r="S6355"/>
      <c r="T6355"/>
      <c r="U6355"/>
      <c r="V6355"/>
      <c r="W6355"/>
      <c r="X6355"/>
      <c r="Y6355"/>
      <c r="Z6355"/>
    </row>
    <row r="6361" spans="2:26" s="6864" customFormat="1" ht="15" customHeight="1" x14ac:dyDescent="0.25">
      <c r="B6361" s="6865"/>
      <c r="C6361" s="6866"/>
      <c r="D6361" s="6866"/>
      <c r="E6361" s="6866"/>
      <c r="F6361" s="6866"/>
      <c r="G6361" s="6866"/>
      <c r="H6361" s="6866"/>
      <c r="I6361" s="6866"/>
      <c r="J6361" s="6867"/>
      <c r="K6361" s="6866"/>
      <c r="L6361" s="6866"/>
      <c r="M6361" s="6867"/>
      <c r="N6361"/>
      <c r="O6361"/>
      <c r="P6361"/>
      <c r="Q6361"/>
      <c r="R6361"/>
      <c r="S6361"/>
      <c r="T6361"/>
      <c r="U6361"/>
      <c r="V6361"/>
      <c r="W6361"/>
      <c r="X6361"/>
      <c r="Y6361"/>
      <c r="Z6361"/>
    </row>
    <row r="6707" spans="2:26" s="6864" customFormat="1" ht="15" customHeight="1" x14ac:dyDescent="0.25">
      <c r="B6707" s="6865"/>
      <c r="C6707" s="6866"/>
      <c r="D6707" s="6866"/>
      <c r="E6707" s="6866"/>
      <c r="F6707" s="6866"/>
      <c r="G6707" s="6866"/>
      <c r="H6707" s="6866"/>
      <c r="I6707" s="6866"/>
      <c r="J6707" s="6867"/>
      <c r="K6707" s="6866"/>
      <c r="L6707" s="6866"/>
      <c r="M6707" s="6867"/>
      <c r="N6707"/>
      <c r="O6707"/>
      <c r="P6707"/>
      <c r="Q6707"/>
      <c r="R6707"/>
      <c r="S6707"/>
      <c r="T6707"/>
      <c r="U6707"/>
      <c r="V6707"/>
      <c r="W6707"/>
      <c r="X6707"/>
      <c r="Y6707"/>
      <c r="Z6707"/>
    </row>
    <row r="6772" spans="2:26" s="6864" customFormat="1" ht="15" customHeight="1" x14ac:dyDescent="0.25">
      <c r="B6772" s="6865"/>
      <c r="C6772" s="6866"/>
      <c r="D6772" s="6866"/>
      <c r="E6772" s="6866"/>
      <c r="F6772" s="6866"/>
      <c r="G6772" s="6866"/>
      <c r="H6772" s="6866"/>
      <c r="I6772" s="6866"/>
      <c r="J6772" s="6867"/>
      <c r="K6772" s="6866"/>
      <c r="L6772" s="6866"/>
      <c r="M6772" s="6867"/>
      <c r="N6772"/>
      <c r="O6772"/>
      <c r="P6772"/>
      <c r="Q6772"/>
      <c r="R6772"/>
      <c r="S6772"/>
      <c r="T6772"/>
      <c r="U6772"/>
      <c r="V6772"/>
      <c r="W6772"/>
      <c r="X6772"/>
      <c r="Y6772"/>
      <c r="Z6772"/>
    </row>
    <row r="6773" spans="2:26" s="6864" customFormat="1" ht="15" customHeight="1" x14ac:dyDescent="0.25">
      <c r="B6773" s="6865"/>
      <c r="C6773" s="6866"/>
      <c r="D6773" s="6866"/>
      <c r="E6773" s="6866"/>
      <c r="F6773" s="6866"/>
      <c r="G6773" s="6866"/>
      <c r="H6773" s="6866"/>
      <c r="I6773" s="6866"/>
      <c r="J6773" s="6867"/>
      <c r="K6773" s="6866"/>
      <c r="L6773" s="6866"/>
      <c r="M6773" s="6867"/>
      <c r="N6773"/>
      <c r="O6773"/>
      <c r="P6773"/>
      <c r="Q6773"/>
      <c r="R6773"/>
      <c r="S6773"/>
      <c r="T6773"/>
      <c r="U6773"/>
      <c r="V6773"/>
      <c r="W6773"/>
      <c r="X6773"/>
      <c r="Y6773"/>
      <c r="Z6773"/>
    </row>
    <row r="6775" spans="2:26" s="6864" customFormat="1" ht="15" customHeight="1" x14ac:dyDescent="0.25">
      <c r="B6775" s="6865"/>
      <c r="C6775" s="6866"/>
      <c r="D6775" s="6866"/>
      <c r="E6775" s="6866"/>
      <c r="F6775" s="6866"/>
      <c r="G6775" s="6866"/>
      <c r="H6775" s="6866"/>
      <c r="I6775" s="6866"/>
      <c r="J6775" s="6867"/>
      <c r="K6775" s="6866"/>
      <c r="L6775" s="6866"/>
      <c r="M6775" s="6867"/>
      <c r="N6775"/>
      <c r="O6775"/>
      <c r="P6775"/>
      <c r="Q6775"/>
      <c r="R6775"/>
      <c r="S6775"/>
      <c r="T6775"/>
      <c r="U6775"/>
      <c r="V6775"/>
      <c r="W6775"/>
      <c r="X6775"/>
      <c r="Y6775"/>
      <c r="Z6775"/>
    </row>
    <row r="6776" spans="2:26" s="6864" customFormat="1" ht="15" customHeight="1" x14ac:dyDescent="0.25">
      <c r="B6776" s="6865"/>
      <c r="C6776" s="6866"/>
      <c r="D6776" s="6866"/>
      <c r="E6776" s="6866"/>
      <c r="F6776" s="6866"/>
      <c r="G6776" s="6866"/>
      <c r="H6776" s="6866"/>
      <c r="I6776" s="6866"/>
      <c r="J6776" s="6867"/>
      <c r="K6776" s="6866"/>
      <c r="L6776" s="6866"/>
      <c r="M6776" s="6867"/>
      <c r="N6776"/>
      <c r="O6776"/>
      <c r="P6776"/>
      <c r="Q6776"/>
      <c r="R6776"/>
      <c r="S6776"/>
      <c r="T6776"/>
      <c r="U6776"/>
      <c r="V6776"/>
      <c r="W6776"/>
      <c r="X6776"/>
      <c r="Y6776"/>
      <c r="Z6776"/>
    </row>
    <row r="6777" spans="2:26" s="6864" customFormat="1" ht="15" customHeight="1" x14ac:dyDescent="0.25">
      <c r="B6777" s="6865"/>
      <c r="C6777" s="6866"/>
      <c r="D6777" s="6866"/>
      <c r="E6777" s="6866"/>
      <c r="F6777" s="6866"/>
      <c r="G6777" s="6866"/>
      <c r="H6777" s="6866"/>
      <c r="I6777" s="6866"/>
      <c r="J6777" s="6867"/>
      <c r="K6777" s="6866"/>
      <c r="L6777" s="6866"/>
      <c r="M6777" s="6867"/>
      <c r="N6777"/>
      <c r="O6777"/>
      <c r="P6777"/>
      <c r="Q6777"/>
      <c r="R6777"/>
      <c r="S6777"/>
      <c r="T6777"/>
      <c r="U6777"/>
      <c r="V6777"/>
      <c r="W6777"/>
      <c r="X6777"/>
      <c r="Y6777"/>
      <c r="Z6777"/>
    </row>
    <row r="6778" spans="2:26" s="6864" customFormat="1" ht="15" customHeight="1" x14ac:dyDescent="0.25">
      <c r="B6778" s="6865"/>
      <c r="C6778" s="6866"/>
      <c r="D6778" s="6866"/>
      <c r="E6778" s="6866"/>
      <c r="F6778" s="6866"/>
      <c r="G6778" s="6866"/>
      <c r="H6778" s="6866"/>
      <c r="I6778" s="6866"/>
      <c r="J6778" s="6867"/>
      <c r="K6778" s="6866"/>
      <c r="L6778" s="6866"/>
      <c r="M6778" s="6867"/>
      <c r="N6778"/>
      <c r="O6778"/>
      <c r="P6778"/>
      <c r="Q6778"/>
      <c r="R6778"/>
      <c r="S6778"/>
      <c r="T6778"/>
      <c r="U6778"/>
      <c r="V6778"/>
      <c r="W6778"/>
      <c r="X6778"/>
      <c r="Y6778"/>
      <c r="Z6778"/>
    </row>
    <row r="6779" spans="2:26" s="6864" customFormat="1" ht="15" customHeight="1" x14ac:dyDescent="0.25">
      <c r="B6779" s="6865"/>
      <c r="C6779" s="6866"/>
      <c r="D6779" s="6866"/>
      <c r="E6779" s="6866"/>
      <c r="F6779" s="6866"/>
      <c r="G6779" s="6866"/>
      <c r="H6779" s="6866"/>
      <c r="I6779" s="6866"/>
      <c r="J6779" s="6867"/>
      <c r="K6779" s="6866"/>
      <c r="L6779" s="6866"/>
      <c r="M6779" s="6867"/>
      <c r="N6779"/>
      <c r="O6779"/>
      <c r="P6779"/>
      <c r="Q6779"/>
      <c r="R6779"/>
      <c r="S6779"/>
      <c r="T6779"/>
      <c r="U6779"/>
      <c r="V6779"/>
      <c r="W6779"/>
      <c r="X6779"/>
      <c r="Y6779"/>
      <c r="Z6779"/>
    </row>
    <row r="6780" spans="2:26" s="6864" customFormat="1" ht="15" customHeight="1" x14ac:dyDescent="0.25">
      <c r="B6780" s="6865"/>
      <c r="C6780" s="6866"/>
      <c r="D6780" s="6866"/>
      <c r="E6780" s="6866"/>
      <c r="F6780" s="6866"/>
      <c r="G6780" s="6866"/>
      <c r="H6780" s="6866"/>
      <c r="I6780" s="6866"/>
      <c r="J6780" s="6867"/>
      <c r="K6780" s="6866"/>
      <c r="L6780" s="6866"/>
      <c r="M6780" s="6867"/>
      <c r="N6780"/>
      <c r="O6780"/>
      <c r="P6780"/>
      <c r="Q6780"/>
      <c r="R6780"/>
      <c r="S6780"/>
      <c r="T6780"/>
      <c r="U6780"/>
      <c r="V6780"/>
      <c r="W6780"/>
      <c r="X6780"/>
      <c r="Y6780"/>
      <c r="Z6780"/>
    </row>
    <row r="6781" spans="2:26" s="6864" customFormat="1" ht="15" customHeight="1" x14ac:dyDescent="0.25">
      <c r="B6781" s="6865"/>
      <c r="C6781" s="6866"/>
      <c r="D6781" s="6866"/>
      <c r="E6781" s="6866"/>
      <c r="F6781" s="6866"/>
      <c r="G6781" s="6866"/>
      <c r="H6781" s="6866"/>
      <c r="I6781" s="6866"/>
      <c r="J6781" s="6867"/>
      <c r="K6781" s="6866"/>
      <c r="L6781" s="6866"/>
      <c r="M6781" s="6867"/>
      <c r="N6781"/>
      <c r="O6781"/>
      <c r="P6781"/>
      <c r="Q6781"/>
      <c r="R6781"/>
      <c r="S6781"/>
      <c r="T6781"/>
      <c r="U6781"/>
      <c r="V6781"/>
      <c r="W6781"/>
      <c r="X6781"/>
      <c r="Y6781"/>
      <c r="Z6781"/>
    </row>
    <row r="6782" spans="2:26" s="6864" customFormat="1" ht="15.75" customHeight="1" x14ac:dyDescent="0.25">
      <c r="B6782" s="6865"/>
      <c r="C6782" s="6866"/>
      <c r="D6782" s="6866"/>
      <c r="E6782" s="6866"/>
      <c r="F6782" s="6866"/>
      <c r="G6782" s="6866"/>
      <c r="H6782" s="6866"/>
      <c r="I6782" s="6866"/>
      <c r="J6782" s="6867"/>
      <c r="K6782" s="6866"/>
      <c r="L6782" s="6866"/>
      <c r="M6782" s="6867"/>
      <c r="N6782"/>
      <c r="O6782"/>
      <c r="P6782"/>
      <c r="Q6782"/>
      <c r="R6782"/>
      <c r="S6782"/>
      <c r="T6782"/>
      <c r="U6782"/>
      <c r="V6782"/>
      <c r="W6782"/>
      <c r="X6782"/>
      <c r="Y6782"/>
      <c r="Z6782"/>
    </row>
    <row r="6783" spans="2:26" s="6864" customFormat="1" ht="15" customHeight="1" x14ac:dyDescent="0.25">
      <c r="B6783" s="6865"/>
      <c r="C6783" s="6866"/>
      <c r="D6783" s="6866"/>
      <c r="E6783" s="6866"/>
      <c r="F6783" s="6866"/>
      <c r="G6783" s="6866"/>
      <c r="H6783" s="6866"/>
      <c r="I6783" s="6866"/>
      <c r="J6783" s="6867"/>
      <c r="K6783" s="6866"/>
      <c r="L6783" s="6866"/>
      <c r="M6783" s="6867"/>
      <c r="N6783"/>
      <c r="O6783"/>
      <c r="P6783"/>
      <c r="Q6783"/>
      <c r="R6783"/>
      <c r="S6783"/>
      <c r="T6783"/>
      <c r="U6783"/>
      <c r="V6783"/>
      <c r="W6783"/>
      <c r="X6783"/>
      <c r="Y6783"/>
      <c r="Z6783"/>
    </row>
    <row r="6789" spans="2:26" s="6864" customFormat="1" ht="15" customHeight="1" x14ac:dyDescent="0.25">
      <c r="B6789" s="6865"/>
      <c r="C6789" s="6866"/>
      <c r="D6789" s="6866"/>
      <c r="E6789" s="6866"/>
      <c r="F6789" s="6866"/>
      <c r="G6789" s="6866"/>
      <c r="H6789" s="6866"/>
      <c r="I6789" s="6866"/>
      <c r="J6789" s="6867"/>
      <c r="K6789" s="6866"/>
      <c r="L6789" s="6866"/>
      <c r="M6789" s="6867"/>
      <c r="N6789"/>
      <c r="O6789"/>
      <c r="P6789"/>
      <c r="Q6789"/>
      <c r="R6789"/>
      <c r="S6789"/>
      <c r="T6789"/>
      <c r="U6789"/>
      <c r="V6789"/>
      <c r="W6789"/>
      <c r="X6789"/>
      <c r="Y6789"/>
      <c r="Z6789"/>
    </row>
    <row r="7135" spans="2:26" s="6864" customFormat="1" ht="15" customHeight="1" x14ac:dyDescent="0.25">
      <c r="B7135" s="6865"/>
      <c r="C7135" s="6866"/>
      <c r="D7135" s="6866"/>
      <c r="E7135" s="6866"/>
      <c r="F7135" s="6866"/>
      <c r="G7135" s="6866"/>
      <c r="H7135" s="6866"/>
      <c r="I7135" s="6866"/>
      <c r="J7135" s="6867"/>
      <c r="K7135" s="6866"/>
      <c r="L7135" s="6866"/>
      <c r="M7135" s="6867"/>
      <c r="N7135"/>
      <c r="O7135"/>
      <c r="P7135"/>
      <c r="Q7135"/>
      <c r="R7135"/>
      <c r="S7135"/>
      <c r="T7135"/>
      <c r="U7135"/>
      <c r="V7135"/>
      <c r="W7135"/>
      <c r="X7135"/>
      <c r="Y7135"/>
      <c r="Z7135"/>
    </row>
    <row r="7200" spans="2:26" s="6864" customFormat="1" ht="15" customHeight="1" x14ac:dyDescent="0.25">
      <c r="B7200" s="6865"/>
      <c r="C7200" s="6866"/>
      <c r="D7200" s="6866"/>
      <c r="E7200" s="6866"/>
      <c r="F7200" s="6866"/>
      <c r="G7200" s="6866"/>
      <c r="H7200" s="6866"/>
      <c r="I7200" s="6866"/>
      <c r="J7200" s="6867"/>
      <c r="K7200" s="6866"/>
      <c r="L7200" s="6866"/>
      <c r="M7200" s="6867"/>
      <c r="N7200"/>
      <c r="O7200"/>
      <c r="P7200"/>
      <c r="Q7200"/>
      <c r="R7200"/>
      <c r="S7200"/>
      <c r="T7200"/>
      <c r="U7200"/>
      <c r="V7200"/>
      <c r="W7200"/>
      <c r="X7200"/>
      <c r="Y7200"/>
      <c r="Z7200"/>
    </row>
    <row r="7201" spans="2:26" s="6864" customFormat="1" ht="15" customHeight="1" x14ac:dyDescent="0.25">
      <c r="B7201" s="6865"/>
      <c r="C7201" s="6866"/>
      <c r="D7201" s="6866"/>
      <c r="E7201" s="6866"/>
      <c r="F7201" s="6866"/>
      <c r="G7201" s="6866"/>
      <c r="H7201" s="6866"/>
      <c r="I7201" s="6866"/>
      <c r="J7201" s="6867"/>
      <c r="K7201" s="6866"/>
      <c r="L7201" s="6866"/>
      <c r="M7201" s="6867"/>
      <c r="N7201"/>
      <c r="O7201"/>
      <c r="P7201"/>
      <c r="Q7201"/>
      <c r="R7201"/>
      <c r="S7201"/>
      <c r="T7201"/>
      <c r="U7201"/>
      <c r="V7201"/>
      <c r="W7201"/>
      <c r="X7201"/>
      <c r="Y7201"/>
      <c r="Z7201"/>
    </row>
    <row r="7203" spans="2:26" s="6864" customFormat="1" ht="15" customHeight="1" x14ac:dyDescent="0.25">
      <c r="B7203" s="6865"/>
      <c r="C7203" s="6866"/>
      <c r="D7203" s="6866"/>
      <c r="E7203" s="6866"/>
      <c r="F7203" s="6866"/>
      <c r="G7203" s="6866"/>
      <c r="H7203" s="6866"/>
      <c r="I7203" s="6866"/>
      <c r="J7203" s="6867"/>
      <c r="K7203" s="6866"/>
      <c r="L7203" s="6866"/>
      <c r="M7203" s="6867"/>
      <c r="N7203"/>
      <c r="O7203"/>
      <c r="P7203"/>
      <c r="Q7203"/>
      <c r="R7203"/>
      <c r="S7203"/>
      <c r="T7203"/>
      <c r="U7203"/>
      <c r="V7203"/>
      <c r="W7203"/>
      <c r="X7203"/>
      <c r="Y7203"/>
      <c r="Z7203"/>
    </row>
    <row r="7204" spans="2:26" s="6864" customFormat="1" ht="15" customHeight="1" x14ac:dyDescent="0.25">
      <c r="B7204" s="6865"/>
      <c r="C7204" s="6866"/>
      <c r="D7204" s="6866"/>
      <c r="E7204" s="6866"/>
      <c r="F7204" s="6866"/>
      <c r="G7204" s="6866"/>
      <c r="H7204" s="6866"/>
      <c r="I7204" s="6866"/>
      <c r="J7204" s="6867"/>
      <c r="K7204" s="6866"/>
      <c r="L7204" s="6866"/>
      <c r="M7204" s="6867"/>
      <c r="N7204"/>
      <c r="O7204"/>
      <c r="P7204"/>
      <c r="Q7204"/>
      <c r="R7204"/>
      <c r="S7204"/>
      <c r="T7204"/>
      <c r="U7204"/>
      <c r="V7204"/>
      <c r="W7204"/>
      <c r="X7204"/>
      <c r="Y7204"/>
      <c r="Z7204"/>
    </row>
    <row r="7205" spans="2:26" s="6864" customFormat="1" ht="15" customHeight="1" x14ac:dyDescent="0.25">
      <c r="B7205" s="6865"/>
      <c r="C7205" s="6866"/>
      <c r="D7205" s="6866"/>
      <c r="E7205" s="6866"/>
      <c r="F7205" s="6866"/>
      <c r="G7205" s="6866"/>
      <c r="H7205" s="6866"/>
      <c r="I7205" s="6866"/>
      <c r="J7205" s="6867"/>
      <c r="K7205" s="6866"/>
      <c r="L7205" s="6866"/>
      <c r="M7205" s="6867"/>
      <c r="N7205"/>
      <c r="O7205"/>
      <c r="P7205"/>
      <c r="Q7205"/>
      <c r="R7205"/>
      <c r="S7205"/>
      <c r="T7205"/>
      <c r="U7205"/>
      <c r="V7205"/>
      <c r="W7205"/>
      <c r="X7205"/>
      <c r="Y7205"/>
      <c r="Z7205"/>
    </row>
    <row r="7206" spans="2:26" s="6864" customFormat="1" ht="15" customHeight="1" x14ac:dyDescent="0.25">
      <c r="B7206" s="6865"/>
      <c r="C7206" s="6866"/>
      <c r="D7206" s="6866"/>
      <c r="E7206" s="6866"/>
      <c r="F7206" s="6866"/>
      <c r="G7206" s="6866"/>
      <c r="H7206" s="6866"/>
      <c r="I7206" s="6866"/>
      <c r="J7206" s="6867"/>
      <c r="K7206" s="6866"/>
      <c r="L7206" s="6866"/>
      <c r="M7206" s="6867"/>
      <c r="N7206"/>
      <c r="O7206"/>
      <c r="P7206"/>
      <c r="Q7206"/>
      <c r="R7206"/>
      <c r="S7206"/>
      <c r="T7206"/>
      <c r="U7206"/>
      <c r="V7206"/>
      <c r="W7206"/>
      <c r="X7206"/>
      <c r="Y7206"/>
      <c r="Z7206"/>
    </row>
    <row r="7207" spans="2:26" s="6864" customFormat="1" ht="15" customHeight="1" x14ac:dyDescent="0.25">
      <c r="B7207" s="6865"/>
      <c r="C7207" s="6866"/>
      <c r="D7207" s="6866"/>
      <c r="E7207" s="6866"/>
      <c r="F7207" s="6866"/>
      <c r="G7207" s="6866"/>
      <c r="H7207" s="6866"/>
      <c r="I7207" s="6866"/>
      <c r="J7207" s="6867"/>
      <c r="K7207" s="6866"/>
      <c r="L7207" s="6866"/>
      <c r="M7207" s="6867"/>
      <c r="N7207"/>
      <c r="O7207"/>
      <c r="P7207"/>
      <c r="Q7207"/>
      <c r="R7207"/>
      <c r="S7207"/>
      <c r="T7207"/>
      <c r="U7207"/>
      <c r="V7207"/>
      <c r="W7207"/>
      <c r="X7207"/>
      <c r="Y7207"/>
      <c r="Z7207"/>
    </row>
    <row r="7208" spans="2:26" s="6864" customFormat="1" ht="15" customHeight="1" x14ac:dyDescent="0.25">
      <c r="B7208" s="6865"/>
      <c r="C7208" s="6866"/>
      <c r="D7208" s="6866"/>
      <c r="E7208" s="6866"/>
      <c r="F7208" s="6866"/>
      <c r="G7208" s="6866"/>
      <c r="H7208" s="6866"/>
      <c r="I7208" s="6866"/>
      <c r="J7208" s="6867"/>
      <c r="K7208" s="6866"/>
      <c r="L7208" s="6866"/>
      <c r="M7208" s="6867"/>
      <c r="N7208"/>
      <c r="O7208"/>
      <c r="P7208"/>
      <c r="Q7208"/>
      <c r="R7208"/>
      <c r="S7208"/>
      <c r="T7208"/>
      <c r="U7208"/>
      <c r="V7208"/>
      <c r="W7208"/>
      <c r="X7208"/>
      <c r="Y7208"/>
      <c r="Z7208"/>
    </row>
    <row r="7209" spans="2:26" s="6864" customFormat="1" ht="15" customHeight="1" x14ac:dyDescent="0.25">
      <c r="B7209" s="6865"/>
      <c r="C7209" s="6866"/>
      <c r="D7209" s="6866"/>
      <c r="E7209" s="6866"/>
      <c r="F7209" s="6866"/>
      <c r="G7209" s="6866"/>
      <c r="H7209" s="6866"/>
      <c r="I7209" s="6866"/>
      <c r="J7209" s="6867"/>
      <c r="K7209" s="6866"/>
      <c r="L7209" s="6866"/>
      <c r="M7209" s="6867"/>
      <c r="N7209"/>
      <c r="O7209"/>
      <c r="P7209"/>
      <c r="Q7209"/>
      <c r="R7209"/>
      <c r="S7209"/>
      <c r="T7209"/>
      <c r="U7209"/>
      <c r="V7209"/>
      <c r="W7209"/>
      <c r="X7209"/>
      <c r="Y7209"/>
      <c r="Z7209"/>
    </row>
    <row r="7210" spans="2:26" s="6864" customFormat="1" ht="15.75" customHeight="1" x14ac:dyDescent="0.25">
      <c r="B7210" s="6865"/>
      <c r="C7210" s="6866"/>
      <c r="D7210" s="6866"/>
      <c r="E7210" s="6866"/>
      <c r="F7210" s="6866"/>
      <c r="G7210" s="6866"/>
      <c r="H7210" s="6866"/>
      <c r="I7210" s="6866"/>
      <c r="J7210" s="6867"/>
      <c r="K7210" s="6866"/>
      <c r="L7210" s="6866"/>
      <c r="M7210" s="6867"/>
      <c r="N7210"/>
      <c r="O7210"/>
      <c r="P7210"/>
      <c r="Q7210"/>
      <c r="R7210"/>
      <c r="S7210"/>
      <c r="T7210"/>
      <c r="U7210"/>
      <c r="V7210"/>
      <c r="W7210"/>
      <c r="X7210"/>
      <c r="Y7210"/>
      <c r="Z7210"/>
    </row>
    <row r="7211" spans="2:26" s="6864" customFormat="1" ht="15" customHeight="1" x14ac:dyDescent="0.25">
      <c r="B7211" s="6865"/>
      <c r="C7211" s="6866"/>
      <c r="D7211" s="6866"/>
      <c r="E7211" s="6866"/>
      <c r="F7211" s="6866"/>
      <c r="G7211" s="6866"/>
      <c r="H7211" s="6866"/>
      <c r="I7211" s="6866"/>
      <c r="J7211" s="6867"/>
      <c r="K7211" s="6866"/>
      <c r="L7211" s="6866"/>
      <c r="M7211" s="6867"/>
      <c r="N7211"/>
      <c r="O7211"/>
      <c r="P7211"/>
      <c r="Q7211"/>
      <c r="R7211"/>
      <c r="S7211"/>
      <c r="T7211"/>
      <c r="U7211"/>
      <c r="V7211"/>
      <c r="W7211"/>
      <c r="X7211"/>
      <c r="Y7211"/>
      <c r="Z7211"/>
    </row>
    <row r="7217" spans="2:26" s="6864" customFormat="1" ht="15" customHeight="1" x14ac:dyDescent="0.25">
      <c r="B7217" s="6865"/>
      <c r="C7217" s="6866"/>
      <c r="D7217" s="6866"/>
      <c r="E7217" s="6866"/>
      <c r="F7217" s="6866"/>
      <c r="G7217" s="6866"/>
      <c r="H7217" s="6866"/>
      <c r="I7217" s="6866"/>
      <c r="J7217" s="6867"/>
      <c r="K7217" s="6866"/>
      <c r="L7217" s="6866"/>
      <c r="M7217" s="6867"/>
      <c r="N7217"/>
      <c r="O7217"/>
      <c r="P7217"/>
      <c r="Q7217"/>
      <c r="R7217"/>
      <c r="S7217"/>
      <c r="T7217"/>
      <c r="U7217"/>
      <c r="V7217"/>
      <c r="W7217"/>
      <c r="X7217"/>
      <c r="Y7217"/>
      <c r="Z7217"/>
    </row>
    <row r="7563" spans="2:26" s="6864" customFormat="1" ht="15" customHeight="1" x14ac:dyDescent="0.25">
      <c r="B7563" s="6865"/>
      <c r="C7563" s="6866"/>
      <c r="D7563" s="6866"/>
      <c r="E7563" s="6866"/>
      <c r="F7563" s="6866"/>
      <c r="G7563" s="6866"/>
      <c r="H7563" s="6866"/>
      <c r="I7563" s="6866"/>
      <c r="J7563" s="6867"/>
      <c r="K7563" s="6866"/>
      <c r="L7563" s="6866"/>
      <c r="M7563" s="6867"/>
      <c r="N7563"/>
      <c r="O7563"/>
      <c r="P7563"/>
      <c r="Q7563"/>
      <c r="R7563"/>
      <c r="S7563"/>
      <c r="T7563"/>
      <c r="U7563"/>
      <c r="V7563"/>
      <c r="W7563"/>
      <c r="X7563"/>
      <c r="Y7563"/>
      <c r="Z7563"/>
    </row>
    <row r="7628" spans="2:26" s="6864" customFormat="1" ht="15" customHeight="1" x14ac:dyDescent="0.25">
      <c r="B7628" s="6865"/>
      <c r="C7628" s="6866"/>
      <c r="D7628" s="6866"/>
      <c r="E7628" s="6866"/>
      <c r="F7628" s="6866"/>
      <c r="G7628" s="6866"/>
      <c r="H7628" s="6866"/>
      <c r="I7628" s="6866"/>
      <c r="J7628" s="6867"/>
      <c r="K7628" s="6866"/>
      <c r="L7628" s="6866"/>
      <c r="M7628" s="6867"/>
      <c r="N7628"/>
      <c r="O7628"/>
      <c r="P7628"/>
      <c r="Q7628"/>
      <c r="R7628"/>
      <c r="S7628"/>
      <c r="T7628"/>
      <c r="U7628"/>
      <c r="V7628"/>
      <c r="W7628"/>
      <c r="X7628"/>
      <c r="Y7628"/>
      <c r="Z7628"/>
    </row>
    <row r="7629" spans="2:26" s="6864" customFormat="1" ht="15" customHeight="1" x14ac:dyDescent="0.25">
      <c r="B7629" s="6865"/>
      <c r="C7629" s="6866"/>
      <c r="D7629" s="6866"/>
      <c r="E7629" s="6866"/>
      <c r="F7629" s="6866"/>
      <c r="G7629" s="6866"/>
      <c r="H7629" s="6866"/>
      <c r="I7629" s="6866"/>
      <c r="J7629" s="6867"/>
      <c r="K7629" s="6866"/>
      <c r="L7629" s="6866"/>
      <c r="M7629" s="6867"/>
      <c r="N7629"/>
      <c r="O7629"/>
      <c r="P7629"/>
      <c r="Q7629"/>
      <c r="R7629"/>
      <c r="S7629"/>
      <c r="T7629"/>
      <c r="U7629"/>
      <c r="V7629"/>
      <c r="W7629"/>
      <c r="X7629"/>
      <c r="Y7629"/>
      <c r="Z7629"/>
    </row>
    <row r="7631" spans="2:26" s="6864" customFormat="1" ht="15" customHeight="1" x14ac:dyDescent="0.25">
      <c r="B7631" s="6865"/>
      <c r="C7631" s="6866"/>
      <c r="D7631" s="6866"/>
      <c r="E7631" s="6866"/>
      <c r="F7631" s="6866"/>
      <c r="G7631" s="6866"/>
      <c r="H7631" s="6866"/>
      <c r="I7631" s="6866"/>
      <c r="J7631" s="6867"/>
      <c r="K7631" s="6866"/>
      <c r="L7631" s="6866"/>
      <c r="M7631" s="6867"/>
      <c r="N7631"/>
      <c r="O7631"/>
      <c r="P7631"/>
      <c r="Q7631"/>
      <c r="R7631"/>
      <c r="S7631"/>
      <c r="T7631"/>
      <c r="U7631"/>
      <c r="V7631"/>
      <c r="W7631"/>
      <c r="X7631"/>
      <c r="Y7631"/>
      <c r="Z7631"/>
    </row>
    <row r="7632" spans="2:26" s="6864" customFormat="1" ht="15" customHeight="1" x14ac:dyDescent="0.25">
      <c r="B7632" s="6865"/>
      <c r="C7632" s="6866"/>
      <c r="D7632" s="6866"/>
      <c r="E7632" s="6866"/>
      <c r="F7632" s="6866"/>
      <c r="G7632" s="6866"/>
      <c r="H7632" s="6866"/>
      <c r="I7632" s="6866"/>
      <c r="J7632" s="6867"/>
      <c r="K7632" s="6866"/>
      <c r="L7632" s="6866"/>
      <c r="M7632" s="6867"/>
      <c r="N7632"/>
      <c r="O7632"/>
      <c r="P7632"/>
      <c r="Q7632"/>
      <c r="R7632"/>
      <c r="S7632"/>
      <c r="T7632"/>
      <c r="U7632"/>
      <c r="V7632"/>
      <c r="W7632"/>
      <c r="X7632"/>
      <c r="Y7632"/>
      <c r="Z7632"/>
    </row>
    <row r="7633" spans="2:26" s="6864" customFormat="1" ht="15" customHeight="1" x14ac:dyDescent="0.25">
      <c r="B7633" s="6865"/>
      <c r="C7633" s="6866"/>
      <c r="D7633" s="6866"/>
      <c r="E7633" s="6866"/>
      <c r="F7633" s="6866"/>
      <c r="G7633" s="6866"/>
      <c r="H7633" s="6866"/>
      <c r="I7633" s="6866"/>
      <c r="J7633" s="6867"/>
      <c r="K7633" s="6866"/>
      <c r="L7633" s="6866"/>
      <c r="M7633" s="6867"/>
      <c r="N7633"/>
      <c r="O7633"/>
      <c r="P7633"/>
      <c r="Q7633"/>
      <c r="R7633"/>
      <c r="S7633"/>
      <c r="T7633"/>
      <c r="U7633"/>
      <c r="V7633"/>
      <c r="W7633"/>
      <c r="X7633"/>
      <c r="Y7633"/>
      <c r="Z7633"/>
    </row>
    <row r="7634" spans="2:26" s="6864" customFormat="1" ht="15" customHeight="1" x14ac:dyDescent="0.25">
      <c r="B7634" s="6865"/>
      <c r="C7634" s="6866"/>
      <c r="D7634" s="6866"/>
      <c r="E7634" s="6866"/>
      <c r="F7634" s="6866"/>
      <c r="G7634" s="6866"/>
      <c r="H7634" s="6866"/>
      <c r="I7634" s="6866"/>
      <c r="J7634" s="6867"/>
      <c r="K7634" s="6866"/>
      <c r="L7634" s="6866"/>
      <c r="M7634" s="6867"/>
      <c r="N7634"/>
      <c r="O7634"/>
      <c r="P7634"/>
      <c r="Q7634"/>
      <c r="R7634"/>
      <c r="S7634"/>
      <c r="T7634"/>
      <c r="U7634"/>
      <c r="V7634"/>
      <c r="W7634"/>
      <c r="X7634"/>
      <c r="Y7634"/>
      <c r="Z7634"/>
    </row>
    <row r="7635" spans="2:26" s="6864" customFormat="1" ht="15" customHeight="1" x14ac:dyDescent="0.25">
      <c r="B7635" s="6865"/>
      <c r="C7635" s="6866"/>
      <c r="D7635" s="6866"/>
      <c r="E7635" s="6866"/>
      <c r="F7635" s="6866"/>
      <c r="G7635" s="6866"/>
      <c r="H7635" s="6866"/>
      <c r="I7635" s="6866"/>
      <c r="J7635" s="6867"/>
      <c r="K7635" s="6866"/>
      <c r="L7635" s="6866"/>
      <c r="M7635" s="6867"/>
      <c r="N7635"/>
      <c r="O7635"/>
      <c r="P7635"/>
      <c r="Q7635"/>
      <c r="R7635"/>
      <c r="S7635"/>
      <c r="T7635"/>
      <c r="U7635"/>
      <c r="V7635"/>
      <c r="W7635"/>
      <c r="X7635"/>
      <c r="Y7635"/>
      <c r="Z7635"/>
    </row>
    <row r="7636" spans="2:26" s="6864" customFormat="1" ht="15" customHeight="1" x14ac:dyDescent="0.25">
      <c r="B7636" s="6865"/>
      <c r="C7636" s="6866"/>
      <c r="D7636" s="6866"/>
      <c r="E7636" s="6866"/>
      <c r="F7636" s="6866"/>
      <c r="G7636" s="6866"/>
      <c r="H7636" s="6866"/>
      <c r="I7636" s="6866"/>
      <c r="J7636" s="6867"/>
      <c r="K7636" s="6866"/>
      <c r="L7636" s="6866"/>
      <c r="M7636" s="6867"/>
      <c r="N7636"/>
      <c r="O7636"/>
      <c r="P7636"/>
      <c r="Q7636"/>
      <c r="R7636"/>
      <c r="S7636"/>
      <c r="T7636"/>
      <c r="U7636"/>
      <c r="V7636"/>
      <c r="W7636"/>
      <c r="X7636"/>
      <c r="Y7636"/>
      <c r="Z7636"/>
    </row>
    <row r="7637" spans="2:26" s="6864" customFormat="1" ht="15" customHeight="1" x14ac:dyDescent="0.25">
      <c r="B7637" s="6865"/>
      <c r="C7637" s="6866"/>
      <c r="D7637" s="6866"/>
      <c r="E7637" s="6866"/>
      <c r="F7637" s="6866"/>
      <c r="G7637" s="6866"/>
      <c r="H7637" s="6866"/>
      <c r="I7637" s="6866"/>
      <c r="J7637" s="6867"/>
      <c r="K7637" s="6866"/>
      <c r="L7637" s="6866"/>
      <c r="M7637" s="6867"/>
      <c r="N7637"/>
      <c r="O7637"/>
      <c r="P7637"/>
      <c r="Q7637"/>
      <c r="R7637"/>
      <c r="S7637"/>
      <c r="T7637"/>
      <c r="U7637"/>
      <c r="V7637"/>
      <c r="W7637"/>
      <c r="X7637"/>
      <c r="Y7637"/>
      <c r="Z7637"/>
    </row>
    <row r="7638" spans="2:26" s="6864" customFormat="1" ht="15.75" customHeight="1" x14ac:dyDescent="0.25">
      <c r="B7638" s="6865"/>
      <c r="C7638" s="6866"/>
      <c r="D7638" s="6866"/>
      <c r="E7638" s="6866"/>
      <c r="F7638" s="6866"/>
      <c r="G7638" s="6866"/>
      <c r="H7638" s="6866"/>
      <c r="I7638" s="6866"/>
      <c r="J7638" s="6867"/>
      <c r="K7638" s="6866"/>
      <c r="L7638" s="6866"/>
      <c r="M7638" s="6867"/>
      <c r="N7638"/>
      <c r="O7638"/>
      <c r="P7638"/>
      <c r="Q7638"/>
      <c r="R7638"/>
      <c r="S7638"/>
      <c r="T7638"/>
      <c r="U7638"/>
      <c r="V7638"/>
      <c r="W7638"/>
      <c r="X7638"/>
      <c r="Y7638"/>
      <c r="Z7638"/>
    </row>
    <row r="7639" spans="2:26" s="6864" customFormat="1" ht="15" customHeight="1" x14ac:dyDescent="0.25">
      <c r="B7639" s="6865"/>
      <c r="C7639" s="6866"/>
      <c r="D7639" s="6866"/>
      <c r="E7639" s="6866"/>
      <c r="F7639" s="6866"/>
      <c r="G7639" s="6866"/>
      <c r="H7639" s="6866"/>
      <c r="I7639" s="6866"/>
      <c r="J7639" s="6867"/>
      <c r="K7639" s="6866"/>
      <c r="L7639" s="6866"/>
      <c r="M7639" s="6867"/>
      <c r="N7639"/>
      <c r="O7639"/>
      <c r="P7639"/>
      <c r="Q7639"/>
      <c r="R7639"/>
      <c r="S7639"/>
      <c r="T7639"/>
      <c r="U7639"/>
      <c r="V7639"/>
      <c r="W7639"/>
      <c r="X7639"/>
      <c r="Y7639"/>
      <c r="Z7639"/>
    </row>
    <row r="7645" spans="2:26" s="6864" customFormat="1" ht="15" customHeight="1" x14ac:dyDescent="0.25">
      <c r="B7645" s="6865"/>
      <c r="C7645" s="6866"/>
      <c r="D7645" s="6866"/>
      <c r="E7645" s="6866"/>
      <c r="F7645" s="6866"/>
      <c r="G7645" s="6866"/>
      <c r="H7645" s="6866"/>
      <c r="I7645" s="6866"/>
      <c r="J7645" s="6867"/>
      <c r="K7645" s="6866"/>
      <c r="L7645" s="6866"/>
      <c r="M7645" s="6867"/>
      <c r="N7645"/>
      <c r="O7645"/>
      <c r="P7645"/>
      <c r="Q7645"/>
      <c r="R7645"/>
      <c r="S7645"/>
      <c r="T7645"/>
      <c r="U7645"/>
      <c r="V7645"/>
      <c r="W7645"/>
      <c r="X7645"/>
      <c r="Y7645"/>
      <c r="Z7645"/>
    </row>
    <row r="7991" spans="2:26" s="6864" customFormat="1" ht="15" customHeight="1" x14ac:dyDescent="0.25">
      <c r="B7991" s="6865"/>
      <c r="C7991" s="6866"/>
      <c r="D7991" s="6866"/>
      <c r="E7991" s="6866"/>
      <c r="F7991" s="6866"/>
      <c r="G7991" s="6866"/>
      <c r="H7991" s="6866"/>
      <c r="I7991" s="6866"/>
      <c r="J7991" s="6867"/>
      <c r="K7991" s="6866"/>
      <c r="L7991" s="6866"/>
      <c r="M7991" s="6867"/>
      <c r="N7991"/>
      <c r="O7991"/>
      <c r="P7991"/>
      <c r="Q7991"/>
      <c r="R7991"/>
      <c r="S7991"/>
      <c r="T7991"/>
      <c r="U7991"/>
      <c r="V7991"/>
      <c r="W7991"/>
      <c r="X7991"/>
      <c r="Y7991"/>
      <c r="Z7991"/>
    </row>
    <row r="8056" spans="2:26" s="6864" customFormat="1" ht="15" customHeight="1" x14ac:dyDescent="0.25">
      <c r="B8056" s="6865"/>
      <c r="C8056" s="6866"/>
      <c r="D8056" s="6866"/>
      <c r="E8056" s="6866"/>
      <c r="F8056" s="6866"/>
      <c r="G8056" s="6866"/>
      <c r="H8056" s="6866"/>
      <c r="I8056" s="6866"/>
      <c r="J8056" s="6867"/>
      <c r="K8056" s="6866"/>
      <c r="L8056" s="6866"/>
      <c r="M8056" s="6867"/>
      <c r="N8056"/>
      <c r="O8056"/>
      <c r="P8056"/>
      <c r="Q8056"/>
      <c r="R8056"/>
      <c r="S8056"/>
      <c r="T8056"/>
      <c r="U8056"/>
      <c r="V8056"/>
      <c r="W8056"/>
      <c r="X8056"/>
      <c r="Y8056"/>
      <c r="Z8056"/>
    </row>
    <row r="8057" spans="2:26" s="6864" customFormat="1" ht="15" customHeight="1" x14ac:dyDescent="0.25">
      <c r="B8057" s="6865"/>
      <c r="C8057" s="6866"/>
      <c r="D8057" s="6866"/>
      <c r="E8057" s="6866"/>
      <c r="F8057" s="6866"/>
      <c r="G8057" s="6866"/>
      <c r="H8057" s="6866"/>
      <c r="I8057" s="6866"/>
      <c r="J8057" s="6867"/>
      <c r="K8057" s="6866"/>
      <c r="L8057" s="6866"/>
      <c r="M8057" s="6867"/>
      <c r="N8057"/>
      <c r="O8057"/>
      <c r="P8057"/>
      <c r="Q8057"/>
      <c r="R8057"/>
      <c r="S8057"/>
      <c r="T8057"/>
      <c r="U8057"/>
      <c r="V8057"/>
      <c r="W8057"/>
      <c r="X8057"/>
      <c r="Y8057"/>
      <c r="Z8057"/>
    </row>
    <row r="8059" spans="2:26" s="6864" customFormat="1" ht="15" customHeight="1" x14ac:dyDescent="0.25">
      <c r="B8059" s="6865"/>
      <c r="C8059" s="6866"/>
      <c r="D8059" s="6866"/>
      <c r="E8059" s="6866"/>
      <c r="F8059" s="6866"/>
      <c r="G8059" s="6866"/>
      <c r="H8059" s="6866"/>
      <c r="I8059" s="6866"/>
      <c r="J8059" s="6867"/>
      <c r="K8059" s="6866"/>
      <c r="L8059" s="6866"/>
      <c r="M8059" s="6867"/>
      <c r="N8059"/>
      <c r="O8059"/>
      <c r="P8059"/>
      <c r="Q8059"/>
      <c r="R8059"/>
      <c r="S8059"/>
      <c r="T8059"/>
      <c r="U8059"/>
      <c r="V8059"/>
      <c r="W8059"/>
      <c r="X8059"/>
      <c r="Y8059"/>
      <c r="Z8059"/>
    </row>
    <row r="8060" spans="2:26" s="6864" customFormat="1" ht="15" customHeight="1" x14ac:dyDescent="0.25">
      <c r="B8060" s="6865"/>
      <c r="C8060" s="6866"/>
      <c r="D8060" s="6866"/>
      <c r="E8060" s="6866"/>
      <c r="F8060" s="6866"/>
      <c r="G8060" s="6866"/>
      <c r="H8060" s="6866"/>
      <c r="I8060" s="6866"/>
      <c r="J8060" s="6867"/>
      <c r="K8060" s="6866"/>
      <c r="L8060" s="6866"/>
      <c r="M8060" s="6867"/>
      <c r="N8060"/>
      <c r="O8060"/>
      <c r="P8060"/>
      <c r="Q8060"/>
      <c r="R8060"/>
      <c r="S8060"/>
      <c r="T8060"/>
      <c r="U8060"/>
      <c r="V8060"/>
      <c r="W8060"/>
      <c r="X8060"/>
      <c r="Y8060"/>
      <c r="Z8060"/>
    </row>
    <row r="8061" spans="2:26" s="6864" customFormat="1" ht="15" customHeight="1" x14ac:dyDescent="0.25">
      <c r="B8061" s="6865"/>
      <c r="C8061" s="6866"/>
      <c r="D8061" s="6866"/>
      <c r="E8061" s="6866"/>
      <c r="F8061" s="6866"/>
      <c r="G8061" s="6866"/>
      <c r="H8061" s="6866"/>
      <c r="I8061" s="6866"/>
      <c r="J8061" s="6867"/>
      <c r="K8061" s="6866"/>
      <c r="L8061" s="6866"/>
      <c r="M8061" s="6867"/>
      <c r="N8061"/>
      <c r="O8061"/>
      <c r="P8061"/>
      <c r="Q8061"/>
      <c r="R8061"/>
      <c r="S8061"/>
      <c r="T8061"/>
      <c r="U8061"/>
      <c r="V8061"/>
      <c r="W8061"/>
      <c r="X8061"/>
      <c r="Y8061"/>
      <c r="Z8061"/>
    </row>
    <row r="8062" spans="2:26" s="6864" customFormat="1" ht="15" customHeight="1" x14ac:dyDescent="0.25">
      <c r="B8062" s="6865"/>
      <c r="C8062" s="6866"/>
      <c r="D8062" s="6866"/>
      <c r="E8062" s="6866"/>
      <c r="F8062" s="6866"/>
      <c r="G8062" s="6866"/>
      <c r="H8062" s="6866"/>
      <c r="I8062" s="6866"/>
      <c r="J8062" s="6867"/>
      <c r="K8062" s="6866"/>
      <c r="L8062" s="6866"/>
      <c r="M8062" s="6867"/>
      <c r="N8062"/>
      <c r="O8062"/>
      <c r="P8062"/>
      <c r="Q8062"/>
      <c r="R8062"/>
      <c r="S8062"/>
      <c r="T8062"/>
      <c r="U8062"/>
      <c r="V8062"/>
      <c r="W8062"/>
      <c r="X8062"/>
      <c r="Y8062"/>
      <c r="Z8062"/>
    </row>
    <row r="8063" spans="2:26" s="6864" customFormat="1" ht="15" customHeight="1" x14ac:dyDescent="0.25">
      <c r="B8063" s="6865"/>
      <c r="C8063" s="6866"/>
      <c r="D8063" s="6866"/>
      <c r="E8063" s="6866"/>
      <c r="F8063" s="6866"/>
      <c r="G8063" s="6866"/>
      <c r="H8063" s="6866"/>
      <c r="I8063" s="6866"/>
      <c r="J8063" s="6867"/>
      <c r="K8063" s="6866"/>
      <c r="L8063" s="6866"/>
      <c r="M8063" s="6867"/>
      <c r="N8063"/>
      <c r="O8063"/>
      <c r="P8063"/>
      <c r="Q8063"/>
      <c r="R8063"/>
      <c r="S8063"/>
      <c r="T8063"/>
      <c r="U8063"/>
      <c r="V8063"/>
      <c r="W8063"/>
      <c r="X8063"/>
      <c r="Y8063"/>
      <c r="Z8063"/>
    </row>
    <row r="8064" spans="2:26" s="6864" customFormat="1" ht="15" customHeight="1" x14ac:dyDescent="0.25">
      <c r="B8064" s="6865"/>
      <c r="C8064" s="6866"/>
      <c r="D8064" s="6866"/>
      <c r="E8064" s="6866"/>
      <c r="F8064" s="6866"/>
      <c r="G8064" s="6866"/>
      <c r="H8064" s="6866"/>
      <c r="I8064" s="6866"/>
      <c r="J8064" s="6867"/>
      <c r="K8064" s="6866"/>
      <c r="L8064" s="6866"/>
      <c r="M8064" s="6867"/>
      <c r="N8064"/>
      <c r="O8064"/>
      <c r="P8064"/>
      <c r="Q8064"/>
      <c r="R8064"/>
      <c r="S8064"/>
      <c r="T8064"/>
      <c r="U8064"/>
      <c r="V8064"/>
      <c r="W8064"/>
      <c r="X8064"/>
      <c r="Y8064"/>
      <c r="Z8064"/>
    </row>
    <row r="8065" spans="2:26" s="6864" customFormat="1" ht="15" customHeight="1" x14ac:dyDescent="0.25">
      <c r="B8065" s="6865"/>
      <c r="C8065" s="6866"/>
      <c r="D8065" s="6866"/>
      <c r="E8065" s="6866"/>
      <c r="F8065" s="6866"/>
      <c r="G8065" s="6866"/>
      <c r="H8065" s="6866"/>
      <c r="I8065" s="6866"/>
      <c r="J8065" s="6867"/>
      <c r="K8065" s="6866"/>
      <c r="L8065" s="6866"/>
      <c r="M8065" s="6867"/>
      <c r="N8065"/>
      <c r="O8065"/>
      <c r="P8065"/>
      <c r="Q8065"/>
      <c r="R8065"/>
      <c r="S8065"/>
      <c r="T8065"/>
      <c r="U8065"/>
      <c r="V8065"/>
      <c r="W8065"/>
      <c r="X8065"/>
      <c r="Y8065"/>
      <c r="Z8065"/>
    </row>
    <row r="8066" spans="2:26" s="6864" customFormat="1" ht="15.75" customHeight="1" x14ac:dyDescent="0.25">
      <c r="B8066" s="6865"/>
      <c r="C8066" s="6866"/>
      <c r="D8066" s="6866"/>
      <c r="E8066" s="6866"/>
      <c r="F8066" s="6866"/>
      <c r="G8066" s="6866"/>
      <c r="H8066" s="6866"/>
      <c r="I8066" s="6866"/>
      <c r="J8066" s="6867"/>
      <c r="K8066" s="6866"/>
      <c r="L8066" s="6866"/>
      <c r="M8066" s="6867"/>
      <c r="N8066"/>
      <c r="O8066"/>
      <c r="P8066"/>
      <c r="Q8066"/>
      <c r="R8066"/>
      <c r="S8066"/>
      <c r="T8066"/>
      <c r="U8066"/>
      <c r="V8066"/>
      <c r="W8066"/>
      <c r="X8066"/>
      <c r="Y8066"/>
      <c r="Z8066"/>
    </row>
    <row r="8067" spans="2:26" s="6864" customFormat="1" ht="15" customHeight="1" x14ac:dyDescent="0.25">
      <c r="B8067" s="6865"/>
      <c r="C8067" s="6866"/>
      <c r="D8067" s="6866"/>
      <c r="E8067" s="6866"/>
      <c r="F8067" s="6866"/>
      <c r="G8067" s="6866"/>
      <c r="H8067" s="6866"/>
      <c r="I8067" s="6866"/>
      <c r="J8067" s="6867"/>
      <c r="K8067" s="6866"/>
      <c r="L8067" s="6866"/>
      <c r="M8067" s="6867"/>
      <c r="N8067"/>
      <c r="O8067"/>
      <c r="P8067"/>
      <c r="Q8067"/>
      <c r="R8067"/>
      <c r="S8067"/>
      <c r="T8067"/>
      <c r="U8067"/>
      <c r="V8067"/>
      <c r="W8067"/>
      <c r="X8067"/>
      <c r="Y8067"/>
      <c r="Z8067"/>
    </row>
    <row r="8073" spans="2:26" s="6864" customFormat="1" ht="15" customHeight="1" x14ac:dyDescent="0.25">
      <c r="B8073" s="6865"/>
      <c r="C8073" s="6866"/>
      <c r="D8073" s="6866"/>
      <c r="E8073" s="6866"/>
      <c r="F8073" s="6866"/>
      <c r="G8073" s="6866"/>
      <c r="H8073" s="6866"/>
      <c r="I8073" s="6866"/>
      <c r="J8073" s="6867"/>
      <c r="K8073" s="6866"/>
      <c r="L8073" s="6866"/>
      <c r="M8073" s="6867"/>
      <c r="N8073"/>
      <c r="O8073"/>
      <c r="P8073"/>
      <c r="Q8073"/>
      <c r="R8073"/>
      <c r="S8073"/>
      <c r="T8073"/>
      <c r="U8073"/>
      <c r="V8073"/>
      <c r="W8073"/>
      <c r="X8073"/>
      <c r="Y8073"/>
      <c r="Z8073"/>
    </row>
    <row r="8419" spans="2:26" s="6864" customFormat="1" ht="15" customHeight="1" x14ac:dyDescent="0.25">
      <c r="B8419" s="6865"/>
      <c r="C8419" s="6866"/>
      <c r="D8419" s="6866"/>
      <c r="E8419" s="6866"/>
      <c r="F8419" s="6866"/>
      <c r="G8419" s="6866"/>
      <c r="H8419" s="6866"/>
      <c r="I8419" s="6866"/>
      <c r="J8419" s="6867"/>
      <c r="K8419" s="6866"/>
      <c r="L8419" s="6866"/>
      <c r="M8419" s="6867"/>
      <c r="N8419"/>
      <c r="O8419"/>
      <c r="P8419"/>
      <c r="Q8419"/>
      <c r="R8419"/>
      <c r="S8419"/>
      <c r="T8419"/>
      <c r="U8419"/>
      <c r="V8419"/>
      <c r="W8419"/>
      <c r="X8419"/>
      <c r="Y8419"/>
      <c r="Z8419"/>
    </row>
    <row r="8484" spans="2:26" s="6864" customFormat="1" ht="15" customHeight="1" x14ac:dyDescent="0.25">
      <c r="B8484" s="6865"/>
      <c r="C8484" s="6866"/>
      <c r="D8484" s="6866"/>
      <c r="E8484" s="6866"/>
      <c r="F8484" s="6866"/>
      <c r="G8484" s="6866"/>
      <c r="H8484" s="6866"/>
      <c r="I8484" s="6866"/>
      <c r="J8484" s="6867"/>
      <c r="K8484" s="6866"/>
      <c r="L8484" s="6866"/>
      <c r="M8484" s="6867"/>
      <c r="N8484"/>
      <c r="O8484"/>
      <c r="P8484"/>
      <c r="Q8484"/>
      <c r="R8484"/>
      <c r="S8484"/>
      <c r="T8484"/>
      <c r="U8484"/>
      <c r="V8484"/>
      <c r="W8484"/>
      <c r="X8484"/>
      <c r="Y8484"/>
      <c r="Z8484"/>
    </row>
    <row r="8485" spans="2:26" s="6864" customFormat="1" ht="15" customHeight="1" x14ac:dyDescent="0.25">
      <c r="B8485" s="6865"/>
      <c r="C8485" s="6866"/>
      <c r="D8485" s="6866"/>
      <c r="E8485" s="6866"/>
      <c r="F8485" s="6866"/>
      <c r="G8485" s="6866"/>
      <c r="H8485" s="6866"/>
      <c r="I8485" s="6866"/>
      <c r="J8485" s="6867"/>
      <c r="K8485" s="6866"/>
      <c r="L8485" s="6866"/>
      <c r="M8485" s="6867"/>
      <c r="N8485"/>
      <c r="O8485"/>
      <c r="P8485"/>
      <c r="Q8485"/>
      <c r="R8485"/>
      <c r="S8485"/>
      <c r="T8485"/>
      <c r="U8485"/>
      <c r="V8485"/>
      <c r="W8485"/>
      <c r="X8485"/>
      <c r="Y8485"/>
      <c r="Z8485"/>
    </row>
    <row r="8487" spans="2:26" s="6864" customFormat="1" ht="15" customHeight="1" x14ac:dyDescent="0.25">
      <c r="B8487" s="6865"/>
      <c r="C8487" s="6866"/>
      <c r="D8487" s="6866"/>
      <c r="E8487" s="6866"/>
      <c r="F8487" s="6866"/>
      <c r="G8487" s="6866"/>
      <c r="H8487" s="6866"/>
      <c r="I8487" s="6866"/>
      <c r="J8487" s="6867"/>
      <c r="K8487" s="6866"/>
      <c r="L8487" s="6866"/>
      <c r="M8487" s="6867"/>
      <c r="N8487"/>
      <c r="O8487"/>
      <c r="P8487"/>
      <c r="Q8487"/>
      <c r="R8487"/>
      <c r="S8487"/>
      <c r="T8487"/>
      <c r="U8487"/>
      <c r="V8487"/>
      <c r="W8487"/>
      <c r="X8487"/>
      <c r="Y8487"/>
      <c r="Z8487"/>
    </row>
    <row r="8488" spans="2:26" s="6864" customFormat="1" ht="15" customHeight="1" x14ac:dyDescent="0.25">
      <c r="B8488" s="6865"/>
      <c r="C8488" s="6866"/>
      <c r="D8488" s="6866"/>
      <c r="E8488" s="6866"/>
      <c r="F8488" s="6866"/>
      <c r="G8488" s="6866"/>
      <c r="H8488" s="6866"/>
      <c r="I8488" s="6866"/>
      <c r="J8488" s="6867"/>
      <c r="K8488" s="6866"/>
      <c r="L8488" s="6866"/>
      <c r="M8488" s="6867"/>
      <c r="N8488"/>
      <c r="O8488"/>
      <c r="P8488"/>
      <c r="Q8488"/>
      <c r="R8488"/>
      <c r="S8488"/>
      <c r="T8488"/>
      <c r="U8488"/>
      <c r="V8488"/>
      <c r="W8488"/>
      <c r="X8488"/>
      <c r="Y8488"/>
      <c r="Z8488"/>
    </row>
    <row r="8489" spans="2:26" s="6864" customFormat="1" ht="15" customHeight="1" x14ac:dyDescent="0.25">
      <c r="B8489" s="6865"/>
      <c r="C8489" s="6866"/>
      <c r="D8489" s="6866"/>
      <c r="E8489" s="6866"/>
      <c r="F8489" s="6866"/>
      <c r="G8489" s="6866"/>
      <c r="H8489" s="6866"/>
      <c r="I8489" s="6866"/>
      <c r="J8489" s="6867"/>
      <c r="K8489" s="6866"/>
      <c r="L8489" s="6866"/>
      <c r="M8489" s="6867"/>
      <c r="N8489"/>
      <c r="O8489"/>
      <c r="P8489"/>
      <c r="Q8489"/>
      <c r="R8489"/>
      <c r="S8489"/>
      <c r="T8489"/>
      <c r="U8489"/>
      <c r="V8489"/>
      <c r="W8489"/>
      <c r="X8489"/>
      <c r="Y8489"/>
      <c r="Z8489"/>
    </row>
    <row r="8490" spans="2:26" s="6864" customFormat="1" ht="15" customHeight="1" x14ac:dyDescent="0.25">
      <c r="B8490" s="6865"/>
      <c r="C8490" s="6866"/>
      <c r="D8490" s="6866"/>
      <c r="E8490" s="6866"/>
      <c r="F8490" s="6866"/>
      <c r="G8490" s="6866"/>
      <c r="H8490" s="6866"/>
      <c r="I8490" s="6866"/>
      <c r="J8490" s="6867"/>
      <c r="K8490" s="6866"/>
      <c r="L8490" s="6866"/>
      <c r="M8490" s="6867"/>
      <c r="N8490"/>
      <c r="O8490"/>
      <c r="P8490"/>
      <c r="Q8490"/>
      <c r="R8490"/>
      <c r="S8490"/>
      <c r="T8490"/>
      <c r="U8490"/>
      <c r="V8490"/>
      <c r="W8490"/>
      <c r="X8490"/>
      <c r="Y8490"/>
      <c r="Z8490"/>
    </row>
    <row r="8491" spans="2:26" s="6864" customFormat="1" ht="15" customHeight="1" x14ac:dyDescent="0.25">
      <c r="B8491" s="6865"/>
      <c r="C8491" s="6866"/>
      <c r="D8491" s="6866"/>
      <c r="E8491" s="6866"/>
      <c r="F8491" s="6866"/>
      <c r="G8491" s="6866"/>
      <c r="H8491" s="6866"/>
      <c r="I8491" s="6866"/>
      <c r="J8491" s="6867"/>
      <c r="K8491" s="6866"/>
      <c r="L8491" s="6866"/>
      <c r="M8491" s="6867"/>
      <c r="N8491"/>
      <c r="O8491"/>
      <c r="P8491"/>
      <c r="Q8491"/>
      <c r="R8491"/>
      <c r="S8491"/>
      <c r="T8491"/>
      <c r="U8491"/>
      <c r="V8491"/>
      <c r="W8491"/>
      <c r="X8491"/>
      <c r="Y8491"/>
      <c r="Z8491"/>
    </row>
    <row r="8492" spans="2:26" s="6864" customFormat="1" ht="15" customHeight="1" x14ac:dyDescent="0.25">
      <c r="B8492" s="6865"/>
      <c r="C8492" s="6866"/>
      <c r="D8492" s="6866"/>
      <c r="E8492" s="6866"/>
      <c r="F8492" s="6866"/>
      <c r="G8492" s="6866"/>
      <c r="H8492" s="6866"/>
      <c r="I8492" s="6866"/>
      <c r="J8492" s="6867"/>
      <c r="K8492" s="6866"/>
      <c r="L8492" s="6866"/>
      <c r="M8492" s="6867"/>
      <c r="N8492"/>
      <c r="O8492"/>
      <c r="P8492"/>
      <c r="Q8492"/>
      <c r="R8492"/>
      <c r="S8492"/>
      <c r="T8492"/>
      <c r="U8492"/>
      <c r="V8492"/>
      <c r="W8492"/>
      <c r="X8492"/>
      <c r="Y8492"/>
      <c r="Z8492"/>
    </row>
    <row r="8493" spans="2:26" s="6864" customFormat="1" ht="15" customHeight="1" x14ac:dyDescent="0.25">
      <c r="B8493" s="6865"/>
      <c r="C8493" s="6866"/>
      <c r="D8493" s="6866"/>
      <c r="E8493" s="6866"/>
      <c r="F8493" s="6866"/>
      <c r="G8493" s="6866"/>
      <c r="H8493" s="6866"/>
      <c r="I8493" s="6866"/>
      <c r="J8493" s="6867"/>
      <c r="K8493" s="6866"/>
      <c r="L8493" s="6866"/>
      <c r="M8493" s="6867"/>
      <c r="N8493"/>
      <c r="O8493"/>
      <c r="P8493"/>
      <c r="Q8493"/>
      <c r="R8493"/>
      <c r="S8493"/>
      <c r="T8493"/>
      <c r="U8493"/>
      <c r="V8493"/>
      <c r="W8493"/>
      <c r="X8493"/>
      <c r="Y8493"/>
      <c r="Z8493"/>
    </row>
    <row r="8494" spans="2:26" s="6864" customFormat="1" ht="15.75" customHeight="1" x14ac:dyDescent="0.25">
      <c r="B8494" s="6865"/>
      <c r="C8494" s="6866"/>
      <c r="D8494" s="6866"/>
      <c r="E8494" s="6866"/>
      <c r="F8494" s="6866"/>
      <c r="G8494" s="6866"/>
      <c r="H8494" s="6866"/>
      <c r="I8494" s="6866"/>
      <c r="J8494" s="6867"/>
      <c r="K8494" s="6866"/>
      <c r="L8494" s="6866"/>
      <c r="M8494" s="6867"/>
      <c r="N8494"/>
      <c r="O8494"/>
      <c r="P8494"/>
      <c r="Q8494"/>
      <c r="R8494"/>
      <c r="S8494"/>
      <c r="T8494"/>
      <c r="U8494"/>
      <c r="V8494"/>
      <c r="W8494"/>
      <c r="X8494"/>
      <c r="Y8494"/>
      <c r="Z8494"/>
    </row>
    <row r="8495" spans="2:26" s="6864" customFormat="1" ht="15" customHeight="1" x14ac:dyDescent="0.25">
      <c r="B8495" s="6865"/>
      <c r="C8495" s="6866"/>
      <c r="D8495" s="6866"/>
      <c r="E8495" s="6866"/>
      <c r="F8495" s="6866"/>
      <c r="G8495" s="6866"/>
      <c r="H8495" s="6866"/>
      <c r="I8495" s="6866"/>
      <c r="J8495" s="6867"/>
      <c r="K8495" s="6866"/>
      <c r="L8495" s="6866"/>
      <c r="M8495" s="6867"/>
      <c r="N8495"/>
      <c r="O8495"/>
      <c r="P8495"/>
      <c r="Q8495"/>
      <c r="R8495"/>
      <c r="S8495"/>
      <c r="T8495"/>
      <c r="U8495"/>
      <c r="V8495"/>
      <c r="W8495"/>
      <c r="X8495"/>
      <c r="Y8495"/>
      <c r="Z8495"/>
    </row>
    <row r="8501" spans="2:26" s="6864" customFormat="1" ht="15" customHeight="1" x14ac:dyDescent="0.25">
      <c r="B8501" s="6865"/>
      <c r="C8501" s="6866"/>
      <c r="D8501" s="6866"/>
      <c r="E8501" s="6866"/>
      <c r="F8501" s="6866"/>
      <c r="G8501" s="6866"/>
      <c r="H8501" s="6866"/>
      <c r="I8501" s="6866"/>
      <c r="J8501" s="6867"/>
      <c r="K8501" s="6866"/>
      <c r="L8501" s="6866"/>
      <c r="M8501" s="6867"/>
      <c r="N8501"/>
      <c r="O8501"/>
      <c r="P8501"/>
      <c r="Q8501"/>
      <c r="R8501"/>
      <c r="S8501"/>
      <c r="T8501"/>
      <c r="U8501"/>
      <c r="V8501"/>
      <c r="W8501"/>
      <c r="X8501"/>
      <c r="Y8501"/>
      <c r="Z8501"/>
    </row>
    <row r="8847" spans="2:26" s="6864" customFormat="1" ht="15" customHeight="1" x14ac:dyDescent="0.25">
      <c r="B8847" s="6865"/>
      <c r="C8847" s="6866"/>
      <c r="D8847" s="6866"/>
      <c r="E8847" s="6866"/>
      <c r="F8847" s="6866"/>
      <c r="G8847" s="6866"/>
      <c r="H8847" s="6866"/>
      <c r="I8847" s="6866"/>
      <c r="J8847" s="6867"/>
      <c r="K8847" s="6866"/>
      <c r="L8847" s="6866"/>
      <c r="M8847" s="6867"/>
      <c r="N8847"/>
      <c r="O8847"/>
      <c r="P8847"/>
      <c r="Q8847"/>
      <c r="R8847"/>
      <c r="S8847"/>
      <c r="T8847"/>
      <c r="U8847"/>
      <c r="V8847"/>
      <c r="W8847"/>
      <c r="X8847"/>
      <c r="Y8847"/>
      <c r="Z8847"/>
    </row>
    <row r="8912" spans="2:26" s="6864" customFormat="1" ht="15" customHeight="1" x14ac:dyDescent="0.25">
      <c r="B8912" s="6865"/>
      <c r="C8912" s="6866"/>
      <c r="D8912" s="6866"/>
      <c r="E8912" s="6866"/>
      <c r="F8912" s="6866"/>
      <c r="G8912" s="6866"/>
      <c r="H8912" s="6866"/>
      <c r="I8912" s="6866"/>
      <c r="J8912" s="6867"/>
      <c r="K8912" s="6866"/>
      <c r="L8912" s="6866"/>
      <c r="M8912" s="6867"/>
      <c r="N8912"/>
      <c r="O8912"/>
      <c r="P8912"/>
      <c r="Q8912"/>
      <c r="R8912"/>
      <c r="S8912"/>
      <c r="T8912"/>
      <c r="U8912"/>
      <c r="V8912"/>
      <c r="W8912"/>
      <c r="X8912"/>
      <c r="Y8912"/>
      <c r="Z8912"/>
    </row>
    <row r="8913" spans="2:26" s="6864" customFormat="1" ht="15" customHeight="1" x14ac:dyDescent="0.25">
      <c r="B8913" s="6865"/>
      <c r="C8913" s="6866"/>
      <c r="D8913" s="6866"/>
      <c r="E8913" s="6866"/>
      <c r="F8913" s="6866"/>
      <c r="G8913" s="6866"/>
      <c r="H8913" s="6866"/>
      <c r="I8913" s="6866"/>
      <c r="J8913" s="6867"/>
      <c r="K8913" s="6866"/>
      <c r="L8913" s="6866"/>
      <c r="M8913" s="6867"/>
      <c r="N8913"/>
      <c r="O8913"/>
      <c r="P8913"/>
      <c r="Q8913"/>
      <c r="R8913"/>
      <c r="S8913"/>
      <c r="T8913"/>
      <c r="U8913"/>
      <c r="V8913"/>
      <c r="W8913"/>
      <c r="X8913"/>
      <c r="Y8913"/>
      <c r="Z8913"/>
    </row>
    <row r="8915" spans="2:26" s="6864" customFormat="1" ht="15" customHeight="1" x14ac:dyDescent="0.25">
      <c r="B8915" s="6865"/>
      <c r="C8915" s="6866"/>
      <c r="D8915" s="6866"/>
      <c r="E8915" s="6866"/>
      <c r="F8915" s="6866"/>
      <c r="G8915" s="6866"/>
      <c r="H8915" s="6866"/>
      <c r="I8915" s="6866"/>
      <c r="J8915" s="6867"/>
      <c r="K8915" s="6866"/>
      <c r="L8915" s="6866"/>
      <c r="M8915" s="6867"/>
      <c r="N8915"/>
      <c r="O8915"/>
      <c r="P8915"/>
      <c r="Q8915"/>
      <c r="R8915"/>
      <c r="S8915"/>
      <c r="T8915"/>
      <c r="U8915"/>
      <c r="V8915"/>
      <c r="W8915"/>
      <c r="X8915"/>
      <c r="Y8915"/>
      <c r="Z8915"/>
    </row>
    <row r="8916" spans="2:26" s="6864" customFormat="1" ht="15" customHeight="1" x14ac:dyDescent="0.25">
      <c r="B8916" s="6865"/>
      <c r="C8916" s="6866"/>
      <c r="D8916" s="6866"/>
      <c r="E8916" s="6866"/>
      <c r="F8916" s="6866"/>
      <c r="G8916" s="6866"/>
      <c r="H8916" s="6866"/>
      <c r="I8916" s="6866"/>
      <c r="J8916" s="6867"/>
      <c r="K8916" s="6866"/>
      <c r="L8916" s="6866"/>
      <c r="M8916" s="6867"/>
      <c r="N8916"/>
      <c r="O8916"/>
      <c r="P8916"/>
      <c r="Q8916"/>
      <c r="R8916"/>
      <c r="S8916"/>
      <c r="T8916"/>
      <c r="U8916"/>
      <c r="V8916"/>
      <c r="W8916"/>
      <c r="X8916"/>
      <c r="Y8916"/>
      <c r="Z8916"/>
    </row>
    <row r="8917" spans="2:26" s="6864" customFormat="1" ht="15" customHeight="1" x14ac:dyDescent="0.25">
      <c r="B8917" s="6865"/>
      <c r="C8917" s="6866"/>
      <c r="D8917" s="6866"/>
      <c r="E8917" s="6866"/>
      <c r="F8917" s="6866"/>
      <c r="G8917" s="6866"/>
      <c r="H8917" s="6866"/>
      <c r="I8917" s="6866"/>
      <c r="J8917" s="6867"/>
      <c r="K8917" s="6866"/>
      <c r="L8917" s="6866"/>
      <c r="M8917" s="6867"/>
      <c r="N8917"/>
      <c r="O8917"/>
      <c r="P8917"/>
      <c r="Q8917"/>
      <c r="R8917"/>
      <c r="S8917"/>
      <c r="T8917"/>
      <c r="U8917"/>
      <c r="V8917"/>
      <c r="W8917"/>
      <c r="X8917"/>
      <c r="Y8917"/>
      <c r="Z8917"/>
    </row>
    <row r="8918" spans="2:26" s="6864" customFormat="1" ht="15" customHeight="1" x14ac:dyDescent="0.25">
      <c r="B8918" s="6865"/>
      <c r="C8918" s="6866"/>
      <c r="D8918" s="6866"/>
      <c r="E8918" s="6866"/>
      <c r="F8918" s="6866"/>
      <c r="G8918" s="6866"/>
      <c r="H8918" s="6866"/>
      <c r="I8918" s="6866"/>
      <c r="J8918" s="6867"/>
      <c r="K8918" s="6866"/>
      <c r="L8918" s="6866"/>
      <c r="M8918" s="6867"/>
      <c r="N8918"/>
      <c r="O8918"/>
      <c r="P8918"/>
      <c r="Q8918"/>
      <c r="R8918"/>
      <c r="S8918"/>
      <c r="T8918"/>
      <c r="U8918"/>
      <c r="V8918"/>
      <c r="W8918"/>
      <c r="X8918"/>
      <c r="Y8918"/>
      <c r="Z8918"/>
    </row>
    <row r="8919" spans="2:26" s="6864" customFormat="1" ht="15" customHeight="1" x14ac:dyDescent="0.25">
      <c r="B8919" s="6865"/>
      <c r="C8919" s="6866"/>
      <c r="D8919" s="6866"/>
      <c r="E8919" s="6866"/>
      <c r="F8919" s="6866"/>
      <c r="G8919" s="6866"/>
      <c r="H8919" s="6866"/>
      <c r="I8919" s="6866"/>
      <c r="J8919" s="6867"/>
      <c r="K8919" s="6866"/>
      <c r="L8919" s="6866"/>
      <c r="M8919" s="6867"/>
      <c r="N8919"/>
      <c r="O8919"/>
      <c r="P8919"/>
      <c r="Q8919"/>
      <c r="R8919"/>
      <c r="S8919"/>
      <c r="T8919"/>
      <c r="U8919"/>
      <c r="V8919"/>
      <c r="W8919"/>
      <c r="X8919"/>
      <c r="Y8919"/>
      <c r="Z8919"/>
    </row>
    <row r="8920" spans="2:26" s="6864" customFormat="1" ht="15" customHeight="1" x14ac:dyDescent="0.25">
      <c r="B8920" s="6865"/>
      <c r="C8920" s="6866"/>
      <c r="D8920" s="6866"/>
      <c r="E8920" s="6866"/>
      <c r="F8920" s="6866"/>
      <c r="G8920" s="6866"/>
      <c r="H8920" s="6866"/>
      <c r="I8920" s="6866"/>
      <c r="J8920" s="6867"/>
      <c r="K8920" s="6866"/>
      <c r="L8920" s="6866"/>
      <c r="M8920" s="6867"/>
      <c r="N8920"/>
      <c r="O8920"/>
      <c r="P8920"/>
      <c r="Q8920"/>
      <c r="R8920"/>
      <c r="S8920"/>
      <c r="T8920"/>
      <c r="U8920"/>
      <c r="V8920"/>
      <c r="W8920"/>
      <c r="X8920"/>
      <c r="Y8920"/>
      <c r="Z8920"/>
    </row>
    <row r="8921" spans="2:26" s="6864" customFormat="1" ht="15" customHeight="1" x14ac:dyDescent="0.25">
      <c r="B8921" s="6865"/>
      <c r="C8921" s="6866"/>
      <c r="D8921" s="6866"/>
      <c r="E8921" s="6866"/>
      <c r="F8921" s="6866"/>
      <c r="G8921" s="6866"/>
      <c r="H8921" s="6866"/>
      <c r="I8921" s="6866"/>
      <c r="J8921" s="6867"/>
      <c r="K8921" s="6866"/>
      <c r="L8921" s="6866"/>
      <c r="M8921" s="6867"/>
      <c r="N8921"/>
      <c r="O8921"/>
      <c r="P8921"/>
      <c r="Q8921"/>
      <c r="R8921"/>
      <c r="S8921"/>
      <c r="T8921"/>
      <c r="U8921"/>
      <c r="V8921"/>
      <c r="W8921"/>
      <c r="X8921"/>
      <c r="Y8921"/>
      <c r="Z8921"/>
    </row>
    <row r="11437" spans="1:13" ht="15.75" thickBot="1" x14ac:dyDescent="0.3">
      <c r="C11437" s="6868"/>
      <c r="D11437" s="6868"/>
      <c r="E11437" s="6868"/>
      <c r="F11437" s="6868"/>
      <c r="G11437" s="6868"/>
      <c r="H11437" s="6868"/>
      <c r="I11437" s="6868"/>
      <c r="J11437" s="6869"/>
      <c r="K11437" s="6868"/>
      <c r="L11437" s="6868"/>
      <c r="M11437" s="6869"/>
    </row>
    <row r="11438" spans="1:13" ht="23.25" thickBot="1" x14ac:dyDescent="0.3">
      <c r="A11438" s="6844" t="s">
        <v>820</v>
      </c>
      <c r="B11438" s="6870" t="s">
        <v>595</v>
      </c>
      <c r="C11438" s="6868"/>
      <c r="D11438" s="6868"/>
      <c r="E11438" s="6868"/>
      <c r="F11438" s="6868"/>
      <c r="G11438" s="6868"/>
      <c r="H11438" s="6868"/>
      <c r="I11438" s="6868"/>
      <c r="J11438" s="6869"/>
      <c r="K11438" s="6868"/>
      <c r="L11438" s="6868"/>
      <c r="M11438" s="6869"/>
    </row>
    <row r="11439" spans="1:13" x14ac:dyDescent="0.25">
      <c r="A11439" s="6793" t="s">
        <v>823</v>
      </c>
      <c r="B11439" s="6871" t="s">
        <v>502</v>
      </c>
      <c r="C11439" s="6868"/>
      <c r="D11439" s="6868"/>
      <c r="E11439" s="6868"/>
      <c r="F11439" s="6868"/>
      <c r="G11439" s="6868"/>
      <c r="H11439" s="6868"/>
      <c r="I11439" s="6868"/>
      <c r="J11439" s="6869"/>
      <c r="K11439" s="6868"/>
      <c r="L11439" s="6868"/>
      <c r="M11439" s="6869"/>
    </row>
    <row r="11440" spans="1:13" ht="15.75" thickBot="1" x14ac:dyDescent="0.3">
      <c r="A11440" s="6793" t="s">
        <v>448</v>
      </c>
      <c r="B11440" s="6871" t="s">
        <v>449</v>
      </c>
      <c r="C11440" s="6868"/>
      <c r="D11440" s="6868"/>
      <c r="E11440" s="6868"/>
      <c r="F11440" s="6868"/>
      <c r="G11440" s="6868"/>
      <c r="H11440" s="6868"/>
      <c r="I11440" s="6868"/>
      <c r="J11440" s="6869"/>
      <c r="K11440" s="6868"/>
      <c r="L11440" s="6868"/>
      <c r="M11440" s="6869"/>
    </row>
    <row r="11441" spans="1:13" ht="15.75" thickBot="1" x14ac:dyDescent="0.3">
      <c r="A11441" s="6844" t="s">
        <v>848</v>
      </c>
      <c r="B11441" s="6870" t="s">
        <v>598</v>
      </c>
      <c r="C11441" s="6868"/>
      <c r="D11441" s="6868"/>
      <c r="E11441" s="6868"/>
      <c r="F11441" s="6868"/>
      <c r="G11441" s="6868"/>
      <c r="H11441" s="6868"/>
      <c r="I11441" s="6868"/>
      <c r="J11441" s="6869"/>
      <c r="K11441" s="6868"/>
      <c r="L11441" s="6868"/>
      <c r="M11441" s="6869"/>
    </row>
    <row r="11442" spans="1:13" x14ac:dyDescent="0.25">
      <c r="A11442" s="6800" t="s">
        <v>599</v>
      </c>
      <c r="B11442" s="6872" t="s">
        <v>230</v>
      </c>
      <c r="C11442" s="6868"/>
      <c r="D11442" s="6868"/>
      <c r="E11442" s="6868"/>
      <c r="F11442" s="6868"/>
      <c r="G11442" s="6868"/>
      <c r="H11442" s="6868"/>
      <c r="I11442" s="6868"/>
      <c r="J11442" s="6869"/>
      <c r="K11442" s="6868"/>
      <c r="L11442" s="6868"/>
      <c r="M11442" s="6869"/>
    </row>
    <row r="11443" spans="1:13" x14ac:dyDescent="0.25">
      <c r="A11443" s="6800" t="s">
        <v>599</v>
      </c>
      <c r="B11443" s="6872" t="s">
        <v>1222</v>
      </c>
      <c r="C11443" s="6868"/>
      <c r="D11443" s="6868"/>
      <c r="E11443" s="6868"/>
      <c r="F11443" s="6868"/>
      <c r="G11443" s="6868"/>
      <c r="H11443" s="6868"/>
      <c r="I11443" s="6868"/>
      <c r="J11443" s="6869"/>
      <c r="K11443" s="6868"/>
      <c r="L11443" s="6868"/>
      <c r="M11443" s="6869"/>
    </row>
    <row r="11444" spans="1:13" x14ac:dyDescent="0.25">
      <c r="A11444" s="6793" t="s">
        <v>451</v>
      </c>
      <c r="B11444" s="6872" t="s">
        <v>452</v>
      </c>
      <c r="C11444" s="6868"/>
      <c r="D11444" s="6868"/>
      <c r="E11444" s="6868"/>
      <c r="F11444" s="6868"/>
      <c r="G11444" s="6868"/>
      <c r="H11444" s="6868"/>
      <c r="I11444" s="6868"/>
      <c r="J11444" s="6869"/>
      <c r="K11444" s="6868"/>
      <c r="L11444" s="6868"/>
      <c r="M11444" s="6869"/>
    </row>
    <row r="11445" spans="1:13" x14ac:dyDescent="0.25">
      <c r="A11445" s="6793" t="s">
        <v>453</v>
      </c>
      <c r="B11445" s="6871" t="s">
        <v>454</v>
      </c>
      <c r="C11445" s="6868"/>
      <c r="D11445" s="6868"/>
      <c r="E11445" s="6868"/>
      <c r="F11445" s="6868"/>
      <c r="G11445" s="6868"/>
      <c r="H11445" s="6868"/>
      <c r="I11445" s="6868"/>
      <c r="J11445" s="6869"/>
      <c r="K11445" s="6868"/>
      <c r="L11445" s="6868"/>
      <c r="M11445" s="6869"/>
    </row>
    <row r="11446" spans="1:13" x14ac:dyDescent="0.25">
      <c r="A11446" s="6793" t="s">
        <v>854</v>
      </c>
      <c r="B11446" s="6871" t="s">
        <v>607</v>
      </c>
      <c r="C11446" s="6868"/>
      <c r="D11446" s="6868"/>
      <c r="E11446" s="6868"/>
      <c r="F11446" s="6868"/>
      <c r="G11446" s="6868"/>
      <c r="H11446" s="6868"/>
      <c r="I11446" s="6868"/>
      <c r="J11446" s="6869"/>
      <c r="K11446" s="6868"/>
      <c r="L11446" s="6868"/>
      <c r="M11446" s="6869"/>
    </row>
    <row r="11447" spans="1:13" x14ac:dyDescent="0.25">
      <c r="A11447" s="6793" t="s">
        <v>855</v>
      </c>
      <c r="B11447" s="6789" t="s">
        <v>608</v>
      </c>
      <c r="C11447" s="6868"/>
      <c r="D11447" s="6868"/>
      <c r="E11447" s="6868"/>
      <c r="F11447" s="6868"/>
      <c r="G11447" s="6868"/>
      <c r="H11447" s="6868"/>
      <c r="I11447" s="6868"/>
      <c r="J11447" s="6869"/>
      <c r="K11447" s="6868"/>
      <c r="L11447" s="6868"/>
      <c r="M11447" s="6869"/>
    </row>
    <row r="11448" spans="1:13" x14ac:dyDescent="0.25">
      <c r="A11448" s="6793" t="s">
        <v>856</v>
      </c>
      <c r="B11448" s="6872" t="s">
        <v>609</v>
      </c>
      <c r="C11448" s="6868"/>
      <c r="D11448" s="6868"/>
      <c r="E11448" s="6868"/>
      <c r="F11448" s="6868"/>
      <c r="G11448" s="6868"/>
      <c r="H11448" s="6868"/>
      <c r="I11448" s="6868"/>
      <c r="J11448" s="6869"/>
      <c r="K11448" s="6868"/>
      <c r="L11448" s="6868"/>
      <c r="M11448" s="6869"/>
    </row>
    <row r="11449" spans="1:13" x14ac:dyDescent="0.25">
      <c r="A11449" s="6793" t="s">
        <v>856</v>
      </c>
      <c r="B11449" s="6871" t="s">
        <v>2502</v>
      </c>
      <c r="C11449" s="6868"/>
      <c r="D11449" s="6868"/>
      <c r="E11449" s="6868"/>
      <c r="F11449" s="6868"/>
      <c r="G11449" s="6868"/>
      <c r="H11449" s="6868"/>
      <c r="I11449" s="6868"/>
      <c r="J11449" s="6869"/>
      <c r="K11449" s="6868"/>
      <c r="L11449" s="6868"/>
      <c r="M11449" s="6869"/>
    </row>
    <row r="11450" spans="1:13" x14ac:dyDescent="0.25">
      <c r="A11450" s="6793" t="s">
        <v>857</v>
      </c>
      <c r="B11450" s="6873" t="s">
        <v>610</v>
      </c>
      <c r="C11450" s="6868"/>
      <c r="D11450" s="6868"/>
      <c r="E11450" s="6868"/>
      <c r="F11450" s="6868"/>
      <c r="G11450" s="6868"/>
      <c r="H11450" s="6868"/>
      <c r="I11450" s="6868"/>
      <c r="J11450" s="6869"/>
      <c r="K11450" s="6868"/>
      <c r="L11450" s="6868"/>
      <c r="M11450" s="6869"/>
    </row>
    <row r="11451" spans="1:13" ht="15.75" thickBot="1" x14ac:dyDescent="0.3">
      <c r="A11451" s="6793" t="s">
        <v>858</v>
      </c>
      <c r="B11451" s="6871" t="s">
        <v>611</v>
      </c>
      <c r="C11451" s="6868"/>
      <c r="D11451" s="6868"/>
      <c r="E11451" s="6868"/>
      <c r="F11451" s="6868"/>
      <c r="G11451" s="6868"/>
      <c r="H11451" s="6868"/>
      <c r="I11451" s="6868"/>
      <c r="J11451" s="6869"/>
      <c r="K11451" s="6868"/>
      <c r="L11451" s="6868"/>
      <c r="M11451" s="6869"/>
    </row>
    <row r="11452" spans="1:13" ht="23.25" thickBot="1" x14ac:dyDescent="0.3">
      <c r="A11452" s="6844" t="s">
        <v>866</v>
      </c>
      <c r="B11452" s="6870" t="s">
        <v>867</v>
      </c>
      <c r="C11452" s="6868"/>
      <c r="D11452" s="6868"/>
      <c r="E11452" s="6868"/>
      <c r="F11452" s="6868"/>
      <c r="G11452" s="6868"/>
      <c r="H11452" s="6868"/>
      <c r="I11452" s="6868"/>
      <c r="J11452" s="6869"/>
      <c r="K11452" s="6868"/>
      <c r="L11452" s="6868"/>
      <c r="M11452" s="6869"/>
    </row>
    <row r="11453" spans="1:13" x14ac:dyDescent="0.25">
      <c r="A11453" s="6793" t="s">
        <v>869</v>
      </c>
      <c r="B11453" s="6871" t="s">
        <v>519</v>
      </c>
      <c r="C11453" s="6868"/>
      <c r="D11453" s="6868"/>
      <c r="E11453" s="6868"/>
      <c r="F11453" s="6868"/>
      <c r="G11453" s="6868"/>
      <c r="H11453" s="6868"/>
      <c r="I11453" s="6868"/>
      <c r="J11453" s="6869"/>
      <c r="K11453" s="6868"/>
      <c r="L11453" s="6868"/>
      <c r="M11453" s="6869"/>
    </row>
    <row r="11454" spans="1:13" ht="15.75" thickBot="1" x14ac:dyDescent="0.3">
      <c r="A11454" s="6793" t="s">
        <v>871</v>
      </c>
      <c r="B11454" s="6872" t="s">
        <v>521</v>
      </c>
      <c r="C11454" s="6868"/>
      <c r="D11454" s="6868"/>
      <c r="E11454" s="6868"/>
      <c r="F11454" s="6868"/>
      <c r="G11454" s="6868"/>
      <c r="H11454" s="6868"/>
      <c r="I11454" s="6868"/>
      <c r="J11454" s="6869"/>
      <c r="K11454" s="6868"/>
      <c r="L11454" s="6868"/>
      <c r="M11454" s="6869"/>
    </row>
    <row r="11455" spans="1:13" ht="15.75" thickBot="1" x14ac:dyDescent="0.3">
      <c r="A11455" s="6844" t="s">
        <v>873</v>
      </c>
      <c r="B11455" s="6870" t="s">
        <v>615</v>
      </c>
      <c r="C11455" s="6868"/>
      <c r="D11455" s="6868"/>
      <c r="E11455" s="6868"/>
      <c r="F11455" s="6868"/>
      <c r="G11455" s="6868"/>
      <c r="H11455" s="6868"/>
      <c r="I11455" s="6868"/>
      <c r="J11455" s="6869"/>
      <c r="K11455" s="6868"/>
      <c r="L11455" s="6868"/>
      <c r="M11455" s="6869"/>
    </row>
    <row r="11456" spans="1:13" x14ac:dyDescent="0.25">
      <c r="A11456" s="6800" t="s">
        <v>874</v>
      </c>
      <c r="B11456" s="6872" t="s">
        <v>616</v>
      </c>
      <c r="C11456" s="6868"/>
      <c r="D11456" s="6868"/>
      <c r="E11456" s="6868"/>
      <c r="F11456" s="6868"/>
      <c r="G11456" s="6868"/>
      <c r="H11456" s="6868"/>
      <c r="I11456" s="6868"/>
      <c r="J11456" s="6869"/>
      <c r="K11456" s="6868"/>
      <c r="L11456" s="6868"/>
      <c r="M11456" s="6869"/>
    </row>
    <row r="11457" spans="1:13" x14ac:dyDescent="0.25">
      <c r="A11457" s="6793" t="s">
        <v>457</v>
      </c>
      <c r="B11457" s="6872" t="s">
        <v>458</v>
      </c>
      <c r="C11457" s="6868"/>
      <c r="D11457" s="6868"/>
      <c r="E11457" s="6868"/>
      <c r="F11457" s="6868"/>
      <c r="G11457" s="6868"/>
      <c r="H11457" s="6868"/>
      <c r="I11457" s="6868"/>
      <c r="J11457" s="6869"/>
      <c r="K11457" s="6868"/>
      <c r="L11457" s="6868"/>
      <c r="M11457" s="6869"/>
    </row>
    <row r="11458" spans="1:13" ht="15.75" thickBot="1" x14ac:dyDescent="0.3">
      <c r="A11458" s="6793" t="s">
        <v>459</v>
      </c>
      <c r="B11458" s="6871" t="s">
        <v>460</v>
      </c>
      <c r="C11458" s="6868"/>
      <c r="D11458" s="6868"/>
      <c r="E11458" s="6868"/>
      <c r="F11458" s="6868"/>
      <c r="G11458" s="6868"/>
      <c r="H11458" s="6868"/>
      <c r="I11458" s="6868"/>
      <c r="J11458" s="6869"/>
      <c r="K11458" s="6868"/>
      <c r="L11458" s="6868"/>
      <c r="M11458" s="6869"/>
    </row>
    <row r="11459" spans="1:13" ht="15.75" thickBot="1" x14ac:dyDescent="0.3">
      <c r="A11459" s="6844" t="s">
        <v>877</v>
      </c>
      <c r="B11459" s="6870" t="s">
        <v>618</v>
      </c>
      <c r="C11459" s="6868"/>
      <c r="D11459" s="6868"/>
      <c r="E11459" s="6868"/>
      <c r="F11459" s="6868"/>
      <c r="G11459" s="6868"/>
      <c r="H11459" s="6868"/>
      <c r="I11459" s="6868"/>
      <c r="J11459" s="6869"/>
      <c r="K11459" s="6868"/>
      <c r="L11459" s="6868"/>
      <c r="M11459" s="6869"/>
    </row>
    <row r="11460" spans="1:13" ht="23.25" x14ac:dyDescent="0.25">
      <c r="A11460" s="6800" t="s">
        <v>461</v>
      </c>
      <c r="B11460" s="6872" t="s">
        <v>462</v>
      </c>
      <c r="C11460" s="6868"/>
      <c r="D11460" s="6868"/>
      <c r="E11460" s="6868"/>
      <c r="F11460" s="6868"/>
      <c r="G11460" s="6868"/>
      <c r="H11460" s="6868"/>
      <c r="I11460" s="6868"/>
      <c r="J11460" s="6869"/>
      <c r="K11460" s="6868"/>
      <c r="L11460" s="6868"/>
      <c r="M11460" s="6869"/>
    </row>
    <row r="11461" spans="1:13" ht="15.75" thickBot="1" x14ac:dyDescent="0.3">
      <c r="A11461" s="6793" t="s">
        <v>463</v>
      </c>
      <c r="B11461" s="6871" t="s">
        <v>464</v>
      </c>
      <c r="C11461" s="6868"/>
      <c r="D11461" s="6868"/>
      <c r="E11461" s="6868"/>
      <c r="F11461" s="6868"/>
      <c r="G11461" s="6868"/>
      <c r="H11461" s="6868"/>
      <c r="I11461" s="6868"/>
      <c r="J11461" s="6869"/>
      <c r="K11461" s="6868"/>
      <c r="L11461" s="6868"/>
      <c r="M11461" s="6869"/>
    </row>
    <row r="11462" spans="1:13" ht="15.75" thickBot="1" x14ac:dyDescent="0.3">
      <c r="A11462" s="6844" t="s">
        <v>889</v>
      </c>
      <c r="B11462" s="6870" t="s">
        <v>631</v>
      </c>
      <c r="C11462" s="6868"/>
      <c r="D11462" s="6868"/>
      <c r="E11462" s="6868"/>
      <c r="F11462" s="6868"/>
      <c r="G11462" s="6868"/>
      <c r="H11462" s="6868"/>
      <c r="I11462" s="6868"/>
      <c r="J11462" s="6869"/>
      <c r="K11462" s="6868"/>
      <c r="L11462" s="6868"/>
      <c r="M11462" s="6869"/>
    </row>
    <row r="11463" spans="1:13" x14ac:dyDescent="0.25">
      <c r="A11463" s="6800" t="s">
        <v>890</v>
      </c>
      <c r="B11463" s="6872" t="s">
        <v>240</v>
      </c>
      <c r="C11463" s="6868"/>
      <c r="D11463" s="6868"/>
      <c r="E11463" s="6868"/>
      <c r="F11463" s="6868"/>
      <c r="G11463" s="6868"/>
      <c r="H11463" s="6868"/>
      <c r="I11463" s="6868"/>
      <c r="J11463" s="6869"/>
      <c r="K11463" s="6868"/>
      <c r="L11463" s="6868"/>
      <c r="M11463" s="6869"/>
    </row>
    <row r="11464" spans="1:13" x14ac:dyDescent="0.25">
      <c r="A11464" s="6800" t="s">
        <v>2503</v>
      </c>
      <c r="B11464" s="6872" t="s">
        <v>2504</v>
      </c>
      <c r="C11464" s="6868"/>
      <c r="D11464" s="6868"/>
      <c r="E11464" s="6868"/>
      <c r="F11464" s="6868"/>
      <c r="G11464" s="6868"/>
      <c r="H11464" s="6868"/>
      <c r="I11464" s="6868"/>
      <c r="J11464" s="6869"/>
      <c r="K11464" s="6868"/>
      <c r="L11464" s="6868"/>
      <c r="M11464" s="6869"/>
    </row>
    <row r="11465" spans="1:13" x14ac:dyDescent="0.25">
      <c r="A11465" s="6793" t="s">
        <v>891</v>
      </c>
      <c r="B11465" s="6872" t="s">
        <v>241</v>
      </c>
      <c r="C11465" s="6868"/>
      <c r="D11465" s="6868"/>
      <c r="E11465" s="6868"/>
      <c r="F11465" s="6868"/>
      <c r="G11465" s="6868"/>
      <c r="H11465" s="6868"/>
      <c r="I11465" s="6868"/>
      <c r="J11465" s="6869"/>
      <c r="K11465" s="6868"/>
      <c r="L11465" s="6868"/>
      <c r="M11465" s="6869"/>
    </row>
    <row r="11466" spans="1:13" x14ac:dyDescent="0.25">
      <c r="A11466" s="6793" t="s">
        <v>891</v>
      </c>
      <c r="B11466" s="6872" t="s">
        <v>242</v>
      </c>
      <c r="C11466" s="6868"/>
      <c r="D11466" s="6868"/>
      <c r="E11466" s="6868"/>
      <c r="F11466" s="6868"/>
      <c r="G11466" s="6868"/>
      <c r="H11466" s="6868"/>
      <c r="I11466" s="6868"/>
      <c r="J11466" s="6869"/>
      <c r="K11466" s="6868"/>
      <c r="L11466" s="6868"/>
      <c r="M11466" s="6869"/>
    </row>
    <row r="11467" spans="1:13" x14ac:dyDescent="0.25">
      <c r="A11467" s="6793" t="s">
        <v>465</v>
      </c>
      <c r="B11467" s="6872" t="s">
        <v>243</v>
      </c>
      <c r="C11467" s="6868"/>
      <c r="D11467" s="6868"/>
      <c r="E11467" s="6868"/>
      <c r="F11467" s="6868"/>
      <c r="G11467" s="6868"/>
      <c r="H11467" s="6868"/>
      <c r="I11467" s="6868"/>
      <c r="J11467" s="6869"/>
      <c r="K11467" s="6868"/>
      <c r="L11467" s="6868"/>
      <c r="M11467" s="6869"/>
    </row>
    <row r="11468" spans="1:13" ht="15.75" thickBot="1" x14ac:dyDescent="0.3">
      <c r="A11468" s="6793" t="s">
        <v>895</v>
      </c>
      <c r="B11468" s="6871" t="s">
        <v>253</v>
      </c>
      <c r="C11468" s="6868"/>
      <c r="D11468" s="6868"/>
      <c r="E11468" s="6868"/>
      <c r="F11468" s="6868"/>
      <c r="G11468" s="6868"/>
      <c r="H11468" s="6868"/>
      <c r="I11468" s="6868"/>
      <c r="J11468" s="6869"/>
      <c r="K11468" s="6868"/>
      <c r="L11468" s="6868"/>
      <c r="M11468" s="6869"/>
    </row>
    <row r="11469" spans="1:13" ht="23.25" thickBot="1" x14ac:dyDescent="0.3">
      <c r="A11469" s="6844" t="s">
        <v>1224</v>
      </c>
      <c r="B11469" s="6870" t="s">
        <v>633</v>
      </c>
      <c r="C11469" s="6868"/>
      <c r="D11469" s="6868"/>
      <c r="E11469" s="6868"/>
      <c r="F11469" s="6868"/>
      <c r="G11469" s="6868"/>
      <c r="H11469" s="6868"/>
      <c r="I11469" s="6868"/>
      <c r="J11469" s="6869"/>
      <c r="K11469" s="6868"/>
      <c r="L11469" s="6868"/>
      <c r="M11469" s="6869"/>
    </row>
    <row r="11470" spans="1:13" ht="23.25" x14ac:dyDescent="0.25">
      <c r="A11470" s="6800" t="s">
        <v>897</v>
      </c>
      <c r="B11470" s="6872" t="s">
        <v>245</v>
      </c>
      <c r="C11470" s="6868"/>
      <c r="D11470" s="6868"/>
      <c r="E11470" s="6868"/>
      <c r="F11470" s="6868"/>
      <c r="G11470" s="6868"/>
      <c r="H11470" s="6868"/>
      <c r="I11470" s="6868"/>
      <c r="J11470" s="6869"/>
      <c r="K11470" s="6868"/>
      <c r="L11470" s="6868"/>
      <c r="M11470" s="6869"/>
    </row>
    <row r="11471" spans="1:13" ht="23.25" x14ac:dyDescent="0.25">
      <c r="A11471" s="6793" t="s">
        <v>2505</v>
      </c>
      <c r="B11471" s="6872" t="s">
        <v>245</v>
      </c>
      <c r="C11471" s="6868"/>
      <c r="D11471" s="6868"/>
      <c r="E11471" s="6868"/>
      <c r="F11471" s="6868"/>
      <c r="G11471" s="6868"/>
      <c r="H11471" s="6868"/>
      <c r="I11471" s="6868"/>
      <c r="J11471" s="6869"/>
      <c r="K11471" s="6868"/>
      <c r="L11471" s="6868"/>
      <c r="M11471" s="6869"/>
    </row>
    <row r="11472" spans="1:13" x14ac:dyDescent="0.25">
      <c r="A11472" s="6793" t="s">
        <v>902</v>
      </c>
      <c r="B11472" s="6872" t="s">
        <v>250</v>
      </c>
      <c r="C11472" s="6868"/>
      <c r="D11472" s="6868"/>
      <c r="E11472" s="6868"/>
      <c r="F11472" s="6868"/>
      <c r="G11472" s="6868"/>
      <c r="H11472" s="6868"/>
      <c r="I11472" s="6868"/>
      <c r="J11472" s="6869"/>
      <c r="K11472" s="6868"/>
      <c r="L11472" s="6868"/>
      <c r="M11472" s="6869"/>
    </row>
    <row r="11473" spans="1:13" ht="15.75" thickBot="1" x14ac:dyDescent="0.3">
      <c r="A11473" s="6826" t="s">
        <v>904</v>
      </c>
      <c r="B11473" s="6872" t="s">
        <v>252</v>
      </c>
      <c r="C11473" s="6868"/>
      <c r="D11473" s="6868"/>
      <c r="E11473" s="6868"/>
      <c r="F11473" s="6868"/>
      <c r="G11473" s="6868"/>
      <c r="H11473" s="6868"/>
      <c r="I11473" s="6868"/>
      <c r="J11473" s="6869"/>
      <c r="K11473" s="6868"/>
      <c r="L11473" s="6868"/>
      <c r="M11473" s="6869"/>
    </row>
    <row r="11474" spans="1:13" ht="23.25" thickBot="1" x14ac:dyDescent="0.3">
      <c r="A11474" s="6844" t="s">
        <v>906</v>
      </c>
      <c r="B11474" s="6870" t="s">
        <v>635</v>
      </c>
      <c r="C11474" s="6868"/>
      <c r="D11474" s="6868"/>
      <c r="E11474" s="6868"/>
      <c r="F11474" s="6868"/>
      <c r="G11474" s="6868"/>
      <c r="H11474" s="6868"/>
      <c r="I11474" s="6868"/>
      <c r="J11474" s="6869"/>
      <c r="K11474" s="6868"/>
      <c r="L11474" s="6868"/>
      <c r="M11474" s="6869"/>
    </row>
    <row r="11475" spans="1:13" ht="23.25" x14ac:dyDescent="0.25">
      <c r="A11475" s="6793" t="s">
        <v>910</v>
      </c>
      <c r="B11475" s="6872" t="s">
        <v>639</v>
      </c>
      <c r="C11475" s="6868"/>
      <c r="D11475" s="6868"/>
      <c r="E11475" s="6868"/>
      <c r="F11475" s="6868"/>
      <c r="G11475" s="6868"/>
      <c r="H11475" s="6868"/>
      <c r="I11475" s="6868"/>
      <c r="J11475" s="6869"/>
      <c r="K11475" s="6868"/>
      <c r="L11475" s="6868"/>
      <c r="M11475" s="6869"/>
    </row>
    <row r="11476" spans="1:13" x14ac:dyDescent="0.25">
      <c r="A11476" s="6793" t="s">
        <v>912</v>
      </c>
      <c r="B11476" s="6872" t="s">
        <v>641</v>
      </c>
      <c r="C11476" s="6868"/>
      <c r="D11476" s="6868"/>
      <c r="E11476" s="6868"/>
      <c r="F11476" s="6868"/>
      <c r="G11476" s="6868"/>
      <c r="H11476" s="6868"/>
      <c r="I11476" s="6868"/>
      <c r="J11476" s="6869"/>
      <c r="K11476" s="6868"/>
      <c r="L11476" s="6868"/>
      <c r="M11476" s="6869"/>
    </row>
    <row r="11477" spans="1:13" ht="23.25" x14ac:dyDescent="0.25">
      <c r="A11477" s="6793" t="s">
        <v>913</v>
      </c>
      <c r="B11477" s="6872" t="s">
        <v>1167</v>
      </c>
      <c r="C11477" s="6868"/>
      <c r="D11477" s="6868"/>
      <c r="E11477" s="6868"/>
      <c r="F11477" s="6868"/>
      <c r="G11477" s="6868"/>
      <c r="H11477" s="6868"/>
      <c r="I11477" s="6868"/>
      <c r="J11477" s="6869"/>
      <c r="K11477" s="6868"/>
      <c r="L11477" s="6868"/>
      <c r="M11477" s="6869"/>
    </row>
    <row r="11478" spans="1:13" x14ac:dyDescent="0.25">
      <c r="A11478" s="6793" t="s">
        <v>916</v>
      </c>
      <c r="B11478" s="6872" t="s">
        <v>645</v>
      </c>
      <c r="C11478" s="6868"/>
      <c r="D11478" s="6868"/>
      <c r="E11478" s="6868"/>
      <c r="F11478" s="6868"/>
      <c r="G11478" s="6868"/>
      <c r="H11478" s="6868"/>
      <c r="I11478" s="6868"/>
      <c r="J11478" s="6869"/>
      <c r="K11478" s="6868"/>
      <c r="L11478" s="6868"/>
      <c r="M11478" s="6869"/>
    </row>
    <row r="11479" spans="1:13" ht="15.75" thickBot="1" x14ac:dyDescent="0.3">
      <c r="A11479" s="6793" t="s">
        <v>466</v>
      </c>
      <c r="B11479" s="6871" t="s">
        <v>467</v>
      </c>
      <c r="C11479" s="6868"/>
      <c r="D11479" s="6868"/>
      <c r="E11479" s="6868"/>
      <c r="F11479" s="6868"/>
      <c r="G11479" s="6868"/>
      <c r="H11479" s="6868"/>
      <c r="I11479" s="6868"/>
      <c r="J11479" s="6869"/>
      <c r="K11479" s="6868"/>
      <c r="L11479" s="6868"/>
      <c r="M11479" s="6869"/>
    </row>
    <row r="11480" spans="1:13" ht="15.75" thickBot="1" x14ac:dyDescent="0.3">
      <c r="A11480" s="6844" t="s">
        <v>918</v>
      </c>
      <c r="B11480" s="6870" t="s">
        <v>648</v>
      </c>
      <c r="C11480" s="6868"/>
      <c r="D11480" s="6868"/>
      <c r="E11480" s="6868"/>
      <c r="F11480" s="6868"/>
      <c r="G11480" s="6868"/>
      <c r="H11480" s="6868"/>
      <c r="I11480" s="6868"/>
      <c r="J11480" s="6869"/>
      <c r="K11480" s="6868"/>
      <c r="L11480" s="6868"/>
      <c r="M11480" s="6869"/>
    </row>
    <row r="11481" spans="1:13" x14ac:dyDescent="0.25">
      <c r="A11481" s="6793" t="s">
        <v>656</v>
      </c>
      <c r="B11481" s="6872" t="s">
        <v>657</v>
      </c>
      <c r="C11481" s="6868"/>
      <c r="D11481" s="6868"/>
      <c r="E11481" s="6868"/>
      <c r="F11481" s="6868"/>
      <c r="G11481" s="6868"/>
      <c r="H11481" s="6868"/>
      <c r="I11481" s="6868"/>
      <c r="J11481" s="6869"/>
      <c r="K11481" s="6868"/>
      <c r="L11481" s="6868"/>
      <c r="M11481" s="6869"/>
    </row>
    <row r="11482" spans="1:13" x14ac:dyDescent="0.25">
      <c r="A11482" s="6793" t="s">
        <v>929</v>
      </c>
      <c r="B11482" s="6871" t="s">
        <v>658</v>
      </c>
      <c r="C11482" s="6868"/>
      <c r="D11482" s="6868"/>
      <c r="E11482" s="6868"/>
      <c r="F11482" s="6868"/>
      <c r="G11482" s="6868"/>
      <c r="H11482" s="6868"/>
      <c r="I11482" s="6868"/>
      <c r="J11482" s="6869"/>
      <c r="K11482" s="6868"/>
      <c r="L11482" s="6868"/>
      <c r="M11482" s="6869"/>
    </row>
    <row r="11483" spans="1:13" ht="24" thickBot="1" x14ac:dyDescent="0.3">
      <c r="A11483" s="6793" t="s">
        <v>1323</v>
      </c>
      <c r="B11483" s="6874" t="s">
        <v>660</v>
      </c>
      <c r="C11483" s="6868"/>
      <c r="D11483" s="6868"/>
      <c r="E11483" s="6868"/>
      <c r="F11483" s="6868"/>
      <c r="G11483" s="6868"/>
      <c r="H11483" s="6868"/>
      <c r="I11483" s="6868"/>
      <c r="J11483" s="6869"/>
      <c r="K11483" s="6868"/>
      <c r="L11483" s="6868"/>
      <c r="M11483" s="6869"/>
    </row>
    <row r="11484" spans="1:13" ht="15.75" thickBot="1" x14ac:dyDescent="0.3">
      <c r="A11484" s="6844" t="s">
        <v>932</v>
      </c>
      <c r="B11484" s="6870" t="s">
        <v>662</v>
      </c>
      <c r="C11484" s="6868"/>
      <c r="D11484" s="6868"/>
      <c r="E11484" s="6868"/>
      <c r="F11484" s="6868"/>
      <c r="G11484" s="6868"/>
      <c r="H11484" s="6868"/>
      <c r="I11484" s="6868"/>
      <c r="J11484" s="6869"/>
      <c r="K11484" s="6868"/>
      <c r="L11484" s="6868"/>
      <c r="M11484" s="6869"/>
    </row>
    <row r="11485" spans="1:13" x14ac:dyDescent="0.25">
      <c r="A11485" s="6793" t="s">
        <v>944</v>
      </c>
      <c r="B11485" s="6872" t="s">
        <v>361</v>
      </c>
      <c r="C11485" s="6868"/>
      <c r="D11485" s="6868"/>
      <c r="E11485" s="6868"/>
      <c r="F11485" s="6868"/>
      <c r="G11485" s="6868"/>
      <c r="H11485" s="6868"/>
      <c r="I11485" s="6868"/>
      <c r="J11485" s="6869"/>
      <c r="K11485" s="6868"/>
      <c r="L11485" s="6868"/>
      <c r="M11485" s="6869"/>
    </row>
    <row r="11486" spans="1:13" x14ac:dyDescent="0.25">
      <c r="A11486" s="6793" t="s">
        <v>945</v>
      </c>
      <c r="B11486" s="6872" t="s">
        <v>362</v>
      </c>
      <c r="C11486" s="6868"/>
      <c r="D11486" s="6868"/>
      <c r="E11486" s="6868"/>
      <c r="F11486" s="6868"/>
      <c r="G11486" s="6868"/>
      <c r="H11486" s="6868"/>
      <c r="I11486" s="6868"/>
      <c r="J11486" s="6869"/>
      <c r="K11486" s="6868"/>
      <c r="L11486" s="6868"/>
      <c r="M11486" s="6869"/>
    </row>
    <row r="11487" spans="1:13" ht="15.75" thickBot="1" x14ac:dyDescent="0.3">
      <c r="A11487" s="6826" t="s">
        <v>952</v>
      </c>
      <c r="B11487" s="6872" t="s">
        <v>371</v>
      </c>
      <c r="C11487" s="6868"/>
      <c r="D11487" s="6868"/>
      <c r="E11487" s="6868"/>
      <c r="F11487" s="6868"/>
      <c r="G11487" s="6868"/>
      <c r="H11487" s="6868"/>
      <c r="I11487" s="6868"/>
      <c r="J11487" s="6869"/>
      <c r="K11487" s="6868"/>
      <c r="L11487" s="6868"/>
      <c r="M11487" s="6869"/>
    </row>
    <row r="11488" spans="1:13" ht="15.75" thickBot="1" x14ac:dyDescent="0.3">
      <c r="A11488" s="6844" t="s">
        <v>955</v>
      </c>
      <c r="B11488" s="6870" t="s">
        <v>666</v>
      </c>
      <c r="C11488" s="6868"/>
      <c r="D11488" s="6868"/>
      <c r="E11488" s="6868"/>
      <c r="F11488" s="6868"/>
      <c r="G11488" s="6868"/>
      <c r="H11488" s="6868"/>
      <c r="I11488" s="6868"/>
      <c r="J11488" s="6869"/>
      <c r="K11488" s="6868"/>
      <c r="L11488" s="6868"/>
      <c r="M11488" s="6869"/>
    </row>
    <row r="11489" spans="1:13" ht="23.25" x14ac:dyDescent="0.25">
      <c r="A11489" s="6800" t="s">
        <v>956</v>
      </c>
      <c r="B11489" s="6872" t="s">
        <v>373</v>
      </c>
      <c r="C11489" s="6868"/>
      <c r="D11489" s="6868"/>
      <c r="E11489" s="6868"/>
      <c r="F11489" s="6868"/>
      <c r="G11489" s="6868"/>
      <c r="H11489" s="6868"/>
      <c r="I11489" s="6868"/>
      <c r="J11489" s="6869"/>
      <c r="K11489" s="6868"/>
      <c r="L11489" s="6868"/>
      <c r="M11489" s="6869"/>
    </row>
    <row r="11490" spans="1:13" x14ac:dyDescent="0.25">
      <c r="A11490" s="6793" t="s">
        <v>957</v>
      </c>
      <c r="B11490" s="6872" t="s">
        <v>374</v>
      </c>
      <c r="C11490" s="6868"/>
      <c r="D11490" s="6868"/>
      <c r="E11490" s="6868"/>
      <c r="F11490" s="6868"/>
      <c r="G11490" s="6868"/>
      <c r="H11490" s="6868"/>
      <c r="I11490" s="6868"/>
      <c r="J11490" s="6869"/>
      <c r="K11490" s="6868"/>
      <c r="L11490" s="6868"/>
      <c r="M11490" s="6869"/>
    </row>
    <row r="11491" spans="1:13" ht="24" thickBot="1" x14ac:dyDescent="0.3">
      <c r="A11491" s="6793" t="s">
        <v>959</v>
      </c>
      <c r="B11491" s="6872" t="s">
        <v>376</v>
      </c>
      <c r="C11491" s="6868"/>
      <c r="D11491" s="6868"/>
      <c r="E11491" s="6868"/>
      <c r="F11491" s="6868"/>
      <c r="G11491" s="6868"/>
      <c r="H11491" s="6868"/>
      <c r="I11491" s="6868"/>
      <c r="J11491" s="6869"/>
      <c r="K11491" s="6868"/>
      <c r="L11491" s="6868"/>
      <c r="M11491" s="6869"/>
    </row>
    <row r="11492" spans="1:13" ht="23.25" thickBot="1" x14ac:dyDescent="0.3">
      <c r="A11492" s="6844" t="s">
        <v>964</v>
      </c>
      <c r="B11492" s="6870" t="s">
        <v>669</v>
      </c>
      <c r="C11492" s="6868"/>
      <c r="D11492" s="6868"/>
      <c r="E11492" s="6868"/>
      <c r="F11492" s="6868"/>
      <c r="G11492" s="6868"/>
      <c r="H11492" s="6868"/>
      <c r="I11492" s="6868"/>
      <c r="J11492" s="6869"/>
      <c r="K11492" s="6868"/>
      <c r="L11492" s="6868"/>
      <c r="M11492" s="6869"/>
    </row>
    <row r="11493" spans="1:13" ht="23.25" x14ac:dyDescent="0.25">
      <c r="A11493" s="6793" t="s">
        <v>966</v>
      </c>
      <c r="B11493" s="6872" t="s">
        <v>670</v>
      </c>
      <c r="C11493" s="6868"/>
      <c r="D11493" s="6868"/>
      <c r="E11493" s="6868"/>
      <c r="F11493" s="6868"/>
      <c r="G11493" s="6868"/>
      <c r="H11493" s="6868"/>
      <c r="I11493" s="6868"/>
      <c r="J11493" s="6869"/>
      <c r="K11493" s="6868"/>
      <c r="L11493" s="6868"/>
      <c r="M11493" s="6869"/>
    </row>
    <row r="11494" spans="1:13" x14ac:dyDescent="0.25">
      <c r="A11494" s="6793" t="s">
        <v>968</v>
      </c>
      <c r="B11494" s="6871" t="s">
        <v>672</v>
      </c>
      <c r="C11494" s="6868"/>
      <c r="D11494" s="6868"/>
      <c r="E11494" s="6868"/>
      <c r="F11494" s="6868"/>
      <c r="G11494" s="6868"/>
      <c r="H11494" s="6868"/>
      <c r="I11494" s="6868"/>
      <c r="J11494" s="6869"/>
      <c r="K11494" s="6868"/>
      <c r="L11494" s="6868"/>
      <c r="M11494" s="6869"/>
    </row>
    <row r="11495" spans="1:13" ht="24" thickBot="1" x14ac:dyDescent="0.3">
      <c r="A11495" s="6793" t="s">
        <v>969</v>
      </c>
      <c r="B11495" s="6871" t="s">
        <v>673</v>
      </c>
      <c r="C11495" s="6868"/>
      <c r="D11495" s="6868"/>
      <c r="E11495" s="6868"/>
      <c r="F11495" s="6868"/>
      <c r="G11495" s="6868"/>
      <c r="H11495" s="6868"/>
      <c r="I11495" s="6868"/>
      <c r="J11495" s="6869"/>
      <c r="K11495" s="6868"/>
      <c r="L11495" s="6868"/>
      <c r="M11495" s="6869"/>
    </row>
    <row r="11496" spans="1:13" ht="15.75" thickBot="1" x14ac:dyDescent="0.3">
      <c r="A11496" s="6844" t="s">
        <v>970</v>
      </c>
      <c r="B11496" s="6870" t="s">
        <v>674</v>
      </c>
      <c r="C11496" s="6868"/>
      <c r="D11496" s="6868"/>
      <c r="E11496" s="6868"/>
      <c r="F11496" s="6868"/>
      <c r="G11496" s="6868"/>
      <c r="H11496" s="6868"/>
      <c r="I11496" s="6868"/>
      <c r="J11496" s="6869"/>
      <c r="K11496" s="6868"/>
      <c r="L11496" s="6868"/>
      <c r="M11496" s="6869"/>
    </row>
    <row r="11497" spans="1:13" x14ac:dyDescent="0.25">
      <c r="A11497" s="6800" t="s">
        <v>471</v>
      </c>
      <c r="B11497" s="6872" t="s">
        <v>472</v>
      </c>
      <c r="C11497" s="6868"/>
      <c r="D11497" s="6868"/>
      <c r="E11497" s="6868"/>
      <c r="F11497" s="6868"/>
      <c r="G11497" s="6868"/>
      <c r="H11497" s="6868"/>
      <c r="I11497" s="6868"/>
      <c r="J11497" s="6869"/>
      <c r="K11497" s="6868"/>
      <c r="L11497" s="6868"/>
      <c r="M11497" s="6869"/>
    </row>
    <row r="11498" spans="1:13" x14ac:dyDescent="0.25">
      <c r="A11498" s="6793" t="s">
        <v>971</v>
      </c>
      <c r="B11498" s="6871" t="s">
        <v>675</v>
      </c>
      <c r="C11498" s="6868"/>
      <c r="D11498" s="6868"/>
      <c r="E11498" s="6868"/>
      <c r="F11498" s="6868"/>
      <c r="G11498" s="6868"/>
      <c r="H11498" s="6868"/>
      <c r="I11498" s="6868"/>
      <c r="J11498" s="6869"/>
      <c r="K11498" s="6868"/>
      <c r="L11498" s="6868"/>
      <c r="M11498" s="6869"/>
    </row>
    <row r="11499" spans="1:13" x14ac:dyDescent="0.25">
      <c r="A11499" s="6793" t="s">
        <v>473</v>
      </c>
      <c r="B11499" s="6871" t="s">
        <v>474</v>
      </c>
      <c r="C11499" s="6868"/>
      <c r="D11499" s="6868"/>
      <c r="E11499" s="6868"/>
      <c r="F11499" s="6868"/>
      <c r="G11499" s="6868"/>
      <c r="H11499" s="6868"/>
      <c r="I11499" s="6868"/>
      <c r="J11499" s="6869"/>
      <c r="K11499" s="6868"/>
      <c r="L11499" s="6868"/>
      <c r="M11499" s="6869"/>
    </row>
    <row r="11500" spans="1:13" x14ac:dyDescent="0.25">
      <c r="A11500" s="6793" t="s">
        <v>475</v>
      </c>
      <c r="B11500" s="6871" t="s">
        <v>476</v>
      </c>
      <c r="C11500" s="6868"/>
      <c r="D11500" s="6868"/>
      <c r="E11500" s="6868"/>
      <c r="F11500" s="6868"/>
      <c r="G11500" s="6868"/>
      <c r="H11500" s="6868"/>
      <c r="I11500" s="6868"/>
      <c r="J11500" s="6869"/>
      <c r="K11500" s="6868"/>
      <c r="L11500" s="6868"/>
      <c r="M11500" s="6869"/>
    </row>
    <row r="11501" spans="1:13" x14ac:dyDescent="0.25">
      <c r="A11501" s="6793" t="s">
        <v>972</v>
      </c>
      <c r="B11501" s="6871" t="s">
        <v>676</v>
      </c>
      <c r="C11501" s="6868"/>
      <c r="D11501" s="6868"/>
      <c r="E11501" s="6868"/>
      <c r="F11501" s="6868"/>
      <c r="G11501" s="6868"/>
      <c r="H11501" s="6868"/>
      <c r="I11501" s="6868"/>
      <c r="J11501" s="6869"/>
      <c r="K11501" s="6868"/>
      <c r="L11501" s="6868"/>
      <c r="M11501" s="6869"/>
    </row>
    <row r="11502" spans="1:13" x14ac:dyDescent="0.25">
      <c r="A11502" s="6793" t="s">
        <v>973</v>
      </c>
      <c r="B11502" s="6871" t="s">
        <v>677</v>
      </c>
      <c r="C11502" s="6868"/>
      <c r="D11502" s="6868"/>
      <c r="E11502" s="6868"/>
      <c r="F11502" s="6868"/>
      <c r="G11502" s="6868"/>
      <c r="H11502" s="6868"/>
      <c r="I11502" s="6868"/>
      <c r="J11502" s="6869"/>
      <c r="K11502" s="6868"/>
      <c r="L11502" s="6868"/>
      <c r="M11502" s="6869"/>
    </row>
    <row r="11503" spans="1:13" x14ac:dyDescent="0.25">
      <c r="A11503" s="6793" t="s">
        <v>974</v>
      </c>
      <c r="B11503" s="6871" t="s">
        <v>678</v>
      </c>
      <c r="C11503" s="6868"/>
      <c r="D11503" s="6868"/>
      <c r="E11503" s="6868"/>
      <c r="F11503" s="6868"/>
      <c r="G11503" s="6868"/>
      <c r="H11503" s="6868"/>
      <c r="I11503" s="6868"/>
      <c r="J11503" s="6869"/>
      <c r="K11503" s="6868"/>
      <c r="L11503" s="6868"/>
      <c r="M11503" s="6869"/>
    </row>
    <row r="11504" spans="1:13" x14ac:dyDescent="0.25">
      <c r="A11504" s="6793" t="s">
        <v>477</v>
      </c>
      <c r="B11504" s="6871" t="s">
        <v>478</v>
      </c>
      <c r="C11504" s="6868"/>
      <c r="D11504" s="6868"/>
      <c r="E11504" s="6868"/>
      <c r="F11504" s="6868"/>
      <c r="G11504" s="6868"/>
      <c r="H11504" s="6868"/>
      <c r="I11504" s="6868"/>
      <c r="J11504" s="6869"/>
      <c r="K11504" s="6868"/>
      <c r="L11504" s="6868"/>
      <c r="M11504" s="6869"/>
    </row>
    <row r="11505" spans="1:13" x14ac:dyDescent="0.25">
      <c r="A11505" s="6793" t="s">
        <v>479</v>
      </c>
      <c r="B11505" s="6871" t="s">
        <v>480</v>
      </c>
      <c r="C11505" s="6868"/>
      <c r="D11505" s="6868"/>
      <c r="E11505" s="6868"/>
      <c r="F11505" s="6868"/>
      <c r="G11505" s="6868"/>
      <c r="H11505" s="6868"/>
      <c r="I11505" s="6868"/>
      <c r="J11505" s="6869"/>
      <c r="K11505" s="6868"/>
      <c r="L11505" s="6868"/>
      <c r="M11505" s="6869"/>
    </row>
    <row r="11506" spans="1:13" x14ac:dyDescent="0.25">
      <c r="A11506" s="6793" t="s">
        <v>975</v>
      </c>
      <c r="B11506" s="6871" t="s">
        <v>572</v>
      </c>
      <c r="C11506" s="6868"/>
      <c r="D11506" s="6868"/>
      <c r="E11506" s="6868"/>
      <c r="F11506" s="6868"/>
      <c r="G11506" s="6868"/>
      <c r="H11506" s="6868"/>
      <c r="I11506" s="6868"/>
      <c r="J11506" s="6869"/>
      <c r="K11506" s="6868"/>
      <c r="L11506" s="6868"/>
      <c r="M11506" s="6869"/>
    </row>
    <row r="11507" spans="1:13" x14ac:dyDescent="0.25">
      <c r="A11507" s="6793" t="s">
        <v>976</v>
      </c>
      <c r="B11507" s="6871" t="s">
        <v>528</v>
      </c>
      <c r="C11507" s="6868"/>
      <c r="D11507" s="6868"/>
      <c r="E11507" s="6868"/>
      <c r="F11507" s="6868"/>
      <c r="G11507" s="6868"/>
      <c r="H11507" s="6868"/>
      <c r="I11507" s="6868"/>
      <c r="J11507" s="6869"/>
      <c r="K11507" s="6868"/>
      <c r="L11507" s="6868"/>
      <c r="M11507" s="6869"/>
    </row>
    <row r="11508" spans="1:13" x14ac:dyDescent="0.25">
      <c r="A11508" s="6793" t="s">
        <v>978</v>
      </c>
      <c r="B11508" s="6871" t="s">
        <v>530</v>
      </c>
      <c r="C11508" s="6868"/>
      <c r="D11508" s="6868"/>
      <c r="E11508" s="6868"/>
      <c r="F11508" s="6868"/>
      <c r="G11508" s="6868"/>
      <c r="H11508" s="6868"/>
      <c r="I11508" s="6868"/>
      <c r="J11508" s="6869"/>
      <c r="K11508" s="6868"/>
      <c r="L11508" s="6868"/>
      <c r="M11508" s="6869"/>
    </row>
    <row r="11509" spans="1:13" x14ac:dyDescent="0.25">
      <c r="A11509" s="6793" t="s">
        <v>979</v>
      </c>
      <c r="B11509" s="6871" t="s">
        <v>531</v>
      </c>
      <c r="C11509" s="6868"/>
      <c r="D11509" s="6868"/>
      <c r="E11509" s="6868"/>
      <c r="F11509" s="6868"/>
      <c r="G11509" s="6868"/>
      <c r="H11509" s="6868"/>
      <c r="I11509" s="6868"/>
      <c r="J11509" s="6869"/>
      <c r="K11509" s="6868"/>
      <c r="L11509" s="6868"/>
      <c r="M11509" s="6869"/>
    </row>
    <row r="11510" spans="1:13" x14ac:dyDescent="0.25">
      <c r="A11510" s="6793" t="s">
        <v>680</v>
      </c>
      <c r="B11510" s="6872" t="s">
        <v>681</v>
      </c>
      <c r="C11510" s="6868"/>
      <c r="D11510" s="6868"/>
      <c r="E11510" s="6868"/>
      <c r="F11510" s="6868"/>
      <c r="G11510" s="6868"/>
      <c r="H11510" s="6868"/>
      <c r="I11510" s="6868"/>
      <c r="J11510" s="6869"/>
      <c r="K11510" s="6868"/>
      <c r="L11510" s="6868"/>
      <c r="M11510" s="6869"/>
    </row>
    <row r="11511" spans="1:13" ht="15.75" thickBot="1" x14ac:dyDescent="0.3">
      <c r="A11511" s="6793" t="s">
        <v>981</v>
      </c>
      <c r="B11511" s="6872" t="s">
        <v>682</v>
      </c>
      <c r="C11511" s="6868"/>
      <c r="D11511" s="6868"/>
      <c r="E11511" s="6868"/>
      <c r="F11511" s="6868"/>
      <c r="G11511" s="6868"/>
      <c r="H11511" s="6868"/>
      <c r="I11511" s="6868"/>
      <c r="J11511" s="6869"/>
      <c r="K11511" s="6868"/>
      <c r="L11511" s="6868"/>
      <c r="M11511" s="6869"/>
    </row>
    <row r="11512" spans="1:13" ht="15.75" thickBot="1" x14ac:dyDescent="0.3">
      <c r="A11512" s="6844" t="s">
        <v>983</v>
      </c>
      <c r="B11512" s="6870" t="s">
        <v>685</v>
      </c>
      <c r="C11512" s="6868"/>
      <c r="D11512" s="6868"/>
      <c r="E11512" s="6868"/>
      <c r="F11512" s="6868"/>
      <c r="G11512" s="6868"/>
      <c r="H11512" s="6868"/>
      <c r="I11512" s="6868"/>
      <c r="J11512" s="6869"/>
      <c r="K11512" s="6868"/>
      <c r="L11512" s="6868"/>
      <c r="M11512" s="6869"/>
    </row>
    <row r="11513" spans="1:13" ht="23.25" x14ac:dyDescent="0.25">
      <c r="A11513" s="6875" t="s">
        <v>686</v>
      </c>
      <c r="B11513" s="6872" t="s">
        <v>532</v>
      </c>
      <c r="C11513" s="6868"/>
      <c r="D11513" s="6868"/>
      <c r="E11513" s="6868"/>
      <c r="F11513" s="6868"/>
      <c r="G11513" s="6868"/>
      <c r="H11513" s="6868"/>
      <c r="I11513" s="6868"/>
      <c r="J11513" s="6869"/>
      <c r="K11513" s="6868"/>
      <c r="L11513" s="6868"/>
      <c r="M11513" s="6869"/>
    </row>
    <row r="11514" spans="1:13" x14ac:dyDescent="0.25">
      <c r="A11514" s="6833" t="s">
        <v>984</v>
      </c>
      <c r="B11514" s="6871" t="s">
        <v>533</v>
      </c>
      <c r="C11514" s="6868"/>
      <c r="D11514" s="6868"/>
      <c r="E11514" s="6868"/>
      <c r="F11514" s="6868"/>
      <c r="G11514" s="6868"/>
      <c r="H11514" s="6868"/>
      <c r="I11514" s="6868"/>
      <c r="J11514" s="6869"/>
      <c r="K11514" s="6868"/>
      <c r="L11514" s="6868"/>
      <c r="M11514" s="6869"/>
    </row>
    <row r="11515" spans="1:13" ht="23.25" x14ac:dyDescent="0.25">
      <c r="A11515" s="6833" t="s">
        <v>985</v>
      </c>
      <c r="B11515" s="6872" t="s">
        <v>534</v>
      </c>
      <c r="C11515" s="6868"/>
      <c r="D11515" s="6868"/>
      <c r="E11515" s="6868"/>
      <c r="F11515" s="6868"/>
      <c r="G11515" s="6868"/>
      <c r="H11515" s="6868"/>
      <c r="I11515" s="6868"/>
      <c r="J11515" s="6869"/>
      <c r="K11515" s="6868"/>
      <c r="L11515" s="6868"/>
      <c r="M11515" s="6869"/>
    </row>
    <row r="11516" spans="1:13" x14ac:dyDescent="0.25">
      <c r="A11516" s="6833" t="s">
        <v>986</v>
      </c>
      <c r="B11516" s="6872" t="s">
        <v>535</v>
      </c>
      <c r="C11516" s="6868"/>
      <c r="D11516" s="6868"/>
      <c r="E11516" s="6868"/>
      <c r="F11516" s="6868"/>
      <c r="G11516" s="6868"/>
      <c r="H11516" s="6868"/>
      <c r="I11516" s="6868"/>
      <c r="J11516" s="6869"/>
      <c r="K11516" s="6868"/>
      <c r="L11516" s="6868"/>
      <c r="M11516" s="6869"/>
    </row>
    <row r="11517" spans="1:13" x14ac:dyDescent="0.25">
      <c r="A11517" s="6833" t="s">
        <v>987</v>
      </c>
      <c r="B11517" s="6872" t="s">
        <v>536</v>
      </c>
      <c r="C11517" s="6868"/>
      <c r="D11517" s="6868"/>
      <c r="E11517" s="6868"/>
      <c r="F11517" s="6868"/>
      <c r="G11517" s="6868"/>
      <c r="H11517" s="6868"/>
      <c r="I11517" s="6868"/>
      <c r="J11517" s="6869"/>
      <c r="K11517" s="6868"/>
      <c r="L11517" s="6868"/>
      <c r="M11517" s="6869"/>
    </row>
    <row r="11518" spans="1:13" x14ac:dyDescent="0.25">
      <c r="A11518" s="6833" t="s">
        <v>687</v>
      </c>
      <c r="B11518" s="6872" t="s">
        <v>542</v>
      </c>
      <c r="C11518" s="6868"/>
      <c r="D11518" s="6868"/>
      <c r="E11518" s="6868"/>
      <c r="F11518" s="6868"/>
      <c r="G11518" s="6868"/>
      <c r="H11518" s="6868"/>
      <c r="I11518" s="6868"/>
      <c r="J11518" s="6869"/>
      <c r="K11518" s="6868"/>
      <c r="L11518" s="6868"/>
      <c r="M11518" s="6869"/>
    </row>
    <row r="11519" spans="1:13" x14ac:dyDescent="0.25">
      <c r="A11519" s="6833" t="s">
        <v>688</v>
      </c>
      <c r="B11519" s="6872" t="s">
        <v>587</v>
      </c>
      <c r="C11519" s="6868"/>
      <c r="D11519" s="6868"/>
      <c r="E11519" s="6868"/>
      <c r="F11519" s="6868"/>
      <c r="G11519" s="6868"/>
      <c r="H11519" s="6868"/>
      <c r="I11519" s="6868"/>
      <c r="J11519" s="6869"/>
      <c r="K11519" s="6868"/>
      <c r="L11519" s="6868"/>
      <c r="M11519" s="6869"/>
    </row>
    <row r="11520" spans="1:13" x14ac:dyDescent="0.25">
      <c r="A11520" s="6833" t="s">
        <v>691</v>
      </c>
      <c r="B11520" s="6872" t="s">
        <v>586</v>
      </c>
      <c r="C11520" s="6868"/>
      <c r="D11520" s="6868"/>
      <c r="E11520" s="6868"/>
      <c r="F11520" s="6868"/>
      <c r="G11520" s="6868"/>
      <c r="H11520" s="6868"/>
      <c r="I11520" s="6868"/>
      <c r="J11520" s="6869"/>
      <c r="K11520" s="6868"/>
      <c r="L11520" s="6868"/>
      <c r="M11520" s="6869"/>
    </row>
    <row r="11521" spans="1:13" ht="15.75" thickBot="1" x14ac:dyDescent="0.3">
      <c r="A11521" s="6833" t="s">
        <v>998</v>
      </c>
      <c r="B11521" s="6871" t="s">
        <v>549</v>
      </c>
      <c r="C11521" s="6868"/>
      <c r="D11521" s="6868"/>
      <c r="E11521" s="6868"/>
      <c r="F11521" s="6868"/>
      <c r="G11521" s="6868"/>
      <c r="H11521" s="6868"/>
      <c r="I11521" s="6868"/>
      <c r="J11521" s="6869"/>
      <c r="K11521" s="6868"/>
      <c r="L11521" s="6868"/>
      <c r="M11521" s="6869"/>
    </row>
    <row r="11522" spans="1:13" ht="23.25" thickBot="1" x14ac:dyDescent="0.3">
      <c r="A11522" s="6844" t="s">
        <v>999</v>
      </c>
      <c r="B11522" s="6870" t="s">
        <v>692</v>
      </c>
      <c r="C11522" s="6868"/>
      <c r="D11522" s="6868"/>
      <c r="E11522" s="6868"/>
      <c r="F11522" s="6868"/>
      <c r="G11522" s="6868"/>
      <c r="H11522" s="6868"/>
      <c r="I11522" s="6868"/>
      <c r="J11522" s="6869"/>
      <c r="K11522" s="6868"/>
      <c r="L11522" s="6868"/>
      <c r="M11522" s="6869"/>
    </row>
    <row r="11523" spans="1:13" x14ac:dyDescent="0.25">
      <c r="A11523" s="6793" t="s">
        <v>1001</v>
      </c>
      <c r="B11523" s="6872" t="s">
        <v>694</v>
      </c>
      <c r="C11523" s="6868"/>
      <c r="D11523" s="6868"/>
      <c r="E11523" s="6868"/>
      <c r="F11523" s="6868"/>
      <c r="G11523" s="6868"/>
      <c r="H11523" s="6868"/>
      <c r="I11523" s="6868"/>
      <c r="J11523" s="6869"/>
      <c r="K11523" s="6868"/>
      <c r="L11523" s="6868"/>
      <c r="M11523" s="6869"/>
    </row>
    <row r="11524" spans="1:13" ht="23.25" x14ac:dyDescent="0.25">
      <c r="A11524" s="6793" t="s">
        <v>2506</v>
      </c>
      <c r="B11524" s="6872" t="s">
        <v>696</v>
      </c>
      <c r="C11524" s="6868"/>
      <c r="D11524" s="6868"/>
      <c r="E11524" s="6868"/>
      <c r="F11524" s="6868"/>
      <c r="G11524" s="6868"/>
      <c r="H11524" s="6868"/>
      <c r="I11524" s="6868"/>
      <c r="J11524" s="6869"/>
      <c r="K11524" s="6868"/>
      <c r="L11524" s="6868"/>
      <c r="M11524" s="6869"/>
    </row>
    <row r="11525" spans="1:13" x14ac:dyDescent="0.25">
      <c r="A11525" s="6793" t="s">
        <v>1004</v>
      </c>
      <c r="B11525" s="6872" t="s">
        <v>697</v>
      </c>
      <c r="C11525" s="6868"/>
      <c r="D11525" s="6868"/>
      <c r="E11525" s="6868"/>
      <c r="F11525" s="6868"/>
      <c r="G11525" s="6868"/>
      <c r="H11525" s="6868"/>
      <c r="I11525" s="6868"/>
      <c r="J11525" s="6869"/>
      <c r="K11525" s="6868"/>
      <c r="L11525" s="6868"/>
      <c r="M11525" s="6869"/>
    </row>
    <row r="11526" spans="1:13" x14ac:dyDescent="0.25">
      <c r="A11526" s="6793" t="s">
        <v>1005</v>
      </c>
      <c r="B11526" s="6872" t="s">
        <v>698</v>
      </c>
      <c r="C11526" s="6868"/>
      <c r="D11526" s="6868"/>
      <c r="E11526" s="6868"/>
      <c r="F11526" s="6868"/>
      <c r="G11526" s="6868"/>
      <c r="H11526" s="6868"/>
      <c r="I11526" s="6868"/>
      <c r="J11526" s="6869"/>
      <c r="K11526" s="6868"/>
      <c r="L11526" s="6868"/>
      <c r="M11526" s="6869"/>
    </row>
    <row r="11527" spans="1:13" ht="15.75" thickBot="1" x14ac:dyDescent="0.3">
      <c r="A11527" s="6793" t="s">
        <v>1006</v>
      </c>
      <c r="B11527" s="6872" t="s">
        <v>699</v>
      </c>
      <c r="C11527" s="6868"/>
      <c r="D11527" s="6868"/>
      <c r="E11527" s="6868"/>
      <c r="F11527" s="6868"/>
      <c r="G11527" s="6868"/>
      <c r="H11527" s="6868"/>
      <c r="I11527" s="6868"/>
      <c r="J11527" s="6869"/>
      <c r="K11527" s="6868"/>
      <c r="L11527" s="6868"/>
      <c r="M11527" s="6869"/>
    </row>
    <row r="11528" spans="1:13" ht="15.75" thickBot="1" x14ac:dyDescent="0.3">
      <c r="A11528" s="6844" t="s">
        <v>1008</v>
      </c>
      <c r="B11528" s="6870" t="s">
        <v>701</v>
      </c>
      <c r="C11528" s="6868"/>
      <c r="D11528" s="6868"/>
      <c r="E11528" s="6868"/>
      <c r="F11528" s="6868"/>
      <c r="G11528" s="6868"/>
      <c r="H11528" s="6868"/>
      <c r="I11528" s="6868"/>
      <c r="J11528" s="6869"/>
      <c r="K11528" s="6868"/>
      <c r="L11528" s="6868"/>
      <c r="M11528" s="6869"/>
    </row>
    <row r="11529" spans="1:13" x14ac:dyDescent="0.25">
      <c r="A11529" s="6800" t="s">
        <v>1009</v>
      </c>
      <c r="B11529" s="6872" t="s">
        <v>702</v>
      </c>
      <c r="C11529" s="6868"/>
      <c r="D11529" s="6868"/>
      <c r="E11529" s="6868"/>
      <c r="F11529" s="6868"/>
      <c r="G11529" s="6868"/>
      <c r="H11529" s="6868"/>
      <c r="I11529" s="6868"/>
      <c r="J11529" s="6869"/>
      <c r="K11529" s="6868"/>
      <c r="L11529" s="6868"/>
      <c r="M11529" s="6869"/>
    </row>
    <row r="11530" spans="1:13" x14ac:dyDescent="0.25">
      <c r="A11530" s="6793" t="s">
        <v>705</v>
      </c>
      <c r="B11530" s="6871" t="s">
        <v>706</v>
      </c>
      <c r="C11530" s="6868"/>
      <c r="D11530" s="6868"/>
      <c r="E11530" s="6868"/>
      <c r="F11530" s="6868"/>
      <c r="G11530" s="6868"/>
      <c r="H11530" s="6868"/>
      <c r="I11530" s="6868"/>
      <c r="J11530" s="6869"/>
      <c r="K11530" s="6868"/>
      <c r="L11530" s="6868"/>
      <c r="M11530" s="6869"/>
    </row>
    <row r="11531" spans="1:13" x14ac:dyDescent="0.25">
      <c r="A11531" s="6793" t="s">
        <v>707</v>
      </c>
      <c r="B11531" s="6871" t="s">
        <v>552</v>
      </c>
      <c r="C11531" s="6868"/>
      <c r="D11531" s="6868"/>
      <c r="E11531" s="6868"/>
      <c r="F11531" s="6868"/>
      <c r="G11531" s="6868"/>
      <c r="H11531" s="6868"/>
      <c r="I11531" s="6868"/>
      <c r="J11531" s="6869"/>
      <c r="K11531" s="6868"/>
      <c r="L11531" s="6868"/>
      <c r="M11531" s="6869"/>
    </row>
    <row r="11532" spans="1:13" x14ac:dyDescent="0.25">
      <c r="A11532" s="6793" t="s">
        <v>1013</v>
      </c>
      <c r="B11532" s="6871" t="s">
        <v>553</v>
      </c>
      <c r="C11532" s="6868"/>
      <c r="D11532" s="6868"/>
      <c r="E11532" s="6868"/>
      <c r="F11532" s="6868"/>
      <c r="G11532" s="6868"/>
      <c r="H11532" s="6868"/>
      <c r="I11532" s="6868"/>
      <c r="J11532" s="6869"/>
      <c r="K11532" s="6868"/>
      <c r="L11532" s="6868"/>
      <c r="M11532" s="6869"/>
    </row>
    <row r="11533" spans="1:13" ht="15.75" thickBot="1" x14ac:dyDescent="0.3">
      <c r="A11533" s="6793" t="s">
        <v>1014</v>
      </c>
      <c r="B11533" s="6872" t="s">
        <v>708</v>
      </c>
      <c r="C11533" s="6868"/>
      <c r="D11533" s="6868"/>
      <c r="E11533" s="6868"/>
      <c r="F11533" s="6868"/>
      <c r="G11533" s="6868"/>
      <c r="H11533" s="6868"/>
      <c r="I11533" s="6868"/>
      <c r="J11533" s="6869"/>
      <c r="K11533" s="6868"/>
      <c r="L11533" s="6868"/>
      <c r="M11533" s="6869"/>
    </row>
    <row r="11534" spans="1:13" ht="23.25" thickBot="1" x14ac:dyDescent="0.3">
      <c r="A11534" s="6844" t="s">
        <v>896</v>
      </c>
      <c r="B11534" s="6870" t="s">
        <v>709</v>
      </c>
      <c r="C11534" s="6868"/>
      <c r="D11534" s="6868"/>
      <c r="E11534" s="6868"/>
      <c r="F11534" s="6868"/>
      <c r="G11534" s="6868"/>
      <c r="H11534" s="6868"/>
      <c r="I11534" s="6868"/>
      <c r="J11534" s="6869"/>
      <c r="K11534" s="6868"/>
      <c r="L11534" s="6868"/>
      <c r="M11534" s="6869"/>
    </row>
    <row r="11535" spans="1:13" ht="23.25" x14ac:dyDescent="0.25">
      <c r="A11535" s="6793" t="s">
        <v>1018</v>
      </c>
      <c r="B11535" s="6871" t="s">
        <v>711</v>
      </c>
      <c r="C11535" s="6868"/>
      <c r="D11535" s="6868"/>
      <c r="E11535" s="6868"/>
      <c r="F11535" s="6868"/>
      <c r="G11535" s="6868"/>
      <c r="H11535" s="6868"/>
      <c r="I11535" s="6868"/>
      <c r="J11535" s="6869"/>
      <c r="K11535" s="6868"/>
      <c r="L11535" s="6868"/>
      <c r="M11535" s="6869"/>
    </row>
    <row r="11536" spans="1:13" ht="15.75" thickBot="1" x14ac:dyDescent="0.3">
      <c r="A11536" s="6793" t="s">
        <v>1019</v>
      </c>
      <c r="B11536" s="6872" t="s">
        <v>712</v>
      </c>
      <c r="C11536" s="6868"/>
      <c r="D11536" s="6868"/>
      <c r="E11536" s="6868"/>
      <c r="F11536" s="6868"/>
      <c r="G11536" s="6868"/>
      <c r="H11536" s="6868"/>
      <c r="I11536" s="6868"/>
      <c r="J11536" s="6869"/>
      <c r="K11536" s="6868"/>
      <c r="L11536" s="6868"/>
      <c r="M11536" s="6869"/>
    </row>
    <row r="11537" spans="1:13" ht="23.25" thickBot="1" x14ac:dyDescent="0.3">
      <c r="A11537" s="6844" t="s">
        <v>1024</v>
      </c>
      <c r="B11537" s="6870" t="s">
        <v>717</v>
      </c>
      <c r="C11537" s="6868"/>
      <c r="D11537" s="6868"/>
      <c r="E11537" s="6868"/>
      <c r="F11537" s="6868"/>
      <c r="G11537" s="6868"/>
      <c r="H11537" s="6868"/>
      <c r="I11537" s="6868"/>
      <c r="J11537" s="6869"/>
      <c r="K11537" s="6868"/>
      <c r="L11537" s="6868"/>
      <c r="M11537" s="6869"/>
    </row>
    <row r="11538" spans="1:13" x14ac:dyDescent="0.25">
      <c r="A11538" s="6826" t="s">
        <v>718</v>
      </c>
      <c r="B11538" s="6873" t="s">
        <v>555</v>
      </c>
      <c r="C11538" s="6868"/>
      <c r="D11538" s="6868"/>
      <c r="E11538" s="6868"/>
      <c r="F11538" s="6868"/>
      <c r="G11538" s="6868"/>
      <c r="H11538" s="6868"/>
      <c r="I11538" s="6868"/>
      <c r="J11538" s="6869"/>
      <c r="K11538" s="6868"/>
      <c r="L11538" s="6868"/>
      <c r="M11538" s="6869"/>
    </row>
    <row r="11539" spans="1:13" x14ac:dyDescent="0.25">
      <c r="A11539" s="6826" t="s">
        <v>719</v>
      </c>
      <c r="B11539" s="6873" t="s">
        <v>557</v>
      </c>
      <c r="C11539" s="6868"/>
      <c r="D11539" s="6868"/>
      <c r="E11539" s="6868"/>
      <c r="F11539" s="6868"/>
      <c r="G11539" s="6868"/>
      <c r="H11539" s="6868"/>
      <c r="I11539" s="6868"/>
      <c r="J11539" s="6869"/>
      <c r="K11539" s="6868"/>
      <c r="L11539" s="6868"/>
      <c r="M11539" s="6869"/>
    </row>
    <row r="11540" spans="1:13" x14ac:dyDescent="0.25">
      <c r="A11540" s="6826" t="s">
        <v>720</v>
      </c>
      <c r="B11540" s="6873" t="s">
        <v>558</v>
      </c>
      <c r="C11540" s="6868"/>
      <c r="D11540" s="6868"/>
      <c r="E11540" s="6868"/>
      <c r="F11540" s="6868"/>
      <c r="G11540" s="6868"/>
      <c r="H11540" s="6868"/>
      <c r="I11540" s="6868"/>
      <c r="J11540" s="6869"/>
      <c r="K11540" s="6868"/>
      <c r="L11540" s="6868"/>
      <c r="M11540" s="6869"/>
    </row>
    <row r="11541" spans="1:13" x14ac:dyDescent="0.25">
      <c r="A11541" s="6826" t="s">
        <v>1026</v>
      </c>
      <c r="B11541" s="6873" t="s">
        <v>559</v>
      </c>
      <c r="C11541" s="6868"/>
      <c r="D11541" s="6868"/>
      <c r="E11541" s="6868"/>
      <c r="F11541" s="6868"/>
      <c r="G11541" s="6868"/>
      <c r="H11541" s="6868"/>
      <c r="I11541" s="6868"/>
      <c r="J11541" s="6869"/>
      <c r="K11541" s="6868"/>
      <c r="L11541" s="6868"/>
      <c r="M11541" s="6869"/>
    </row>
    <row r="11542" spans="1:13" ht="15.75" thickBot="1" x14ac:dyDescent="0.3">
      <c r="A11542" s="6826" t="s">
        <v>1027</v>
      </c>
      <c r="B11542" s="6873" t="s">
        <v>560</v>
      </c>
      <c r="C11542" s="6868"/>
      <c r="D11542" s="6868"/>
      <c r="E11542" s="6868"/>
      <c r="F11542" s="6868"/>
      <c r="G11542" s="6868"/>
      <c r="H11542" s="6868"/>
      <c r="I11542" s="6868"/>
      <c r="J11542" s="6869"/>
      <c r="K11542" s="6868"/>
      <c r="L11542" s="6868"/>
      <c r="M11542" s="6869"/>
    </row>
    <row r="11543" spans="1:13" ht="15.75" thickBot="1" x14ac:dyDescent="0.3">
      <c r="A11543" s="6844" t="s">
        <v>1032</v>
      </c>
      <c r="B11543" s="6876" t="s">
        <v>724</v>
      </c>
      <c r="C11543" s="6868"/>
      <c r="D11543" s="6868"/>
      <c r="E11543" s="6868"/>
      <c r="F11543" s="6868"/>
      <c r="G11543" s="6868"/>
      <c r="H11543" s="6868"/>
      <c r="I11543" s="6868"/>
      <c r="J11543" s="6869"/>
      <c r="K11543" s="6868"/>
      <c r="L11543" s="6868"/>
      <c r="M11543" s="6869"/>
    </row>
    <row r="11544" spans="1:13" x14ac:dyDescent="0.25">
      <c r="A11544" s="6800" t="s">
        <v>1034</v>
      </c>
      <c r="B11544" s="6872" t="s">
        <v>726</v>
      </c>
      <c r="C11544" s="6868"/>
      <c r="D11544" s="6868"/>
      <c r="E11544" s="6868"/>
      <c r="F11544" s="6868"/>
      <c r="G11544" s="6868"/>
      <c r="H11544" s="6868"/>
      <c r="I11544" s="6868"/>
      <c r="J11544" s="6869"/>
      <c r="K11544" s="6868"/>
      <c r="L11544" s="6868"/>
      <c r="M11544" s="6869"/>
    </row>
    <row r="11545" spans="1:13" x14ac:dyDescent="0.25">
      <c r="A11545" s="6800" t="s">
        <v>1035</v>
      </c>
      <c r="B11545" s="6872" t="s">
        <v>729</v>
      </c>
      <c r="C11545" s="6868"/>
      <c r="D11545" s="6868"/>
      <c r="E11545" s="6868"/>
      <c r="F11545" s="6868"/>
      <c r="G11545" s="6868"/>
      <c r="H11545" s="6868"/>
      <c r="I11545" s="6868"/>
      <c r="J11545" s="6869"/>
      <c r="K11545" s="6868"/>
      <c r="L11545" s="6868"/>
      <c r="M11545" s="6869"/>
    </row>
    <row r="11546" spans="1:13" x14ac:dyDescent="0.25">
      <c r="A11546" s="6800" t="s">
        <v>1036</v>
      </c>
      <c r="B11546" s="6872" t="s">
        <v>730</v>
      </c>
      <c r="C11546" s="6868"/>
      <c r="D11546" s="6868"/>
      <c r="E11546" s="6868"/>
      <c r="F11546" s="6868"/>
      <c r="G11546" s="6868"/>
      <c r="H11546" s="6868"/>
      <c r="I11546" s="6868"/>
      <c r="J11546" s="6869"/>
      <c r="K11546" s="6868"/>
      <c r="L11546" s="6868"/>
      <c r="M11546" s="6869"/>
    </row>
    <row r="11547" spans="1:13" x14ac:dyDescent="0.25">
      <c r="A11547" s="6800" t="s">
        <v>1037</v>
      </c>
      <c r="B11547" s="6872" t="s">
        <v>731</v>
      </c>
      <c r="C11547" s="6868"/>
      <c r="D11547" s="6868"/>
      <c r="E11547" s="6868"/>
      <c r="F11547" s="6868"/>
      <c r="G11547" s="6868"/>
      <c r="H11547" s="6868"/>
      <c r="I11547" s="6868"/>
      <c r="J11547" s="6869"/>
      <c r="K11547" s="6868"/>
      <c r="L11547" s="6868"/>
      <c r="M11547" s="6869"/>
    </row>
    <row r="11548" spans="1:13" x14ac:dyDescent="0.25">
      <c r="A11548" s="6793" t="s">
        <v>1042</v>
      </c>
      <c r="B11548" s="6872" t="s">
        <v>736</v>
      </c>
      <c r="C11548" s="6868"/>
      <c r="D11548" s="6868"/>
      <c r="E11548" s="6868"/>
      <c r="F11548" s="6868"/>
      <c r="G11548" s="6868"/>
      <c r="H11548" s="6868"/>
      <c r="I11548" s="6868"/>
      <c r="J11548" s="6869"/>
      <c r="K11548" s="6868"/>
      <c r="L11548" s="6868"/>
      <c r="M11548" s="6869"/>
    </row>
    <row r="11549" spans="1:13" ht="15.75" thickBot="1" x14ac:dyDescent="0.3">
      <c r="A11549" s="6877" t="s">
        <v>1045</v>
      </c>
      <c r="B11549" s="6878" t="s">
        <v>739</v>
      </c>
      <c r="C11549" s="6868"/>
      <c r="D11549" s="6868"/>
      <c r="E11549" s="6868"/>
      <c r="F11549" s="6868"/>
      <c r="G11549" s="6868"/>
      <c r="H11549" s="6868"/>
      <c r="I11549" s="6868"/>
      <c r="J11549" s="6869"/>
      <c r="K11549" s="6868"/>
      <c r="L11549" s="6868"/>
      <c r="M11549" s="6869"/>
    </row>
    <row r="11550" spans="1:13" x14ac:dyDescent="0.25">
      <c r="A11550" s="6800" t="s">
        <v>1046</v>
      </c>
      <c r="B11550" s="6872" t="s">
        <v>740</v>
      </c>
      <c r="C11550" s="6868"/>
      <c r="D11550" s="6868"/>
      <c r="E11550" s="6868"/>
      <c r="F11550" s="6868"/>
      <c r="G11550" s="6868"/>
      <c r="H11550" s="6868"/>
      <c r="I11550" s="6868"/>
      <c r="J11550" s="6869"/>
      <c r="K11550" s="6868"/>
      <c r="L11550" s="6868"/>
      <c r="M11550" s="6869"/>
    </row>
    <row r="11551" spans="1:13" x14ac:dyDescent="0.25">
      <c r="A11551" s="6800" t="s">
        <v>1047</v>
      </c>
      <c r="B11551" s="6872" t="s">
        <v>741</v>
      </c>
      <c r="C11551" s="6868"/>
      <c r="D11551" s="6868"/>
      <c r="E11551" s="6868"/>
      <c r="F11551" s="6868"/>
      <c r="G11551" s="6868"/>
      <c r="H11551" s="6868"/>
      <c r="I11551" s="6868"/>
      <c r="J11551" s="6869"/>
      <c r="K11551" s="6868"/>
      <c r="L11551" s="6868"/>
      <c r="M11551" s="6869"/>
    </row>
    <row r="11552" spans="1:13" ht="23.25" x14ac:dyDescent="0.25">
      <c r="A11552" s="6800" t="s">
        <v>1051</v>
      </c>
      <c r="B11552" s="6872" t="s">
        <v>745</v>
      </c>
      <c r="C11552" s="6868"/>
      <c r="D11552" s="6868"/>
      <c r="E11552" s="6868"/>
      <c r="F11552" s="6868"/>
      <c r="G11552" s="6868"/>
      <c r="H11552" s="6868"/>
      <c r="I11552" s="6868"/>
      <c r="J11552" s="6869"/>
      <c r="K11552" s="6868"/>
      <c r="L11552" s="6868"/>
      <c r="M11552" s="6869"/>
    </row>
    <row r="11553" spans="1:13" ht="23.25" x14ac:dyDescent="0.25">
      <c r="A11553" s="6800" t="s">
        <v>1052</v>
      </c>
      <c r="B11553" s="6872" t="s">
        <v>746</v>
      </c>
      <c r="C11553" s="6868"/>
      <c r="D11553" s="6868"/>
      <c r="E11553" s="6868"/>
      <c r="F11553" s="6868"/>
      <c r="G11553" s="6868"/>
      <c r="H11553" s="6868"/>
      <c r="I11553" s="6868"/>
      <c r="J11553" s="6869"/>
      <c r="K11553" s="6868"/>
      <c r="L11553" s="6868"/>
      <c r="M11553" s="6869"/>
    </row>
    <row r="11554" spans="1:13" x14ac:dyDescent="0.25">
      <c r="A11554" s="6800" t="s">
        <v>1057</v>
      </c>
      <c r="B11554" s="6872" t="s">
        <v>750</v>
      </c>
      <c r="C11554" s="6868"/>
      <c r="D11554" s="6868"/>
      <c r="E11554" s="6868"/>
      <c r="F11554" s="6868"/>
      <c r="G11554" s="6868"/>
      <c r="H11554" s="6868"/>
      <c r="I11554" s="6868"/>
      <c r="J11554" s="6869"/>
      <c r="K11554" s="6868"/>
      <c r="L11554" s="6868"/>
      <c r="M11554" s="6869"/>
    </row>
    <row r="11555" spans="1:13" x14ac:dyDescent="0.25">
      <c r="A11555" s="6800" t="s">
        <v>485</v>
      </c>
      <c r="B11555" s="6872" t="s">
        <v>403</v>
      </c>
      <c r="C11555" s="6868"/>
      <c r="D11555" s="6868"/>
      <c r="E11555" s="6868"/>
      <c r="F11555" s="6868"/>
      <c r="G11555" s="6868"/>
      <c r="H11555" s="6868"/>
      <c r="I11555" s="6868"/>
      <c r="J11555" s="6869"/>
      <c r="K11555" s="6868"/>
      <c r="L11555" s="6868"/>
      <c r="M11555" s="6869"/>
    </row>
    <row r="11556" spans="1:13" ht="23.25" x14ac:dyDescent="0.25">
      <c r="A11556" s="6800" t="s">
        <v>751</v>
      </c>
      <c r="B11556" s="6872" t="s">
        <v>1206</v>
      </c>
      <c r="C11556" s="6868"/>
      <c r="D11556" s="6868"/>
      <c r="E11556" s="6868"/>
      <c r="F11556" s="6868"/>
      <c r="G11556" s="6868"/>
      <c r="H11556" s="6868"/>
      <c r="I11556" s="6868"/>
      <c r="J11556" s="6869"/>
      <c r="K11556" s="6868"/>
      <c r="L11556" s="6868"/>
      <c r="M11556" s="6869"/>
    </row>
    <row r="11557" spans="1:13" x14ac:dyDescent="0.25">
      <c r="A11557" s="6800" t="s">
        <v>1059</v>
      </c>
      <c r="B11557" s="6872" t="s">
        <v>753</v>
      </c>
      <c r="C11557" s="6868"/>
      <c r="D11557" s="6868"/>
      <c r="E11557" s="6868"/>
      <c r="F11557" s="6868"/>
      <c r="G11557" s="6868"/>
      <c r="H11557" s="6868"/>
      <c r="I11557" s="6868"/>
      <c r="J11557" s="6869"/>
      <c r="K11557" s="6868"/>
      <c r="L11557" s="6868"/>
      <c r="M11557" s="6869"/>
    </row>
    <row r="11558" spans="1:13" x14ac:dyDescent="0.25">
      <c r="A11558" s="6800" t="s">
        <v>1060</v>
      </c>
      <c r="B11558" s="6872" t="s">
        <v>754</v>
      </c>
      <c r="C11558" s="6868"/>
      <c r="D11558" s="6868"/>
      <c r="E11558" s="6868"/>
      <c r="F11558" s="6868"/>
      <c r="G11558" s="6868"/>
      <c r="H11558" s="6868"/>
      <c r="I11558" s="6868"/>
      <c r="J11558" s="6869"/>
      <c r="K11558" s="6868"/>
      <c r="L11558" s="6868"/>
      <c r="M11558" s="6869"/>
    </row>
    <row r="11559" spans="1:13" ht="24" thickBot="1" x14ac:dyDescent="0.3">
      <c r="A11559" s="6793" t="s">
        <v>757</v>
      </c>
      <c r="B11559" s="6871" t="s">
        <v>758</v>
      </c>
      <c r="C11559" s="6868"/>
      <c r="D11559" s="6868"/>
      <c r="E11559" s="6868"/>
      <c r="F11559" s="6868"/>
      <c r="G11559" s="6868"/>
      <c r="H11559" s="6868"/>
      <c r="I11559" s="6868"/>
      <c r="J11559" s="6869"/>
      <c r="K11559" s="6868"/>
      <c r="L11559" s="6868"/>
      <c r="M11559" s="6869"/>
    </row>
    <row r="11560" spans="1:13" ht="15.75" thickBot="1" x14ac:dyDescent="0.3">
      <c r="A11560" s="7622" t="s">
        <v>2507</v>
      </c>
      <c r="B11560" s="7623"/>
      <c r="C11560" s="6868"/>
      <c r="D11560" s="6868"/>
      <c r="E11560" s="6868"/>
      <c r="F11560" s="6868"/>
      <c r="G11560" s="6868"/>
      <c r="H11560" s="6868"/>
      <c r="I11560" s="6868"/>
      <c r="J11560" s="6869"/>
      <c r="K11560" s="6868"/>
      <c r="L11560" s="6868"/>
      <c r="M11560" s="6869"/>
    </row>
    <row r="11561" spans="1:13" ht="15.75" thickBot="1" x14ac:dyDescent="0.3">
      <c r="A11561" s="7624" t="s">
        <v>1327</v>
      </c>
      <c r="B11561" s="7625"/>
      <c r="C11561" s="6868"/>
      <c r="D11561" s="6868"/>
      <c r="E11561" s="6868"/>
      <c r="F11561" s="6868"/>
      <c r="G11561" s="6868"/>
      <c r="H11561" s="6868"/>
      <c r="I11561" s="6868"/>
      <c r="J11561" s="6869"/>
      <c r="K11561" s="6868"/>
      <c r="L11561" s="6868"/>
      <c r="M11561" s="6869"/>
    </row>
    <row r="11562" spans="1:13" ht="15.75" thickBot="1" x14ac:dyDescent="0.3">
      <c r="A11562" s="7626" t="s">
        <v>14</v>
      </c>
      <c r="B11562" s="7627"/>
      <c r="C11562" s="6868"/>
      <c r="D11562" s="6868"/>
      <c r="E11562" s="6868"/>
      <c r="F11562" s="6868"/>
      <c r="G11562" s="6868"/>
      <c r="H11562" s="6868"/>
      <c r="I11562" s="6868"/>
      <c r="J11562" s="6869"/>
      <c r="K11562" s="6868"/>
      <c r="L11562" s="6868"/>
      <c r="M11562" s="6869"/>
    </row>
  </sheetData>
  <mergeCells count="17">
    <mergeCell ref="A11562:B11562"/>
    <mergeCell ref="A339:M339"/>
    <mergeCell ref="H4:I5"/>
    <mergeCell ref="J4:J6"/>
    <mergeCell ref="K4:L5"/>
    <mergeCell ref="M4:M6"/>
    <mergeCell ref="A336:B336"/>
    <mergeCell ref="A337:B337"/>
    <mergeCell ref="A4:A6"/>
    <mergeCell ref="B4:B6"/>
    <mergeCell ref="C4:C5"/>
    <mergeCell ref="D4:D6"/>
    <mergeCell ref="E4:F5"/>
    <mergeCell ref="G4:G6"/>
    <mergeCell ref="B2:L2"/>
    <mergeCell ref="A11560:B11560"/>
    <mergeCell ref="A11561:B1156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76"/>
  <sheetViews>
    <sheetView topLeftCell="G1" zoomScaleNormal="100" workbookViewId="0">
      <selection activeCell="R8" sqref="R8"/>
    </sheetView>
  </sheetViews>
  <sheetFormatPr defaultColWidth="9.140625" defaultRowHeight="15" x14ac:dyDescent="0.25"/>
  <cols>
    <col min="1" max="1" width="9.140625" style="1"/>
    <col min="2" max="2" width="5.42578125" style="1" customWidth="1"/>
    <col min="3" max="3" width="40.85546875" style="2" customWidth="1"/>
    <col min="4" max="5" width="9" style="2" customWidth="1"/>
    <col min="6" max="6" width="7.7109375" style="2" customWidth="1"/>
    <col min="7" max="7" width="7.85546875" style="3" customWidth="1"/>
    <col min="8" max="8" width="8.85546875" style="3" customWidth="1"/>
    <col min="9" max="9" width="19.85546875" style="3" customWidth="1"/>
    <col min="10" max="11" width="6.42578125" style="3" customWidth="1"/>
    <col min="12" max="12" width="7.140625" style="3" customWidth="1"/>
    <col min="13" max="13" width="6.42578125" style="3" customWidth="1"/>
    <col min="14" max="15" width="7.7109375" style="3" customWidth="1"/>
    <col min="16" max="16" width="6.42578125" style="3" customWidth="1"/>
    <col min="17" max="18" width="7.42578125" style="3" customWidth="1"/>
    <col min="19" max="19" width="11.5703125" customWidth="1"/>
    <col min="20" max="20" width="12" customWidth="1"/>
    <col min="21" max="21" width="21.85546875" style="3" customWidth="1"/>
    <col min="22" max="22" width="17.85546875" style="3" customWidth="1"/>
    <col min="23" max="23" width="17.85546875" style="1" customWidth="1"/>
    <col min="24" max="16384" width="9.140625" style="1"/>
  </cols>
  <sheetData>
    <row r="1" spans="1:50" x14ac:dyDescent="0.25">
      <c r="C1" s="73" t="s">
        <v>56</v>
      </c>
    </row>
    <row r="2" spans="1:50" s="2" customFormat="1" ht="15.75" thickBot="1" x14ac:dyDescent="0.3">
      <c r="A2" s="1"/>
      <c r="B2" s="1"/>
      <c r="C2" s="73"/>
      <c r="G2" s="3"/>
      <c r="H2" s="3"/>
      <c r="I2" s="75" t="s">
        <v>57</v>
      </c>
      <c r="J2" s="3"/>
      <c r="K2" s="3"/>
      <c r="L2" s="3"/>
      <c r="M2" s="3"/>
      <c r="N2" s="3"/>
      <c r="O2" s="3"/>
      <c r="P2" s="3"/>
      <c r="Q2" s="3"/>
      <c r="R2" s="3"/>
      <c r="S2"/>
      <c r="T2"/>
      <c r="U2" s="3"/>
      <c r="V2" s="3"/>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s="2" customFormat="1" ht="29.25" customHeight="1" thickBot="1" x14ac:dyDescent="0.3">
      <c r="A3" s="1"/>
      <c r="B3" s="1"/>
      <c r="C3" s="4" t="s">
        <v>0</v>
      </c>
      <c r="D3" s="5" t="s">
        <v>1</v>
      </c>
      <c r="E3" s="6" t="s">
        <v>2360</v>
      </c>
      <c r="F3" s="7" t="s">
        <v>2</v>
      </c>
      <c r="G3" s="3"/>
      <c r="H3" s="3"/>
      <c r="I3" s="75"/>
      <c r="J3" s="1"/>
      <c r="K3" s="8"/>
      <c r="L3" s="8"/>
      <c r="M3" s="9"/>
      <c r="N3" s="9"/>
      <c r="O3" s="9"/>
      <c r="P3" s="9"/>
      <c r="Q3" s="1"/>
      <c r="R3" s="1"/>
      <c r="S3"/>
      <c r="T3"/>
      <c r="U3" s="3"/>
      <c r="V3" s="3"/>
      <c r="W3" s="3"/>
      <c r="X3" s="3"/>
      <c r="Y3" s="3"/>
      <c r="Z3" s="3"/>
      <c r="AA3" s="3"/>
      <c r="AB3" s="3"/>
      <c r="AC3" s="1"/>
      <c r="AD3" s="1"/>
      <c r="AE3" s="1"/>
      <c r="AF3" s="1"/>
      <c r="AG3" s="1"/>
      <c r="AH3" s="1"/>
      <c r="AI3" s="1"/>
      <c r="AJ3" s="1"/>
      <c r="AK3" s="1"/>
      <c r="AL3" s="1"/>
      <c r="AM3" s="1"/>
      <c r="AN3" s="1"/>
      <c r="AO3" s="1"/>
      <c r="AP3" s="1"/>
      <c r="AQ3" s="1"/>
      <c r="AR3" s="1"/>
      <c r="AS3" s="1"/>
      <c r="AT3" s="1"/>
      <c r="AU3" s="1"/>
      <c r="AV3" s="1"/>
    </row>
    <row r="4" spans="1:50" s="2" customFormat="1" ht="15.75" customHeight="1" thickBot="1" x14ac:dyDescent="0.3">
      <c r="A4" s="1"/>
      <c r="B4" s="1"/>
      <c r="C4" s="10" t="s">
        <v>2877</v>
      </c>
      <c r="D4" s="11">
        <v>54250</v>
      </c>
      <c r="E4" s="12">
        <v>55131</v>
      </c>
      <c r="F4" s="13">
        <v>1.6239631336405438</v>
      </c>
      <c r="G4" s="3"/>
      <c r="H4" s="3"/>
      <c r="I4" s="7151" t="s">
        <v>3</v>
      </c>
      <c r="J4" s="7153" t="s">
        <v>4</v>
      </c>
      <c r="K4" s="7148"/>
      <c r="L4" s="7149" t="s">
        <v>2</v>
      </c>
      <c r="M4" s="7147" t="s">
        <v>5</v>
      </c>
      <c r="N4" s="7148"/>
      <c r="O4" s="7149" t="s">
        <v>2</v>
      </c>
      <c r="P4" s="7147" t="s">
        <v>6</v>
      </c>
      <c r="Q4" s="7148"/>
      <c r="R4" s="7149" t="s">
        <v>2</v>
      </c>
      <c r="S4"/>
      <c r="T4"/>
      <c r="U4" s="3"/>
      <c r="V4" s="3"/>
      <c r="W4" s="3"/>
      <c r="X4" s="3"/>
      <c r="Y4" s="3"/>
      <c r="Z4" s="3"/>
      <c r="AA4" s="3"/>
      <c r="AB4" s="3"/>
      <c r="AC4" s="1"/>
      <c r="AD4" s="1"/>
      <c r="AE4" s="1"/>
      <c r="AF4" s="1"/>
      <c r="AG4" s="1"/>
      <c r="AH4" s="1"/>
      <c r="AI4" s="1"/>
      <c r="AJ4" s="1"/>
      <c r="AK4" s="1"/>
      <c r="AL4" s="1"/>
      <c r="AM4" s="1"/>
      <c r="AN4" s="1"/>
      <c r="AO4" s="1"/>
      <c r="AP4" s="1"/>
      <c r="AQ4" s="1"/>
      <c r="AR4" s="1"/>
      <c r="AS4" s="1"/>
      <c r="AT4" s="1"/>
    </row>
    <row r="5" spans="1:50" s="2" customFormat="1" ht="15.75" thickBot="1" x14ac:dyDescent="0.3">
      <c r="A5" s="1"/>
      <c r="B5" s="1"/>
      <c r="C5" s="14" t="s">
        <v>2878</v>
      </c>
      <c r="D5" s="15">
        <v>23489</v>
      </c>
      <c r="E5" s="16">
        <v>24066</v>
      </c>
      <c r="F5" s="17">
        <v>2.456468985482573</v>
      </c>
      <c r="G5" s="3"/>
      <c r="H5" s="3"/>
      <c r="I5" s="7152"/>
      <c r="J5" s="5" t="str">
        <f>D3</f>
        <v>2021.</v>
      </c>
      <c r="K5" s="6" t="str">
        <f>E3</f>
        <v>2022.</v>
      </c>
      <c r="L5" s="7150"/>
      <c r="M5" s="18" t="str">
        <f>D3</f>
        <v>2021.</v>
      </c>
      <c r="N5" s="6" t="str">
        <f>E3</f>
        <v>2022.</v>
      </c>
      <c r="O5" s="7150"/>
      <c r="P5" s="18" t="str">
        <f>D3</f>
        <v>2021.</v>
      </c>
      <c r="Q5" s="6" t="str">
        <f>E3</f>
        <v>2022.</v>
      </c>
      <c r="R5" s="7150"/>
      <c r="S5"/>
      <c r="T5"/>
      <c r="U5" s="3"/>
      <c r="V5" s="3"/>
      <c r="W5" s="3"/>
      <c r="X5" s="3"/>
      <c r="Y5" s="3"/>
      <c r="Z5" s="3"/>
      <c r="AA5" s="3"/>
      <c r="AB5" s="3"/>
      <c r="AC5" s="1"/>
      <c r="AD5" s="1"/>
      <c r="AE5" s="1"/>
      <c r="AF5" s="1"/>
      <c r="AG5" s="1"/>
      <c r="AH5" s="1"/>
      <c r="AI5" s="1"/>
      <c r="AJ5" s="1"/>
      <c r="AK5" s="1"/>
      <c r="AL5" s="1"/>
      <c r="AM5" s="1"/>
      <c r="AN5" s="1"/>
      <c r="AO5" s="1"/>
      <c r="AP5" s="1"/>
      <c r="AQ5" s="1"/>
      <c r="AR5" s="1"/>
      <c r="AS5" s="1"/>
      <c r="AT5" s="1"/>
    </row>
    <row r="6" spans="1:50" s="2" customFormat="1" x14ac:dyDescent="0.25">
      <c r="A6" s="1"/>
      <c r="B6" s="1"/>
      <c r="C6" s="19" t="s">
        <v>2879</v>
      </c>
      <c r="D6" s="15">
        <v>17399</v>
      </c>
      <c r="E6" s="6240">
        <v>15266</v>
      </c>
      <c r="F6" s="17">
        <v>-12.259325248577497</v>
      </c>
      <c r="G6" s="3"/>
      <c r="H6" s="3"/>
      <c r="I6" s="20" t="s">
        <v>7</v>
      </c>
      <c r="J6" s="21">
        <v>201</v>
      </c>
      <c r="K6" s="22">
        <v>92</v>
      </c>
      <c r="L6" s="23">
        <v>-54.228855721393032</v>
      </c>
      <c r="M6" s="24">
        <v>761</v>
      </c>
      <c r="N6" s="22">
        <v>775</v>
      </c>
      <c r="O6" s="23">
        <v>1.8396846254927794</v>
      </c>
      <c r="P6" s="24">
        <v>2421</v>
      </c>
      <c r="Q6" s="22">
        <v>2520</v>
      </c>
      <c r="R6" s="23">
        <v>4.0892193308550162</v>
      </c>
      <c r="S6"/>
      <c r="T6"/>
      <c r="U6" s="3"/>
      <c r="V6" s="3"/>
      <c r="W6" s="3"/>
      <c r="X6" s="3"/>
      <c r="Y6" s="3"/>
      <c r="Z6" s="3"/>
      <c r="AA6" s="3"/>
      <c r="AB6" s="3"/>
      <c r="AC6" s="1"/>
      <c r="AD6" s="1"/>
      <c r="AE6" s="1"/>
      <c r="AF6" s="1"/>
      <c r="AG6" s="1"/>
      <c r="AH6" s="1"/>
      <c r="AI6" s="1"/>
      <c r="AJ6" s="1"/>
      <c r="AK6" s="1"/>
      <c r="AL6" s="1"/>
      <c r="AM6" s="1"/>
      <c r="AN6" s="1"/>
      <c r="AO6" s="1"/>
      <c r="AP6" s="1"/>
      <c r="AQ6" s="1"/>
      <c r="AR6" s="1"/>
      <c r="AS6" s="1"/>
      <c r="AT6" s="1"/>
    </row>
    <row r="7" spans="1:50" s="2" customFormat="1" ht="15.75" thickBot="1" x14ac:dyDescent="0.3">
      <c r="A7" s="1"/>
      <c r="B7" s="1"/>
      <c r="C7" s="25" t="s">
        <v>8</v>
      </c>
      <c r="D7" s="15">
        <v>56318</v>
      </c>
      <c r="E7" s="6240">
        <v>49624</v>
      </c>
      <c r="F7" s="17">
        <v>-11.886075499840203</v>
      </c>
      <c r="G7" s="3"/>
      <c r="H7" s="3"/>
      <c r="I7" s="26" t="s">
        <v>9</v>
      </c>
      <c r="J7" s="27">
        <v>292</v>
      </c>
      <c r="K7" s="28">
        <v>275</v>
      </c>
      <c r="L7" s="29">
        <v>-5.8219178082191831</v>
      </c>
      <c r="M7" s="30">
        <v>2610</v>
      </c>
      <c r="N7" s="28">
        <v>2910</v>
      </c>
      <c r="O7" s="29">
        <v>11.494252873563227</v>
      </c>
      <c r="P7" s="30">
        <v>9308</v>
      </c>
      <c r="Q7" s="28">
        <v>10419</v>
      </c>
      <c r="R7" s="29">
        <v>11.935969058874079</v>
      </c>
      <c r="S7"/>
      <c r="T7"/>
      <c r="U7" s="3"/>
      <c r="V7" s="3"/>
      <c r="W7" s="3"/>
      <c r="X7" s="3"/>
      <c r="Y7" s="3"/>
      <c r="Z7" s="3"/>
      <c r="AA7" s="3"/>
      <c r="AB7" s="3"/>
      <c r="AC7" s="1"/>
      <c r="AD7" s="1"/>
      <c r="AE7" s="1"/>
      <c r="AF7" s="1"/>
      <c r="AG7" s="1"/>
      <c r="AH7" s="1"/>
      <c r="AI7" s="1"/>
      <c r="AJ7" s="1"/>
      <c r="AK7" s="1"/>
      <c r="AL7" s="1"/>
      <c r="AM7" s="1"/>
      <c r="AN7" s="1"/>
      <c r="AO7" s="1"/>
      <c r="AP7" s="1"/>
      <c r="AQ7" s="1"/>
      <c r="AR7" s="1"/>
      <c r="AS7" s="1"/>
      <c r="AT7" s="1"/>
    </row>
    <row r="8" spans="1:50" s="2" customFormat="1" ht="15.75" thickTop="1" x14ac:dyDescent="0.25">
      <c r="A8" s="1"/>
      <c r="B8" s="1"/>
      <c r="C8" s="25" t="s">
        <v>10</v>
      </c>
      <c r="D8" s="15">
        <v>31453</v>
      </c>
      <c r="E8" s="16">
        <v>32561</v>
      </c>
      <c r="F8" s="17">
        <v>3.5227164340444546</v>
      </c>
      <c r="G8" s="3"/>
      <c r="H8" s="3"/>
      <c r="I8" s="31" t="s">
        <v>11</v>
      </c>
      <c r="J8" s="32">
        <v>39</v>
      </c>
      <c r="K8" s="33">
        <v>34</v>
      </c>
      <c r="L8" s="34">
        <v>-12.820512820512818</v>
      </c>
      <c r="M8" s="35">
        <v>16</v>
      </c>
      <c r="N8" s="33">
        <v>26</v>
      </c>
      <c r="O8" s="34">
        <f>N8/M8*100-100</f>
        <v>62.5</v>
      </c>
      <c r="P8" s="35">
        <v>86</v>
      </c>
      <c r="Q8" s="33">
        <v>98</v>
      </c>
      <c r="R8" s="34">
        <f>Q8/P8*100-100</f>
        <v>13.95348837209302</v>
      </c>
      <c r="S8"/>
      <c r="T8"/>
      <c r="U8" s="3"/>
      <c r="V8" s="3"/>
      <c r="W8" s="3"/>
      <c r="X8" s="3"/>
      <c r="Y8" s="3"/>
      <c r="Z8" s="3"/>
      <c r="AA8" s="3"/>
      <c r="AB8" s="3"/>
      <c r="AC8" s="1"/>
      <c r="AD8" s="1"/>
      <c r="AE8" s="1"/>
      <c r="AF8" s="1"/>
      <c r="AG8" s="1"/>
      <c r="AH8" s="1"/>
      <c r="AI8" s="1"/>
      <c r="AJ8" s="1"/>
      <c r="AK8" s="1"/>
      <c r="AL8" s="1"/>
      <c r="AM8" s="1"/>
      <c r="AN8" s="1"/>
      <c r="AO8" s="1"/>
      <c r="AP8" s="1"/>
      <c r="AQ8" s="1"/>
      <c r="AR8" s="1"/>
      <c r="AS8" s="1"/>
      <c r="AT8" s="1"/>
    </row>
    <row r="9" spans="1:50" s="2" customFormat="1" ht="15.75" thickBot="1" x14ac:dyDescent="0.3">
      <c r="A9" s="1"/>
      <c r="B9" s="1"/>
      <c r="C9" s="25" t="s">
        <v>12</v>
      </c>
      <c r="D9" s="15">
        <v>693668</v>
      </c>
      <c r="E9" s="16">
        <v>656007</v>
      </c>
      <c r="F9" s="17">
        <v>-5.4292543406932481</v>
      </c>
      <c r="G9" s="3"/>
      <c r="H9" s="3"/>
      <c r="I9" s="36" t="s">
        <v>13</v>
      </c>
      <c r="J9" s="21">
        <v>417</v>
      </c>
      <c r="K9" s="37">
        <v>479</v>
      </c>
      <c r="L9" s="38">
        <v>14.86810551558753</v>
      </c>
      <c r="M9" s="24">
        <v>841</v>
      </c>
      <c r="N9" s="37">
        <v>946</v>
      </c>
      <c r="O9" s="38">
        <v>12.485136741973847</v>
      </c>
      <c r="P9" s="24">
        <v>1629</v>
      </c>
      <c r="Q9" s="37">
        <v>1805</v>
      </c>
      <c r="R9" s="38">
        <v>10.804174340085936</v>
      </c>
      <c r="S9"/>
      <c r="T9"/>
      <c r="U9" s="3"/>
      <c r="V9" s="3"/>
      <c r="W9" s="3"/>
      <c r="X9" s="3"/>
      <c r="Y9" s="3"/>
      <c r="Z9" s="3"/>
      <c r="AA9" s="3"/>
      <c r="AB9" s="3"/>
      <c r="AC9" s="1"/>
      <c r="AD9" s="1"/>
      <c r="AE9" s="1"/>
      <c r="AF9" s="1"/>
      <c r="AG9" s="1"/>
      <c r="AH9" s="1"/>
      <c r="AI9" s="1"/>
      <c r="AJ9" s="1"/>
      <c r="AK9" s="1"/>
      <c r="AL9" s="1"/>
      <c r="AM9" s="1"/>
      <c r="AN9" s="1"/>
      <c r="AO9" s="1"/>
      <c r="AP9" s="1"/>
      <c r="AQ9" s="1"/>
      <c r="AR9" s="1"/>
      <c r="AS9" s="1"/>
      <c r="AT9" s="1"/>
      <c r="AU9" s="1"/>
      <c r="AV9" s="1"/>
      <c r="AW9" s="1"/>
      <c r="AX9" s="1"/>
    </row>
    <row r="10" spans="1:50" s="2" customFormat="1" ht="15.75" thickBot="1" x14ac:dyDescent="0.3">
      <c r="A10" s="1"/>
      <c r="B10" s="1"/>
      <c r="C10" s="25" t="s">
        <v>11</v>
      </c>
      <c r="D10" s="15">
        <v>5947</v>
      </c>
      <c r="E10" s="16">
        <v>8072</v>
      </c>
      <c r="F10" s="17">
        <v>35.732302001008918</v>
      </c>
      <c r="G10" s="3"/>
      <c r="H10" s="3"/>
      <c r="I10" s="39" t="s">
        <v>14</v>
      </c>
      <c r="J10" s="40">
        <v>949</v>
      </c>
      <c r="K10" s="40">
        <v>880</v>
      </c>
      <c r="L10" s="41">
        <v>-7.2708113804004171</v>
      </c>
      <c r="M10" s="42">
        <v>4228</v>
      </c>
      <c r="N10" s="43">
        <v>4651</v>
      </c>
      <c r="O10" s="41">
        <v>10.004730368968779</v>
      </c>
      <c r="P10" s="42">
        <v>13444</v>
      </c>
      <c r="Q10" s="44">
        <v>14833</v>
      </c>
      <c r="R10" s="41">
        <v>10.331746504016664</v>
      </c>
      <c r="S10"/>
      <c r="T10"/>
      <c r="U10" s="3"/>
      <c r="V10" s="3"/>
      <c r="W10" s="3"/>
      <c r="X10" s="3"/>
      <c r="Y10" s="3"/>
      <c r="Z10" s="3"/>
      <c r="AA10" s="3"/>
      <c r="AB10" s="3"/>
      <c r="AC10" s="1"/>
      <c r="AD10" s="1"/>
      <c r="AE10" s="1"/>
      <c r="AF10" s="1"/>
      <c r="AG10" s="1"/>
      <c r="AH10" s="1"/>
      <c r="AI10" s="1"/>
      <c r="AJ10" s="1"/>
      <c r="AK10" s="1"/>
      <c r="AL10" s="1"/>
      <c r="AM10" s="1"/>
      <c r="AN10" s="1"/>
      <c r="AO10" s="1"/>
      <c r="AP10" s="1"/>
      <c r="AQ10" s="1"/>
      <c r="AR10" s="1"/>
      <c r="AS10" s="1"/>
      <c r="AT10" s="1"/>
      <c r="AU10" s="1"/>
      <c r="AV10" s="1"/>
      <c r="AW10" s="1"/>
      <c r="AX10" s="1"/>
    </row>
    <row r="11" spans="1:50" s="2" customFormat="1" x14ac:dyDescent="0.25">
      <c r="A11" s="1"/>
      <c r="B11" s="1"/>
      <c r="C11" s="25" t="s">
        <v>13</v>
      </c>
      <c r="D11" s="15">
        <v>5264</v>
      </c>
      <c r="E11" s="45">
        <v>6194</v>
      </c>
      <c r="F11" s="17">
        <v>17.667173252279639</v>
      </c>
      <c r="G11" s="3"/>
      <c r="H11"/>
      <c r="I11"/>
      <c r="J11"/>
      <c r="K11"/>
      <c r="L11"/>
      <c r="M11"/>
      <c r="N11"/>
      <c r="O11" s="3"/>
      <c r="P11" s="3"/>
      <c r="Q11" s="3"/>
      <c r="R11" s="3"/>
      <c r="S11"/>
      <c r="T11"/>
      <c r="U11" s="3"/>
      <c r="V11" s="3"/>
      <c r="W11" s="3"/>
      <c r="X11" s="3"/>
      <c r="Y11" s="3"/>
      <c r="Z11" s="3"/>
      <c r="AA11" s="3"/>
      <c r="AB11" s="3"/>
      <c r="AC11" s="1"/>
      <c r="AD11" s="1"/>
      <c r="AE11" s="1"/>
      <c r="AF11" s="1"/>
      <c r="AG11" s="1"/>
      <c r="AH11" s="1"/>
      <c r="AI11" s="1"/>
      <c r="AJ11" s="1"/>
      <c r="AK11" s="1"/>
      <c r="AL11" s="1"/>
      <c r="AM11" s="1"/>
      <c r="AN11" s="1"/>
      <c r="AO11" s="1"/>
      <c r="AP11" s="1"/>
      <c r="AQ11" s="1"/>
      <c r="AR11" s="1"/>
      <c r="AS11" s="1"/>
      <c r="AT11" s="1"/>
      <c r="AU11" s="1"/>
      <c r="AV11" s="1"/>
      <c r="AW11" s="1"/>
      <c r="AX11" s="1"/>
    </row>
    <row r="12" spans="1:50" s="2" customFormat="1" ht="15.75" thickBot="1" x14ac:dyDescent="0.3">
      <c r="A12" s="1"/>
      <c r="B12" s="1"/>
      <c r="C12" s="46" t="s">
        <v>15</v>
      </c>
      <c r="D12" s="47">
        <v>1315</v>
      </c>
      <c r="E12" s="48">
        <v>1263</v>
      </c>
      <c r="F12" s="49">
        <v>-3.9543726235741445</v>
      </c>
      <c r="G12" s="3"/>
      <c r="H12"/>
      <c r="I12"/>
      <c r="J12"/>
      <c r="K12"/>
      <c r="L12"/>
      <c r="M12"/>
      <c r="N12"/>
      <c r="O12" s="3"/>
      <c r="P12" s="3"/>
      <c r="Q12" s="3"/>
      <c r="R12" s="3"/>
      <c r="S12"/>
      <c r="T12"/>
      <c r="U12" s="3"/>
      <c r="V12" s="3"/>
      <c r="W12" s="3"/>
      <c r="X12" s="3"/>
      <c r="Y12" s="3"/>
      <c r="Z12" s="3"/>
      <c r="AA12" s="3"/>
      <c r="AB12" s="3"/>
      <c r="AC12" s="1"/>
      <c r="AD12" s="1"/>
      <c r="AE12" s="1"/>
      <c r="AF12" s="1"/>
      <c r="AG12" s="1"/>
      <c r="AH12" s="1"/>
      <c r="AI12" s="1"/>
      <c r="AJ12" s="1"/>
      <c r="AK12" s="1"/>
      <c r="AL12" s="1"/>
      <c r="AM12" s="1"/>
      <c r="AN12" s="1"/>
      <c r="AO12" s="1"/>
      <c r="AP12" s="1"/>
      <c r="AQ12" s="1"/>
      <c r="AR12" s="1"/>
      <c r="AS12" s="1"/>
      <c r="AT12" s="1"/>
      <c r="AU12" s="1"/>
      <c r="AV12" s="1"/>
      <c r="AW12" s="1"/>
      <c r="AX12" s="1"/>
    </row>
    <row r="13" spans="1:50" s="2" customFormat="1" x14ac:dyDescent="0.25">
      <c r="A13" s="1"/>
      <c r="B13" s="1"/>
      <c r="C13" s="3"/>
      <c r="D13" s="3"/>
      <c r="E13" s="3"/>
      <c r="F13" s="3"/>
      <c r="G13" s="3"/>
      <c r="H13" s="3"/>
      <c r="I13" s="74" t="s">
        <v>2790</v>
      </c>
      <c r="J13" s="3"/>
      <c r="K13" s="3"/>
      <c r="L13" s="3"/>
      <c r="M13" s="3"/>
      <c r="N13" s="3"/>
      <c r="O13" s="3"/>
      <c r="P13" s="3"/>
      <c r="Q13" s="3"/>
      <c r="R13" s="3"/>
      <c r="S13"/>
      <c r="T13"/>
      <c r="U13" s="3"/>
      <c r="V13" s="3"/>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s="2" customFormat="1" ht="15.75" thickBot="1" x14ac:dyDescent="0.3">
      <c r="A14" s="1"/>
      <c r="B14" s="1"/>
      <c r="C14" s="3"/>
      <c r="D14" s="3"/>
      <c r="E14" s="3"/>
      <c r="F14" s="3"/>
      <c r="G14" s="3"/>
      <c r="H14" s="3"/>
      <c r="I14" s="3"/>
      <c r="J14" s="3"/>
      <c r="K14" s="3"/>
      <c r="L14" s="3"/>
      <c r="M14" s="3"/>
      <c r="N14" s="3"/>
      <c r="O14" s="3"/>
      <c r="P14" s="3"/>
      <c r="Q14" s="3"/>
      <c r="R14" s="3"/>
      <c r="S14"/>
      <c r="T14"/>
      <c r="U14" s="3"/>
      <c r="V14" s="3"/>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s="2" customFormat="1" ht="15.75" customHeight="1" thickBot="1" x14ac:dyDescent="0.3">
      <c r="A15" s="1"/>
      <c r="B15" s="1"/>
      <c r="C15" s="3"/>
      <c r="D15" s="3"/>
      <c r="E15" s="3"/>
      <c r="F15" s="3"/>
      <c r="G15" s="3"/>
      <c r="H15" s="3"/>
      <c r="I15" s="7154" t="s">
        <v>16</v>
      </c>
      <c r="J15" s="7145" t="s">
        <v>4</v>
      </c>
      <c r="K15" s="7146"/>
      <c r="L15" s="7156" t="s">
        <v>17</v>
      </c>
      <c r="M15" s="7145" t="s">
        <v>5</v>
      </c>
      <c r="N15" s="7146"/>
      <c r="O15" s="7156" t="s">
        <v>17</v>
      </c>
      <c r="P15" s="7145" t="s">
        <v>6</v>
      </c>
      <c r="Q15" s="7146"/>
      <c r="R15" s="7156" t="s">
        <v>17</v>
      </c>
      <c r="S15"/>
      <c r="T15"/>
      <c r="U15" s="3"/>
      <c r="V15" s="3"/>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s="2" customFormat="1" ht="15.75" thickBot="1" x14ac:dyDescent="0.3">
      <c r="A16" s="1"/>
      <c r="B16" s="1"/>
      <c r="C16" s="3"/>
      <c r="D16" s="3"/>
      <c r="E16" s="3"/>
      <c r="F16" s="3"/>
      <c r="G16" s="3"/>
      <c r="H16" s="3"/>
      <c r="I16" s="7155"/>
      <c r="J16" s="5" t="str">
        <f>D3</f>
        <v>2021.</v>
      </c>
      <c r="K16" s="50" t="str">
        <f>E3</f>
        <v>2022.</v>
      </c>
      <c r="L16" s="7157"/>
      <c r="M16" s="5" t="str">
        <f>D3</f>
        <v>2021.</v>
      </c>
      <c r="N16" s="50" t="str">
        <f>E3</f>
        <v>2022.</v>
      </c>
      <c r="O16" s="7157"/>
      <c r="P16" s="5" t="str">
        <f>D3</f>
        <v>2021.</v>
      </c>
      <c r="Q16" s="50" t="str">
        <f>E3</f>
        <v>2022.</v>
      </c>
      <c r="R16" s="7157"/>
      <c r="S16"/>
      <c r="T16"/>
      <c r="U16" s="3"/>
      <c r="V16" s="3"/>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s="2" customFormat="1" x14ac:dyDescent="0.25">
      <c r="A17" s="1"/>
      <c r="B17" s="1"/>
      <c r="C17" s="3"/>
      <c r="D17" s="3"/>
      <c r="E17" s="3"/>
      <c r="F17" s="3"/>
      <c r="G17" s="3"/>
      <c r="H17" s="3"/>
      <c r="I17" s="51" t="s">
        <v>7</v>
      </c>
      <c r="J17" s="52">
        <f t="shared" ref="J17:K21" si="0">J6*400000/1000000</f>
        <v>80.400000000000006</v>
      </c>
      <c r="K17" s="53">
        <f t="shared" si="0"/>
        <v>36.799999999999997</v>
      </c>
      <c r="L17" s="54">
        <f>K17-J17</f>
        <v>-43.600000000000009</v>
      </c>
      <c r="M17" s="52">
        <f t="shared" ref="M17:N21" si="1">M6*100000/1000000</f>
        <v>76.099999999999994</v>
      </c>
      <c r="N17" s="53">
        <f t="shared" si="1"/>
        <v>77.5</v>
      </c>
      <c r="O17" s="54">
        <f>N17-M17</f>
        <v>1.4000000000000057</v>
      </c>
      <c r="P17" s="52">
        <f t="shared" ref="P17:Q21" si="2">P6*40000/1000000</f>
        <v>96.84</v>
      </c>
      <c r="Q17" s="53">
        <f t="shared" si="2"/>
        <v>100.8</v>
      </c>
      <c r="R17" s="54">
        <f>Q17-P17</f>
        <v>3.9599999999999937</v>
      </c>
      <c r="S17"/>
      <c r="T17"/>
      <c r="U17" s="3"/>
      <c r="V17" s="3"/>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0" s="2" customFormat="1" x14ac:dyDescent="0.25">
      <c r="A18" s="1"/>
      <c r="B18" s="1"/>
      <c r="C18" s="3"/>
      <c r="D18" s="3"/>
      <c r="E18" s="3"/>
      <c r="F18" s="3"/>
      <c r="G18" s="3"/>
      <c r="H18" s="3"/>
      <c r="I18" s="55" t="s">
        <v>9</v>
      </c>
      <c r="J18" s="56">
        <f t="shared" si="0"/>
        <v>116.8</v>
      </c>
      <c r="K18" s="57">
        <f t="shared" si="0"/>
        <v>110</v>
      </c>
      <c r="L18" s="58">
        <f>K18-J18</f>
        <v>-6.7999999999999972</v>
      </c>
      <c r="M18" s="56">
        <f t="shared" si="1"/>
        <v>261</v>
      </c>
      <c r="N18" s="57">
        <f t="shared" si="1"/>
        <v>291</v>
      </c>
      <c r="O18" s="58">
        <f>N18-M18</f>
        <v>30</v>
      </c>
      <c r="P18" s="56">
        <f t="shared" si="2"/>
        <v>372.32</v>
      </c>
      <c r="Q18" s="57">
        <f t="shared" si="2"/>
        <v>416.76</v>
      </c>
      <c r="R18" s="58">
        <f>Q18-P18</f>
        <v>44.44</v>
      </c>
      <c r="S18"/>
      <c r="T18"/>
      <c r="U18" s="3"/>
      <c r="V18" s="3"/>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0" s="2" customFormat="1" x14ac:dyDescent="0.25">
      <c r="A19" s="1"/>
      <c r="B19" s="1"/>
      <c r="C19" s="3"/>
      <c r="D19" s="3"/>
      <c r="E19" s="3"/>
      <c r="F19" s="3"/>
      <c r="G19" s="3"/>
      <c r="H19" s="3"/>
      <c r="I19" s="55" t="s">
        <v>11</v>
      </c>
      <c r="J19" s="56">
        <f t="shared" si="0"/>
        <v>15.6</v>
      </c>
      <c r="K19" s="57">
        <f t="shared" si="0"/>
        <v>13.6</v>
      </c>
      <c r="L19" s="58">
        <f>K19-J19</f>
        <v>-2</v>
      </c>
      <c r="M19" s="56">
        <f t="shared" si="1"/>
        <v>1.6</v>
      </c>
      <c r="N19" s="57">
        <f t="shared" si="1"/>
        <v>2.6</v>
      </c>
      <c r="O19" s="58">
        <f>N19-M19</f>
        <v>1</v>
      </c>
      <c r="P19" s="56">
        <f t="shared" si="2"/>
        <v>3.44</v>
      </c>
      <c r="Q19" s="57">
        <f t="shared" si="2"/>
        <v>3.92</v>
      </c>
      <c r="R19" s="58">
        <f>Q19-P19</f>
        <v>0.48</v>
      </c>
      <c r="S19"/>
      <c r="T19"/>
      <c r="U19" s="3"/>
      <c r="V19" s="3"/>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0" s="2" customFormat="1" ht="15.75" thickBot="1" x14ac:dyDescent="0.3">
      <c r="A20" s="1"/>
      <c r="B20" s="1"/>
      <c r="C20" s="3"/>
      <c r="D20" s="3"/>
      <c r="E20" s="3"/>
      <c r="F20" s="3"/>
      <c r="G20" s="3"/>
      <c r="H20" s="3"/>
      <c r="I20" s="59" t="s">
        <v>13</v>
      </c>
      <c r="J20" s="60">
        <f t="shared" si="0"/>
        <v>166.8</v>
      </c>
      <c r="K20" s="61">
        <f t="shared" si="0"/>
        <v>191.6</v>
      </c>
      <c r="L20" s="62">
        <f>K20-J20</f>
        <v>24.799999999999983</v>
      </c>
      <c r="M20" s="60">
        <f t="shared" si="1"/>
        <v>84.1</v>
      </c>
      <c r="N20" s="61">
        <f t="shared" si="1"/>
        <v>94.6</v>
      </c>
      <c r="O20" s="62">
        <f>N20-M20</f>
        <v>10.5</v>
      </c>
      <c r="P20" s="60">
        <f t="shared" si="2"/>
        <v>65.16</v>
      </c>
      <c r="Q20" s="61">
        <f t="shared" si="2"/>
        <v>72.2</v>
      </c>
      <c r="R20" s="62">
        <f>Q20-P20</f>
        <v>7.0400000000000063</v>
      </c>
      <c r="S20"/>
      <c r="T20"/>
      <c r="U20" s="3"/>
      <c r="V20" s="3"/>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0" s="2" customFormat="1" ht="15.75" thickBot="1" x14ac:dyDescent="0.3">
      <c r="A21" s="1"/>
      <c r="B21" s="1"/>
      <c r="C21" s="3"/>
      <c r="D21" s="3"/>
      <c r="E21" s="3"/>
      <c r="F21" s="3"/>
      <c r="G21" s="3"/>
      <c r="H21" s="3"/>
      <c r="I21" s="39" t="s">
        <v>14</v>
      </c>
      <c r="J21" s="63">
        <f t="shared" si="0"/>
        <v>379.6</v>
      </c>
      <c r="K21" s="64">
        <f t="shared" si="0"/>
        <v>352</v>
      </c>
      <c r="L21" s="65">
        <f>K21-J21</f>
        <v>-27.600000000000023</v>
      </c>
      <c r="M21" s="63">
        <f t="shared" si="1"/>
        <v>422.8</v>
      </c>
      <c r="N21" s="64">
        <f t="shared" si="1"/>
        <v>465.1</v>
      </c>
      <c r="O21" s="65">
        <f>N21-M21</f>
        <v>42.300000000000011</v>
      </c>
      <c r="P21" s="63">
        <f t="shared" si="2"/>
        <v>537.76</v>
      </c>
      <c r="Q21" s="64">
        <f t="shared" si="2"/>
        <v>593.32000000000005</v>
      </c>
      <c r="R21" s="65">
        <f>Q21-P21</f>
        <v>55.560000000000059</v>
      </c>
      <c r="S21"/>
      <c r="T21"/>
      <c r="U21" s="3"/>
      <c r="V21" s="3"/>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0" s="2" customFormat="1" x14ac:dyDescent="0.25">
      <c r="A22" s="1"/>
      <c r="B22" s="1"/>
      <c r="C22" s="3"/>
      <c r="D22" s="3"/>
      <c r="E22" s="3"/>
      <c r="F22" s="3"/>
      <c r="G22" s="3"/>
      <c r="H22" s="3"/>
      <c r="I22" s="3"/>
      <c r="J22" s="3"/>
      <c r="K22" s="3"/>
      <c r="L22" s="3"/>
      <c r="M22" s="3"/>
      <c r="N22" s="3"/>
      <c r="O22" s="3"/>
      <c r="P22" s="3"/>
      <c r="Q22" s="3"/>
      <c r="R22" s="3"/>
      <c r="S22"/>
      <c r="T22"/>
      <c r="U22"/>
      <c r="V22"/>
      <c r="W22"/>
      <c r="X22"/>
      <c r="Y22"/>
      <c r="Z22"/>
      <c r="AA22"/>
      <c r="AB22"/>
      <c r="AC22"/>
      <c r="AD22"/>
      <c r="AE22"/>
      <c r="AF22" s="1"/>
      <c r="AG22" s="1"/>
      <c r="AH22" s="1"/>
      <c r="AI22" s="1"/>
      <c r="AJ22" s="1"/>
      <c r="AK22" s="1"/>
      <c r="AL22" s="1"/>
      <c r="AM22" s="1"/>
      <c r="AN22" s="1"/>
      <c r="AO22" s="1"/>
      <c r="AP22" s="1"/>
      <c r="AQ22" s="1"/>
      <c r="AR22" s="1"/>
      <c r="AS22" s="1"/>
      <c r="AT22" s="1"/>
      <c r="AU22" s="1"/>
      <c r="AV22" s="1"/>
      <c r="AW22" s="1"/>
      <c r="AX22" s="1"/>
    </row>
    <row r="23" spans="1:50" s="2" customFormat="1" x14ac:dyDescent="0.25">
      <c r="A23" s="1"/>
      <c r="B23" s="1"/>
      <c r="C23" s="3"/>
      <c r="D23" s="3"/>
      <c r="E23" s="3"/>
      <c r="F23" s="3"/>
      <c r="G23" s="3"/>
      <c r="H23" s="3"/>
      <c r="I23" s="1"/>
      <c r="J23" s="3"/>
      <c r="K23" s="3"/>
      <c r="L23" s="3"/>
      <c r="M23" s="3"/>
      <c r="N23" s="3"/>
      <c r="O23" s="3"/>
      <c r="P23" s="3"/>
      <c r="Q23" s="3"/>
      <c r="R23" s="3"/>
      <c r="S23"/>
      <c r="T23"/>
      <c r="U23"/>
      <c r="V23"/>
      <c r="W23"/>
      <c r="X23"/>
      <c r="Y23"/>
      <c r="Z23"/>
      <c r="AA23"/>
      <c r="AB23"/>
      <c r="AC23"/>
      <c r="AD23"/>
      <c r="AE23"/>
      <c r="AF23" s="1"/>
      <c r="AG23" s="1"/>
      <c r="AH23" s="1"/>
      <c r="AI23" s="1"/>
      <c r="AJ23" s="1"/>
      <c r="AK23" s="1"/>
      <c r="AL23" s="1"/>
      <c r="AM23" s="1"/>
      <c r="AN23" s="1"/>
      <c r="AO23" s="1"/>
      <c r="AP23" s="1"/>
      <c r="AQ23" s="1"/>
      <c r="AR23" s="1"/>
      <c r="AS23" s="1"/>
      <c r="AT23" s="1"/>
      <c r="AU23" s="1"/>
      <c r="AV23" s="1"/>
      <c r="AW23" s="1"/>
      <c r="AX23" s="1"/>
    </row>
    <row r="24" spans="1:50" s="2" customFormat="1" x14ac:dyDescent="0.25">
      <c r="A24" s="1"/>
      <c r="B24" s="1"/>
      <c r="C24" s="3"/>
      <c r="D24" s="3"/>
      <c r="E24" s="3"/>
      <c r="F24" s="3"/>
      <c r="G24" s="3"/>
      <c r="H24" s="3"/>
      <c r="I24" s="7143" t="s">
        <v>2791</v>
      </c>
      <c r="J24" s="7144"/>
      <c r="K24" s="7144"/>
      <c r="L24" s="7144"/>
      <c r="M24" s="7144"/>
      <c r="N24" s="7144"/>
      <c r="O24" s="7144"/>
      <c r="P24" s="3"/>
      <c r="Q24" s="3"/>
      <c r="R24" s="3"/>
      <c r="S24"/>
      <c r="T24"/>
      <c r="U24"/>
      <c r="V24"/>
      <c r="W24"/>
      <c r="X24"/>
      <c r="Y24"/>
      <c r="Z24"/>
      <c r="AA24"/>
      <c r="AB24"/>
      <c r="AC24"/>
      <c r="AD24"/>
      <c r="AE24"/>
      <c r="AF24" s="1"/>
      <c r="AG24" s="1"/>
      <c r="AH24" s="1"/>
      <c r="AI24" s="1"/>
      <c r="AJ24" s="1"/>
      <c r="AK24" s="1"/>
      <c r="AL24" s="1"/>
      <c r="AM24" s="1"/>
      <c r="AN24" s="1"/>
      <c r="AO24" s="1"/>
      <c r="AP24" s="1"/>
      <c r="AQ24" s="1"/>
      <c r="AR24" s="1"/>
      <c r="AS24" s="1"/>
      <c r="AT24" s="1"/>
      <c r="AU24" s="1"/>
      <c r="AV24" s="1"/>
      <c r="AW24" s="1"/>
      <c r="AX24" s="1"/>
    </row>
    <row r="25" spans="1:50" s="2" customFormat="1" x14ac:dyDescent="0.25">
      <c r="A25" s="1"/>
      <c r="B25" s="1"/>
      <c r="C25" s="3"/>
      <c r="D25" s="3"/>
      <c r="E25" s="3"/>
      <c r="F25" s="3"/>
      <c r="G25" s="3"/>
      <c r="H25" s="3"/>
      <c r="I25"/>
      <c r="J25"/>
      <c r="K25"/>
      <c r="L25"/>
      <c r="M25"/>
      <c r="N25"/>
      <c r="O25"/>
      <c r="P25"/>
      <c r="Q25"/>
      <c r="R25"/>
      <c r="S25"/>
      <c r="T25"/>
      <c r="U25"/>
      <c r="V25"/>
      <c r="W25"/>
      <c r="X25"/>
      <c r="Y25"/>
      <c r="Z25"/>
      <c r="AA25"/>
      <c r="AB25"/>
      <c r="AC25"/>
      <c r="AD25"/>
      <c r="AE25"/>
      <c r="AF25" s="1"/>
      <c r="AG25" s="1"/>
      <c r="AH25" s="1"/>
      <c r="AI25" s="1"/>
      <c r="AJ25" s="1"/>
      <c r="AK25" s="1"/>
      <c r="AL25" s="1"/>
      <c r="AM25" s="1"/>
      <c r="AN25" s="1"/>
      <c r="AO25" s="1"/>
      <c r="AP25" s="1"/>
      <c r="AQ25" s="1"/>
      <c r="AR25" s="1"/>
      <c r="AS25" s="1"/>
      <c r="AT25" s="1"/>
      <c r="AU25" s="1"/>
      <c r="AV25" s="1"/>
      <c r="AW25" s="1"/>
      <c r="AX25" s="1"/>
    </row>
    <row r="26" spans="1:50" s="2" customFormat="1" x14ac:dyDescent="0.25">
      <c r="A26" s="1"/>
      <c r="B26" s="1"/>
      <c r="C26" s="3"/>
      <c r="D26" s="3"/>
      <c r="E26" s="3"/>
      <c r="F26" s="3"/>
      <c r="G26" s="3"/>
      <c r="H26" s="3"/>
      <c r="I26"/>
      <c r="J26"/>
      <c r="K26"/>
      <c r="L26"/>
      <c r="M26"/>
      <c r="N26"/>
      <c r="O26"/>
      <c r="P26"/>
      <c r="Q26"/>
      <c r="R26"/>
      <c r="S26"/>
      <c r="T26"/>
      <c r="U26"/>
      <c r="V26"/>
      <c r="W26"/>
      <c r="X26"/>
      <c r="Y26"/>
      <c r="Z26"/>
      <c r="AA26"/>
      <c r="AB26"/>
      <c r="AC26"/>
      <c r="AD26"/>
      <c r="AE26"/>
      <c r="AF26" s="1"/>
      <c r="AG26" s="1"/>
      <c r="AH26" s="1"/>
      <c r="AI26" s="1"/>
      <c r="AJ26" s="1"/>
      <c r="AK26" s="1"/>
      <c r="AL26" s="1"/>
      <c r="AM26" s="1"/>
      <c r="AN26" s="1"/>
      <c r="AO26" s="1"/>
      <c r="AP26" s="1"/>
      <c r="AQ26" s="1"/>
      <c r="AR26" s="1"/>
      <c r="AS26" s="1"/>
      <c r="AT26" s="1"/>
      <c r="AU26" s="1"/>
      <c r="AV26" s="1"/>
      <c r="AW26" s="1"/>
      <c r="AX26" s="1"/>
    </row>
    <row r="27" spans="1:50" s="2" customFormat="1" x14ac:dyDescent="0.25">
      <c r="A27" s="1"/>
      <c r="B27" s="1"/>
      <c r="C27" s="3"/>
      <c r="D27" s="3"/>
      <c r="E27" s="3"/>
      <c r="F27" s="3"/>
      <c r="G27" s="3"/>
      <c r="H27" s="3"/>
      <c r="I27"/>
      <c r="J27"/>
      <c r="K27"/>
      <c r="L27"/>
      <c r="M27"/>
      <c r="N27"/>
      <c r="O27"/>
      <c r="P27"/>
      <c r="Q27"/>
      <c r="R27"/>
      <c r="S27"/>
      <c r="T27"/>
      <c r="U27"/>
      <c r="V27"/>
      <c r="W27"/>
      <c r="X27"/>
      <c r="Y27"/>
      <c r="Z27"/>
      <c r="AA27"/>
      <c r="AB27"/>
      <c r="AC27"/>
      <c r="AD27"/>
      <c r="AE27"/>
      <c r="AF27" s="1"/>
      <c r="AG27" s="1"/>
      <c r="AH27" s="1"/>
      <c r="AI27" s="1"/>
      <c r="AJ27" s="1"/>
      <c r="AK27" s="1"/>
      <c r="AL27" s="1"/>
      <c r="AM27" s="1"/>
      <c r="AN27" s="1"/>
      <c r="AO27" s="1"/>
      <c r="AP27" s="1"/>
      <c r="AQ27" s="1"/>
      <c r="AR27" s="1"/>
      <c r="AS27" s="1"/>
      <c r="AT27" s="1"/>
      <c r="AU27" s="1"/>
      <c r="AV27" s="1"/>
      <c r="AW27" s="1"/>
      <c r="AX27" s="1"/>
    </row>
    <row r="28" spans="1:50" s="2" customFormat="1" x14ac:dyDescent="0.25">
      <c r="A28" s="1"/>
      <c r="B28" s="1"/>
      <c r="C28" s="3"/>
      <c r="D28" s="3"/>
      <c r="E28" s="3"/>
      <c r="F28" s="3"/>
      <c r="G28" s="3"/>
      <c r="H28" s="3"/>
      <c r="I28"/>
      <c r="J28"/>
      <c r="K28"/>
      <c r="L28"/>
      <c r="M28"/>
      <c r="N28"/>
      <c r="O28"/>
      <c r="P28"/>
      <c r="Q28"/>
      <c r="R28"/>
      <c r="S28"/>
      <c r="T28"/>
      <c r="U28"/>
      <c r="V28"/>
      <c r="W28"/>
      <c r="X28"/>
      <c r="Y28"/>
      <c r="Z28"/>
      <c r="AA28"/>
      <c r="AB28"/>
      <c r="AC28"/>
      <c r="AD28"/>
      <c r="AE28"/>
      <c r="AF28" s="1"/>
      <c r="AG28" s="1"/>
      <c r="AH28" s="1"/>
      <c r="AI28" s="1"/>
      <c r="AJ28" s="1"/>
      <c r="AK28" s="1"/>
      <c r="AL28" s="1"/>
      <c r="AM28" s="1"/>
      <c r="AN28" s="1"/>
      <c r="AO28" s="1"/>
      <c r="AP28" s="1"/>
      <c r="AQ28" s="1"/>
      <c r="AR28" s="1"/>
      <c r="AS28" s="1"/>
      <c r="AT28" s="1"/>
      <c r="AU28" s="1"/>
      <c r="AV28" s="1"/>
      <c r="AW28" s="1"/>
      <c r="AX28" s="1"/>
    </row>
    <row r="29" spans="1:50" s="2" customFormat="1" x14ac:dyDescent="0.25">
      <c r="A29" s="1"/>
      <c r="B29" s="1"/>
      <c r="C29" s="3"/>
      <c r="D29" s="3"/>
      <c r="E29" s="3"/>
      <c r="F29" s="3"/>
      <c r="G29" s="3"/>
      <c r="H29" s="3"/>
      <c r="I29"/>
      <c r="J29"/>
      <c r="K29"/>
      <c r="L29"/>
      <c r="M29"/>
      <c r="N29"/>
      <c r="O29"/>
      <c r="P29"/>
      <c r="Q29"/>
      <c r="R29"/>
      <c r="S29"/>
      <c r="T29"/>
      <c r="U29"/>
      <c r="V29"/>
      <c r="W29"/>
      <c r="X29"/>
      <c r="Y29"/>
      <c r="Z29"/>
      <c r="AA29"/>
      <c r="AB29"/>
      <c r="AC29"/>
      <c r="AD29"/>
      <c r="AE29"/>
      <c r="AF29" s="1"/>
      <c r="AG29" s="1"/>
      <c r="AH29" s="1"/>
      <c r="AI29" s="1"/>
      <c r="AJ29" s="1"/>
      <c r="AK29" s="1"/>
      <c r="AL29" s="1"/>
      <c r="AM29" s="1"/>
      <c r="AN29" s="1"/>
      <c r="AO29" s="1"/>
      <c r="AP29" s="1"/>
      <c r="AQ29" s="1"/>
      <c r="AR29" s="1"/>
      <c r="AS29" s="1"/>
      <c r="AT29" s="1"/>
      <c r="AU29" s="1"/>
      <c r="AV29" s="1"/>
      <c r="AW29" s="1"/>
      <c r="AX29" s="1"/>
    </row>
    <row r="30" spans="1:50" s="2" customFormat="1" x14ac:dyDescent="0.25">
      <c r="A30" s="1"/>
      <c r="B30" s="1"/>
      <c r="C30" s="3"/>
      <c r="D30" s="3"/>
      <c r="E30" s="3"/>
      <c r="F30" s="3"/>
      <c r="G30" s="3"/>
      <c r="H30" s="3"/>
      <c r="I30"/>
      <c r="J30"/>
      <c r="K30"/>
      <c r="L30"/>
      <c r="M30"/>
      <c r="N30"/>
      <c r="O30"/>
      <c r="P30"/>
      <c r="Q30"/>
      <c r="R30"/>
      <c r="S30"/>
      <c r="T30"/>
      <c r="U30"/>
      <c r="V30"/>
      <c r="W30"/>
      <c r="X30"/>
      <c r="Y30"/>
      <c r="Z30"/>
      <c r="AA30"/>
      <c r="AB30"/>
      <c r="AC30"/>
      <c r="AD30"/>
      <c r="AE30"/>
      <c r="AF30" s="1"/>
      <c r="AG30" s="1"/>
      <c r="AH30" s="1"/>
      <c r="AI30" s="1"/>
      <c r="AJ30" s="1"/>
      <c r="AK30" s="1"/>
      <c r="AL30" s="1"/>
      <c r="AM30" s="1"/>
      <c r="AN30" s="1"/>
      <c r="AO30" s="1"/>
      <c r="AP30" s="1"/>
      <c r="AQ30" s="1"/>
      <c r="AR30" s="1"/>
      <c r="AS30" s="1"/>
      <c r="AT30" s="1"/>
      <c r="AU30" s="1"/>
      <c r="AV30" s="1"/>
      <c r="AW30" s="1"/>
      <c r="AX30" s="1"/>
    </row>
    <row r="31" spans="1:50" s="2" customFormat="1" x14ac:dyDescent="0.25">
      <c r="A31" s="1"/>
      <c r="B31" s="1"/>
      <c r="C31" s="3"/>
      <c r="D31" s="68"/>
      <c r="E31" s="3"/>
      <c r="F31" s="3"/>
      <c r="G31" s="3"/>
      <c r="H31" s="3"/>
      <c r="I31"/>
      <c r="J31"/>
      <c r="K31"/>
      <c r="L31"/>
      <c r="M31"/>
      <c r="N31"/>
      <c r="O31"/>
      <c r="P31"/>
      <c r="Q31"/>
      <c r="R31"/>
      <c r="S31"/>
      <c r="T31"/>
      <c r="U31"/>
      <c r="V31"/>
      <c r="W31"/>
      <c r="X31"/>
      <c r="Y31"/>
      <c r="Z31"/>
      <c r="AA31"/>
      <c r="AB31"/>
      <c r="AC31"/>
      <c r="AD31"/>
      <c r="AE31"/>
      <c r="AF31" s="1"/>
      <c r="AG31" s="1"/>
      <c r="AH31" s="1"/>
      <c r="AI31" s="1"/>
      <c r="AJ31" s="1"/>
      <c r="AK31" s="1"/>
      <c r="AL31" s="1"/>
      <c r="AM31" s="1"/>
      <c r="AN31" s="1"/>
      <c r="AO31" s="1"/>
      <c r="AP31" s="1"/>
      <c r="AQ31" s="1"/>
      <c r="AR31" s="1"/>
      <c r="AS31" s="1"/>
      <c r="AT31" s="1"/>
      <c r="AU31" s="1"/>
      <c r="AV31" s="1"/>
      <c r="AW31" s="1"/>
      <c r="AX31" s="1"/>
    </row>
    <row r="32" spans="1:50" s="2" customFormat="1" x14ac:dyDescent="0.25">
      <c r="A32" s="1"/>
      <c r="B32" s="1"/>
      <c r="C32" s="3"/>
      <c r="D32" s="3"/>
      <c r="E32" s="3"/>
      <c r="G32" s="3"/>
      <c r="H32" s="3"/>
      <c r="I32"/>
      <c r="J32"/>
      <c r="K32"/>
      <c r="L32"/>
      <c r="M32"/>
      <c r="N32"/>
      <c r="O32"/>
      <c r="P32"/>
      <c r="Q32"/>
      <c r="R32"/>
      <c r="S32"/>
      <c r="T32"/>
      <c r="U32"/>
      <c r="V32"/>
      <c r="W32"/>
      <c r="X32"/>
      <c r="Y32"/>
      <c r="Z32"/>
      <c r="AA32"/>
      <c r="AB32"/>
      <c r="AC32"/>
      <c r="AD32"/>
      <c r="AE32"/>
      <c r="AF32" s="1"/>
      <c r="AG32" s="1"/>
      <c r="AH32" s="1"/>
      <c r="AI32" s="1"/>
      <c r="AJ32" s="1"/>
      <c r="AK32" s="1"/>
      <c r="AL32" s="1"/>
      <c r="AM32" s="1"/>
      <c r="AN32" s="1"/>
      <c r="AO32" s="1"/>
      <c r="AP32" s="1"/>
      <c r="AQ32" s="1"/>
      <c r="AR32" s="1"/>
      <c r="AS32" s="1"/>
      <c r="AT32" s="1"/>
      <c r="AU32" s="1"/>
      <c r="AV32" s="1"/>
      <c r="AW32" s="1"/>
      <c r="AX32" s="1"/>
    </row>
    <row r="33" spans="1:50" s="2" customFormat="1" x14ac:dyDescent="0.25">
      <c r="A33" s="1"/>
      <c r="B33" s="1"/>
      <c r="C33" s="3"/>
      <c r="D33" s="3"/>
      <c r="E33" s="3"/>
      <c r="G33" s="3"/>
      <c r="H33" s="3"/>
      <c r="I33"/>
      <c r="J33"/>
      <c r="K33"/>
      <c r="L33"/>
      <c r="M33"/>
      <c r="N33"/>
      <c r="O33"/>
      <c r="P33"/>
      <c r="Q33"/>
      <c r="R33"/>
      <c r="S33"/>
      <c r="T33"/>
      <c r="U33"/>
      <c r="V33"/>
      <c r="W33"/>
      <c r="X33"/>
      <c r="Y33"/>
      <c r="Z33"/>
      <c r="AA33"/>
      <c r="AB33"/>
      <c r="AC33"/>
      <c r="AD33"/>
      <c r="AE33"/>
      <c r="AF33" s="1"/>
      <c r="AG33" s="1"/>
      <c r="AH33" s="1"/>
      <c r="AI33" s="1"/>
      <c r="AJ33" s="1"/>
      <c r="AK33" s="1"/>
      <c r="AL33" s="1"/>
      <c r="AM33" s="1"/>
      <c r="AN33" s="1"/>
      <c r="AO33" s="1"/>
      <c r="AP33" s="1"/>
      <c r="AQ33" s="1"/>
      <c r="AR33" s="1"/>
      <c r="AS33" s="1"/>
      <c r="AT33" s="1"/>
      <c r="AU33" s="1"/>
      <c r="AV33" s="1"/>
      <c r="AW33" s="1"/>
      <c r="AX33" s="1"/>
    </row>
    <row r="34" spans="1:50" s="2" customFormat="1" x14ac:dyDescent="0.25">
      <c r="A34" s="1"/>
      <c r="B34" s="1"/>
      <c r="C34" s="3"/>
      <c r="D34" s="3"/>
      <c r="E34" s="3"/>
      <c r="G34" s="3"/>
      <c r="H34" s="3"/>
      <c r="I34"/>
      <c r="J34"/>
      <c r="K34"/>
      <c r="L34"/>
      <c r="M34"/>
      <c r="N34"/>
      <c r="O34"/>
      <c r="P34"/>
      <c r="Q34"/>
      <c r="R34"/>
      <c r="S34"/>
      <c r="T34"/>
      <c r="U34"/>
      <c r="V34"/>
      <c r="W34"/>
      <c r="X34"/>
      <c r="Y34"/>
      <c r="Z34"/>
      <c r="AA34"/>
      <c r="AB34"/>
      <c r="AC34"/>
      <c r="AD34"/>
      <c r="AE34"/>
      <c r="AF34" s="1"/>
      <c r="AG34" s="1"/>
      <c r="AH34" s="1"/>
      <c r="AI34" s="1"/>
      <c r="AJ34" s="1"/>
      <c r="AK34" s="1"/>
      <c r="AL34" s="1"/>
      <c r="AM34" s="1"/>
      <c r="AN34" s="1"/>
      <c r="AO34" s="1"/>
      <c r="AP34" s="1"/>
      <c r="AQ34" s="1"/>
      <c r="AR34" s="1"/>
      <c r="AS34" s="1"/>
      <c r="AT34" s="1"/>
      <c r="AU34" s="1"/>
      <c r="AV34" s="1"/>
      <c r="AW34" s="1"/>
      <c r="AX34" s="1"/>
    </row>
    <row r="35" spans="1:50" s="2" customFormat="1" x14ac:dyDescent="0.25">
      <c r="A35" s="1"/>
      <c r="B35" s="1"/>
      <c r="C35" s="3"/>
      <c r="D35" s="3"/>
      <c r="E35" s="3"/>
      <c r="G35" s="3"/>
      <c r="H35" s="3"/>
      <c r="I35"/>
      <c r="J35"/>
      <c r="K35"/>
      <c r="L35"/>
      <c r="M35"/>
      <c r="N35"/>
      <c r="O35"/>
      <c r="P35"/>
      <c r="Q35"/>
      <c r="R35"/>
      <c r="S35"/>
      <c r="T35"/>
      <c r="U35"/>
      <c r="V35"/>
      <c r="W35"/>
      <c r="X35"/>
      <c r="Y35"/>
      <c r="Z35"/>
      <c r="AA35"/>
      <c r="AB35"/>
      <c r="AC35"/>
      <c r="AD35"/>
      <c r="AE35"/>
      <c r="AF35" s="1"/>
      <c r="AG35" s="1"/>
      <c r="AH35" s="1"/>
      <c r="AI35" s="1"/>
      <c r="AJ35" s="1"/>
      <c r="AK35" s="1"/>
      <c r="AL35" s="1"/>
      <c r="AM35" s="1"/>
      <c r="AN35" s="1"/>
      <c r="AO35" s="1"/>
      <c r="AP35" s="1"/>
      <c r="AQ35" s="1"/>
      <c r="AR35" s="1"/>
      <c r="AS35" s="1"/>
      <c r="AT35" s="1"/>
      <c r="AU35" s="1"/>
      <c r="AV35" s="1"/>
      <c r="AW35" s="1"/>
      <c r="AX35" s="1"/>
    </row>
    <row r="36" spans="1:50" s="2" customFormat="1" x14ac:dyDescent="0.25">
      <c r="A36" s="1"/>
      <c r="B36" s="1"/>
      <c r="C36" s="3"/>
      <c r="D36" s="3"/>
      <c r="E36" s="3"/>
      <c r="G36" s="3"/>
      <c r="H36" s="3"/>
      <c r="I36"/>
      <c r="J36"/>
      <c r="K36"/>
      <c r="L36"/>
      <c r="M36"/>
      <c r="N36"/>
      <c r="O36"/>
      <c r="P36"/>
      <c r="Q36"/>
      <c r="R36"/>
      <c r="S36"/>
      <c r="T36"/>
      <c r="U36"/>
      <c r="V36"/>
      <c r="W36"/>
      <c r="X36"/>
      <c r="Y36"/>
      <c r="Z36"/>
      <c r="AA36"/>
      <c r="AB36"/>
      <c r="AC36"/>
      <c r="AD36"/>
      <c r="AE36"/>
      <c r="AF36" s="1"/>
      <c r="AG36" s="1"/>
      <c r="AH36" s="1"/>
      <c r="AI36" s="1"/>
      <c r="AJ36" s="1"/>
      <c r="AK36" s="1"/>
      <c r="AL36" s="1"/>
      <c r="AM36" s="1"/>
      <c r="AN36" s="1"/>
      <c r="AO36" s="1"/>
      <c r="AP36" s="1"/>
      <c r="AQ36" s="1"/>
      <c r="AR36" s="1"/>
      <c r="AS36" s="1"/>
      <c r="AT36" s="1"/>
      <c r="AU36" s="1"/>
      <c r="AV36" s="1"/>
      <c r="AW36" s="1"/>
      <c r="AX36" s="1"/>
    </row>
    <row r="37" spans="1:50" s="2" customFormat="1" x14ac:dyDescent="0.25">
      <c r="A37" s="1"/>
      <c r="B37" s="1"/>
      <c r="C37" s="3"/>
      <c r="D37" s="3"/>
      <c r="E37" s="3"/>
      <c r="G37" s="3"/>
      <c r="H37" s="3"/>
      <c r="I37"/>
      <c r="J37"/>
      <c r="K37"/>
      <c r="L37"/>
      <c r="M37"/>
      <c r="N37"/>
      <c r="O37"/>
      <c r="P37"/>
      <c r="Q37"/>
      <c r="R37"/>
      <c r="S37"/>
      <c r="T37"/>
      <c r="U37"/>
      <c r="V37"/>
      <c r="W37"/>
      <c r="X37"/>
      <c r="Y37"/>
      <c r="Z37"/>
      <c r="AA37"/>
      <c r="AB37"/>
      <c r="AC37"/>
      <c r="AD37"/>
      <c r="AE37"/>
      <c r="AF37" s="1"/>
      <c r="AG37" s="1"/>
      <c r="AH37" s="1"/>
      <c r="AI37" s="1"/>
      <c r="AJ37" s="1"/>
      <c r="AK37" s="1"/>
      <c r="AL37" s="1"/>
      <c r="AM37" s="1"/>
      <c r="AN37" s="1"/>
      <c r="AO37" s="1"/>
      <c r="AP37" s="1"/>
      <c r="AQ37" s="1"/>
      <c r="AR37" s="1"/>
      <c r="AS37" s="1"/>
      <c r="AT37" s="1"/>
      <c r="AU37" s="1"/>
      <c r="AV37" s="1"/>
      <c r="AW37" s="1"/>
      <c r="AX37" s="1"/>
    </row>
    <row r="38" spans="1:50" s="2" customFormat="1" x14ac:dyDescent="0.25">
      <c r="A38" s="1"/>
      <c r="B38" s="1"/>
      <c r="C38" s="3"/>
      <c r="D38" s="3"/>
      <c r="E38" s="3"/>
      <c r="G38" s="3"/>
      <c r="H38" s="3"/>
      <c r="I38"/>
      <c r="J38"/>
      <c r="K38"/>
      <c r="L38"/>
      <c r="M38"/>
      <c r="N38"/>
      <c r="O38"/>
      <c r="P38"/>
      <c r="Q38"/>
      <c r="R38"/>
      <c r="S38"/>
      <c r="T38"/>
      <c r="U38"/>
      <c r="V38"/>
      <c r="W38"/>
      <c r="X38"/>
      <c r="Y38"/>
      <c r="Z38"/>
      <c r="AA38"/>
      <c r="AB38"/>
      <c r="AC38"/>
      <c r="AD38"/>
      <c r="AE38"/>
      <c r="AF38" s="1"/>
      <c r="AG38" s="1"/>
      <c r="AH38" s="1"/>
      <c r="AI38" s="1"/>
      <c r="AJ38" s="1"/>
      <c r="AK38" s="1"/>
      <c r="AL38" s="1"/>
      <c r="AM38" s="1"/>
      <c r="AN38" s="1"/>
      <c r="AO38" s="1"/>
      <c r="AP38" s="1"/>
      <c r="AQ38" s="1"/>
      <c r="AR38" s="1"/>
      <c r="AS38" s="1"/>
      <c r="AT38" s="1"/>
      <c r="AU38" s="1"/>
      <c r="AV38" s="1"/>
      <c r="AW38" s="1"/>
      <c r="AX38" s="1"/>
    </row>
    <row r="39" spans="1:50" s="2" customFormat="1" x14ac:dyDescent="0.25">
      <c r="A39" s="1"/>
      <c r="B39" s="1"/>
      <c r="C39" s="3"/>
      <c r="D39" s="3"/>
      <c r="E39" s="3"/>
      <c r="G39" s="3"/>
      <c r="H39" s="3"/>
      <c r="I39"/>
      <c r="J39"/>
      <c r="K39"/>
      <c r="L39"/>
      <c r="M39"/>
      <c r="N39"/>
      <c r="O39"/>
      <c r="P39"/>
      <c r="Q39"/>
      <c r="R39"/>
      <c r="S39"/>
      <c r="T39"/>
      <c r="U39"/>
      <c r="V39"/>
      <c r="W39"/>
      <c r="X39"/>
      <c r="Y39"/>
      <c r="Z39"/>
      <c r="AA39"/>
      <c r="AB39"/>
      <c r="AC39"/>
      <c r="AD39"/>
      <c r="AE39"/>
      <c r="AF39" s="1"/>
      <c r="AG39" s="1"/>
      <c r="AH39" s="1"/>
      <c r="AI39" s="1"/>
      <c r="AJ39" s="1"/>
      <c r="AK39" s="1"/>
      <c r="AL39" s="1"/>
      <c r="AM39" s="1"/>
      <c r="AN39" s="1"/>
      <c r="AO39" s="1"/>
      <c r="AP39" s="1"/>
      <c r="AQ39" s="1"/>
      <c r="AR39" s="1"/>
      <c r="AS39" s="1"/>
      <c r="AT39" s="1"/>
      <c r="AU39" s="1"/>
      <c r="AV39" s="1"/>
      <c r="AW39" s="1"/>
      <c r="AX39" s="1"/>
    </row>
    <row r="40" spans="1:50" s="2" customFormat="1" x14ac:dyDescent="0.25">
      <c r="A40" s="1"/>
      <c r="B40" s="1"/>
      <c r="C40" s="3"/>
      <c r="D40" s="3"/>
      <c r="E40" s="3"/>
      <c r="G40" s="3"/>
      <c r="H40" s="3"/>
      <c r="I40" s="3"/>
      <c r="J40" s="3"/>
      <c r="K40" s="3"/>
      <c r="L40" s="3"/>
      <c r="M40" s="3"/>
      <c r="N40" s="3"/>
      <c r="O40" s="3"/>
      <c r="P40" s="3"/>
      <c r="Q40" s="3"/>
      <c r="R40" s="3"/>
      <c r="S40"/>
      <c r="T40"/>
      <c r="U40"/>
      <c r="V40"/>
      <c r="W40"/>
      <c r="X40"/>
      <c r="Y40"/>
      <c r="Z40"/>
      <c r="AA40"/>
      <c r="AB40"/>
      <c r="AC40"/>
      <c r="AD40"/>
      <c r="AE40"/>
      <c r="AF40" s="1"/>
      <c r="AG40" s="1"/>
      <c r="AH40" s="1"/>
      <c r="AI40" s="1"/>
      <c r="AJ40" s="1"/>
      <c r="AK40" s="1"/>
      <c r="AL40" s="1"/>
      <c r="AM40" s="1"/>
      <c r="AN40" s="1"/>
      <c r="AO40" s="1"/>
      <c r="AP40" s="1"/>
      <c r="AQ40" s="1"/>
      <c r="AR40" s="1"/>
      <c r="AS40" s="1"/>
      <c r="AT40" s="1"/>
      <c r="AU40" s="1"/>
      <c r="AV40" s="1"/>
      <c r="AW40" s="1"/>
      <c r="AX40" s="1"/>
    </row>
    <row r="41" spans="1:50" s="2" customFormat="1" x14ac:dyDescent="0.25">
      <c r="A41" s="1"/>
      <c r="B41" s="1"/>
      <c r="C41" s="3"/>
      <c r="D41" s="3"/>
      <c r="E41" s="3"/>
      <c r="G41" s="3"/>
      <c r="H41" s="3"/>
      <c r="I41" s="3"/>
      <c r="J41" s="3"/>
      <c r="K41" s="3"/>
      <c r="L41" s="3"/>
      <c r="M41" s="3"/>
      <c r="N41" s="3"/>
      <c r="O41" s="3"/>
      <c r="P41" s="3"/>
      <c r="Q41" s="3"/>
      <c r="R41" s="3"/>
      <c r="S41"/>
      <c r="T41"/>
      <c r="U41"/>
      <c r="V41"/>
      <c r="W41"/>
      <c r="X41"/>
      <c r="Y41"/>
      <c r="Z41"/>
      <c r="AA41"/>
      <c r="AB41"/>
      <c r="AC41"/>
      <c r="AD41"/>
      <c r="AE41"/>
      <c r="AF41" s="1"/>
      <c r="AG41" s="1"/>
      <c r="AH41" s="1"/>
      <c r="AI41" s="1"/>
      <c r="AJ41" s="1"/>
      <c r="AK41" s="1"/>
      <c r="AL41" s="1"/>
      <c r="AM41" s="1"/>
      <c r="AN41" s="1"/>
      <c r="AO41" s="1"/>
      <c r="AP41" s="1"/>
      <c r="AQ41" s="1"/>
      <c r="AR41" s="1"/>
      <c r="AS41" s="1"/>
      <c r="AT41" s="1"/>
      <c r="AU41" s="1"/>
      <c r="AV41" s="1"/>
      <c r="AW41" s="1"/>
      <c r="AX41" s="1"/>
    </row>
    <row r="42" spans="1:50" s="2" customFormat="1" ht="13.5" hidden="1" customHeight="1" thickBot="1" x14ac:dyDescent="0.3">
      <c r="A42" s="1"/>
      <c r="B42" s="1"/>
      <c r="C42" s="3"/>
      <c r="D42" s="3"/>
      <c r="E42" s="3"/>
      <c r="G42" s="3"/>
      <c r="H42" s="3"/>
      <c r="I42" s="3"/>
      <c r="J42" s="3"/>
      <c r="K42" s="3"/>
      <c r="L42" s="3"/>
      <c r="M42" s="3"/>
      <c r="N42" s="3"/>
      <c r="O42" s="3"/>
      <c r="P42" s="3"/>
      <c r="Q42" s="3"/>
      <c r="R42" s="3"/>
      <c r="S42"/>
      <c r="T42"/>
      <c r="U42"/>
      <c r="V42"/>
      <c r="W42"/>
      <c r="X42"/>
      <c r="Y42"/>
      <c r="Z42"/>
      <c r="AA42"/>
      <c r="AB42"/>
      <c r="AC42"/>
      <c r="AD42"/>
      <c r="AE42"/>
      <c r="AF42" s="1"/>
      <c r="AG42" s="1"/>
      <c r="AH42" s="1"/>
      <c r="AI42" s="1"/>
      <c r="AJ42" s="1"/>
      <c r="AK42" s="1"/>
      <c r="AL42" s="1"/>
      <c r="AM42" s="1"/>
      <c r="AN42" s="1"/>
      <c r="AO42" s="1"/>
      <c r="AP42" s="1"/>
      <c r="AQ42" s="1"/>
      <c r="AR42" s="1"/>
      <c r="AS42" s="1"/>
      <c r="AT42" s="1"/>
      <c r="AU42" s="1"/>
      <c r="AV42" s="1"/>
      <c r="AW42" s="1"/>
      <c r="AX42" s="1"/>
    </row>
    <row r="43" spans="1:50" s="2" customFormat="1" ht="22.5" hidden="1" customHeight="1" x14ac:dyDescent="0.25">
      <c r="A43" s="1"/>
      <c r="B43" s="1"/>
      <c r="C43" s="3"/>
      <c r="D43" s="3"/>
      <c r="E43" s="3"/>
      <c r="G43" s="3"/>
      <c r="H43" s="3"/>
      <c r="I43" s="3"/>
      <c r="J43" s="3"/>
      <c r="K43" s="3"/>
      <c r="L43" s="3"/>
      <c r="M43" s="3"/>
      <c r="N43" s="3"/>
      <c r="O43" s="3"/>
      <c r="P43" s="3"/>
      <c r="Q43" s="3"/>
      <c r="R43" s="3"/>
      <c r="S43"/>
      <c r="T43"/>
      <c r="U43"/>
      <c r="V43"/>
      <c r="W43"/>
      <c r="X43"/>
      <c r="Y43"/>
      <c r="Z43"/>
      <c r="AA43"/>
      <c r="AB43"/>
      <c r="AC43"/>
      <c r="AD43"/>
      <c r="AE43"/>
      <c r="AF43" s="1"/>
      <c r="AG43" s="1"/>
      <c r="AH43" s="1"/>
      <c r="AI43" s="1"/>
      <c r="AJ43" s="1"/>
      <c r="AK43" s="1"/>
      <c r="AL43" s="1"/>
      <c r="AM43" s="1"/>
      <c r="AN43" s="1"/>
      <c r="AO43" s="1"/>
      <c r="AP43" s="1"/>
      <c r="AQ43" s="1"/>
      <c r="AR43" s="1"/>
      <c r="AS43" s="1"/>
      <c r="AT43" s="1"/>
      <c r="AU43" s="1"/>
      <c r="AV43" s="1"/>
      <c r="AW43" s="1"/>
      <c r="AX43" s="1"/>
    </row>
    <row r="44" spans="1:50" x14ac:dyDescent="0.25">
      <c r="C44" s="3"/>
      <c r="D44" s="3"/>
      <c r="E44" s="3"/>
      <c r="U44"/>
      <c r="V44"/>
      <c r="W44"/>
      <c r="X44"/>
      <c r="Y44"/>
      <c r="Z44"/>
      <c r="AA44"/>
      <c r="AB44"/>
      <c r="AC44"/>
      <c r="AD44"/>
      <c r="AE44"/>
    </row>
    <row r="45" spans="1:50" x14ac:dyDescent="0.25">
      <c r="C45" s="3"/>
      <c r="D45" s="3"/>
      <c r="E45" s="3"/>
      <c r="U45"/>
      <c r="V45"/>
      <c r="W45"/>
      <c r="X45"/>
      <c r="Y45"/>
      <c r="Z45"/>
      <c r="AA45"/>
      <c r="AB45"/>
      <c r="AC45"/>
      <c r="AD45"/>
      <c r="AE45"/>
    </row>
    <row r="46" spans="1:50" s="2" customFormat="1" x14ac:dyDescent="0.25">
      <c r="A46" s="1"/>
      <c r="B46" s="1"/>
      <c r="C46" s="3"/>
      <c r="D46" s="3"/>
      <c r="E46" s="3"/>
      <c r="G46" s="3"/>
      <c r="H46" s="3"/>
      <c r="I46" s="3"/>
      <c r="J46" s="3"/>
      <c r="K46" s="3"/>
      <c r="L46" s="3"/>
      <c r="M46" s="3"/>
      <c r="N46" s="3"/>
      <c r="O46" s="3"/>
      <c r="P46" s="3"/>
      <c r="Q46" s="3"/>
      <c r="R46" s="3"/>
      <c r="S46"/>
      <c r="T46"/>
      <c r="U46"/>
      <c r="V46"/>
      <c r="W46"/>
      <c r="X46"/>
      <c r="Y46"/>
      <c r="Z46"/>
      <c r="AA46"/>
      <c r="AB46"/>
      <c r="AC46"/>
      <c r="AD46"/>
      <c r="AE46"/>
      <c r="AF46" s="1"/>
      <c r="AG46" s="1"/>
      <c r="AH46" s="1"/>
      <c r="AI46" s="1"/>
      <c r="AJ46" s="1"/>
      <c r="AK46" s="1"/>
      <c r="AL46" s="1"/>
      <c r="AM46" s="1"/>
      <c r="AN46" s="1"/>
      <c r="AO46" s="1"/>
      <c r="AP46" s="1"/>
      <c r="AQ46" s="1"/>
      <c r="AR46" s="1"/>
      <c r="AS46" s="1"/>
      <c r="AT46" s="1"/>
      <c r="AU46" s="1"/>
      <c r="AV46" s="1"/>
      <c r="AW46" s="1"/>
      <c r="AX46" s="1"/>
    </row>
    <row r="47" spans="1:50" s="2" customFormat="1" ht="12.75" hidden="1" customHeight="1" x14ac:dyDescent="0.25">
      <c r="A47" s="1"/>
      <c r="B47" s="1"/>
      <c r="C47" s="3"/>
      <c r="D47" s="3"/>
      <c r="E47" s="3"/>
      <c r="G47" s="3"/>
      <c r="H47" s="3"/>
      <c r="I47" s="3"/>
      <c r="J47" s="3"/>
      <c r="K47" s="3"/>
      <c r="L47" s="3"/>
      <c r="M47" s="3"/>
      <c r="N47" s="3"/>
      <c r="O47" s="3"/>
      <c r="P47" s="3"/>
      <c r="Q47" s="3"/>
      <c r="R47" s="3"/>
      <c r="S47"/>
      <c r="T47"/>
      <c r="U47"/>
      <c r="V47"/>
      <c r="W47"/>
      <c r="X47"/>
      <c r="Y47"/>
      <c r="Z47"/>
      <c r="AA47"/>
      <c r="AB47"/>
      <c r="AC47"/>
      <c r="AD47"/>
      <c r="AE47"/>
      <c r="AF47" s="1"/>
      <c r="AG47" s="1"/>
      <c r="AH47" s="1"/>
      <c r="AI47" s="1"/>
      <c r="AJ47" s="1"/>
      <c r="AK47" s="1"/>
      <c r="AL47" s="1"/>
      <c r="AM47" s="1"/>
      <c r="AN47" s="1"/>
      <c r="AO47" s="1"/>
      <c r="AP47" s="1"/>
      <c r="AQ47" s="1"/>
      <c r="AR47" s="1"/>
      <c r="AS47" s="1"/>
      <c r="AT47" s="1"/>
      <c r="AU47" s="1"/>
      <c r="AV47" s="1"/>
      <c r="AW47" s="1"/>
      <c r="AX47" s="1"/>
    </row>
    <row r="48" spans="1:50" s="2" customFormat="1" x14ac:dyDescent="0.25">
      <c r="A48" s="1"/>
      <c r="B48" s="1"/>
      <c r="C48" s="3"/>
      <c r="D48" s="3"/>
      <c r="E48" s="3"/>
      <c r="G48" s="3"/>
      <c r="H48" s="3"/>
      <c r="I48" s="3"/>
      <c r="J48" s="3"/>
      <c r="K48" s="3"/>
      <c r="L48" s="3"/>
      <c r="M48" s="3"/>
      <c r="N48" s="3"/>
      <c r="O48" s="3"/>
      <c r="P48" s="3"/>
      <c r="Q48" s="3"/>
      <c r="R48" s="3"/>
      <c r="S48"/>
      <c r="T48"/>
      <c r="U48"/>
      <c r="V48"/>
      <c r="W48"/>
      <c r="X48"/>
      <c r="Y48"/>
      <c r="Z48"/>
      <c r="AA48"/>
      <c r="AB48"/>
      <c r="AC48"/>
      <c r="AD48"/>
      <c r="AE48"/>
      <c r="AF48" s="1"/>
      <c r="AG48" s="1"/>
      <c r="AH48" s="1"/>
      <c r="AI48" s="1"/>
      <c r="AJ48" s="1"/>
      <c r="AK48" s="1"/>
      <c r="AL48" s="1"/>
      <c r="AM48" s="1"/>
      <c r="AN48" s="1"/>
      <c r="AO48" s="1"/>
      <c r="AP48" s="1"/>
      <c r="AQ48" s="1"/>
      <c r="AR48" s="1"/>
      <c r="AS48" s="1"/>
      <c r="AT48" s="1"/>
      <c r="AU48" s="1"/>
      <c r="AV48" s="1"/>
      <c r="AW48" s="1"/>
      <c r="AX48" s="1"/>
    </row>
    <row r="49" spans="1:50" s="2" customFormat="1" ht="22.5" hidden="1" customHeight="1" x14ac:dyDescent="0.25">
      <c r="A49" s="1"/>
      <c r="B49" s="1"/>
      <c r="C49" s="3"/>
      <c r="D49" s="3"/>
      <c r="E49" s="3"/>
      <c r="G49" s="3"/>
      <c r="H49" s="3"/>
      <c r="I49" s="3"/>
      <c r="J49" s="3"/>
      <c r="K49" s="3"/>
      <c r="L49" s="3"/>
      <c r="M49" s="3"/>
      <c r="N49" s="3"/>
      <c r="O49" s="3"/>
      <c r="P49" s="3"/>
      <c r="Q49" s="3"/>
      <c r="R49" s="3"/>
      <c r="S49"/>
      <c r="T49"/>
      <c r="U49"/>
      <c r="V49"/>
      <c r="W49"/>
      <c r="X49"/>
      <c r="Y49"/>
      <c r="Z49"/>
      <c r="AA49"/>
      <c r="AB49"/>
      <c r="AC49"/>
      <c r="AD49"/>
      <c r="AE49"/>
      <c r="AF49" s="1"/>
      <c r="AG49" s="1"/>
      <c r="AH49" s="1"/>
      <c r="AI49" s="1"/>
      <c r="AJ49" s="1"/>
      <c r="AK49" s="1"/>
      <c r="AL49" s="1"/>
      <c r="AM49" s="1"/>
      <c r="AN49" s="1"/>
      <c r="AO49" s="1"/>
      <c r="AP49" s="1"/>
      <c r="AQ49" s="1"/>
      <c r="AR49" s="1"/>
      <c r="AS49" s="1"/>
      <c r="AT49" s="1"/>
      <c r="AU49" s="1"/>
      <c r="AV49" s="1"/>
      <c r="AW49" s="1"/>
      <c r="AX49" s="1"/>
    </row>
    <row r="50" spans="1:50" ht="14.25" customHeight="1" x14ac:dyDescent="0.25">
      <c r="C50" s="3"/>
      <c r="D50" s="3"/>
      <c r="E50" s="3"/>
      <c r="U50"/>
      <c r="V50"/>
      <c r="W50"/>
      <c r="X50"/>
      <c r="Y50"/>
      <c r="Z50"/>
      <c r="AA50"/>
      <c r="AB50"/>
      <c r="AC50"/>
      <c r="AD50"/>
      <c r="AE50"/>
    </row>
    <row r="51" spans="1:50" ht="12.75" hidden="1" customHeight="1" x14ac:dyDescent="0.25">
      <c r="C51" s="3"/>
      <c r="D51" s="3"/>
      <c r="E51" s="3"/>
      <c r="U51"/>
      <c r="V51"/>
      <c r="W51"/>
      <c r="X51"/>
      <c r="Y51"/>
      <c r="Z51"/>
      <c r="AA51"/>
      <c r="AB51"/>
      <c r="AC51"/>
      <c r="AD51"/>
      <c r="AE51"/>
    </row>
    <row r="52" spans="1:50" x14ac:dyDescent="0.25">
      <c r="C52" s="3"/>
      <c r="D52" s="3"/>
      <c r="E52" s="3"/>
      <c r="U52"/>
      <c r="V52"/>
      <c r="W52"/>
      <c r="X52"/>
      <c r="Y52"/>
      <c r="Z52"/>
      <c r="AA52"/>
      <c r="AB52"/>
      <c r="AC52"/>
      <c r="AD52"/>
      <c r="AE52"/>
    </row>
    <row r="53" spans="1:50" x14ac:dyDescent="0.25">
      <c r="C53" s="3"/>
      <c r="D53" s="3"/>
      <c r="E53" s="3"/>
      <c r="U53"/>
      <c r="V53"/>
      <c r="W53"/>
      <c r="X53"/>
      <c r="Y53"/>
      <c r="Z53"/>
      <c r="AA53"/>
      <c r="AB53"/>
      <c r="AC53"/>
      <c r="AD53"/>
      <c r="AE53"/>
    </row>
    <row r="54" spans="1:50" ht="12.75" hidden="1" customHeight="1" x14ac:dyDescent="0.25">
      <c r="C54" s="3"/>
      <c r="D54" s="3"/>
      <c r="E54" s="3"/>
      <c r="U54"/>
      <c r="V54"/>
      <c r="W54"/>
      <c r="X54"/>
      <c r="Y54"/>
      <c r="Z54"/>
      <c r="AA54"/>
      <c r="AB54"/>
      <c r="AC54"/>
      <c r="AD54"/>
      <c r="AE54"/>
    </row>
    <row r="55" spans="1:50" x14ac:dyDescent="0.25">
      <c r="C55" s="3"/>
      <c r="D55" s="3"/>
      <c r="E55" s="3"/>
      <c r="U55"/>
      <c r="V55"/>
      <c r="W55"/>
      <c r="X55"/>
      <c r="Y55"/>
      <c r="Z55"/>
      <c r="AA55"/>
      <c r="AB55"/>
      <c r="AC55"/>
      <c r="AD55"/>
      <c r="AE55"/>
    </row>
    <row r="56" spans="1:50" ht="12.75" hidden="1" customHeight="1" x14ac:dyDescent="0.25">
      <c r="C56" s="3"/>
      <c r="D56" s="3"/>
      <c r="E56" s="3"/>
      <c r="U56"/>
      <c r="V56"/>
      <c r="W56"/>
      <c r="X56"/>
      <c r="Y56"/>
      <c r="Z56"/>
      <c r="AA56"/>
      <c r="AB56"/>
      <c r="AC56"/>
      <c r="AD56"/>
      <c r="AE56"/>
    </row>
    <row r="57" spans="1:50" ht="22.5" hidden="1" customHeight="1" x14ac:dyDescent="0.25">
      <c r="C57" s="3"/>
      <c r="D57" s="3"/>
      <c r="E57" s="3"/>
      <c r="U57"/>
      <c r="V57"/>
      <c r="W57"/>
      <c r="X57"/>
      <c r="Y57"/>
      <c r="Z57"/>
      <c r="AA57"/>
      <c r="AB57"/>
      <c r="AC57"/>
      <c r="AD57"/>
      <c r="AE57"/>
    </row>
    <row r="58" spans="1:50" x14ac:dyDescent="0.25">
      <c r="C58" s="3"/>
      <c r="D58" s="3"/>
      <c r="E58" s="3"/>
      <c r="U58"/>
      <c r="V58"/>
      <c r="W58"/>
      <c r="X58"/>
      <c r="Y58"/>
      <c r="Z58"/>
      <c r="AA58"/>
      <c r="AB58"/>
      <c r="AC58"/>
      <c r="AD58"/>
      <c r="AE58"/>
    </row>
    <row r="59" spans="1:50" ht="22.5" hidden="1" customHeight="1" x14ac:dyDescent="0.25">
      <c r="C59" s="3"/>
      <c r="D59" s="3"/>
      <c r="E59" s="3"/>
      <c r="U59"/>
      <c r="V59"/>
      <c r="W59"/>
      <c r="X59"/>
      <c r="Y59"/>
      <c r="Z59"/>
      <c r="AA59"/>
      <c r="AB59"/>
      <c r="AC59"/>
      <c r="AD59"/>
      <c r="AE59"/>
    </row>
    <row r="60" spans="1:50" ht="12.75" hidden="1" customHeight="1" x14ac:dyDescent="0.25">
      <c r="C60" s="3"/>
      <c r="D60" s="3"/>
      <c r="E60" s="3"/>
      <c r="U60"/>
      <c r="V60"/>
      <c r="W60"/>
      <c r="X60"/>
      <c r="Y60"/>
      <c r="Z60"/>
      <c r="AA60"/>
      <c r="AB60"/>
      <c r="AC60"/>
      <c r="AD60"/>
      <c r="AE60"/>
    </row>
    <row r="61" spans="1:50" x14ac:dyDescent="0.25">
      <c r="C61" s="3"/>
      <c r="D61" s="3"/>
      <c r="E61" s="3"/>
      <c r="U61"/>
      <c r="V61"/>
      <c r="W61"/>
      <c r="X61"/>
      <c r="Y61"/>
      <c r="Z61"/>
      <c r="AA61"/>
      <c r="AB61"/>
      <c r="AC61"/>
      <c r="AD61"/>
      <c r="AE61"/>
    </row>
    <row r="62" spans="1:50" x14ac:dyDescent="0.25">
      <c r="C62" s="3"/>
      <c r="D62" s="3"/>
      <c r="E62" s="3"/>
      <c r="U62"/>
      <c r="V62"/>
      <c r="W62"/>
      <c r="X62"/>
      <c r="Y62"/>
      <c r="Z62"/>
      <c r="AA62"/>
      <c r="AB62"/>
      <c r="AC62"/>
      <c r="AD62"/>
      <c r="AE62"/>
    </row>
    <row r="63" spans="1:50" ht="13.5" hidden="1" customHeight="1" thickBot="1" x14ac:dyDescent="0.3">
      <c r="C63" s="3"/>
      <c r="D63" s="3"/>
      <c r="E63" s="3"/>
      <c r="U63"/>
      <c r="V63"/>
      <c r="W63"/>
      <c r="X63"/>
      <c r="Y63"/>
      <c r="Z63"/>
      <c r="AA63"/>
      <c r="AB63"/>
      <c r="AC63"/>
      <c r="AD63"/>
      <c r="AE63"/>
    </row>
    <row r="64" spans="1:50" x14ac:dyDescent="0.25">
      <c r="C64" s="3"/>
      <c r="D64" s="3"/>
      <c r="E64" s="3"/>
      <c r="U64"/>
      <c r="V64"/>
      <c r="W64"/>
      <c r="X64"/>
      <c r="Y64"/>
      <c r="Z64"/>
      <c r="AA64"/>
      <c r="AB64"/>
      <c r="AC64"/>
      <c r="AD64"/>
      <c r="AE64"/>
    </row>
    <row r="65" spans="3:31" x14ac:dyDescent="0.25">
      <c r="C65" s="3"/>
      <c r="D65" s="3"/>
      <c r="E65" s="3"/>
      <c r="U65"/>
      <c r="V65"/>
      <c r="W65"/>
      <c r="X65"/>
      <c r="Y65"/>
      <c r="Z65"/>
      <c r="AA65"/>
      <c r="AB65"/>
      <c r="AC65"/>
      <c r="AD65"/>
      <c r="AE65"/>
    </row>
    <row r="66" spans="3:31" x14ac:dyDescent="0.25">
      <c r="C66" s="3"/>
      <c r="D66" s="3"/>
      <c r="E66" s="3"/>
      <c r="U66"/>
      <c r="V66"/>
      <c r="W66"/>
      <c r="X66"/>
      <c r="Y66"/>
      <c r="Z66"/>
      <c r="AA66"/>
      <c r="AB66"/>
      <c r="AC66"/>
      <c r="AD66"/>
      <c r="AE66"/>
    </row>
    <row r="67" spans="3:31" x14ac:dyDescent="0.25">
      <c r="C67" s="3"/>
      <c r="D67" s="3"/>
      <c r="E67" s="3"/>
      <c r="U67"/>
      <c r="V67"/>
      <c r="W67"/>
      <c r="X67"/>
      <c r="Y67"/>
      <c r="Z67"/>
      <c r="AA67"/>
      <c r="AB67"/>
      <c r="AC67"/>
      <c r="AD67"/>
      <c r="AE67"/>
    </row>
    <row r="68" spans="3:31" x14ac:dyDescent="0.25">
      <c r="C68" s="3"/>
      <c r="D68" s="3"/>
      <c r="E68" s="3"/>
      <c r="U68"/>
      <c r="V68"/>
      <c r="W68"/>
      <c r="X68"/>
      <c r="Y68"/>
      <c r="Z68"/>
      <c r="AA68"/>
      <c r="AB68"/>
      <c r="AC68"/>
      <c r="AD68"/>
      <c r="AE68"/>
    </row>
    <row r="69" spans="3:31" x14ac:dyDescent="0.25">
      <c r="C69" s="3"/>
      <c r="D69" s="3"/>
      <c r="E69" s="3"/>
      <c r="U69"/>
      <c r="V69"/>
      <c r="W69"/>
      <c r="X69"/>
      <c r="Y69"/>
      <c r="Z69"/>
      <c r="AA69"/>
      <c r="AB69"/>
      <c r="AC69"/>
      <c r="AD69"/>
      <c r="AE69"/>
    </row>
    <row r="70" spans="3:31" x14ac:dyDescent="0.25">
      <c r="C70" s="3"/>
      <c r="D70" s="3"/>
      <c r="E70" s="3"/>
      <c r="U70"/>
      <c r="V70"/>
      <c r="W70"/>
      <c r="X70"/>
      <c r="Y70"/>
      <c r="Z70"/>
      <c r="AA70"/>
      <c r="AB70"/>
      <c r="AC70"/>
      <c r="AD70"/>
      <c r="AE70"/>
    </row>
    <row r="71" spans="3:31" x14ac:dyDescent="0.25">
      <c r="C71" s="3"/>
      <c r="D71" s="3"/>
      <c r="E71" s="3"/>
      <c r="U71"/>
      <c r="V71"/>
      <c r="W71"/>
      <c r="X71"/>
      <c r="Y71"/>
      <c r="Z71"/>
      <c r="AA71"/>
      <c r="AB71"/>
      <c r="AC71"/>
      <c r="AD71"/>
      <c r="AE71"/>
    </row>
    <row r="72" spans="3:31" x14ac:dyDescent="0.25">
      <c r="C72" s="3"/>
      <c r="D72" s="3"/>
      <c r="E72" s="3"/>
    </row>
    <row r="73" spans="3:31" x14ac:dyDescent="0.25">
      <c r="C73" s="3"/>
      <c r="D73" s="3"/>
      <c r="E73" s="3"/>
    </row>
    <row r="74" spans="3:31" x14ac:dyDescent="0.25">
      <c r="C74" s="3"/>
      <c r="D74" s="3"/>
      <c r="E74" s="3"/>
    </row>
    <row r="75" spans="3:31" x14ac:dyDescent="0.25">
      <c r="C75" s="3"/>
      <c r="D75" s="3"/>
      <c r="E75" s="3"/>
    </row>
    <row r="76" spans="3:31" x14ac:dyDescent="0.25">
      <c r="C76" s="3"/>
      <c r="D76" s="3"/>
      <c r="E76" s="3"/>
    </row>
    <row r="77" spans="3:31" x14ac:dyDescent="0.25">
      <c r="C77" s="3"/>
      <c r="D77" s="3"/>
      <c r="E77" s="3"/>
    </row>
    <row r="78" spans="3:31" x14ac:dyDescent="0.25">
      <c r="C78" s="3"/>
      <c r="D78" s="3"/>
      <c r="E78" s="3"/>
    </row>
    <row r="79" spans="3:31" x14ac:dyDescent="0.25">
      <c r="C79" s="3"/>
      <c r="D79" s="3"/>
      <c r="E79" s="3"/>
    </row>
    <row r="80" spans="3:31"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sheetData>
  <mergeCells count="15">
    <mergeCell ref="I24:O24"/>
    <mergeCell ref="P15:Q15"/>
    <mergeCell ref="P4:Q4"/>
    <mergeCell ref="R4:R5"/>
    <mergeCell ref="I4:I5"/>
    <mergeCell ref="J4:K4"/>
    <mergeCell ref="L4:L5"/>
    <mergeCell ref="M4:N4"/>
    <mergeCell ref="O4:O5"/>
    <mergeCell ref="I15:I16"/>
    <mergeCell ref="J15:K15"/>
    <mergeCell ref="L15:L16"/>
    <mergeCell ref="M15:N15"/>
    <mergeCell ref="O15:O16"/>
    <mergeCell ref="R15:R16"/>
  </mergeCells>
  <pageMargins left="0.75" right="0.75" top="1" bottom="1" header="0.5" footer="0.5"/>
  <pageSetup paperSize="9" orientation="portrait" r:id="rId1"/>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8"/>
  <sheetViews>
    <sheetView topLeftCell="A85" workbookViewId="0"/>
  </sheetViews>
  <sheetFormatPr defaultColWidth="36" defaultRowHeight="15" x14ac:dyDescent="0.25"/>
  <cols>
    <col min="1" max="1" width="8.5703125" customWidth="1"/>
    <col min="2" max="2" width="6.7109375" customWidth="1"/>
    <col min="3" max="3" width="35.140625" bestFit="1" customWidth="1"/>
    <col min="4" max="4" width="8.85546875" customWidth="1"/>
    <col min="5" max="5" width="6.42578125" bestFit="1" customWidth="1"/>
    <col min="6" max="6" width="5.5703125" style="184" bestFit="1" customWidth="1"/>
    <col min="7" max="8" width="5.42578125" bestFit="1" customWidth="1"/>
    <col min="9" max="9" width="6.42578125" customWidth="1"/>
    <col min="10" max="10" width="5.42578125" bestFit="1" customWidth="1"/>
    <col min="11" max="11" width="4" bestFit="1" customWidth="1"/>
  </cols>
  <sheetData>
    <row r="2" spans="2:11" ht="17.25" x14ac:dyDescent="0.25">
      <c r="B2" s="431" t="s">
        <v>2491</v>
      </c>
    </row>
    <row r="3" spans="2:11" ht="15.75" thickBot="1" x14ac:dyDescent="0.3">
      <c r="F3"/>
    </row>
    <row r="4" spans="2:11" ht="36.75" customHeight="1" thickBot="1" x14ac:dyDescent="0.3">
      <c r="B4" s="7660" t="s">
        <v>1214</v>
      </c>
      <c r="C4" s="7660" t="s">
        <v>1215</v>
      </c>
      <c r="D4" s="7660" t="s">
        <v>1216</v>
      </c>
      <c r="E4" s="7660" t="s">
        <v>1217</v>
      </c>
      <c r="F4" s="7664"/>
      <c r="G4" s="7665" t="s">
        <v>2627</v>
      </c>
      <c r="H4" s="7146"/>
      <c r="I4" s="7146"/>
      <c r="J4" s="7146"/>
      <c r="K4" s="7146"/>
    </row>
    <row r="5" spans="2:11" ht="15.75" thickBot="1" x14ac:dyDescent="0.3">
      <c r="B5" s="7166"/>
      <c r="C5" s="7300"/>
      <c r="D5" s="7662"/>
      <c r="E5" s="7661"/>
      <c r="F5" s="7661"/>
      <c r="G5" s="7651" t="s">
        <v>1218</v>
      </c>
      <c r="H5" s="7651"/>
      <c r="I5" s="7660" t="s">
        <v>2628</v>
      </c>
      <c r="J5" s="7651" t="s">
        <v>1219</v>
      </c>
      <c r="K5" s="7651"/>
    </row>
    <row r="6" spans="2:11" x14ac:dyDescent="0.25">
      <c r="B6" s="7166"/>
      <c r="C6" s="7300"/>
      <c r="D6" s="7662"/>
      <c r="E6" s="7652" t="s">
        <v>2360</v>
      </c>
      <c r="F6" s="7654" t="s">
        <v>1852</v>
      </c>
      <c r="G6" s="7656" t="s">
        <v>1220</v>
      </c>
      <c r="H6" s="7658" t="s">
        <v>1221</v>
      </c>
      <c r="I6" s="7260"/>
      <c r="J6" s="7656" t="s">
        <v>1220</v>
      </c>
      <c r="K6" s="7658" t="s">
        <v>1221</v>
      </c>
    </row>
    <row r="7" spans="2:11" ht="15.75" thickBot="1" x14ac:dyDescent="0.3">
      <c r="B7" s="7661"/>
      <c r="C7" s="7301"/>
      <c r="D7" s="7663"/>
      <c r="E7" s="7653"/>
      <c r="F7" s="7655"/>
      <c r="G7" s="7657"/>
      <c r="H7" s="7659"/>
      <c r="I7" s="7261"/>
      <c r="J7" s="7657"/>
      <c r="K7" s="7659"/>
    </row>
    <row r="8" spans="2:11" ht="23.25" thickBot="1" x14ac:dyDescent="0.3">
      <c r="B8" s="5901" t="s">
        <v>820</v>
      </c>
      <c r="C8" s="5902" t="s">
        <v>595</v>
      </c>
      <c r="D8" s="5903">
        <v>123</v>
      </c>
      <c r="E8" s="5904">
        <v>4</v>
      </c>
      <c r="F8" s="1636">
        <v>3.2520325203252036</v>
      </c>
      <c r="G8" s="5905">
        <v>0</v>
      </c>
      <c r="H8" s="5906">
        <v>4</v>
      </c>
      <c r="I8" s="5907">
        <v>0</v>
      </c>
      <c r="J8" s="5905">
        <v>3</v>
      </c>
      <c r="K8" s="5906">
        <v>1</v>
      </c>
    </row>
    <row r="9" spans="2:11" ht="15.75" thickBot="1" x14ac:dyDescent="0.3">
      <c r="B9" s="5908" t="s">
        <v>841</v>
      </c>
      <c r="C9" s="5909" t="s">
        <v>842</v>
      </c>
      <c r="D9" s="5910">
        <v>7</v>
      </c>
      <c r="E9" s="5911">
        <v>4</v>
      </c>
      <c r="F9" s="5912">
        <v>57.142857142857139</v>
      </c>
      <c r="G9" s="5913">
        <v>0</v>
      </c>
      <c r="H9" s="5914">
        <v>4</v>
      </c>
      <c r="I9" s="5915">
        <v>0</v>
      </c>
      <c r="J9" s="5913">
        <v>3</v>
      </c>
      <c r="K9" s="5914">
        <v>1</v>
      </c>
    </row>
    <row r="10" spans="2:11" s="1637" customFormat="1" ht="15.75" thickBot="1" x14ac:dyDescent="0.3">
      <c r="B10" s="5901" t="s">
        <v>848</v>
      </c>
      <c r="C10" s="5902" t="s">
        <v>598</v>
      </c>
      <c r="D10" s="5916">
        <v>2473</v>
      </c>
      <c r="E10" s="5917">
        <v>1473</v>
      </c>
      <c r="F10" s="5918">
        <v>59.56328346138293</v>
      </c>
      <c r="G10" s="5919">
        <v>434</v>
      </c>
      <c r="H10" s="5920">
        <v>1043</v>
      </c>
      <c r="I10" s="5921">
        <v>128</v>
      </c>
      <c r="J10" s="5919">
        <v>1146</v>
      </c>
      <c r="K10" s="5920">
        <v>209</v>
      </c>
    </row>
    <row r="11" spans="2:11" s="1637" customFormat="1" x14ac:dyDescent="0.25">
      <c r="B11" s="5922" t="s">
        <v>599</v>
      </c>
      <c r="C11" s="5923" t="s">
        <v>600</v>
      </c>
      <c r="D11" s="5924">
        <v>12</v>
      </c>
      <c r="E11" s="5925">
        <v>7</v>
      </c>
      <c r="F11" s="5926">
        <v>58.333333333333336</v>
      </c>
      <c r="G11" s="5927">
        <v>1</v>
      </c>
      <c r="H11" s="5928">
        <v>6</v>
      </c>
      <c r="I11" s="5929">
        <v>0</v>
      </c>
      <c r="J11" s="1638">
        <v>7</v>
      </c>
      <c r="K11" s="1639">
        <v>0</v>
      </c>
    </row>
    <row r="12" spans="2:11" s="1637" customFormat="1" x14ac:dyDescent="0.25">
      <c r="B12" s="5922" t="s">
        <v>599</v>
      </c>
      <c r="C12" s="5923" t="s">
        <v>1222</v>
      </c>
      <c r="D12" s="5930">
        <v>93</v>
      </c>
      <c r="E12" s="5931">
        <v>33</v>
      </c>
      <c r="F12" s="5912">
        <v>35.483870967741936</v>
      </c>
      <c r="G12" s="5932">
        <v>25</v>
      </c>
      <c r="H12" s="5933">
        <v>8</v>
      </c>
      <c r="I12" s="5934">
        <v>1</v>
      </c>
      <c r="J12" s="5932">
        <v>14</v>
      </c>
      <c r="K12" s="1640">
        <v>17</v>
      </c>
    </row>
    <row r="13" spans="2:11" s="1637" customFormat="1" x14ac:dyDescent="0.25">
      <c r="B13" s="5908" t="s">
        <v>450</v>
      </c>
      <c r="C13" s="5909" t="s">
        <v>601</v>
      </c>
      <c r="D13" s="5935">
        <v>15</v>
      </c>
      <c r="E13" s="5936">
        <v>12</v>
      </c>
      <c r="F13" s="5937">
        <v>80</v>
      </c>
      <c r="G13" s="5938">
        <v>6</v>
      </c>
      <c r="H13" s="5939">
        <v>6</v>
      </c>
      <c r="I13" s="5940">
        <v>2</v>
      </c>
      <c r="J13" s="1641">
        <v>9</v>
      </c>
      <c r="K13" s="1642">
        <v>2</v>
      </c>
    </row>
    <row r="14" spans="2:11" s="1637" customFormat="1" x14ac:dyDescent="0.25">
      <c r="B14" s="5908" t="s">
        <v>450</v>
      </c>
      <c r="C14" s="5909" t="s">
        <v>1223</v>
      </c>
      <c r="D14" s="5935">
        <v>15</v>
      </c>
      <c r="E14" s="5936">
        <v>7</v>
      </c>
      <c r="F14" s="5937">
        <v>46.666666666666664</v>
      </c>
      <c r="G14" s="5932">
        <v>2</v>
      </c>
      <c r="H14" s="5933">
        <v>5</v>
      </c>
      <c r="I14" s="5934">
        <v>1</v>
      </c>
      <c r="J14" s="1643">
        <v>5</v>
      </c>
      <c r="K14" s="1640">
        <v>1</v>
      </c>
    </row>
    <row r="15" spans="2:11" s="1637" customFormat="1" x14ac:dyDescent="0.25">
      <c r="B15" s="5941" t="s">
        <v>849</v>
      </c>
      <c r="C15" s="5942" t="s">
        <v>602</v>
      </c>
      <c r="D15" s="5935">
        <v>2</v>
      </c>
      <c r="E15" s="5936">
        <v>2</v>
      </c>
      <c r="F15" s="5937">
        <v>100</v>
      </c>
      <c r="G15" s="5943">
        <v>1</v>
      </c>
      <c r="H15" s="5939">
        <v>1</v>
      </c>
      <c r="I15" s="5940">
        <v>2</v>
      </c>
      <c r="J15" s="5943">
        <v>0</v>
      </c>
      <c r="K15" s="5939">
        <v>2</v>
      </c>
    </row>
    <row r="16" spans="2:11" s="1637" customFormat="1" x14ac:dyDescent="0.25">
      <c r="B16" s="5944" t="s">
        <v>850</v>
      </c>
      <c r="C16" s="5945" t="s">
        <v>603</v>
      </c>
      <c r="D16" s="5935">
        <v>3</v>
      </c>
      <c r="E16" s="5936">
        <v>2</v>
      </c>
      <c r="F16" s="5937">
        <v>66.666666666666657</v>
      </c>
      <c r="G16" s="5943">
        <v>1</v>
      </c>
      <c r="H16" s="5939">
        <v>1</v>
      </c>
      <c r="I16" s="5940">
        <v>2</v>
      </c>
      <c r="J16" s="5943">
        <v>1</v>
      </c>
      <c r="K16" s="5939">
        <v>1</v>
      </c>
    </row>
    <row r="17" spans="2:11" s="1637" customFormat="1" x14ac:dyDescent="0.25">
      <c r="B17" s="5922" t="s">
        <v>451</v>
      </c>
      <c r="C17" s="5923" t="s">
        <v>452</v>
      </c>
      <c r="D17" s="5935">
        <v>1468</v>
      </c>
      <c r="E17" s="5936">
        <v>1276</v>
      </c>
      <c r="F17" s="5937">
        <v>86.920980926430516</v>
      </c>
      <c r="G17" s="5943">
        <v>336</v>
      </c>
      <c r="H17" s="5939">
        <v>944</v>
      </c>
      <c r="I17" s="5940">
        <v>118</v>
      </c>
      <c r="J17" s="5943">
        <v>1009</v>
      </c>
      <c r="K17" s="5939">
        <v>169</v>
      </c>
    </row>
    <row r="18" spans="2:11" s="1637" customFormat="1" x14ac:dyDescent="0.25">
      <c r="B18" s="5908" t="s">
        <v>453</v>
      </c>
      <c r="C18" s="5909" t="s">
        <v>454</v>
      </c>
      <c r="D18" s="5935">
        <v>755</v>
      </c>
      <c r="E18" s="5936">
        <v>130</v>
      </c>
      <c r="F18" s="5937">
        <v>17.218543046357617</v>
      </c>
      <c r="G18" s="5943">
        <v>60</v>
      </c>
      <c r="H18" s="5939">
        <v>70</v>
      </c>
      <c r="I18" s="5940">
        <v>2</v>
      </c>
      <c r="J18" s="5943">
        <v>100</v>
      </c>
      <c r="K18" s="5939">
        <v>16</v>
      </c>
    </row>
    <row r="19" spans="2:11" s="1637" customFormat="1" x14ac:dyDescent="0.25">
      <c r="B19" s="5908" t="s">
        <v>854</v>
      </c>
      <c r="C19" s="5909" t="s">
        <v>607</v>
      </c>
      <c r="D19" s="5935">
        <v>8</v>
      </c>
      <c r="E19" s="5936">
        <v>1</v>
      </c>
      <c r="F19" s="5937">
        <v>12.5</v>
      </c>
      <c r="G19" s="5943">
        <v>0</v>
      </c>
      <c r="H19" s="5939">
        <v>1</v>
      </c>
      <c r="I19" s="5940">
        <v>0</v>
      </c>
      <c r="J19" s="5943">
        <v>0</v>
      </c>
      <c r="K19" s="5939">
        <v>0</v>
      </c>
    </row>
    <row r="20" spans="2:11" s="1637" customFormat="1" x14ac:dyDescent="0.25">
      <c r="B20" s="5908" t="s">
        <v>856</v>
      </c>
      <c r="C20" s="5909" t="s">
        <v>609</v>
      </c>
      <c r="D20" s="5935">
        <v>15</v>
      </c>
      <c r="E20" s="5936">
        <v>1</v>
      </c>
      <c r="F20" s="5937">
        <v>6.666666666666667</v>
      </c>
      <c r="G20" s="5943">
        <v>0</v>
      </c>
      <c r="H20" s="5939">
        <v>1</v>
      </c>
      <c r="I20" s="5940">
        <v>0</v>
      </c>
      <c r="J20" s="5943">
        <v>1</v>
      </c>
      <c r="K20" s="5939">
        <v>0</v>
      </c>
    </row>
    <row r="21" spans="2:11" s="1637" customFormat="1" ht="15.75" thickBot="1" x14ac:dyDescent="0.3">
      <c r="B21" s="5946" t="s">
        <v>859</v>
      </c>
      <c r="C21" s="5947" t="s">
        <v>612</v>
      </c>
      <c r="D21" s="5948">
        <v>2</v>
      </c>
      <c r="E21" s="5949">
        <v>2</v>
      </c>
      <c r="F21" s="5950">
        <v>100</v>
      </c>
      <c r="G21" s="5951">
        <v>2</v>
      </c>
      <c r="H21" s="5952">
        <v>0</v>
      </c>
      <c r="I21" s="5953">
        <v>0</v>
      </c>
      <c r="J21" s="5951">
        <v>0</v>
      </c>
      <c r="K21" s="5952">
        <v>1</v>
      </c>
    </row>
    <row r="22" spans="2:11" s="1637" customFormat="1" ht="15.75" thickBot="1" x14ac:dyDescent="0.3">
      <c r="B22" s="5901" t="s">
        <v>873</v>
      </c>
      <c r="C22" s="5902" t="s">
        <v>615</v>
      </c>
      <c r="D22" s="5954">
        <v>6505</v>
      </c>
      <c r="E22" s="5955">
        <v>3608</v>
      </c>
      <c r="F22" s="5956">
        <v>55.465026902382789</v>
      </c>
      <c r="G22" s="5957">
        <v>867</v>
      </c>
      <c r="H22" s="5958">
        <v>2943</v>
      </c>
      <c r="I22" s="5959">
        <v>181</v>
      </c>
      <c r="J22" s="5957">
        <v>2098</v>
      </c>
      <c r="K22" s="5958">
        <v>180</v>
      </c>
    </row>
    <row r="23" spans="2:11" s="1637" customFormat="1" x14ac:dyDescent="0.25">
      <c r="B23" s="5960" t="s">
        <v>874</v>
      </c>
      <c r="C23" s="5961" t="s">
        <v>616</v>
      </c>
      <c r="D23" s="5930">
        <v>67</v>
      </c>
      <c r="E23" s="5931">
        <v>43</v>
      </c>
      <c r="F23" s="5912">
        <v>64.179104477611943</v>
      </c>
      <c r="G23" s="5932">
        <v>1</v>
      </c>
      <c r="H23" s="5933">
        <v>42</v>
      </c>
      <c r="I23" s="5934">
        <v>2</v>
      </c>
      <c r="J23" s="5932">
        <v>20</v>
      </c>
      <c r="K23" s="5933">
        <v>2</v>
      </c>
    </row>
    <row r="24" spans="2:11" s="1637" customFormat="1" x14ac:dyDescent="0.25">
      <c r="B24" s="5944" t="s">
        <v>876</v>
      </c>
      <c r="C24" s="5962" t="s">
        <v>617</v>
      </c>
      <c r="D24" s="5935">
        <v>3</v>
      </c>
      <c r="E24" s="5936">
        <v>3</v>
      </c>
      <c r="F24" s="5937">
        <v>100</v>
      </c>
      <c r="G24" s="5943">
        <v>0</v>
      </c>
      <c r="H24" s="5939">
        <v>3</v>
      </c>
      <c r="I24" s="5940">
        <v>0</v>
      </c>
      <c r="J24" s="5943">
        <v>3</v>
      </c>
      <c r="K24" s="5939">
        <v>0</v>
      </c>
    </row>
    <row r="25" spans="2:11" s="1637" customFormat="1" x14ac:dyDescent="0.25">
      <c r="B25" s="5908" t="s">
        <v>457</v>
      </c>
      <c r="C25" s="5909" t="s">
        <v>458</v>
      </c>
      <c r="D25" s="5935">
        <v>5996</v>
      </c>
      <c r="E25" s="5936">
        <v>3330</v>
      </c>
      <c r="F25" s="5937">
        <v>55.537024683122084</v>
      </c>
      <c r="G25" s="5943">
        <v>850</v>
      </c>
      <c r="H25" s="5939">
        <v>2682</v>
      </c>
      <c r="I25" s="5940">
        <v>177</v>
      </c>
      <c r="J25" s="5943">
        <v>1964</v>
      </c>
      <c r="K25" s="5939">
        <v>160</v>
      </c>
    </row>
    <row r="26" spans="2:11" s="1637" customFormat="1" ht="15.75" thickBot="1" x14ac:dyDescent="0.3">
      <c r="B26" s="5963" t="s">
        <v>459</v>
      </c>
      <c r="C26" s="5964" t="s">
        <v>460</v>
      </c>
      <c r="D26" s="5948">
        <v>439</v>
      </c>
      <c r="E26" s="5949">
        <v>232</v>
      </c>
      <c r="F26" s="5950">
        <v>52.84738041002278</v>
      </c>
      <c r="G26" s="5951">
        <v>16</v>
      </c>
      <c r="H26" s="5952">
        <v>216</v>
      </c>
      <c r="I26" s="5953">
        <v>2</v>
      </c>
      <c r="J26" s="5951">
        <v>111</v>
      </c>
      <c r="K26" s="5952">
        <v>18</v>
      </c>
    </row>
    <row r="27" spans="2:11" s="1637" customFormat="1" ht="15.75" thickBot="1" x14ac:dyDescent="0.3">
      <c r="B27" s="5901" t="s">
        <v>877</v>
      </c>
      <c r="C27" s="5902" t="s">
        <v>618</v>
      </c>
      <c r="D27" s="5916">
        <v>403</v>
      </c>
      <c r="E27" s="5917">
        <v>72</v>
      </c>
      <c r="F27" s="5918">
        <v>17.866004962779154</v>
      </c>
      <c r="G27" s="5919">
        <v>11</v>
      </c>
      <c r="H27" s="5920">
        <v>61</v>
      </c>
      <c r="I27" s="5921"/>
      <c r="J27" s="5919">
        <v>28</v>
      </c>
      <c r="K27" s="5920">
        <v>5</v>
      </c>
    </row>
    <row r="28" spans="2:11" s="1637" customFormat="1" ht="22.5" x14ac:dyDescent="0.25">
      <c r="B28" s="5922" t="s">
        <v>461</v>
      </c>
      <c r="C28" s="5961" t="s">
        <v>462</v>
      </c>
      <c r="D28" s="5924">
        <v>55</v>
      </c>
      <c r="E28" s="5925">
        <v>9</v>
      </c>
      <c r="F28" s="5926">
        <v>16.363636363636363</v>
      </c>
      <c r="G28" s="5965">
        <v>0</v>
      </c>
      <c r="H28" s="5928">
        <v>9</v>
      </c>
      <c r="I28" s="5929"/>
      <c r="J28" s="5965">
        <v>3</v>
      </c>
      <c r="K28" s="5928">
        <v>0</v>
      </c>
    </row>
    <row r="29" spans="2:11" s="1637" customFormat="1" x14ac:dyDescent="0.25">
      <c r="B29" s="5908" t="s">
        <v>878</v>
      </c>
      <c r="C29" s="5909" t="s">
        <v>619</v>
      </c>
      <c r="D29" s="5935">
        <v>4</v>
      </c>
      <c r="E29" s="5936">
        <v>3</v>
      </c>
      <c r="F29" s="5937">
        <v>75</v>
      </c>
      <c r="G29" s="5943">
        <v>0</v>
      </c>
      <c r="H29" s="5939">
        <v>3</v>
      </c>
      <c r="I29" s="5940"/>
      <c r="J29" s="5943">
        <v>2</v>
      </c>
      <c r="K29" s="5939">
        <v>0</v>
      </c>
    </row>
    <row r="30" spans="2:11" s="1637" customFormat="1" x14ac:dyDescent="0.25">
      <c r="B30" s="5908" t="s">
        <v>879</v>
      </c>
      <c r="C30" s="5909" t="s">
        <v>620</v>
      </c>
      <c r="D30" s="5935">
        <v>16</v>
      </c>
      <c r="E30" s="5936">
        <v>5</v>
      </c>
      <c r="F30" s="5937">
        <v>31.25</v>
      </c>
      <c r="G30" s="5943">
        <v>1</v>
      </c>
      <c r="H30" s="5939">
        <v>4</v>
      </c>
      <c r="I30" s="5940"/>
      <c r="J30" s="5943">
        <v>2</v>
      </c>
      <c r="K30" s="5939">
        <v>1</v>
      </c>
    </row>
    <row r="31" spans="2:11" s="1637" customFormat="1" x14ac:dyDescent="0.25">
      <c r="B31" s="5963" t="s">
        <v>880</v>
      </c>
      <c r="C31" s="5909" t="s">
        <v>621</v>
      </c>
      <c r="D31" s="5935">
        <v>24</v>
      </c>
      <c r="E31" s="5936">
        <v>9</v>
      </c>
      <c r="F31" s="5937">
        <v>37.5</v>
      </c>
      <c r="G31" s="5943">
        <v>0</v>
      </c>
      <c r="H31" s="5939">
        <v>9</v>
      </c>
      <c r="I31" s="5940"/>
      <c r="J31" s="5943">
        <v>2</v>
      </c>
      <c r="K31" s="5939">
        <v>0</v>
      </c>
    </row>
    <row r="32" spans="2:11" s="1637" customFormat="1" x14ac:dyDescent="0.25">
      <c r="B32" s="5963" t="s">
        <v>622</v>
      </c>
      <c r="C32" s="1644" t="s">
        <v>623</v>
      </c>
      <c r="D32" s="5935">
        <v>35</v>
      </c>
      <c r="E32" s="5936">
        <v>20</v>
      </c>
      <c r="F32" s="5937">
        <v>57.142857142857139</v>
      </c>
      <c r="G32" s="5943">
        <v>0</v>
      </c>
      <c r="H32" s="5939">
        <v>20</v>
      </c>
      <c r="I32" s="5940"/>
      <c r="J32" s="5943">
        <v>8</v>
      </c>
      <c r="K32" s="5939">
        <v>0</v>
      </c>
    </row>
    <row r="33" spans="2:11" ht="15.75" thickBot="1" x14ac:dyDescent="0.3">
      <c r="B33" s="5963" t="s">
        <v>463</v>
      </c>
      <c r="C33" s="5966" t="s">
        <v>464</v>
      </c>
      <c r="D33" s="5967">
        <v>269</v>
      </c>
      <c r="E33" s="5968">
        <v>26</v>
      </c>
      <c r="F33" s="5969">
        <v>9.6654275092936803</v>
      </c>
      <c r="G33" s="5943">
        <v>10</v>
      </c>
      <c r="H33" s="5939">
        <v>16</v>
      </c>
      <c r="I33" s="5940"/>
      <c r="J33" s="5943">
        <v>11</v>
      </c>
      <c r="K33" s="5939">
        <v>4</v>
      </c>
    </row>
    <row r="34" spans="2:11" ht="15.75" thickBot="1" x14ac:dyDescent="0.3">
      <c r="B34" s="5901" t="s">
        <v>889</v>
      </c>
      <c r="C34" s="5902" t="s">
        <v>631</v>
      </c>
      <c r="D34" s="5954">
        <v>447</v>
      </c>
      <c r="E34" s="5955">
        <v>164</v>
      </c>
      <c r="F34" s="5956">
        <v>36.68903803131991</v>
      </c>
      <c r="G34" s="5957">
        <v>3</v>
      </c>
      <c r="H34" s="5958">
        <v>161</v>
      </c>
      <c r="I34" s="5959">
        <v>19</v>
      </c>
      <c r="J34" s="5957">
        <v>53</v>
      </c>
      <c r="K34" s="5958">
        <v>1</v>
      </c>
    </row>
    <row r="35" spans="2:11" x14ac:dyDescent="0.25">
      <c r="B35" s="5908" t="s">
        <v>891</v>
      </c>
      <c r="C35" s="5909" t="s">
        <v>241</v>
      </c>
      <c r="D35" s="5930">
        <v>216</v>
      </c>
      <c r="E35" s="5931">
        <v>129</v>
      </c>
      <c r="F35" s="5912">
        <v>59.722222222222221</v>
      </c>
      <c r="G35" s="1643">
        <v>1</v>
      </c>
      <c r="H35" s="1645">
        <v>128</v>
      </c>
      <c r="I35" s="5970">
        <v>6</v>
      </c>
      <c r="J35" s="1646">
        <v>37</v>
      </c>
      <c r="K35" s="1647">
        <v>0</v>
      </c>
    </row>
    <row r="36" spans="2:11" x14ac:dyDescent="0.25">
      <c r="B36" s="5908" t="s">
        <v>891</v>
      </c>
      <c r="C36" s="5909" t="s">
        <v>242</v>
      </c>
      <c r="D36" s="5930">
        <v>14</v>
      </c>
      <c r="E36" s="5931">
        <v>5</v>
      </c>
      <c r="F36" s="5912">
        <v>35.714285714285715</v>
      </c>
      <c r="G36" s="1648">
        <v>0</v>
      </c>
      <c r="H36" s="1642">
        <v>5</v>
      </c>
      <c r="I36" s="5971">
        <v>0</v>
      </c>
      <c r="J36" s="1648">
        <v>3</v>
      </c>
      <c r="K36" s="1642">
        <v>0</v>
      </c>
    </row>
    <row r="37" spans="2:11" x14ac:dyDescent="0.25">
      <c r="B37" s="5922" t="s">
        <v>465</v>
      </c>
      <c r="C37" s="5923" t="s">
        <v>243</v>
      </c>
      <c r="D37" s="5935">
        <v>129</v>
      </c>
      <c r="E37" s="5936">
        <v>15</v>
      </c>
      <c r="F37" s="5937">
        <v>11.627906976744185</v>
      </c>
      <c r="G37" s="5932">
        <v>0</v>
      </c>
      <c r="H37" s="5933">
        <v>15</v>
      </c>
      <c r="I37" s="5934">
        <v>4</v>
      </c>
      <c r="J37" s="5943">
        <v>7</v>
      </c>
      <c r="K37" s="5939">
        <v>0</v>
      </c>
    </row>
    <row r="38" spans="2:11" x14ac:dyDescent="0.25">
      <c r="B38" s="5908" t="s">
        <v>893</v>
      </c>
      <c r="C38" s="5909" t="s">
        <v>244</v>
      </c>
      <c r="D38" s="5935">
        <v>68</v>
      </c>
      <c r="E38" s="5936">
        <v>11</v>
      </c>
      <c r="F38" s="5937">
        <v>16.176470588235293</v>
      </c>
      <c r="G38" s="5943">
        <v>2</v>
      </c>
      <c r="H38" s="5939">
        <v>9</v>
      </c>
      <c r="I38" s="5940">
        <v>9</v>
      </c>
      <c r="J38" s="5943">
        <v>5</v>
      </c>
      <c r="K38" s="5939">
        <v>1</v>
      </c>
    </row>
    <row r="39" spans="2:11" ht="15.75" thickBot="1" x14ac:dyDescent="0.3">
      <c r="B39" s="5963" t="s">
        <v>895</v>
      </c>
      <c r="C39" s="5964" t="s">
        <v>253</v>
      </c>
      <c r="D39" s="5948">
        <v>20</v>
      </c>
      <c r="E39" s="5949">
        <v>4</v>
      </c>
      <c r="F39" s="5950">
        <v>20</v>
      </c>
      <c r="G39" s="5951">
        <v>0</v>
      </c>
      <c r="H39" s="5952">
        <v>4</v>
      </c>
      <c r="I39" s="5953">
        <v>0</v>
      </c>
      <c r="J39" s="5951">
        <v>1</v>
      </c>
      <c r="K39" s="5952">
        <v>0</v>
      </c>
    </row>
    <row r="40" spans="2:11" ht="23.25" thickBot="1" x14ac:dyDescent="0.3">
      <c r="B40" s="5901" t="s">
        <v>1224</v>
      </c>
      <c r="C40" s="5902" t="s">
        <v>633</v>
      </c>
      <c r="D40" s="5954">
        <v>884</v>
      </c>
      <c r="E40" s="5955">
        <v>127</v>
      </c>
      <c r="F40" s="5956">
        <v>14.366515837104071</v>
      </c>
      <c r="G40" s="5957">
        <v>12</v>
      </c>
      <c r="H40" s="5958">
        <v>115</v>
      </c>
      <c r="I40" s="5959">
        <v>112</v>
      </c>
      <c r="J40" s="5957">
        <v>58</v>
      </c>
      <c r="K40" s="5958">
        <v>6</v>
      </c>
    </row>
    <row r="41" spans="2:11" ht="22.5" x14ac:dyDescent="0.25">
      <c r="B41" s="5922" t="s">
        <v>897</v>
      </c>
      <c r="C41" s="5923" t="s">
        <v>245</v>
      </c>
      <c r="D41" s="5924">
        <v>261</v>
      </c>
      <c r="E41" s="5925">
        <v>92</v>
      </c>
      <c r="F41" s="5926">
        <v>35.249042145593869</v>
      </c>
      <c r="G41" s="5965">
        <v>6</v>
      </c>
      <c r="H41" s="5928">
        <v>86</v>
      </c>
      <c r="I41" s="5929">
        <v>84</v>
      </c>
      <c r="J41" s="5965">
        <v>46</v>
      </c>
      <c r="K41" s="5928">
        <v>3</v>
      </c>
    </row>
    <row r="42" spans="2:11" ht="23.25" x14ac:dyDescent="0.25">
      <c r="B42" s="5941" t="s">
        <v>898</v>
      </c>
      <c r="C42" s="5945" t="s">
        <v>246</v>
      </c>
      <c r="D42" s="5935">
        <v>2</v>
      </c>
      <c r="E42" s="5936">
        <v>1</v>
      </c>
      <c r="F42" s="5937">
        <v>50</v>
      </c>
      <c r="G42" s="5943">
        <v>0</v>
      </c>
      <c r="H42" s="5939">
        <v>1</v>
      </c>
      <c r="I42" s="5940">
        <v>1</v>
      </c>
      <c r="J42" s="5943">
        <v>0</v>
      </c>
      <c r="K42" s="5939">
        <v>0</v>
      </c>
    </row>
    <row r="43" spans="2:11" ht="22.5" x14ac:dyDescent="0.25">
      <c r="B43" s="5908" t="s">
        <v>899</v>
      </c>
      <c r="C43" s="5923" t="s">
        <v>247</v>
      </c>
      <c r="D43" s="5935">
        <v>28</v>
      </c>
      <c r="E43" s="5936">
        <v>10</v>
      </c>
      <c r="F43" s="5937">
        <v>35.714285714285715</v>
      </c>
      <c r="G43" s="5943">
        <v>2</v>
      </c>
      <c r="H43" s="5939">
        <v>8</v>
      </c>
      <c r="I43" s="5940">
        <v>10</v>
      </c>
      <c r="J43" s="5943">
        <v>3</v>
      </c>
      <c r="K43" s="5939">
        <v>2</v>
      </c>
    </row>
    <row r="44" spans="2:11" x14ac:dyDescent="0.25">
      <c r="B44" s="5908" t="s">
        <v>902</v>
      </c>
      <c r="C44" s="5909" t="s">
        <v>250</v>
      </c>
      <c r="D44" s="5935">
        <v>440</v>
      </c>
      <c r="E44" s="5936">
        <v>16</v>
      </c>
      <c r="F44" s="5937">
        <v>3.6363636363636362</v>
      </c>
      <c r="G44" s="5943">
        <v>1</v>
      </c>
      <c r="H44" s="5939">
        <v>15</v>
      </c>
      <c r="I44" s="5940">
        <v>9</v>
      </c>
      <c r="J44" s="5943">
        <v>6</v>
      </c>
      <c r="K44" s="5939">
        <v>0</v>
      </c>
    </row>
    <row r="45" spans="2:11" ht="15.75" thickBot="1" x14ac:dyDescent="0.3">
      <c r="B45" s="5922" t="s">
        <v>904</v>
      </c>
      <c r="C45" s="5923" t="s">
        <v>252</v>
      </c>
      <c r="D45" s="5935">
        <v>109</v>
      </c>
      <c r="E45" s="5936">
        <v>8</v>
      </c>
      <c r="F45" s="5937">
        <v>7.3394495412844041</v>
      </c>
      <c r="G45" s="5943">
        <v>3</v>
      </c>
      <c r="H45" s="5939">
        <v>5</v>
      </c>
      <c r="I45" s="5940">
        <v>8</v>
      </c>
      <c r="J45" s="5943">
        <v>3</v>
      </c>
      <c r="K45" s="5939">
        <v>1</v>
      </c>
    </row>
    <row r="46" spans="2:11" ht="15.75" thickBot="1" x14ac:dyDescent="0.3">
      <c r="B46" s="5901" t="s">
        <v>906</v>
      </c>
      <c r="C46" s="5902" t="s">
        <v>635</v>
      </c>
      <c r="D46" s="5954">
        <v>5420</v>
      </c>
      <c r="E46" s="5955">
        <v>5310</v>
      </c>
      <c r="F46" s="5956">
        <v>97.970479704797057</v>
      </c>
      <c r="G46" s="5957">
        <v>1970</v>
      </c>
      <c r="H46" s="5958">
        <v>3345</v>
      </c>
      <c r="I46" s="5959">
        <v>3246</v>
      </c>
      <c r="J46" s="5957">
        <v>938</v>
      </c>
      <c r="K46" s="5958">
        <v>420</v>
      </c>
    </row>
    <row r="47" spans="2:11" x14ac:dyDescent="0.25">
      <c r="B47" s="5908" t="s">
        <v>910</v>
      </c>
      <c r="C47" s="5909" t="s">
        <v>639</v>
      </c>
      <c r="D47" s="5930">
        <v>30</v>
      </c>
      <c r="E47" s="5931">
        <v>26</v>
      </c>
      <c r="F47" s="5912">
        <v>86.666666666666671</v>
      </c>
      <c r="G47" s="5943">
        <v>6</v>
      </c>
      <c r="H47" s="5939">
        <v>20</v>
      </c>
      <c r="I47" s="5940">
        <v>26</v>
      </c>
      <c r="J47" s="5943">
        <v>16</v>
      </c>
      <c r="K47" s="5939">
        <v>13</v>
      </c>
    </row>
    <row r="48" spans="2:11" x14ac:dyDescent="0.25">
      <c r="B48" s="5908" t="s">
        <v>911</v>
      </c>
      <c r="C48" s="5909" t="s">
        <v>640</v>
      </c>
      <c r="D48" s="5935">
        <v>5</v>
      </c>
      <c r="E48" s="5936">
        <v>5</v>
      </c>
      <c r="F48" s="5937">
        <v>100</v>
      </c>
      <c r="G48" s="5943">
        <v>0</v>
      </c>
      <c r="H48" s="5939">
        <v>5</v>
      </c>
      <c r="I48" s="5940">
        <v>0</v>
      </c>
      <c r="J48" s="5943">
        <v>3</v>
      </c>
      <c r="K48" s="5939">
        <v>2</v>
      </c>
    </row>
    <row r="49" spans="2:11" x14ac:dyDescent="0.25">
      <c r="B49" s="5922" t="s">
        <v>912</v>
      </c>
      <c r="C49" s="5923" t="s">
        <v>641</v>
      </c>
      <c r="D49" s="5935">
        <v>710</v>
      </c>
      <c r="E49" s="5936">
        <v>710</v>
      </c>
      <c r="F49" s="5937">
        <v>100</v>
      </c>
      <c r="G49" s="5943">
        <v>343</v>
      </c>
      <c r="H49" s="5939">
        <v>367</v>
      </c>
      <c r="I49" s="5940">
        <v>618</v>
      </c>
      <c r="J49" s="5943">
        <v>330</v>
      </c>
      <c r="K49" s="5939">
        <v>69</v>
      </c>
    </row>
    <row r="50" spans="2:11" x14ac:dyDescent="0.25">
      <c r="B50" s="5908" t="s">
        <v>913</v>
      </c>
      <c r="C50" s="5909" t="s">
        <v>1167</v>
      </c>
      <c r="D50" s="5935">
        <v>142</v>
      </c>
      <c r="E50" s="5936">
        <v>141</v>
      </c>
      <c r="F50" s="5937">
        <v>99.295774647887328</v>
      </c>
      <c r="G50" s="5943">
        <v>73</v>
      </c>
      <c r="H50" s="5939">
        <v>68</v>
      </c>
      <c r="I50" s="5940">
        <v>136</v>
      </c>
      <c r="J50" s="5943">
        <v>30</v>
      </c>
      <c r="K50" s="5939">
        <v>39</v>
      </c>
    </row>
    <row r="51" spans="2:11" x14ac:dyDescent="0.25">
      <c r="B51" s="5908" t="s">
        <v>914</v>
      </c>
      <c r="C51" s="5909" t="s">
        <v>643</v>
      </c>
      <c r="D51" s="5935">
        <v>12</v>
      </c>
      <c r="E51" s="5936">
        <v>12</v>
      </c>
      <c r="F51" s="5937">
        <v>100</v>
      </c>
      <c r="G51" s="5943">
        <v>7</v>
      </c>
      <c r="H51" s="5939">
        <v>5</v>
      </c>
      <c r="I51" s="5940">
        <v>11</v>
      </c>
      <c r="J51" s="5943">
        <v>2</v>
      </c>
      <c r="K51" s="5939">
        <v>1</v>
      </c>
    </row>
    <row r="52" spans="2:11" x14ac:dyDescent="0.25">
      <c r="B52" s="5972" t="s">
        <v>916</v>
      </c>
      <c r="C52" s="5942" t="s">
        <v>645</v>
      </c>
      <c r="D52" s="5935">
        <v>1</v>
      </c>
      <c r="E52" s="5936">
        <v>1</v>
      </c>
      <c r="F52" s="5937">
        <v>100</v>
      </c>
      <c r="G52" s="5943">
        <v>3</v>
      </c>
      <c r="H52" s="5939">
        <v>0</v>
      </c>
      <c r="I52" s="5940">
        <v>3</v>
      </c>
      <c r="J52" s="5943">
        <v>0</v>
      </c>
      <c r="K52" s="5939">
        <v>1</v>
      </c>
    </row>
    <row r="53" spans="2:11" x14ac:dyDescent="0.25">
      <c r="B53" s="5922" t="s">
        <v>466</v>
      </c>
      <c r="C53" s="5923" t="s">
        <v>467</v>
      </c>
      <c r="D53" s="5935">
        <v>2609</v>
      </c>
      <c r="E53" s="5936">
        <v>2530</v>
      </c>
      <c r="F53" s="5937">
        <v>96.972019931008049</v>
      </c>
      <c r="G53" s="5943">
        <v>1283</v>
      </c>
      <c r="H53" s="5939">
        <v>1250</v>
      </c>
      <c r="I53" s="5940">
        <v>2403</v>
      </c>
      <c r="J53" s="5943">
        <v>346</v>
      </c>
      <c r="K53" s="5939">
        <v>276</v>
      </c>
    </row>
    <row r="54" spans="2:11" x14ac:dyDescent="0.25">
      <c r="B54" s="5963" t="s">
        <v>468</v>
      </c>
      <c r="C54" s="5964" t="s">
        <v>646</v>
      </c>
      <c r="D54" s="5935">
        <v>31</v>
      </c>
      <c r="E54" s="5936">
        <v>6</v>
      </c>
      <c r="F54" s="5937">
        <v>19.35483870967742</v>
      </c>
      <c r="G54" s="5943">
        <v>3</v>
      </c>
      <c r="H54" s="5939">
        <v>3</v>
      </c>
      <c r="I54" s="5940">
        <v>6</v>
      </c>
      <c r="J54" s="5943">
        <v>0</v>
      </c>
      <c r="K54" s="5939">
        <v>2</v>
      </c>
    </row>
    <row r="55" spans="2:11" ht="15.75" thickBot="1" x14ac:dyDescent="0.3">
      <c r="B55" s="5963" t="s">
        <v>469</v>
      </c>
      <c r="C55" s="5964" t="s">
        <v>470</v>
      </c>
      <c r="D55" s="5973">
        <v>1879</v>
      </c>
      <c r="E55" s="5974">
        <v>1879</v>
      </c>
      <c r="F55" s="5975">
        <v>100</v>
      </c>
      <c r="G55" s="5976">
        <v>252</v>
      </c>
      <c r="H55" s="5977">
        <v>1627</v>
      </c>
      <c r="I55" s="5978">
        <v>43</v>
      </c>
      <c r="J55" s="5976">
        <v>211</v>
      </c>
      <c r="K55" s="5977">
        <v>17</v>
      </c>
    </row>
    <row r="56" spans="2:11" ht="15.75" thickBot="1" x14ac:dyDescent="0.3">
      <c r="B56" s="5901" t="s">
        <v>918</v>
      </c>
      <c r="C56" s="5902" t="s">
        <v>648</v>
      </c>
      <c r="D56" s="5954">
        <v>2602</v>
      </c>
      <c r="E56" s="5955">
        <v>9</v>
      </c>
      <c r="F56" s="5979">
        <v>0.34588777863182169</v>
      </c>
      <c r="G56" s="5957">
        <v>2</v>
      </c>
      <c r="H56" s="5958">
        <v>8</v>
      </c>
      <c r="I56" s="5959">
        <v>6</v>
      </c>
      <c r="J56" s="5957">
        <v>2</v>
      </c>
      <c r="K56" s="5958">
        <v>1</v>
      </c>
    </row>
    <row r="57" spans="2:11" x14ac:dyDescent="0.25">
      <c r="B57" s="5944" t="s">
        <v>919</v>
      </c>
      <c r="C57" s="5945" t="s">
        <v>649</v>
      </c>
      <c r="D57" s="5924">
        <v>198</v>
      </c>
      <c r="E57" s="5925">
        <v>1</v>
      </c>
      <c r="F57" s="5926">
        <v>0.50505050505050508</v>
      </c>
      <c r="G57" s="2534">
        <v>1</v>
      </c>
      <c r="H57" s="5980">
        <v>1</v>
      </c>
      <c r="I57" s="2538">
        <v>2</v>
      </c>
      <c r="J57" s="2534">
        <v>1</v>
      </c>
      <c r="K57" s="5980">
        <v>0</v>
      </c>
    </row>
    <row r="58" spans="2:11" ht="15.75" thickBot="1" x14ac:dyDescent="0.3">
      <c r="B58" s="5908" t="s">
        <v>929</v>
      </c>
      <c r="C58" s="5909" t="s">
        <v>658</v>
      </c>
      <c r="D58" s="5935">
        <v>255</v>
      </c>
      <c r="E58" s="5936">
        <v>8</v>
      </c>
      <c r="F58" s="5981">
        <v>3.1372549019607843</v>
      </c>
      <c r="G58" s="2550">
        <v>1</v>
      </c>
      <c r="H58" s="5982">
        <v>7</v>
      </c>
      <c r="I58" s="2554">
        <v>4</v>
      </c>
      <c r="J58" s="2550">
        <v>1</v>
      </c>
      <c r="K58" s="5982">
        <v>1</v>
      </c>
    </row>
    <row r="59" spans="2:11" ht="15.75" thickBot="1" x14ac:dyDescent="0.3">
      <c r="B59" s="5901" t="s">
        <v>932</v>
      </c>
      <c r="C59" s="5902" t="s">
        <v>662</v>
      </c>
      <c r="D59" s="5954">
        <v>254</v>
      </c>
      <c r="E59" s="5955">
        <v>1</v>
      </c>
      <c r="F59" s="1649">
        <v>0.39370078740157477</v>
      </c>
      <c r="G59" s="2568">
        <v>0</v>
      </c>
      <c r="H59" s="5983">
        <v>1</v>
      </c>
      <c r="I59" s="2572">
        <v>0</v>
      </c>
      <c r="J59" s="2568">
        <v>1</v>
      </c>
      <c r="K59" s="5983">
        <v>0</v>
      </c>
    </row>
    <row r="60" spans="2:11" ht="15.75" thickBot="1" x14ac:dyDescent="0.3">
      <c r="B60" s="5908" t="s">
        <v>945</v>
      </c>
      <c r="C60" s="5909" t="s">
        <v>362</v>
      </c>
      <c r="D60" s="5935">
        <v>0</v>
      </c>
      <c r="E60" s="5936">
        <v>1</v>
      </c>
      <c r="F60" s="5937" t="s">
        <v>613</v>
      </c>
      <c r="G60" s="2550">
        <v>0</v>
      </c>
      <c r="H60" s="5982">
        <v>1</v>
      </c>
      <c r="I60" s="2554">
        <v>0</v>
      </c>
      <c r="J60" s="2550">
        <v>1</v>
      </c>
      <c r="K60" s="5982">
        <v>0</v>
      </c>
    </row>
    <row r="61" spans="2:11" ht="15.75" thickBot="1" x14ac:dyDescent="0.3">
      <c r="B61" s="5901" t="s">
        <v>955</v>
      </c>
      <c r="C61" s="5902" t="s">
        <v>666</v>
      </c>
      <c r="D61" s="5954">
        <v>346</v>
      </c>
      <c r="E61" s="5955">
        <v>22</v>
      </c>
      <c r="F61" s="5956">
        <v>6.3583815028901727</v>
      </c>
      <c r="G61" s="5957">
        <v>12</v>
      </c>
      <c r="H61" s="5958">
        <v>17</v>
      </c>
      <c r="I61" s="5959">
        <v>8</v>
      </c>
      <c r="J61" s="5957">
        <v>10</v>
      </c>
      <c r="K61" s="5958">
        <v>1</v>
      </c>
    </row>
    <row r="62" spans="2:11" ht="22.5" x14ac:dyDescent="0.25">
      <c r="B62" s="5922" t="s">
        <v>956</v>
      </c>
      <c r="C62" s="5923" t="s">
        <v>373</v>
      </c>
      <c r="D62" s="5984">
        <v>313</v>
      </c>
      <c r="E62" s="5985">
        <v>21</v>
      </c>
      <c r="F62" s="5912">
        <v>6.7092651757188495</v>
      </c>
      <c r="G62" s="1650">
        <v>11</v>
      </c>
      <c r="H62" s="1651">
        <v>17</v>
      </c>
      <c r="I62" s="5986">
        <v>8</v>
      </c>
      <c r="J62" s="1650">
        <v>9</v>
      </c>
      <c r="K62" s="1651">
        <v>1</v>
      </c>
    </row>
    <row r="63" spans="2:11" ht="15.75" thickBot="1" x14ac:dyDescent="0.3">
      <c r="B63" s="5908" t="s">
        <v>962</v>
      </c>
      <c r="C63" s="5909" t="s">
        <v>667</v>
      </c>
      <c r="D63" s="5987">
        <v>14</v>
      </c>
      <c r="E63" s="5988">
        <v>1</v>
      </c>
      <c r="F63" s="5937">
        <v>7.1428571428571423</v>
      </c>
      <c r="G63" s="1652">
        <v>1</v>
      </c>
      <c r="H63" s="1653">
        <v>0</v>
      </c>
      <c r="I63" s="5989">
        <v>0</v>
      </c>
      <c r="J63" s="1652">
        <v>1</v>
      </c>
      <c r="K63" s="1653">
        <v>0</v>
      </c>
    </row>
    <row r="64" spans="2:11" ht="15.75" thickBot="1" x14ac:dyDescent="0.3">
      <c r="B64" s="5901" t="s">
        <v>964</v>
      </c>
      <c r="C64" s="5902" t="s">
        <v>669</v>
      </c>
      <c r="D64" s="5990">
        <v>1342</v>
      </c>
      <c r="E64" s="5991">
        <v>164</v>
      </c>
      <c r="F64" s="5956">
        <v>12.220566318926975</v>
      </c>
      <c r="G64" s="1656">
        <v>57</v>
      </c>
      <c r="H64" s="1657">
        <v>143</v>
      </c>
      <c r="I64" s="5992">
        <v>41</v>
      </c>
      <c r="J64" s="1656">
        <v>130</v>
      </c>
      <c r="K64" s="1657">
        <v>31</v>
      </c>
    </row>
    <row r="65" spans="2:11" ht="23.25" thickBot="1" x14ac:dyDescent="0.3">
      <c r="B65" s="5963" t="s">
        <v>969</v>
      </c>
      <c r="C65" s="5964" t="s">
        <v>673</v>
      </c>
      <c r="D65" s="5993">
        <v>1295</v>
      </c>
      <c r="E65" s="5994">
        <v>164</v>
      </c>
      <c r="F65" s="5950">
        <v>12.664092664092664</v>
      </c>
      <c r="G65" s="1652">
        <v>57</v>
      </c>
      <c r="H65" s="1653">
        <v>143</v>
      </c>
      <c r="I65" s="5989">
        <v>41</v>
      </c>
      <c r="J65" s="1652">
        <v>130</v>
      </c>
      <c r="K65" s="1653">
        <v>31</v>
      </c>
    </row>
    <row r="66" spans="2:11" ht="15.75" thickBot="1" x14ac:dyDescent="0.3">
      <c r="B66" s="5901" t="s">
        <v>970</v>
      </c>
      <c r="C66" s="5902" t="s">
        <v>674</v>
      </c>
      <c r="D66" s="5990">
        <v>23913</v>
      </c>
      <c r="E66" s="5991">
        <v>234</v>
      </c>
      <c r="F66" s="5979">
        <v>0.97854723372224306</v>
      </c>
      <c r="G66" s="1656">
        <v>69</v>
      </c>
      <c r="H66" s="1657">
        <v>167</v>
      </c>
      <c r="I66" s="5992">
        <v>11</v>
      </c>
      <c r="J66" s="1656">
        <v>56</v>
      </c>
      <c r="K66" s="1657">
        <v>16</v>
      </c>
    </row>
    <row r="67" spans="2:11" x14ac:dyDescent="0.25">
      <c r="B67" s="5922" t="s">
        <v>471</v>
      </c>
      <c r="C67" s="5923" t="s">
        <v>472</v>
      </c>
      <c r="D67" s="5984">
        <v>10538</v>
      </c>
      <c r="E67" s="5985">
        <v>21</v>
      </c>
      <c r="F67" s="5995">
        <v>0.19927880053141012</v>
      </c>
      <c r="G67" s="1650">
        <v>7</v>
      </c>
      <c r="H67" s="1651">
        <v>14</v>
      </c>
      <c r="I67" s="5986">
        <v>0</v>
      </c>
      <c r="J67" s="1650">
        <v>11</v>
      </c>
      <c r="K67" s="1651">
        <v>0</v>
      </c>
    </row>
    <row r="68" spans="2:11" x14ac:dyDescent="0.25">
      <c r="B68" s="5908" t="s">
        <v>971</v>
      </c>
      <c r="C68" s="5909" t="s">
        <v>675</v>
      </c>
      <c r="D68" s="5987">
        <v>7705</v>
      </c>
      <c r="E68" s="5988">
        <v>9</v>
      </c>
      <c r="F68" s="5996">
        <v>0.11680726800778714</v>
      </c>
      <c r="G68" s="1650">
        <v>2</v>
      </c>
      <c r="H68" s="1651">
        <v>7</v>
      </c>
      <c r="I68" s="5986">
        <v>0</v>
      </c>
      <c r="J68" s="1650">
        <v>4</v>
      </c>
      <c r="K68" s="1651">
        <v>1</v>
      </c>
    </row>
    <row r="69" spans="2:11" x14ac:dyDescent="0.25">
      <c r="B69" s="5908" t="s">
        <v>473</v>
      </c>
      <c r="C69" s="5909" t="s">
        <v>474</v>
      </c>
      <c r="D69" s="5987">
        <v>580</v>
      </c>
      <c r="E69" s="5988">
        <v>7</v>
      </c>
      <c r="F69" s="5996">
        <v>1.2068965517241379</v>
      </c>
      <c r="G69" s="1650">
        <v>2</v>
      </c>
      <c r="H69" s="1651">
        <v>5</v>
      </c>
      <c r="I69" s="5986">
        <v>1</v>
      </c>
      <c r="J69" s="1650">
        <v>2</v>
      </c>
      <c r="K69" s="1651">
        <v>0</v>
      </c>
    </row>
    <row r="70" spans="2:11" x14ac:dyDescent="0.25">
      <c r="B70" s="5908" t="s">
        <v>475</v>
      </c>
      <c r="C70" s="5909" t="s">
        <v>476</v>
      </c>
      <c r="D70" s="5987">
        <v>128</v>
      </c>
      <c r="E70" s="5988">
        <v>1</v>
      </c>
      <c r="F70" s="5996">
        <v>0.78125</v>
      </c>
      <c r="G70" s="1650">
        <v>0</v>
      </c>
      <c r="H70" s="1651">
        <v>1</v>
      </c>
      <c r="I70" s="5986">
        <v>0</v>
      </c>
      <c r="J70" s="1650">
        <v>1</v>
      </c>
      <c r="K70" s="1651">
        <v>0</v>
      </c>
    </row>
    <row r="71" spans="2:11" x14ac:dyDescent="0.25">
      <c r="B71" s="5908" t="s">
        <v>972</v>
      </c>
      <c r="C71" s="5909" t="s">
        <v>676</v>
      </c>
      <c r="D71" s="5987">
        <v>87</v>
      </c>
      <c r="E71" s="5988">
        <v>2</v>
      </c>
      <c r="F71" s="5996">
        <v>2.2988505747126435</v>
      </c>
      <c r="G71" s="1650">
        <v>1</v>
      </c>
      <c r="H71" s="1651">
        <v>1</v>
      </c>
      <c r="I71" s="5986">
        <v>0</v>
      </c>
      <c r="J71" s="1650">
        <v>0</v>
      </c>
      <c r="K71" s="1651">
        <v>2</v>
      </c>
    </row>
    <row r="72" spans="2:11" x14ac:dyDescent="0.25">
      <c r="B72" s="5908" t="s">
        <v>974</v>
      </c>
      <c r="C72" s="5909" t="s">
        <v>678</v>
      </c>
      <c r="D72" s="5987">
        <v>199</v>
      </c>
      <c r="E72" s="5988">
        <v>4</v>
      </c>
      <c r="F72" s="5996">
        <v>2.0100502512562812</v>
      </c>
      <c r="G72" s="1650">
        <v>2</v>
      </c>
      <c r="H72" s="1651">
        <v>2</v>
      </c>
      <c r="I72" s="5986">
        <v>0</v>
      </c>
      <c r="J72" s="1650">
        <v>0</v>
      </c>
      <c r="K72" s="1651">
        <v>0</v>
      </c>
    </row>
    <row r="73" spans="2:11" x14ac:dyDescent="0.25">
      <c r="B73" s="5908" t="s">
        <v>477</v>
      </c>
      <c r="C73" s="5909" t="s">
        <v>478</v>
      </c>
      <c r="D73" s="5987">
        <v>2007</v>
      </c>
      <c r="E73" s="5988">
        <v>145</v>
      </c>
      <c r="F73" s="5996">
        <v>7.2247135027404079</v>
      </c>
      <c r="G73" s="1650">
        <v>43</v>
      </c>
      <c r="H73" s="1651">
        <v>103</v>
      </c>
      <c r="I73" s="5986">
        <v>2</v>
      </c>
      <c r="J73" s="1650">
        <v>26</v>
      </c>
      <c r="K73" s="1651">
        <v>9</v>
      </c>
    </row>
    <row r="74" spans="2:11" x14ac:dyDescent="0.25">
      <c r="B74" s="5908" t="s">
        <v>479</v>
      </c>
      <c r="C74" s="5909" t="s">
        <v>480</v>
      </c>
      <c r="D74" s="5987">
        <v>2030</v>
      </c>
      <c r="E74" s="5988">
        <v>18</v>
      </c>
      <c r="F74" s="5996">
        <v>0.88669950738916259</v>
      </c>
      <c r="G74" s="1650">
        <v>6</v>
      </c>
      <c r="H74" s="1651">
        <v>12</v>
      </c>
      <c r="I74" s="5986">
        <v>0</v>
      </c>
      <c r="J74" s="1650">
        <v>7</v>
      </c>
      <c r="K74" s="1651">
        <v>1</v>
      </c>
    </row>
    <row r="75" spans="2:11" x14ac:dyDescent="0.25">
      <c r="B75" s="5908" t="s">
        <v>979</v>
      </c>
      <c r="C75" s="5909" t="s">
        <v>531</v>
      </c>
      <c r="D75" s="5987">
        <v>25</v>
      </c>
      <c r="E75" s="5988">
        <v>5</v>
      </c>
      <c r="F75" s="5996">
        <v>20</v>
      </c>
      <c r="G75" s="1650">
        <v>2</v>
      </c>
      <c r="H75" s="1651">
        <v>4</v>
      </c>
      <c r="I75" s="5986">
        <v>6</v>
      </c>
      <c r="J75" s="1650">
        <v>0</v>
      </c>
      <c r="K75" s="1651">
        <v>1</v>
      </c>
    </row>
    <row r="76" spans="2:11" ht="15.75" thickBot="1" x14ac:dyDescent="0.3">
      <c r="B76" s="5908" t="s">
        <v>680</v>
      </c>
      <c r="C76" s="5909" t="s">
        <v>681</v>
      </c>
      <c r="D76" s="5987">
        <v>253</v>
      </c>
      <c r="E76" s="5988">
        <v>22</v>
      </c>
      <c r="F76" s="5996">
        <v>8.695652173913043</v>
      </c>
      <c r="G76" s="1650">
        <v>4</v>
      </c>
      <c r="H76" s="1651">
        <v>18</v>
      </c>
      <c r="I76" s="5986">
        <v>2</v>
      </c>
      <c r="J76" s="1650">
        <v>5</v>
      </c>
      <c r="K76" s="1651">
        <v>2</v>
      </c>
    </row>
    <row r="77" spans="2:11" ht="15.75" thickBot="1" x14ac:dyDescent="0.3">
      <c r="B77" s="5901" t="s">
        <v>983</v>
      </c>
      <c r="C77" s="5902" t="s">
        <v>685</v>
      </c>
      <c r="D77" s="5990">
        <v>1878</v>
      </c>
      <c r="E77" s="5991">
        <v>1</v>
      </c>
      <c r="F77" s="5979">
        <v>5.3248136315228969E-2</v>
      </c>
      <c r="G77" s="1656">
        <v>1</v>
      </c>
      <c r="H77" s="1657">
        <v>1</v>
      </c>
      <c r="I77" s="5992">
        <v>0</v>
      </c>
      <c r="J77" s="1656">
        <v>1</v>
      </c>
      <c r="K77" s="1657">
        <v>0</v>
      </c>
    </row>
    <row r="78" spans="2:11" ht="15.75" thickBot="1" x14ac:dyDescent="0.3">
      <c r="B78" s="5997" t="s">
        <v>984</v>
      </c>
      <c r="C78" s="5909" t="s">
        <v>533</v>
      </c>
      <c r="D78" s="5987">
        <v>230</v>
      </c>
      <c r="E78" s="5988">
        <v>1</v>
      </c>
      <c r="F78" s="5937">
        <v>0.43478260869565216</v>
      </c>
      <c r="G78" s="1652">
        <v>1</v>
      </c>
      <c r="H78" s="1655">
        <v>1</v>
      </c>
      <c r="I78" s="1660">
        <v>0</v>
      </c>
      <c r="J78" s="1654">
        <v>1</v>
      </c>
      <c r="K78" s="1653">
        <v>0</v>
      </c>
    </row>
    <row r="79" spans="2:11" ht="23.25" thickBot="1" x14ac:dyDescent="0.3">
      <c r="B79" s="5901" t="s">
        <v>999</v>
      </c>
      <c r="C79" s="5902" t="s">
        <v>692</v>
      </c>
      <c r="D79" s="5990">
        <v>1540</v>
      </c>
      <c r="E79" s="5991">
        <v>75</v>
      </c>
      <c r="F79" s="5979">
        <v>4.8701298701298708</v>
      </c>
      <c r="G79" s="1656">
        <v>59</v>
      </c>
      <c r="H79" s="1657">
        <v>16</v>
      </c>
      <c r="I79" s="5992"/>
      <c r="J79" s="1656">
        <v>10</v>
      </c>
      <c r="K79" s="1657">
        <v>3</v>
      </c>
    </row>
    <row r="80" spans="2:11" x14ac:dyDescent="0.25">
      <c r="B80" s="5922" t="s">
        <v>1000</v>
      </c>
      <c r="C80" s="5923" t="s">
        <v>693</v>
      </c>
      <c r="D80" s="5984">
        <v>31</v>
      </c>
      <c r="E80" s="5985">
        <v>4</v>
      </c>
      <c r="F80" s="5912">
        <v>12.903225806451612</v>
      </c>
      <c r="G80" s="1650">
        <v>0</v>
      </c>
      <c r="H80" s="1651">
        <v>4</v>
      </c>
      <c r="I80" s="5986"/>
      <c r="J80" s="1650">
        <v>2</v>
      </c>
      <c r="K80" s="1651">
        <v>0</v>
      </c>
    </row>
    <row r="81" spans="2:11" x14ac:dyDescent="0.25">
      <c r="B81" s="5908" t="s">
        <v>1002</v>
      </c>
      <c r="C81" s="5909" t="s">
        <v>695</v>
      </c>
      <c r="D81" s="5987"/>
      <c r="E81" s="5988">
        <v>1</v>
      </c>
      <c r="F81" s="5937" t="s">
        <v>613</v>
      </c>
      <c r="G81" s="1652">
        <v>0</v>
      </c>
      <c r="H81" s="1653">
        <v>1</v>
      </c>
      <c r="I81" s="5989"/>
      <c r="J81" s="1652">
        <v>0</v>
      </c>
      <c r="K81" s="1653">
        <v>0</v>
      </c>
    </row>
    <row r="82" spans="2:11" x14ac:dyDescent="0.25">
      <c r="B82" s="5972" t="s">
        <v>1003</v>
      </c>
      <c r="C82" s="5942" t="s">
        <v>696</v>
      </c>
      <c r="D82" s="5987">
        <v>8</v>
      </c>
      <c r="E82" s="5988">
        <v>1</v>
      </c>
      <c r="F82" s="5937">
        <v>12.5</v>
      </c>
      <c r="G82" s="1652">
        <v>0</v>
      </c>
      <c r="H82" s="1653">
        <v>1</v>
      </c>
      <c r="I82" s="5989"/>
      <c r="J82" s="1652">
        <v>0</v>
      </c>
      <c r="K82" s="1653">
        <v>0</v>
      </c>
    </row>
    <row r="83" spans="2:11" ht="15.75" thickBot="1" x14ac:dyDescent="0.3">
      <c r="B83" s="5908" t="s">
        <v>1005</v>
      </c>
      <c r="C83" s="5909" t="s">
        <v>698</v>
      </c>
      <c r="D83" s="5987">
        <v>1425</v>
      </c>
      <c r="E83" s="5988">
        <v>69</v>
      </c>
      <c r="F83" s="5937">
        <v>4.8421052631578947</v>
      </c>
      <c r="G83" s="1652">
        <v>59</v>
      </c>
      <c r="H83" s="1653">
        <v>10</v>
      </c>
      <c r="I83" s="5989"/>
      <c r="J83" s="1652">
        <v>8</v>
      </c>
      <c r="K83" s="1653">
        <v>3</v>
      </c>
    </row>
    <row r="84" spans="2:11" ht="15.75" thickBot="1" x14ac:dyDescent="0.3">
      <c r="B84" s="5901" t="s">
        <v>1008</v>
      </c>
      <c r="C84" s="5902" t="s">
        <v>701</v>
      </c>
      <c r="D84" s="5990">
        <v>3319</v>
      </c>
      <c r="E84" s="5991">
        <v>26</v>
      </c>
      <c r="F84" s="5979">
        <v>0.783368484483278</v>
      </c>
      <c r="G84" s="1656">
        <v>10</v>
      </c>
      <c r="H84" s="1657">
        <v>18</v>
      </c>
      <c r="I84" s="1657">
        <v>3</v>
      </c>
      <c r="J84" s="1656">
        <v>11</v>
      </c>
      <c r="K84" s="1657">
        <v>4</v>
      </c>
    </row>
    <row r="85" spans="2:11" x14ac:dyDescent="0.25">
      <c r="B85" s="5922" t="s">
        <v>705</v>
      </c>
      <c r="C85" s="5923" t="s">
        <v>706</v>
      </c>
      <c r="D85" s="5987">
        <v>1354</v>
      </c>
      <c r="E85" s="5988">
        <v>25</v>
      </c>
      <c r="F85" s="5996">
        <v>1.8463810930576072</v>
      </c>
      <c r="G85" s="1652">
        <v>10</v>
      </c>
      <c r="H85" s="1653">
        <v>17</v>
      </c>
      <c r="I85" s="1653">
        <v>3</v>
      </c>
      <c r="J85" s="1652">
        <v>11</v>
      </c>
      <c r="K85" s="1653">
        <v>4</v>
      </c>
    </row>
    <row r="86" spans="2:11" ht="15.75" thickBot="1" x14ac:dyDescent="0.3">
      <c r="B86" s="5963" t="s">
        <v>1014</v>
      </c>
      <c r="C86" s="5964" t="s">
        <v>708</v>
      </c>
      <c r="D86" s="5987">
        <v>246</v>
      </c>
      <c r="E86" s="5988">
        <v>1</v>
      </c>
      <c r="F86" s="5996">
        <v>0.40650406504065045</v>
      </c>
      <c r="G86" s="1652">
        <v>0</v>
      </c>
      <c r="H86" s="1653">
        <v>1</v>
      </c>
      <c r="I86" s="5989"/>
      <c r="J86" s="1652">
        <v>0</v>
      </c>
      <c r="K86" s="1653">
        <v>0</v>
      </c>
    </row>
    <row r="87" spans="2:11" ht="15.75" thickBot="1" x14ac:dyDescent="0.3">
      <c r="B87" s="5901" t="s">
        <v>1032</v>
      </c>
      <c r="C87" s="5902" t="s">
        <v>724</v>
      </c>
      <c r="D87" s="5990">
        <v>345</v>
      </c>
      <c r="E87" s="5991">
        <v>78</v>
      </c>
      <c r="F87" s="5979">
        <v>22.608695652173914</v>
      </c>
      <c r="G87" s="1656">
        <v>27</v>
      </c>
      <c r="H87" s="1657">
        <v>55</v>
      </c>
      <c r="I87" s="5992">
        <v>4</v>
      </c>
      <c r="J87" s="1656">
        <v>16</v>
      </c>
      <c r="K87" s="1657">
        <v>16</v>
      </c>
    </row>
    <row r="88" spans="2:11" x14ac:dyDescent="0.25">
      <c r="B88" s="5908" t="s">
        <v>1035</v>
      </c>
      <c r="C88" s="5909" t="s">
        <v>729</v>
      </c>
      <c r="D88" s="5987">
        <v>114</v>
      </c>
      <c r="E88" s="5988">
        <v>26</v>
      </c>
      <c r="F88" s="5996">
        <v>22.807017543859647</v>
      </c>
      <c r="G88" s="1652">
        <v>19</v>
      </c>
      <c r="H88" s="1653">
        <v>7</v>
      </c>
      <c r="I88" s="5989">
        <v>0</v>
      </c>
      <c r="J88" s="1652">
        <v>4</v>
      </c>
      <c r="K88" s="1653">
        <v>13</v>
      </c>
    </row>
    <row r="89" spans="2:11" x14ac:dyDescent="0.25">
      <c r="B89" s="5908" t="s">
        <v>1036</v>
      </c>
      <c r="C89" s="5909" t="s">
        <v>730</v>
      </c>
      <c r="D89" s="5987">
        <v>88</v>
      </c>
      <c r="E89" s="5988">
        <v>1</v>
      </c>
      <c r="F89" s="5996">
        <v>1.1363636363636365</v>
      </c>
      <c r="G89" s="1652">
        <v>1</v>
      </c>
      <c r="H89" s="1653">
        <v>0</v>
      </c>
      <c r="I89" s="5989">
        <v>0</v>
      </c>
      <c r="J89" s="1652">
        <v>0</v>
      </c>
      <c r="K89" s="1653">
        <v>0</v>
      </c>
    </row>
    <row r="90" spans="2:11" x14ac:dyDescent="0.25">
      <c r="B90" s="5908" t="s">
        <v>1037</v>
      </c>
      <c r="C90" s="5909" t="s">
        <v>731</v>
      </c>
      <c r="D90" s="5987">
        <v>35</v>
      </c>
      <c r="E90" s="5988">
        <v>5</v>
      </c>
      <c r="F90" s="5981">
        <v>14.285714285714285</v>
      </c>
      <c r="G90" s="1652">
        <v>1</v>
      </c>
      <c r="H90" s="1653">
        <v>4</v>
      </c>
      <c r="I90" s="5989">
        <v>0</v>
      </c>
      <c r="J90" s="1652">
        <v>2</v>
      </c>
      <c r="K90" s="1653">
        <v>2</v>
      </c>
    </row>
    <row r="91" spans="2:11" x14ac:dyDescent="0.25">
      <c r="B91" s="5908" t="s">
        <v>1038</v>
      </c>
      <c r="C91" s="5909" t="s">
        <v>732</v>
      </c>
      <c r="D91" s="5987">
        <v>7</v>
      </c>
      <c r="E91" s="5988">
        <v>1</v>
      </c>
      <c r="F91" s="5996">
        <v>14.285714285714285</v>
      </c>
      <c r="G91" s="1652">
        <v>1</v>
      </c>
      <c r="H91" s="1653">
        <v>0</v>
      </c>
      <c r="I91" s="5989">
        <v>0</v>
      </c>
      <c r="J91" s="1652">
        <v>0</v>
      </c>
      <c r="K91" s="1653">
        <v>1</v>
      </c>
    </row>
    <row r="92" spans="2:11" ht="15.75" thickBot="1" x14ac:dyDescent="0.3">
      <c r="B92" s="5908" t="s">
        <v>1042</v>
      </c>
      <c r="C92" s="5909" t="s">
        <v>736</v>
      </c>
      <c r="D92" s="5987">
        <v>88</v>
      </c>
      <c r="E92" s="5988">
        <v>45</v>
      </c>
      <c r="F92" s="5996">
        <v>51.136363636363633</v>
      </c>
      <c r="G92" s="1652">
        <v>5</v>
      </c>
      <c r="H92" s="1653">
        <v>44</v>
      </c>
      <c r="I92" s="5989">
        <v>4</v>
      </c>
      <c r="J92" s="1652">
        <v>10</v>
      </c>
      <c r="K92" s="1653">
        <v>0</v>
      </c>
    </row>
    <row r="93" spans="2:11" ht="15.75" thickBot="1" x14ac:dyDescent="0.3">
      <c r="B93" s="5901" t="s">
        <v>1045</v>
      </c>
      <c r="C93" s="5902" t="s">
        <v>739</v>
      </c>
      <c r="D93" s="5990">
        <v>1894</v>
      </c>
      <c r="E93" s="5991">
        <v>6</v>
      </c>
      <c r="F93" s="5979">
        <v>0.31678986272439286</v>
      </c>
      <c r="G93" s="1656">
        <v>2</v>
      </c>
      <c r="H93" s="1657">
        <v>4</v>
      </c>
      <c r="I93" s="5992"/>
      <c r="J93" s="1656">
        <v>2</v>
      </c>
      <c r="K93" s="1657">
        <v>0</v>
      </c>
    </row>
    <row r="94" spans="2:11" ht="22.5" x14ac:dyDescent="0.25">
      <c r="B94" s="5908" t="s">
        <v>1227</v>
      </c>
      <c r="C94" s="5909" t="s">
        <v>562</v>
      </c>
      <c r="D94" s="5987">
        <v>14</v>
      </c>
      <c r="E94" s="5988">
        <v>1</v>
      </c>
      <c r="F94" s="5937">
        <v>7.1428571428571423</v>
      </c>
      <c r="G94" s="1658">
        <v>1</v>
      </c>
      <c r="H94" s="1653">
        <v>0</v>
      </c>
      <c r="I94" s="5989"/>
      <c r="J94" s="1658">
        <v>0</v>
      </c>
      <c r="K94" s="1653">
        <v>0</v>
      </c>
    </row>
    <row r="95" spans="2:11" x14ac:dyDescent="0.25">
      <c r="B95" s="5922" t="s">
        <v>1057</v>
      </c>
      <c r="C95" s="5923" t="s">
        <v>750</v>
      </c>
      <c r="D95" s="5987">
        <v>67</v>
      </c>
      <c r="E95" s="5988">
        <v>2</v>
      </c>
      <c r="F95" s="5937">
        <v>2.9850746268656714</v>
      </c>
      <c r="G95" s="1658">
        <v>1</v>
      </c>
      <c r="H95" s="1653">
        <v>1</v>
      </c>
      <c r="I95" s="5989"/>
      <c r="J95" s="1658">
        <v>1</v>
      </c>
      <c r="K95" s="1653">
        <v>0</v>
      </c>
    </row>
    <row r="96" spans="2:11" x14ac:dyDescent="0.25">
      <c r="B96" s="5922" t="s">
        <v>481</v>
      </c>
      <c r="C96" s="5923" t="s">
        <v>482</v>
      </c>
      <c r="D96" s="5987">
        <v>54</v>
      </c>
      <c r="E96" s="5988">
        <v>2</v>
      </c>
      <c r="F96" s="5937">
        <v>3.7037037037037033</v>
      </c>
      <c r="G96" s="1658">
        <v>0</v>
      </c>
      <c r="H96" s="1653">
        <v>2</v>
      </c>
      <c r="I96" s="5989"/>
      <c r="J96" s="1658">
        <v>0</v>
      </c>
      <c r="K96" s="1653">
        <v>0</v>
      </c>
    </row>
    <row r="97" spans="2:11" ht="23.25" thickBot="1" x14ac:dyDescent="0.3">
      <c r="B97" s="5908" t="s">
        <v>757</v>
      </c>
      <c r="C97" s="5909" t="s">
        <v>758</v>
      </c>
      <c r="D97" s="5987">
        <v>381</v>
      </c>
      <c r="E97" s="5988">
        <v>1</v>
      </c>
      <c r="F97" s="5996">
        <v>0.26246719160104987</v>
      </c>
      <c r="G97" s="1659">
        <v>0</v>
      </c>
      <c r="H97" s="1653">
        <v>1</v>
      </c>
      <c r="I97" s="5989"/>
      <c r="J97" s="1658">
        <v>1</v>
      </c>
      <c r="K97" s="1653">
        <v>0</v>
      </c>
    </row>
    <row r="98" spans="2:11" ht="15.75" thickBot="1" x14ac:dyDescent="0.3">
      <c r="B98" s="7649" t="s">
        <v>14</v>
      </c>
      <c r="C98" s="7650"/>
      <c r="D98" s="5954">
        <v>55131</v>
      </c>
      <c r="E98" s="5955">
        <v>11374</v>
      </c>
      <c r="F98" s="5956">
        <v>20.630861040068201</v>
      </c>
      <c r="G98" s="5955">
        <v>3536</v>
      </c>
      <c r="H98" s="5958">
        <v>8102</v>
      </c>
      <c r="I98" s="5959">
        <v>3759</v>
      </c>
      <c r="J98" s="5957">
        <v>4563</v>
      </c>
      <c r="K98" s="5958">
        <v>894</v>
      </c>
    </row>
    <row r="100" spans="2:11" x14ac:dyDescent="0.25">
      <c r="F100"/>
    </row>
    <row r="101" spans="2:11" x14ac:dyDescent="0.25">
      <c r="C101" s="7543" t="s">
        <v>2490</v>
      </c>
      <c r="D101" s="7543"/>
      <c r="E101" s="7543"/>
      <c r="F101" s="7543"/>
      <c r="G101" s="7543"/>
      <c r="H101" s="7543"/>
      <c r="I101" s="7543"/>
      <c r="J101" s="7543"/>
    </row>
    <row r="102" spans="2:11" x14ac:dyDescent="0.25">
      <c r="F102"/>
    </row>
    <row r="103" spans="2:11" x14ac:dyDescent="0.25">
      <c r="F103"/>
    </row>
    <row r="104" spans="2:11" x14ac:dyDescent="0.25">
      <c r="F104"/>
    </row>
    <row r="105" spans="2:11" x14ac:dyDescent="0.25">
      <c r="F105"/>
    </row>
    <row r="106" spans="2:11" x14ac:dyDescent="0.25">
      <c r="F106"/>
    </row>
    <row r="107" spans="2:11" x14ac:dyDescent="0.25">
      <c r="F107"/>
    </row>
    <row r="108" spans="2:11" x14ac:dyDescent="0.25">
      <c r="F108"/>
    </row>
    <row r="109" spans="2:11" x14ac:dyDescent="0.25">
      <c r="F109"/>
    </row>
    <row r="110" spans="2:11" x14ac:dyDescent="0.25">
      <c r="F110"/>
    </row>
    <row r="111" spans="2:11" x14ac:dyDescent="0.25">
      <c r="F111"/>
    </row>
    <row r="112" spans="2:11"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1:10" x14ac:dyDescent="0.25">
      <c r="F161"/>
    </row>
    <row r="162" spans="1:10" x14ac:dyDescent="0.25">
      <c r="F162"/>
    </row>
    <row r="163" spans="1:10" x14ac:dyDescent="0.25">
      <c r="F163"/>
    </row>
    <row r="164" spans="1:10" s="431" customFormat="1" x14ac:dyDescent="0.25">
      <c r="A164"/>
      <c r="B164"/>
      <c r="C164"/>
      <c r="D164"/>
      <c r="E164"/>
      <c r="F164"/>
      <c r="G164"/>
      <c r="H164"/>
      <c r="I164"/>
      <c r="J164"/>
    </row>
    <row r="165" spans="1:10" x14ac:dyDescent="0.25">
      <c r="F165"/>
    </row>
    <row r="166" spans="1:10" x14ac:dyDescent="0.25">
      <c r="F166"/>
    </row>
    <row r="167" spans="1:10" x14ac:dyDescent="0.25">
      <c r="F167"/>
    </row>
    <row r="168" spans="1:10" x14ac:dyDescent="0.25">
      <c r="F168"/>
    </row>
    <row r="169" spans="1:10" x14ac:dyDescent="0.25">
      <c r="F169"/>
    </row>
    <row r="170" spans="1:10" s="431" customFormat="1" x14ac:dyDescent="0.25">
      <c r="A170"/>
      <c r="B170"/>
      <c r="C170"/>
      <c r="D170"/>
      <c r="E170"/>
      <c r="F170"/>
      <c r="G170"/>
      <c r="H170"/>
      <c r="I170"/>
      <c r="J170"/>
    </row>
    <row r="171" spans="1:10" x14ac:dyDescent="0.25">
      <c r="F171"/>
    </row>
    <row r="172" spans="1:10" x14ac:dyDescent="0.25">
      <c r="F172"/>
    </row>
    <row r="173" spans="1:10" x14ac:dyDescent="0.25">
      <c r="F173"/>
    </row>
    <row r="174" spans="1:10" x14ac:dyDescent="0.25">
      <c r="F174"/>
    </row>
    <row r="175" spans="1:10" x14ac:dyDescent="0.25">
      <c r="F175"/>
    </row>
    <row r="176" spans="1:10" x14ac:dyDescent="0.25">
      <c r="F176"/>
    </row>
    <row r="177" spans="6:6" x14ac:dyDescent="0.25">
      <c r="F177"/>
    </row>
    <row r="178" spans="6:6" x14ac:dyDescent="0.25">
      <c r="F178"/>
    </row>
    <row r="179" spans="6:6" x14ac:dyDescent="0.25">
      <c r="F179"/>
    </row>
    <row r="180" spans="6:6" x14ac:dyDescent="0.25">
      <c r="F180"/>
    </row>
    <row r="181" spans="6:6" x14ac:dyDescent="0.25">
      <c r="F181"/>
    </row>
    <row r="182" spans="6:6" x14ac:dyDescent="0.25">
      <c r="F182"/>
    </row>
    <row r="183" spans="6:6" x14ac:dyDescent="0.25">
      <c r="F183"/>
    </row>
    <row r="184" spans="6:6" x14ac:dyDescent="0.25">
      <c r="F184"/>
    </row>
    <row r="185" spans="6:6" x14ac:dyDescent="0.25">
      <c r="F185"/>
    </row>
    <row r="186" spans="6:6" x14ac:dyDescent="0.25">
      <c r="F186"/>
    </row>
    <row r="187" spans="6:6" x14ac:dyDescent="0.25">
      <c r="F187"/>
    </row>
    <row r="188" spans="6:6" x14ac:dyDescent="0.25">
      <c r="F188"/>
    </row>
    <row r="189" spans="6:6" x14ac:dyDescent="0.25">
      <c r="F189"/>
    </row>
    <row r="190" spans="6:6" x14ac:dyDescent="0.25">
      <c r="F190"/>
    </row>
    <row r="191" spans="6:6" x14ac:dyDescent="0.25">
      <c r="F191"/>
    </row>
    <row r="192" spans="6:6" x14ac:dyDescent="0.25">
      <c r="F192"/>
    </row>
    <row r="193" spans="6:6" x14ac:dyDescent="0.25">
      <c r="F193"/>
    </row>
    <row r="194" spans="6:6" x14ac:dyDescent="0.25">
      <c r="F194"/>
    </row>
    <row r="195" spans="6:6" x14ac:dyDescent="0.25">
      <c r="F195"/>
    </row>
    <row r="196" spans="6:6" x14ac:dyDescent="0.25">
      <c r="F196"/>
    </row>
    <row r="197" spans="6:6" x14ac:dyDescent="0.25">
      <c r="F197"/>
    </row>
    <row r="198" spans="6:6" x14ac:dyDescent="0.25">
      <c r="F198"/>
    </row>
    <row r="199" spans="6:6" x14ac:dyDescent="0.25">
      <c r="F199"/>
    </row>
    <row r="200" spans="6:6" x14ac:dyDescent="0.25">
      <c r="F200"/>
    </row>
    <row r="201" spans="6:6" x14ac:dyDescent="0.25">
      <c r="F201"/>
    </row>
    <row r="202" spans="6:6" x14ac:dyDescent="0.25">
      <c r="F202"/>
    </row>
    <row r="203" spans="6:6" x14ac:dyDescent="0.25">
      <c r="F203"/>
    </row>
    <row r="204" spans="6:6" x14ac:dyDescent="0.25">
      <c r="F204"/>
    </row>
    <row r="205" spans="6:6" x14ac:dyDescent="0.25">
      <c r="F205"/>
    </row>
    <row r="206" spans="6:6" x14ac:dyDescent="0.25">
      <c r="F206"/>
    </row>
    <row r="207" spans="6:6" x14ac:dyDescent="0.25">
      <c r="F207"/>
    </row>
    <row r="208" spans="6:6" x14ac:dyDescent="0.25">
      <c r="F208"/>
    </row>
    <row r="209" spans="1:10" x14ac:dyDescent="0.25">
      <c r="F209"/>
    </row>
    <row r="210" spans="1:10" x14ac:dyDescent="0.25">
      <c r="F210"/>
    </row>
    <row r="211" spans="1:10" s="431" customFormat="1" x14ac:dyDescent="0.25">
      <c r="A211"/>
      <c r="B211"/>
      <c r="C211"/>
      <c r="D211"/>
      <c r="E211"/>
      <c r="F211"/>
      <c r="G211"/>
      <c r="H211"/>
      <c r="I211"/>
      <c r="J211"/>
    </row>
    <row r="212" spans="1:10" x14ac:dyDescent="0.25">
      <c r="F212"/>
    </row>
    <row r="213" spans="1:10" x14ac:dyDescent="0.25">
      <c r="F213"/>
    </row>
    <row r="214" spans="1:10" x14ac:dyDescent="0.25">
      <c r="F214"/>
    </row>
    <row r="215" spans="1:10" x14ac:dyDescent="0.25">
      <c r="F215"/>
    </row>
    <row r="216" spans="1:10" x14ac:dyDescent="0.25">
      <c r="F216"/>
    </row>
    <row r="217" spans="1:10" x14ac:dyDescent="0.25">
      <c r="F217"/>
    </row>
    <row r="218" spans="1:10" x14ac:dyDescent="0.25">
      <c r="F218"/>
    </row>
    <row r="219" spans="1:10" x14ac:dyDescent="0.25">
      <c r="F219"/>
    </row>
    <row r="220" spans="1:10" s="431" customFormat="1" x14ac:dyDescent="0.25">
      <c r="A220"/>
      <c r="B220"/>
      <c r="C220"/>
      <c r="D220"/>
      <c r="E220"/>
      <c r="F220"/>
      <c r="G220"/>
      <c r="H220"/>
      <c r="I220"/>
      <c r="J220"/>
    </row>
    <row r="221" spans="1:10" x14ac:dyDescent="0.25">
      <c r="F221"/>
    </row>
    <row r="222" spans="1:10" x14ac:dyDescent="0.25">
      <c r="F222"/>
    </row>
    <row r="223" spans="1:10" x14ac:dyDescent="0.25">
      <c r="F223"/>
    </row>
    <row r="224" spans="1:10" x14ac:dyDescent="0.25">
      <c r="F224"/>
    </row>
    <row r="225" spans="1:10" x14ac:dyDescent="0.25">
      <c r="F225"/>
    </row>
    <row r="226" spans="1:10" x14ac:dyDescent="0.25">
      <c r="F226"/>
    </row>
    <row r="227" spans="1:10" x14ac:dyDescent="0.25">
      <c r="F227"/>
    </row>
    <row r="228" spans="1:10" x14ac:dyDescent="0.25">
      <c r="F228"/>
    </row>
    <row r="229" spans="1:10" x14ac:dyDescent="0.25">
      <c r="F229"/>
    </row>
    <row r="230" spans="1:10" x14ac:dyDescent="0.25">
      <c r="F230"/>
    </row>
    <row r="231" spans="1:10" x14ac:dyDescent="0.25">
      <c r="F231"/>
    </row>
    <row r="232" spans="1:10" x14ac:dyDescent="0.25">
      <c r="F232"/>
    </row>
    <row r="233" spans="1:10" x14ac:dyDescent="0.25">
      <c r="F233"/>
    </row>
    <row r="234" spans="1:10" x14ac:dyDescent="0.25">
      <c r="F234"/>
    </row>
    <row r="235" spans="1:10" x14ac:dyDescent="0.25">
      <c r="F235"/>
    </row>
    <row r="236" spans="1:10" x14ac:dyDescent="0.25">
      <c r="F236"/>
    </row>
    <row r="237" spans="1:10" x14ac:dyDescent="0.25">
      <c r="F237"/>
    </row>
    <row r="238" spans="1:10" x14ac:dyDescent="0.25">
      <c r="F238"/>
    </row>
    <row r="239" spans="1:10" s="431" customFormat="1" x14ac:dyDescent="0.25">
      <c r="A239"/>
      <c r="B239"/>
      <c r="C239"/>
      <c r="D239"/>
      <c r="E239"/>
      <c r="F239"/>
      <c r="G239"/>
      <c r="H239"/>
      <c r="I239"/>
      <c r="J239"/>
    </row>
    <row r="240" spans="1:10" x14ac:dyDescent="0.25">
      <c r="F240"/>
    </row>
    <row r="241" spans="1:10" x14ac:dyDescent="0.25">
      <c r="F241"/>
    </row>
    <row r="242" spans="1:10" x14ac:dyDescent="0.25">
      <c r="F242"/>
    </row>
    <row r="243" spans="1:10" x14ac:dyDescent="0.25">
      <c r="F243"/>
    </row>
    <row r="244" spans="1:10" x14ac:dyDescent="0.25">
      <c r="F244"/>
    </row>
    <row r="245" spans="1:10" x14ac:dyDescent="0.25">
      <c r="F245"/>
    </row>
    <row r="246" spans="1:10" x14ac:dyDescent="0.25">
      <c r="F246"/>
    </row>
    <row r="247" spans="1:10" x14ac:dyDescent="0.25">
      <c r="F247"/>
    </row>
    <row r="248" spans="1:10" x14ac:dyDescent="0.25">
      <c r="F248"/>
    </row>
    <row r="249" spans="1:10" x14ac:dyDescent="0.25">
      <c r="F249"/>
    </row>
    <row r="250" spans="1:10" s="431" customFormat="1" x14ac:dyDescent="0.25">
      <c r="A250"/>
      <c r="B250"/>
      <c r="C250"/>
      <c r="D250"/>
      <c r="E250"/>
      <c r="F250"/>
      <c r="G250"/>
      <c r="H250"/>
      <c r="I250"/>
      <c r="J250"/>
    </row>
    <row r="251" spans="1:10" x14ac:dyDescent="0.25">
      <c r="F251"/>
    </row>
    <row r="252" spans="1:10" x14ac:dyDescent="0.25">
      <c r="F252"/>
    </row>
    <row r="253" spans="1:10" x14ac:dyDescent="0.25">
      <c r="F253"/>
    </row>
    <row r="254" spans="1:10" x14ac:dyDescent="0.25">
      <c r="F254"/>
    </row>
    <row r="255" spans="1:10" x14ac:dyDescent="0.25">
      <c r="F255"/>
    </row>
    <row r="256" spans="1:10" x14ac:dyDescent="0.25">
      <c r="F256"/>
    </row>
    <row r="257" spans="1:10" x14ac:dyDescent="0.25">
      <c r="F257"/>
    </row>
    <row r="258" spans="1:10" x14ac:dyDescent="0.25">
      <c r="F258"/>
    </row>
    <row r="259" spans="1:10" x14ac:dyDescent="0.25">
      <c r="F259"/>
    </row>
    <row r="260" spans="1:10" x14ac:dyDescent="0.25">
      <c r="F260"/>
    </row>
    <row r="261" spans="1:10" x14ac:dyDescent="0.25">
      <c r="F261"/>
    </row>
    <row r="262" spans="1:10" x14ac:dyDescent="0.25">
      <c r="F262"/>
    </row>
    <row r="263" spans="1:10" x14ac:dyDescent="0.25">
      <c r="F263"/>
    </row>
    <row r="264" spans="1:10" s="431" customFormat="1" x14ac:dyDescent="0.25">
      <c r="A264"/>
      <c r="B264"/>
      <c r="C264"/>
      <c r="D264"/>
      <c r="E264"/>
      <c r="F264"/>
      <c r="G264"/>
      <c r="H264"/>
      <c r="I264"/>
      <c r="J264"/>
    </row>
    <row r="265" spans="1:10" x14ac:dyDescent="0.25">
      <c r="F265"/>
    </row>
    <row r="266" spans="1:10" x14ac:dyDescent="0.25">
      <c r="F266"/>
    </row>
    <row r="267" spans="1:10" x14ac:dyDescent="0.25">
      <c r="F267"/>
    </row>
    <row r="268" spans="1:10" x14ac:dyDescent="0.25">
      <c r="F268"/>
    </row>
    <row r="269" spans="1:10" x14ac:dyDescent="0.25">
      <c r="F269"/>
    </row>
    <row r="270" spans="1:10" x14ac:dyDescent="0.25">
      <c r="F270"/>
    </row>
    <row r="271" spans="1:10" x14ac:dyDescent="0.25">
      <c r="F271"/>
    </row>
    <row r="272" spans="1:10" x14ac:dyDescent="0.25">
      <c r="F272"/>
    </row>
    <row r="273" spans="6:6" x14ac:dyDescent="0.25">
      <c r="F273"/>
    </row>
    <row r="274" spans="6:6" x14ac:dyDescent="0.25">
      <c r="F274"/>
    </row>
    <row r="275" spans="6:6" x14ac:dyDescent="0.25">
      <c r="F275"/>
    </row>
    <row r="276" spans="6:6" x14ac:dyDescent="0.25">
      <c r="F276"/>
    </row>
    <row r="277" spans="6:6" x14ac:dyDescent="0.25">
      <c r="F277"/>
    </row>
    <row r="278" spans="6:6" x14ac:dyDescent="0.25">
      <c r="F278"/>
    </row>
    <row r="279" spans="6:6" x14ac:dyDescent="0.25">
      <c r="F279"/>
    </row>
    <row r="280" spans="6:6" x14ac:dyDescent="0.25">
      <c r="F280"/>
    </row>
    <row r="281" spans="6:6" x14ac:dyDescent="0.25">
      <c r="F281"/>
    </row>
    <row r="282" spans="6:6" x14ac:dyDescent="0.25">
      <c r="F282"/>
    </row>
    <row r="283" spans="6:6" x14ac:dyDescent="0.25">
      <c r="F283"/>
    </row>
    <row r="284" spans="6:6" x14ac:dyDescent="0.25">
      <c r="F284"/>
    </row>
    <row r="285" spans="6:6" x14ac:dyDescent="0.25">
      <c r="F285"/>
    </row>
    <row r="286" spans="6:6" x14ac:dyDescent="0.25">
      <c r="F286"/>
    </row>
    <row r="287" spans="6:6" x14ac:dyDescent="0.25">
      <c r="F287"/>
    </row>
    <row r="288" spans="6:6" x14ac:dyDescent="0.25">
      <c r="F288"/>
    </row>
    <row r="289" spans="6:6" x14ac:dyDescent="0.25">
      <c r="F289"/>
    </row>
    <row r="290" spans="6:6" x14ac:dyDescent="0.25">
      <c r="F290"/>
    </row>
    <row r="291" spans="6:6" x14ac:dyDescent="0.25">
      <c r="F291"/>
    </row>
    <row r="292" spans="6:6" x14ac:dyDescent="0.25">
      <c r="F292"/>
    </row>
    <row r="293" spans="6:6" x14ac:dyDescent="0.25">
      <c r="F293"/>
    </row>
    <row r="294" spans="6:6" x14ac:dyDescent="0.25">
      <c r="F294"/>
    </row>
    <row r="295" spans="6:6" x14ac:dyDescent="0.25">
      <c r="F295"/>
    </row>
    <row r="296" spans="6:6" x14ac:dyDescent="0.25">
      <c r="F296"/>
    </row>
    <row r="297" spans="6:6" x14ac:dyDescent="0.25">
      <c r="F297"/>
    </row>
    <row r="298" spans="6:6" x14ac:dyDescent="0.25">
      <c r="F298"/>
    </row>
    <row r="299" spans="6:6" x14ac:dyDescent="0.25">
      <c r="F299"/>
    </row>
    <row r="300" spans="6:6" x14ac:dyDescent="0.25">
      <c r="F300"/>
    </row>
    <row r="301" spans="6:6" x14ac:dyDescent="0.25">
      <c r="F301"/>
    </row>
    <row r="302" spans="6:6" x14ac:dyDescent="0.25">
      <c r="F302"/>
    </row>
    <row r="303" spans="6:6" x14ac:dyDescent="0.25">
      <c r="F303"/>
    </row>
    <row r="304" spans="6:6" x14ac:dyDescent="0.25">
      <c r="F304"/>
    </row>
    <row r="305" spans="6:6" x14ac:dyDescent="0.25">
      <c r="F305"/>
    </row>
    <row r="306" spans="6:6" x14ac:dyDescent="0.25">
      <c r="F306"/>
    </row>
    <row r="307" spans="6:6" x14ac:dyDescent="0.25">
      <c r="F307"/>
    </row>
    <row r="308" spans="6:6" x14ac:dyDescent="0.25">
      <c r="F308"/>
    </row>
    <row r="309" spans="6:6" x14ac:dyDescent="0.25">
      <c r="F309"/>
    </row>
    <row r="310" spans="6:6" x14ac:dyDescent="0.25">
      <c r="F310"/>
    </row>
    <row r="311" spans="6:6" x14ac:dyDescent="0.25">
      <c r="F311"/>
    </row>
    <row r="312" spans="6:6" x14ac:dyDescent="0.25">
      <c r="F312"/>
    </row>
    <row r="313" spans="6:6" x14ac:dyDescent="0.25">
      <c r="F313"/>
    </row>
    <row r="314" spans="6:6" x14ac:dyDescent="0.25">
      <c r="F314"/>
    </row>
    <row r="315" spans="6:6" x14ac:dyDescent="0.25">
      <c r="F315"/>
    </row>
    <row r="316" spans="6:6" x14ac:dyDescent="0.25">
      <c r="F316"/>
    </row>
    <row r="317" spans="6:6" x14ac:dyDescent="0.25">
      <c r="F317"/>
    </row>
    <row r="318" spans="6:6" x14ac:dyDescent="0.25">
      <c r="F318"/>
    </row>
    <row r="319" spans="6:6" x14ac:dyDescent="0.25">
      <c r="F319"/>
    </row>
    <row r="320" spans="6:6" x14ac:dyDescent="0.25">
      <c r="F320"/>
    </row>
    <row r="321" spans="6:6" x14ac:dyDescent="0.25">
      <c r="F321"/>
    </row>
    <row r="322" spans="6:6" x14ac:dyDescent="0.25">
      <c r="F322"/>
    </row>
    <row r="323" spans="6:6" x14ac:dyDescent="0.25">
      <c r="F323"/>
    </row>
    <row r="324" spans="6:6" x14ac:dyDescent="0.25">
      <c r="F324"/>
    </row>
    <row r="325" spans="6:6" x14ac:dyDescent="0.25">
      <c r="F325"/>
    </row>
    <row r="326" spans="6:6" x14ac:dyDescent="0.25">
      <c r="F326"/>
    </row>
    <row r="327" spans="6:6" x14ac:dyDescent="0.25">
      <c r="F327"/>
    </row>
    <row r="328" spans="6:6" x14ac:dyDescent="0.25">
      <c r="F328"/>
    </row>
    <row r="329" spans="6:6" x14ac:dyDescent="0.25">
      <c r="F329"/>
    </row>
    <row r="330" spans="6:6" x14ac:dyDescent="0.25">
      <c r="F330"/>
    </row>
    <row r="331" spans="6:6" x14ac:dyDescent="0.25">
      <c r="F331"/>
    </row>
    <row r="332" spans="6:6" x14ac:dyDescent="0.25">
      <c r="F332"/>
    </row>
    <row r="333" spans="6:6" x14ac:dyDescent="0.25">
      <c r="F333"/>
    </row>
    <row r="334" spans="6:6" x14ac:dyDescent="0.25">
      <c r="F334"/>
    </row>
    <row r="335" spans="6:6" x14ac:dyDescent="0.25">
      <c r="F335"/>
    </row>
    <row r="336" spans="6:6" x14ac:dyDescent="0.25">
      <c r="F336"/>
    </row>
    <row r="337" spans="6:6" x14ac:dyDescent="0.25">
      <c r="F337"/>
    </row>
    <row r="338" spans="6:6" x14ac:dyDescent="0.25">
      <c r="F338"/>
    </row>
    <row r="339" spans="6:6" x14ac:dyDescent="0.25">
      <c r="F339"/>
    </row>
    <row r="340" spans="6:6" x14ac:dyDescent="0.25">
      <c r="F340"/>
    </row>
    <row r="341" spans="6:6" x14ac:dyDescent="0.25">
      <c r="F341"/>
    </row>
    <row r="342" spans="6:6" x14ac:dyDescent="0.25">
      <c r="F342"/>
    </row>
    <row r="343" spans="6:6" x14ac:dyDescent="0.25">
      <c r="F343"/>
    </row>
    <row r="344" spans="6:6" x14ac:dyDescent="0.25">
      <c r="F344"/>
    </row>
    <row r="345" spans="6:6" x14ac:dyDescent="0.25">
      <c r="F345"/>
    </row>
    <row r="346" spans="6:6" x14ac:dyDescent="0.25">
      <c r="F346"/>
    </row>
    <row r="347" spans="6:6" x14ac:dyDescent="0.25">
      <c r="F347"/>
    </row>
    <row r="348" spans="6:6" x14ac:dyDescent="0.25">
      <c r="F348"/>
    </row>
    <row r="349" spans="6:6" x14ac:dyDescent="0.25">
      <c r="F349"/>
    </row>
    <row r="350" spans="6:6" x14ac:dyDescent="0.25">
      <c r="F350"/>
    </row>
    <row r="351" spans="6:6" x14ac:dyDescent="0.25">
      <c r="F351"/>
    </row>
    <row r="352" spans="6:6" x14ac:dyDescent="0.25">
      <c r="F352"/>
    </row>
    <row r="353" spans="6:6" x14ac:dyDescent="0.25">
      <c r="F353"/>
    </row>
    <row r="354" spans="6:6" x14ac:dyDescent="0.25">
      <c r="F354"/>
    </row>
    <row r="355" spans="6:6" x14ac:dyDescent="0.25">
      <c r="F355"/>
    </row>
    <row r="356" spans="6:6" x14ac:dyDescent="0.25">
      <c r="F356"/>
    </row>
    <row r="357" spans="6:6" x14ac:dyDescent="0.25">
      <c r="F357"/>
    </row>
    <row r="358" spans="6:6" x14ac:dyDescent="0.25">
      <c r="F358"/>
    </row>
    <row r="359" spans="6:6" x14ac:dyDescent="0.25">
      <c r="F359"/>
    </row>
    <row r="360" spans="6:6" x14ac:dyDescent="0.25">
      <c r="F360"/>
    </row>
    <row r="361" spans="6:6" x14ac:dyDescent="0.25">
      <c r="F361"/>
    </row>
    <row r="362" spans="6:6" x14ac:dyDescent="0.25">
      <c r="F362"/>
    </row>
    <row r="363" spans="6:6" x14ac:dyDescent="0.25">
      <c r="F363"/>
    </row>
    <row r="364" spans="6:6" x14ac:dyDescent="0.25">
      <c r="F364"/>
    </row>
    <row r="365" spans="6:6" x14ac:dyDescent="0.25">
      <c r="F365"/>
    </row>
    <row r="366" spans="6:6" x14ac:dyDescent="0.25">
      <c r="F366"/>
    </row>
    <row r="367" spans="6:6" x14ac:dyDescent="0.25">
      <c r="F367"/>
    </row>
    <row r="368" spans="6:6" x14ac:dyDescent="0.25">
      <c r="F368"/>
    </row>
  </sheetData>
  <mergeCells count="16">
    <mergeCell ref="C101:J101"/>
    <mergeCell ref="B98:C98"/>
    <mergeCell ref="J5:K5"/>
    <mergeCell ref="E6:E7"/>
    <mergeCell ref="F6:F7"/>
    <mergeCell ref="G6:G7"/>
    <mergeCell ref="H6:H7"/>
    <mergeCell ref="J6:J7"/>
    <mergeCell ref="K6:K7"/>
    <mergeCell ref="B4:B7"/>
    <mergeCell ref="C4:C7"/>
    <mergeCell ref="D4:D7"/>
    <mergeCell ref="E4:F5"/>
    <mergeCell ref="G4:K4"/>
    <mergeCell ref="G5:H5"/>
    <mergeCell ref="I5:I7"/>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W345"/>
  <sheetViews>
    <sheetView topLeftCell="A263" zoomScaleNormal="100" workbookViewId="0">
      <selection activeCell="M341" sqref="M341"/>
    </sheetView>
  </sheetViews>
  <sheetFormatPr defaultColWidth="9.140625" defaultRowHeight="15" x14ac:dyDescent="0.25"/>
  <cols>
    <col min="2" max="2" width="7" customWidth="1"/>
    <col min="3" max="3" width="32.28515625" customWidth="1"/>
    <col min="4" max="12" width="7.5703125" customWidth="1"/>
  </cols>
  <sheetData>
    <row r="1" spans="1:23" s="6521" customFormat="1" x14ac:dyDescent="0.25">
      <c r="A1"/>
      <c r="B1" s="6592" t="s">
        <v>1229</v>
      </c>
      <c r="C1" s="6592"/>
      <c r="D1" s="6592"/>
      <c r="E1" s="6592"/>
      <c r="F1" s="6592"/>
      <c r="G1" s="6522"/>
      <c r="H1" s="6522"/>
      <c r="I1" s="6522"/>
      <c r="J1" s="6522"/>
      <c r="K1" s="6523"/>
      <c r="L1" s="6522"/>
      <c r="M1"/>
      <c r="N1"/>
      <c r="O1"/>
      <c r="P1"/>
      <c r="Q1"/>
      <c r="R1"/>
      <c r="S1"/>
      <c r="T1"/>
      <c r="U1"/>
      <c r="V1"/>
      <c r="W1"/>
    </row>
    <row r="2" spans="1:23" s="6521" customFormat="1" x14ac:dyDescent="0.25">
      <c r="A2"/>
      <c r="B2" s="6517"/>
      <c r="C2" s="6518"/>
      <c r="D2" s="6519"/>
      <c r="E2" s="6520"/>
      <c r="G2" s="6522"/>
      <c r="H2" s="6522"/>
      <c r="I2" s="6522"/>
      <c r="J2" s="6522"/>
      <c r="K2" s="6523"/>
      <c r="L2" s="6522"/>
      <c r="M2"/>
      <c r="N2"/>
      <c r="O2"/>
      <c r="P2"/>
      <c r="Q2"/>
      <c r="R2"/>
      <c r="S2"/>
      <c r="T2"/>
      <c r="U2"/>
      <c r="V2"/>
      <c r="W2"/>
    </row>
    <row r="3" spans="1:23" s="6521" customFormat="1" x14ac:dyDescent="0.25">
      <c r="A3"/>
      <c r="B3" s="6517" t="s">
        <v>2806</v>
      </c>
      <c r="C3" s="6518"/>
      <c r="D3" s="6519"/>
      <c r="E3" s="6520"/>
      <c r="G3" s="6522"/>
      <c r="H3" s="6522"/>
      <c r="I3" s="6522"/>
      <c r="J3" s="6522"/>
      <c r="K3" s="6523"/>
      <c r="L3" s="6522"/>
      <c r="M3"/>
      <c r="N3"/>
      <c r="O3"/>
      <c r="P3"/>
      <c r="Q3"/>
      <c r="R3"/>
      <c r="S3"/>
      <c r="T3"/>
      <c r="U3"/>
      <c r="V3"/>
      <c r="W3"/>
    </row>
    <row r="4" spans="1:23" s="6521" customFormat="1" ht="13.5" customHeight="1" thickBot="1" x14ac:dyDescent="0.3">
      <c r="A4"/>
      <c r="B4" s="7668"/>
      <c r="C4" s="7668"/>
      <c r="D4" s="6524"/>
      <c r="E4" s="6520"/>
      <c r="G4" s="6525"/>
      <c r="H4" s="6525"/>
      <c r="I4" s="6525"/>
      <c r="J4" s="6525"/>
      <c r="K4" s="6526"/>
      <c r="L4" s="6525"/>
      <c r="M4"/>
      <c r="N4"/>
      <c r="O4"/>
      <c r="P4"/>
      <c r="Q4"/>
      <c r="R4"/>
      <c r="S4"/>
      <c r="T4"/>
      <c r="U4"/>
      <c r="V4"/>
      <c r="W4"/>
    </row>
    <row r="5" spans="1:23" s="6521" customFormat="1" ht="13.5" customHeight="1" thickBot="1" x14ac:dyDescent="0.3">
      <c r="A5"/>
      <c r="B5" s="7669" t="s">
        <v>1212</v>
      </c>
      <c r="C5" s="7672" t="s">
        <v>1215</v>
      </c>
      <c r="D5" s="7675" t="s">
        <v>2521</v>
      </c>
      <c r="E5" s="7676"/>
      <c r="F5" s="7676"/>
      <c r="G5" s="7676"/>
      <c r="H5" s="7676"/>
      <c r="I5" s="7676"/>
      <c r="J5" s="7676"/>
      <c r="K5" s="7676"/>
      <c r="L5" s="7677"/>
      <c r="M5"/>
      <c r="N5"/>
      <c r="O5"/>
      <c r="P5"/>
      <c r="Q5"/>
      <c r="R5"/>
      <c r="S5"/>
      <c r="T5"/>
      <c r="U5"/>
      <c r="V5"/>
      <c r="W5"/>
    </row>
    <row r="6" spans="1:23" s="6521" customFormat="1" ht="22.5" customHeight="1" thickBot="1" x14ac:dyDescent="0.3">
      <c r="A6"/>
      <c r="B6" s="7670"/>
      <c r="C6" s="7673"/>
      <c r="D6" s="7678" t="s">
        <v>14</v>
      </c>
      <c r="E6" s="7679"/>
      <c r="F6" s="7680"/>
      <c r="G6" s="7681" t="s">
        <v>2522</v>
      </c>
      <c r="H6" s="7682"/>
      <c r="I6" s="7683"/>
      <c r="J6" s="7681" t="s">
        <v>2523</v>
      </c>
      <c r="K6" s="7682"/>
      <c r="L6" s="7683"/>
      <c r="M6"/>
      <c r="N6"/>
      <c r="O6"/>
      <c r="P6"/>
      <c r="Q6"/>
      <c r="R6"/>
      <c r="S6"/>
      <c r="T6"/>
      <c r="U6"/>
      <c r="V6"/>
      <c r="W6"/>
    </row>
    <row r="7" spans="1:23" s="6521" customFormat="1" ht="24.75" thickBot="1" x14ac:dyDescent="0.3">
      <c r="A7"/>
      <c r="B7" s="7671"/>
      <c r="C7" s="7674"/>
      <c r="D7" s="6527" t="s">
        <v>1</v>
      </c>
      <c r="E7" s="6528" t="s">
        <v>2360</v>
      </c>
      <c r="F7" s="6529" t="s">
        <v>125</v>
      </c>
      <c r="G7" s="6527" t="s">
        <v>1</v>
      </c>
      <c r="H7" s="6528" t="s">
        <v>2360</v>
      </c>
      <c r="I7" s="6529" t="s">
        <v>125</v>
      </c>
      <c r="J7" s="6527" t="s">
        <v>1</v>
      </c>
      <c r="K7" s="6528" t="s">
        <v>2360</v>
      </c>
      <c r="L7" s="6529" t="s">
        <v>125</v>
      </c>
      <c r="M7"/>
      <c r="N7"/>
      <c r="O7"/>
      <c r="P7"/>
      <c r="Q7"/>
      <c r="R7"/>
      <c r="S7"/>
      <c r="T7"/>
      <c r="U7"/>
      <c r="V7"/>
      <c r="W7"/>
    </row>
    <row r="8" spans="1:23" s="6521" customFormat="1" ht="27.75" customHeight="1" thickBot="1" x14ac:dyDescent="0.3">
      <c r="A8"/>
      <c r="B8" s="7684" t="s">
        <v>1178</v>
      </c>
      <c r="C8" s="7685"/>
      <c r="D8" s="6530">
        <v>1</v>
      </c>
      <c r="E8" s="6531">
        <v>3</v>
      </c>
      <c r="F8" s="6532">
        <v>200</v>
      </c>
      <c r="G8" s="6533">
        <v>0</v>
      </c>
      <c r="H8" s="6534">
        <v>1</v>
      </c>
      <c r="I8" s="6532" t="s">
        <v>613</v>
      </c>
      <c r="J8" s="6535">
        <v>1</v>
      </c>
      <c r="K8" s="6536">
        <v>2</v>
      </c>
      <c r="L8" s="6532">
        <v>100</v>
      </c>
      <c r="M8"/>
      <c r="N8"/>
      <c r="O8"/>
      <c r="P8"/>
      <c r="Q8"/>
      <c r="R8"/>
      <c r="S8"/>
      <c r="T8"/>
      <c r="U8"/>
      <c r="V8"/>
      <c r="W8"/>
    </row>
    <row r="9" spans="1:23" s="6521" customFormat="1" hidden="1" x14ac:dyDescent="0.25">
      <c r="A9"/>
      <c r="B9" s="6537" t="s">
        <v>821</v>
      </c>
      <c r="C9" s="6538" t="s">
        <v>500</v>
      </c>
      <c r="D9" s="6539">
        <v>0</v>
      </c>
      <c r="E9" s="6540">
        <v>0</v>
      </c>
      <c r="F9" s="6541" t="s">
        <v>613</v>
      </c>
      <c r="G9" s="6542">
        <v>0</v>
      </c>
      <c r="H9" s="6543">
        <v>0</v>
      </c>
      <c r="I9" s="6541" t="s">
        <v>613</v>
      </c>
      <c r="J9" s="6539">
        <v>0</v>
      </c>
      <c r="K9" s="6540">
        <v>0</v>
      </c>
      <c r="L9" s="6541" t="s">
        <v>613</v>
      </c>
      <c r="M9"/>
      <c r="N9"/>
      <c r="O9"/>
      <c r="P9"/>
      <c r="Q9"/>
      <c r="R9"/>
      <c r="S9"/>
      <c r="T9"/>
      <c r="U9"/>
      <c r="V9"/>
      <c r="W9"/>
    </row>
    <row r="10" spans="1:23" s="6521" customFormat="1" hidden="1" x14ac:dyDescent="0.25">
      <c r="A10"/>
      <c r="B10" s="6544" t="s">
        <v>822</v>
      </c>
      <c r="C10" s="6545" t="s">
        <v>501</v>
      </c>
      <c r="D10" s="6546">
        <v>0</v>
      </c>
      <c r="E10" s="6540">
        <v>0</v>
      </c>
      <c r="F10" s="6547" t="s">
        <v>613</v>
      </c>
      <c r="G10" s="6548">
        <v>0</v>
      </c>
      <c r="H10" s="6543">
        <v>0</v>
      </c>
      <c r="I10" s="6547" t="s">
        <v>613</v>
      </c>
      <c r="J10" s="6546">
        <v>0</v>
      </c>
      <c r="K10" s="6540">
        <v>0</v>
      </c>
      <c r="L10" s="6547" t="s">
        <v>613</v>
      </c>
      <c r="M10"/>
      <c r="N10"/>
      <c r="O10"/>
      <c r="P10"/>
      <c r="Q10"/>
      <c r="R10"/>
      <c r="S10"/>
      <c r="T10"/>
      <c r="U10"/>
      <c r="V10"/>
      <c r="W10"/>
    </row>
    <row r="11" spans="1:23" s="6521" customFormat="1" hidden="1" x14ac:dyDescent="0.25">
      <c r="A11"/>
      <c r="B11" s="6544" t="s">
        <v>823</v>
      </c>
      <c r="C11" s="6545" t="s">
        <v>502</v>
      </c>
      <c r="D11" s="6546">
        <v>0</v>
      </c>
      <c r="E11" s="6540">
        <v>0</v>
      </c>
      <c r="F11" s="6547" t="s">
        <v>613</v>
      </c>
      <c r="G11" s="6548">
        <v>0</v>
      </c>
      <c r="H11" s="6543">
        <v>0</v>
      </c>
      <c r="I11" s="6547" t="s">
        <v>613</v>
      </c>
      <c r="J11" s="6546">
        <v>0</v>
      </c>
      <c r="K11" s="6540">
        <v>0</v>
      </c>
      <c r="L11" s="6547" t="s">
        <v>613</v>
      </c>
      <c r="M11"/>
      <c r="N11"/>
      <c r="O11"/>
      <c r="P11"/>
      <c r="Q11"/>
      <c r="R11"/>
      <c r="S11"/>
      <c r="T11"/>
      <c r="U11"/>
      <c r="V11"/>
      <c r="W11"/>
    </row>
    <row r="12" spans="1:23" s="6521" customFormat="1" x14ac:dyDescent="0.25">
      <c r="A12"/>
      <c r="B12" s="6544" t="s">
        <v>448</v>
      </c>
      <c r="C12" s="6545" t="s">
        <v>449</v>
      </c>
      <c r="D12" s="6546">
        <v>0</v>
      </c>
      <c r="E12" s="6540">
        <v>1</v>
      </c>
      <c r="F12" s="6547" t="s">
        <v>613</v>
      </c>
      <c r="G12" s="6548">
        <v>0</v>
      </c>
      <c r="H12" s="6543">
        <v>0</v>
      </c>
      <c r="I12" s="6547" t="s">
        <v>613</v>
      </c>
      <c r="J12" s="6546">
        <v>0</v>
      </c>
      <c r="K12" s="6540">
        <v>1</v>
      </c>
      <c r="L12" s="6547" t="s">
        <v>613</v>
      </c>
      <c r="M12"/>
      <c r="N12"/>
      <c r="O12"/>
      <c r="P12"/>
      <c r="Q12"/>
      <c r="R12"/>
      <c r="S12"/>
      <c r="T12"/>
      <c r="U12"/>
      <c r="V12"/>
      <c r="W12"/>
    </row>
    <row r="13" spans="1:23" s="6521" customFormat="1" hidden="1" x14ac:dyDescent="0.25">
      <c r="A13"/>
      <c r="B13" s="6544" t="s">
        <v>824</v>
      </c>
      <c r="C13" s="6545" t="s">
        <v>503</v>
      </c>
      <c r="D13" s="6546">
        <v>0</v>
      </c>
      <c r="E13" s="6540">
        <v>0</v>
      </c>
      <c r="F13" s="6547" t="s">
        <v>613</v>
      </c>
      <c r="G13" s="6548">
        <v>0</v>
      </c>
      <c r="H13" s="6543">
        <v>0</v>
      </c>
      <c r="I13" s="6547" t="s">
        <v>613</v>
      </c>
      <c r="J13" s="6546">
        <v>0</v>
      </c>
      <c r="K13" s="6540">
        <v>0</v>
      </c>
      <c r="L13" s="6547" t="s">
        <v>613</v>
      </c>
      <c r="M13"/>
      <c r="N13"/>
      <c r="O13"/>
      <c r="P13"/>
      <c r="Q13"/>
      <c r="R13"/>
      <c r="S13"/>
      <c r="T13"/>
      <c r="U13"/>
      <c r="V13"/>
      <c r="W13"/>
    </row>
    <row r="14" spans="1:23" s="6521" customFormat="1" hidden="1" x14ac:dyDescent="0.25">
      <c r="A14"/>
      <c r="B14" s="6544" t="s">
        <v>825</v>
      </c>
      <c r="C14" s="6545" t="s">
        <v>504</v>
      </c>
      <c r="D14" s="6546">
        <v>0</v>
      </c>
      <c r="E14" s="6540">
        <v>0</v>
      </c>
      <c r="F14" s="6547" t="s">
        <v>613</v>
      </c>
      <c r="G14" s="6548">
        <v>0</v>
      </c>
      <c r="H14" s="6543">
        <v>0</v>
      </c>
      <c r="I14" s="6547" t="s">
        <v>613</v>
      </c>
      <c r="J14" s="6546">
        <v>0</v>
      </c>
      <c r="K14" s="6540">
        <v>0</v>
      </c>
      <c r="L14" s="6547" t="s">
        <v>613</v>
      </c>
      <c r="M14"/>
      <c r="N14"/>
      <c r="O14"/>
      <c r="P14"/>
      <c r="Q14"/>
      <c r="R14"/>
      <c r="S14"/>
      <c r="T14"/>
      <c r="U14"/>
      <c r="V14"/>
      <c r="W14"/>
    </row>
    <row r="15" spans="1:23" s="6521" customFormat="1" ht="24.75" hidden="1" x14ac:dyDescent="0.25">
      <c r="A15"/>
      <c r="B15" s="6544" t="s">
        <v>826</v>
      </c>
      <c r="C15" s="6545" t="s">
        <v>505</v>
      </c>
      <c r="D15" s="6546">
        <v>0</v>
      </c>
      <c r="E15" s="6540">
        <v>0</v>
      </c>
      <c r="F15" s="6547" t="s">
        <v>613</v>
      </c>
      <c r="G15" s="6548">
        <v>0</v>
      </c>
      <c r="H15" s="6543">
        <v>0</v>
      </c>
      <c r="I15" s="6547" t="s">
        <v>613</v>
      </c>
      <c r="J15" s="6546">
        <v>0</v>
      </c>
      <c r="K15" s="6540">
        <v>0</v>
      </c>
      <c r="L15" s="6547" t="s">
        <v>613</v>
      </c>
      <c r="M15"/>
      <c r="N15"/>
      <c r="O15"/>
      <c r="P15"/>
      <c r="Q15"/>
      <c r="R15"/>
      <c r="S15"/>
      <c r="T15"/>
      <c r="U15"/>
      <c r="V15"/>
      <c r="W15"/>
    </row>
    <row r="16" spans="1:23" s="6521" customFormat="1" hidden="1" x14ac:dyDescent="0.25">
      <c r="A16"/>
      <c r="B16" s="6544" t="s">
        <v>827</v>
      </c>
      <c r="C16" s="6545" t="s">
        <v>506</v>
      </c>
      <c r="D16" s="6546">
        <v>0</v>
      </c>
      <c r="E16" s="6540">
        <v>0</v>
      </c>
      <c r="F16" s="6547" t="s">
        <v>613</v>
      </c>
      <c r="G16" s="6548">
        <v>0</v>
      </c>
      <c r="H16" s="6543">
        <v>0</v>
      </c>
      <c r="I16" s="6547" t="s">
        <v>613</v>
      </c>
      <c r="J16" s="6546">
        <v>0</v>
      </c>
      <c r="K16" s="6540">
        <v>0</v>
      </c>
      <c r="L16" s="6547" t="s">
        <v>613</v>
      </c>
      <c r="M16"/>
      <c r="N16"/>
      <c r="O16"/>
      <c r="P16"/>
      <c r="Q16"/>
      <c r="R16"/>
      <c r="S16"/>
      <c r="T16"/>
      <c r="U16"/>
      <c r="V16"/>
      <c r="W16"/>
    </row>
    <row r="17" spans="1:23" s="6521" customFormat="1" hidden="1" x14ac:dyDescent="0.25">
      <c r="A17"/>
      <c r="B17" s="6544" t="s">
        <v>828</v>
      </c>
      <c r="C17" s="6545" t="s">
        <v>507</v>
      </c>
      <c r="D17" s="6546">
        <v>0</v>
      </c>
      <c r="E17" s="6540">
        <v>0</v>
      </c>
      <c r="F17" s="6547" t="s">
        <v>613</v>
      </c>
      <c r="G17" s="6548">
        <v>0</v>
      </c>
      <c r="H17" s="6543">
        <v>0</v>
      </c>
      <c r="I17" s="6547" t="s">
        <v>613</v>
      </c>
      <c r="J17" s="6546">
        <v>0</v>
      </c>
      <c r="K17" s="6540">
        <v>0</v>
      </c>
      <c r="L17" s="6547" t="s">
        <v>613</v>
      </c>
      <c r="M17"/>
      <c r="N17"/>
      <c r="O17"/>
      <c r="P17"/>
      <c r="Q17"/>
      <c r="R17"/>
      <c r="S17"/>
      <c r="T17"/>
      <c r="U17"/>
      <c r="V17"/>
      <c r="W17"/>
    </row>
    <row r="18" spans="1:23" s="6521" customFormat="1" x14ac:dyDescent="0.25">
      <c r="A18"/>
      <c r="B18" s="6544" t="s">
        <v>829</v>
      </c>
      <c r="C18" s="6545" t="s">
        <v>388</v>
      </c>
      <c r="D18" s="6546">
        <v>0</v>
      </c>
      <c r="E18" s="6540">
        <v>1</v>
      </c>
      <c r="F18" s="6547" t="s">
        <v>613</v>
      </c>
      <c r="G18" s="6548">
        <v>0</v>
      </c>
      <c r="H18" s="6543">
        <v>0</v>
      </c>
      <c r="I18" s="6547" t="s">
        <v>613</v>
      </c>
      <c r="J18" s="6546">
        <v>0</v>
      </c>
      <c r="K18" s="6540">
        <v>1</v>
      </c>
      <c r="L18" s="6547" t="s">
        <v>613</v>
      </c>
      <c r="M18"/>
      <c r="N18"/>
      <c r="O18"/>
      <c r="P18"/>
      <c r="Q18"/>
      <c r="R18"/>
      <c r="S18"/>
      <c r="T18"/>
      <c r="U18"/>
      <c r="V18"/>
      <c r="W18"/>
    </row>
    <row r="19" spans="1:23" s="6521" customFormat="1" hidden="1" x14ac:dyDescent="0.25">
      <c r="A19"/>
      <c r="B19" s="6544" t="s">
        <v>830</v>
      </c>
      <c r="C19" s="6545" t="s">
        <v>389</v>
      </c>
      <c r="D19" s="6546">
        <v>0</v>
      </c>
      <c r="E19" s="6540">
        <v>0</v>
      </c>
      <c r="F19" s="6547" t="s">
        <v>613</v>
      </c>
      <c r="G19" s="6548">
        <v>0</v>
      </c>
      <c r="H19" s="6543">
        <v>0</v>
      </c>
      <c r="I19" s="6547" t="s">
        <v>613</v>
      </c>
      <c r="J19" s="6546">
        <v>0</v>
      </c>
      <c r="K19" s="6540">
        <v>0</v>
      </c>
      <c r="L19" s="6547" t="s">
        <v>613</v>
      </c>
      <c r="M19"/>
      <c r="N19"/>
      <c r="O19"/>
      <c r="P19"/>
      <c r="Q19"/>
      <c r="R19"/>
      <c r="S19"/>
      <c r="T19"/>
      <c r="U19"/>
      <c r="V19"/>
      <c r="W19"/>
    </row>
    <row r="20" spans="1:23" s="6521" customFormat="1" hidden="1" x14ac:dyDescent="0.25">
      <c r="A20"/>
      <c r="B20" s="6544" t="s">
        <v>831</v>
      </c>
      <c r="C20" s="6545" t="s">
        <v>390</v>
      </c>
      <c r="D20" s="6546">
        <v>0</v>
      </c>
      <c r="E20" s="6540">
        <v>0</v>
      </c>
      <c r="F20" s="6547" t="s">
        <v>613</v>
      </c>
      <c r="G20" s="6548">
        <v>0</v>
      </c>
      <c r="H20" s="6543">
        <v>0</v>
      </c>
      <c r="I20" s="6547" t="s">
        <v>613</v>
      </c>
      <c r="J20" s="6546">
        <v>0</v>
      </c>
      <c r="K20" s="6540">
        <v>0</v>
      </c>
      <c r="L20" s="6547" t="s">
        <v>613</v>
      </c>
      <c r="M20"/>
      <c r="N20"/>
      <c r="O20"/>
      <c r="P20"/>
      <c r="Q20"/>
      <c r="R20"/>
      <c r="S20"/>
      <c r="T20"/>
      <c r="U20"/>
      <c r="V20"/>
      <c r="W20"/>
    </row>
    <row r="21" spans="1:23" s="6521" customFormat="1" hidden="1" x14ac:dyDescent="0.25">
      <c r="A21"/>
      <c r="B21" s="6544" t="s">
        <v>832</v>
      </c>
      <c r="C21" s="6545" t="s">
        <v>391</v>
      </c>
      <c r="D21" s="6546">
        <v>0</v>
      </c>
      <c r="E21" s="6540">
        <v>0</v>
      </c>
      <c r="F21" s="6547" t="s">
        <v>613</v>
      </c>
      <c r="G21" s="6548">
        <v>0</v>
      </c>
      <c r="H21" s="6543">
        <v>0</v>
      </c>
      <c r="I21" s="6547" t="s">
        <v>613</v>
      </c>
      <c r="J21" s="6546">
        <v>0</v>
      </c>
      <c r="K21" s="6540">
        <v>0</v>
      </c>
      <c r="L21" s="6547" t="s">
        <v>613</v>
      </c>
      <c r="M21"/>
      <c r="N21"/>
      <c r="O21"/>
      <c r="P21"/>
      <c r="Q21"/>
      <c r="R21"/>
      <c r="S21"/>
      <c r="T21"/>
      <c r="U21"/>
      <c r="V21"/>
      <c r="W21"/>
    </row>
    <row r="22" spans="1:23" s="6521" customFormat="1" hidden="1" x14ac:dyDescent="0.25">
      <c r="A22"/>
      <c r="B22" s="6544" t="s">
        <v>833</v>
      </c>
      <c r="C22" s="6545" t="s">
        <v>392</v>
      </c>
      <c r="D22" s="6546">
        <v>0</v>
      </c>
      <c r="E22" s="6540">
        <v>0</v>
      </c>
      <c r="F22" s="6547" t="s">
        <v>613</v>
      </c>
      <c r="G22" s="6548">
        <v>0</v>
      </c>
      <c r="H22" s="6543">
        <v>0</v>
      </c>
      <c r="I22" s="6547" t="s">
        <v>613</v>
      </c>
      <c r="J22" s="6546">
        <v>0</v>
      </c>
      <c r="K22" s="6540">
        <v>0</v>
      </c>
      <c r="L22" s="6547" t="s">
        <v>613</v>
      </c>
      <c r="M22"/>
      <c r="N22"/>
      <c r="O22"/>
      <c r="P22"/>
      <c r="Q22"/>
      <c r="R22"/>
      <c r="S22"/>
      <c r="T22"/>
      <c r="U22"/>
      <c r="V22"/>
      <c r="W22"/>
    </row>
    <row r="23" spans="1:23" s="6521" customFormat="1" hidden="1" x14ac:dyDescent="0.25">
      <c r="A23"/>
      <c r="B23" s="6544" t="s">
        <v>1179</v>
      </c>
      <c r="C23" s="6545" t="s">
        <v>393</v>
      </c>
      <c r="D23" s="6546">
        <v>0</v>
      </c>
      <c r="E23" s="6540">
        <v>0</v>
      </c>
      <c r="F23" s="6547" t="s">
        <v>613</v>
      </c>
      <c r="G23" s="6548">
        <v>0</v>
      </c>
      <c r="H23" s="6543">
        <v>0</v>
      </c>
      <c r="I23" s="6547"/>
      <c r="J23" s="6546">
        <v>0</v>
      </c>
      <c r="K23" s="6540">
        <v>0</v>
      </c>
      <c r="L23" s="6547"/>
      <c r="M23"/>
      <c r="N23"/>
      <c r="O23"/>
      <c r="P23"/>
      <c r="Q23"/>
      <c r="R23"/>
      <c r="S23"/>
      <c r="T23"/>
      <c r="U23"/>
      <c r="V23"/>
      <c r="W23"/>
    </row>
    <row r="24" spans="1:23" s="6521" customFormat="1" hidden="1" x14ac:dyDescent="0.25">
      <c r="A24"/>
      <c r="B24" s="6544" t="s">
        <v>834</v>
      </c>
      <c r="C24" s="6545" t="s">
        <v>394</v>
      </c>
      <c r="D24" s="6546">
        <v>0</v>
      </c>
      <c r="E24" s="6540">
        <v>0</v>
      </c>
      <c r="F24" s="6547" t="s">
        <v>613</v>
      </c>
      <c r="G24" s="6548">
        <v>0</v>
      </c>
      <c r="H24" s="6543">
        <v>0</v>
      </c>
      <c r="I24" s="6547" t="s">
        <v>613</v>
      </c>
      <c r="J24" s="6546">
        <v>0</v>
      </c>
      <c r="K24" s="6540">
        <v>0</v>
      </c>
      <c r="L24" s="6547" t="s">
        <v>613</v>
      </c>
      <c r="M24"/>
      <c r="N24"/>
      <c r="O24"/>
      <c r="P24"/>
      <c r="Q24"/>
      <c r="R24"/>
      <c r="S24"/>
      <c r="T24"/>
      <c r="U24"/>
      <c r="V24"/>
      <c r="W24"/>
    </row>
    <row r="25" spans="1:23" s="6521" customFormat="1" ht="36.75" hidden="1" x14ac:dyDescent="0.25">
      <c r="A25"/>
      <c r="B25" s="6544" t="s">
        <v>835</v>
      </c>
      <c r="C25" s="6545" t="s">
        <v>836</v>
      </c>
      <c r="D25" s="6546">
        <v>0</v>
      </c>
      <c r="E25" s="6540">
        <v>0</v>
      </c>
      <c r="F25" s="6547" t="s">
        <v>613</v>
      </c>
      <c r="G25" s="6548">
        <v>0</v>
      </c>
      <c r="H25" s="6543">
        <v>0</v>
      </c>
      <c r="I25" s="6547" t="s">
        <v>613</v>
      </c>
      <c r="J25" s="6546">
        <v>0</v>
      </c>
      <c r="K25" s="6540">
        <v>0</v>
      </c>
      <c r="L25" s="6547" t="s">
        <v>613</v>
      </c>
      <c r="M25"/>
      <c r="N25"/>
      <c r="O25"/>
      <c r="P25"/>
      <c r="Q25"/>
      <c r="R25"/>
      <c r="S25"/>
      <c r="T25"/>
      <c r="U25"/>
      <c r="V25"/>
      <c r="W25"/>
    </row>
    <row r="26" spans="1:23" s="6521" customFormat="1" ht="36.75" hidden="1" x14ac:dyDescent="0.25">
      <c r="A26"/>
      <c r="B26" s="6544" t="s">
        <v>837</v>
      </c>
      <c r="C26" s="6545" t="s">
        <v>838</v>
      </c>
      <c r="D26" s="6546">
        <v>0</v>
      </c>
      <c r="E26" s="6540">
        <v>0</v>
      </c>
      <c r="F26" s="6547" t="s">
        <v>613</v>
      </c>
      <c r="G26" s="6548">
        <v>0</v>
      </c>
      <c r="H26" s="6543">
        <v>0</v>
      </c>
      <c r="I26" s="6547" t="s">
        <v>613</v>
      </c>
      <c r="J26" s="6546">
        <v>0</v>
      </c>
      <c r="K26" s="6540">
        <v>0</v>
      </c>
      <c r="L26" s="6547" t="s">
        <v>613</v>
      </c>
      <c r="M26"/>
      <c r="N26"/>
      <c r="O26"/>
      <c r="P26"/>
      <c r="Q26"/>
      <c r="R26"/>
      <c r="S26"/>
      <c r="T26"/>
      <c r="U26"/>
      <c r="V26"/>
      <c r="W26"/>
    </row>
    <row r="27" spans="1:23" s="6521" customFormat="1" hidden="1" x14ac:dyDescent="0.25">
      <c r="A27"/>
      <c r="B27" s="6544" t="s">
        <v>839</v>
      </c>
      <c r="C27" s="6545" t="s">
        <v>840</v>
      </c>
      <c r="D27" s="6546">
        <v>0</v>
      </c>
      <c r="E27" s="6540">
        <v>0</v>
      </c>
      <c r="F27" s="6547" t="s">
        <v>613</v>
      </c>
      <c r="G27" s="6548">
        <v>0</v>
      </c>
      <c r="H27" s="6543">
        <v>0</v>
      </c>
      <c r="I27" s="6547" t="s">
        <v>613</v>
      </c>
      <c r="J27" s="6546">
        <v>0</v>
      </c>
      <c r="K27" s="6540">
        <v>0</v>
      </c>
      <c r="L27" s="6547" t="s">
        <v>613</v>
      </c>
      <c r="M27"/>
      <c r="N27"/>
      <c r="O27"/>
      <c r="P27"/>
      <c r="Q27"/>
      <c r="R27"/>
      <c r="S27"/>
      <c r="T27"/>
      <c r="U27"/>
      <c r="V27"/>
      <c r="W27"/>
    </row>
    <row r="28" spans="1:23" s="6521" customFormat="1" ht="15.75" thickBot="1" x14ac:dyDescent="0.3">
      <c r="A28"/>
      <c r="B28" s="6544" t="s">
        <v>841</v>
      </c>
      <c r="C28" s="6545" t="s">
        <v>842</v>
      </c>
      <c r="D28" s="6546">
        <v>1</v>
      </c>
      <c r="E28" s="6540">
        <v>1</v>
      </c>
      <c r="F28" s="6547">
        <v>0</v>
      </c>
      <c r="G28" s="6548">
        <v>0</v>
      </c>
      <c r="H28" s="6543">
        <v>1</v>
      </c>
      <c r="I28" s="6547" t="s">
        <v>613</v>
      </c>
      <c r="J28" s="6546">
        <v>1</v>
      </c>
      <c r="K28" s="6540">
        <v>0</v>
      </c>
      <c r="L28" s="6547" t="s">
        <v>613</v>
      </c>
      <c r="M28"/>
      <c r="N28"/>
      <c r="O28"/>
      <c r="P28"/>
      <c r="Q28"/>
      <c r="R28"/>
      <c r="S28"/>
      <c r="T28"/>
      <c r="U28"/>
      <c r="V28"/>
      <c r="W28"/>
    </row>
    <row r="29" spans="1:23" s="6521" customFormat="1" ht="25.5" hidden="1" thickBot="1" x14ac:dyDescent="0.3">
      <c r="A29"/>
      <c r="B29" s="6544" t="s">
        <v>843</v>
      </c>
      <c r="C29" s="6545" t="s">
        <v>569</v>
      </c>
      <c r="D29" s="6546">
        <v>0</v>
      </c>
      <c r="E29" s="6540">
        <v>0</v>
      </c>
      <c r="F29" s="6547" t="s">
        <v>613</v>
      </c>
      <c r="G29" s="6548">
        <v>0</v>
      </c>
      <c r="H29" s="6543">
        <v>0</v>
      </c>
      <c r="I29" s="6547" t="s">
        <v>613</v>
      </c>
      <c r="J29" s="6546">
        <v>0</v>
      </c>
      <c r="K29" s="6540">
        <v>0</v>
      </c>
      <c r="L29" s="6547" t="s">
        <v>613</v>
      </c>
      <c r="M29"/>
      <c r="N29"/>
      <c r="O29"/>
      <c r="P29"/>
      <c r="Q29"/>
      <c r="R29"/>
      <c r="S29"/>
      <c r="T29"/>
      <c r="U29"/>
      <c r="V29"/>
      <c r="W29"/>
    </row>
    <row r="30" spans="1:23" s="6521" customFormat="1" ht="25.5" hidden="1" thickBot="1" x14ac:dyDescent="0.3">
      <c r="A30"/>
      <c r="B30" s="6544" t="s">
        <v>844</v>
      </c>
      <c r="C30" s="6545" t="s">
        <v>845</v>
      </c>
      <c r="D30" s="6546">
        <v>0</v>
      </c>
      <c r="E30" s="6540">
        <v>0</v>
      </c>
      <c r="F30" s="6547" t="s">
        <v>613</v>
      </c>
      <c r="G30" s="6548">
        <v>0</v>
      </c>
      <c r="H30" s="6543">
        <v>0</v>
      </c>
      <c r="I30" s="6547" t="s">
        <v>613</v>
      </c>
      <c r="J30" s="6546">
        <v>0</v>
      </c>
      <c r="K30" s="6540">
        <v>0</v>
      </c>
      <c r="L30" s="6547" t="s">
        <v>613</v>
      </c>
      <c r="M30"/>
      <c r="N30"/>
      <c r="O30"/>
      <c r="P30"/>
      <c r="Q30"/>
      <c r="R30"/>
      <c r="S30"/>
      <c r="T30"/>
      <c r="U30"/>
      <c r="V30"/>
      <c r="W30"/>
    </row>
    <row r="31" spans="1:23" s="6521" customFormat="1" ht="25.5" hidden="1" thickBot="1" x14ac:dyDescent="0.3">
      <c r="A31"/>
      <c r="B31" s="6549" t="s">
        <v>846</v>
      </c>
      <c r="C31" s="6550" t="s">
        <v>847</v>
      </c>
      <c r="D31" s="6551">
        <v>0</v>
      </c>
      <c r="E31" s="6552">
        <v>0</v>
      </c>
      <c r="F31" s="6553" t="s">
        <v>613</v>
      </c>
      <c r="G31" s="6554">
        <v>0</v>
      </c>
      <c r="H31" s="6555">
        <v>0</v>
      </c>
      <c r="I31" s="6553" t="s">
        <v>613</v>
      </c>
      <c r="J31" s="6551">
        <v>0</v>
      </c>
      <c r="K31" s="6552">
        <v>0</v>
      </c>
      <c r="L31" s="6553" t="s">
        <v>613</v>
      </c>
      <c r="M31"/>
      <c r="N31"/>
      <c r="O31"/>
      <c r="P31"/>
      <c r="Q31"/>
      <c r="R31"/>
      <c r="S31"/>
      <c r="T31"/>
      <c r="U31"/>
      <c r="V31"/>
      <c r="W31"/>
    </row>
    <row r="32" spans="1:23" s="6521" customFormat="1" ht="15.75" thickBot="1" x14ac:dyDescent="0.3">
      <c r="A32"/>
      <c r="B32" s="6556" t="s">
        <v>1180</v>
      </c>
      <c r="C32" s="6557"/>
      <c r="D32" s="6558">
        <v>133</v>
      </c>
      <c r="E32" s="6536">
        <v>156</v>
      </c>
      <c r="F32" s="6532">
        <v>17.293233082706763</v>
      </c>
      <c r="G32" s="6533">
        <v>16</v>
      </c>
      <c r="H32" s="6534">
        <v>26</v>
      </c>
      <c r="I32" s="6532">
        <v>62.5</v>
      </c>
      <c r="J32" s="6558">
        <v>117</v>
      </c>
      <c r="K32" s="6536">
        <v>130</v>
      </c>
      <c r="L32" s="6532">
        <v>11.111111111111114</v>
      </c>
      <c r="M32"/>
      <c r="N32"/>
      <c r="O32"/>
      <c r="P32"/>
      <c r="Q32"/>
      <c r="R32"/>
      <c r="S32"/>
      <c r="T32"/>
      <c r="U32"/>
      <c r="V32"/>
      <c r="W32"/>
    </row>
    <row r="33" spans="1:23" s="6521" customFormat="1" x14ac:dyDescent="0.25">
      <c r="A33"/>
      <c r="B33" s="6537" t="s">
        <v>599</v>
      </c>
      <c r="C33" s="6538" t="s">
        <v>230</v>
      </c>
      <c r="D33" s="6539">
        <v>1</v>
      </c>
      <c r="E33" s="6540">
        <v>3</v>
      </c>
      <c r="F33" s="6541">
        <v>200</v>
      </c>
      <c r="G33" s="6542">
        <v>0</v>
      </c>
      <c r="H33" s="6543">
        <v>0</v>
      </c>
      <c r="I33" s="6541" t="s">
        <v>613</v>
      </c>
      <c r="J33" s="6539">
        <v>1</v>
      </c>
      <c r="K33" s="6540">
        <v>3</v>
      </c>
      <c r="L33" s="6541">
        <v>200</v>
      </c>
      <c r="M33"/>
      <c r="N33"/>
      <c r="O33"/>
      <c r="P33"/>
      <c r="Q33"/>
      <c r="R33"/>
      <c r="S33"/>
      <c r="T33"/>
      <c r="U33"/>
      <c r="V33"/>
      <c r="W33"/>
    </row>
    <row r="34" spans="1:23" s="6521" customFormat="1" hidden="1" x14ac:dyDescent="0.25">
      <c r="A34"/>
      <c r="B34" s="6544" t="s">
        <v>450</v>
      </c>
      <c r="C34" s="6545" t="s">
        <v>231</v>
      </c>
      <c r="D34" s="6546">
        <v>0</v>
      </c>
      <c r="E34" s="6559">
        <v>0</v>
      </c>
      <c r="F34" s="6547" t="s">
        <v>613</v>
      </c>
      <c r="G34" s="6548">
        <v>0</v>
      </c>
      <c r="H34" s="6560">
        <v>0</v>
      </c>
      <c r="I34" s="6547" t="s">
        <v>613</v>
      </c>
      <c r="J34" s="6546">
        <v>0</v>
      </c>
      <c r="K34" s="6559">
        <v>0</v>
      </c>
      <c r="L34" s="6547" t="s">
        <v>613</v>
      </c>
      <c r="M34"/>
      <c r="N34"/>
      <c r="O34"/>
      <c r="P34"/>
      <c r="Q34"/>
      <c r="R34"/>
      <c r="S34"/>
      <c r="T34"/>
      <c r="U34"/>
      <c r="V34"/>
      <c r="W34"/>
    </row>
    <row r="35" spans="1:23" s="6521" customFormat="1" hidden="1" x14ac:dyDescent="0.25">
      <c r="A35"/>
      <c r="B35" s="6544" t="s">
        <v>849</v>
      </c>
      <c r="C35" s="6545" t="s">
        <v>1181</v>
      </c>
      <c r="D35" s="6546">
        <v>0</v>
      </c>
      <c r="E35" s="6559">
        <v>0</v>
      </c>
      <c r="F35" s="6547" t="s">
        <v>613</v>
      </c>
      <c r="G35" s="6548">
        <v>0</v>
      </c>
      <c r="H35" s="6560">
        <v>0</v>
      </c>
      <c r="I35" s="6547" t="s">
        <v>613</v>
      </c>
      <c r="J35" s="6546">
        <v>0</v>
      </c>
      <c r="K35" s="6559">
        <v>0</v>
      </c>
      <c r="L35" s="6547" t="s">
        <v>613</v>
      </c>
      <c r="M35"/>
      <c r="N35"/>
      <c r="O35"/>
      <c r="P35"/>
      <c r="Q35"/>
      <c r="R35"/>
      <c r="S35"/>
      <c r="T35"/>
      <c r="U35"/>
      <c r="V35"/>
      <c r="W35"/>
    </row>
    <row r="36" spans="1:23" s="6521" customFormat="1" hidden="1" x14ac:dyDescent="0.25">
      <c r="A36"/>
      <c r="B36" s="6544" t="s">
        <v>850</v>
      </c>
      <c r="C36" s="6545" t="s">
        <v>603</v>
      </c>
      <c r="D36" s="6546">
        <v>0</v>
      </c>
      <c r="E36" s="6559">
        <v>0</v>
      </c>
      <c r="F36" s="6547" t="s">
        <v>613</v>
      </c>
      <c r="G36" s="6548">
        <v>0</v>
      </c>
      <c r="H36" s="6560">
        <v>0</v>
      </c>
      <c r="I36" s="6547" t="s">
        <v>613</v>
      </c>
      <c r="J36" s="6546">
        <v>0</v>
      </c>
      <c r="K36" s="6559">
        <v>0</v>
      </c>
      <c r="L36" s="6547" t="s">
        <v>613</v>
      </c>
      <c r="M36"/>
      <c r="N36"/>
      <c r="O36"/>
      <c r="P36"/>
      <c r="Q36"/>
      <c r="R36"/>
      <c r="S36"/>
      <c r="T36"/>
      <c r="U36"/>
      <c r="V36"/>
      <c r="W36"/>
    </row>
    <row r="37" spans="1:23" s="6521" customFormat="1" hidden="1" x14ac:dyDescent="0.25">
      <c r="A37"/>
      <c r="B37" s="6544" t="s">
        <v>851</v>
      </c>
      <c r="C37" s="6545" t="s">
        <v>604</v>
      </c>
      <c r="D37" s="6546">
        <v>0</v>
      </c>
      <c r="E37" s="6559">
        <v>0</v>
      </c>
      <c r="F37" s="6547" t="s">
        <v>613</v>
      </c>
      <c r="G37" s="6548">
        <v>0</v>
      </c>
      <c r="H37" s="6560">
        <v>0</v>
      </c>
      <c r="I37" s="6547" t="s">
        <v>613</v>
      </c>
      <c r="J37" s="6546">
        <v>0</v>
      </c>
      <c r="K37" s="6559">
        <v>0</v>
      </c>
      <c r="L37" s="6547" t="s">
        <v>613</v>
      </c>
      <c r="M37"/>
      <c r="N37"/>
      <c r="O37"/>
      <c r="P37"/>
      <c r="Q37"/>
      <c r="R37"/>
      <c r="S37"/>
      <c r="T37"/>
      <c r="U37"/>
      <c r="V37"/>
      <c r="W37"/>
    </row>
    <row r="38" spans="1:23" s="6521" customFormat="1" hidden="1" x14ac:dyDescent="0.25">
      <c r="A38"/>
      <c r="B38" s="6544" t="s">
        <v>852</v>
      </c>
      <c r="C38" s="6545" t="s">
        <v>605</v>
      </c>
      <c r="D38" s="6546">
        <v>0</v>
      </c>
      <c r="E38" s="6559">
        <v>0</v>
      </c>
      <c r="F38" s="6547" t="s">
        <v>613</v>
      </c>
      <c r="G38" s="6548">
        <v>0</v>
      </c>
      <c r="H38" s="6560">
        <v>0</v>
      </c>
      <c r="I38" s="6547" t="s">
        <v>613</v>
      </c>
      <c r="J38" s="6546">
        <v>0</v>
      </c>
      <c r="K38" s="6559">
        <v>0</v>
      </c>
      <c r="L38" s="6547" t="s">
        <v>613</v>
      </c>
      <c r="M38"/>
      <c r="N38"/>
      <c r="O38"/>
      <c r="P38"/>
      <c r="Q38"/>
      <c r="R38"/>
      <c r="S38"/>
      <c r="T38"/>
      <c r="U38"/>
      <c r="V38"/>
      <c r="W38"/>
    </row>
    <row r="39" spans="1:23" s="6521" customFormat="1" hidden="1" x14ac:dyDescent="0.25">
      <c r="A39"/>
      <c r="B39" s="6544" t="s">
        <v>853</v>
      </c>
      <c r="C39" s="6545" t="s">
        <v>606</v>
      </c>
      <c r="D39" s="6546">
        <v>0</v>
      </c>
      <c r="E39" s="6559">
        <v>0</v>
      </c>
      <c r="F39" s="6547" t="s">
        <v>613</v>
      </c>
      <c r="G39" s="6548">
        <v>0</v>
      </c>
      <c r="H39" s="6560">
        <v>0</v>
      </c>
      <c r="I39" s="6547" t="s">
        <v>613</v>
      </c>
      <c r="J39" s="6546">
        <v>0</v>
      </c>
      <c r="K39" s="6559">
        <v>0</v>
      </c>
      <c r="L39" s="6547" t="s">
        <v>613</v>
      </c>
      <c r="M39"/>
      <c r="N39"/>
      <c r="O39"/>
      <c r="P39"/>
      <c r="Q39"/>
      <c r="R39"/>
      <c r="S39"/>
      <c r="T39"/>
      <c r="U39"/>
      <c r="V39"/>
      <c r="W39"/>
    </row>
    <row r="40" spans="1:23" s="6521" customFormat="1" x14ac:dyDescent="0.25">
      <c r="A40"/>
      <c r="B40" s="6544" t="s">
        <v>451</v>
      </c>
      <c r="C40" s="6545" t="s">
        <v>452</v>
      </c>
      <c r="D40" s="6546">
        <v>67</v>
      </c>
      <c r="E40" s="6559">
        <v>88</v>
      </c>
      <c r="F40" s="6547">
        <v>31.343283582089555</v>
      </c>
      <c r="G40" s="6548">
        <v>11</v>
      </c>
      <c r="H40" s="6560">
        <v>19</v>
      </c>
      <c r="I40" s="6547">
        <v>72.72727272727272</v>
      </c>
      <c r="J40" s="6546">
        <v>56</v>
      </c>
      <c r="K40" s="6559">
        <v>69</v>
      </c>
      <c r="L40" s="6547">
        <v>23.214285714285722</v>
      </c>
      <c r="M40"/>
      <c r="N40"/>
      <c r="O40"/>
      <c r="P40"/>
      <c r="Q40"/>
      <c r="R40"/>
      <c r="S40"/>
      <c r="T40"/>
      <c r="U40"/>
      <c r="V40"/>
      <c r="W40"/>
    </row>
    <row r="41" spans="1:23" s="6521" customFormat="1" x14ac:dyDescent="0.25">
      <c r="A41"/>
      <c r="B41" s="6544" t="s">
        <v>453</v>
      </c>
      <c r="C41" s="6545" t="s">
        <v>454</v>
      </c>
      <c r="D41" s="6546">
        <v>52</v>
      </c>
      <c r="E41" s="6559">
        <v>49</v>
      </c>
      <c r="F41" s="6547">
        <v>-5.7692307692307736</v>
      </c>
      <c r="G41" s="6548">
        <v>4</v>
      </c>
      <c r="H41" s="6560">
        <v>6</v>
      </c>
      <c r="I41" s="6547">
        <v>50</v>
      </c>
      <c r="J41" s="6546">
        <v>48</v>
      </c>
      <c r="K41" s="6559">
        <v>43</v>
      </c>
      <c r="L41" s="6547">
        <v>-10.416666666666657</v>
      </c>
      <c r="M41"/>
      <c r="N41"/>
      <c r="O41"/>
      <c r="P41"/>
      <c r="Q41"/>
      <c r="R41"/>
      <c r="S41"/>
      <c r="T41"/>
      <c r="U41"/>
      <c r="V41"/>
      <c r="W41"/>
    </row>
    <row r="42" spans="1:23" s="6521" customFormat="1" x14ac:dyDescent="0.25">
      <c r="A42"/>
      <c r="B42" s="6544" t="s">
        <v>854</v>
      </c>
      <c r="C42" s="6545" t="s">
        <v>607</v>
      </c>
      <c r="D42" s="6546">
        <v>1</v>
      </c>
      <c r="E42" s="6559">
        <v>0</v>
      </c>
      <c r="F42" s="6547" t="s">
        <v>613</v>
      </c>
      <c r="G42" s="6548">
        <v>0</v>
      </c>
      <c r="H42" s="6560">
        <v>0</v>
      </c>
      <c r="I42" s="6547" t="s">
        <v>613</v>
      </c>
      <c r="J42" s="6546">
        <v>1</v>
      </c>
      <c r="K42" s="6559">
        <v>0</v>
      </c>
      <c r="L42" s="6547" t="s">
        <v>613</v>
      </c>
      <c r="M42"/>
      <c r="N42"/>
      <c r="O42"/>
      <c r="P42"/>
      <c r="Q42"/>
      <c r="R42"/>
      <c r="S42"/>
      <c r="T42"/>
      <c r="U42"/>
      <c r="V42"/>
      <c r="W42"/>
    </row>
    <row r="43" spans="1:23" s="6521" customFormat="1" ht="24.75" hidden="1" x14ac:dyDescent="0.25">
      <c r="A43"/>
      <c r="B43" s="6544" t="s">
        <v>855</v>
      </c>
      <c r="C43" s="6545" t="s">
        <v>608</v>
      </c>
      <c r="D43" s="6546">
        <v>0</v>
      </c>
      <c r="E43" s="6559">
        <v>0</v>
      </c>
      <c r="F43" s="6547" t="s">
        <v>613</v>
      </c>
      <c r="G43" s="6548">
        <v>0</v>
      </c>
      <c r="H43" s="6560">
        <v>0</v>
      </c>
      <c r="I43" s="6547" t="s">
        <v>613</v>
      </c>
      <c r="J43" s="6546">
        <v>0</v>
      </c>
      <c r="K43" s="6559">
        <v>0</v>
      </c>
      <c r="L43" s="6547" t="s">
        <v>613</v>
      </c>
      <c r="M43"/>
      <c r="N43"/>
      <c r="O43"/>
      <c r="P43"/>
      <c r="Q43"/>
      <c r="R43"/>
      <c r="S43"/>
      <c r="T43"/>
      <c r="U43"/>
      <c r="V43"/>
      <c r="W43"/>
    </row>
    <row r="44" spans="1:23" s="6521" customFormat="1" x14ac:dyDescent="0.25">
      <c r="A44"/>
      <c r="B44" s="6544" t="s">
        <v>856</v>
      </c>
      <c r="C44" s="6545" t="s">
        <v>609</v>
      </c>
      <c r="D44" s="6546">
        <v>4</v>
      </c>
      <c r="E44" s="6559">
        <v>1</v>
      </c>
      <c r="F44" s="6547">
        <v>-75</v>
      </c>
      <c r="G44" s="6548">
        <v>1</v>
      </c>
      <c r="H44" s="6560">
        <v>0</v>
      </c>
      <c r="I44" s="6547" t="s">
        <v>613</v>
      </c>
      <c r="J44" s="6546">
        <v>3</v>
      </c>
      <c r="K44" s="6559">
        <v>1</v>
      </c>
      <c r="L44" s="6547">
        <v>-66.666666666666671</v>
      </c>
      <c r="M44"/>
      <c r="N44"/>
      <c r="O44"/>
      <c r="P44"/>
      <c r="Q44"/>
      <c r="R44"/>
      <c r="S44"/>
      <c r="T44"/>
      <c r="U44"/>
      <c r="V44"/>
      <c r="W44"/>
    </row>
    <row r="45" spans="1:23" s="6521" customFormat="1" x14ac:dyDescent="0.25">
      <c r="A45"/>
      <c r="B45" s="6544" t="s">
        <v>857</v>
      </c>
      <c r="C45" s="6545" t="s">
        <v>610</v>
      </c>
      <c r="D45" s="6546">
        <v>7</v>
      </c>
      <c r="E45" s="6559">
        <v>11</v>
      </c>
      <c r="F45" s="6547">
        <v>57.142857142857139</v>
      </c>
      <c r="G45" s="6548">
        <v>0</v>
      </c>
      <c r="H45" s="6560">
        <v>1</v>
      </c>
      <c r="I45" s="6547" t="s">
        <v>613</v>
      </c>
      <c r="J45" s="6546">
        <v>7</v>
      </c>
      <c r="K45" s="6559">
        <v>10</v>
      </c>
      <c r="L45" s="6547">
        <v>42.857142857142861</v>
      </c>
      <c r="M45"/>
      <c r="N45"/>
      <c r="O45"/>
      <c r="P45"/>
      <c r="Q45"/>
      <c r="R45"/>
      <c r="S45"/>
      <c r="T45"/>
      <c r="U45"/>
      <c r="V45"/>
      <c r="W45"/>
    </row>
    <row r="46" spans="1:23" s="6521" customFormat="1" ht="15.75" thickBot="1" x14ac:dyDescent="0.3">
      <c r="A46"/>
      <c r="B46" s="6544" t="s">
        <v>858</v>
      </c>
      <c r="C46" s="6545" t="s">
        <v>611</v>
      </c>
      <c r="D46" s="6546">
        <v>1</v>
      </c>
      <c r="E46" s="6559">
        <v>4</v>
      </c>
      <c r="F46" s="6547">
        <v>300</v>
      </c>
      <c r="G46" s="6548">
        <v>0</v>
      </c>
      <c r="H46" s="6560">
        <v>0</v>
      </c>
      <c r="I46" s="6547" t="s">
        <v>613</v>
      </c>
      <c r="J46" s="6546">
        <v>1</v>
      </c>
      <c r="K46" s="6559">
        <v>4</v>
      </c>
      <c r="L46" s="6547">
        <v>300</v>
      </c>
      <c r="M46"/>
      <c r="N46"/>
      <c r="O46"/>
      <c r="P46"/>
      <c r="Q46"/>
      <c r="R46"/>
      <c r="S46"/>
      <c r="T46"/>
      <c r="U46"/>
      <c r="V46"/>
      <c r="W46"/>
    </row>
    <row r="47" spans="1:23" s="6521" customFormat="1" ht="15.75" hidden="1" thickBot="1" x14ac:dyDescent="0.3">
      <c r="A47"/>
      <c r="B47" s="6549" t="s">
        <v>859</v>
      </c>
      <c r="C47" s="6550" t="s">
        <v>612</v>
      </c>
      <c r="D47" s="6551">
        <v>0</v>
      </c>
      <c r="E47" s="6552">
        <v>0</v>
      </c>
      <c r="F47" s="6553" t="s">
        <v>613</v>
      </c>
      <c r="G47" s="6554">
        <v>0</v>
      </c>
      <c r="H47" s="6555">
        <v>0</v>
      </c>
      <c r="I47" s="6553" t="s">
        <v>613</v>
      </c>
      <c r="J47" s="6551">
        <v>0</v>
      </c>
      <c r="K47" s="6552">
        <v>0</v>
      </c>
      <c r="L47" s="6553" t="s">
        <v>613</v>
      </c>
      <c r="M47"/>
      <c r="N47"/>
      <c r="O47"/>
      <c r="P47"/>
      <c r="Q47"/>
      <c r="R47"/>
      <c r="S47"/>
      <c r="T47"/>
      <c r="U47"/>
      <c r="V47"/>
      <c r="W47"/>
    </row>
    <row r="48" spans="1:23" s="6521" customFormat="1" ht="13.5" hidden="1" customHeight="1" thickBot="1" x14ac:dyDescent="0.3">
      <c r="A48"/>
      <c r="B48" s="7666" t="s">
        <v>1182</v>
      </c>
      <c r="C48" s="7667"/>
      <c r="D48" s="6535">
        <v>0</v>
      </c>
      <c r="E48" s="6536">
        <v>0</v>
      </c>
      <c r="F48" s="6532" t="s">
        <v>613</v>
      </c>
      <c r="G48" s="6533">
        <v>0</v>
      </c>
      <c r="H48" s="6534">
        <v>0</v>
      </c>
      <c r="I48" s="6532" t="s">
        <v>613</v>
      </c>
      <c r="J48" s="6535">
        <v>0</v>
      </c>
      <c r="K48" s="6536">
        <v>0</v>
      </c>
      <c r="L48" s="6532" t="s">
        <v>613</v>
      </c>
      <c r="M48"/>
      <c r="N48"/>
      <c r="O48"/>
      <c r="P48"/>
      <c r="Q48"/>
      <c r="R48"/>
      <c r="S48"/>
      <c r="T48"/>
      <c r="U48"/>
      <c r="V48"/>
      <c r="W48"/>
    </row>
    <row r="49" spans="1:23" s="6521" customFormat="1" ht="15.75" hidden="1" thickBot="1" x14ac:dyDescent="0.3">
      <c r="A49"/>
      <c r="B49" s="6537" t="s">
        <v>455</v>
      </c>
      <c r="C49" s="6538" t="s">
        <v>395</v>
      </c>
      <c r="D49" s="6539">
        <v>0</v>
      </c>
      <c r="E49" s="6540">
        <v>0</v>
      </c>
      <c r="F49" s="6541" t="s">
        <v>613</v>
      </c>
      <c r="G49" s="6542">
        <v>0</v>
      </c>
      <c r="H49" s="6543">
        <v>0</v>
      </c>
      <c r="I49" s="6541" t="s">
        <v>613</v>
      </c>
      <c r="J49" s="6539">
        <v>0</v>
      </c>
      <c r="K49" s="6540">
        <v>0</v>
      </c>
      <c r="L49" s="6541" t="s">
        <v>613</v>
      </c>
      <c r="M49"/>
      <c r="N49"/>
      <c r="O49"/>
      <c r="P49"/>
      <c r="Q49"/>
      <c r="R49"/>
      <c r="S49"/>
      <c r="T49"/>
      <c r="U49"/>
      <c r="V49"/>
      <c r="W49"/>
    </row>
    <row r="50" spans="1:23" s="6521" customFormat="1" ht="25.5" hidden="1" thickBot="1" x14ac:dyDescent="0.3">
      <c r="A50"/>
      <c r="B50" s="6544" t="s">
        <v>456</v>
      </c>
      <c r="C50" s="6545" t="s">
        <v>396</v>
      </c>
      <c r="D50" s="6546">
        <v>0</v>
      </c>
      <c r="E50" s="6559">
        <v>0</v>
      </c>
      <c r="F50" s="6547" t="s">
        <v>613</v>
      </c>
      <c r="G50" s="6548">
        <v>0</v>
      </c>
      <c r="H50" s="6560">
        <v>0</v>
      </c>
      <c r="I50" s="6547" t="s">
        <v>613</v>
      </c>
      <c r="J50" s="6546">
        <v>0</v>
      </c>
      <c r="K50" s="6559">
        <v>0</v>
      </c>
      <c r="L50" s="6547" t="s">
        <v>613</v>
      </c>
      <c r="M50"/>
      <c r="N50"/>
      <c r="O50"/>
      <c r="P50"/>
      <c r="Q50"/>
      <c r="R50"/>
      <c r="S50"/>
      <c r="T50"/>
      <c r="U50"/>
      <c r="V50"/>
      <c r="W50"/>
    </row>
    <row r="51" spans="1:23" s="6521" customFormat="1" ht="25.5" hidden="1" thickBot="1" x14ac:dyDescent="0.3">
      <c r="A51"/>
      <c r="B51" s="6544" t="s">
        <v>862</v>
      </c>
      <c r="C51" s="6545" t="s">
        <v>397</v>
      </c>
      <c r="D51" s="6546">
        <v>0</v>
      </c>
      <c r="E51" s="6559">
        <v>0</v>
      </c>
      <c r="F51" s="6547" t="s">
        <v>613</v>
      </c>
      <c r="G51" s="6548">
        <v>0</v>
      </c>
      <c r="H51" s="6560">
        <v>0</v>
      </c>
      <c r="I51" s="6547" t="s">
        <v>613</v>
      </c>
      <c r="J51" s="6546">
        <v>0</v>
      </c>
      <c r="K51" s="6559">
        <v>0</v>
      </c>
      <c r="L51" s="6547" t="s">
        <v>613</v>
      </c>
      <c r="M51"/>
      <c r="N51"/>
      <c r="O51"/>
      <c r="P51"/>
      <c r="Q51"/>
      <c r="R51"/>
      <c r="S51"/>
      <c r="T51"/>
      <c r="U51"/>
      <c r="V51"/>
      <c r="W51"/>
    </row>
    <row r="52" spans="1:23" s="6521" customFormat="1" ht="15.75" hidden="1" thickBot="1" x14ac:dyDescent="0.3">
      <c r="A52"/>
      <c r="B52" s="6544" t="s">
        <v>863</v>
      </c>
      <c r="C52" s="6545" t="s">
        <v>398</v>
      </c>
      <c r="D52" s="6546">
        <v>0</v>
      </c>
      <c r="E52" s="6559">
        <v>0</v>
      </c>
      <c r="F52" s="6547" t="s">
        <v>613</v>
      </c>
      <c r="G52" s="6548">
        <v>0</v>
      </c>
      <c r="H52" s="6560">
        <v>0</v>
      </c>
      <c r="I52" s="6547" t="s">
        <v>613</v>
      </c>
      <c r="J52" s="6546">
        <v>0</v>
      </c>
      <c r="K52" s="6559">
        <v>0</v>
      </c>
      <c r="L52" s="6547" t="s">
        <v>613</v>
      </c>
      <c r="M52"/>
      <c r="N52"/>
      <c r="O52"/>
      <c r="P52"/>
      <c r="Q52"/>
      <c r="R52"/>
      <c r="S52"/>
      <c r="T52"/>
      <c r="U52"/>
      <c r="V52"/>
      <c r="W52"/>
    </row>
    <row r="53" spans="1:23" s="6521" customFormat="1" ht="15.75" hidden="1" thickBot="1" x14ac:dyDescent="0.3">
      <c r="A53"/>
      <c r="B53" s="6544" t="s">
        <v>864</v>
      </c>
      <c r="C53" s="6545" t="s">
        <v>399</v>
      </c>
      <c r="D53" s="6546">
        <v>0</v>
      </c>
      <c r="E53" s="6559">
        <v>0</v>
      </c>
      <c r="F53" s="6547" t="s">
        <v>613</v>
      </c>
      <c r="G53" s="6548">
        <v>0</v>
      </c>
      <c r="H53" s="6560">
        <v>0</v>
      </c>
      <c r="I53" s="6547" t="s">
        <v>613</v>
      </c>
      <c r="J53" s="6546">
        <v>0</v>
      </c>
      <c r="K53" s="6559">
        <v>0</v>
      </c>
      <c r="L53" s="6547" t="s">
        <v>613</v>
      </c>
      <c r="M53"/>
      <c r="N53"/>
      <c r="O53"/>
      <c r="P53"/>
      <c r="Q53"/>
      <c r="R53"/>
      <c r="S53"/>
      <c r="T53"/>
      <c r="U53"/>
      <c r="V53"/>
      <c r="W53"/>
    </row>
    <row r="54" spans="1:23" s="6521" customFormat="1" ht="15.75" hidden="1" thickBot="1" x14ac:dyDescent="0.3">
      <c r="A54"/>
      <c r="B54" s="6544" t="s">
        <v>865</v>
      </c>
      <c r="C54" s="6545" t="s">
        <v>614</v>
      </c>
      <c r="D54" s="6546">
        <v>0</v>
      </c>
      <c r="E54" s="6559">
        <v>0</v>
      </c>
      <c r="F54" s="6547" t="s">
        <v>613</v>
      </c>
      <c r="G54" s="6548">
        <v>0</v>
      </c>
      <c r="H54" s="6560">
        <v>0</v>
      </c>
      <c r="I54" s="6547" t="s">
        <v>613</v>
      </c>
      <c r="J54" s="6546">
        <v>0</v>
      </c>
      <c r="K54" s="6559">
        <v>0</v>
      </c>
      <c r="L54" s="6547" t="s">
        <v>613</v>
      </c>
      <c r="M54"/>
      <c r="N54"/>
      <c r="O54"/>
      <c r="P54"/>
      <c r="Q54"/>
      <c r="R54"/>
      <c r="S54"/>
      <c r="T54"/>
      <c r="U54"/>
      <c r="V54"/>
      <c r="W54"/>
    </row>
    <row r="55" spans="1:23" s="6521" customFormat="1" ht="13.5" hidden="1" customHeight="1" thickBot="1" x14ac:dyDescent="0.3">
      <c r="A55"/>
      <c r="B55" s="7666" t="s">
        <v>1183</v>
      </c>
      <c r="C55" s="7667"/>
      <c r="D55" s="6561">
        <v>0</v>
      </c>
      <c r="E55" s="6562">
        <v>0</v>
      </c>
      <c r="F55" s="6563" t="s">
        <v>613</v>
      </c>
      <c r="G55" s="6564">
        <v>0</v>
      </c>
      <c r="H55" s="6565">
        <v>0</v>
      </c>
      <c r="I55" s="6563" t="s">
        <v>613</v>
      </c>
      <c r="J55" s="6561">
        <v>0</v>
      </c>
      <c r="K55" s="6562">
        <v>0</v>
      </c>
      <c r="L55" s="6563" t="s">
        <v>613</v>
      </c>
      <c r="M55"/>
      <c r="N55"/>
      <c r="O55"/>
      <c r="P55"/>
      <c r="Q55"/>
      <c r="R55"/>
      <c r="S55"/>
      <c r="T55"/>
      <c r="U55"/>
      <c r="V55"/>
      <c r="W55"/>
    </row>
    <row r="56" spans="1:23" s="6521" customFormat="1" ht="15.75" hidden="1" thickBot="1" x14ac:dyDescent="0.3">
      <c r="A56"/>
      <c r="B56" s="6544" t="s">
        <v>868</v>
      </c>
      <c r="C56" s="6545" t="s">
        <v>518</v>
      </c>
      <c r="D56" s="6546">
        <v>0</v>
      </c>
      <c r="E56" s="6559">
        <v>0</v>
      </c>
      <c r="F56" s="6547" t="s">
        <v>613</v>
      </c>
      <c r="G56" s="6548">
        <v>0</v>
      </c>
      <c r="H56" s="6560">
        <v>0</v>
      </c>
      <c r="I56" s="6547" t="s">
        <v>613</v>
      </c>
      <c r="J56" s="6546">
        <v>0</v>
      </c>
      <c r="K56" s="6559">
        <v>0</v>
      </c>
      <c r="L56" s="6547" t="s">
        <v>613</v>
      </c>
      <c r="M56"/>
      <c r="N56"/>
      <c r="O56"/>
      <c r="P56"/>
      <c r="Q56"/>
      <c r="R56"/>
      <c r="S56"/>
      <c r="T56"/>
      <c r="U56"/>
      <c r="V56"/>
      <c r="W56"/>
    </row>
    <row r="57" spans="1:23" s="6521" customFormat="1" ht="15.75" hidden="1" thickBot="1" x14ac:dyDescent="0.3">
      <c r="A57"/>
      <c r="B57" s="6544" t="s">
        <v>869</v>
      </c>
      <c r="C57" s="6545" t="s">
        <v>519</v>
      </c>
      <c r="D57" s="6546">
        <v>0</v>
      </c>
      <c r="E57" s="6559">
        <v>0</v>
      </c>
      <c r="F57" s="6547" t="s">
        <v>613</v>
      </c>
      <c r="G57" s="6548">
        <v>0</v>
      </c>
      <c r="H57" s="6560">
        <v>0</v>
      </c>
      <c r="I57" s="6547" t="s">
        <v>613</v>
      </c>
      <c r="J57" s="6546">
        <v>0</v>
      </c>
      <c r="K57" s="6559">
        <v>0</v>
      </c>
      <c r="L57" s="6547" t="s">
        <v>613</v>
      </c>
      <c r="M57"/>
      <c r="N57"/>
      <c r="O57"/>
      <c r="P57"/>
      <c r="Q57"/>
      <c r="R57"/>
      <c r="S57"/>
      <c r="T57"/>
      <c r="U57"/>
      <c r="V57"/>
      <c r="W57"/>
    </row>
    <row r="58" spans="1:23" s="6521" customFormat="1" ht="15.75" hidden="1" thickBot="1" x14ac:dyDescent="0.3">
      <c r="A58"/>
      <c r="B58" s="6544" t="s">
        <v>870</v>
      </c>
      <c r="C58" s="6545" t="s">
        <v>520</v>
      </c>
      <c r="D58" s="6546">
        <v>0</v>
      </c>
      <c r="E58" s="6559">
        <v>0</v>
      </c>
      <c r="F58" s="6547" t="s">
        <v>613</v>
      </c>
      <c r="G58" s="6548">
        <v>0</v>
      </c>
      <c r="H58" s="6560">
        <v>0</v>
      </c>
      <c r="I58" s="6547" t="s">
        <v>613</v>
      </c>
      <c r="J58" s="6546">
        <v>0</v>
      </c>
      <c r="K58" s="6559">
        <v>0</v>
      </c>
      <c r="L58" s="6547" t="s">
        <v>613</v>
      </c>
      <c r="M58"/>
      <c r="N58"/>
      <c r="O58"/>
      <c r="P58"/>
      <c r="Q58"/>
      <c r="R58"/>
      <c r="S58"/>
      <c r="T58"/>
      <c r="U58"/>
      <c r="V58"/>
      <c r="W58"/>
    </row>
    <row r="59" spans="1:23" s="6521" customFormat="1" ht="15.75" hidden="1" thickBot="1" x14ac:dyDescent="0.3">
      <c r="A59"/>
      <c r="B59" s="6544" t="s">
        <v>871</v>
      </c>
      <c r="C59" s="6545" t="s">
        <v>521</v>
      </c>
      <c r="D59" s="6546">
        <v>0</v>
      </c>
      <c r="E59" s="6559">
        <v>0</v>
      </c>
      <c r="F59" s="6547" t="s">
        <v>613</v>
      </c>
      <c r="G59" s="6548">
        <v>0</v>
      </c>
      <c r="H59" s="6560">
        <v>0</v>
      </c>
      <c r="I59" s="6547" t="s">
        <v>613</v>
      </c>
      <c r="J59" s="6546">
        <v>0</v>
      </c>
      <c r="K59" s="6559">
        <v>0</v>
      </c>
      <c r="L59" s="6547" t="s">
        <v>613</v>
      </c>
      <c r="M59"/>
      <c r="N59"/>
      <c r="O59"/>
      <c r="P59"/>
      <c r="Q59"/>
      <c r="R59"/>
      <c r="S59"/>
      <c r="T59"/>
      <c r="U59"/>
      <c r="V59"/>
      <c r="W59"/>
    </row>
    <row r="60" spans="1:23" s="6521" customFormat="1" ht="15.75" hidden="1" thickBot="1" x14ac:dyDescent="0.3">
      <c r="A60"/>
      <c r="B60" s="6544" t="s">
        <v>872</v>
      </c>
      <c r="C60" s="6545" t="s">
        <v>522</v>
      </c>
      <c r="D60" s="6546">
        <v>0</v>
      </c>
      <c r="E60" s="6559">
        <v>0</v>
      </c>
      <c r="F60" s="6547" t="s">
        <v>613</v>
      </c>
      <c r="G60" s="6548">
        <v>0</v>
      </c>
      <c r="H60" s="6560">
        <v>0</v>
      </c>
      <c r="I60" s="6547" t="s">
        <v>613</v>
      </c>
      <c r="J60" s="6546">
        <v>0</v>
      </c>
      <c r="K60" s="6559">
        <v>0</v>
      </c>
      <c r="L60" s="6547" t="s">
        <v>613</v>
      </c>
      <c r="M60"/>
      <c r="N60"/>
      <c r="O60"/>
      <c r="P60"/>
      <c r="Q60"/>
      <c r="R60"/>
      <c r="S60"/>
      <c r="T60"/>
      <c r="U60"/>
      <c r="V60"/>
      <c r="W60"/>
    </row>
    <row r="61" spans="1:23" s="6521" customFormat="1" ht="13.5" customHeight="1" thickBot="1" x14ac:dyDescent="0.3">
      <c r="A61"/>
      <c r="B61" s="7666" t="s">
        <v>1184</v>
      </c>
      <c r="C61" s="7667"/>
      <c r="D61" s="6558">
        <v>122</v>
      </c>
      <c r="E61" s="6536">
        <v>136</v>
      </c>
      <c r="F61" s="6532">
        <v>11.475409836065566</v>
      </c>
      <c r="G61" s="6533">
        <v>12</v>
      </c>
      <c r="H61" s="6534">
        <v>9</v>
      </c>
      <c r="I61" s="6532">
        <v>-25</v>
      </c>
      <c r="J61" s="6558">
        <v>110</v>
      </c>
      <c r="K61" s="6536">
        <v>127</v>
      </c>
      <c r="L61" s="6532">
        <v>15.454545454545453</v>
      </c>
      <c r="M61"/>
      <c r="N61"/>
      <c r="O61"/>
      <c r="P61"/>
      <c r="Q61"/>
      <c r="R61"/>
      <c r="S61"/>
      <c r="T61"/>
      <c r="U61"/>
      <c r="V61"/>
      <c r="W61"/>
    </row>
    <row r="62" spans="1:23" s="6521" customFormat="1" x14ac:dyDescent="0.25">
      <c r="A62"/>
      <c r="B62" s="6544" t="s">
        <v>874</v>
      </c>
      <c r="C62" s="6545" t="s">
        <v>616</v>
      </c>
      <c r="D62" s="6546">
        <v>1</v>
      </c>
      <c r="E62" s="6559">
        <v>0</v>
      </c>
      <c r="F62" s="6547" t="s">
        <v>613</v>
      </c>
      <c r="G62" s="6548">
        <v>0</v>
      </c>
      <c r="H62" s="6560">
        <v>0</v>
      </c>
      <c r="I62" s="6547" t="s">
        <v>613</v>
      </c>
      <c r="J62" s="6546">
        <v>1</v>
      </c>
      <c r="K62" s="6559">
        <v>0</v>
      </c>
      <c r="L62" s="6547" t="s">
        <v>613</v>
      </c>
      <c r="M62"/>
      <c r="N62"/>
      <c r="O62"/>
      <c r="P62"/>
      <c r="Q62"/>
      <c r="R62"/>
      <c r="S62"/>
      <c r="T62"/>
      <c r="U62"/>
      <c r="V62"/>
      <c r="W62"/>
    </row>
    <row r="63" spans="1:23" s="6521" customFormat="1" hidden="1" x14ac:dyDescent="0.25">
      <c r="A63"/>
      <c r="B63" s="6544" t="s">
        <v>875</v>
      </c>
      <c r="C63" s="6545" t="s">
        <v>570</v>
      </c>
      <c r="D63" s="6546">
        <v>0</v>
      </c>
      <c r="E63" s="6559">
        <v>0</v>
      </c>
      <c r="F63" s="6547" t="s">
        <v>613</v>
      </c>
      <c r="G63" s="6548">
        <v>0</v>
      </c>
      <c r="H63" s="6560">
        <v>0</v>
      </c>
      <c r="I63" s="6547" t="s">
        <v>613</v>
      </c>
      <c r="J63" s="6546">
        <v>0</v>
      </c>
      <c r="K63" s="6559">
        <v>0</v>
      </c>
      <c r="L63" s="6547" t="s">
        <v>613</v>
      </c>
      <c r="M63"/>
      <c r="N63"/>
      <c r="O63"/>
      <c r="P63"/>
      <c r="Q63"/>
      <c r="R63"/>
      <c r="S63"/>
      <c r="T63"/>
      <c r="U63"/>
      <c r="V63"/>
      <c r="W63"/>
    </row>
    <row r="64" spans="1:23" s="6521" customFormat="1" hidden="1" x14ac:dyDescent="0.25">
      <c r="A64"/>
      <c r="B64" s="6544" t="s">
        <v>876</v>
      </c>
      <c r="C64" s="6545" t="s">
        <v>617</v>
      </c>
      <c r="D64" s="6546">
        <v>0</v>
      </c>
      <c r="E64" s="6559">
        <v>0</v>
      </c>
      <c r="F64" s="6547" t="s">
        <v>613</v>
      </c>
      <c r="G64" s="6548">
        <v>0</v>
      </c>
      <c r="H64" s="6560">
        <v>0</v>
      </c>
      <c r="I64" s="6547" t="s">
        <v>613</v>
      </c>
      <c r="J64" s="6546">
        <v>0</v>
      </c>
      <c r="K64" s="6559">
        <v>0</v>
      </c>
      <c r="L64" s="6547" t="s">
        <v>613</v>
      </c>
      <c r="M64"/>
      <c r="N64"/>
      <c r="O64"/>
      <c r="P64"/>
      <c r="Q64"/>
      <c r="R64"/>
      <c r="S64"/>
      <c r="T64"/>
      <c r="U64"/>
      <c r="V64"/>
      <c r="W64"/>
    </row>
    <row r="65" spans="1:23" s="6521" customFormat="1" x14ac:dyDescent="0.25">
      <c r="A65"/>
      <c r="B65" s="6544" t="s">
        <v>457</v>
      </c>
      <c r="C65" s="6545" t="s">
        <v>458</v>
      </c>
      <c r="D65" s="6546">
        <v>119</v>
      </c>
      <c r="E65" s="6559">
        <v>132</v>
      </c>
      <c r="F65" s="6547">
        <v>10.924369747899163</v>
      </c>
      <c r="G65" s="6548">
        <v>11</v>
      </c>
      <c r="H65" s="6560">
        <v>9</v>
      </c>
      <c r="I65" s="6547">
        <v>-18.181818181818173</v>
      </c>
      <c r="J65" s="6546">
        <v>108</v>
      </c>
      <c r="K65" s="6559">
        <v>123</v>
      </c>
      <c r="L65" s="6547">
        <v>13.888888888888886</v>
      </c>
      <c r="M65"/>
      <c r="N65"/>
      <c r="O65"/>
      <c r="P65"/>
      <c r="Q65"/>
      <c r="R65"/>
      <c r="S65"/>
      <c r="T65"/>
      <c r="U65"/>
      <c r="V65"/>
      <c r="W65"/>
    </row>
    <row r="66" spans="1:23" s="6521" customFormat="1" ht="15.75" thickBot="1" x14ac:dyDescent="0.3">
      <c r="A66"/>
      <c r="B66" s="6544" t="s">
        <v>459</v>
      </c>
      <c r="C66" s="6545" t="s">
        <v>460</v>
      </c>
      <c r="D66" s="6546">
        <v>2</v>
      </c>
      <c r="E66" s="6559">
        <v>4</v>
      </c>
      <c r="F66" s="6547">
        <v>100</v>
      </c>
      <c r="G66" s="6548">
        <v>1</v>
      </c>
      <c r="H66" s="6560">
        <v>0</v>
      </c>
      <c r="I66" s="6547" t="s">
        <v>613</v>
      </c>
      <c r="J66" s="6546">
        <v>1</v>
      </c>
      <c r="K66" s="6559">
        <v>4</v>
      </c>
      <c r="L66" s="6547">
        <v>300</v>
      </c>
      <c r="M66"/>
      <c r="N66"/>
      <c r="O66"/>
      <c r="P66"/>
      <c r="Q66"/>
      <c r="R66"/>
      <c r="S66"/>
      <c r="T66"/>
      <c r="U66"/>
      <c r="V66"/>
      <c r="W66"/>
    </row>
    <row r="67" spans="1:23" s="6521" customFormat="1" ht="13.5" customHeight="1" thickBot="1" x14ac:dyDescent="0.3">
      <c r="A67"/>
      <c r="B67" s="7666" t="s">
        <v>1185</v>
      </c>
      <c r="C67" s="7667"/>
      <c r="D67" s="6558">
        <v>10</v>
      </c>
      <c r="E67" s="6536">
        <v>14</v>
      </c>
      <c r="F67" s="6532">
        <v>40</v>
      </c>
      <c r="G67" s="6533">
        <v>1</v>
      </c>
      <c r="H67" s="6534">
        <v>2</v>
      </c>
      <c r="I67" s="6532">
        <v>100</v>
      </c>
      <c r="J67" s="6558">
        <v>9</v>
      </c>
      <c r="K67" s="6536">
        <v>12</v>
      </c>
      <c r="L67" s="6532">
        <v>33.333333333333314</v>
      </c>
      <c r="M67"/>
      <c r="N67"/>
      <c r="O67"/>
      <c r="P67"/>
      <c r="Q67"/>
      <c r="R67"/>
      <c r="S67"/>
      <c r="T67"/>
      <c r="U67"/>
      <c r="V67"/>
      <c r="W67"/>
    </row>
    <row r="68" spans="1:23" s="6521" customFormat="1" ht="24.75" x14ac:dyDescent="0.25">
      <c r="A68"/>
      <c r="B68" s="6544" t="s">
        <v>461</v>
      </c>
      <c r="C68" s="6545" t="s">
        <v>462</v>
      </c>
      <c r="D68" s="6546">
        <v>4</v>
      </c>
      <c r="E68" s="6559">
        <v>2</v>
      </c>
      <c r="F68" s="6547">
        <v>-50</v>
      </c>
      <c r="G68" s="6548">
        <v>0</v>
      </c>
      <c r="H68" s="6560">
        <v>1</v>
      </c>
      <c r="I68" s="6547" t="s">
        <v>613</v>
      </c>
      <c r="J68" s="6546">
        <v>4</v>
      </c>
      <c r="K68" s="6559">
        <v>1</v>
      </c>
      <c r="L68" s="6547">
        <v>-75</v>
      </c>
      <c r="M68"/>
      <c r="N68"/>
      <c r="O68"/>
      <c r="P68"/>
      <c r="Q68"/>
      <c r="R68"/>
      <c r="S68"/>
      <c r="T68"/>
      <c r="U68"/>
      <c r="V68"/>
      <c r="W68"/>
    </row>
    <row r="69" spans="1:23" s="6521" customFormat="1" ht="24.75" hidden="1" x14ac:dyDescent="0.25">
      <c r="A69"/>
      <c r="B69" s="6544" t="s">
        <v>878</v>
      </c>
      <c r="C69" s="6545" t="s">
        <v>619</v>
      </c>
      <c r="D69" s="6546">
        <v>0</v>
      </c>
      <c r="E69" s="6559">
        <v>0</v>
      </c>
      <c r="F69" s="6547" t="s">
        <v>613</v>
      </c>
      <c r="G69" s="6548">
        <v>0</v>
      </c>
      <c r="H69" s="6560">
        <v>0</v>
      </c>
      <c r="I69" s="6547" t="s">
        <v>613</v>
      </c>
      <c r="J69" s="6546">
        <v>0</v>
      </c>
      <c r="K69" s="6559">
        <v>0</v>
      </c>
      <c r="L69" s="6547" t="s">
        <v>613</v>
      </c>
      <c r="M69"/>
      <c r="N69"/>
      <c r="O69"/>
      <c r="P69"/>
      <c r="Q69"/>
      <c r="R69"/>
      <c r="S69"/>
      <c r="T69"/>
      <c r="U69"/>
      <c r="V69"/>
      <c r="W69"/>
    </row>
    <row r="70" spans="1:23" s="6521" customFormat="1" ht="24.75" x14ac:dyDescent="0.25">
      <c r="A70"/>
      <c r="B70" s="6544" t="s">
        <v>879</v>
      </c>
      <c r="C70" s="6545" t="s">
        <v>620</v>
      </c>
      <c r="D70" s="6546">
        <v>1</v>
      </c>
      <c r="E70" s="6559">
        <v>1</v>
      </c>
      <c r="F70" s="6547">
        <v>0</v>
      </c>
      <c r="G70" s="6548">
        <v>0</v>
      </c>
      <c r="H70" s="6560">
        <v>0</v>
      </c>
      <c r="I70" s="6547" t="s">
        <v>613</v>
      </c>
      <c r="J70" s="6546">
        <v>1</v>
      </c>
      <c r="K70" s="6559">
        <v>1</v>
      </c>
      <c r="L70" s="6547">
        <v>0</v>
      </c>
      <c r="M70"/>
      <c r="N70"/>
      <c r="O70"/>
      <c r="P70"/>
      <c r="Q70"/>
      <c r="R70"/>
      <c r="S70"/>
      <c r="T70"/>
      <c r="U70"/>
      <c r="V70"/>
      <c r="W70"/>
    </row>
    <row r="71" spans="1:23" s="6521" customFormat="1" x14ac:dyDescent="0.25">
      <c r="A71"/>
      <c r="B71" s="6544" t="s">
        <v>880</v>
      </c>
      <c r="C71" s="6545" t="s">
        <v>621</v>
      </c>
      <c r="D71" s="6546">
        <v>2</v>
      </c>
      <c r="E71" s="6559">
        <v>0</v>
      </c>
      <c r="F71" s="6547" t="s">
        <v>613</v>
      </c>
      <c r="G71" s="6548">
        <v>0</v>
      </c>
      <c r="H71" s="6560">
        <v>0</v>
      </c>
      <c r="I71" s="6547" t="s">
        <v>613</v>
      </c>
      <c r="J71" s="6546">
        <v>2</v>
      </c>
      <c r="K71" s="6559">
        <v>0</v>
      </c>
      <c r="L71" s="6547" t="s">
        <v>613</v>
      </c>
      <c r="M71"/>
      <c r="N71"/>
      <c r="O71"/>
      <c r="P71"/>
      <c r="Q71"/>
      <c r="R71"/>
      <c r="S71"/>
      <c r="T71"/>
      <c r="U71"/>
      <c r="V71"/>
      <c r="W71"/>
    </row>
    <row r="72" spans="1:23" s="6521" customFormat="1" ht="24" x14ac:dyDescent="0.25">
      <c r="A72"/>
      <c r="B72" s="5622" t="s">
        <v>622</v>
      </c>
      <c r="C72" s="6566" t="s">
        <v>623</v>
      </c>
      <c r="D72" s="6567">
        <v>0</v>
      </c>
      <c r="E72" s="6559">
        <v>1</v>
      </c>
      <c r="F72" s="6547" t="s">
        <v>613</v>
      </c>
      <c r="G72" s="6567">
        <v>0</v>
      </c>
      <c r="H72" s="6560">
        <v>0</v>
      </c>
      <c r="I72" s="6547"/>
      <c r="J72" s="6567">
        <v>0</v>
      </c>
      <c r="K72" s="6559">
        <v>1</v>
      </c>
      <c r="L72" s="6547"/>
      <c r="M72"/>
      <c r="N72"/>
      <c r="O72"/>
      <c r="P72"/>
      <c r="Q72"/>
      <c r="R72"/>
      <c r="S72"/>
      <c r="T72"/>
      <c r="U72"/>
      <c r="V72"/>
      <c r="W72"/>
    </row>
    <row r="73" spans="1:23" s="6521" customFormat="1" ht="24.75" hidden="1" x14ac:dyDescent="0.25">
      <c r="A73"/>
      <c r="B73" s="6544" t="s">
        <v>881</v>
      </c>
      <c r="C73" s="6545" t="s">
        <v>624</v>
      </c>
      <c r="D73" s="6546">
        <v>0</v>
      </c>
      <c r="E73" s="6559">
        <v>0</v>
      </c>
      <c r="F73" s="6547" t="s">
        <v>613</v>
      </c>
      <c r="G73" s="6548">
        <v>0</v>
      </c>
      <c r="H73" s="6560">
        <v>0</v>
      </c>
      <c r="I73" s="6547" t="s">
        <v>613</v>
      </c>
      <c r="J73" s="6546">
        <v>0</v>
      </c>
      <c r="K73" s="6559">
        <v>0</v>
      </c>
      <c r="L73" s="6547" t="s">
        <v>613</v>
      </c>
      <c r="M73"/>
      <c r="N73"/>
      <c r="O73"/>
      <c r="P73"/>
      <c r="Q73"/>
      <c r="R73"/>
      <c r="S73"/>
      <c r="T73"/>
      <c r="U73"/>
      <c r="V73"/>
      <c r="W73"/>
    </row>
    <row r="74" spans="1:23" s="6521" customFormat="1" ht="25.5" thickBot="1" x14ac:dyDescent="0.3">
      <c r="A74"/>
      <c r="B74" s="6544" t="s">
        <v>463</v>
      </c>
      <c r="C74" s="6545" t="s">
        <v>464</v>
      </c>
      <c r="D74" s="6546">
        <v>3</v>
      </c>
      <c r="E74" s="6559">
        <v>10</v>
      </c>
      <c r="F74" s="6547">
        <v>233.33333333333337</v>
      </c>
      <c r="G74" s="6548">
        <v>1</v>
      </c>
      <c r="H74" s="6560">
        <v>1</v>
      </c>
      <c r="I74" s="6547">
        <v>0</v>
      </c>
      <c r="J74" s="6546">
        <v>2</v>
      </c>
      <c r="K74" s="6559">
        <v>9</v>
      </c>
      <c r="L74" s="6547">
        <v>350</v>
      </c>
      <c r="M74"/>
      <c r="N74"/>
      <c r="O74"/>
      <c r="P74"/>
      <c r="Q74"/>
      <c r="R74"/>
      <c r="S74"/>
      <c r="T74"/>
      <c r="U74"/>
      <c r="V74"/>
      <c r="W74"/>
    </row>
    <row r="75" spans="1:23" s="6521" customFormat="1" ht="13.5" hidden="1" customHeight="1" thickBot="1" x14ac:dyDescent="0.3">
      <c r="A75"/>
      <c r="B75" s="7666" t="s">
        <v>1186</v>
      </c>
      <c r="C75" s="7667"/>
      <c r="D75" s="6535">
        <v>0</v>
      </c>
      <c r="E75" s="6536">
        <v>0</v>
      </c>
      <c r="F75" s="6532" t="s">
        <v>613</v>
      </c>
      <c r="G75" s="6533">
        <v>0</v>
      </c>
      <c r="H75" s="6534">
        <v>0</v>
      </c>
      <c r="I75" s="6532" t="s">
        <v>613</v>
      </c>
      <c r="J75" s="6535">
        <v>0</v>
      </c>
      <c r="K75" s="6536">
        <v>0</v>
      </c>
      <c r="L75" s="6532" t="s">
        <v>613</v>
      </c>
      <c r="M75"/>
      <c r="N75"/>
      <c r="O75"/>
      <c r="P75"/>
      <c r="Q75"/>
      <c r="R75"/>
      <c r="S75"/>
      <c r="T75"/>
      <c r="U75"/>
      <c r="V75"/>
      <c r="W75"/>
    </row>
    <row r="76" spans="1:23" s="6521" customFormat="1" ht="15.75" hidden="1" thickBot="1" x14ac:dyDescent="0.3">
      <c r="A76"/>
      <c r="B76" s="6544" t="s">
        <v>883</v>
      </c>
      <c r="C76" s="6545" t="s">
        <v>626</v>
      </c>
      <c r="D76" s="6546">
        <v>0</v>
      </c>
      <c r="E76" s="6559">
        <v>0</v>
      </c>
      <c r="F76" s="6547" t="s">
        <v>613</v>
      </c>
      <c r="G76" s="6548">
        <v>0</v>
      </c>
      <c r="H76" s="6560">
        <v>0</v>
      </c>
      <c r="I76" s="6547" t="s">
        <v>613</v>
      </c>
      <c r="J76" s="6546">
        <v>0</v>
      </c>
      <c r="K76" s="6559">
        <v>0</v>
      </c>
      <c r="L76" s="6547" t="s">
        <v>613</v>
      </c>
      <c r="M76"/>
      <c r="N76"/>
      <c r="O76"/>
      <c r="P76"/>
      <c r="Q76"/>
      <c r="R76"/>
      <c r="S76"/>
      <c r="T76"/>
      <c r="U76"/>
      <c r="V76"/>
      <c r="W76"/>
    </row>
    <row r="77" spans="1:23" s="6521" customFormat="1" ht="15.75" hidden="1" thickBot="1" x14ac:dyDescent="0.3">
      <c r="A77"/>
      <c r="B77" s="6544" t="s">
        <v>884</v>
      </c>
      <c r="C77" s="6545" t="s">
        <v>627</v>
      </c>
      <c r="D77" s="6546">
        <v>0</v>
      </c>
      <c r="E77" s="6559">
        <v>0</v>
      </c>
      <c r="F77" s="6547" t="s">
        <v>613</v>
      </c>
      <c r="G77" s="6548">
        <v>0</v>
      </c>
      <c r="H77" s="6560">
        <v>0</v>
      </c>
      <c r="I77" s="6547" t="s">
        <v>613</v>
      </c>
      <c r="J77" s="6546">
        <v>0</v>
      </c>
      <c r="K77" s="6559">
        <v>0</v>
      </c>
      <c r="L77" s="6547" t="s">
        <v>613</v>
      </c>
      <c r="M77"/>
      <c r="N77"/>
      <c r="O77"/>
      <c r="P77"/>
      <c r="Q77"/>
      <c r="R77"/>
      <c r="S77"/>
      <c r="T77"/>
      <c r="U77"/>
      <c r="V77"/>
      <c r="W77"/>
    </row>
    <row r="78" spans="1:23" s="6521" customFormat="1" ht="15.75" hidden="1" thickBot="1" x14ac:dyDescent="0.3">
      <c r="A78"/>
      <c r="B78" s="6544" t="s">
        <v>886</v>
      </c>
      <c r="C78" s="6545" t="s">
        <v>628</v>
      </c>
      <c r="D78" s="6546">
        <v>0</v>
      </c>
      <c r="E78" s="6559">
        <v>0</v>
      </c>
      <c r="F78" s="6547" t="s">
        <v>613</v>
      </c>
      <c r="G78" s="6548">
        <v>0</v>
      </c>
      <c r="H78" s="6560">
        <v>0</v>
      </c>
      <c r="I78" s="6547" t="s">
        <v>613</v>
      </c>
      <c r="J78" s="6546">
        <v>0</v>
      </c>
      <c r="K78" s="6559">
        <v>0</v>
      </c>
      <c r="L78" s="6547" t="s">
        <v>613</v>
      </c>
      <c r="M78"/>
      <c r="N78"/>
      <c r="O78"/>
      <c r="P78"/>
      <c r="Q78"/>
      <c r="R78"/>
      <c r="S78"/>
      <c r="T78"/>
      <c r="U78"/>
      <c r="V78"/>
      <c r="W78"/>
    </row>
    <row r="79" spans="1:23" s="6521" customFormat="1" ht="37.5" hidden="1" thickBot="1" x14ac:dyDescent="0.3">
      <c r="A79"/>
      <c r="B79" s="6544" t="s">
        <v>887</v>
      </c>
      <c r="C79" s="6545" t="s">
        <v>1187</v>
      </c>
      <c r="D79" s="6546">
        <v>0</v>
      </c>
      <c r="E79" s="6559">
        <v>0</v>
      </c>
      <c r="F79" s="6547" t="s">
        <v>613</v>
      </c>
      <c r="G79" s="6548">
        <v>0</v>
      </c>
      <c r="H79" s="6560">
        <v>0</v>
      </c>
      <c r="I79" s="6547" t="s">
        <v>613</v>
      </c>
      <c r="J79" s="6546">
        <v>0</v>
      </c>
      <c r="K79" s="6559">
        <v>0</v>
      </c>
      <c r="L79" s="6547" t="s">
        <v>613</v>
      </c>
      <c r="M79"/>
      <c r="N79"/>
      <c r="O79"/>
      <c r="P79"/>
      <c r="Q79"/>
      <c r="R79"/>
      <c r="S79"/>
      <c r="T79"/>
      <c r="U79"/>
      <c r="V79"/>
      <c r="W79"/>
    </row>
    <row r="80" spans="1:23" s="6521" customFormat="1" ht="37.5" hidden="1" thickBot="1" x14ac:dyDescent="0.3">
      <c r="A80"/>
      <c r="B80" s="6544" t="s">
        <v>888</v>
      </c>
      <c r="C80" s="6545" t="s">
        <v>1188</v>
      </c>
      <c r="D80" s="6546">
        <v>0</v>
      </c>
      <c r="E80" s="6559">
        <v>0</v>
      </c>
      <c r="F80" s="6547" t="s">
        <v>613</v>
      </c>
      <c r="G80" s="6548">
        <v>0</v>
      </c>
      <c r="H80" s="6560">
        <v>0</v>
      </c>
      <c r="I80" s="6547" t="s">
        <v>613</v>
      </c>
      <c r="J80" s="6546">
        <v>0</v>
      </c>
      <c r="K80" s="6559">
        <v>0</v>
      </c>
      <c r="L80" s="6547" t="s">
        <v>613</v>
      </c>
      <c r="M80"/>
      <c r="N80"/>
      <c r="O80"/>
      <c r="P80"/>
      <c r="Q80"/>
      <c r="R80"/>
      <c r="S80"/>
      <c r="T80"/>
      <c r="U80"/>
      <c r="V80"/>
      <c r="W80"/>
    </row>
    <row r="81" spans="1:23" s="6521" customFormat="1" ht="13.5" customHeight="1" thickBot="1" x14ac:dyDescent="0.3">
      <c r="A81"/>
      <c r="B81" s="7666" t="s">
        <v>1189</v>
      </c>
      <c r="C81" s="7667"/>
      <c r="D81" s="6558">
        <v>19</v>
      </c>
      <c r="E81" s="6536">
        <v>15</v>
      </c>
      <c r="F81" s="6532">
        <v>-21.05263157894737</v>
      </c>
      <c r="G81" s="6533">
        <v>1</v>
      </c>
      <c r="H81" s="6534">
        <v>1</v>
      </c>
      <c r="I81" s="6532">
        <v>0</v>
      </c>
      <c r="J81" s="6558">
        <v>18</v>
      </c>
      <c r="K81" s="6536">
        <v>14</v>
      </c>
      <c r="L81" s="6532">
        <v>-22.222222222222214</v>
      </c>
      <c r="M81"/>
      <c r="N81"/>
      <c r="O81"/>
      <c r="P81"/>
      <c r="Q81"/>
      <c r="R81"/>
      <c r="S81"/>
      <c r="T81"/>
      <c r="U81"/>
      <c r="V81"/>
      <c r="W81"/>
    </row>
    <row r="82" spans="1:23" s="6521" customFormat="1" x14ac:dyDescent="0.25">
      <c r="A82"/>
      <c r="B82" s="6544" t="s">
        <v>890</v>
      </c>
      <c r="C82" s="6545" t="s">
        <v>240</v>
      </c>
      <c r="D82" s="6546">
        <v>0</v>
      </c>
      <c r="E82" s="6559">
        <v>0</v>
      </c>
      <c r="F82" s="6547" t="s">
        <v>613</v>
      </c>
      <c r="G82" s="6548">
        <v>0</v>
      </c>
      <c r="H82" s="6560">
        <v>0</v>
      </c>
      <c r="I82" s="6547" t="s">
        <v>613</v>
      </c>
      <c r="J82" s="6546">
        <v>0</v>
      </c>
      <c r="K82" s="6559">
        <v>0</v>
      </c>
      <c r="L82" s="6547" t="s">
        <v>613</v>
      </c>
      <c r="M82"/>
      <c r="N82"/>
      <c r="O82"/>
      <c r="P82"/>
      <c r="Q82"/>
      <c r="R82"/>
      <c r="S82"/>
      <c r="T82"/>
      <c r="U82"/>
      <c r="V82"/>
      <c r="W82"/>
    </row>
    <row r="83" spans="1:23" s="6521" customFormat="1" x14ac:dyDescent="0.25">
      <c r="A83"/>
      <c r="B83" s="6544" t="s">
        <v>891</v>
      </c>
      <c r="C83" s="6545" t="s">
        <v>241</v>
      </c>
      <c r="D83" s="6546">
        <v>11</v>
      </c>
      <c r="E83" s="6559">
        <v>10</v>
      </c>
      <c r="F83" s="6547">
        <v>-9.0909090909090935</v>
      </c>
      <c r="G83" s="6548">
        <v>1</v>
      </c>
      <c r="H83" s="6560">
        <v>1</v>
      </c>
      <c r="I83" s="6547">
        <v>0</v>
      </c>
      <c r="J83" s="6546">
        <v>10</v>
      </c>
      <c r="K83" s="6559">
        <v>9</v>
      </c>
      <c r="L83" s="6547">
        <v>-10</v>
      </c>
      <c r="M83"/>
      <c r="N83"/>
      <c r="O83"/>
      <c r="P83"/>
      <c r="Q83"/>
      <c r="R83"/>
      <c r="S83"/>
      <c r="T83"/>
      <c r="U83"/>
      <c r="V83"/>
      <c r="W83"/>
    </row>
    <row r="84" spans="1:23" s="6521" customFormat="1" ht="24.75" hidden="1" x14ac:dyDescent="0.25">
      <c r="A84"/>
      <c r="B84" s="6544" t="s">
        <v>892</v>
      </c>
      <c r="C84" s="6545" t="s">
        <v>632</v>
      </c>
      <c r="D84" s="6546">
        <v>0</v>
      </c>
      <c r="E84" s="6559">
        <v>0</v>
      </c>
      <c r="F84" s="6547" t="s">
        <v>613</v>
      </c>
      <c r="G84" s="6548">
        <v>0</v>
      </c>
      <c r="H84" s="6560">
        <v>0</v>
      </c>
      <c r="I84" s="6547" t="s">
        <v>613</v>
      </c>
      <c r="J84" s="6546">
        <v>0</v>
      </c>
      <c r="K84" s="6559">
        <v>0</v>
      </c>
      <c r="L84" s="6547" t="s">
        <v>613</v>
      </c>
      <c r="M84"/>
      <c r="N84"/>
      <c r="O84"/>
      <c r="P84"/>
      <c r="Q84"/>
      <c r="R84"/>
      <c r="S84"/>
      <c r="T84"/>
      <c r="U84"/>
      <c r="V84"/>
      <c r="W84"/>
    </row>
    <row r="85" spans="1:23" s="6521" customFormat="1" x14ac:dyDescent="0.25">
      <c r="A85"/>
      <c r="B85" s="6544" t="s">
        <v>465</v>
      </c>
      <c r="C85" s="6545" t="s">
        <v>243</v>
      </c>
      <c r="D85" s="6546">
        <v>6</v>
      </c>
      <c r="E85" s="6559">
        <v>3</v>
      </c>
      <c r="F85" s="6547">
        <v>-50</v>
      </c>
      <c r="G85" s="6548">
        <v>0</v>
      </c>
      <c r="H85" s="6560">
        <v>0</v>
      </c>
      <c r="I85" s="6547" t="s">
        <v>613</v>
      </c>
      <c r="J85" s="6546">
        <v>6</v>
      </c>
      <c r="K85" s="6559">
        <v>3</v>
      </c>
      <c r="L85" s="6547">
        <v>-50</v>
      </c>
      <c r="M85"/>
      <c r="N85"/>
      <c r="O85"/>
      <c r="P85"/>
      <c r="Q85"/>
      <c r="R85"/>
      <c r="S85"/>
      <c r="T85"/>
      <c r="U85"/>
      <c r="V85"/>
      <c r="W85"/>
    </row>
    <row r="86" spans="1:23" s="6521" customFormat="1" x14ac:dyDescent="0.25">
      <c r="A86"/>
      <c r="B86" s="6544" t="s">
        <v>893</v>
      </c>
      <c r="C86" s="6545" t="s">
        <v>244</v>
      </c>
      <c r="D86" s="6546">
        <v>2</v>
      </c>
      <c r="E86" s="6559">
        <v>1</v>
      </c>
      <c r="F86" s="6547">
        <v>-50</v>
      </c>
      <c r="G86" s="6548">
        <v>0</v>
      </c>
      <c r="H86" s="6560">
        <v>0</v>
      </c>
      <c r="I86" s="6547" t="s">
        <v>613</v>
      </c>
      <c r="J86" s="6546">
        <v>2</v>
      </c>
      <c r="K86" s="6559">
        <v>1</v>
      </c>
      <c r="L86" s="6547">
        <v>-50</v>
      </c>
      <c r="M86"/>
      <c r="N86"/>
      <c r="O86"/>
      <c r="P86"/>
      <c r="Q86"/>
      <c r="R86"/>
      <c r="S86"/>
      <c r="T86"/>
      <c r="U86"/>
      <c r="V86"/>
      <c r="W86"/>
    </row>
    <row r="87" spans="1:23" s="6521" customFormat="1" ht="15.75" thickBot="1" x14ac:dyDescent="0.3">
      <c r="A87"/>
      <c r="B87" s="6544" t="s">
        <v>895</v>
      </c>
      <c r="C87" s="6545" t="s">
        <v>253</v>
      </c>
      <c r="D87" s="6546">
        <v>0</v>
      </c>
      <c r="E87" s="6559">
        <v>1</v>
      </c>
      <c r="F87" s="6547" t="s">
        <v>613</v>
      </c>
      <c r="G87" s="6548">
        <v>0</v>
      </c>
      <c r="H87" s="6560">
        <v>0</v>
      </c>
      <c r="I87" s="6547" t="s">
        <v>613</v>
      </c>
      <c r="J87" s="6546">
        <v>0</v>
      </c>
      <c r="K87" s="6559">
        <v>1</v>
      </c>
      <c r="L87" s="6547" t="s">
        <v>613</v>
      </c>
      <c r="M87"/>
      <c r="N87"/>
      <c r="O87"/>
      <c r="P87"/>
      <c r="Q87"/>
      <c r="R87"/>
      <c r="S87"/>
      <c r="T87"/>
      <c r="U87"/>
      <c r="V87"/>
      <c r="W87"/>
    </row>
    <row r="88" spans="1:23" s="6521" customFormat="1" ht="26.25" customHeight="1" thickBot="1" x14ac:dyDescent="0.3">
      <c r="A88"/>
      <c r="B88" s="7666" t="s">
        <v>1190</v>
      </c>
      <c r="C88" s="7667"/>
      <c r="D88" s="6558">
        <v>134</v>
      </c>
      <c r="E88" s="6536">
        <v>258</v>
      </c>
      <c r="F88" s="6532">
        <v>92.537313432835816</v>
      </c>
      <c r="G88" s="6533">
        <v>19</v>
      </c>
      <c r="H88" s="6534">
        <v>54</v>
      </c>
      <c r="I88" s="6532">
        <v>184.21052631578948</v>
      </c>
      <c r="J88" s="6558">
        <v>115</v>
      </c>
      <c r="K88" s="6536">
        <v>204</v>
      </c>
      <c r="L88" s="6532">
        <v>77.391304347826093</v>
      </c>
      <c r="M88"/>
      <c r="N88"/>
      <c r="O88"/>
      <c r="P88"/>
      <c r="Q88"/>
      <c r="R88"/>
      <c r="S88"/>
      <c r="T88"/>
      <c r="U88"/>
      <c r="V88"/>
      <c r="W88"/>
    </row>
    <row r="89" spans="1:23" s="6521" customFormat="1" ht="24.75" x14ac:dyDescent="0.25">
      <c r="A89"/>
      <c r="B89" s="6544" t="s">
        <v>897</v>
      </c>
      <c r="C89" s="6545" t="s">
        <v>245</v>
      </c>
      <c r="D89" s="6568">
        <v>55</v>
      </c>
      <c r="E89" s="6559">
        <v>37</v>
      </c>
      <c r="F89" s="6547">
        <v>-32.727272727272734</v>
      </c>
      <c r="G89" s="6548">
        <v>10</v>
      </c>
      <c r="H89" s="6560">
        <v>13</v>
      </c>
      <c r="I89" s="6547">
        <v>30</v>
      </c>
      <c r="J89" s="6568">
        <v>45</v>
      </c>
      <c r="K89" s="6559">
        <v>24</v>
      </c>
      <c r="L89" s="6547">
        <v>-46.666666666666664</v>
      </c>
      <c r="M89"/>
      <c r="N89"/>
      <c r="O89"/>
      <c r="P89"/>
      <c r="Q89"/>
      <c r="R89"/>
      <c r="S89"/>
      <c r="T89"/>
      <c r="U89"/>
      <c r="V89"/>
      <c r="W89"/>
    </row>
    <row r="90" spans="1:23" s="6521" customFormat="1" ht="24.75" hidden="1" x14ac:dyDescent="0.25">
      <c r="A90"/>
      <c r="B90" s="6544" t="s">
        <v>898</v>
      </c>
      <c r="C90" s="6545" t="s">
        <v>246</v>
      </c>
      <c r="D90" s="6546">
        <v>0</v>
      </c>
      <c r="E90" s="6559">
        <v>0</v>
      </c>
      <c r="F90" s="6547" t="s">
        <v>613</v>
      </c>
      <c r="G90" s="6548">
        <v>0</v>
      </c>
      <c r="H90" s="6560">
        <v>0</v>
      </c>
      <c r="I90" s="6547" t="s">
        <v>613</v>
      </c>
      <c r="J90" s="6546">
        <v>0</v>
      </c>
      <c r="K90" s="6559">
        <v>0</v>
      </c>
      <c r="L90" s="6547" t="s">
        <v>613</v>
      </c>
      <c r="M90"/>
      <c r="N90"/>
      <c r="O90"/>
      <c r="P90"/>
      <c r="Q90"/>
      <c r="R90"/>
      <c r="S90"/>
      <c r="T90"/>
      <c r="U90"/>
      <c r="V90"/>
      <c r="W90"/>
    </row>
    <row r="91" spans="1:23" s="6521" customFormat="1" ht="24.75" x14ac:dyDescent="0.25">
      <c r="A91"/>
      <c r="B91" s="6544" t="s">
        <v>899</v>
      </c>
      <c r="C91" s="6545" t="s">
        <v>247</v>
      </c>
      <c r="D91" s="6546">
        <v>0</v>
      </c>
      <c r="E91" s="6559">
        <v>8</v>
      </c>
      <c r="F91" s="6547" t="s">
        <v>613</v>
      </c>
      <c r="G91" s="6548">
        <v>0</v>
      </c>
      <c r="H91" s="6560">
        <v>6</v>
      </c>
      <c r="I91" s="6547" t="s">
        <v>613</v>
      </c>
      <c r="J91" s="6546">
        <v>0</v>
      </c>
      <c r="K91" s="6559">
        <v>2</v>
      </c>
      <c r="L91" s="6547" t="s">
        <v>613</v>
      </c>
      <c r="M91"/>
      <c r="N91"/>
      <c r="O91"/>
      <c r="P91"/>
      <c r="Q91"/>
      <c r="R91"/>
      <c r="S91"/>
      <c r="T91"/>
      <c r="U91"/>
      <c r="V91"/>
      <c r="W91"/>
    </row>
    <row r="92" spans="1:23" s="6521" customFormat="1" ht="24.75" hidden="1" x14ac:dyDescent="0.25">
      <c r="A92"/>
      <c r="B92" s="6544" t="s">
        <v>900</v>
      </c>
      <c r="C92" s="6545" t="s">
        <v>248</v>
      </c>
      <c r="D92" s="6546">
        <v>0</v>
      </c>
      <c r="E92" s="6559">
        <v>0</v>
      </c>
      <c r="F92" s="6547" t="s">
        <v>613</v>
      </c>
      <c r="G92" s="6548">
        <v>0</v>
      </c>
      <c r="H92" s="6560">
        <v>0</v>
      </c>
      <c r="I92" s="6547" t="s">
        <v>613</v>
      </c>
      <c r="J92" s="6546">
        <v>0</v>
      </c>
      <c r="K92" s="6559">
        <v>0</v>
      </c>
      <c r="L92" s="6547" t="s">
        <v>613</v>
      </c>
      <c r="M92"/>
      <c r="N92"/>
      <c r="O92"/>
      <c r="P92"/>
      <c r="Q92"/>
      <c r="R92"/>
      <c r="S92"/>
      <c r="T92"/>
      <c r="U92"/>
      <c r="V92"/>
      <c r="W92"/>
    </row>
    <row r="93" spans="1:23" s="6521" customFormat="1" x14ac:dyDescent="0.25">
      <c r="A93"/>
      <c r="B93" s="6544" t="s">
        <v>901</v>
      </c>
      <c r="C93" s="6545" t="s">
        <v>249</v>
      </c>
      <c r="D93" s="6546">
        <v>0</v>
      </c>
      <c r="E93" s="6559">
        <v>7</v>
      </c>
      <c r="F93" s="6547" t="s">
        <v>613</v>
      </c>
      <c r="G93" s="6548">
        <v>0</v>
      </c>
      <c r="H93" s="6560">
        <v>1</v>
      </c>
      <c r="I93" s="6547" t="s">
        <v>613</v>
      </c>
      <c r="J93" s="6546">
        <v>0</v>
      </c>
      <c r="K93" s="6559">
        <v>6</v>
      </c>
      <c r="L93" s="6547" t="s">
        <v>613</v>
      </c>
      <c r="M93"/>
      <c r="N93"/>
      <c r="O93"/>
      <c r="P93"/>
      <c r="Q93"/>
      <c r="R93"/>
      <c r="S93"/>
      <c r="T93"/>
      <c r="U93"/>
      <c r="V93"/>
      <c r="W93"/>
    </row>
    <row r="94" spans="1:23" s="6521" customFormat="1" x14ac:dyDescent="0.25">
      <c r="A94"/>
      <c r="B94" s="6544" t="s">
        <v>902</v>
      </c>
      <c r="C94" s="6545" t="s">
        <v>250</v>
      </c>
      <c r="D94" s="6546">
        <v>66</v>
      </c>
      <c r="E94" s="6559">
        <v>167</v>
      </c>
      <c r="F94" s="6547">
        <v>153.03030303030303</v>
      </c>
      <c r="G94" s="6548">
        <v>4</v>
      </c>
      <c r="H94" s="6560">
        <v>25</v>
      </c>
      <c r="I94" s="6547">
        <v>525</v>
      </c>
      <c r="J94" s="6546">
        <v>62</v>
      </c>
      <c r="K94" s="6559">
        <v>142</v>
      </c>
      <c r="L94" s="6547">
        <v>129.03225806451616</v>
      </c>
      <c r="M94"/>
      <c r="N94"/>
      <c r="O94"/>
      <c r="P94"/>
      <c r="Q94"/>
      <c r="R94"/>
      <c r="S94"/>
      <c r="T94"/>
      <c r="U94"/>
      <c r="V94"/>
      <c r="W94"/>
    </row>
    <row r="95" spans="1:23" s="6521" customFormat="1" ht="24.75" hidden="1" x14ac:dyDescent="0.25">
      <c r="A95"/>
      <c r="B95" s="6544" t="s">
        <v>903</v>
      </c>
      <c r="C95" s="6545" t="s">
        <v>251</v>
      </c>
      <c r="D95" s="6546">
        <v>0</v>
      </c>
      <c r="E95" s="6559">
        <v>0</v>
      </c>
      <c r="F95" s="6547" t="s">
        <v>613</v>
      </c>
      <c r="G95" s="6548">
        <v>0</v>
      </c>
      <c r="H95" s="6560">
        <v>0</v>
      </c>
      <c r="I95" s="6547" t="s">
        <v>613</v>
      </c>
      <c r="J95" s="6546">
        <v>0</v>
      </c>
      <c r="K95" s="6559">
        <v>0</v>
      </c>
      <c r="L95" s="6547" t="s">
        <v>613</v>
      </c>
      <c r="M95"/>
      <c r="N95"/>
      <c r="O95"/>
      <c r="P95"/>
      <c r="Q95"/>
      <c r="R95"/>
      <c r="S95"/>
      <c r="T95"/>
      <c r="U95"/>
      <c r="V95"/>
      <c r="W95"/>
    </row>
    <row r="96" spans="1:23" s="6521" customFormat="1" ht="15.75" thickBot="1" x14ac:dyDescent="0.3">
      <c r="A96"/>
      <c r="B96" s="6544" t="s">
        <v>904</v>
      </c>
      <c r="C96" s="6545" t="s">
        <v>252</v>
      </c>
      <c r="D96" s="6546">
        <v>13</v>
      </c>
      <c r="E96" s="6559">
        <v>39</v>
      </c>
      <c r="F96" s="6547">
        <v>200</v>
      </c>
      <c r="G96" s="6548">
        <v>5</v>
      </c>
      <c r="H96" s="6560">
        <v>9</v>
      </c>
      <c r="I96" s="6547">
        <v>80</v>
      </c>
      <c r="J96" s="6546">
        <v>8</v>
      </c>
      <c r="K96" s="6559">
        <v>30</v>
      </c>
      <c r="L96" s="6547">
        <v>275</v>
      </c>
      <c r="M96"/>
      <c r="N96"/>
      <c r="O96"/>
      <c r="P96"/>
      <c r="Q96"/>
      <c r="R96"/>
      <c r="S96"/>
      <c r="T96"/>
      <c r="U96"/>
      <c r="V96"/>
      <c r="W96"/>
    </row>
    <row r="97" spans="1:23" s="6521" customFormat="1" ht="25.5" hidden="1" thickBot="1" x14ac:dyDescent="0.3">
      <c r="A97"/>
      <c r="B97" s="6544" t="s">
        <v>905</v>
      </c>
      <c r="C97" s="6545" t="s">
        <v>634</v>
      </c>
      <c r="D97" s="6546">
        <v>0</v>
      </c>
      <c r="E97" s="6559">
        <v>0</v>
      </c>
      <c r="F97" s="6547" t="s">
        <v>613</v>
      </c>
      <c r="G97" s="6548">
        <v>0</v>
      </c>
      <c r="H97" s="6560">
        <v>0</v>
      </c>
      <c r="I97" s="6547" t="s">
        <v>613</v>
      </c>
      <c r="J97" s="6546">
        <v>0</v>
      </c>
      <c r="K97" s="6559">
        <v>0</v>
      </c>
      <c r="L97" s="6547" t="s">
        <v>613</v>
      </c>
      <c r="M97"/>
      <c r="N97"/>
      <c r="O97"/>
      <c r="P97"/>
      <c r="Q97"/>
      <c r="R97"/>
      <c r="S97"/>
      <c r="T97"/>
      <c r="U97"/>
      <c r="V97"/>
      <c r="W97"/>
    </row>
    <row r="98" spans="1:23" s="6521" customFormat="1" ht="13.5" customHeight="1" thickBot="1" x14ac:dyDescent="0.3">
      <c r="A98"/>
      <c r="B98" s="7666" t="s">
        <v>1191</v>
      </c>
      <c r="C98" s="7667"/>
      <c r="D98" s="6558">
        <v>68</v>
      </c>
      <c r="E98" s="6536">
        <v>71</v>
      </c>
      <c r="F98" s="6532">
        <v>4.4117647058823621</v>
      </c>
      <c r="G98" s="6533">
        <v>8</v>
      </c>
      <c r="H98" s="6534">
        <v>18</v>
      </c>
      <c r="I98" s="6532">
        <v>125</v>
      </c>
      <c r="J98" s="6558">
        <v>60</v>
      </c>
      <c r="K98" s="6536">
        <v>53</v>
      </c>
      <c r="L98" s="6532">
        <v>-11.666666666666671</v>
      </c>
      <c r="M98"/>
      <c r="N98"/>
      <c r="O98"/>
      <c r="P98"/>
      <c r="Q98"/>
      <c r="R98"/>
      <c r="S98"/>
      <c r="T98"/>
      <c r="U98"/>
      <c r="V98"/>
      <c r="W98"/>
    </row>
    <row r="99" spans="1:23" s="6521" customFormat="1" hidden="1" x14ac:dyDescent="0.25">
      <c r="A99"/>
      <c r="B99" s="6544" t="s">
        <v>907</v>
      </c>
      <c r="C99" s="6545" t="s">
        <v>636</v>
      </c>
      <c r="D99" s="6546">
        <v>0</v>
      </c>
      <c r="E99" s="6559">
        <v>0</v>
      </c>
      <c r="F99" s="6547" t="s">
        <v>613</v>
      </c>
      <c r="G99" s="6548">
        <v>0</v>
      </c>
      <c r="H99" s="6560">
        <v>0</v>
      </c>
      <c r="I99" s="6547" t="s">
        <v>613</v>
      </c>
      <c r="J99" s="6546">
        <v>0</v>
      </c>
      <c r="K99" s="6559">
        <v>0</v>
      </c>
      <c r="L99" s="6547" t="s">
        <v>613</v>
      </c>
      <c r="M99"/>
      <c r="N99"/>
      <c r="O99"/>
      <c r="P99"/>
      <c r="Q99"/>
      <c r="R99"/>
      <c r="S99"/>
      <c r="T99"/>
      <c r="U99"/>
      <c r="V99"/>
      <c r="W99"/>
    </row>
    <row r="100" spans="1:23" s="6521" customFormat="1" ht="24.75" hidden="1" x14ac:dyDescent="0.25">
      <c r="A100"/>
      <c r="B100" s="6544" t="s">
        <v>908</v>
      </c>
      <c r="C100" s="6545" t="s">
        <v>637</v>
      </c>
      <c r="D100" s="6546">
        <v>0</v>
      </c>
      <c r="E100" s="6559">
        <v>0</v>
      </c>
      <c r="F100" s="6547" t="s">
        <v>613</v>
      </c>
      <c r="G100" s="6548">
        <v>0</v>
      </c>
      <c r="H100" s="6560">
        <v>0</v>
      </c>
      <c r="I100" s="6547" t="s">
        <v>613</v>
      </c>
      <c r="J100" s="6546">
        <v>0</v>
      </c>
      <c r="K100" s="6559">
        <v>0</v>
      </c>
      <c r="L100" s="6547" t="s">
        <v>613</v>
      </c>
      <c r="M100"/>
      <c r="N100"/>
      <c r="O100"/>
      <c r="P100"/>
      <c r="Q100"/>
      <c r="R100"/>
      <c r="S100"/>
      <c r="T100"/>
      <c r="U100"/>
      <c r="V100"/>
      <c r="W100"/>
    </row>
    <row r="101" spans="1:23" s="6521" customFormat="1" hidden="1" x14ac:dyDescent="0.25">
      <c r="A101"/>
      <c r="B101" s="6544" t="s">
        <v>909</v>
      </c>
      <c r="C101" s="6545" t="s">
        <v>638</v>
      </c>
      <c r="D101" s="6546">
        <v>0</v>
      </c>
      <c r="E101" s="6559">
        <v>0</v>
      </c>
      <c r="F101" s="6547" t="s">
        <v>613</v>
      </c>
      <c r="G101" s="6548">
        <v>0</v>
      </c>
      <c r="H101" s="6560">
        <v>0</v>
      </c>
      <c r="I101" s="6547" t="s">
        <v>613</v>
      </c>
      <c r="J101" s="6546">
        <v>0</v>
      </c>
      <c r="K101" s="6559">
        <v>0</v>
      </c>
      <c r="L101" s="6547" t="s">
        <v>613</v>
      </c>
      <c r="M101"/>
      <c r="N101"/>
      <c r="O101"/>
      <c r="P101"/>
      <c r="Q101"/>
      <c r="R101"/>
      <c r="S101"/>
      <c r="T101"/>
      <c r="U101"/>
      <c r="V101"/>
      <c r="W101"/>
    </row>
    <row r="102" spans="1:23" s="6521" customFormat="1" ht="24.75" x14ac:dyDescent="0.25">
      <c r="A102"/>
      <c r="B102" s="6544" t="s">
        <v>910</v>
      </c>
      <c r="C102" s="6545" t="s">
        <v>639</v>
      </c>
      <c r="D102" s="6546">
        <v>0</v>
      </c>
      <c r="E102" s="6559">
        <v>1</v>
      </c>
      <c r="F102" s="6547" t="s">
        <v>613</v>
      </c>
      <c r="G102" s="6548">
        <v>0</v>
      </c>
      <c r="H102" s="6560">
        <v>0</v>
      </c>
      <c r="I102" s="6547" t="s">
        <v>613</v>
      </c>
      <c r="J102" s="6546">
        <v>0</v>
      </c>
      <c r="K102" s="6559">
        <v>1</v>
      </c>
      <c r="L102" s="6547" t="s">
        <v>613</v>
      </c>
      <c r="M102"/>
      <c r="N102"/>
      <c r="O102"/>
      <c r="P102"/>
      <c r="Q102"/>
      <c r="R102"/>
      <c r="S102"/>
      <c r="T102"/>
      <c r="U102"/>
      <c r="V102"/>
      <c r="W102"/>
    </row>
    <row r="103" spans="1:23" s="6521" customFormat="1" ht="24.75" x14ac:dyDescent="0.25">
      <c r="A103"/>
      <c r="B103" s="6544" t="s">
        <v>911</v>
      </c>
      <c r="C103" s="6545" t="s">
        <v>640</v>
      </c>
      <c r="D103" s="6546">
        <v>0</v>
      </c>
      <c r="E103" s="6559">
        <v>1</v>
      </c>
      <c r="F103" s="6547" t="s">
        <v>613</v>
      </c>
      <c r="G103" s="6548">
        <v>0</v>
      </c>
      <c r="H103" s="6560">
        <v>0</v>
      </c>
      <c r="I103" s="6547" t="s">
        <v>613</v>
      </c>
      <c r="J103" s="6546">
        <v>0</v>
      </c>
      <c r="K103" s="6559">
        <v>1</v>
      </c>
      <c r="L103" s="6547" t="s">
        <v>613</v>
      </c>
      <c r="M103"/>
      <c r="N103"/>
      <c r="O103"/>
      <c r="P103"/>
      <c r="Q103"/>
      <c r="R103"/>
      <c r="S103"/>
      <c r="T103"/>
      <c r="U103"/>
      <c r="V103"/>
      <c r="W103"/>
    </row>
    <row r="104" spans="1:23" s="6521" customFormat="1" x14ac:dyDescent="0.25">
      <c r="A104"/>
      <c r="B104" s="6544" t="s">
        <v>912</v>
      </c>
      <c r="C104" s="6545" t="s">
        <v>641</v>
      </c>
      <c r="D104" s="6546">
        <v>2</v>
      </c>
      <c r="E104" s="6559">
        <v>3</v>
      </c>
      <c r="F104" s="6547">
        <v>50</v>
      </c>
      <c r="G104" s="6548">
        <v>0</v>
      </c>
      <c r="H104" s="6560">
        <v>0</v>
      </c>
      <c r="I104" s="6547" t="s">
        <v>613</v>
      </c>
      <c r="J104" s="6546">
        <v>2</v>
      </c>
      <c r="K104" s="6559">
        <v>3</v>
      </c>
      <c r="L104" s="6547">
        <v>50</v>
      </c>
      <c r="M104"/>
      <c r="N104"/>
      <c r="O104"/>
      <c r="P104"/>
      <c r="Q104"/>
      <c r="R104"/>
      <c r="S104"/>
      <c r="T104"/>
      <c r="U104"/>
      <c r="V104"/>
      <c r="W104"/>
    </row>
    <row r="105" spans="1:23" s="6521" customFormat="1" ht="48" hidden="1" x14ac:dyDescent="0.25">
      <c r="A105"/>
      <c r="B105" s="6544" t="s">
        <v>913</v>
      </c>
      <c r="C105" s="5623" t="s">
        <v>642</v>
      </c>
      <c r="D105" s="6546">
        <v>0</v>
      </c>
      <c r="E105" s="6559">
        <v>0</v>
      </c>
      <c r="F105" s="6547" t="s">
        <v>613</v>
      </c>
      <c r="G105" s="6548">
        <v>0</v>
      </c>
      <c r="H105" s="6560">
        <v>0</v>
      </c>
      <c r="I105" s="6547" t="s">
        <v>613</v>
      </c>
      <c r="J105" s="6546">
        <v>0</v>
      </c>
      <c r="K105" s="6559">
        <v>0</v>
      </c>
      <c r="L105" s="6547" t="s">
        <v>613</v>
      </c>
      <c r="M105"/>
      <c r="N105"/>
      <c r="O105"/>
      <c r="P105"/>
      <c r="Q105"/>
      <c r="R105"/>
      <c r="S105"/>
      <c r="T105"/>
      <c r="U105"/>
      <c r="V105"/>
      <c r="W105"/>
    </row>
    <row r="106" spans="1:23" s="6521" customFormat="1" hidden="1" x14ac:dyDescent="0.25">
      <c r="A106"/>
      <c r="B106" s="6544" t="s">
        <v>914</v>
      </c>
      <c r="C106" s="6545" t="s">
        <v>643</v>
      </c>
      <c r="D106" s="6546">
        <v>0</v>
      </c>
      <c r="E106" s="6559">
        <v>0</v>
      </c>
      <c r="F106" s="6547" t="s">
        <v>613</v>
      </c>
      <c r="G106" s="6548">
        <v>0</v>
      </c>
      <c r="H106" s="6560">
        <v>0</v>
      </c>
      <c r="I106" s="6547" t="s">
        <v>613</v>
      </c>
      <c r="J106" s="6546">
        <v>0</v>
      </c>
      <c r="K106" s="6559">
        <v>0</v>
      </c>
      <c r="L106" s="6547" t="s">
        <v>613</v>
      </c>
      <c r="M106"/>
      <c r="N106"/>
      <c r="O106"/>
      <c r="P106"/>
      <c r="Q106"/>
      <c r="R106"/>
      <c r="S106"/>
      <c r="T106"/>
      <c r="U106"/>
      <c r="V106"/>
      <c r="W106"/>
    </row>
    <row r="107" spans="1:23" s="6521" customFormat="1" hidden="1" x14ac:dyDescent="0.25">
      <c r="A107"/>
      <c r="B107" s="6544" t="s">
        <v>915</v>
      </c>
      <c r="C107" s="6545" t="s">
        <v>644</v>
      </c>
      <c r="D107" s="6546">
        <v>0</v>
      </c>
      <c r="E107" s="6559">
        <v>0</v>
      </c>
      <c r="F107" s="6547" t="s">
        <v>613</v>
      </c>
      <c r="G107" s="6548">
        <v>0</v>
      </c>
      <c r="H107" s="6560">
        <v>0</v>
      </c>
      <c r="I107" s="6547" t="s">
        <v>613</v>
      </c>
      <c r="J107" s="6546">
        <v>0</v>
      </c>
      <c r="K107" s="6559">
        <v>0</v>
      </c>
      <c r="L107" s="6547" t="s">
        <v>613</v>
      </c>
      <c r="M107"/>
      <c r="N107"/>
      <c r="O107"/>
      <c r="P107"/>
      <c r="Q107"/>
      <c r="R107"/>
      <c r="S107"/>
      <c r="T107"/>
      <c r="U107"/>
      <c r="V107"/>
      <c r="W107"/>
    </row>
    <row r="108" spans="1:23" s="6521" customFormat="1" hidden="1" x14ac:dyDescent="0.25">
      <c r="A108"/>
      <c r="B108" s="6544" t="s">
        <v>916</v>
      </c>
      <c r="C108" s="6545" t="s">
        <v>645</v>
      </c>
      <c r="D108" s="6546">
        <v>0</v>
      </c>
      <c r="E108" s="6559">
        <v>0</v>
      </c>
      <c r="F108" s="6547" t="s">
        <v>613</v>
      </c>
      <c r="G108" s="6548">
        <v>0</v>
      </c>
      <c r="H108" s="6560">
        <v>0</v>
      </c>
      <c r="I108" s="6547" t="s">
        <v>613</v>
      </c>
      <c r="J108" s="6546">
        <v>0</v>
      </c>
      <c r="K108" s="6559">
        <v>0</v>
      </c>
      <c r="L108" s="6547" t="s">
        <v>613</v>
      </c>
      <c r="M108"/>
      <c r="N108"/>
      <c r="O108"/>
      <c r="P108"/>
      <c r="Q108"/>
      <c r="R108"/>
      <c r="S108"/>
      <c r="T108"/>
      <c r="U108"/>
      <c r="V108"/>
      <c r="W108"/>
    </row>
    <row r="109" spans="1:23" s="6521" customFormat="1" x14ac:dyDescent="0.25">
      <c r="A109"/>
      <c r="B109" s="6544" t="s">
        <v>466</v>
      </c>
      <c r="C109" s="6545" t="s">
        <v>467</v>
      </c>
      <c r="D109" s="6546">
        <v>28</v>
      </c>
      <c r="E109" s="6559">
        <v>16</v>
      </c>
      <c r="F109" s="6547">
        <v>-42.857142857142861</v>
      </c>
      <c r="G109" s="6548">
        <v>0</v>
      </c>
      <c r="H109" s="6560">
        <v>3</v>
      </c>
      <c r="I109" s="6547" t="s">
        <v>613</v>
      </c>
      <c r="J109" s="6546">
        <v>28</v>
      </c>
      <c r="K109" s="6559">
        <v>13</v>
      </c>
      <c r="L109" s="6547">
        <v>-53.571428571428569</v>
      </c>
      <c r="M109"/>
      <c r="N109"/>
      <c r="O109"/>
      <c r="P109"/>
      <c r="Q109"/>
      <c r="R109"/>
      <c r="S109"/>
      <c r="T109"/>
      <c r="U109"/>
      <c r="V109"/>
      <c r="W109"/>
    </row>
    <row r="110" spans="1:23" s="6521" customFormat="1" x14ac:dyDescent="0.25">
      <c r="A110"/>
      <c r="B110" s="6544" t="s">
        <v>468</v>
      </c>
      <c r="C110" s="6545" t="s">
        <v>646</v>
      </c>
      <c r="D110" s="6546">
        <v>7</v>
      </c>
      <c r="E110" s="6559">
        <v>18</v>
      </c>
      <c r="F110" s="6547">
        <v>157.14285714285717</v>
      </c>
      <c r="G110" s="6548">
        <v>3</v>
      </c>
      <c r="H110" s="6560">
        <v>13</v>
      </c>
      <c r="I110" s="6547">
        <v>333.33333333333331</v>
      </c>
      <c r="J110" s="6546">
        <v>4</v>
      </c>
      <c r="K110" s="6559">
        <v>5</v>
      </c>
      <c r="L110" s="6547">
        <v>25</v>
      </c>
      <c r="M110"/>
      <c r="N110"/>
      <c r="O110"/>
      <c r="P110"/>
      <c r="Q110"/>
      <c r="R110"/>
      <c r="S110"/>
      <c r="T110"/>
      <c r="U110"/>
      <c r="V110"/>
      <c r="W110"/>
    </row>
    <row r="111" spans="1:23" s="6521" customFormat="1" hidden="1" x14ac:dyDescent="0.25">
      <c r="A111"/>
      <c r="B111" s="6544" t="s">
        <v>917</v>
      </c>
      <c r="C111" s="6545" t="s">
        <v>647</v>
      </c>
      <c r="D111" s="6546">
        <v>0</v>
      </c>
      <c r="E111" s="6559">
        <v>0</v>
      </c>
      <c r="F111" s="6547" t="s">
        <v>613</v>
      </c>
      <c r="G111" s="6548">
        <v>0</v>
      </c>
      <c r="H111" s="6560">
        <v>0</v>
      </c>
      <c r="I111" s="6547" t="s">
        <v>613</v>
      </c>
      <c r="J111" s="6546">
        <v>0</v>
      </c>
      <c r="K111" s="6559">
        <v>0</v>
      </c>
      <c r="L111" s="6547" t="s">
        <v>613</v>
      </c>
      <c r="M111"/>
      <c r="N111"/>
      <c r="O111"/>
      <c r="P111"/>
      <c r="Q111"/>
      <c r="R111"/>
      <c r="S111"/>
      <c r="T111"/>
      <c r="U111"/>
      <c r="V111"/>
      <c r="W111"/>
    </row>
    <row r="112" spans="1:23" s="6521" customFormat="1" ht="15.75" thickBot="1" x14ac:dyDescent="0.3">
      <c r="A112"/>
      <c r="B112" s="6569" t="s">
        <v>1192</v>
      </c>
      <c r="C112" s="6570" t="s">
        <v>470</v>
      </c>
      <c r="D112" s="6571">
        <v>31</v>
      </c>
      <c r="E112" s="6572">
        <v>32</v>
      </c>
      <c r="F112" s="6573">
        <v>3.2258064516128968</v>
      </c>
      <c r="G112" s="6574">
        <v>5</v>
      </c>
      <c r="H112" s="6575">
        <v>2</v>
      </c>
      <c r="I112" s="6573">
        <v>-60</v>
      </c>
      <c r="J112" s="6571">
        <v>26</v>
      </c>
      <c r="K112" s="6572">
        <v>30</v>
      </c>
      <c r="L112" s="6573">
        <v>15.384615384615373</v>
      </c>
      <c r="M112"/>
      <c r="N112"/>
      <c r="O112"/>
      <c r="P112"/>
      <c r="Q112"/>
      <c r="R112"/>
      <c r="S112"/>
      <c r="T112"/>
      <c r="U112"/>
      <c r="V112"/>
      <c r="W112"/>
    </row>
    <row r="113" spans="1:23" s="6521" customFormat="1" ht="13.5" customHeight="1" thickBot="1" x14ac:dyDescent="0.3">
      <c r="A113"/>
      <c r="B113" s="7666" t="s">
        <v>1193</v>
      </c>
      <c r="C113" s="7667"/>
      <c r="D113" s="6558">
        <v>98</v>
      </c>
      <c r="E113" s="6536">
        <v>87</v>
      </c>
      <c r="F113" s="6532">
        <v>-11.224489795918373</v>
      </c>
      <c r="G113" s="6533">
        <v>0</v>
      </c>
      <c r="H113" s="6534">
        <v>1</v>
      </c>
      <c r="I113" s="6532" t="s">
        <v>613</v>
      </c>
      <c r="J113" s="6558">
        <v>98</v>
      </c>
      <c r="K113" s="6536">
        <v>86</v>
      </c>
      <c r="L113" s="6532">
        <v>-12.244897959183675</v>
      </c>
      <c r="M113"/>
      <c r="N113"/>
      <c r="O113"/>
      <c r="P113"/>
      <c r="Q113"/>
      <c r="R113"/>
      <c r="S113"/>
      <c r="T113"/>
      <c r="U113"/>
      <c r="V113"/>
      <c r="W113"/>
    </row>
    <row r="114" spans="1:23" s="6521" customFormat="1" x14ac:dyDescent="0.25">
      <c r="A114"/>
      <c r="B114" s="6544" t="s">
        <v>919</v>
      </c>
      <c r="C114" s="6545" t="s">
        <v>649</v>
      </c>
      <c r="D114" s="6546">
        <v>1</v>
      </c>
      <c r="E114" s="6559">
        <v>6</v>
      </c>
      <c r="F114" s="6547">
        <v>500</v>
      </c>
      <c r="G114" s="6548">
        <v>0</v>
      </c>
      <c r="H114" s="6560">
        <v>0</v>
      </c>
      <c r="I114" s="6547" t="s">
        <v>613</v>
      </c>
      <c r="J114" s="6546">
        <v>1</v>
      </c>
      <c r="K114" s="6559">
        <v>6</v>
      </c>
      <c r="L114" s="6547">
        <v>500</v>
      </c>
      <c r="M114"/>
      <c r="N114"/>
      <c r="O114"/>
      <c r="P114"/>
      <c r="Q114"/>
      <c r="R114"/>
      <c r="S114"/>
      <c r="T114"/>
      <c r="U114"/>
      <c r="V114"/>
      <c r="W114"/>
    </row>
    <row r="115" spans="1:23" s="6521" customFormat="1" hidden="1" x14ac:dyDescent="0.25">
      <c r="A115"/>
      <c r="B115" s="6544" t="s">
        <v>920</v>
      </c>
      <c r="C115" s="6545" t="s">
        <v>650</v>
      </c>
      <c r="D115" s="6546">
        <v>0</v>
      </c>
      <c r="E115" s="6559">
        <v>0</v>
      </c>
      <c r="F115" s="6547" t="s">
        <v>613</v>
      </c>
      <c r="G115" s="6548">
        <v>0</v>
      </c>
      <c r="H115" s="6560">
        <v>0</v>
      </c>
      <c r="I115" s="6547" t="s">
        <v>613</v>
      </c>
      <c r="J115" s="6546">
        <v>0</v>
      </c>
      <c r="K115" s="6559">
        <v>0</v>
      </c>
      <c r="L115" s="6547" t="s">
        <v>613</v>
      </c>
      <c r="M115"/>
      <c r="N115"/>
      <c r="O115"/>
      <c r="P115"/>
      <c r="Q115"/>
      <c r="R115"/>
      <c r="S115"/>
      <c r="T115"/>
      <c r="U115"/>
      <c r="V115"/>
      <c r="W115"/>
    </row>
    <row r="116" spans="1:23" s="6521" customFormat="1" ht="24.75" hidden="1" x14ac:dyDescent="0.25">
      <c r="A116"/>
      <c r="B116" s="6544" t="s">
        <v>921</v>
      </c>
      <c r="C116" s="6545" t="s">
        <v>651</v>
      </c>
      <c r="D116" s="6546">
        <v>0</v>
      </c>
      <c r="E116" s="6559">
        <v>0</v>
      </c>
      <c r="F116" s="6547" t="s">
        <v>613</v>
      </c>
      <c r="G116" s="6548">
        <v>0</v>
      </c>
      <c r="H116" s="6560">
        <v>0</v>
      </c>
      <c r="I116" s="6547" t="s">
        <v>613</v>
      </c>
      <c r="J116" s="6546">
        <v>0</v>
      </c>
      <c r="K116" s="6559">
        <v>0</v>
      </c>
      <c r="L116" s="6547" t="s">
        <v>613</v>
      </c>
      <c r="M116"/>
      <c r="N116"/>
      <c r="O116"/>
      <c r="P116"/>
      <c r="Q116"/>
      <c r="R116"/>
      <c r="S116"/>
      <c r="T116"/>
      <c r="U116"/>
      <c r="V116"/>
      <c r="W116"/>
    </row>
    <row r="117" spans="1:23" s="6521" customFormat="1" ht="24.75" hidden="1" x14ac:dyDescent="0.25">
      <c r="A117"/>
      <c r="B117" s="6544" t="s">
        <v>922</v>
      </c>
      <c r="C117" s="6545" t="s">
        <v>652</v>
      </c>
      <c r="D117" s="6546">
        <v>0</v>
      </c>
      <c r="E117" s="6559">
        <v>0</v>
      </c>
      <c r="F117" s="6547" t="s">
        <v>613</v>
      </c>
      <c r="G117" s="6548">
        <v>0</v>
      </c>
      <c r="H117" s="6560">
        <v>0</v>
      </c>
      <c r="I117" s="6547" t="s">
        <v>613</v>
      </c>
      <c r="J117" s="6546">
        <v>0</v>
      </c>
      <c r="K117" s="6559">
        <v>0</v>
      </c>
      <c r="L117" s="6547" t="s">
        <v>613</v>
      </c>
      <c r="M117"/>
      <c r="N117"/>
      <c r="O117"/>
      <c r="P117"/>
      <c r="Q117"/>
      <c r="R117"/>
      <c r="S117"/>
      <c r="T117"/>
      <c r="U117"/>
      <c r="V117"/>
      <c r="W117"/>
    </row>
    <row r="118" spans="1:23" s="6521" customFormat="1" hidden="1" x14ac:dyDescent="0.25">
      <c r="A118"/>
      <c r="B118" s="6544" t="s">
        <v>923</v>
      </c>
      <c r="C118" s="6545" t="s">
        <v>653</v>
      </c>
      <c r="D118" s="6546">
        <v>0</v>
      </c>
      <c r="E118" s="6559">
        <v>0</v>
      </c>
      <c r="F118" s="6547" t="s">
        <v>613</v>
      </c>
      <c r="G118" s="6548">
        <v>0</v>
      </c>
      <c r="H118" s="6560">
        <v>0</v>
      </c>
      <c r="I118" s="6547" t="s">
        <v>613</v>
      </c>
      <c r="J118" s="6546">
        <v>0</v>
      </c>
      <c r="K118" s="6559">
        <v>0</v>
      </c>
      <c r="L118" s="6547" t="s">
        <v>613</v>
      </c>
      <c r="M118"/>
      <c r="N118"/>
      <c r="O118"/>
      <c r="P118"/>
      <c r="Q118"/>
      <c r="R118"/>
      <c r="S118"/>
      <c r="T118"/>
      <c r="U118"/>
      <c r="V118"/>
      <c r="W118"/>
    </row>
    <row r="119" spans="1:23" s="6521" customFormat="1" ht="24.75" hidden="1" x14ac:dyDescent="0.25">
      <c r="A119"/>
      <c r="B119" s="6544" t="s">
        <v>924</v>
      </c>
      <c r="C119" s="6545" t="s">
        <v>654</v>
      </c>
      <c r="D119" s="6546">
        <v>0</v>
      </c>
      <c r="E119" s="6559">
        <v>0</v>
      </c>
      <c r="F119" s="6547" t="s">
        <v>613</v>
      </c>
      <c r="G119" s="6548">
        <v>0</v>
      </c>
      <c r="H119" s="6560">
        <v>0</v>
      </c>
      <c r="I119" s="6547" t="s">
        <v>613</v>
      </c>
      <c r="J119" s="6546">
        <v>0</v>
      </c>
      <c r="K119" s="6559">
        <v>0</v>
      </c>
      <c r="L119" s="6547" t="s">
        <v>613</v>
      </c>
      <c r="M119"/>
      <c r="N119"/>
      <c r="O119"/>
      <c r="P119"/>
      <c r="Q119"/>
      <c r="R119"/>
      <c r="S119"/>
      <c r="T119"/>
      <c r="U119"/>
      <c r="V119"/>
      <c r="W119"/>
    </row>
    <row r="120" spans="1:23" s="6521" customFormat="1" ht="24.75" hidden="1" x14ac:dyDescent="0.25">
      <c r="A120"/>
      <c r="B120" s="6544" t="s">
        <v>925</v>
      </c>
      <c r="C120" s="6545" t="s">
        <v>523</v>
      </c>
      <c r="D120" s="6546">
        <v>0</v>
      </c>
      <c r="E120" s="6559">
        <v>0</v>
      </c>
      <c r="F120" s="6547" t="s">
        <v>613</v>
      </c>
      <c r="G120" s="6548">
        <v>0</v>
      </c>
      <c r="H120" s="6560">
        <v>0</v>
      </c>
      <c r="I120" s="6547" t="s">
        <v>613</v>
      </c>
      <c r="J120" s="6546">
        <v>0</v>
      </c>
      <c r="K120" s="6559">
        <v>0</v>
      </c>
      <c r="L120" s="6547" t="s">
        <v>613</v>
      </c>
      <c r="M120"/>
      <c r="N120"/>
      <c r="O120"/>
      <c r="P120"/>
      <c r="Q120"/>
      <c r="R120"/>
      <c r="S120"/>
      <c r="T120"/>
      <c r="U120"/>
      <c r="V120"/>
      <c r="W120"/>
    </row>
    <row r="121" spans="1:23" s="6521" customFormat="1" ht="24.75" hidden="1" x14ac:dyDescent="0.25">
      <c r="A121"/>
      <c r="B121" s="6544" t="s">
        <v>926</v>
      </c>
      <c r="C121" s="6545" t="s">
        <v>655</v>
      </c>
      <c r="D121" s="6546">
        <v>0</v>
      </c>
      <c r="E121" s="6559">
        <v>0</v>
      </c>
      <c r="F121" s="6547" t="s">
        <v>613</v>
      </c>
      <c r="G121" s="6548">
        <v>0</v>
      </c>
      <c r="H121" s="6560">
        <v>0</v>
      </c>
      <c r="I121" s="6547" t="s">
        <v>613</v>
      </c>
      <c r="J121" s="6546">
        <v>0</v>
      </c>
      <c r="K121" s="6559">
        <v>0</v>
      </c>
      <c r="L121" s="6547" t="s">
        <v>613</v>
      </c>
      <c r="M121"/>
      <c r="N121"/>
      <c r="O121"/>
      <c r="P121"/>
      <c r="Q121"/>
      <c r="R121"/>
      <c r="S121"/>
      <c r="T121"/>
      <c r="U121"/>
      <c r="V121"/>
      <c r="W121"/>
    </row>
    <row r="122" spans="1:23" s="6521" customFormat="1" ht="24.75" hidden="1" x14ac:dyDescent="0.25">
      <c r="A122"/>
      <c r="B122" s="6544" t="s">
        <v>927</v>
      </c>
      <c r="C122" s="6545" t="s">
        <v>524</v>
      </c>
      <c r="D122" s="6546">
        <v>0</v>
      </c>
      <c r="E122" s="6559">
        <v>0</v>
      </c>
      <c r="F122" s="6547" t="s">
        <v>613</v>
      </c>
      <c r="G122" s="6548">
        <v>0</v>
      </c>
      <c r="H122" s="6560">
        <v>0</v>
      </c>
      <c r="I122" s="6547" t="s">
        <v>613</v>
      </c>
      <c r="J122" s="6546">
        <v>0</v>
      </c>
      <c r="K122" s="6559">
        <v>0</v>
      </c>
      <c r="L122" s="6547" t="s">
        <v>613</v>
      </c>
      <c r="M122"/>
      <c r="N122"/>
      <c r="O122"/>
      <c r="P122"/>
      <c r="Q122"/>
      <c r="R122"/>
      <c r="S122"/>
      <c r="T122"/>
      <c r="U122"/>
      <c r="V122"/>
      <c r="W122"/>
    </row>
    <row r="123" spans="1:23" s="6521" customFormat="1" hidden="1" x14ac:dyDescent="0.25">
      <c r="A123"/>
      <c r="B123" s="6544" t="s">
        <v>928</v>
      </c>
      <c r="C123" s="6545" t="s">
        <v>525</v>
      </c>
      <c r="D123" s="6546">
        <v>0</v>
      </c>
      <c r="E123" s="6559">
        <v>0</v>
      </c>
      <c r="F123" s="6547" t="s">
        <v>613</v>
      </c>
      <c r="G123" s="6548">
        <v>0</v>
      </c>
      <c r="H123" s="6560">
        <v>0</v>
      </c>
      <c r="I123" s="6547" t="s">
        <v>613</v>
      </c>
      <c r="J123" s="6546">
        <v>0</v>
      </c>
      <c r="K123" s="6559">
        <v>0</v>
      </c>
      <c r="L123" s="6547" t="s">
        <v>613</v>
      </c>
      <c r="M123"/>
      <c r="N123"/>
      <c r="O123"/>
      <c r="P123"/>
      <c r="Q123"/>
      <c r="R123"/>
      <c r="S123"/>
      <c r="T123"/>
      <c r="U123"/>
      <c r="V123"/>
      <c r="W123"/>
    </row>
    <row r="124" spans="1:23" s="6521" customFormat="1" ht="24.75" x14ac:dyDescent="0.25">
      <c r="A124"/>
      <c r="B124" s="6544" t="s">
        <v>656</v>
      </c>
      <c r="C124" s="6545" t="s">
        <v>657</v>
      </c>
      <c r="D124" s="6576">
        <v>74</v>
      </c>
      <c r="E124" s="6559">
        <v>51</v>
      </c>
      <c r="F124" s="6547">
        <v>-31.081081081081081</v>
      </c>
      <c r="G124" s="6548">
        <v>0</v>
      </c>
      <c r="H124" s="6560">
        <v>0</v>
      </c>
      <c r="I124" s="6547" t="s">
        <v>613</v>
      </c>
      <c r="J124" s="6576">
        <v>74</v>
      </c>
      <c r="K124" s="6559">
        <v>51</v>
      </c>
      <c r="L124" s="6547">
        <v>-31.081081081081081</v>
      </c>
      <c r="M124"/>
      <c r="N124"/>
      <c r="O124"/>
      <c r="P124"/>
      <c r="Q124"/>
      <c r="R124"/>
      <c r="S124"/>
      <c r="T124"/>
      <c r="U124"/>
      <c r="V124"/>
      <c r="W124"/>
    </row>
    <row r="125" spans="1:23" s="6521" customFormat="1" ht="15.75" thickBot="1" x14ac:dyDescent="0.3">
      <c r="A125"/>
      <c r="B125" s="6544" t="s">
        <v>929</v>
      </c>
      <c r="C125" s="6545" t="s">
        <v>658</v>
      </c>
      <c r="D125" s="6546">
        <v>23</v>
      </c>
      <c r="E125" s="6559">
        <v>30</v>
      </c>
      <c r="F125" s="6547">
        <v>30.434782608695656</v>
      </c>
      <c r="G125" s="6548">
        <v>0</v>
      </c>
      <c r="H125" s="6560">
        <v>1</v>
      </c>
      <c r="I125" s="6547" t="s">
        <v>613</v>
      </c>
      <c r="J125" s="6546">
        <v>23</v>
      </c>
      <c r="K125" s="6559">
        <v>29</v>
      </c>
      <c r="L125" s="6547">
        <v>26.08695652173914</v>
      </c>
      <c r="M125"/>
      <c r="N125"/>
      <c r="O125"/>
      <c r="P125"/>
      <c r="Q125"/>
      <c r="R125"/>
      <c r="S125"/>
      <c r="T125"/>
      <c r="U125"/>
      <c r="V125"/>
      <c r="W125"/>
    </row>
    <row r="126" spans="1:23" s="6521" customFormat="1" ht="25.5" hidden="1" thickBot="1" x14ac:dyDescent="0.3">
      <c r="A126"/>
      <c r="B126" s="6544" t="s">
        <v>659</v>
      </c>
      <c r="C126" s="6545" t="s">
        <v>660</v>
      </c>
      <c r="D126" s="6568">
        <v>0</v>
      </c>
      <c r="E126" s="6559">
        <v>0</v>
      </c>
      <c r="F126" s="6547" t="s">
        <v>613</v>
      </c>
      <c r="G126" s="6548">
        <v>0</v>
      </c>
      <c r="H126" s="6560">
        <v>0</v>
      </c>
      <c r="I126" s="6547" t="s">
        <v>613</v>
      </c>
      <c r="J126" s="6568">
        <v>0</v>
      </c>
      <c r="K126" s="6559">
        <v>0</v>
      </c>
      <c r="L126" s="6547" t="s">
        <v>613</v>
      </c>
      <c r="M126"/>
      <c r="N126"/>
      <c r="O126"/>
      <c r="P126"/>
      <c r="Q126"/>
      <c r="R126"/>
      <c r="S126"/>
      <c r="T126"/>
      <c r="U126"/>
      <c r="V126"/>
      <c r="W126"/>
    </row>
    <row r="127" spans="1:23" s="6521" customFormat="1" ht="25.5" hidden="1" thickBot="1" x14ac:dyDescent="0.3">
      <c r="A127"/>
      <c r="B127" s="6544" t="s">
        <v>931</v>
      </c>
      <c r="C127" s="6545" t="s">
        <v>661</v>
      </c>
      <c r="D127" s="6577">
        <v>0</v>
      </c>
      <c r="E127" s="6559">
        <v>0</v>
      </c>
      <c r="F127" s="6547" t="s">
        <v>613</v>
      </c>
      <c r="G127" s="6548">
        <v>0</v>
      </c>
      <c r="H127" s="6560">
        <v>0</v>
      </c>
      <c r="I127" s="6547" t="s">
        <v>613</v>
      </c>
      <c r="J127" s="6577">
        <v>0</v>
      </c>
      <c r="K127" s="6559">
        <v>0</v>
      </c>
      <c r="L127" s="6547" t="s">
        <v>613</v>
      </c>
      <c r="M127"/>
      <c r="N127"/>
      <c r="O127"/>
      <c r="P127"/>
      <c r="Q127"/>
      <c r="R127"/>
      <c r="S127"/>
      <c r="T127"/>
      <c r="U127"/>
      <c r="V127"/>
      <c r="W127"/>
    </row>
    <row r="128" spans="1:23" s="6521" customFormat="1" ht="13.5" customHeight="1" thickBot="1" x14ac:dyDescent="0.3">
      <c r="A128"/>
      <c r="B128" s="7666" t="s">
        <v>1194</v>
      </c>
      <c r="C128" s="7667"/>
      <c r="D128" s="6558">
        <v>0</v>
      </c>
      <c r="E128" s="6536">
        <v>3</v>
      </c>
      <c r="F128" s="6532" t="s">
        <v>613</v>
      </c>
      <c r="G128" s="6533">
        <v>0</v>
      </c>
      <c r="H128" s="6534">
        <v>1</v>
      </c>
      <c r="I128" s="6532" t="s">
        <v>613</v>
      </c>
      <c r="J128" s="6558">
        <v>0</v>
      </c>
      <c r="K128" s="6536">
        <v>2</v>
      </c>
      <c r="L128" s="6532" t="s">
        <v>613</v>
      </c>
      <c r="M128"/>
      <c r="N128"/>
      <c r="O128"/>
      <c r="P128"/>
      <c r="Q128"/>
      <c r="R128"/>
      <c r="S128"/>
      <c r="T128"/>
      <c r="U128"/>
      <c r="V128"/>
      <c r="W128"/>
    </row>
    <row r="129" spans="1:23" s="6521" customFormat="1" hidden="1" x14ac:dyDescent="0.25">
      <c r="A129"/>
      <c r="B129" s="6544" t="s">
        <v>933</v>
      </c>
      <c r="C129" s="6545" t="s">
        <v>350</v>
      </c>
      <c r="D129" s="6539">
        <v>0</v>
      </c>
      <c r="E129" s="6540">
        <v>0</v>
      </c>
      <c r="F129" s="6541" t="s">
        <v>613</v>
      </c>
      <c r="G129" s="6548">
        <v>0</v>
      </c>
      <c r="H129" s="6543">
        <v>0</v>
      </c>
      <c r="I129" s="6547" t="s">
        <v>613</v>
      </c>
      <c r="J129" s="6539">
        <v>0</v>
      </c>
      <c r="K129" s="6540">
        <v>0</v>
      </c>
      <c r="L129" s="6541" t="s">
        <v>613</v>
      </c>
      <c r="M129"/>
      <c r="N129"/>
      <c r="O129"/>
      <c r="P129"/>
      <c r="Q129"/>
      <c r="R129"/>
      <c r="S129"/>
      <c r="T129"/>
      <c r="U129"/>
      <c r="V129"/>
      <c r="W129"/>
    </row>
    <row r="130" spans="1:23" s="6521" customFormat="1" ht="24.75" hidden="1" x14ac:dyDescent="0.25">
      <c r="A130"/>
      <c r="B130" s="6544" t="s">
        <v>934</v>
      </c>
      <c r="C130" s="6545" t="s">
        <v>351</v>
      </c>
      <c r="D130" s="6546">
        <v>0</v>
      </c>
      <c r="E130" s="6559">
        <v>0</v>
      </c>
      <c r="F130" s="6547" t="s">
        <v>613</v>
      </c>
      <c r="G130" s="6548">
        <v>0</v>
      </c>
      <c r="H130" s="6560">
        <v>0</v>
      </c>
      <c r="I130" s="6547" t="s">
        <v>613</v>
      </c>
      <c r="J130" s="6546">
        <v>0</v>
      </c>
      <c r="K130" s="6559">
        <v>0</v>
      </c>
      <c r="L130" s="6547" t="s">
        <v>613</v>
      </c>
      <c r="M130"/>
      <c r="N130"/>
      <c r="O130"/>
      <c r="P130"/>
      <c r="Q130"/>
      <c r="R130"/>
      <c r="S130"/>
      <c r="T130"/>
      <c r="U130"/>
      <c r="V130"/>
      <c r="W130"/>
    </row>
    <row r="131" spans="1:23" s="6521" customFormat="1" hidden="1" x14ac:dyDescent="0.25">
      <c r="A131"/>
      <c r="B131" s="6544" t="s">
        <v>935</v>
      </c>
      <c r="C131" s="6545" t="s">
        <v>352</v>
      </c>
      <c r="D131" s="6546">
        <v>0</v>
      </c>
      <c r="E131" s="6559">
        <v>0</v>
      </c>
      <c r="F131" s="6547" t="s">
        <v>613</v>
      </c>
      <c r="G131" s="6548">
        <v>0</v>
      </c>
      <c r="H131" s="6560">
        <v>0</v>
      </c>
      <c r="I131" s="6547" t="s">
        <v>613</v>
      </c>
      <c r="J131" s="6546">
        <v>0</v>
      </c>
      <c r="K131" s="6559">
        <v>0</v>
      </c>
      <c r="L131" s="6547" t="s">
        <v>613</v>
      </c>
      <c r="M131"/>
      <c r="N131"/>
      <c r="O131"/>
      <c r="P131"/>
      <c r="Q131"/>
      <c r="R131"/>
      <c r="S131"/>
      <c r="T131"/>
      <c r="U131"/>
      <c r="V131"/>
      <c r="W131"/>
    </row>
    <row r="132" spans="1:23" s="6521" customFormat="1" hidden="1" x14ac:dyDescent="0.25">
      <c r="A132"/>
      <c r="B132" s="6544" t="s">
        <v>936</v>
      </c>
      <c r="C132" s="6545" t="s">
        <v>353</v>
      </c>
      <c r="D132" s="6546">
        <v>0</v>
      </c>
      <c r="E132" s="6559">
        <v>0</v>
      </c>
      <c r="F132" s="6547" t="s">
        <v>613</v>
      </c>
      <c r="G132" s="6548">
        <v>0</v>
      </c>
      <c r="H132" s="6560">
        <v>0</v>
      </c>
      <c r="I132" s="6547" t="s">
        <v>613</v>
      </c>
      <c r="J132" s="6546">
        <v>0</v>
      </c>
      <c r="K132" s="6559">
        <v>0</v>
      </c>
      <c r="L132" s="6547" t="s">
        <v>613</v>
      </c>
      <c r="M132"/>
      <c r="N132"/>
      <c r="O132"/>
      <c r="P132"/>
      <c r="Q132"/>
      <c r="R132"/>
      <c r="S132"/>
      <c r="T132"/>
      <c r="U132"/>
      <c r="V132"/>
      <c r="W132"/>
    </row>
    <row r="133" spans="1:23" s="6521" customFormat="1" hidden="1" x14ac:dyDescent="0.25">
      <c r="A133"/>
      <c r="B133" s="6544" t="s">
        <v>937</v>
      </c>
      <c r="C133" s="6545" t="s">
        <v>354</v>
      </c>
      <c r="D133" s="6546">
        <v>0</v>
      </c>
      <c r="E133" s="6559">
        <v>0</v>
      </c>
      <c r="F133" s="6547" t="s">
        <v>613</v>
      </c>
      <c r="G133" s="6548">
        <v>0</v>
      </c>
      <c r="H133" s="6560">
        <v>0</v>
      </c>
      <c r="I133" s="6547" t="s">
        <v>613</v>
      </c>
      <c r="J133" s="6546">
        <v>0</v>
      </c>
      <c r="K133" s="6559">
        <v>0</v>
      </c>
      <c r="L133" s="6547" t="s">
        <v>613</v>
      </c>
      <c r="M133"/>
      <c r="N133"/>
      <c r="O133"/>
      <c r="P133"/>
      <c r="Q133"/>
      <c r="R133"/>
      <c r="S133"/>
      <c r="T133"/>
      <c r="U133"/>
      <c r="V133"/>
      <c r="W133"/>
    </row>
    <row r="134" spans="1:23" s="6521" customFormat="1" ht="24.75" hidden="1" x14ac:dyDescent="0.25">
      <c r="A134"/>
      <c r="B134" s="6544" t="s">
        <v>938</v>
      </c>
      <c r="C134" s="6545" t="s">
        <v>355</v>
      </c>
      <c r="D134" s="6546">
        <v>0</v>
      </c>
      <c r="E134" s="6559">
        <v>0</v>
      </c>
      <c r="F134" s="6547" t="s">
        <v>613</v>
      </c>
      <c r="G134" s="6548">
        <v>0</v>
      </c>
      <c r="H134" s="6560">
        <v>0</v>
      </c>
      <c r="I134" s="6547" t="s">
        <v>613</v>
      </c>
      <c r="J134" s="6546">
        <v>0</v>
      </c>
      <c r="K134" s="6559">
        <v>0</v>
      </c>
      <c r="L134" s="6547" t="s">
        <v>613</v>
      </c>
      <c r="M134"/>
      <c r="N134"/>
      <c r="O134"/>
      <c r="P134"/>
      <c r="Q134"/>
      <c r="R134"/>
      <c r="S134"/>
      <c r="T134"/>
      <c r="U134"/>
      <c r="V134"/>
      <c r="W134"/>
    </row>
    <row r="135" spans="1:23" s="6521" customFormat="1" ht="24.75" hidden="1" x14ac:dyDescent="0.25">
      <c r="A135"/>
      <c r="B135" s="6544" t="s">
        <v>939</v>
      </c>
      <c r="C135" s="6545" t="s">
        <v>356</v>
      </c>
      <c r="D135" s="6546">
        <v>0</v>
      </c>
      <c r="E135" s="6559">
        <v>0</v>
      </c>
      <c r="F135" s="6547" t="s">
        <v>613</v>
      </c>
      <c r="G135" s="6548">
        <v>0</v>
      </c>
      <c r="H135" s="6560">
        <v>0</v>
      </c>
      <c r="I135" s="6547" t="s">
        <v>613</v>
      </c>
      <c r="J135" s="6546">
        <v>0</v>
      </c>
      <c r="K135" s="6559">
        <v>0</v>
      </c>
      <c r="L135" s="6547" t="s">
        <v>613</v>
      </c>
      <c r="M135"/>
      <c r="N135"/>
      <c r="O135"/>
      <c r="P135"/>
      <c r="Q135"/>
      <c r="R135"/>
      <c r="S135"/>
      <c r="T135"/>
      <c r="U135"/>
      <c r="V135"/>
      <c r="W135"/>
    </row>
    <row r="136" spans="1:23" s="6521" customFormat="1" ht="24.75" hidden="1" x14ac:dyDescent="0.25">
      <c r="A136"/>
      <c r="B136" s="6544" t="s">
        <v>940</v>
      </c>
      <c r="C136" s="6545" t="s">
        <v>663</v>
      </c>
      <c r="D136" s="6546">
        <v>0</v>
      </c>
      <c r="E136" s="6559">
        <v>0</v>
      </c>
      <c r="F136" s="6547" t="s">
        <v>613</v>
      </c>
      <c r="G136" s="6548">
        <v>0</v>
      </c>
      <c r="H136" s="6560">
        <v>0</v>
      </c>
      <c r="I136" s="6547" t="s">
        <v>613</v>
      </c>
      <c r="J136" s="6546">
        <v>0</v>
      </c>
      <c r="K136" s="6559">
        <v>0</v>
      </c>
      <c r="L136" s="6547" t="s">
        <v>613</v>
      </c>
      <c r="M136"/>
      <c r="N136"/>
      <c r="O136"/>
      <c r="P136"/>
      <c r="Q136"/>
      <c r="R136"/>
      <c r="S136"/>
      <c r="T136"/>
      <c r="U136"/>
      <c r="V136"/>
      <c r="W136"/>
    </row>
    <row r="137" spans="1:23" s="6521" customFormat="1" hidden="1" x14ac:dyDescent="0.25">
      <c r="A137"/>
      <c r="B137" s="6544" t="s">
        <v>941</v>
      </c>
      <c r="C137" s="6545" t="s">
        <v>358</v>
      </c>
      <c r="D137" s="6546">
        <v>0</v>
      </c>
      <c r="E137" s="6559">
        <v>0</v>
      </c>
      <c r="F137" s="6547" t="s">
        <v>613</v>
      </c>
      <c r="G137" s="6548">
        <v>0</v>
      </c>
      <c r="H137" s="6560">
        <v>0</v>
      </c>
      <c r="I137" s="6547" t="s">
        <v>613</v>
      </c>
      <c r="J137" s="6546">
        <v>0</v>
      </c>
      <c r="K137" s="6559">
        <v>0</v>
      </c>
      <c r="L137" s="6547" t="s">
        <v>613</v>
      </c>
      <c r="M137"/>
      <c r="N137"/>
      <c r="O137"/>
      <c r="P137"/>
      <c r="Q137"/>
      <c r="R137"/>
      <c r="S137"/>
      <c r="T137"/>
      <c r="U137"/>
      <c r="V137"/>
      <c r="W137"/>
    </row>
    <row r="138" spans="1:23" s="6521" customFormat="1" ht="24.75" hidden="1" x14ac:dyDescent="0.25">
      <c r="A138"/>
      <c r="B138" s="6544" t="s">
        <v>942</v>
      </c>
      <c r="C138" s="6545" t="s">
        <v>664</v>
      </c>
      <c r="D138" s="6546">
        <v>0</v>
      </c>
      <c r="E138" s="6559">
        <v>0</v>
      </c>
      <c r="F138" s="6547" t="s">
        <v>613</v>
      </c>
      <c r="G138" s="6548">
        <v>0</v>
      </c>
      <c r="H138" s="6560">
        <v>0</v>
      </c>
      <c r="I138" s="6547" t="s">
        <v>613</v>
      </c>
      <c r="J138" s="6546">
        <v>0</v>
      </c>
      <c r="K138" s="6559">
        <v>0</v>
      </c>
      <c r="L138" s="6547" t="s">
        <v>613</v>
      </c>
      <c r="M138"/>
      <c r="N138"/>
      <c r="O138"/>
      <c r="P138"/>
      <c r="Q138"/>
      <c r="R138"/>
      <c r="S138"/>
      <c r="T138"/>
      <c r="U138"/>
      <c r="V138"/>
      <c r="W138"/>
    </row>
    <row r="139" spans="1:23" s="6521" customFormat="1" ht="24.75" hidden="1" x14ac:dyDescent="0.25">
      <c r="A139"/>
      <c r="B139" s="6544" t="s">
        <v>943</v>
      </c>
      <c r="C139" s="6545" t="s">
        <v>360</v>
      </c>
      <c r="D139" s="6546">
        <v>0</v>
      </c>
      <c r="E139" s="6559">
        <v>0</v>
      </c>
      <c r="F139" s="6547" t="s">
        <v>613</v>
      </c>
      <c r="G139" s="6548">
        <v>0</v>
      </c>
      <c r="H139" s="6560">
        <v>0</v>
      </c>
      <c r="I139" s="6547" t="s">
        <v>613</v>
      </c>
      <c r="J139" s="6546">
        <v>0</v>
      </c>
      <c r="K139" s="6559">
        <v>0</v>
      </c>
      <c r="L139" s="6547" t="s">
        <v>613</v>
      </c>
      <c r="M139"/>
      <c r="N139"/>
      <c r="O139"/>
      <c r="P139"/>
      <c r="Q139"/>
      <c r="R139"/>
      <c r="S139"/>
      <c r="T139"/>
      <c r="U139"/>
      <c r="V139"/>
      <c r="W139"/>
    </row>
    <row r="140" spans="1:23" s="6521" customFormat="1" hidden="1" x14ac:dyDescent="0.25">
      <c r="A140"/>
      <c r="B140" s="6544" t="s">
        <v>944</v>
      </c>
      <c r="C140" s="6545" t="s">
        <v>361</v>
      </c>
      <c r="D140" s="6546">
        <v>0</v>
      </c>
      <c r="E140" s="6559">
        <v>0</v>
      </c>
      <c r="F140" s="6547" t="s">
        <v>613</v>
      </c>
      <c r="G140" s="6548">
        <v>0</v>
      </c>
      <c r="H140" s="6560">
        <v>0</v>
      </c>
      <c r="I140" s="6547" t="s">
        <v>613</v>
      </c>
      <c r="J140" s="6546">
        <v>0</v>
      </c>
      <c r="K140" s="6559">
        <v>0</v>
      </c>
      <c r="L140" s="6547" t="s">
        <v>613</v>
      </c>
      <c r="M140"/>
      <c r="N140"/>
      <c r="O140"/>
      <c r="P140"/>
      <c r="Q140"/>
      <c r="R140"/>
      <c r="S140"/>
      <c r="T140"/>
      <c r="U140"/>
      <c r="V140"/>
      <c r="W140"/>
    </row>
    <row r="141" spans="1:23" s="6521" customFormat="1" ht="15.75" thickBot="1" x14ac:dyDescent="0.3">
      <c r="A141"/>
      <c r="B141" s="6544" t="s">
        <v>945</v>
      </c>
      <c r="C141" s="6545" t="s">
        <v>362</v>
      </c>
      <c r="D141" s="6546">
        <v>0</v>
      </c>
      <c r="E141" s="6559">
        <v>3</v>
      </c>
      <c r="F141" s="6547" t="s">
        <v>613</v>
      </c>
      <c r="G141" s="6548">
        <v>0</v>
      </c>
      <c r="H141" s="6560">
        <v>1</v>
      </c>
      <c r="I141" s="6547" t="s">
        <v>613</v>
      </c>
      <c r="J141" s="6546">
        <v>0</v>
      </c>
      <c r="K141" s="6559">
        <v>2</v>
      </c>
      <c r="L141" s="6547" t="s">
        <v>613</v>
      </c>
      <c r="M141"/>
      <c r="N141"/>
      <c r="O141"/>
      <c r="P141"/>
      <c r="Q141"/>
      <c r="R141"/>
      <c r="S141"/>
      <c r="T141"/>
      <c r="U141"/>
      <c r="V141"/>
      <c r="W141"/>
    </row>
    <row r="142" spans="1:23" s="6521" customFormat="1" ht="25.5" hidden="1" thickBot="1" x14ac:dyDescent="0.3">
      <c r="A142"/>
      <c r="B142" s="6544" t="s">
        <v>946</v>
      </c>
      <c r="C142" s="6545" t="s">
        <v>363</v>
      </c>
      <c r="D142" s="6546">
        <v>0</v>
      </c>
      <c r="E142" s="6559">
        <v>0</v>
      </c>
      <c r="F142" s="6547" t="s">
        <v>613</v>
      </c>
      <c r="G142" s="6548">
        <v>0</v>
      </c>
      <c r="H142" s="6560">
        <v>0</v>
      </c>
      <c r="I142" s="6547" t="s">
        <v>613</v>
      </c>
      <c r="J142" s="6546">
        <v>0</v>
      </c>
      <c r="K142" s="6559">
        <v>0</v>
      </c>
      <c r="L142" s="6547" t="s">
        <v>613</v>
      </c>
      <c r="M142"/>
      <c r="N142"/>
      <c r="O142"/>
      <c r="P142"/>
      <c r="Q142"/>
      <c r="R142"/>
      <c r="S142"/>
      <c r="T142"/>
      <c r="U142"/>
      <c r="V142"/>
      <c r="W142"/>
    </row>
    <row r="143" spans="1:23" s="6521" customFormat="1" ht="25.5" hidden="1" thickBot="1" x14ac:dyDescent="0.3">
      <c r="A143"/>
      <c r="B143" s="6544" t="s">
        <v>947</v>
      </c>
      <c r="C143" s="6545" t="s">
        <v>364</v>
      </c>
      <c r="D143" s="6546">
        <v>0</v>
      </c>
      <c r="E143" s="6559">
        <v>0</v>
      </c>
      <c r="F143" s="6547" t="s">
        <v>613</v>
      </c>
      <c r="G143" s="6548">
        <v>0</v>
      </c>
      <c r="H143" s="6560">
        <v>0</v>
      </c>
      <c r="I143" s="6547" t="s">
        <v>613</v>
      </c>
      <c r="J143" s="6546">
        <v>0</v>
      </c>
      <c r="K143" s="6559">
        <v>0</v>
      </c>
      <c r="L143" s="6547" t="s">
        <v>613</v>
      </c>
      <c r="M143"/>
      <c r="N143"/>
      <c r="O143"/>
      <c r="P143"/>
      <c r="Q143"/>
      <c r="R143"/>
      <c r="S143"/>
      <c r="T143"/>
      <c r="U143"/>
      <c r="V143"/>
      <c r="W143"/>
    </row>
    <row r="144" spans="1:23" s="6521" customFormat="1" ht="25.5" hidden="1" thickBot="1" x14ac:dyDescent="0.3">
      <c r="A144"/>
      <c r="B144" s="6544" t="s">
        <v>948</v>
      </c>
      <c r="C144" s="6545" t="s">
        <v>365</v>
      </c>
      <c r="D144" s="6546">
        <v>0</v>
      </c>
      <c r="E144" s="6559">
        <v>0</v>
      </c>
      <c r="F144" s="6547" t="s">
        <v>613</v>
      </c>
      <c r="G144" s="6548">
        <v>0</v>
      </c>
      <c r="H144" s="6560">
        <v>0</v>
      </c>
      <c r="I144" s="6547" t="s">
        <v>613</v>
      </c>
      <c r="J144" s="6546">
        <v>0</v>
      </c>
      <c r="K144" s="6559">
        <v>0</v>
      </c>
      <c r="L144" s="6547" t="s">
        <v>613</v>
      </c>
      <c r="M144"/>
      <c r="N144"/>
      <c r="O144"/>
      <c r="P144"/>
      <c r="Q144"/>
      <c r="R144"/>
      <c r="S144"/>
      <c r="T144"/>
      <c r="U144"/>
      <c r="V144"/>
      <c r="W144"/>
    </row>
    <row r="145" spans="1:23" s="6521" customFormat="1" ht="15.75" hidden="1" thickBot="1" x14ac:dyDescent="0.3">
      <c r="A145"/>
      <c r="B145" s="6544" t="s">
        <v>949</v>
      </c>
      <c r="C145" s="6545" t="s">
        <v>366</v>
      </c>
      <c r="D145" s="6546">
        <v>0</v>
      </c>
      <c r="E145" s="6559">
        <v>0</v>
      </c>
      <c r="F145" s="6547" t="s">
        <v>613</v>
      </c>
      <c r="G145" s="6548">
        <v>0</v>
      </c>
      <c r="H145" s="6560">
        <v>0</v>
      </c>
      <c r="I145" s="6547" t="s">
        <v>613</v>
      </c>
      <c r="J145" s="6546">
        <v>0</v>
      </c>
      <c r="K145" s="6559">
        <v>0</v>
      </c>
      <c r="L145" s="6547" t="s">
        <v>613</v>
      </c>
      <c r="M145"/>
      <c r="N145"/>
      <c r="O145"/>
      <c r="P145"/>
      <c r="Q145"/>
      <c r="R145"/>
      <c r="S145"/>
      <c r="T145"/>
      <c r="U145"/>
      <c r="V145"/>
      <c r="W145"/>
    </row>
    <row r="146" spans="1:23" s="6521" customFormat="1" ht="15.75" hidden="1" thickBot="1" x14ac:dyDescent="0.3">
      <c r="A146"/>
      <c r="B146" s="6544" t="s">
        <v>950</v>
      </c>
      <c r="C146" s="6545" t="s">
        <v>367</v>
      </c>
      <c r="D146" s="6546">
        <v>0</v>
      </c>
      <c r="E146" s="6559">
        <v>0</v>
      </c>
      <c r="F146" s="6547" t="s">
        <v>613</v>
      </c>
      <c r="G146" s="6548">
        <v>0</v>
      </c>
      <c r="H146" s="6560">
        <v>0</v>
      </c>
      <c r="I146" s="6547" t="s">
        <v>613</v>
      </c>
      <c r="J146" s="6546">
        <v>0</v>
      </c>
      <c r="K146" s="6559">
        <v>0</v>
      </c>
      <c r="L146" s="6547" t="s">
        <v>613</v>
      </c>
      <c r="M146"/>
      <c r="N146"/>
      <c r="O146"/>
      <c r="P146"/>
      <c r="Q146"/>
      <c r="R146"/>
      <c r="S146"/>
      <c r="T146"/>
      <c r="U146"/>
      <c r="V146"/>
      <c r="W146"/>
    </row>
    <row r="147" spans="1:23" s="6517" customFormat="1" ht="25.5" hidden="1" thickBot="1" x14ac:dyDescent="0.3">
      <c r="A147" s="6578"/>
      <c r="B147" s="6544" t="s">
        <v>951</v>
      </c>
      <c r="C147" s="6545" t="s">
        <v>370</v>
      </c>
      <c r="D147" s="6546">
        <v>0</v>
      </c>
      <c r="E147" s="6559">
        <v>0</v>
      </c>
      <c r="F147" s="6547" t="s">
        <v>613</v>
      </c>
      <c r="G147" s="6548">
        <v>0</v>
      </c>
      <c r="H147" s="6560">
        <v>0</v>
      </c>
      <c r="I147" s="6547" t="s">
        <v>613</v>
      </c>
      <c r="J147" s="6546">
        <v>0</v>
      </c>
      <c r="K147" s="6559">
        <v>0</v>
      </c>
      <c r="L147" s="6547" t="s">
        <v>613</v>
      </c>
      <c r="M147" s="6521"/>
      <c r="N147"/>
      <c r="O147"/>
      <c r="P147"/>
      <c r="Q147"/>
      <c r="R147"/>
      <c r="S147"/>
      <c r="T147"/>
      <c r="U147"/>
      <c r="V147"/>
      <c r="W147"/>
    </row>
    <row r="148" spans="1:23" s="6517" customFormat="1" ht="15.75" hidden="1" thickBot="1" x14ac:dyDescent="0.3">
      <c r="A148" s="6578"/>
      <c r="B148" s="6544" t="s">
        <v>952</v>
      </c>
      <c r="C148" s="6545" t="s">
        <v>371</v>
      </c>
      <c r="D148" s="6546">
        <v>0</v>
      </c>
      <c r="E148" s="6559">
        <v>0</v>
      </c>
      <c r="F148" s="6547" t="s">
        <v>613</v>
      </c>
      <c r="G148" s="6548">
        <v>0</v>
      </c>
      <c r="H148" s="6560">
        <v>0</v>
      </c>
      <c r="I148" s="6547" t="s">
        <v>613</v>
      </c>
      <c r="J148" s="6546">
        <v>0</v>
      </c>
      <c r="K148" s="6559">
        <v>0</v>
      </c>
      <c r="L148" s="6547" t="s">
        <v>613</v>
      </c>
      <c r="M148" s="6521"/>
      <c r="N148"/>
      <c r="O148"/>
      <c r="P148"/>
      <c r="Q148"/>
      <c r="R148"/>
      <c r="S148"/>
      <c r="T148"/>
      <c r="U148"/>
      <c r="V148"/>
      <c r="W148"/>
    </row>
    <row r="149" spans="1:23" s="6517" customFormat="1" ht="15.75" hidden="1" thickBot="1" x14ac:dyDescent="0.3">
      <c r="A149" s="6578"/>
      <c r="B149" s="6544" t="s">
        <v>953</v>
      </c>
      <c r="C149" s="6545" t="s">
        <v>368</v>
      </c>
      <c r="D149" s="6546">
        <v>0</v>
      </c>
      <c r="E149" s="6559">
        <v>0</v>
      </c>
      <c r="F149" s="6547" t="s">
        <v>613</v>
      </c>
      <c r="G149" s="6548">
        <v>0</v>
      </c>
      <c r="H149" s="6560">
        <v>0</v>
      </c>
      <c r="I149" s="6547" t="s">
        <v>613</v>
      </c>
      <c r="J149" s="6546">
        <v>0</v>
      </c>
      <c r="K149" s="6559">
        <v>0</v>
      </c>
      <c r="L149" s="6547" t="s">
        <v>613</v>
      </c>
      <c r="M149" s="6521"/>
      <c r="N149"/>
      <c r="O149"/>
      <c r="P149"/>
      <c r="Q149"/>
      <c r="R149"/>
      <c r="S149"/>
      <c r="T149"/>
      <c r="U149"/>
      <c r="V149"/>
      <c r="W149"/>
    </row>
    <row r="150" spans="1:23" s="6517" customFormat="1" ht="15.75" hidden="1" thickBot="1" x14ac:dyDescent="0.3">
      <c r="A150" s="6578"/>
      <c r="B150" s="6544" t="s">
        <v>954</v>
      </c>
      <c r="C150" s="6545" t="s">
        <v>665</v>
      </c>
      <c r="D150" s="6577">
        <v>0</v>
      </c>
      <c r="E150" s="6559">
        <v>0</v>
      </c>
      <c r="F150" s="6547" t="s">
        <v>613</v>
      </c>
      <c r="G150" s="6548">
        <v>0</v>
      </c>
      <c r="H150" s="6560">
        <v>0</v>
      </c>
      <c r="I150" s="6547" t="s">
        <v>613</v>
      </c>
      <c r="J150" s="6577">
        <v>0</v>
      </c>
      <c r="K150" s="6559">
        <v>0</v>
      </c>
      <c r="L150" s="6547" t="s">
        <v>613</v>
      </c>
      <c r="M150" s="6521"/>
      <c r="N150"/>
      <c r="O150"/>
      <c r="P150"/>
      <c r="Q150"/>
      <c r="R150"/>
      <c r="S150"/>
      <c r="T150"/>
      <c r="U150"/>
      <c r="V150"/>
      <c r="W150"/>
    </row>
    <row r="151" spans="1:23" s="6517" customFormat="1" ht="13.5" customHeight="1" thickBot="1" x14ac:dyDescent="0.3">
      <c r="A151" s="6578"/>
      <c r="B151" s="7666" t="s">
        <v>1195</v>
      </c>
      <c r="C151" s="7667"/>
      <c r="D151" s="6558">
        <v>16</v>
      </c>
      <c r="E151" s="6536">
        <v>10</v>
      </c>
      <c r="F151" s="6532">
        <v>-37.5</v>
      </c>
      <c r="G151" s="6533">
        <v>7</v>
      </c>
      <c r="H151" s="6534">
        <v>3</v>
      </c>
      <c r="I151" s="6532">
        <v>-57.142857142857146</v>
      </c>
      <c r="J151" s="6558">
        <v>9</v>
      </c>
      <c r="K151" s="6536">
        <v>7</v>
      </c>
      <c r="L151" s="6532">
        <v>-22.222222222222214</v>
      </c>
      <c r="M151" s="6521"/>
      <c r="N151"/>
      <c r="O151"/>
      <c r="P151"/>
      <c r="Q151"/>
      <c r="R151"/>
      <c r="S151"/>
      <c r="T151"/>
      <c r="U151"/>
      <c r="V151"/>
      <c r="W151"/>
    </row>
    <row r="152" spans="1:23" s="6517" customFormat="1" ht="25.5" thickBot="1" x14ac:dyDescent="0.3">
      <c r="A152" s="6578"/>
      <c r="B152" s="6544" t="s">
        <v>956</v>
      </c>
      <c r="C152" s="6545" t="s">
        <v>373</v>
      </c>
      <c r="D152" s="6539">
        <v>16</v>
      </c>
      <c r="E152" s="6540">
        <v>10</v>
      </c>
      <c r="F152" s="6541">
        <v>-37.5</v>
      </c>
      <c r="G152" s="6548">
        <v>7</v>
      </c>
      <c r="H152" s="6543">
        <v>3</v>
      </c>
      <c r="I152" s="6547">
        <v>-57.142857142857146</v>
      </c>
      <c r="J152" s="6539">
        <v>9</v>
      </c>
      <c r="K152" s="6540">
        <v>7</v>
      </c>
      <c r="L152" s="6541">
        <v>-22.222222222222214</v>
      </c>
      <c r="M152" s="6521"/>
      <c r="N152"/>
      <c r="O152"/>
      <c r="P152"/>
      <c r="Q152"/>
      <c r="R152"/>
      <c r="S152"/>
      <c r="T152"/>
      <c r="U152"/>
      <c r="V152"/>
      <c r="W152"/>
    </row>
    <row r="153" spans="1:23" s="6517" customFormat="1" ht="15.75" hidden="1" thickBot="1" x14ac:dyDescent="0.3">
      <c r="A153" s="6578"/>
      <c r="B153" s="6544" t="s">
        <v>957</v>
      </c>
      <c r="C153" s="6545" t="s">
        <v>374</v>
      </c>
      <c r="D153" s="6546">
        <v>0</v>
      </c>
      <c r="E153" s="6559">
        <v>0</v>
      </c>
      <c r="F153" s="6547" t="s">
        <v>613</v>
      </c>
      <c r="G153" s="6548">
        <v>0</v>
      </c>
      <c r="H153" s="6560">
        <v>0</v>
      </c>
      <c r="I153" s="6547" t="s">
        <v>613</v>
      </c>
      <c r="J153" s="6546">
        <v>0</v>
      </c>
      <c r="K153" s="6559">
        <v>0</v>
      </c>
      <c r="L153" s="6547" t="s">
        <v>613</v>
      </c>
      <c r="M153" s="6521"/>
      <c r="N153"/>
      <c r="O153"/>
      <c r="P153"/>
      <c r="Q153"/>
      <c r="R153"/>
      <c r="S153"/>
      <c r="T153"/>
      <c r="U153"/>
      <c r="V153"/>
      <c r="W153"/>
    </row>
    <row r="154" spans="1:23" s="6517" customFormat="1" ht="25.5" hidden="1" thickBot="1" x14ac:dyDescent="0.3">
      <c r="A154" s="6578"/>
      <c r="B154" s="6544" t="s">
        <v>958</v>
      </c>
      <c r="C154" s="6545" t="s">
        <v>375</v>
      </c>
      <c r="D154" s="6546">
        <v>0</v>
      </c>
      <c r="E154" s="6559">
        <v>0</v>
      </c>
      <c r="F154" s="6547" t="s">
        <v>613</v>
      </c>
      <c r="G154" s="6548">
        <v>0</v>
      </c>
      <c r="H154" s="6560">
        <v>0</v>
      </c>
      <c r="I154" s="6547" t="s">
        <v>613</v>
      </c>
      <c r="J154" s="6546">
        <v>0</v>
      </c>
      <c r="K154" s="6559">
        <v>0</v>
      </c>
      <c r="L154" s="6547" t="s">
        <v>613</v>
      </c>
      <c r="M154" s="6521"/>
      <c r="N154"/>
      <c r="O154"/>
      <c r="P154"/>
      <c r="Q154"/>
      <c r="R154"/>
      <c r="S154"/>
      <c r="T154"/>
      <c r="U154"/>
      <c r="V154"/>
      <c r="W154"/>
    </row>
    <row r="155" spans="1:23" s="6517" customFormat="1" ht="25.5" hidden="1" thickBot="1" x14ac:dyDescent="0.3">
      <c r="A155" s="6578"/>
      <c r="B155" s="6544" t="s">
        <v>959</v>
      </c>
      <c r="C155" s="6545" t="s">
        <v>376</v>
      </c>
      <c r="D155" s="6546">
        <v>0</v>
      </c>
      <c r="E155" s="6559">
        <v>0</v>
      </c>
      <c r="F155" s="6547" t="s">
        <v>613</v>
      </c>
      <c r="G155" s="6548">
        <v>0</v>
      </c>
      <c r="H155" s="6560">
        <v>0</v>
      </c>
      <c r="I155" s="6547" t="s">
        <v>613</v>
      </c>
      <c r="J155" s="6546">
        <v>0</v>
      </c>
      <c r="K155" s="6559">
        <v>0</v>
      </c>
      <c r="L155" s="6547" t="s">
        <v>613</v>
      </c>
      <c r="M155" s="6521"/>
      <c r="N155"/>
      <c r="O155"/>
      <c r="P155"/>
      <c r="Q155"/>
      <c r="R155"/>
      <c r="S155"/>
      <c r="T155"/>
      <c r="U155"/>
      <c r="V155"/>
      <c r="W155"/>
    </row>
    <row r="156" spans="1:23" s="6517" customFormat="1" ht="15.75" hidden="1" thickBot="1" x14ac:dyDescent="0.3">
      <c r="A156" s="6578"/>
      <c r="B156" s="6544" t="s">
        <v>960</v>
      </c>
      <c r="C156" s="6545" t="s">
        <v>379</v>
      </c>
      <c r="D156" s="6546">
        <v>0</v>
      </c>
      <c r="E156" s="6559">
        <v>0</v>
      </c>
      <c r="F156" s="6547" t="s">
        <v>613</v>
      </c>
      <c r="G156" s="6548">
        <v>0</v>
      </c>
      <c r="H156" s="6560">
        <v>0</v>
      </c>
      <c r="I156" s="6547" t="s">
        <v>613</v>
      </c>
      <c r="J156" s="6546">
        <v>0</v>
      </c>
      <c r="K156" s="6559">
        <v>0</v>
      </c>
      <c r="L156" s="6547" t="s">
        <v>613</v>
      </c>
      <c r="M156" s="6521"/>
      <c r="N156"/>
      <c r="O156"/>
      <c r="P156"/>
      <c r="Q156"/>
      <c r="R156"/>
      <c r="S156"/>
      <c r="T156"/>
      <c r="U156"/>
      <c r="V156"/>
      <c r="W156"/>
    </row>
    <row r="157" spans="1:23" s="6517" customFormat="1" ht="15.75" hidden="1" thickBot="1" x14ac:dyDescent="0.3">
      <c r="A157" s="6578"/>
      <c r="B157" s="6544" t="s">
        <v>961</v>
      </c>
      <c r="C157" s="6545" t="s">
        <v>377</v>
      </c>
      <c r="D157" s="6546">
        <v>0</v>
      </c>
      <c r="E157" s="6559">
        <v>0</v>
      </c>
      <c r="F157" s="6547" t="s">
        <v>613</v>
      </c>
      <c r="G157" s="6548">
        <v>0</v>
      </c>
      <c r="H157" s="6560">
        <v>0</v>
      </c>
      <c r="I157" s="6547" t="s">
        <v>613</v>
      </c>
      <c r="J157" s="6546">
        <v>0</v>
      </c>
      <c r="K157" s="6559">
        <v>0</v>
      </c>
      <c r="L157" s="6547" t="s">
        <v>613</v>
      </c>
      <c r="M157" s="6521"/>
      <c r="N157"/>
      <c r="O157"/>
      <c r="P157"/>
      <c r="Q157"/>
      <c r="R157"/>
      <c r="S157"/>
      <c r="T157"/>
      <c r="U157"/>
      <c r="V157"/>
      <c r="W157"/>
    </row>
    <row r="158" spans="1:23" s="6517" customFormat="1" ht="15.75" hidden="1" thickBot="1" x14ac:dyDescent="0.3">
      <c r="A158" s="6578"/>
      <c r="B158" s="6544" t="s">
        <v>962</v>
      </c>
      <c r="C158" s="6545" t="s">
        <v>667</v>
      </c>
      <c r="D158" s="6546">
        <v>0</v>
      </c>
      <c r="E158" s="6559">
        <v>0</v>
      </c>
      <c r="F158" s="6547" t="s">
        <v>613</v>
      </c>
      <c r="G158" s="6548">
        <v>0</v>
      </c>
      <c r="H158" s="6560">
        <v>0</v>
      </c>
      <c r="I158" s="6547" t="s">
        <v>613</v>
      </c>
      <c r="J158" s="6546">
        <v>0</v>
      </c>
      <c r="K158" s="6559">
        <v>0</v>
      </c>
      <c r="L158" s="6547" t="s">
        <v>613</v>
      </c>
      <c r="M158" s="6521"/>
      <c r="N158"/>
      <c r="O158"/>
      <c r="P158"/>
      <c r="Q158"/>
      <c r="R158"/>
      <c r="S158"/>
      <c r="T158"/>
      <c r="U158"/>
      <c r="V158"/>
      <c r="W158"/>
    </row>
    <row r="159" spans="1:23" s="6517" customFormat="1" ht="25.5" hidden="1" thickBot="1" x14ac:dyDescent="0.3">
      <c r="A159" s="6578"/>
      <c r="B159" s="6544" t="s">
        <v>963</v>
      </c>
      <c r="C159" s="6545" t="s">
        <v>668</v>
      </c>
      <c r="D159" s="6577">
        <v>0</v>
      </c>
      <c r="E159" s="6559">
        <v>0</v>
      </c>
      <c r="F159" s="6547" t="s">
        <v>613</v>
      </c>
      <c r="G159" s="6548">
        <v>0</v>
      </c>
      <c r="H159" s="6560">
        <v>0</v>
      </c>
      <c r="I159" s="6547" t="s">
        <v>613</v>
      </c>
      <c r="J159" s="6577">
        <v>0</v>
      </c>
      <c r="K159" s="6559">
        <v>0</v>
      </c>
      <c r="L159" s="6547" t="s">
        <v>613</v>
      </c>
      <c r="M159" s="6521"/>
      <c r="N159"/>
      <c r="O159"/>
      <c r="P159"/>
      <c r="Q159"/>
      <c r="R159"/>
      <c r="S159"/>
      <c r="T159"/>
      <c r="U159"/>
      <c r="V159"/>
      <c r="W159"/>
    </row>
    <row r="160" spans="1:23" s="6517" customFormat="1" ht="13.5" customHeight="1" thickBot="1" x14ac:dyDescent="0.3">
      <c r="A160" s="6579"/>
      <c r="B160" s="7666" t="s">
        <v>1196</v>
      </c>
      <c r="C160" s="7667"/>
      <c r="D160" s="6558">
        <v>17</v>
      </c>
      <c r="E160" s="6536">
        <v>15</v>
      </c>
      <c r="F160" s="6532">
        <v>-11.764705882352942</v>
      </c>
      <c r="G160" s="6533">
        <v>1</v>
      </c>
      <c r="H160" s="6534">
        <v>1</v>
      </c>
      <c r="I160" s="6532">
        <v>0</v>
      </c>
      <c r="J160" s="6558">
        <v>16</v>
      </c>
      <c r="K160" s="6536">
        <v>14</v>
      </c>
      <c r="L160" s="6532">
        <v>-12.5</v>
      </c>
      <c r="M160" s="6580"/>
      <c r="N160"/>
      <c r="O160"/>
      <c r="P160"/>
      <c r="Q160"/>
      <c r="R160"/>
      <c r="S160"/>
      <c r="T160"/>
      <c r="U160"/>
      <c r="V160"/>
      <c r="W160"/>
    </row>
    <row r="161" spans="1:23" s="6517" customFormat="1" ht="24.75" hidden="1" x14ac:dyDescent="0.25">
      <c r="A161" s="6578"/>
      <c r="B161" s="6544" t="s">
        <v>965</v>
      </c>
      <c r="C161" s="6545" t="s">
        <v>401</v>
      </c>
      <c r="D161" s="6539">
        <v>0</v>
      </c>
      <c r="E161" s="6540">
        <v>0</v>
      </c>
      <c r="F161" s="6541" t="s">
        <v>613</v>
      </c>
      <c r="G161" s="6548">
        <v>0</v>
      </c>
      <c r="H161" s="6543">
        <v>0</v>
      </c>
      <c r="I161" s="6547" t="s">
        <v>613</v>
      </c>
      <c r="J161" s="6539">
        <v>0</v>
      </c>
      <c r="K161" s="6540">
        <v>0</v>
      </c>
      <c r="L161" s="6541" t="s">
        <v>613</v>
      </c>
      <c r="M161" s="6521"/>
      <c r="N161"/>
      <c r="O161"/>
      <c r="P161"/>
      <c r="Q161"/>
      <c r="R161"/>
      <c r="S161"/>
      <c r="T161"/>
      <c r="U161"/>
      <c r="V161"/>
      <c r="W161"/>
    </row>
    <row r="162" spans="1:23" s="6517" customFormat="1" ht="24.75" x14ac:dyDescent="0.25">
      <c r="A162" s="6578"/>
      <c r="B162" s="6544" t="s">
        <v>966</v>
      </c>
      <c r="C162" s="6545" t="s">
        <v>670</v>
      </c>
      <c r="D162" s="6546">
        <v>2</v>
      </c>
      <c r="E162" s="6559">
        <v>3</v>
      </c>
      <c r="F162" s="6547">
        <v>50</v>
      </c>
      <c r="G162" s="6548">
        <v>1</v>
      </c>
      <c r="H162" s="6560">
        <v>1</v>
      </c>
      <c r="I162" s="6547">
        <v>0</v>
      </c>
      <c r="J162" s="6546">
        <v>1</v>
      </c>
      <c r="K162" s="6559">
        <v>2</v>
      </c>
      <c r="L162" s="6547">
        <v>100</v>
      </c>
      <c r="M162" s="6521"/>
      <c r="N162"/>
      <c r="O162"/>
      <c r="P162"/>
      <c r="Q162"/>
      <c r="R162"/>
      <c r="S162"/>
      <c r="T162"/>
      <c r="U162"/>
      <c r="V162"/>
      <c r="W162"/>
    </row>
    <row r="163" spans="1:23" s="6521" customFormat="1" x14ac:dyDescent="0.25">
      <c r="A163"/>
      <c r="B163" s="6544" t="s">
        <v>967</v>
      </c>
      <c r="C163" s="6545" t="s">
        <v>671</v>
      </c>
      <c r="D163" s="6546">
        <v>1</v>
      </c>
      <c r="E163" s="6559">
        <v>0</v>
      </c>
      <c r="F163" s="6547" t="s">
        <v>613</v>
      </c>
      <c r="G163" s="6548">
        <v>0</v>
      </c>
      <c r="H163" s="6560">
        <v>0</v>
      </c>
      <c r="I163" s="6547" t="s">
        <v>613</v>
      </c>
      <c r="J163" s="6546">
        <v>1</v>
      </c>
      <c r="K163" s="6559">
        <v>0</v>
      </c>
      <c r="L163" s="6547" t="s">
        <v>613</v>
      </c>
      <c r="M163"/>
      <c r="N163"/>
      <c r="O163"/>
      <c r="P163"/>
      <c r="Q163"/>
      <c r="R163"/>
      <c r="S163"/>
      <c r="T163"/>
      <c r="U163"/>
      <c r="V163"/>
      <c r="W163"/>
    </row>
    <row r="164" spans="1:23" s="6521" customFormat="1" x14ac:dyDescent="0.25">
      <c r="A164"/>
      <c r="B164" s="6544" t="s">
        <v>968</v>
      </c>
      <c r="C164" s="6545" t="s">
        <v>672</v>
      </c>
      <c r="D164" s="6546">
        <v>1</v>
      </c>
      <c r="E164" s="6559">
        <v>2</v>
      </c>
      <c r="F164" s="6547">
        <v>100</v>
      </c>
      <c r="G164" s="6548">
        <v>0</v>
      </c>
      <c r="H164" s="6560">
        <v>0</v>
      </c>
      <c r="I164" s="6547" t="s">
        <v>613</v>
      </c>
      <c r="J164" s="6546">
        <v>1</v>
      </c>
      <c r="K164" s="6559">
        <v>2</v>
      </c>
      <c r="L164" s="6547">
        <v>100</v>
      </c>
      <c r="M164"/>
      <c r="N164"/>
      <c r="O164"/>
      <c r="P164"/>
      <c r="Q164"/>
      <c r="R164"/>
      <c r="S164"/>
      <c r="T164"/>
      <c r="U164"/>
      <c r="V164"/>
      <c r="W164"/>
    </row>
    <row r="165" spans="1:23" s="6521" customFormat="1" ht="25.5" thickBot="1" x14ac:dyDescent="0.3">
      <c r="A165"/>
      <c r="B165" s="6544" t="s">
        <v>969</v>
      </c>
      <c r="C165" s="6545" t="s">
        <v>673</v>
      </c>
      <c r="D165" s="6577">
        <v>13</v>
      </c>
      <c r="E165" s="6559">
        <v>10</v>
      </c>
      <c r="F165" s="6547">
        <v>-23.076923076923066</v>
      </c>
      <c r="G165" s="6548">
        <v>0</v>
      </c>
      <c r="H165" s="6560">
        <v>0</v>
      </c>
      <c r="I165" s="6547" t="s">
        <v>613</v>
      </c>
      <c r="J165" s="6577">
        <v>13</v>
      </c>
      <c r="K165" s="6559">
        <v>10</v>
      </c>
      <c r="L165" s="6547">
        <v>-23.076923076923066</v>
      </c>
      <c r="M165"/>
      <c r="N165"/>
      <c r="O165"/>
      <c r="P165"/>
      <c r="Q165"/>
      <c r="R165"/>
      <c r="S165"/>
      <c r="T165"/>
      <c r="U165"/>
      <c r="V165"/>
      <c r="W165"/>
    </row>
    <row r="166" spans="1:23" s="6521" customFormat="1" ht="13.5" customHeight="1" thickBot="1" x14ac:dyDescent="0.3">
      <c r="A166"/>
      <c r="B166" s="7666" t="s">
        <v>1197</v>
      </c>
      <c r="C166" s="7667"/>
      <c r="D166" s="6558">
        <v>948</v>
      </c>
      <c r="E166" s="6536">
        <v>976</v>
      </c>
      <c r="F166" s="6532">
        <v>2.9535864978902993</v>
      </c>
      <c r="G166" s="6533">
        <v>143</v>
      </c>
      <c r="H166" s="6534">
        <v>140</v>
      </c>
      <c r="I166" s="6532">
        <v>-2.097902097902093</v>
      </c>
      <c r="J166" s="6558">
        <v>805</v>
      </c>
      <c r="K166" s="6536">
        <v>836</v>
      </c>
      <c r="L166" s="6532">
        <v>3.8509316770186501</v>
      </c>
      <c r="M166"/>
      <c r="N166"/>
      <c r="O166"/>
      <c r="P166"/>
      <c r="Q166"/>
      <c r="R166"/>
      <c r="S166"/>
      <c r="T166"/>
      <c r="U166"/>
      <c r="V166"/>
      <c r="W166"/>
    </row>
    <row r="167" spans="1:23" s="6521" customFormat="1" x14ac:dyDescent="0.25">
      <c r="A167"/>
      <c r="B167" s="6544" t="s">
        <v>471</v>
      </c>
      <c r="C167" s="6545" t="s">
        <v>472</v>
      </c>
      <c r="D167" s="6539">
        <v>320</v>
      </c>
      <c r="E167" s="6540">
        <v>414</v>
      </c>
      <c r="F167" s="6541">
        <v>29.375</v>
      </c>
      <c r="G167" s="6548">
        <v>37</v>
      </c>
      <c r="H167" s="6543">
        <v>61</v>
      </c>
      <c r="I167" s="6547">
        <v>64.86486486486487</v>
      </c>
      <c r="J167" s="6539">
        <v>283</v>
      </c>
      <c r="K167" s="6540">
        <v>353</v>
      </c>
      <c r="L167" s="6541">
        <v>24.734982332155482</v>
      </c>
      <c r="M167"/>
      <c r="N167"/>
      <c r="O167"/>
      <c r="P167"/>
      <c r="Q167"/>
      <c r="R167"/>
      <c r="S167"/>
      <c r="T167"/>
      <c r="U167"/>
      <c r="V167"/>
      <c r="W167"/>
    </row>
    <row r="168" spans="1:23" s="6521" customFormat="1" x14ac:dyDescent="0.25">
      <c r="A168"/>
      <c r="B168" s="6544" t="s">
        <v>971</v>
      </c>
      <c r="C168" s="6545" t="s">
        <v>675</v>
      </c>
      <c r="D168" s="6546">
        <v>399</v>
      </c>
      <c r="E168" s="6559">
        <v>294</v>
      </c>
      <c r="F168" s="6547">
        <v>-26.31578947368422</v>
      </c>
      <c r="G168" s="6548">
        <v>78</v>
      </c>
      <c r="H168" s="6560">
        <v>41</v>
      </c>
      <c r="I168" s="6547">
        <v>-47.435897435897431</v>
      </c>
      <c r="J168" s="6546">
        <v>321</v>
      </c>
      <c r="K168" s="6559">
        <v>253</v>
      </c>
      <c r="L168" s="6547">
        <v>-21.18380062305296</v>
      </c>
      <c r="M168"/>
      <c r="N168"/>
      <c r="O168"/>
      <c r="P168"/>
      <c r="Q168"/>
      <c r="R168"/>
      <c r="S168"/>
      <c r="T168"/>
      <c r="U168"/>
      <c r="V168"/>
      <c r="W168"/>
    </row>
    <row r="169" spans="1:23" s="6521" customFormat="1" x14ac:dyDescent="0.25">
      <c r="A169"/>
      <c r="B169" s="6544" t="s">
        <v>473</v>
      </c>
      <c r="C169" s="6545" t="s">
        <v>474</v>
      </c>
      <c r="D169" s="6546">
        <v>21</v>
      </c>
      <c r="E169" s="6559">
        <v>41</v>
      </c>
      <c r="F169" s="6547">
        <v>95.238095238095241</v>
      </c>
      <c r="G169" s="6548">
        <v>0</v>
      </c>
      <c r="H169" s="6560">
        <v>2</v>
      </c>
      <c r="I169" s="6547" t="s">
        <v>613</v>
      </c>
      <c r="J169" s="6546">
        <v>21</v>
      </c>
      <c r="K169" s="6559">
        <v>39</v>
      </c>
      <c r="L169" s="6547">
        <v>85.714285714285722</v>
      </c>
      <c r="M169"/>
      <c r="N169"/>
      <c r="O169"/>
      <c r="P169"/>
      <c r="Q169"/>
      <c r="R169"/>
      <c r="S169"/>
      <c r="T169"/>
      <c r="U169"/>
      <c r="V169"/>
      <c r="W169"/>
    </row>
    <row r="170" spans="1:23" s="6521" customFormat="1" x14ac:dyDescent="0.25">
      <c r="A170"/>
      <c r="B170" s="6544" t="s">
        <v>475</v>
      </c>
      <c r="C170" s="6545" t="s">
        <v>476</v>
      </c>
      <c r="D170" s="6546">
        <v>6</v>
      </c>
      <c r="E170" s="6559">
        <v>5</v>
      </c>
      <c r="F170" s="6547">
        <v>-16.666666666666657</v>
      </c>
      <c r="G170" s="6548">
        <v>0</v>
      </c>
      <c r="H170" s="6560">
        <v>0</v>
      </c>
      <c r="I170" s="6547" t="s">
        <v>613</v>
      </c>
      <c r="J170" s="6546">
        <v>6</v>
      </c>
      <c r="K170" s="6559">
        <v>5</v>
      </c>
      <c r="L170" s="6547">
        <v>-16.666666666666657</v>
      </c>
      <c r="M170"/>
      <c r="N170"/>
      <c r="O170"/>
      <c r="P170"/>
      <c r="Q170"/>
      <c r="R170"/>
      <c r="S170"/>
      <c r="T170"/>
      <c r="U170"/>
      <c r="V170"/>
      <c r="W170"/>
    </row>
    <row r="171" spans="1:23" s="6521" customFormat="1" x14ac:dyDescent="0.25">
      <c r="A171"/>
      <c r="B171" s="6544" t="s">
        <v>972</v>
      </c>
      <c r="C171" s="6545" t="s">
        <v>676</v>
      </c>
      <c r="D171" s="6546">
        <v>1</v>
      </c>
      <c r="E171" s="6559">
        <v>0</v>
      </c>
      <c r="F171" s="6547" t="s">
        <v>613</v>
      </c>
      <c r="G171" s="6548">
        <v>0</v>
      </c>
      <c r="H171" s="6560">
        <v>0</v>
      </c>
      <c r="I171" s="6547" t="s">
        <v>613</v>
      </c>
      <c r="J171" s="6546">
        <v>1</v>
      </c>
      <c r="K171" s="6559">
        <v>0</v>
      </c>
      <c r="L171" s="6547" t="s">
        <v>613</v>
      </c>
      <c r="M171"/>
      <c r="N171"/>
      <c r="O171"/>
      <c r="P171"/>
      <c r="Q171"/>
      <c r="R171"/>
      <c r="S171"/>
      <c r="T171"/>
      <c r="U171"/>
      <c r="V171"/>
      <c r="W171"/>
    </row>
    <row r="172" spans="1:23" s="6521" customFormat="1" hidden="1" x14ac:dyDescent="0.25">
      <c r="A172"/>
      <c r="B172" s="6544" t="s">
        <v>973</v>
      </c>
      <c r="C172" s="6545" t="s">
        <v>677</v>
      </c>
      <c r="D172" s="6546">
        <v>0</v>
      </c>
      <c r="E172" s="6559">
        <v>0</v>
      </c>
      <c r="F172" s="6547" t="s">
        <v>613</v>
      </c>
      <c r="G172" s="6548">
        <v>0</v>
      </c>
      <c r="H172" s="6560">
        <v>0</v>
      </c>
      <c r="I172" s="6547" t="s">
        <v>613</v>
      </c>
      <c r="J172" s="6546">
        <v>0</v>
      </c>
      <c r="K172" s="6559">
        <v>0</v>
      </c>
      <c r="L172" s="6547" t="s">
        <v>613</v>
      </c>
      <c r="M172"/>
      <c r="N172"/>
      <c r="O172"/>
      <c r="P172"/>
      <c r="Q172"/>
      <c r="R172"/>
      <c r="S172"/>
      <c r="T172"/>
      <c r="U172"/>
      <c r="V172"/>
      <c r="W172"/>
    </row>
    <row r="173" spans="1:23" s="6521" customFormat="1" ht="24.75" x14ac:dyDescent="0.25">
      <c r="A173"/>
      <c r="B173" s="6544" t="s">
        <v>974</v>
      </c>
      <c r="C173" s="6545" t="s">
        <v>678</v>
      </c>
      <c r="D173" s="6546">
        <v>34</v>
      </c>
      <c r="E173" s="6559">
        <v>42</v>
      </c>
      <c r="F173" s="6547">
        <v>23.529411764705884</v>
      </c>
      <c r="G173" s="6548">
        <v>1</v>
      </c>
      <c r="H173" s="6560">
        <v>4</v>
      </c>
      <c r="I173" s="6547">
        <v>300</v>
      </c>
      <c r="J173" s="6546">
        <v>33</v>
      </c>
      <c r="K173" s="6559">
        <v>38</v>
      </c>
      <c r="L173" s="6547">
        <v>15.151515151515156</v>
      </c>
      <c r="M173"/>
      <c r="N173"/>
      <c r="O173"/>
      <c r="P173"/>
      <c r="Q173"/>
      <c r="R173"/>
      <c r="S173"/>
      <c r="T173"/>
      <c r="U173"/>
      <c r="V173"/>
      <c r="W173"/>
    </row>
    <row r="174" spans="1:23" s="6521" customFormat="1" x14ac:dyDescent="0.25">
      <c r="A174"/>
      <c r="B174" s="6544" t="s">
        <v>477</v>
      </c>
      <c r="C174" s="6545" t="s">
        <v>478</v>
      </c>
      <c r="D174" s="6546">
        <v>138</v>
      </c>
      <c r="E174" s="6559">
        <v>129</v>
      </c>
      <c r="F174" s="6547">
        <v>-6.5217391304347814</v>
      </c>
      <c r="G174" s="6548">
        <v>24</v>
      </c>
      <c r="H174" s="6560">
        <v>25</v>
      </c>
      <c r="I174" s="6547">
        <v>4.1666666666666714</v>
      </c>
      <c r="J174" s="6546">
        <v>114</v>
      </c>
      <c r="K174" s="6559">
        <v>104</v>
      </c>
      <c r="L174" s="6547">
        <v>-8.7719298245614112</v>
      </c>
      <c r="M174"/>
      <c r="N174"/>
      <c r="O174"/>
      <c r="P174"/>
      <c r="Q174"/>
      <c r="R174"/>
      <c r="S174"/>
      <c r="T174"/>
      <c r="U174"/>
      <c r="V174"/>
      <c r="W174"/>
    </row>
    <row r="175" spans="1:23" s="6521" customFormat="1" x14ac:dyDescent="0.25">
      <c r="A175"/>
      <c r="B175" s="6544" t="s">
        <v>479</v>
      </c>
      <c r="C175" s="6545" t="s">
        <v>480</v>
      </c>
      <c r="D175" s="6546">
        <v>17</v>
      </c>
      <c r="E175" s="6559">
        <v>26</v>
      </c>
      <c r="F175" s="6547">
        <v>52.941176470588232</v>
      </c>
      <c r="G175" s="6548">
        <v>3</v>
      </c>
      <c r="H175" s="6560">
        <v>2</v>
      </c>
      <c r="I175" s="6547">
        <v>-33.333333333333343</v>
      </c>
      <c r="J175" s="6546">
        <v>14</v>
      </c>
      <c r="K175" s="6559">
        <v>24</v>
      </c>
      <c r="L175" s="6547">
        <v>71.428571428571416</v>
      </c>
      <c r="M175"/>
      <c r="N175"/>
      <c r="O175"/>
      <c r="P175"/>
      <c r="Q175"/>
      <c r="R175"/>
      <c r="S175"/>
      <c r="T175"/>
      <c r="U175"/>
      <c r="V175"/>
      <c r="W175"/>
    </row>
    <row r="176" spans="1:23" s="6521" customFormat="1" hidden="1" x14ac:dyDescent="0.25">
      <c r="A176"/>
      <c r="B176" s="6544" t="s">
        <v>975</v>
      </c>
      <c r="C176" s="6545" t="s">
        <v>572</v>
      </c>
      <c r="D176" s="6546">
        <v>0</v>
      </c>
      <c r="E176" s="6559">
        <v>0</v>
      </c>
      <c r="F176" s="6547" t="s">
        <v>613</v>
      </c>
      <c r="G176" s="6548">
        <v>0</v>
      </c>
      <c r="H176" s="6560">
        <v>0</v>
      </c>
      <c r="I176" s="6547" t="s">
        <v>613</v>
      </c>
      <c r="J176" s="6546">
        <v>0</v>
      </c>
      <c r="K176" s="6559">
        <v>0</v>
      </c>
      <c r="L176" s="6547" t="s">
        <v>613</v>
      </c>
      <c r="M176"/>
      <c r="N176"/>
      <c r="O176"/>
      <c r="P176"/>
      <c r="Q176"/>
      <c r="R176"/>
      <c r="S176"/>
      <c r="T176"/>
      <c r="U176"/>
      <c r="V176"/>
      <c r="W176"/>
    </row>
    <row r="177" spans="1:23" s="6521" customFormat="1" hidden="1" x14ac:dyDescent="0.25">
      <c r="A177"/>
      <c r="B177" s="6544" t="s">
        <v>976</v>
      </c>
      <c r="C177" s="6545" t="s">
        <v>528</v>
      </c>
      <c r="D177" s="6546">
        <v>0</v>
      </c>
      <c r="E177" s="6559">
        <v>0</v>
      </c>
      <c r="F177" s="6547" t="s">
        <v>613</v>
      </c>
      <c r="G177" s="6548">
        <v>0</v>
      </c>
      <c r="H177" s="6560">
        <v>0</v>
      </c>
      <c r="I177" s="6547" t="s">
        <v>613</v>
      </c>
      <c r="J177" s="6546">
        <v>0</v>
      </c>
      <c r="K177" s="6559">
        <v>0</v>
      </c>
      <c r="L177" s="6547" t="s">
        <v>613</v>
      </c>
      <c r="M177"/>
      <c r="N177"/>
      <c r="O177"/>
      <c r="P177"/>
      <c r="Q177"/>
      <c r="R177"/>
      <c r="S177"/>
      <c r="T177"/>
      <c r="U177"/>
      <c r="V177"/>
      <c r="W177"/>
    </row>
    <row r="178" spans="1:23" s="6521" customFormat="1" hidden="1" x14ac:dyDescent="0.25">
      <c r="A178"/>
      <c r="B178" s="6544" t="s">
        <v>977</v>
      </c>
      <c r="C178" s="6545" t="s">
        <v>679</v>
      </c>
      <c r="D178" s="6546">
        <v>0</v>
      </c>
      <c r="E178" s="6559">
        <v>0</v>
      </c>
      <c r="F178" s="6547" t="s">
        <v>613</v>
      </c>
      <c r="G178" s="6548">
        <v>0</v>
      </c>
      <c r="H178" s="6560">
        <v>0</v>
      </c>
      <c r="I178" s="6547" t="s">
        <v>613</v>
      </c>
      <c r="J178" s="6546">
        <v>0</v>
      </c>
      <c r="K178" s="6559">
        <v>0</v>
      </c>
      <c r="L178" s="6547" t="s">
        <v>613</v>
      </c>
      <c r="M178"/>
      <c r="N178"/>
      <c r="O178"/>
      <c r="P178"/>
      <c r="Q178"/>
      <c r="R178"/>
      <c r="S178"/>
      <c r="T178"/>
      <c r="U178"/>
      <c r="V178"/>
      <c r="W178"/>
    </row>
    <row r="179" spans="1:23" s="6521" customFormat="1" hidden="1" x14ac:dyDescent="0.25">
      <c r="A179"/>
      <c r="B179" s="6544" t="s">
        <v>978</v>
      </c>
      <c r="C179" s="6545" t="s">
        <v>530</v>
      </c>
      <c r="D179" s="6546">
        <v>0</v>
      </c>
      <c r="E179" s="6559">
        <v>0</v>
      </c>
      <c r="F179" s="6547" t="s">
        <v>613</v>
      </c>
      <c r="G179" s="6548">
        <v>0</v>
      </c>
      <c r="H179" s="6560">
        <v>0</v>
      </c>
      <c r="I179" s="6547" t="s">
        <v>613</v>
      </c>
      <c r="J179" s="6546">
        <v>0</v>
      </c>
      <c r="K179" s="6559">
        <v>0</v>
      </c>
      <c r="L179" s="6547" t="s">
        <v>613</v>
      </c>
      <c r="M179"/>
      <c r="N179"/>
      <c r="O179"/>
      <c r="P179"/>
      <c r="Q179"/>
      <c r="R179"/>
      <c r="S179"/>
      <c r="T179"/>
      <c r="U179"/>
      <c r="V179"/>
      <c r="W179"/>
    </row>
    <row r="180" spans="1:23" s="6521" customFormat="1" hidden="1" x14ac:dyDescent="0.25">
      <c r="A180"/>
      <c r="B180" s="6544" t="s">
        <v>979</v>
      </c>
      <c r="C180" s="6545" t="s">
        <v>531</v>
      </c>
      <c r="D180" s="6546">
        <v>0</v>
      </c>
      <c r="E180" s="6559">
        <v>0</v>
      </c>
      <c r="F180" s="6547" t="s">
        <v>613</v>
      </c>
      <c r="G180" s="6548">
        <v>0</v>
      </c>
      <c r="H180" s="6560">
        <v>0</v>
      </c>
      <c r="I180" s="6547" t="s">
        <v>613</v>
      </c>
      <c r="J180" s="6546">
        <v>0</v>
      </c>
      <c r="K180" s="6559">
        <v>0</v>
      </c>
      <c r="L180" s="6547" t="s">
        <v>613</v>
      </c>
      <c r="M180"/>
      <c r="N180"/>
      <c r="O180"/>
      <c r="P180"/>
      <c r="Q180"/>
      <c r="R180"/>
      <c r="S180"/>
      <c r="T180"/>
      <c r="U180"/>
      <c r="V180"/>
      <c r="W180"/>
    </row>
    <row r="181" spans="1:23" s="6521" customFormat="1" hidden="1" x14ac:dyDescent="0.25">
      <c r="A181"/>
      <c r="B181" s="6544" t="s">
        <v>980</v>
      </c>
      <c r="C181" s="6545" t="s">
        <v>573</v>
      </c>
      <c r="D181" s="6546">
        <v>0</v>
      </c>
      <c r="E181" s="6559">
        <v>0</v>
      </c>
      <c r="F181" s="6547" t="s">
        <v>613</v>
      </c>
      <c r="G181" s="6548">
        <v>0</v>
      </c>
      <c r="H181" s="6560">
        <v>0</v>
      </c>
      <c r="I181" s="6547" t="s">
        <v>613</v>
      </c>
      <c r="J181" s="6546">
        <v>0</v>
      </c>
      <c r="K181" s="6559">
        <v>0</v>
      </c>
      <c r="L181" s="6547" t="s">
        <v>613</v>
      </c>
      <c r="M181"/>
      <c r="N181"/>
      <c r="O181"/>
      <c r="P181"/>
      <c r="Q181"/>
      <c r="R181"/>
      <c r="S181"/>
      <c r="T181"/>
      <c r="U181"/>
      <c r="V181"/>
      <c r="W181"/>
    </row>
    <row r="182" spans="1:23" s="6521" customFormat="1" x14ac:dyDescent="0.25">
      <c r="A182"/>
      <c r="B182" s="6544" t="s">
        <v>680</v>
      </c>
      <c r="C182" s="6545" t="s">
        <v>681</v>
      </c>
      <c r="D182" s="6546">
        <v>10</v>
      </c>
      <c r="E182" s="6559">
        <v>19</v>
      </c>
      <c r="F182" s="6547">
        <v>90</v>
      </c>
      <c r="G182" s="6548">
        <v>0</v>
      </c>
      <c r="H182" s="6560">
        <v>4</v>
      </c>
      <c r="I182" s="6547" t="s">
        <v>613</v>
      </c>
      <c r="J182" s="6546">
        <v>10</v>
      </c>
      <c r="K182" s="6559">
        <v>15</v>
      </c>
      <c r="L182" s="6547">
        <v>50</v>
      </c>
      <c r="M182"/>
      <c r="N182"/>
      <c r="O182"/>
      <c r="P182"/>
      <c r="Q182"/>
      <c r="R182"/>
      <c r="S182"/>
      <c r="T182"/>
      <c r="U182"/>
      <c r="V182"/>
      <c r="W182"/>
    </row>
    <row r="183" spans="1:23" s="6521" customFormat="1" x14ac:dyDescent="0.25">
      <c r="A183"/>
      <c r="B183" s="6544" t="s">
        <v>981</v>
      </c>
      <c r="C183" s="6545" t="s">
        <v>682</v>
      </c>
      <c r="D183" s="6546">
        <v>2</v>
      </c>
      <c r="E183" s="6559">
        <v>3</v>
      </c>
      <c r="F183" s="6547">
        <v>50</v>
      </c>
      <c r="G183" s="6548">
        <v>0</v>
      </c>
      <c r="H183" s="6560">
        <v>0</v>
      </c>
      <c r="I183" s="6547" t="s">
        <v>613</v>
      </c>
      <c r="J183" s="6546">
        <v>2</v>
      </c>
      <c r="K183" s="6559">
        <v>3</v>
      </c>
      <c r="L183" s="6547">
        <v>50</v>
      </c>
      <c r="M183"/>
      <c r="N183"/>
      <c r="O183"/>
      <c r="P183"/>
      <c r="Q183"/>
      <c r="R183"/>
      <c r="S183"/>
      <c r="T183"/>
      <c r="U183"/>
      <c r="V183"/>
      <c r="W183"/>
    </row>
    <row r="184" spans="1:23" s="6521" customFormat="1" ht="24.75" thickBot="1" x14ac:dyDescent="0.3">
      <c r="A184"/>
      <c r="B184" s="5624" t="s">
        <v>683</v>
      </c>
      <c r="C184" s="5623" t="s">
        <v>575</v>
      </c>
      <c r="D184" s="6581">
        <v>0</v>
      </c>
      <c r="E184" s="6559">
        <v>3</v>
      </c>
      <c r="F184" s="6547" t="s">
        <v>613</v>
      </c>
      <c r="G184" s="6581">
        <v>0</v>
      </c>
      <c r="H184" s="6560">
        <v>1</v>
      </c>
      <c r="I184" s="6547"/>
      <c r="J184" s="6581">
        <v>0</v>
      </c>
      <c r="K184" s="6559">
        <v>2</v>
      </c>
      <c r="L184" s="6547"/>
      <c r="M184"/>
      <c r="N184"/>
      <c r="O184"/>
      <c r="P184"/>
      <c r="Q184"/>
      <c r="R184"/>
      <c r="S184"/>
      <c r="T184"/>
      <c r="U184"/>
      <c r="V184"/>
      <c r="W184"/>
    </row>
    <row r="185" spans="1:23" s="6521" customFormat="1" ht="25.5" hidden="1" thickBot="1" x14ac:dyDescent="0.3">
      <c r="A185"/>
      <c r="B185" s="6544" t="s">
        <v>982</v>
      </c>
      <c r="C185" s="6545" t="s">
        <v>684</v>
      </c>
      <c r="D185" s="6577">
        <v>0</v>
      </c>
      <c r="E185" s="6540">
        <v>0</v>
      </c>
      <c r="F185" s="6547" t="s">
        <v>613</v>
      </c>
      <c r="G185" s="6548">
        <v>0</v>
      </c>
      <c r="H185" s="6560">
        <v>0</v>
      </c>
      <c r="I185" s="6547" t="s">
        <v>613</v>
      </c>
      <c r="J185" s="6577">
        <v>0</v>
      </c>
      <c r="K185" s="6540">
        <v>0</v>
      </c>
      <c r="L185" s="6547" t="s">
        <v>613</v>
      </c>
      <c r="M185"/>
      <c r="N185"/>
      <c r="O185"/>
      <c r="P185"/>
      <c r="Q185"/>
      <c r="R185"/>
      <c r="S185"/>
      <c r="T185"/>
      <c r="U185"/>
      <c r="V185"/>
      <c r="W185"/>
    </row>
    <row r="186" spans="1:23" s="6521" customFormat="1" ht="13.5" customHeight="1" thickBot="1" x14ac:dyDescent="0.3">
      <c r="A186"/>
      <c r="B186" s="7666" t="s">
        <v>1198</v>
      </c>
      <c r="C186" s="7667"/>
      <c r="D186" s="6582">
        <v>3</v>
      </c>
      <c r="E186" s="6536">
        <v>0</v>
      </c>
      <c r="F186" s="6532" t="s">
        <v>613</v>
      </c>
      <c r="G186" s="6533">
        <v>1</v>
      </c>
      <c r="H186" s="6534">
        <v>0</v>
      </c>
      <c r="I186" s="6532" t="s">
        <v>613</v>
      </c>
      <c r="J186" s="6582">
        <v>2</v>
      </c>
      <c r="K186" s="6536">
        <v>0</v>
      </c>
      <c r="L186" s="6532" t="s">
        <v>613</v>
      </c>
      <c r="M186"/>
      <c r="N186"/>
      <c r="O186"/>
      <c r="P186"/>
      <c r="Q186"/>
      <c r="R186"/>
      <c r="S186"/>
      <c r="T186"/>
      <c r="U186"/>
      <c r="V186"/>
      <c r="W186"/>
    </row>
    <row r="187" spans="1:23" s="6521" customFormat="1" ht="24.75" hidden="1" x14ac:dyDescent="0.25">
      <c r="A187"/>
      <c r="B187" s="6544" t="s">
        <v>686</v>
      </c>
      <c r="C187" s="6545" t="s">
        <v>532</v>
      </c>
      <c r="D187" s="6539">
        <v>0</v>
      </c>
      <c r="E187" s="6540">
        <v>0</v>
      </c>
      <c r="F187" s="6541" t="s">
        <v>613</v>
      </c>
      <c r="G187" s="6548">
        <v>0</v>
      </c>
      <c r="H187" s="6540">
        <v>0</v>
      </c>
      <c r="I187" s="6547" t="s">
        <v>613</v>
      </c>
      <c r="J187" s="6539">
        <v>0</v>
      </c>
      <c r="K187" s="6540">
        <v>0</v>
      </c>
      <c r="L187" s="6541" t="s">
        <v>613</v>
      </c>
      <c r="M187"/>
      <c r="N187"/>
      <c r="O187"/>
      <c r="P187"/>
      <c r="Q187"/>
      <c r="R187"/>
      <c r="S187"/>
      <c r="T187"/>
      <c r="U187"/>
      <c r="V187"/>
      <c r="W187"/>
    </row>
    <row r="188" spans="1:23" s="6521" customFormat="1" hidden="1" x14ac:dyDescent="0.25">
      <c r="A188"/>
      <c r="B188" s="6544" t="s">
        <v>984</v>
      </c>
      <c r="C188" s="6545" t="s">
        <v>533</v>
      </c>
      <c r="D188" s="6546">
        <v>0</v>
      </c>
      <c r="E188" s="6559">
        <v>0</v>
      </c>
      <c r="F188" s="6547" t="s">
        <v>613</v>
      </c>
      <c r="G188" s="6548">
        <v>0</v>
      </c>
      <c r="H188" s="6560">
        <v>0</v>
      </c>
      <c r="I188" s="6547" t="s">
        <v>613</v>
      </c>
      <c r="J188" s="6546">
        <v>0</v>
      </c>
      <c r="K188" s="6559">
        <v>0</v>
      </c>
      <c r="L188" s="6547" t="s">
        <v>613</v>
      </c>
      <c r="M188"/>
      <c r="N188"/>
      <c r="O188"/>
      <c r="P188"/>
      <c r="Q188"/>
      <c r="R188"/>
      <c r="S188"/>
      <c r="T188"/>
      <c r="U188"/>
      <c r="V188"/>
      <c r="W188"/>
    </row>
    <row r="189" spans="1:23" s="6521" customFormat="1" ht="24.75" hidden="1" x14ac:dyDescent="0.25">
      <c r="A189"/>
      <c r="B189" s="6544" t="s">
        <v>985</v>
      </c>
      <c r="C189" s="6545" t="s">
        <v>534</v>
      </c>
      <c r="D189" s="6546">
        <v>0</v>
      </c>
      <c r="E189" s="6559">
        <v>0</v>
      </c>
      <c r="F189" s="6547" t="s">
        <v>613</v>
      </c>
      <c r="G189" s="6548">
        <v>0</v>
      </c>
      <c r="H189" s="6560">
        <v>0</v>
      </c>
      <c r="I189" s="6547" t="s">
        <v>613</v>
      </c>
      <c r="J189" s="6546">
        <v>0</v>
      </c>
      <c r="K189" s="6559">
        <v>0</v>
      </c>
      <c r="L189" s="6547" t="s">
        <v>613</v>
      </c>
      <c r="M189"/>
      <c r="N189"/>
      <c r="O189"/>
      <c r="P189"/>
      <c r="Q189"/>
      <c r="R189"/>
      <c r="S189"/>
      <c r="T189"/>
      <c r="U189"/>
      <c r="V189"/>
      <c r="W189"/>
    </row>
    <row r="190" spans="1:23" s="6521" customFormat="1" hidden="1" x14ac:dyDescent="0.25">
      <c r="A190"/>
      <c r="B190" s="6544" t="s">
        <v>986</v>
      </c>
      <c r="C190" s="6545" t="s">
        <v>535</v>
      </c>
      <c r="D190" s="6546">
        <v>0</v>
      </c>
      <c r="E190" s="6559">
        <v>0</v>
      </c>
      <c r="F190" s="6547" t="s">
        <v>613</v>
      </c>
      <c r="G190" s="6548">
        <v>0</v>
      </c>
      <c r="H190" s="6560">
        <v>0</v>
      </c>
      <c r="I190" s="6547" t="s">
        <v>613</v>
      </c>
      <c r="J190" s="6546">
        <v>0</v>
      </c>
      <c r="K190" s="6559">
        <v>0</v>
      </c>
      <c r="L190" s="6547" t="s">
        <v>613</v>
      </c>
      <c r="M190"/>
      <c r="N190"/>
      <c r="O190"/>
      <c r="P190"/>
      <c r="Q190"/>
      <c r="R190"/>
      <c r="S190"/>
      <c r="T190"/>
      <c r="U190"/>
      <c r="V190"/>
      <c r="W190"/>
    </row>
    <row r="191" spans="1:23" s="6521" customFormat="1" hidden="1" x14ac:dyDescent="0.25">
      <c r="A191"/>
      <c r="B191" s="6544" t="s">
        <v>987</v>
      </c>
      <c r="C191" s="6545" t="s">
        <v>536</v>
      </c>
      <c r="D191" s="6546">
        <v>0</v>
      </c>
      <c r="E191" s="6559">
        <v>0</v>
      </c>
      <c r="F191" s="6547" t="s">
        <v>613</v>
      </c>
      <c r="G191" s="6548">
        <v>0</v>
      </c>
      <c r="H191" s="6560">
        <v>0</v>
      </c>
      <c r="I191" s="6547" t="s">
        <v>613</v>
      </c>
      <c r="J191" s="6546">
        <v>0</v>
      </c>
      <c r="K191" s="6559">
        <v>0</v>
      </c>
      <c r="L191" s="6547" t="s">
        <v>613</v>
      </c>
      <c r="M191"/>
      <c r="N191"/>
      <c r="O191"/>
      <c r="P191"/>
      <c r="Q191"/>
      <c r="R191"/>
      <c r="S191"/>
      <c r="T191"/>
      <c r="U191"/>
      <c r="V191"/>
      <c r="W191"/>
    </row>
    <row r="192" spans="1:23" s="6521" customFormat="1" ht="24.75" hidden="1" x14ac:dyDescent="0.25">
      <c r="A192"/>
      <c r="B192" s="6544" t="s">
        <v>988</v>
      </c>
      <c r="C192" s="6545" t="s">
        <v>537</v>
      </c>
      <c r="D192" s="6546">
        <v>0</v>
      </c>
      <c r="E192" s="6559">
        <v>0</v>
      </c>
      <c r="F192" s="6547" t="s">
        <v>613</v>
      </c>
      <c r="G192" s="6548">
        <v>0</v>
      </c>
      <c r="H192" s="6560">
        <v>0</v>
      </c>
      <c r="I192" s="6547" t="s">
        <v>613</v>
      </c>
      <c r="J192" s="6546">
        <v>0</v>
      </c>
      <c r="K192" s="6559">
        <v>0</v>
      </c>
      <c r="L192" s="6547" t="s">
        <v>613</v>
      </c>
      <c r="M192"/>
      <c r="N192"/>
      <c r="O192"/>
      <c r="P192"/>
      <c r="Q192"/>
      <c r="R192"/>
      <c r="S192"/>
      <c r="T192"/>
      <c r="U192"/>
      <c r="V192"/>
      <c r="W192"/>
    </row>
    <row r="193" spans="1:23" s="6521" customFormat="1" ht="24.75" hidden="1" x14ac:dyDescent="0.25">
      <c r="A193"/>
      <c r="B193" s="6544" t="s">
        <v>989</v>
      </c>
      <c r="C193" s="6545" t="s">
        <v>538</v>
      </c>
      <c r="D193" s="6546">
        <v>0</v>
      </c>
      <c r="E193" s="6559">
        <v>0</v>
      </c>
      <c r="F193" s="6547" t="s">
        <v>613</v>
      </c>
      <c r="G193" s="6548">
        <v>0</v>
      </c>
      <c r="H193" s="6560">
        <v>0</v>
      </c>
      <c r="I193" s="6547" t="s">
        <v>613</v>
      </c>
      <c r="J193" s="6546">
        <v>0</v>
      </c>
      <c r="K193" s="6559">
        <v>0</v>
      </c>
      <c r="L193" s="6547" t="s">
        <v>613</v>
      </c>
      <c r="M193"/>
      <c r="N193"/>
      <c r="O193"/>
      <c r="P193"/>
      <c r="Q193"/>
      <c r="R193"/>
      <c r="S193"/>
      <c r="T193"/>
      <c r="U193"/>
      <c r="V193"/>
      <c r="W193"/>
    </row>
    <row r="194" spans="1:23" s="6521" customFormat="1" ht="24.75" hidden="1" x14ac:dyDescent="0.25">
      <c r="A194"/>
      <c r="B194" s="6544" t="s">
        <v>990</v>
      </c>
      <c r="C194" s="6545" t="s">
        <v>539</v>
      </c>
      <c r="D194" s="6546">
        <v>0</v>
      </c>
      <c r="E194" s="6559">
        <v>0</v>
      </c>
      <c r="F194" s="6547" t="s">
        <v>613</v>
      </c>
      <c r="G194" s="6548">
        <v>0</v>
      </c>
      <c r="H194" s="6560">
        <v>0</v>
      </c>
      <c r="I194" s="6547" t="s">
        <v>613</v>
      </c>
      <c r="J194" s="6546">
        <v>0</v>
      </c>
      <c r="K194" s="6559">
        <v>0</v>
      </c>
      <c r="L194" s="6547" t="s">
        <v>613</v>
      </c>
      <c r="M194"/>
      <c r="N194"/>
      <c r="O194"/>
      <c r="P194"/>
      <c r="Q194"/>
      <c r="R194"/>
      <c r="S194"/>
      <c r="T194"/>
      <c r="U194"/>
      <c r="V194"/>
      <c r="W194"/>
    </row>
    <row r="195" spans="1:23" s="6521" customFormat="1" hidden="1" x14ac:dyDescent="0.25">
      <c r="A195"/>
      <c r="B195" s="6544" t="s">
        <v>991</v>
      </c>
      <c r="C195" s="6545" t="s">
        <v>540</v>
      </c>
      <c r="D195" s="6546">
        <v>0</v>
      </c>
      <c r="E195" s="6559">
        <v>0</v>
      </c>
      <c r="F195" s="6547" t="s">
        <v>613</v>
      </c>
      <c r="G195" s="6548">
        <v>0</v>
      </c>
      <c r="H195" s="6560">
        <v>0</v>
      </c>
      <c r="I195" s="6547" t="s">
        <v>613</v>
      </c>
      <c r="J195" s="6546">
        <v>0</v>
      </c>
      <c r="K195" s="6559">
        <v>0</v>
      </c>
      <c r="L195" s="6547" t="s">
        <v>613</v>
      </c>
      <c r="M195"/>
      <c r="N195"/>
      <c r="O195"/>
      <c r="P195"/>
      <c r="Q195"/>
      <c r="R195"/>
      <c r="S195"/>
      <c r="T195"/>
      <c r="U195"/>
      <c r="V195"/>
      <c r="W195"/>
    </row>
    <row r="196" spans="1:23" s="6521" customFormat="1" hidden="1" x14ac:dyDescent="0.25">
      <c r="A196"/>
      <c r="B196" s="6544" t="s">
        <v>992</v>
      </c>
      <c r="C196" s="6545" t="s">
        <v>541</v>
      </c>
      <c r="D196" s="6546">
        <v>0</v>
      </c>
      <c r="E196" s="6559">
        <v>0</v>
      </c>
      <c r="F196" s="6547" t="s">
        <v>613</v>
      </c>
      <c r="G196" s="6548">
        <v>0</v>
      </c>
      <c r="H196" s="6560">
        <v>0</v>
      </c>
      <c r="I196" s="6547" t="s">
        <v>613</v>
      </c>
      <c r="J196" s="6546">
        <v>0</v>
      </c>
      <c r="K196" s="6559">
        <v>0</v>
      </c>
      <c r="L196" s="6547" t="s">
        <v>613</v>
      </c>
      <c r="M196"/>
      <c r="N196"/>
      <c r="O196"/>
      <c r="P196"/>
      <c r="Q196"/>
      <c r="R196"/>
      <c r="S196"/>
      <c r="T196"/>
      <c r="U196"/>
      <c r="V196"/>
      <c r="W196"/>
    </row>
    <row r="197" spans="1:23" s="6521" customFormat="1" hidden="1" x14ac:dyDescent="0.25">
      <c r="A197"/>
      <c r="B197" s="6544" t="s">
        <v>687</v>
      </c>
      <c r="C197" s="6545" t="s">
        <v>542</v>
      </c>
      <c r="D197" s="6546">
        <v>0</v>
      </c>
      <c r="E197" s="6559">
        <v>0</v>
      </c>
      <c r="F197" s="6547" t="s">
        <v>613</v>
      </c>
      <c r="G197" s="6548">
        <v>0</v>
      </c>
      <c r="H197" s="6560">
        <v>0</v>
      </c>
      <c r="I197" s="6547" t="s">
        <v>613</v>
      </c>
      <c r="J197" s="6546">
        <v>0</v>
      </c>
      <c r="K197" s="6559">
        <v>0</v>
      </c>
      <c r="L197" s="6547" t="s">
        <v>613</v>
      </c>
      <c r="M197"/>
      <c r="N197"/>
      <c r="O197"/>
      <c r="P197"/>
      <c r="Q197"/>
      <c r="R197"/>
      <c r="S197"/>
      <c r="T197"/>
      <c r="U197"/>
      <c r="V197"/>
      <c r="W197"/>
    </row>
    <row r="198" spans="1:23" s="6521" customFormat="1" x14ac:dyDescent="0.25">
      <c r="A198"/>
      <c r="B198" s="6544" t="s">
        <v>688</v>
      </c>
      <c r="C198" s="6545" t="s">
        <v>587</v>
      </c>
      <c r="D198" s="6546">
        <v>1</v>
      </c>
      <c r="E198" s="6559">
        <v>0</v>
      </c>
      <c r="F198" s="6547" t="s">
        <v>613</v>
      </c>
      <c r="G198" s="6548">
        <v>0</v>
      </c>
      <c r="H198" s="6560">
        <v>0</v>
      </c>
      <c r="I198" s="6547" t="s">
        <v>613</v>
      </c>
      <c r="J198" s="6546">
        <v>1</v>
      </c>
      <c r="K198" s="6559">
        <v>0</v>
      </c>
      <c r="L198" s="6547" t="s">
        <v>613</v>
      </c>
      <c r="M198"/>
      <c r="N198"/>
      <c r="O198"/>
      <c r="P198"/>
      <c r="Q198"/>
      <c r="R198"/>
      <c r="S198"/>
      <c r="T198"/>
      <c r="U198"/>
      <c r="V198"/>
      <c r="W198"/>
    </row>
    <row r="199" spans="1:23" s="6521" customFormat="1" hidden="1" x14ac:dyDescent="0.25">
      <c r="A199"/>
      <c r="B199" s="6544" t="s">
        <v>993</v>
      </c>
      <c r="C199" s="6545" t="s">
        <v>543</v>
      </c>
      <c r="D199" s="6546">
        <v>0</v>
      </c>
      <c r="E199" s="6559">
        <v>0</v>
      </c>
      <c r="F199" s="6547" t="s">
        <v>613</v>
      </c>
      <c r="G199" s="6548">
        <v>0</v>
      </c>
      <c r="H199" s="6560">
        <v>0</v>
      </c>
      <c r="I199" s="6547" t="s">
        <v>613</v>
      </c>
      <c r="J199" s="6546">
        <v>0</v>
      </c>
      <c r="K199" s="6559">
        <v>0</v>
      </c>
      <c r="L199" s="6547" t="s">
        <v>613</v>
      </c>
      <c r="M199"/>
      <c r="N199"/>
      <c r="O199"/>
      <c r="P199"/>
      <c r="Q199"/>
      <c r="R199"/>
      <c r="S199"/>
      <c r="T199"/>
      <c r="U199"/>
      <c r="V199"/>
      <c r="W199"/>
    </row>
    <row r="200" spans="1:23" s="6521" customFormat="1" hidden="1" x14ac:dyDescent="0.25">
      <c r="A200"/>
      <c r="B200" s="6544" t="s">
        <v>994</v>
      </c>
      <c r="C200" s="6545" t="s">
        <v>544</v>
      </c>
      <c r="D200" s="6546">
        <v>0</v>
      </c>
      <c r="E200" s="6559">
        <v>0</v>
      </c>
      <c r="F200" s="6547" t="s">
        <v>613</v>
      </c>
      <c r="G200" s="6548">
        <v>0</v>
      </c>
      <c r="H200" s="6560">
        <v>0</v>
      </c>
      <c r="I200" s="6547" t="s">
        <v>613</v>
      </c>
      <c r="J200" s="6546">
        <v>0</v>
      </c>
      <c r="K200" s="6559">
        <v>0</v>
      </c>
      <c r="L200" s="6547" t="s">
        <v>613</v>
      </c>
      <c r="M200"/>
      <c r="N200"/>
      <c r="O200"/>
      <c r="P200"/>
      <c r="Q200"/>
      <c r="R200"/>
      <c r="S200"/>
      <c r="T200"/>
      <c r="U200"/>
      <c r="V200"/>
      <c r="W200"/>
    </row>
    <row r="201" spans="1:23" s="6521" customFormat="1" hidden="1" x14ac:dyDescent="0.25">
      <c r="A201"/>
      <c r="B201" s="6544" t="s">
        <v>995</v>
      </c>
      <c r="C201" s="6545" t="s">
        <v>545</v>
      </c>
      <c r="D201" s="6546">
        <v>0</v>
      </c>
      <c r="E201" s="6559">
        <v>0</v>
      </c>
      <c r="F201" s="6547" t="s">
        <v>613</v>
      </c>
      <c r="G201" s="6548">
        <v>0</v>
      </c>
      <c r="H201" s="6560">
        <v>0</v>
      </c>
      <c r="I201" s="6547" t="s">
        <v>613</v>
      </c>
      <c r="J201" s="6546">
        <v>0</v>
      </c>
      <c r="K201" s="6559">
        <v>0</v>
      </c>
      <c r="L201" s="6547" t="s">
        <v>613</v>
      </c>
      <c r="M201"/>
      <c r="N201"/>
      <c r="O201"/>
      <c r="P201"/>
      <c r="Q201"/>
      <c r="R201"/>
      <c r="S201"/>
      <c r="T201"/>
      <c r="U201"/>
      <c r="V201"/>
      <c r="W201"/>
    </row>
    <row r="202" spans="1:23" s="6521" customFormat="1" hidden="1" x14ac:dyDescent="0.25">
      <c r="A202"/>
      <c r="B202" s="6544" t="s">
        <v>996</v>
      </c>
      <c r="C202" s="6545" t="s">
        <v>546</v>
      </c>
      <c r="D202" s="6546">
        <v>0</v>
      </c>
      <c r="E202" s="6559">
        <v>0</v>
      </c>
      <c r="F202" s="6547" t="s">
        <v>613</v>
      </c>
      <c r="G202" s="6548">
        <v>0</v>
      </c>
      <c r="H202" s="6560">
        <v>0</v>
      </c>
      <c r="I202" s="6547" t="s">
        <v>613</v>
      </c>
      <c r="J202" s="6546">
        <v>0</v>
      </c>
      <c r="K202" s="6559">
        <v>0</v>
      </c>
      <c r="L202" s="6547" t="s">
        <v>613</v>
      </c>
      <c r="M202"/>
      <c r="N202"/>
      <c r="O202"/>
      <c r="P202"/>
      <c r="Q202"/>
      <c r="R202"/>
      <c r="S202"/>
      <c r="T202"/>
      <c r="U202"/>
      <c r="V202"/>
      <c r="W202"/>
    </row>
    <row r="203" spans="1:23" s="6521" customFormat="1" ht="24.75" hidden="1" x14ac:dyDescent="0.25">
      <c r="A203"/>
      <c r="B203" s="6544" t="s">
        <v>997</v>
      </c>
      <c r="C203" s="6545" t="s">
        <v>547</v>
      </c>
      <c r="D203" s="6546">
        <v>0</v>
      </c>
      <c r="E203" s="6559">
        <v>0</v>
      </c>
      <c r="F203" s="6547" t="s">
        <v>613</v>
      </c>
      <c r="G203" s="6548">
        <v>0</v>
      </c>
      <c r="H203" s="6560">
        <v>0</v>
      </c>
      <c r="I203" s="6547" t="s">
        <v>613</v>
      </c>
      <c r="J203" s="6546">
        <v>0</v>
      </c>
      <c r="K203" s="6559">
        <v>0</v>
      </c>
      <c r="L203" s="6547" t="s">
        <v>613</v>
      </c>
      <c r="M203"/>
      <c r="N203"/>
      <c r="O203"/>
      <c r="P203"/>
      <c r="Q203"/>
      <c r="R203"/>
      <c r="S203"/>
      <c r="T203"/>
      <c r="U203"/>
      <c r="V203"/>
      <c r="W203"/>
    </row>
    <row r="204" spans="1:23" s="6521" customFormat="1" hidden="1" x14ac:dyDescent="0.25">
      <c r="A204"/>
      <c r="B204" s="6544" t="s">
        <v>689</v>
      </c>
      <c r="C204" s="6545" t="s">
        <v>690</v>
      </c>
      <c r="D204" s="6546">
        <v>0</v>
      </c>
      <c r="E204" s="6559">
        <v>0</v>
      </c>
      <c r="F204" s="6547" t="s">
        <v>613</v>
      </c>
      <c r="G204" s="6548">
        <v>0</v>
      </c>
      <c r="H204" s="6560">
        <v>0</v>
      </c>
      <c r="I204" s="6547" t="s">
        <v>613</v>
      </c>
      <c r="J204" s="6546">
        <v>0</v>
      </c>
      <c r="K204" s="6559">
        <v>0</v>
      </c>
      <c r="L204" s="6547" t="s">
        <v>613</v>
      </c>
      <c r="M204"/>
      <c r="N204"/>
      <c r="O204"/>
      <c r="P204"/>
      <c r="Q204"/>
      <c r="R204"/>
      <c r="S204"/>
      <c r="T204"/>
      <c r="U204"/>
      <c r="V204"/>
      <c r="W204"/>
    </row>
    <row r="205" spans="1:23" s="6521" customFormat="1" hidden="1" x14ac:dyDescent="0.25">
      <c r="A205"/>
      <c r="B205" s="6544" t="s">
        <v>691</v>
      </c>
      <c r="C205" s="6545" t="s">
        <v>586</v>
      </c>
      <c r="D205" s="6546">
        <v>0</v>
      </c>
      <c r="E205" s="6559">
        <v>0</v>
      </c>
      <c r="F205" s="6547" t="s">
        <v>613</v>
      </c>
      <c r="G205" s="6548">
        <v>0</v>
      </c>
      <c r="H205" s="6560">
        <v>0</v>
      </c>
      <c r="I205" s="6547" t="s">
        <v>613</v>
      </c>
      <c r="J205" s="6546">
        <v>0</v>
      </c>
      <c r="K205" s="6559">
        <v>0</v>
      </c>
      <c r="L205" s="6547" t="s">
        <v>613</v>
      </c>
      <c r="M205"/>
      <c r="N205"/>
      <c r="O205"/>
      <c r="P205"/>
      <c r="Q205"/>
      <c r="R205"/>
      <c r="S205"/>
      <c r="T205"/>
      <c r="U205"/>
      <c r="V205"/>
      <c r="W205"/>
    </row>
    <row r="206" spans="1:23" s="6521" customFormat="1" ht="15.75" thickBot="1" x14ac:dyDescent="0.3">
      <c r="A206"/>
      <c r="B206" s="6544" t="s">
        <v>998</v>
      </c>
      <c r="C206" s="6545" t="s">
        <v>549</v>
      </c>
      <c r="D206" s="6577">
        <v>2</v>
      </c>
      <c r="E206" s="6559">
        <v>0</v>
      </c>
      <c r="F206" s="6547" t="s">
        <v>613</v>
      </c>
      <c r="G206" s="6548">
        <v>1</v>
      </c>
      <c r="H206" s="6560">
        <v>0</v>
      </c>
      <c r="I206" s="6547" t="s">
        <v>613</v>
      </c>
      <c r="J206" s="6577">
        <v>1</v>
      </c>
      <c r="K206" s="6559">
        <v>0</v>
      </c>
      <c r="L206" s="6547" t="s">
        <v>613</v>
      </c>
      <c r="M206"/>
      <c r="N206"/>
      <c r="O206"/>
      <c r="P206"/>
      <c r="Q206"/>
      <c r="R206"/>
      <c r="S206"/>
      <c r="T206"/>
      <c r="U206"/>
      <c r="V206"/>
      <c r="W206"/>
    </row>
    <row r="207" spans="1:23" s="6521" customFormat="1" ht="24.75" customHeight="1" thickBot="1" x14ac:dyDescent="0.3">
      <c r="A207"/>
      <c r="B207" s="7666" t="s">
        <v>2524</v>
      </c>
      <c r="C207" s="7667"/>
      <c r="D207" s="6558">
        <v>50</v>
      </c>
      <c r="E207" s="6536">
        <v>124</v>
      </c>
      <c r="F207" s="6532">
        <v>148</v>
      </c>
      <c r="G207" s="6533">
        <v>9</v>
      </c>
      <c r="H207" s="6534">
        <v>2</v>
      </c>
      <c r="I207" s="6532">
        <v>-77.777777777777771</v>
      </c>
      <c r="J207" s="6558">
        <v>41</v>
      </c>
      <c r="K207" s="6536">
        <v>122</v>
      </c>
      <c r="L207" s="6532">
        <v>197.5609756097561</v>
      </c>
      <c r="M207"/>
      <c r="N207"/>
      <c r="O207"/>
      <c r="P207"/>
      <c r="Q207"/>
      <c r="R207"/>
      <c r="S207"/>
      <c r="T207"/>
      <c r="U207"/>
      <c r="V207"/>
      <c r="W207"/>
    </row>
    <row r="208" spans="1:23" s="6521" customFormat="1" x14ac:dyDescent="0.25">
      <c r="A208"/>
      <c r="B208" s="6544" t="s">
        <v>1000</v>
      </c>
      <c r="C208" s="6545" t="s">
        <v>693</v>
      </c>
      <c r="D208" s="6539">
        <v>1</v>
      </c>
      <c r="E208" s="6540">
        <v>0</v>
      </c>
      <c r="F208" s="6541" t="s">
        <v>613</v>
      </c>
      <c r="G208" s="6548">
        <v>0</v>
      </c>
      <c r="H208" s="6543">
        <v>0</v>
      </c>
      <c r="I208" s="6547" t="s">
        <v>613</v>
      </c>
      <c r="J208" s="6539">
        <v>1</v>
      </c>
      <c r="K208" s="6540">
        <v>0</v>
      </c>
      <c r="L208" s="6541" t="s">
        <v>613</v>
      </c>
      <c r="M208"/>
      <c r="N208"/>
      <c r="O208"/>
      <c r="P208"/>
      <c r="Q208"/>
      <c r="R208"/>
      <c r="S208"/>
      <c r="T208"/>
      <c r="U208"/>
      <c r="V208"/>
      <c r="W208"/>
    </row>
    <row r="209" spans="1:23" s="6521" customFormat="1" hidden="1" x14ac:dyDescent="0.25">
      <c r="A209"/>
      <c r="B209" s="6544" t="s">
        <v>1001</v>
      </c>
      <c r="C209" s="6545" t="s">
        <v>694</v>
      </c>
      <c r="D209" s="6546">
        <v>0</v>
      </c>
      <c r="E209" s="6559">
        <v>0</v>
      </c>
      <c r="F209" s="6547" t="s">
        <v>613</v>
      </c>
      <c r="G209" s="6548">
        <v>0</v>
      </c>
      <c r="H209" s="6560">
        <v>0</v>
      </c>
      <c r="I209" s="6547" t="s">
        <v>613</v>
      </c>
      <c r="J209" s="6546">
        <v>0</v>
      </c>
      <c r="K209" s="6559">
        <v>0</v>
      </c>
      <c r="L209" s="6547" t="s">
        <v>613</v>
      </c>
      <c r="M209"/>
      <c r="N209"/>
      <c r="O209"/>
      <c r="P209"/>
      <c r="Q209"/>
      <c r="R209"/>
      <c r="S209"/>
      <c r="T209"/>
      <c r="U209"/>
      <c r="V209"/>
      <c r="W209"/>
    </row>
    <row r="210" spans="1:23" s="6521" customFormat="1" x14ac:dyDescent="0.25">
      <c r="A210"/>
      <c r="B210" s="6544" t="s">
        <v>1002</v>
      </c>
      <c r="C210" s="6545" t="s">
        <v>695</v>
      </c>
      <c r="D210" s="6546">
        <v>0</v>
      </c>
      <c r="E210" s="6559">
        <v>1</v>
      </c>
      <c r="F210" s="6547" t="s">
        <v>613</v>
      </c>
      <c r="G210" s="6548">
        <v>0</v>
      </c>
      <c r="H210" s="6560">
        <v>0</v>
      </c>
      <c r="I210" s="6547" t="s">
        <v>613</v>
      </c>
      <c r="J210" s="6546">
        <v>0</v>
      </c>
      <c r="K210" s="6559">
        <v>1</v>
      </c>
      <c r="L210" s="6547" t="s">
        <v>613</v>
      </c>
      <c r="M210"/>
      <c r="N210"/>
      <c r="O210"/>
      <c r="P210"/>
      <c r="Q210"/>
      <c r="R210"/>
      <c r="S210"/>
      <c r="T210"/>
      <c r="U210"/>
      <c r="V210"/>
      <c r="W210"/>
    </row>
    <row r="211" spans="1:23" s="6521" customFormat="1" ht="24.75" hidden="1" x14ac:dyDescent="0.25">
      <c r="A211"/>
      <c r="B211" s="6544" t="s">
        <v>1003</v>
      </c>
      <c r="C211" s="6545" t="s">
        <v>696</v>
      </c>
      <c r="D211" s="6546">
        <v>0</v>
      </c>
      <c r="E211" s="6559">
        <v>0</v>
      </c>
      <c r="F211" s="6547" t="s">
        <v>613</v>
      </c>
      <c r="G211" s="6548">
        <v>0</v>
      </c>
      <c r="H211" s="6560">
        <v>0</v>
      </c>
      <c r="I211" s="6547" t="s">
        <v>613</v>
      </c>
      <c r="J211" s="6546">
        <v>0</v>
      </c>
      <c r="K211" s="6559">
        <v>0</v>
      </c>
      <c r="L211" s="6547" t="s">
        <v>613</v>
      </c>
      <c r="M211"/>
      <c r="N211"/>
      <c r="O211"/>
      <c r="P211"/>
      <c r="Q211"/>
      <c r="R211"/>
      <c r="S211"/>
      <c r="T211"/>
      <c r="U211"/>
      <c r="V211"/>
      <c r="W211"/>
    </row>
    <row r="212" spans="1:23" s="6521" customFormat="1" x14ac:dyDescent="0.25">
      <c r="A212"/>
      <c r="B212" s="6544" t="s">
        <v>1004</v>
      </c>
      <c r="C212" s="6545" t="s">
        <v>697</v>
      </c>
      <c r="D212" s="6546">
        <v>2</v>
      </c>
      <c r="E212" s="6559">
        <v>0</v>
      </c>
      <c r="F212" s="6547" t="s">
        <v>613</v>
      </c>
      <c r="G212" s="6548">
        <v>2</v>
      </c>
      <c r="H212" s="6560">
        <v>0</v>
      </c>
      <c r="I212" s="6547" t="s">
        <v>613</v>
      </c>
      <c r="J212" s="6546">
        <v>0</v>
      </c>
      <c r="K212" s="6559">
        <v>0</v>
      </c>
      <c r="L212" s="6547" t="s">
        <v>613</v>
      </c>
      <c r="M212"/>
      <c r="N212"/>
      <c r="O212"/>
      <c r="P212"/>
      <c r="Q212"/>
      <c r="R212"/>
      <c r="S212"/>
      <c r="T212"/>
      <c r="U212"/>
      <c r="V212"/>
      <c r="W212"/>
    </row>
    <row r="213" spans="1:23" s="6521" customFormat="1" x14ac:dyDescent="0.25">
      <c r="A213"/>
      <c r="B213" s="6544" t="s">
        <v>1005</v>
      </c>
      <c r="C213" s="6545" t="s">
        <v>698</v>
      </c>
      <c r="D213" s="6546">
        <v>47</v>
      </c>
      <c r="E213" s="6559">
        <v>121</v>
      </c>
      <c r="F213" s="6547">
        <v>157.44680851063828</v>
      </c>
      <c r="G213" s="6548">
        <v>7</v>
      </c>
      <c r="H213" s="6560">
        <v>2</v>
      </c>
      <c r="I213" s="6547">
        <v>-71.428571428571431</v>
      </c>
      <c r="J213" s="6546">
        <v>40</v>
      </c>
      <c r="K213" s="6559">
        <v>119</v>
      </c>
      <c r="L213" s="6547">
        <v>197.5</v>
      </c>
      <c r="M213"/>
      <c r="N213"/>
      <c r="O213"/>
      <c r="P213"/>
      <c r="Q213"/>
      <c r="R213"/>
      <c r="S213"/>
      <c r="T213"/>
      <c r="U213"/>
      <c r="V213"/>
      <c r="W213"/>
    </row>
    <row r="214" spans="1:23" s="6521" customFormat="1" ht="15.75" thickBot="1" x14ac:dyDescent="0.3">
      <c r="A214"/>
      <c r="B214" s="6544" t="s">
        <v>1006</v>
      </c>
      <c r="C214" s="6545" t="s">
        <v>699</v>
      </c>
      <c r="D214" s="6546">
        <v>0</v>
      </c>
      <c r="E214" s="6559">
        <v>2</v>
      </c>
      <c r="F214" s="6547" t="s">
        <v>613</v>
      </c>
      <c r="G214" s="6548">
        <v>0</v>
      </c>
      <c r="H214" s="6560">
        <v>0</v>
      </c>
      <c r="I214" s="6547" t="s">
        <v>613</v>
      </c>
      <c r="J214" s="6546">
        <v>0</v>
      </c>
      <c r="K214" s="6559">
        <v>2</v>
      </c>
      <c r="L214" s="6547" t="s">
        <v>613</v>
      </c>
      <c r="M214"/>
      <c r="N214"/>
      <c r="O214"/>
      <c r="P214"/>
      <c r="Q214"/>
      <c r="R214"/>
      <c r="S214"/>
      <c r="T214"/>
      <c r="U214"/>
      <c r="V214"/>
      <c r="W214"/>
    </row>
    <row r="215" spans="1:23" s="6521" customFormat="1" ht="25.5" hidden="1" thickBot="1" x14ac:dyDescent="0.3">
      <c r="A215"/>
      <c r="B215" s="6544" t="s">
        <v>1007</v>
      </c>
      <c r="C215" s="6545" t="s">
        <v>700</v>
      </c>
      <c r="D215" s="6577">
        <v>0</v>
      </c>
      <c r="E215" s="6559">
        <v>0</v>
      </c>
      <c r="F215" s="6547" t="s">
        <v>613</v>
      </c>
      <c r="G215" s="6548">
        <v>0</v>
      </c>
      <c r="H215" s="6560">
        <v>0</v>
      </c>
      <c r="I215" s="6547" t="s">
        <v>613</v>
      </c>
      <c r="J215" s="6577">
        <v>0</v>
      </c>
      <c r="K215" s="6559">
        <v>0</v>
      </c>
      <c r="L215" s="6547" t="s">
        <v>613</v>
      </c>
      <c r="M215"/>
      <c r="N215"/>
      <c r="O215"/>
      <c r="P215"/>
      <c r="Q215"/>
      <c r="R215"/>
      <c r="S215"/>
      <c r="T215"/>
      <c r="U215"/>
      <c r="V215"/>
      <c r="W215"/>
    </row>
    <row r="216" spans="1:23" s="6521" customFormat="1" ht="13.5" customHeight="1" thickBot="1" x14ac:dyDescent="0.3">
      <c r="A216"/>
      <c r="B216" s="7666" t="s">
        <v>1200</v>
      </c>
      <c r="C216" s="7667"/>
      <c r="D216" s="6558">
        <v>40</v>
      </c>
      <c r="E216" s="6536">
        <v>13</v>
      </c>
      <c r="F216" s="6532">
        <v>-67.5</v>
      </c>
      <c r="G216" s="6533">
        <v>0</v>
      </c>
      <c r="H216" s="6534">
        <v>1</v>
      </c>
      <c r="I216" s="6532" t="s">
        <v>613</v>
      </c>
      <c r="J216" s="6558">
        <v>40</v>
      </c>
      <c r="K216" s="6536">
        <v>12</v>
      </c>
      <c r="L216" s="6532">
        <v>-70</v>
      </c>
      <c r="M216"/>
      <c r="N216"/>
      <c r="O216"/>
      <c r="P216"/>
      <c r="Q216"/>
      <c r="R216"/>
      <c r="S216"/>
      <c r="T216"/>
      <c r="U216"/>
      <c r="V216"/>
      <c r="W216"/>
    </row>
    <row r="217" spans="1:23" s="6521" customFormat="1" x14ac:dyDescent="0.25">
      <c r="A217"/>
      <c r="B217" s="6544" t="s">
        <v>1009</v>
      </c>
      <c r="C217" s="6545" t="s">
        <v>702</v>
      </c>
      <c r="D217" s="6539">
        <v>3</v>
      </c>
      <c r="E217" s="6540">
        <v>5</v>
      </c>
      <c r="F217" s="6541">
        <v>66.666666666666686</v>
      </c>
      <c r="G217" s="6548">
        <v>0</v>
      </c>
      <c r="H217" s="6543">
        <v>0</v>
      </c>
      <c r="I217" s="6547" t="s">
        <v>613</v>
      </c>
      <c r="J217" s="6539">
        <v>3</v>
      </c>
      <c r="K217" s="6540">
        <v>5</v>
      </c>
      <c r="L217" s="6541">
        <v>66.666666666666686</v>
      </c>
      <c r="M217"/>
      <c r="N217"/>
      <c r="O217"/>
      <c r="P217"/>
      <c r="Q217"/>
      <c r="R217"/>
      <c r="S217"/>
      <c r="T217"/>
      <c r="U217"/>
      <c r="V217"/>
      <c r="W217"/>
    </row>
    <row r="218" spans="1:23" s="6521" customFormat="1" hidden="1" x14ac:dyDescent="0.25">
      <c r="A218"/>
      <c r="B218" s="6544" t="s">
        <v>1010</v>
      </c>
      <c r="C218" s="6545" t="s">
        <v>703</v>
      </c>
      <c r="D218" s="6546">
        <v>0</v>
      </c>
      <c r="E218" s="6559">
        <v>0</v>
      </c>
      <c r="F218" s="6547" t="s">
        <v>613</v>
      </c>
      <c r="G218" s="6548">
        <v>0</v>
      </c>
      <c r="H218" s="6560">
        <v>0</v>
      </c>
      <c r="I218" s="6547" t="s">
        <v>613</v>
      </c>
      <c r="J218" s="6546">
        <v>0</v>
      </c>
      <c r="K218" s="6559">
        <v>0</v>
      </c>
      <c r="L218" s="6547" t="s">
        <v>613</v>
      </c>
      <c r="M218"/>
      <c r="N218"/>
      <c r="O218"/>
      <c r="P218"/>
      <c r="Q218"/>
      <c r="R218"/>
      <c r="S218"/>
      <c r="T218"/>
      <c r="U218"/>
      <c r="V218"/>
      <c r="W218"/>
    </row>
    <row r="219" spans="1:23" s="6521" customFormat="1" hidden="1" x14ac:dyDescent="0.25">
      <c r="A219"/>
      <c r="B219" s="6544" t="s">
        <v>1011</v>
      </c>
      <c r="C219" s="6545" t="s">
        <v>704</v>
      </c>
      <c r="D219" s="6546">
        <v>0</v>
      </c>
      <c r="E219" s="6559">
        <v>0</v>
      </c>
      <c r="F219" s="6547" t="s">
        <v>613</v>
      </c>
      <c r="G219" s="6548">
        <v>0</v>
      </c>
      <c r="H219" s="6560">
        <v>0</v>
      </c>
      <c r="I219" s="6547" t="s">
        <v>613</v>
      </c>
      <c r="J219" s="6546">
        <v>0</v>
      </c>
      <c r="K219" s="6559">
        <v>0</v>
      </c>
      <c r="L219" s="6547" t="s">
        <v>613</v>
      </c>
      <c r="M219"/>
      <c r="N219"/>
      <c r="O219"/>
      <c r="P219"/>
      <c r="Q219"/>
      <c r="R219"/>
      <c r="S219"/>
      <c r="T219"/>
      <c r="U219"/>
      <c r="V219"/>
      <c r="W219"/>
    </row>
    <row r="220" spans="1:23" s="6521" customFormat="1" ht="24.75" hidden="1" x14ac:dyDescent="0.25">
      <c r="A220"/>
      <c r="B220" s="6544" t="s">
        <v>1012</v>
      </c>
      <c r="C220" s="6545" t="s">
        <v>550</v>
      </c>
      <c r="D220" s="6546">
        <v>0</v>
      </c>
      <c r="E220" s="6559">
        <v>0</v>
      </c>
      <c r="F220" s="6547" t="s">
        <v>613</v>
      </c>
      <c r="G220" s="6548">
        <v>0</v>
      </c>
      <c r="H220" s="6560">
        <v>0</v>
      </c>
      <c r="I220" s="6547" t="s">
        <v>613</v>
      </c>
      <c r="J220" s="6546">
        <v>0</v>
      </c>
      <c r="K220" s="6559">
        <v>0</v>
      </c>
      <c r="L220" s="6547" t="s">
        <v>613</v>
      </c>
      <c r="M220"/>
      <c r="N220"/>
      <c r="O220"/>
      <c r="P220"/>
      <c r="Q220"/>
      <c r="R220"/>
      <c r="S220"/>
      <c r="T220"/>
      <c r="U220"/>
      <c r="V220"/>
      <c r="W220"/>
    </row>
    <row r="221" spans="1:23" s="6521" customFormat="1" x14ac:dyDescent="0.25">
      <c r="A221"/>
      <c r="B221" s="6544" t="s">
        <v>705</v>
      </c>
      <c r="C221" s="6545" t="s">
        <v>706</v>
      </c>
      <c r="D221" s="6546">
        <v>35</v>
      </c>
      <c r="E221" s="6559">
        <v>8</v>
      </c>
      <c r="F221" s="6547">
        <v>-77.142857142857139</v>
      </c>
      <c r="G221" s="6548">
        <v>0</v>
      </c>
      <c r="H221" s="6560">
        <v>1</v>
      </c>
      <c r="I221" s="6547" t="s">
        <v>613</v>
      </c>
      <c r="J221" s="6546">
        <v>35</v>
      </c>
      <c r="K221" s="6559">
        <v>7</v>
      </c>
      <c r="L221" s="6547">
        <v>-80</v>
      </c>
      <c r="M221"/>
      <c r="N221"/>
      <c r="O221"/>
      <c r="P221"/>
      <c r="Q221"/>
      <c r="R221"/>
      <c r="S221"/>
      <c r="T221"/>
      <c r="U221"/>
      <c r="V221"/>
      <c r="W221"/>
    </row>
    <row r="222" spans="1:23" s="6521" customFormat="1" ht="24.75" hidden="1" x14ac:dyDescent="0.25">
      <c r="A222"/>
      <c r="B222" s="6544" t="s">
        <v>707</v>
      </c>
      <c r="C222" s="6545" t="s">
        <v>552</v>
      </c>
      <c r="D222" s="6546">
        <v>0</v>
      </c>
      <c r="E222" s="6559">
        <v>0</v>
      </c>
      <c r="F222" s="6547" t="s">
        <v>613</v>
      </c>
      <c r="G222" s="6548">
        <v>0</v>
      </c>
      <c r="H222" s="6560">
        <v>0</v>
      </c>
      <c r="I222" s="6547" t="s">
        <v>613</v>
      </c>
      <c r="J222" s="6546">
        <v>0</v>
      </c>
      <c r="K222" s="6559">
        <v>0</v>
      </c>
      <c r="L222" s="6547" t="s">
        <v>613</v>
      </c>
      <c r="M222"/>
      <c r="N222"/>
      <c r="O222"/>
      <c r="P222"/>
      <c r="Q222"/>
      <c r="R222"/>
      <c r="S222"/>
      <c r="T222"/>
      <c r="U222"/>
      <c r="V222"/>
      <c r="W222"/>
    </row>
    <row r="223" spans="1:23" s="6521" customFormat="1" ht="15.75" thickBot="1" x14ac:dyDescent="0.3">
      <c r="A223"/>
      <c r="B223" s="6544" t="s">
        <v>1013</v>
      </c>
      <c r="C223" s="6545" t="s">
        <v>553</v>
      </c>
      <c r="D223" s="6546">
        <v>2</v>
      </c>
      <c r="E223" s="6559">
        <v>0</v>
      </c>
      <c r="F223" s="6547" t="s">
        <v>613</v>
      </c>
      <c r="G223" s="6548">
        <v>0</v>
      </c>
      <c r="H223" s="6560">
        <v>0</v>
      </c>
      <c r="I223" s="6547" t="s">
        <v>613</v>
      </c>
      <c r="J223" s="6546">
        <v>2</v>
      </c>
      <c r="K223" s="6559">
        <v>0</v>
      </c>
      <c r="L223" s="6547" t="s">
        <v>613</v>
      </c>
      <c r="M223"/>
      <c r="N223"/>
      <c r="O223"/>
      <c r="P223"/>
      <c r="Q223"/>
      <c r="R223"/>
      <c r="S223"/>
      <c r="T223"/>
      <c r="U223"/>
      <c r="V223"/>
      <c r="W223"/>
    </row>
    <row r="224" spans="1:23" s="6521" customFormat="1" ht="15.75" hidden="1" thickBot="1" x14ac:dyDescent="0.3">
      <c r="A224"/>
      <c r="B224" s="6544" t="s">
        <v>1014</v>
      </c>
      <c r="C224" s="6545" t="s">
        <v>708</v>
      </c>
      <c r="D224" s="6546">
        <v>0</v>
      </c>
      <c r="E224" s="6559">
        <v>0</v>
      </c>
      <c r="F224" s="6547" t="s">
        <v>613</v>
      </c>
      <c r="G224" s="6548">
        <v>0</v>
      </c>
      <c r="H224" s="6560">
        <v>0</v>
      </c>
      <c r="I224" s="6547" t="s">
        <v>613</v>
      </c>
      <c r="J224" s="6546">
        <v>0</v>
      </c>
      <c r="K224" s="6559">
        <v>0</v>
      </c>
      <c r="L224" s="6547" t="s">
        <v>613</v>
      </c>
      <c r="M224"/>
      <c r="N224"/>
      <c r="O224"/>
      <c r="P224"/>
      <c r="Q224"/>
      <c r="R224"/>
      <c r="S224"/>
      <c r="T224"/>
      <c r="U224"/>
      <c r="V224"/>
      <c r="W224"/>
    </row>
    <row r="225" spans="1:23" s="6521" customFormat="1" ht="25.5" hidden="1" thickBot="1" x14ac:dyDescent="0.3">
      <c r="A225"/>
      <c r="B225" s="6544" t="s">
        <v>1015</v>
      </c>
      <c r="C225" s="6545" t="s">
        <v>554</v>
      </c>
      <c r="D225" s="6546">
        <v>0</v>
      </c>
      <c r="E225" s="6559">
        <v>0</v>
      </c>
      <c r="F225" s="6547" t="s">
        <v>613</v>
      </c>
      <c r="G225" s="6548">
        <v>0</v>
      </c>
      <c r="H225" s="6560">
        <v>0</v>
      </c>
      <c r="I225" s="6547" t="s">
        <v>613</v>
      </c>
      <c r="J225" s="6546">
        <v>0</v>
      </c>
      <c r="K225" s="6559">
        <v>0</v>
      </c>
      <c r="L225" s="6547" t="s">
        <v>613</v>
      </c>
      <c r="M225"/>
      <c r="N225"/>
      <c r="O225"/>
      <c r="P225"/>
      <c r="Q225"/>
      <c r="R225"/>
      <c r="S225"/>
      <c r="T225"/>
      <c r="U225"/>
      <c r="V225"/>
      <c r="W225"/>
    </row>
    <row r="226" spans="1:23" s="6521" customFormat="1" ht="37.5" hidden="1" thickBot="1" x14ac:dyDescent="0.3">
      <c r="A226"/>
      <c r="B226" s="6544" t="s">
        <v>1016</v>
      </c>
      <c r="C226" s="6545" t="s">
        <v>579</v>
      </c>
      <c r="D226" s="6577">
        <v>0</v>
      </c>
      <c r="E226" s="6559">
        <v>0</v>
      </c>
      <c r="F226" s="6547" t="s">
        <v>613</v>
      </c>
      <c r="G226" s="6548">
        <v>0</v>
      </c>
      <c r="H226" s="6560">
        <v>0</v>
      </c>
      <c r="I226" s="6547" t="s">
        <v>613</v>
      </c>
      <c r="J226" s="6577">
        <v>0</v>
      </c>
      <c r="K226" s="6559">
        <v>0</v>
      </c>
      <c r="L226" s="6547" t="s">
        <v>613</v>
      </c>
      <c r="M226"/>
      <c r="N226"/>
      <c r="O226"/>
      <c r="P226"/>
      <c r="Q226"/>
      <c r="R226"/>
      <c r="S226"/>
      <c r="T226"/>
      <c r="U226"/>
      <c r="V226"/>
      <c r="W226"/>
    </row>
    <row r="227" spans="1:23" s="6521" customFormat="1" ht="13.5" hidden="1" customHeight="1" thickBot="1" x14ac:dyDescent="0.3">
      <c r="A227"/>
      <c r="B227" s="7666" t="s">
        <v>1201</v>
      </c>
      <c r="C227" s="7667"/>
      <c r="D227" s="6535">
        <v>0</v>
      </c>
      <c r="E227" s="6536">
        <v>0</v>
      </c>
      <c r="F227" s="6532" t="s">
        <v>613</v>
      </c>
      <c r="G227" s="6533">
        <v>0</v>
      </c>
      <c r="H227" s="6534">
        <v>0</v>
      </c>
      <c r="I227" s="6532" t="s">
        <v>613</v>
      </c>
      <c r="J227" s="6535">
        <v>0</v>
      </c>
      <c r="K227" s="6536">
        <v>0</v>
      </c>
      <c r="L227" s="6532" t="s">
        <v>613</v>
      </c>
      <c r="M227"/>
      <c r="N227"/>
      <c r="O227"/>
      <c r="P227"/>
      <c r="Q227"/>
      <c r="R227"/>
      <c r="S227"/>
      <c r="T227"/>
      <c r="U227"/>
      <c r="V227"/>
      <c r="W227"/>
    </row>
    <row r="228" spans="1:23" s="6521" customFormat="1" ht="25.5" hidden="1" thickBot="1" x14ac:dyDescent="0.3">
      <c r="A228"/>
      <c r="B228" s="6544" t="s">
        <v>1017</v>
      </c>
      <c r="C228" s="6545" t="s">
        <v>710</v>
      </c>
      <c r="D228" s="6539">
        <v>0</v>
      </c>
      <c r="E228" s="6559">
        <v>0</v>
      </c>
      <c r="F228" s="6547" t="s">
        <v>613</v>
      </c>
      <c r="G228" s="6548">
        <v>0</v>
      </c>
      <c r="H228" s="6560">
        <v>0</v>
      </c>
      <c r="I228" s="6547" t="s">
        <v>613</v>
      </c>
      <c r="J228" s="6539">
        <v>0</v>
      </c>
      <c r="K228" s="6559">
        <v>0</v>
      </c>
      <c r="L228" s="6547" t="s">
        <v>613</v>
      </c>
      <c r="M228"/>
      <c r="N228"/>
      <c r="O228"/>
      <c r="P228"/>
      <c r="Q228"/>
      <c r="R228"/>
      <c r="S228"/>
      <c r="T228"/>
      <c r="U228"/>
      <c r="V228"/>
      <c r="W228"/>
    </row>
    <row r="229" spans="1:23" s="6521" customFormat="1" ht="25.5" hidden="1" thickBot="1" x14ac:dyDescent="0.3">
      <c r="A229"/>
      <c r="B229" s="6544" t="s">
        <v>1018</v>
      </c>
      <c r="C229" s="6545" t="s">
        <v>711</v>
      </c>
      <c r="D229" s="6546">
        <v>0</v>
      </c>
      <c r="E229" s="6559">
        <v>0</v>
      </c>
      <c r="F229" s="6547" t="s">
        <v>613</v>
      </c>
      <c r="G229" s="6548">
        <v>0</v>
      </c>
      <c r="H229" s="6560">
        <v>0</v>
      </c>
      <c r="I229" s="6547" t="s">
        <v>613</v>
      </c>
      <c r="J229" s="6546">
        <v>0</v>
      </c>
      <c r="K229" s="6559">
        <v>0</v>
      </c>
      <c r="L229" s="6547" t="s">
        <v>613</v>
      </c>
      <c r="M229"/>
      <c r="N229"/>
      <c r="O229"/>
      <c r="P229"/>
      <c r="Q229"/>
      <c r="R229"/>
      <c r="S229"/>
      <c r="T229"/>
      <c r="U229"/>
      <c r="V229"/>
      <c r="W229"/>
    </row>
    <row r="230" spans="1:23" s="6521" customFormat="1" ht="25.5" hidden="1" thickBot="1" x14ac:dyDescent="0.3">
      <c r="A230"/>
      <c r="B230" s="6544" t="s">
        <v>1019</v>
      </c>
      <c r="C230" s="6545" t="s">
        <v>712</v>
      </c>
      <c r="D230" s="6546">
        <v>0</v>
      </c>
      <c r="E230" s="6559">
        <v>0</v>
      </c>
      <c r="F230" s="6547" t="s">
        <v>613</v>
      </c>
      <c r="G230" s="6548">
        <v>0</v>
      </c>
      <c r="H230" s="6560">
        <v>0</v>
      </c>
      <c r="I230" s="6547" t="s">
        <v>613</v>
      </c>
      <c r="J230" s="6546">
        <v>0</v>
      </c>
      <c r="K230" s="6559">
        <v>0</v>
      </c>
      <c r="L230" s="6547" t="s">
        <v>613</v>
      </c>
      <c r="M230"/>
      <c r="N230"/>
      <c r="O230"/>
      <c r="P230"/>
      <c r="Q230"/>
      <c r="R230"/>
      <c r="S230"/>
      <c r="T230"/>
      <c r="U230"/>
      <c r="V230"/>
      <c r="W230"/>
    </row>
    <row r="231" spans="1:23" s="6521" customFormat="1" ht="15.75" hidden="1" thickBot="1" x14ac:dyDescent="0.3">
      <c r="A231"/>
      <c r="B231" s="6544" t="s">
        <v>1020</v>
      </c>
      <c r="C231" s="6545" t="s">
        <v>713</v>
      </c>
      <c r="D231" s="6546">
        <v>0</v>
      </c>
      <c r="E231" s="6559">
        <v>0</v>
      </c>
      <c r="F231" s="6547" t="s">
        <v>613</v>
      </c>
      <c r="G231" s="6548">
        <v>0</v>
      </c>
      <c r="H231" s="6560">
        <v>0</v>
      </c>
      <c r="I231" s="6547" t="s">
        <v>613</v>
      </c>
      <c r="J231" s="6546">
        <v>0</v>
      </c>
      <c r="K231" s="6559">
        <v>0</v>
      </c>
      <c r="L231" s="6547" t="s">
        <v>613</v>
      </c>
      <c r="M231"/>
      <c r="N231"/>
      <c r="O231"/>
      <c r="P231"/>
      <c r="Q231"/>
      <c r="R231"/>
      <c r="S231"/>
      <c r="T231"/>
      <c r="U231"/>
      <c r="V231"/>
      <c r="W231"/>
    </row>
    <row r="232" spans="1:23" s="6521" customFormat="1" ht="15.75" hidden="1" thickBot="1" x14ac:dyDescent="0.3">
      <c r="A232"/>
      <c r="B232" s="6544" t="s">
        <v>1021</v>
      </c>
      <c r="C232" s="6545" t="s">
        <v>714</v>
      </c>
      <c r="D232" s="6546">
        <v>0</v>
      </c>
      <c r="E232" s="6559">
        <v>0</v>
      </c>
      <c r="F232" s="6547" t="s">
        <v>613</v>
      </c>
      <c r="G232" s="6548">
        <v>0</v>
      </c>
      <c r="H232" s="6560">
        <v>0</v>
      </c>
      <c r="I232" s="6547" t="s">
        <v>613</v>
      </c>
      <c r="J232" s="6546">
        <v>0</v>
      </c>
      <c r="K232" s="6559">
        <v>0</v>
      </c>
      <c r="L232" s="6547" t="s">
        <v>613</v>
      </c>
      <c r="M232"/>
      <c r="N232"/>
      <c r="O232"/>
      <c r="P232"/>
      <c r="Q232"/>
      <c r="R232"/>
      <c r="S232"/>
      <c r="T232"/>
      <c r="U232"/>
      <c r="V232"/>
      <c r="W232"/>
    </row>
    <row r="233" spans="1:23" s="6521" customFormat="1" ht="15.75" hidden="1" thickBot="1" x14ac:dyDescent="0.3">
      <c r="A233"/>
      <c r="B233" s="6544" t="s">
        <v>1022</v>
      </c>
      <c r="C233" s="6545" t="s">
        <v>715</v>
      </c>
      <c r="D233" s="6546">
        <v>0</v>
      </c>
      <c r="E233" s="6559">
        <v>0</v>
      </c>
      <c r="F233" s="6547" t="s">
        <v>613</v>
      </c>
      <c r="G233" s="6548">
        <v>0</v>
      </c>
      <c r="H233" s="6560">
        <v>0</v>
      </c>
      <c r="I233" s="6547" t="s">
        <v>613</v>
      </c>
      <c r="J233" s="6546">
        <v>0</v>
      </c>
      <c r="K233" s="6559">
        <v>0</v>
      </c>
      <c r="L233" s="6547" t="s">
        <v>613</v>
      </c>
      <c r="M233"/>
      <c r="N233"/>
      <c r="O233"/>
      <c r="P233"/>
      <c r="Q233"/>
      <c r="R233"/>
      <c r="S233"/>
      <c r="T233"/>
      <c r="U233"/>
      <c r="V233"/>
      <c r="W233"/>
    </row>
    <row r="234" spans="1:23" s="6521" customFormat="1" ht="15.75" hidden="1" thickBot="1" x14ac:dyDescent="0.3">
      <c r="A234"/>
      <c r="B234" s="6544" t="s">
        <v>1023</v>
      </c>
      <c r="C234" s="6545" t="s">
        <v>716</v>
      </c>
      <c r="D234" s="6577">
        <v>0</v>
      </c>
      <c r="E234" s="6559">
        <v>0</v>
      </c>
      <c r="F234" s="6547" t="s">
        <v>613</v>
      </c>
      <c r="G234" s="6548">
        <v>0</v>
      </c>
      <c r="H234" s="6560">
        <v>0</v>
      </c>
      <c r="I234" s="6547" t="s">
        <v>613</v>
      </c>
      <c r="J234" s="6577">
        <v>0</v>
      </c>
      <c r="K234" s="6559">
        <v>0</v>
      </c>
      <c r="L234" s="6547" t="s">
        <v>613</v>
      </c>
      <c r="M234"/>
      <c r="N234"/>
      <c r="O234"/>
      <c r="P234"/>
      <c r="Q234"/>
      <c r="R234"/>
      <c r="S234"/>
      <c r="T234"/>
      <c r="U234"/>
      <c r="V234"/>
      <c r="W234"/>
    </row>
    <row r="235" spans="1:23" s="6521" customFormat="1" ht="13.5" hidden="1" customHeight="1" thickBot="1" x14ac:dyDescent="0.3">
      <c r="A235"/>
      <c r="B235" s="7666" t="s">
        <v>1202</v>
      </c>
      <c r="C235" s="7667"/>
      <c r="D235" s="6535">
        <v>0</v>
      </c>
      <c r="E235" s="6536">
        <v>0</v>
      </c>
      <c r="F235" s="6532" t="s">
        <v>613</v>
      </c>
      <c r="G235" s="6533">
        <v>0</v>
      </c>
      <c r="H235" s="6534">
        <v>0</v>
      </c>
      <c r="I235" s="6532" t="s">
        <v>613</v>
      </c>
      <c r="J235" s="6535">
        <v>0</v>
      </c>
      <c r="K235" s="6536">
        <v>0</v>
      </c>
      <c r="L235" s="6532" t="s">
        <v>613</v>
      </c>
      <c r="M235"/>
      <c r="N235"/>
      <c r="O235"/>
      <c r="P235"/>
      <c r="Q235"/>
      <c r="R235"/>
      <c r="S235"/>
      <c r="T235"/>
      <c r="U235"/>
      <c r="V235"/>
      <c r="W235"/>
    </row>
    <row r="236" spans="1:23" s="6521" customFormat="1" ht="15.75" hidden="1" thickBot="1" x14ac:dyDescent="0.3">
      <c r="A236"/>
      <c r="B236" s="6544" t="s">
        <v>718</v>
      </c>
      <c r="C236" s="6545" t="s">
        <v>555</v>
      </c>
      <c r="D236" s="6539">
        <v>0</v>
      </c>
      <c r="E236" s="6559">
        <v>0</v>
      </c>
      <c r="F236" s="6547" t="s">
        <v>613</v>
      </c>
      <c r="G236" s="6548">
        <v>0</v>
      </c>
      <c r="H236" s="6560">
        <v>0</v>
      </c>
      <c r="I236" s="6547" t="s">
        <v>613</v>
      </c>
      <c r="J236" s="6539">
        <v>0</v>
      </c>
      <c r="K236" s="6559">
        <v>0</v>
      </c>
      <c r="L236" s="6547" t="s">
        <v>613</v>
      </c>
      <c r="M236"/>
      <c r="N236"/>
      <c r="O236"/>
      <c r="P236"/>
      <c r="Q236"/>
      <c r="R236"/>
      <c r="S236"/>
      <c r="T236"/>
      <c r="U236"/>
      <c r="V236"/>
      <c r="W236"/>
    </row>
    <row r="237" spans="1:23" s="6521" customFormat="1" ht="15.75" hidden="1" thickBot="1" x14ac:dyDescent="0.3">
      <c r="A237"/>
      <c r="B237" s="6544" t="s">
        <v>1025</v>
      </c>
      <c r="C237" s="6545" t="s">
        <v>556</v>
      </c>
      <c r="D237" s="6546">
        <v>0</v>
      </c>
      <c r="E237" s="6559">
        <v>0</v>
      </c>
      <c r="F237" s="6547" t="s">
        <v>613</v>
      </c>
      <c r="G237" s="6548">
        <v>0</v>
      </c>
      <c r="H237" s="6560">
        <v>0</v>
      </c>
      <c r="I237" s="6547" t="s">
        <v>613</v>
      </c>
      <c r="J237" s="6546">
        <v>0</v>
      </c>
      <c r="K237" s="6559">
        <v>0</v>
      </c>
      <c r="L237" s="6547" t="s">
        <v>613</v>
      </c>
      <c r="M237"/>
      <c r="N237"/>
      <c r="O237"/>
      <c r="P237"/>
      <c r="Q237"/>
      <c r="R237"/>
      <c r="S237"/>
      <c r="T237"/>
      <c r="U237"/>
      <c r="V237"/>
      <c r="W237"/>
    </row>
    <row r="238" spans="1:23" s="6521" customFormat="1" ht="15.75" hidden="1" thickBot="1" x14ac:dyDescent="0.3">
      <c r="A238"/>
      <c r="B238" s="6544" t="s">
        <v>719</v>
      </c>
      <c r="C238" s="6545" t="s">
        <v>557</v>
      </c>
      <c r="D238" s="6546">
        <v>0</v>
      </c>
      <c r="E238" s="6559">
        <v>0</v>
      </c>
      <c r="F238" s="6547" t="s">
        <v>613</v>
      </c>
      <c r="G238" s="6548">
        <v>0</v>
      </c>
      <c r="H238" s="6560">
        <v>0</v>
      </c>
      <c r="I238" s="6547" t="s">
        <v>613</v>
      </c>
      <c r="J238" s="6546">
        <v>0</v>
      </c>
      <c r="K238" s="6559">
        <v>0</v>
      </c>
      <c r="L238" s="6547" t="s">
        <v>613</v>
      </c>
      <c r="M238"/>
      <c r="N238"/>
      <c r="O238"/>
      <c r="P238"/>
      <c r="Q238"/>
      <c r="R238"/>
      <c r="S238"/>
      <c r="T238"/>
      <c r="U238"/>
      <c r="V238"/>
      <c r="W238"/>
    </row>
    <row r="239" spans="1:23" s="6521" customFormat="1" ht="15.75" hidden="1" thickBot="1" x14ac:dyDescent="0.3">
      <c r="A239"/>
      <c r="B239" s="6544" t="s">
        <v>720</v>
      </c>
      <c r="C239" s="6545" t="s">
        <v>558</v>
      </c>
      <c r="D239" s="6546">
        <v>0</v>
      </c>
      <c r="E239" s="6559">
        <v>0</v>
      </c>
      <c r="F239" s="6547" t="s">
        <v>613</v>
      </c>
      <c r="G239" s="6548">
        <v>0</v>
      </c>
      <c r="H239" s="6560">
        <v>0</v>
      </c>
      <c r="I239" s="6547" t="s">
        <v>613</v>
      </c>
      <c r="J239" s="6546">
        <v>0</v>
      </c>
      <c r="K239" s="6559">
        <v>0</v>
      </c>
      <c r="L239" s="6547" t="s">
        <v>613</v>
      </c>
      <c r="M239"/>
      <c r="N239"/>
      <c r="O239"/>
      <c r="P239"/>
      <c r="Q239"/>
      <c r="R239"/>
      <c r="S239"/>
      <c r="T239"/>
      <c r="U239"/>
      <c r="V239"/>
      <c r="W239"/>
    </row>
    <row r="240" spans="1:23" s="6521" customFormat="1" ht="15.75" hidden="1" thickBot="1" x14ac:dyDescent="0.3">
      <c r="A240"/>
      <c r="B240" s="6544" t="s">
        <v>1026</v>
      </c>
      <c r="C240" s="6545" t="s">
        <v>559</v>
      </c>
      <c r="D240" s="6546">
        <v>0</v>
      </c>
      <c r="E240" s="6559">
        <v>0</v>
      </c>
      <c r="F240" s="6547" t="s">
        <v>613</v>
      </c>
      <c r="G240" s="6548">
        <v>0</v>
      </c>
      <c r="H240" s="6560">
        <v>0</v>
      </c>
      <c r="I240" s="6547" t="s">
        <v>613</v>
      </c>
      <c r="J240" s="6546">
        <v>0</v>
      </c>
      <c r="K240" s="6559">
        <v>0</v>
      </c>
      <c r="L240" s="6547" t="s">
        <v>613</v>
      </c>
      <c r="M240"/>
      <c r="N240"/>
      <c r="O240"/>
      <c r="P240"/>
      <c r="Q240"/>
      <c r="R240"/>
      <c r="S240"/>
      <c r="T240"/>
      <c r="U240"/>
      <c r="V240"/>
      <c r="W240"/>
    </row>
    <row r="241" spans="1:23" s="6521" customFormat="1" ht="15.75" hidden="1" thickBot="1" x14ac:dyDescent="0.3">
      <c r="A241"/>
      <c r="B241" s="6544" t="s">
        <v>1027</v>
      </c>
      <c r="C241" s="6545" t="s">
        <v>560</v>
      </c>
      <c r="D241" s="6546">
        <v>0</v>
      </c>
      <c r="E241" s="6559">
        <v>0</v>
      </c>
      <c r="F241" s="6547" t="s">
        <v>613</v>
      </c>
      <c r="G241" s="6548">
        <v>0</v>
      </c>
      <c r="H241" s="6560">
        <v>0</v>
      </c>
      <c r="I241" s="6547" t="s">
        <v>613</v>
      </c>
      <c r="J241" s="6546">
        <v>0</v>
      </c>
      <c r="K241" s="6559">
        <v>0</v>
      </c>
      <c r="L241" s="6547" t="s">
        <v>613</v>
      </c>
      <c r="M241"/>
      <c r="N241"/>
      <c r="O241"/>
      <c r="P241"/>
      <c r="Q241"/>
      <c r="R241"/>
      <c r="S241"/>
      <c r="T241"/>
      <c r="U241"/>
      <c r="V241"/>
      <c r="W241"/>
    </row>
    <row r="242" spans="1:23" s="6521" customFormat="1" ht="15.75" hidden="1" thickBot="1" x14ac:dyDescent="0.3">
      <c r="A242"/>
      <c r="B242" s="6544" t="s">
        <v>1028</v>
      </c>
      <c r="C242" s="6545" t="s">
        <v>721</v>
      </c>
      <c r="D242" s="6546">
        <v>0</v>
      </c>
      <c r="E242" s="6559">
        <v>0</v>
      </c>
      <c r="F242" s="6547" t="s">
        <v>613</v>
      </c>
      <c r="G242" s="6548">
        <v>0</v>
      </c>
      <c r="H242" s="6560">
        <v>0</v>
      </c>
      <c r="I242" s="6547" t="s">
        <v>613</v>
      </c>
      <c r="J242" s="6546">
        <v>0</v>
      </c>
      <c r="K242" s="6559">
        <v>0</v>
      </c>
      <c r="L242" s="6547" t="s">
        <v>613</v>
      </c>
      <c r="M242"/>
      <c r="N242"/>
      <c r="O242"/>
      <c r="P242"/>
      <c r="Q242"/>
      <c r="R242"/>
      <c r="S242"/>
      <c r="T242"/>
      <c r="U242"/>
      <c r="V242"/>
      <c r="W242"/>
    </row>
    <row r="243" spans="1:23" s="6521" customFormat="1" ht="15.75" hidden="1" thickBot="1" x14ac:dyDescent="0.3">
      <c r="A243"/>
      <c r="B243" s="6544" t="s">
        <v>1029</v>
      </c>
      <c r="C243" s="6545" t="s">
        <v>722</v>
      </c>
      <c r="D243" s="6546">
        <v>0</v>
      </c>
      <c r="E243" s="6559">
        <v>0</v>
      </c>
      <c r="F243" s="6547" t="s">
        <v>613</v>
      </c>
      <c r="G243" s="6548">
        <v>0</v>
      </c>
      <c r="H243" s="6560">
        <v>0</v>
      </c>
      <c r="I243" s="6547" t="s">
        <v>613</v>
      </c>
      <c r="J243" s="6546">
        <v>0</v>
      </c>
      <c r="K243" s="6559">
        <v>0</v>
      </c>
      <c r="L243" s="6547" t="s">
        <v>613</v>
      </c>
      <c r="M243"/>
      <c r="N243"/>
      <c r="O243"/>
      <c r="P243"/>
      <c r="Q243"/>
      <c r="R243"/>
      <c r="S243"/>
      <c r="T243"/>
      <c r="U243"/>
      <c r="V243"/>
      <c r="W243"/>
    </row>
    <row r="244" spans="1:23" s="6521" customFormat="1" ht="25.5" hidden="1" thickBot="1" x14ac:dyDescent="0.3">
      <c r="A244"/>
      <c r="B244" s="6544" t="s">
        <v>1030</v>
      </c>
      <c r="C244" s="6545" t="s">
        <v>723</v>
      </c>
      <c r="D244" s="6546">
        <v>0</v>
      </c>
      <c r="E244" s="6559">
        <v>0</v>
      </c>
      <c r="F244" s="6547" t="s">
        <v>613</v>
      </c>
      <c r="G244" s="6548">
        <v>0</v>
      </c>
      <c r="H244" s="6560">
        <v>0</v>
      </c>
      <c r="I244" s="6547" t="s">
        <v>613</v>
      </c>
      <c r="J244" s="6546">
        <v>0</v>
      </c>
      <c r="K244" s="6559">
        <v>0</v>
      </c>
      <c r="L244" s="6547" t="s">
        <v>613</v>
      </c>
      <c r="M244"/>
      <c r="N244"/>
      <c r="O244"/>
      <c r="P244"/>
      <c r="Q244"/>
      <c r="R244"/>
      <c r="S244"/>
      <c r="T244"/>
      <c r="U244"/>
      <c r="V244"/>
      <c r="W244"/>
    </row>
    <row r="245" spans="1:23" s="6521" customFormat="1" ht="15.75" hidden="1" thickBot="1" x14ac:dyDescent="0.3">
      <c r="A245"/>
      <c r="B245" s="6544" t="s">
        <v>1031</v>
      </c>
      <c r="C245" s="6545" t="s">
        <v>561</v>
      </c>
      <c r="D245" s="6577">
        <v>0</v>
      </c>
      <c r="E245" s="6559">
        <v>0</v>
      </c>
      <c r="F245" s="6547" t="s">
        <v>613</v>
      </c>
      <c r="G245" s="6548">
        <v>0</v>
      </c>
      <c r="H245" s="6560">
        <v>0</v>
      </c>
      <c r="I245" s="6547" t="s">
        <v>613</v>
      </c>
      <c r="J245" s="6577">
        <v>0</v>
      </c>
      <c r="K245" s="6559">
        <v>0</v>
      </c>
      <c r="L245" s="6547" t="s">
        <v>613</v>
      </c>
      <c r="M245"/>
      <c r="N245"/>
      <c r="O245"/>
      <c r="P245"/>
      <c r="Q245"/>
      <c r="R245"/>
      <c r="S245"/>
      <c r="T245"/>
      <c r="U245"/>
      <c r="V245"/>
      <c r="W245"/>
    </row>
    <row r="246" spans="1:23" s="6521" customFormat="1" ht="13.5" customHeight="1" thickBot="1" x14ac:dyDescent="0.3">
      <c r="A246"/>
      <c r="B246" s="7666" t="s">
        <v>1203</v>
      </c>
      <c r="C246" s="7667"/>
      <c r="D246" s="6558">
        <v>4</v>
      </c>
      <c r="E246" s="6536">
        <v>4</v>
      </c>
      <c r="F246" s="6532">
        <v>0</v>
      </c>
      <c r="G246" s="6533">
        <v>0</v>
      </c>
      <c r="H246" s="6534">
        <v>0</v>
      </c>
      <c r="I246" s="6532" t="s">
        <v>613</v>
      </c>
      <c r="J246" s="6558">
        <v>4</v>
      </c>
      <c r="K246" s="6536">
        <v>4</v>
      </c>
      <c r="L246" s="6532">
        <v>0</v>
      </c>
      <c r="M246"/>
      <c r="N246"/>
      <c r="O246"/>
      <c r="P246"/>
      <c r="Q246"/>
      <c r="R246"/>
      <c r="S246"/>
      <c r="T246"/>
      <c r="U246"/>
      <c r="V246"/>
      <c r="W246"/>
    </row>
    <row r="247" spans="1:23" s="6521" customFormat="1" ht="24.75" hidden="1" x14ac:dyDescent="0.25">
      <c r="A247"/>
      <c r="B247" s="6544" t="s">
        <v>1033</v>
      </c>
      <c r="C247" s="6545" t="s">
        <v>725</v>
      </c>
      <c r="D247" s="6539">
        <v>0</v>
      </c>
      <c r="E247" s="6540">
        <v>0</v>
      </c>
      <c r="F247" s="6541" t="s">
        <v>613</v>
      </c>
      <c r="G247" s="6548">
        <v>0</v>
      </c>
      <c r="H247" s="6543">
        <v>0</v>
      </c>
      <c r="I247" s="6547" t="s">
        <v>613</v>
      </c>
      <c r="J247" s="6539">
        <v>0</v>
      </c>
      <c r="K247" s="6540">
        <v>0</v>
      </c>
      <c r="L247" s="6541" t="s">
        <v>613</v>
      </c>
      <c r="M247"/>
      <c r="N247"/>
      <c r="O247"/>
      <c r="P247"/>
      <c r="Q247"/>
      <c r="R247"/>
      <c r="S247"/>
      <c r="T247"/>
      <c r="U247"/>
      <c r="V247"/>
      <c r="W247"/>
    </row>
    <row r="248" spans="1:23" s="6521" customFormat="1" ht="24.75" hidden="1" x14ac:dyDescent="0.25">
      <c r="A248"/>
      <c r="B248" s="6544" t="s">
        <v>1034</v>
      </c>
      <c r="C248" s="6545" t="s">
        <v>726</v>
      </c>
      <c r="D248" s="6546">
        <v>0</v>
      </c>
      <c r="E248" s="6559">
        <v>0</v>
      </c>
      <c r="F248" s="6547" t="s">
        <v>613</v>
      </c>
      <c r="G248" s="6548">
        <v>0</v>
      </c>
      <c r="H248" s="6560">
        <v>0</v>
      </c>
      <c r="I248" s="6547" t="s">
        <v>613</v>
      </c>
      <c r="J248" s="6546">
        <v>0</v>
      </c>
      <c r="K248" s="6559">
        <v>0</v>
      </c>
      <c r="L248" s="6547" t="s">
        <v>613</v>
      </c>
      <c r="M248"/>
      <c r="N248"/>
      <c r="O248"/>
      <c r="P248"/>
      <c r="Q248"/>
      <c r="R248"/>
      <c r="S248"/>
      <c r="T248"/>
      <c r="U248"/>
      <c r="V248"/>
      <c r="W248"/>
    </row>
    <row r="249" spans="1:23" s="6521" customFormat="1" ht="24.75" x14ac:dyDescent="0.25">
      <c r="A249"/>
      <c r="B249" s="6544" t="s">
        <v>727</v>
      </c>
      <c r="C249" s="6545" t="s">
        <v>728</v>
      </c>
      <c r="D249" s="6546">
        <v>2</v>
      </c>
      <c r="E249" s="6559">
        <v>0</v>
      </c>
      <c r="F249" s="6547" t="s">
        <v>613</v>
      </c>
      <c r="G249" s="6548">
        <v>0</v>
      </c>
      <c r="H249" s="6560">
        <v>0</v>
      </c>
      <c r="I249" s="6547" t="s">
        <v>613</v>
      </c>
      <c r="J249" s="6546">
        <v>2</v>
      </c>
      <c r="K249" s="6559">
        <v>0</v>
      </c>
      <c r="L249" s="6547" t="s">
        <v>613</v>
      </c>
      <c r="M249"/>
      <c r="N249"/>
      <c r="O249"/>
      <c r="P249"/>
      <c r="Q249"/>
      <c r="R249"/>
      <c r="S249"/>
      <c r="T249"/>
      <c r="U249"/>
      <c r="V249"/>
      <c r="W249"/>
    </row>
    <row r="250" spans="1:23" s="6521" customFormat="1" x14ac:dyDescent="0.25">
      <c r="A250"/>
      <c r="B250" s="6544" t="s">
        <v>1035</v>
      </c>
      <c r="C250" s="6545" t="s">
        <v>729</v>
      </c>
      <c r="D250" s="6546">
        <v>2</v>
      </c>
      <c r="E250" s="6559">
        <v>3</v>
      </c>
      <c r="F250" s="6547">
        <v>50</v>
      </c>
      <c r="G250" s="6548">
        <v>0</v>
      </c>
      <c r="H250" s="6560">
        <v>0</v>
      </c>
      <c r="I250" s="6547" t="s">
        <v>613</v>
      </c>
      <c r="J250" s="6546">
        <v>2</v>
      </c>
      <c r="K250" s="6559">
        <v>3</v>
      </c>
      <c r="L250" s="6547">
        <v>50</v>
      </c>
      <c r="M250"/>
      <c r="N250"/>
      <c r="O250"/>
      <c r="P250"/>
      <c r="Q250"/>
      <c r="R250"/>
      <c r="S250"/>
      <c r="T250"/>
      <c r="U250"/>
      <c r="V250"/>
      <c r="W250"/>
    </row>
    <row r="251" spans="1:23" s="6521" customFormat="1" hidden="1" x14ac:dyDescent="0.25">
      <c r="A251"/>
      <c r="B251" s="6544" t="s">
        <v>1036</v>
      </c>
      <c r="C251" s="6545" t="s">
        <v>730</v>
      </c>
      <c r="D251" s="6546">
        <v>0</v>
      </c>
      <c r="E251" s="6559">
        <v>0</v>
      </c>
      <c r="F251" s="6547" t="s">
        <v>613</v>
      </c>
      <c r="G251" s="6548">
        <v>0</v>
      </c>
      <c r="H251" s="6560">
        <v>0</v>
      </c>
      <c r="I251" s="6547" t="s">
        <v>613</v>
      </c>
      <c r="J251" s="6546">
        <v>0</v>
      </c>
      <c r="K251" s="6559">
        <v>0</v>
      </c>
      <c r="L251" s="6547" t="s">
        <v>613</v>
      </c>
      <c r="M251"/>
      <c r="N251"/>
      <c r="O251"/>
      <c r="P251"/>
      <c r="Q251"/>
      <c r="R251"/>
      <c r="S251"/>
      <c r="T251"/>
      <c r="U251"/>
      <c r="V251"/>
      <c r="W251"/>
    </row>
    <row r="252" spans="1:23" s="6521" customFormat="1" ht="15.75" thickBot="1" x14ac:dyDescent="0.3">
      <c r="A252"/>
      <c r="B252" s="6544" t="s">
        <v>1037</v>
      </c>
      <c r="C252" s="6545" t="s">
        <v>731</v>
      </c>
      <c r="D252" s="6546">
        <v>0</v>
      </c>
      <c r="E252" s="6559">
        <v>1</v>
      </c>
      <c r="F252" s="6547" t="s">
        <v>613</v>
      </c>
      <c r="G252" s="6548">
        <v>0</v>
      </c>
      <c r="H252" s="6560">
        <v>0</v>
      </c>
      <c r="I252" s="6547" t="s">
        <v>613</v>
      </c>
      <c r="J252" s="6546">
        <v>0</v>
      </c>
      <c r="K252" s="6559">
        <v>1</v>
      </c>
      <c r="L252" s="6547" t="s">
        <v>613</v>
      </c>
      <c r="M252"/>
      <c r="N252"/>
      <c r="O252"/>
      <c r="P252"/>
      <c r="Q252"/>
      <c r="R252"/>
      <c r="S252"/>
      <c r="T252"/>
      <c r="U252"/>
      <c r="V252"/>
      <c r="W252"/>
    </row>
    <row r="253" spans="1:23" s="6521" customFormat="1" ht="15.75" hidden="1" thickBot="1" x14ac:dyDescent="0.3">
      <c r="A253"/>
      <c r="B253" s="6544" t="s">
        <v>1038</v>
      </c>
      <c r="C253" s="6545" t="s">
        <v>732</v>
      </c>
      <c r="D253" s="6546">
        <v>0</v>
      </c>
      <c r="E253" s="6559">
        <v>0</v>
      </c>
      <c r="F253" s="6547" t="s">
        <v>613</v>
      </c>
      <c r="G253" s="6548">
        <v>0</v>
      </c>
      <c r="H253" s="6560">
        <v>0</v>
      </c>
      <c r="I253" s="6547" t="s">
        <v>613</v>
      </c>
      <c r="J253" s="6546">
        <v>0</v>
      </c>
      <c r="K253" s="6559">
        <v>0</v>
      </c>
      <c r="L253" s="6547" t="s">
        <v>613</v>
      </c>
      <c r="M253"/>
      <c r="N253"/>
      <c r="O253"/>
      <c r="P253"/>
      <c r="Q253"/>
      <c r="R253"/>
      <c r="S253"/>
      <c r="T253"/>
      <c r="U253"/>
      <c r="V253"/>
      <c r="W253"/>
    </row>
    <row r="254" spans="1:23" s="6521" customFormat="1" ht="25.5" hidden="1" thickBot="1" x14ac:dyDescent="0.3">
      <c r="A254"/>
      <c r="B254" s="6544" t="s">
        <v>1039</v>
      </c>
      <c r="C254" s="6545" t="s">
        <v>733</v>
      </c>
      <c r="D254" s="6546">
        <v>0</v>
      </c>
      <c r="E254" s="6559">
        <v>0</v>
      </c>
      <c r="F254" s="6547" t="s">
        <v>613</v>
      </c>
      <c r="G254" s="6548">
        <v>0</v>
      </c>
      <c r="H254" s="6560">
        <v>0</v>
      </c>
      <c r="I254" s="6547" t="s">
        <v>613</v>
      </c>
      <c r="J254" s="6546">
        <v>0</v>
      </c>
      <c r="K254" s="6559">
        <v>0</v>
      </c>
      <c r="L254" s="6547" t="s">
        <v>613</v>
      </c>
      <c r="M254"/>
      <c r="N254"/>
      <c r="O254"/>
      <c r="P254"/>
      <c r="Q254"/>
      <c r="R254"/>
      <c r="S254"/>
      <c r="T254"/>
      <c r="U254"/>
      <c r="V254"/>
      <c r="W254"/>
    </row>
    <row r="255" spans="1:23" s="6521" customFormat="1" ht="25.5" hidden="1" thickBot="1" x14ac:dyDescent="0.3">
      <c r="A255"/>
      <c r="B255" s="6544" t="s">
        <v>1040</v>
      </c>
      <c r="C255" s="6545" t="s">
        <v>734</v>
      </c>
      <c r="D255" s="6546">
        <v>0</v>
      </c>
      <c r="E255" s="6559">
        <v>0</v>
      </c>
      <c r="F255" s="6547" t="s">
        <v>613</v>
      </c>
      <c r="G255" s="6548">
        <v>0</v>
      </c>
      <c r="H255" s="6560">
        <v>0</v>
      </c>
      <c r="I255" s="6547" t="s">
        <v>613</v>
      </c>
      <c r="J255" s="6546">
        <v>0</v>
      </c>
      <c r="K255" s="6559">
        <v>0</v>
      </c>
      <c r="L255" s="6547" t="s">
        <v>613</v>
      </c>
      <c r="M255"/>
      <c r="N255"/>
      <c r="O255"/>
      <c r="P255"/>
      <c r="Q255"/>
      <c r="R255"/>
      <c r="S255"/>
      <c r="T255"/>
      <c r="U255"/>
      <c r="V255"/>
      <c r="W255"/>
    </row>
    <row r="256" spans="1:23" s="6521" customFormat="1" ht="25.5" hidden="1" thickBot="1" x14ac:dyDescent="0.3">
      <c r="A256"/>
      <c r="B256" s="6544" t="s">
        <v>1041</v>
      </c>
      <c r="C256" s="6545" t="s">
        <v>735</v>
      </c>
      <c r="D256" s="6546">
        <v>0</v>
      </c>
      <c r="E256" s="6559">
        <v>0</v>
      </c>
      <c r="F256" s="6547" t="s">
        <v>613</v>
      </c>
      <c r="G256" s="6548">
        <v>0</v>
      </c>
      <c r="H256" s="6560">
        <v>0</v>
      </c>
      <c r="I256" s="6547" t="s">
        <v>613</v>
      </c>
      <c r="J256" s="6546">
        <v>0</v>
      </c>
      <c r="K256" s="6559">
        <v>0</v>
      </c>
      <c r="L256" s="6547" t="s">
        <v>613</v>
      </c>
      <c r="M256"/>
      <c r="N256"/>
      <c r="O256"/>
      <c r="P256"/>
      <c r="Q256"/>
      <c r="R256"/>
      <c r="S256"/>
      <c r="T256"/>
      <c r="U256"/>
      <c r="V256"/>
      <c r="W256"/>
    </row>
    <row r="257" spans="1:23" s="6521" customFormat="1" ht="15.75" hidden="1" thickBot="1" x14ac:dyDescent="0.3">
      <c r="A257"/>
      <c r="B257" s="6544" t="s">
        <v>1042</v>
      </c>
      <c r="C257" s="6545" t="s">
        <v>736</v>
      </c>
      <c r="D257" s="6546">
        <v>0</v>
      </c>
      <c r="E257" s="6559">
        <v>0</v>
      </c>
      <c r="F257" s="6547" t="s">
        <v>613</v>
      </c>
      <c r="G257" s="6548">
        <v>0</v>
      </c>
      <c r="H257" s="6560">
        <v>0</v>
      </c>
      <c r="I257" s="6547" t="s">
        <v>613</v>
      </c>
      <c r="J257" s="6546">
        <v>0</v>
      </c>
      <c r="K257" s="6559">
        <v>0</v>
      </c>
      <c r="L257" s="6547" t="s">
        <v>613</v>
      </c>
      <c r="M257"/>
      <c r="N257"/>
      <c r="O257"/>
      <c r="P257"/>
      <c r="Q257"/>
      <c r="R257"/>
      <c r="S257"/>
      <c r="T257"/>
      <c r="U257"/>
      <c r="V257"/>
      <c r="W257"/>
    </row>
    <row r="258" spans="1:23" s="6521" customFormat="1" ht="25.5" hidden="1" thickBot="1" x14ac:dyDescent="0.3">
      <c r="A258"/>
      <c r="B258" s="6544" t="s">
        <v>1043</v>
      </c>
      <c r="C258" s="6545" t="s">
        <v>737</v>
      </c>
      <c r="D258" s="6546">
        <v>0</v>
      </c>
      <c r="E258" s="6559">
        <v>0</v>
      </c>
      <c r="F258" s="6547" t="s">
        <v>613</v>
      </c>
      <c r="G258" s="6548">
        <v>0</v>
      </c>
      <c r="H258" s="6560">
        <v>0</v>
      </c>
      <c r="I258" s="6547" t="s">
        <v>613</v>
      </c>
      <c r="J258" s="6546">
        <v>0</v>
      </c>
      <c r="K258" s="6559">
        <v>0</v>
      </c>
      <c r="L258" s="6547" t="s">
        <v>613</v>
      </c>
      <c r="M258"/>
      <c r="N258"/>
      <c r="O258"/>
      <c r="P258"/>
      <c r="Q258"/>
      <c r="R258"/>
      <c r="S258"/>
      <c r="T258"/>
      <c r="U258"/>
      <c r="V258"/>
      <c r="W258"/>
    </row>
    <row r="259" spans="1:23" s="6521" customFormat="1" ht="15.75" hidden="1" thickBot="1" x14ac:dyDescent="0.3">
      <c r="A259"/>
      <c r="B259" s="6544" t="s">
        <v>1044</v>
      </c>
      <c r="C259" s="6545" t="s">
        <v>738</v>
      </c>
      <c r="D259" s="6577">
        <v>0</v>
      </c>
      <c r="E259" s="6559">
        <v>0</v>
      </c>
      <c r="F259" s="6547" t="s">
        <v>613</v>
      </c>
      <c r="G259" s="6548">
        <v>0</v>
      </c>
      <c r="H259" s="6560">
        <v>0</v>
      </c>
      <c r="I259" s="6547" t="s">
        <v>613</v>
      </c>
      <c r="J259" s="6577">
        <v>0</v>
      </c>
      <c r="K259" s="6559">
        <v>0</v>
      </c>
      <c r="L259" s="6547" t="s">
        <v>613</v>
      </c>
      <c r="M259"/>
      <c r="N259"/>
      <c r="O259"/>
      <c r="P259"/>
      <c r="Q259"/>
      <c r="R259"/>
      <c r="S259"/>
      <c r="T259"/>
      <c r="U259"/>
      <c r="V259"/>
      <c r="W259"/>
    </row>
    <row r="260" spans="1:23" s="6521" customFormat="1" ht="13.5" customHeight="1" thickBot="1" x14ac:dyDescent="0.3">
      <c r="A260"/>
      <c r="B260" s="7666" t="s">
        <v>1204</v>
      </c>
      <c r="C260" s="7667"/>
      <c r="D260" s="6558">
        <v>57</v>
      </c>
      <c r="E260" s="6536">
        <v>69</v>
      </c>
      <c r="F260" s="6532">
        <v>21.05263157894737</v>
      </c>
      <c r="G260" s="6533">
        <v>10</v>
      </c>
      <c r="H260" s="6534">
        <v>8</v>
      </c>
      <c r="I260" s="6532">
        <v>-20</v>
      </c>
      <c r="J260" s="6558">
        <v>47</v>
      </c>
      <c r="K260" s="6536">
        <v>61</v>
      </c>
      <c r="L260" s="6532">
        <v>29.787234042553195</v>
      </c>
      <c r="M260"/>
      <c r="N260"/>
      <c r="O260"/>
      <c r="P260"/>
      <c r="Q260"/>
      <c r="R260"/>
      <c r="S260"/>
      <c r="T260"/>
      <c r="U260"/>
      <c r="V260"/>
      <c r="W260"/>
    </row>
    <row r="261" spans="1:23" s="6521" customFormat="1" x14ac:dyDescent="0.25">
      <c r="A261"/>
      <c r="B261" s="6544" t="s">
        <v>1046</v>
      </c>
      <c r="C261" s="6545" t="s">
        <v>740</v>
      </c>
      <c r="D261" s="6539">
        <v>5</v>
      </c>
      <c r="E261" s="6540">
        <v>8</v>
      </c>
      <c r="F261" s="6541">
        <v>60</v>
      </c>
      <c r="G261" s="6548">
        <v>1</v>
      </c>
      <c r="H261" s="6543">
        <v>0</v>
      </c>
      <c r="I261" s="6547" t="s">
        <v>613</v>
      </c>
      <c r="J261" s="6539">
        <v>4</v>
      </c>
      <c r="K261" s="6540">
        <v>8</v>
      </c>
      <c r="L261" s="6541">
        <v>100</v>
      </c>
      <c r="M261"/>
      <c r="N261"/>
      <c r="O261"/>
      <c r="P261"/>
      <c r="Q261"/>
      <c r="R261"/>
      <c r="S261"/>
      <c r="T261"/>
      <c r="U261"/>
      <c r="V261"/>
      <c r="W261"/>
    </row>
    <row r="262" spans="1:23" s="6521" customFormat="1" x14ac:dyDescent="0.25">
      <c r="A262"/>
      <c r="B262" s="6544" t="s">
        <v>1047</v>
      </c>
      <c r="C262" s="6545" t="s">
        <v>741</v>
      </c>
      <c r="D262" s="6546">
        <v>2</v>
      </c>
      <c r="E262" s="6559">
        <v>1</v>
      </c>
      <c r="F262" s="6547">
        <v>-50</v>
      </c>
      <c r="G262" s="6548">
        <v>0</v>
      </c>
      <c r="H262" s="6560">
        <v>0</v>
      </c>
      <c r="I262" s="6547" t="s">
        <v>613</v>
      </c>
      <c r="J262" s="6546">
        <v>2</v>
      </c>
      <c r="K262" s="6559">
        <v>1</v>
      </c>
      <c r="L262" s="6547">
        <v>-50</v>
      </c>
      <c r="M262"/>
      <c r="N262"/>
      <c r="O262"/>
      <c r="P262"/>
      <c r="Q262"/>
      <c r="R262"/>
      <c r="S262"/>
      <c r="T262"/>
      <c r="U262"/>
      <c r="V262"/>
      <c r="W262"/>
    </row>
    <row r="263" spans="1:23" s="6521" customFormat="1" x14ac:dyDescent="0.25">
      <c r="A263"/>
      <c r="B263" s="6544" t="s">
        <v>742</v>
      </c>
      <c r="C263" s="6545" t="s">
        <v>743</v>
      </c>
      <c r="D263" s="6546">
        <v>1</v>
      </c>
      <c r="E263" s="6559">
        <v>0</v>
      </c>
      <c r="F263" s="6547" t="s">
        <v>613</v>
      </c>
      <c r="G263" s="6548">
        <v>0</v>
      </c>
      <c r="H263" s="6560">
        <v>0</v>
      </c>
      <c r="I263" s="6547"/>
      <c r="J263" s="6546">
        <v>1</v>
      </c>
      <c r="K263" s="6559">
        <v>0</v>
      </c>
      <c r="L263" s="6547"/>
      <c r="M263"/>
      <c r="N263"/>
      <c r="O263"/>
      <c r="P263"/>
      <c r="Q263"/>
      <c r="R263"/>
      <c r="S263"/>
      <c r="T263"/>
      <c r="U263"/>
      <c r="V263"/>
      <c r="W263"/>
    </row>
    <row r="264" spans="1:23" s="6521" customFormat="1" ht="36" x14ac:dyDescent="0.25">
      <c r="A264"/>
      <c r="B264" s="6544" t="s">
        <v>1227</v>
      </c>
      <c r="C264" s="5623" t="s">
        <v>562</v>
      </c>
      <c r="D264" s="6546">
        <v>0</v>
      </c>
      <c r="E264" s="6559">
        <v>2</v>
      </c>
      <c r="F264" s="6547" t="s">
        <v>613</v>
      </c>
      <c r="G264" s="6548">
        <v>0</v>
      </c>
      <c r="H264" s="6560">
        <v>0</v>
      </c>
      <c r="I264" s="6547"/>
      <c r="J264" s="6546">
        <v>0</v>
      </c>
      <c r="K264" s="6559">
        <v>2</v>
      </c>
      <c r="L264" s="6547"/>
      <c r="M264"/>
      <c r="N264"/>
      <c r="O264"/>
      <c r="P264"/>
      <c r="Q264"/>
      <c r="R264"/>
      <c r="S264"/>
      <c r="T264"/>
      <c r="U264"/>
      <c r="V264"/>
      <c r="W264"/>
    </row>
    <row r="265" spans="1:23" s="6521" customFormat="1" x14ac:dyDescent="0.25">
      <c r="A265"/>
      <c r="B265" s="6544" t="s">
        <v>1050</v>
      </c>
      <c r="C265" s="6545" t="s">
        <v>744</v>
      </c>
      <c r="D265" s="6546">
        <v>8</v>
      </c>
      <c r="E265" s="6559">
        <v>11</v>
      </c>
      <c r="F265" s="6547">
        <v>37.5</v>
      </c>
      <c r="G265" s="6548">
        <v>5</v>
      </c>
      <c r="H265" s="6560">
        <v>2</v>
      </c>
      <c r="I265" s="6547">
        <v>-60</v>
      </c>
      <c r="J265" s="6546">
        <v>3</v>
      </c>
      <c r="K265" s="6559">
        <v>9</v>
      </c>
      <c r="L265" s="6547">
        <v>200</v>
      </c>
      <c r="M265"/>
      <c r="N265"/>
      <c r="O265"/>
      <c r="P265"/>
      <c r="Q265"/>
      <c r="R265"/>
      <c r="S265"/>
      <c r="T265"/>
      <c r="U265"/>
      <c r="V265"/>
      <c r="W265"/>
    </row>
    <row r="266" spans="1:23" s="6521" customFormat="1" ht="24.75" hidden="1" x14ac:dyDescent="0.25">
      <c r="A266"/>
      <c r="B266" s="6544" t="s">
        <v>1051</v>
      </c>
      <c r="C266" s="6545" t="s">
        <v>745</v>
      </c>
      <c r="D266" s="6546">
        <v>0</v>
      </c>
      <c r="E266" s="6559">
        <v>0</v>
      </c>
      <c r="F266" s="6547" t="s">
        <v>613</v>
      </c>
      <c r="G266" s="6548">
        <v>0</v>
      </c>
      <c r="H266" s="6560">
        <v>0</v>
      </c>
      <c r="I266" s="6547" t="s">
        <v>613</v>
      </c>
      <c r="J266" s="6546">
        <v>0</v>
      </c>
      <c r="K266" s="6559">
        <v>0</v>
      </c>
      <c r="L266" s="6547" t="s">
        <v>613</v>
      </c>
      <c r="M266"/>
      <c r="N266"/>
      <c r="O266"/>
      <c r="P266"/>
      <c r="Q266"/>
      <c r="R266"/>
      <c r="S266"/>
      <c r="T266"/>
      <c r="U266"/>
      <c r="V266"/>
      <c r="W266"/>
    </row>
    <row r="267" spans="1:23" s="6521" customFormat="1" ht="24.75" hidden="1" x14ac:dyDescent="0.25">
      <c r="A267"/>
      <c r="B267" s="6544" t="s">
        <v>1052</v>
      </c>
      <c r="C267" s="6545" t="s">
        <v>746</v>
      </c>
      <c r="D267" s="6546">
        <v>0</v>
      </c>
      <c r="E267" s="6559">
        <v>0</v>
      </c>
      <c r="F267" s="6547" t="s">
        <v>613</v>
      </c>
      <c r="G267" s="6548">
        <v>0</v>
      </c>
      <c r="H267" s="6560">
        <v>0</v>
      </c>
      <c r="I267" s="6547" t="s">
        <v>613</v>
      </c>
      <c r="J267" s="6546">
        <v>0</v>
      </c>
      <c r="K267" s="6559">
        <v>0</v>
      </c>
      <c r="L267" s="6547" t="s">
        <v>613</v>
      </c>
      <c r="M267"/>
      <c r="N267"/>
      <c r="O267"/>
      <c r="P267"/>
      <c r="Q267"/>
      <c r="R267"/>
      <c r="S267"/>
      <c r="T267"/>
      <c r="U267"/>
      <c r="V267"/>
      <c r="W267"/>
    </row>
    <row r="268" spans="1:23" s="6521" customFormat="1" ht="24.75" hidden="1" x14ac:dyDescent="0.25">
      <c r="A268"/>
      <c r="B268" s="6544" t="s">
        <v>1053</v>
      </c>
      <c r="C268" s="6545" t="s">
        <v>747</v>
      </c>
      <c r="D268" s="6546">
        <v>0</v>
      </c>
      <c r="E268" s="6559">
        <v>0</v>
      </c>
      <c r="F268" s="6547" t="s">
        <v>613</v>
      </c>
      <c r="G268" s="6548">
        <v>0</v>
      </c>
      <c r="H268" s="6560">
        <v>0</v>
      </c>
      <c r="I268" s="6547" t="s">
        <v>613</v>
      </c>
      <c r="J268" s="6546">
        <v>0</v>
      </c>
      <c r="K268" s="6559">
        <v>0</v>
      </c>
      <c r="L268" s="6547" t="s">
        <v>613</v>
      </c>
      <c r="M268"/>
      <c r="N268"/>
      <c r="O268"/>
      <c r="P268"/>
      <c r="Q268"/>
      <c r="R268"/>
      <c r="S268"/>
      <c r="T268"/>
      <c r="U268"/>
      <c r="V268"/>
      <c r="W268"/>
    </row>
    <row r="269" spans="1:23" s="6521" customFormat="1" ht="24.75" hidden="1" x14ac:dyDescent="0.25">
      <c r="A269"/>
      <c r="B269" s="6544" t="s">
        <v>1054</v>
      </c>
      <c r="C269" s="6545" t="s">
        <v>580</v>
      </c>
      <c r="D269" s="6546">
        <v>0</v>
      </c>
      <c r="E269" s="6559">
        <v>0</v>
      </c>
      <c r="F269" s="6547" t="s">
        <v>613</v>
      </c>
      <c r="G269" s="6548">
        <v>0</v>
      </c>
      <c r="H269" s="6560">
        <v>0</v>
      </c>
      <c r="I269" s="6547" t="s">
        <v>613</v>
      </c>
      <c r="J269" s="6546">
        <v>0</v>
      </c>
      <c r="K269" s="6559">
        <v>0</v>
      </c>
      <c r="L269" s="6547" t="s">
        <v>613</v>
      </c>
      <c r="M269"/>
      <c r="N269"/>
      <c r="O269"/>
      <c r="P269"/>
      <c r="Q269"/>
      <c r="R269"/>
      <c r="S269"/>
      <c r="T269"/>
      <c r="U269"/>
      <c r="V269"/>
      <c r="W269"/>
    </row>
    <row r="270" spans="1:23" s="6521" customFormat="1" ht="24.75" hidden="1" x14ac:dyDescent="0.25">
      <c r="A270"/>
      <c r="B270" s="6544" t="s">
        <v>1055</v>
      </c>
      <c r="C270" s="6545" t="s">
        <v>748</v>
      </c>
      <c r="D270" s="6546">
        <v>0</v>
      </c>
      <c r="E270" s="6559">
        <v>0</v>
      </c>
      <c r="F270" s="6547" t="s">
        <v>613</v>
      </c>
      <c r="G270" s="6548">
        <v>0</v>
      </c>
      <c r="H270" s="6560">
        <v>0</v>
      </c>
      <c r="I270" s="6547" t="s">
        <v>613</v>
      </c>
      <c r="J270" s="6546">
        <v>0</v>
      </c>
      <c r="K270" s="6559">
        <v>0</v>
      </c>
      <c r="L270" s="6547" t="s">
        <v>613</v>
      </c>
      <c r="M270"/>
      <c r="N270"/>
      <c r="O270"/>
      <c r="P270"/>
      <c r="Q270"/>
      <c r="R270"/>
      <c r="S270"/>
      <c r="T270"/>
      <c r="U270"/>
      <c r="V270"/>
      <c r="W270"/>
    </row>
    <row r="271" spans="1:23" s="6521" customFormat="1" ht="24.75" hidden="1" x14ac:dyDescent="0.25">
      <c r="A271"/>
      <c r="B271" s="6544" t="s">
        <v>1056</v>
      </c>
      <c r="C271" s="6545" t="s">
        <v>749</v>
      </c>
      <c r="D271" s="6546">
        <v>0</v>
      </c>
      <c r="E271" s="6559">
        <v>0</v>
      </c>
      <c r="F271" s="6547" t="s">
        <v>613</v>
      </c>
      <c r="G271" s="6548">
        <v>0</v>
      </c>
      <c r="H271" s="6560">
        <v>0</v>
      </c>
      <c r="I271" s="6547" t="s">
        <v>613</v>
      </c>
      <c r="J271" s="6546">
        <v>0</v>
      </c>
      <c r="K271" s="6559">
        <v>0</v>
      </c>
      <c r="L271" s="6547" t="s">
        <v>613</v>
      </c>
      <c r="M271"/>
      <c r="N271"/>
      <c r="O271"/>
      <c r="P271"/>
      <c r="Q271"/>
      <c r="R271"/>
      <c r="S271"/>
      <c r="T271"/>
      <c r="U271"/>
      <c r="V271"/>
      <c r="W271"/>
    </row>
    <row r="272" spans="1:23" s="6521" customFormat="1" x14ac:dyDescent="0.25">
      <c r="A272"/>
      <c r="B272" s="6544" t="s">
        <v>1057</v>
      </c>
      <c r="C272" s="6545" t="s">
        <v>750</v>
      </c>
      <c r="D272" s="6546">
        <v>2</v>
      </c>
      <c r="E272" s="6559">
        <v>5</v>
      </c>
      <c r="F272" s="6547">
        <v>150</v>
      </c>
      <c r="G272" s="6548">
        <v>0</v>
      </c>
      <c r="H272" s="6560">
        <v>0</v>
      </c>
      <c r="I272" s="6547" t="s">
        <v>613</v>
      </c>
      <c r="J272" s="6546">
        <v>2</v>
      </c>
      <c r="K272" s="6559">
        <v>5</v>
      </c>
      <c r="L272" s="6547">
        <v>150</v>
      </c>
      <c r="M272"/>
      <c r="N272"/>
      <c r="O272"/>
      <c r="P272"/>
      <c r="Q272"/>
      <c r="R272"/>
      <c r="S272"/>
      <c r="T272"/>
      <c r="U272"/>
      <c r="V272"/>
      <c r="W272"/>
    </row>
    <row r="273" spans="1:23" s="6521" customFormat="1" x14ac:dyDescent="0.25">
      <c r="A273"/>
      <c r="B273" s="6544" t="s">
        <v>481</v>
      </c>
      <c r="C273" s="6545" t="s">
        <v>482</v>
      </c>
      <c r="D273" s="6571">
        <v>16</v>
      </c>
      <c r="E273" s="6559">
        <v>24</v>
      </c>
      <c r="F273" s="6547">
        <v>50</v>
      </c>
      <c r="G273" s="6581">
        <v>2</v>
      </c>
      <c r="H273" s="6560">
        <v>5</v>
      </c>
      <c r="I273" s="6547">
        <v>150</v>
      </c>
      <c r="J273" s="6571">
        <v>14</v>
      </c>
      <c r="K273" s="6559">
        <v>19</v>
      </c>
      <c r="L273" s="6547">
        <v>35.714285714285722</v>
      </c>
      <c r="M273"/>
      <c r="N273"/>
      <c r="O273"/>
      <c r="P273"/>
      <c r="Q273"/>
      <c r="R273"/>
      <c r="S273"/>
      <c r="T273"/>
      <c r="U273"/>
      <c r="V273"/>
      <c r="W273"/>
    </row>
    <row r="274" spans="1:23" s="6521" customFormat="1" x14ac:dyDescent="0.25">
      <c r="A274"/>
      <c r="B274" s="6544" t="s">
        <v>483</v>
      </c>
      <c r="C274" s="6545" t="s">
        <v>484</v>
      </c>
      <c r="D274" s="6546">
        <v>2</v>
      </c>
      <c r="E274" s="6559">
        <v>3</v>
      </c>
      <c r="F274" s="6547">
        <v>50</v>
      </c>
      <c r="G274" s="6548">
        <v>0</v>
      </c>
      <c r="H274" s="6560">
        <v>0</v>
      </c>
      <c r="I274" s="6547" t="s">
        <v>613</v>
      </c>
      <c r="J274" s="6546">
        <v>2</v>
      </c>
      <c r="K274" s="6559">
        <v>3</v>
      </c>
      <c r="L274" s="6547">
        <v>50</v>
      </c>
      <c r="M274"/>
      <c r="N274"/>
      <c r="O274"/>
      <c r="P274"/>
      <c r="Q274"/>
      <c r="R274"/>
      <c r="S274"/>
      <c r="T274"/>
      <c r="U274"/>
      <c r="V274"/>
      <c r="W274"/>
    </row>
    <row r="275" spans="1:23" s="6521" customFormat="1" x14ac:dyDescent="0.25">
      <c r="A275"/>
      <c r="B275" s="6544" t="s">
        <v>485</v>
      </c>
      <c r="C275" s="6545" t="s">
        <v>403</v>
      </c>
      <c r="D275" s="6546">
        <v>3</v>
      </c>
      <c r="E275" s="6559">
        <v>0</v>
      </c>
      <c r="F275" s="6547" t="s">
        <v>613</v>
      </c>
      <c r="G275" s="6548">
        <v>0</v>
      </c>
      <c r="H275" s="6560">
        <v>0</v>
      </c>
      <c r="I275" s="6547" t="s">
        <v>613</v>
      </c>
      <c r="J275" s="6546">
        <v>3</v>
      </c>
      <c r="K275" s="6559">
        <v>0</v>
      </c>
      <c r="L275" s="6547" t="s">
        <v>613</v>
      </c>
      <c r="M275"/>
      <c r="N275"/>
      <c r="O275"/>
      <c r="P275"/>
      <c r="Q275"/>
      <c r="R275"/>
      <c r="S275"/>
      <c r="T275"/>
      <c r="U275"/>
      <c r="V275"/>
      <c r="W275"/>
    </row>
    <row r="276" spans="1:23" s="6521" customFormat="1" ht="24.75" x14ac:dyDescent="0.25">
      <c r="A276"/>
      <c r="B276" s="6544" t="s">
        <v>751</v>
      </c>
      <c r="C276" s="6545" t="s">
        <v>1206</v>
      </c>
      <c r="D276" s="6546">
        <v>6</v>
      </c>
      <c r="E276" s="6559">
        <v>9</v>
      </c>
      <c r="F276" s="6547">
        <v>50</v>
      </c>
      <c r="G276" s="6548">
        <v>1</v>
      </c>
      <c r="H276" s="6560">
        <v>1</v>
      </c>
      <c r="I276" s="6547">
        <v>0</v>
      </c>
      <c r="J276" s="6546">
        <v>5</v>
      </c>
      <c r="K276" s="6559">
        <v>8</v>
      </c>
      <c r="L276" s="6547">
        <v>60</v>
      </c>
      <c r="M276"/>
      <c r="N276"/>
      <c r="O276"/>
      <c r="P276"/>
      <c r="Q276"/>
      <c r="R276"/>
      <c r="S276"/>
      <c r="T276"/>
      <c r="U276"/>
      <c r="V276"/>
      <c r="W276"/>
    </row>
    <row r="277" spans="1:23" s="6521" customFormat="1" hidden="1" x14ac:dyDescent="0.25">
      <c r="A277"/>
      <c r="B277" s="6544" t="s">
        <v>1059</v>
      </c>
      <c r="C277" s="6545" t="s">
        <v>753</v>
      </c>
      <c r="D277" s="6546">
        <v>0</v>
      </c>
      <c r="E277" s="6559">
        <v>0</v>
      </c>
      <c r="F277" s="6547" t="s">
        <v>613</v>
      </c>
      <c r="G277" s="6548">
        <v>0</v>
      </c>
      <c r="H277" s="6560">
        <v>0</v>
      </c>
      <c r="I277" s="6547" t="s">
        <v>613</v>
      </c>
      <c r="J277" s="6546">
        <v>0</v>
      </c>
      <c r="K277" s="6559">
        <v>0</v>
      </c>
      <c r="L277" s="6547" t="s">
        <v>613</v>
      </c>
      <c r="M277"/>
      <c r="N277"/>
      <c r="O277"/>
      <c r="P277"/>
      <c r="Q277"/>
      <c r="R277"/>
      <c r="S277"/>
      <c r="T277"/>
      <c r="U277"/>
      <c r="V277"/>
      <c r="W277"/>
    </row>
    <row r="278" spans="1:23" s="6521" customFormat="1" hidden="1" x14ac:dyDescent="0.25">
      <c r="A278"/>
      <c r="B278" s="6544" t="s">
        <v>1060</v>
      </c>
      <c r="C278" s="6545" t="s">
        <v>754</v>
      </c>
      <c r="D278" s="6546">
        <v>0</v>
      </c>
      <c r="E278" s="6559">
        <v>0</v>
      </c>
      <c r="F278" s="6547" t="s">
        <v>613</v>
      </c>
      <c r="G278" s="6548">
        <v>0</v>
      </c>
      <c r="H278" s="6560">
        <v>0</v>
      </c>
      <c r="I278" s="6547" t="s">
        <v>613</v>
      </c>
      <c r="J278" s="6546">
        <v>0</v>
      </c>
      <c r="K278" s="6559">
        <v>0</v>
      </c>
      <c r="L278" s="6547" t="s">
        <v>613</v>
      </c>
      <c r="M278"/>
      <c r="N278"/>
      <c r="O278"/>
      <c r="P278"/>
      <c r="Q278"/>
      <c r="R278"/>
      <c r="S278"/>
      <c r="T278"/>
      <c r="U278"/>
      <c r="V278"/>
      <c r="W278"/>
    </row>
    <row r="279" spans="1:23" s="6521" customFormat="1" ht="24.75" hidden="1" x14ac:dyDescent="0.25">
      <c r="A279"/>
      <c r="B279" s="6544" t="s">
        <v>1061</v>
      </c>
      <c r="C279" s="6545" t="s">
        <v>755</v>
      </c>
      <c r="D279" s="6546">
        <v>0</v>
      </c>
      <c r="E279" s="6559">
        <v>0</v>
      </c>
      <c r="F279" s="6547" t="s">
        <v>613</v>
      </c>
      <c r="G279" s="6548">
        <v>0</v>
      </c>
      <c r="H279" s="6560">
        <v>0</v>
      </c>
      <c r="I279" s="6547" t="s">
        <v>613</v>
      </c>
      <c r="J279" s="6546">
        <v>0</v>
      </c>
      <c r="K279" s="6559">
        <v>0</v>
      </c>
      <c r="L279" s="6547" t="s">
        <v>613</v>
      </c>
      <c r="M279"/>
      <c r="N279"/>
      <c r="O279"/>
      <c r="P279"/>
      <c r="Q279"/>
      <c r="R279"/>
      <c r="S279"/>
      <c r="T279"/>
      <c r="U279"/>
      <c r="V279"/>
      <c r="W279"/>
    </row>
    <row r="280" spans="1:23" s="6521" customFormat="1" ht="36.75" hidden="1" x14ac:dyDescent="0.25">
      <c r="A280"/>
      <c r="B280" s="6544" t="s">
        <v>1062</v>
      </c>
      <c r="C280" s="6545" t="s">
        <v>756</v>
      </c>
      <c r="D280" s="6546">
        <v>0</v>
      </c>
      <c r="E280" s="6559">
        <v>0</v>
      </c>
      <c r="F280" s="6547" t="s">
        <v>613</v>
      </c>
      <c r="G280" s="6548">
        <v>0</v>
      </c>
      <c r="H280" s="6560">
        <v>0</v>
      </c>
      <c r="I280" s="6547" t="s">
        <v>613</v>
      </c>
      <c r="J280" s="6546">
        <v>0</v>
      </c>
      <c r="K280" s="6559">
        <v>0</v>
      </c>
      <c r="L280" s="6547" t="s">
        <v>613</v>
      </c>
      <c r="M280"/>
      <c r="N280"/>
      <c r="O280"/>
      <c r="P280"/>
      <c r="Q280"/>
      <c r="R280"/>
      <c r="S280"/>
      <c r="T280"/>
      <c r="U280"/>
      <c r="V280"/>
      <c r="W280"/>
    </row>
    <row r="281" spans="1:23" s="6521" customFormat="1" ht="24.75" x14ac:dyDescent="0.25">
      <c r="A281"/>
      <c r="B281" s="6544" t="s">
        <v>757</v>
      </c>
      <c r="C281" s="6545" t="s">
        <v>758</v>
      </c>
      <c r="D281" s="6546">
        <v>6</v>
      </c>
      <c r="E281" s="6559">
        <v>5</v>
      </c>
      <c r="F281" s="6547">
        <v>-16.666666666666657</v>
      </c>
      <c r="G281" s="6548">
        <v>1</v>
      </c>
      <c r="H281" s="6560">
        <v>0</v>
      </c>
      <c r="I281" s="6547" t="s">
        <v>613</v>
      </c>
      <c r="J281" s="6546">
        <v>5</v>
      </c>
      <c r="K281" s="6559">
        <v>5</v>
      </c>
      <c r="L281" s="6547">
        <v>0</v>
      </c>
      <c r="M281"/>
      <c r="N281"/>
      <c r="O281"/>
      <c r="P281"/>
      <c r="Q281"/>
      <c r="R281"/>
      <c r="S281"/>
      <c r="T281"/>
      <c r="U281"/>
      <c r="V281"/>
      <c r="W281"/>
    </row>
    <row r="282" spans="1:23" s="6521" customFormat="1" ht="48" hidden="1" x14ac:dyDescent="0.25">
      <c r="A282"/>
      <c r="B282" s="5624" t="s">
        <v>759</v>
      </c>
      <c r="C282" s="5623" t="s">
        <v>760</v>
      </c>
      <c r="D282" s="6583">
        <v>0</v>
      </c>
      <c r="E282" s="6559">
        <v>0</v>
      </c>
      <c r="F282" s="6547" t="s">
        <v>613</v>
      </c>
      <c r="G282" s="6583">
        <v>0</v>
      </c>
      <c r="H282" s="6560">
        <v>0</v>
      </c>
      <c r="I282" s="6541"/>
      <c r="J282" s="6583">
        <v>0</v>
      </c>
      <c r="K282" s="6559">
        <v>0</v>
      </c>
      <c r="L282" s="6547"/>
      <c r="M282"/>
      <c r="N282"/>
      <c r="O282"/>
      <c r="P282"/>
      <c r="Q282"/>
      <c r="R282"/>
      <c r="S282"/>
      <c r="T282"/>
      <c r="U282"/>
      <c r="V282"/>
      <c r="W282"/>
    </row>
    <row r="283" spans="1:23" s="6521" customFormat="1" ht="15.75" thickBot="1" x14ac:dyDescent="0.3">
      <c r="A283"/>
      <c r="B283" s="6537" t="s">
        <v>1063</v>
      </c>
      <c r="C283" s="6538" t="s">
        <v>761</v>
      </c>
      <c r="D283" s="6584">
        <v>2</v>
      </c>
      <c r="E283" s="6559">
        <v>1</v>
      </c>
      <c r="F283" s="6547">
        <v>-50</v>
      </c>
      <c r="G283" s="6542">
        <v>0</v>
      </c>
      <c r="H283" s="6560">
        <v>0</v>
      </c>
      <c r="I283" s="6541" t="s">
        <v>613</v>
      </c>
      <c r="J283" s="6584">
        <v>2</v>
      </c>
      <c r="K283" s="6559">
        <v>1</v>
      </c>
      <c r="L283" s="6547">
        <v>-50</v>
      </c>
      <c r="M283"/>
      <c r="N283"/>
      <c r="O283"/>
      <c r="P283"/>
      <c r="Q283"/>
      <c r="R283"/>
      <c r="S283"/>
      <c r="T283"/>
      <c r="U283"/>
      <c r="V283"/>
      <c r="W283"/>
    </row>
    <row r="284" spans="1:23" s="6521" customFormat="1" ht="13.5" hidden="1" customHeight="1" thickBot="1" x14ac:dyDescent="0.3">
      <c r="A284"/>
      <c r="B284" s="7666" t="s">
        <v>1207</v>
      </c>
      <c r="C284" s="7667"/>
      <c r="D284" s="6535">
        <v>0</v>
      </c>
      <c r="E284" s="6536">
        <v>0</v>
      </c>
      <c r="F284" s="6532" t="s">
        <v>613</v>
      </c>
      <c r="G284" s="6533">
        <v>0</v>
      </c>
      <c r="H284" s="6534">
        <v>0</v>
      </c>
      <c r="I284" s="6532" t="s">
        <v>613</v>
      </c>
      <c r="J284" s="6535">
        <v>0</v>
      </c>
      <c r="K284" s="6536">
        <v>0</v>
      </c>
      <c r="L284" s="6532" t="s">
        <v>613</v>
      </c>
      <c r="M284"/>
      <c r="N284"/>
      <c r="O284"/>
      <c r="P284"/>
      <c r="Q284"/>
      <c r="R284"/>
      <c r="S284"/>
      <c r="T284"/>
      <c r="U284"/>
      <c r="V284"/>
      <c r="W284"/>
    </row>
    <row r="285" spans="1:23" s="6521" customFormat="1" ht="15.75" hidden="1" thickBot="1" x14ac:dyDescent="0.3">
      <c r="A285"/>
      <c r="B285" s="6544" t="s">
        <v>1065</v>
      </c>
      <c r="C285" s="6545" t="s">
        <v>404</v>
      </c>
      <c r="D285" s="6539">
        <v>0</v>
      </c>
      <c r="E285" s="6559">
        <v>0</v>
      </c>
      <c r="F285" s="6547" t="s">
        <v>613</v>
      </c>
      <c r="G285" s="6548">
        <v>0</v>
      </c>
      <c r="H285" s="6560">
        <v>0</v>
      </c>
      <c r="I285" s="6547" t="s">
        <v>613</v>
      </c>
      <c r="J285" s="6539">
        <v>0</v>
      </c>
      <c r="K285" s="6559">
        <v>0</v>
      </c>
      <c r="L285" s="6547" t="s">
        <v>613</v>
      </c>
      <c r="M285"/>
      <c r="N285"/>
      <c r="O285"/>
      <c r="P285"/>
      <c r="Q285"/>
      <c r="R285"/>
      <c r="S285"/>
      <c r="T285"/>
      <c r="U285"/>
      <c r="V285"/>
      <c r="W285"/>
    </row>
    <row r="286" spans="1:23" s="6521" customFormat="1" ht="15.75" hidden="1" thickBot="1" x14ac:dyDescent="0.3">
      <c r="A286"/>
      <c r="B286" s="6544" t="s">
        <v>1066</v>
      </c>
      <c r="C286" s="6545" t="s">
        <v>763</v>
      </c>
      <c r="D286" s="6546">
        <v>0</v>
      </c>
      <c r="E286" s="6559">
        <v>0</v>
      </c>
      <c r="F286" s="6547" t="s">
        <v>613</v>
      </c>
      <c r="G286" s="6548">
        <v>0</v>
      </c>
      <c r="H286" s="6560">
        <v>0</v>
      </c>
      <c r="I286" s="6547" t="s">
        <v>613</v>
      </c>
      <c r="J286" s="6546">
        <v>0</v>
      </c>
      <c r="K286" s="6559">
        <v>0</v>
      </c>
      <c r="L286" s="6547" t="s">
        <v>613</v>
      </c>
      <c r="M286"/>
      <c r="N286"/>
      <c r="O286"/>
      <c r="P286"/>
      <c r="Q286"/>
      <c r="R286"/>
      <c r="S286"/>
      <c r="T286"/>
      <c r="U286"/>
      <c r="V286"/>
      <c r="W286"/>
    </row>
    <row r="287" spans="1:23" s="6521" customFormat="1" ht="15.75" hidden="1" thickBot="1" x14ac:dyDescent="0.3">
      <c r="A287"/>
      <c r="B287" s="6544" t="s">
        <v>1067</v>
      </c>
      <c r="C287" s="6545" t="s">
        <v>405</v>
      </c>
      <c r="D287" s="6546">
        <v>0</v>
      </c>
      <c r="E287" s="6559">
        <v>0</v>
      </c>
      <c r="F287" s="6547" t="s">
        <v>613</v>
      </c>
      <c r="G287" s="6548">
        <v>0</v>
      </c>
      <c r="H287" s="6560">
        <v>0</v>
      </c>
      <c r="I287" s="6547" t="s">
        <v>613</v>
      </c>
      <c r="J287" s="6546">
        <v>0</v>
      </c>
      <c r="K287" s="6559">
        <v>0</v>
      </c>
      <c r="L287" s="6547" t="s">
        <v>613</v>
      </c>
      <c r="M287"/>
      <c r="N287"/>
      <c r="O287"/>
      <c r="P287"/>
      <c r="Q287"/>
      <c r="R287"/>
      <c r="S287"/>
      <c r="T287"/>
      <c r="U287"/>
      <c r="V287"/>
      <c r="W287"/>
    </row>
    <row r="288" spans="1:23" s="6521" customFormat="1" ht="15.75" hidden="1" thickBot="1" x14ac:dyDescent="0.3">
      <c r="A288"/>
      <c r="B288" s="6544" t="s">
        <v>1068</v>
      </c>
      <c r="C288" s="6545" t="s">
        <v>406</v>
      </c>
      <c r="D288" s="6546">
        <v>0</v>
      </c>
      <c r="E288" s="6559">
        <v>0</v>
      </c>
      <c r="F288" s="6547" t="s">
        <v>613</v>
      </c>
      <c r="G288" s="6548">
        <v>0</v>
      </c>
      <c r="H288" s="6560">
        <v>0</v>
      </c>
      <c r="I288" s="6547" t="s">
        <v>613</v>
      </c>
      <c r="J288" s="6546">
        <v>0</v>
      </c>
      <c r="K288" s="6559">
        <v>0</v>
      </c>
      <c r="L288" s="6547" t="s">
        <v>613</v>
      </c>
      <c r="M288"/>
      <c r="N288"/>
      <c r="O288"/>
      <c r="P288"/>
      <c r="Q288"/>
      <c r="R288"/>
      <c r="S288"/>
      <c r="T288"/>
      <c r="U288"/>
      <c r="V288"/>
      <c r="W288"/>
    </row>
    <row r="289" spans="1:23" s="6521" customFormat="1" ht="25.5" hidden="1" thickBot="1" x14ac:dyDescent="0.3">
      <c r="A289"/>
      <c r="B289" s="6544" t="s">
        <v>1069</v>
      </c>
      <c r="C289" s="6545" t="s">
        <v>407</v>
      </c>
      <c r="D289" s="6546">
        <v>0</v>
      </c>
      <c r="E289" s="6559">
        <v>0</v>
      </c>
      <c r="F289" s="6547" t="s">
        <v>613</v>
      </c>
      <c r="G289" s="6548">
        <v>0</v>
      </c>
      <c r="H289" s="6560">
        <v>0</v>
      </c>
      <c r="I289" s="6547" t="s">
        <v>613</v>
      </c>
      <c r="J289" s="6546">
        <v>0</v>
      </c>
      <c r="K289" s="6559">
        <v>0</v>
      </c>
      <c r="L289" s="6547" t="s">
        <v>613</v>
      </c>
      <c r="M289"/>
      <c r="N289"/>
      <c r="O289"/>
      <c r="P289"/>
      <c r="Q289"/>
      <c r="R289"/>
      <c r="S289"/>
      <c r="T289"/>
      <c r="U289"/>
      <c r="V289"/>
      <c r="W289"/>
    </row>
    <row r="290" spans="1:23" s="6521" customFormat="1" ht="15.75" hidden="1" thickBot="1" x14ac:dyDescent="0.3">
      <c r="A290"/>
      <c r="B290" s="6544" t="s">
        <v>1070</v>
      </c>
      <c r="C290" s="6545" t="s">
        <v>408</v>
      </c>
      <c r="D290" s="6546">
        <v>0</v>
      </c>
      <c r="E290" s="6559">
        <v>0</v>
      </c>
      <c r="F290" s="6547" t="s">
        <v>613</v>
      </c>
      <c r="G290" s="6548">
        <v>0</v>
      </c>
      <c r="H290" s="6560">
        <v>0</v>
      </c>
      <c r="I290" s="6547" t="s">
        <v>613</v>
      </c>
      <c r="J290" s="6546">
        <v>0</v>
      </c>
      <c r="K290" s="6559">
        <v>0</v>
      </c>
      <c r="L290" s="6547" t="s">
        <v>613</v>
      </c>
      <c r="M290"/>
      <c r="N290"/>
      <c r="O290"/>
      <c r="P290"/>
      <c r="Q290"/>
      <c r="R290"/>
      <c r="S290"/>
      <c r="T290"/>
      <c r="U290"/>
      <c r="V290"/>
      <c r="W290"/>
    </row>
    <row r="291" spans="1:23" s="6521" customFormat="1" ht="15.75" hidden="1" thickBot="1" x14ac:dyDescent="0.3">
      <c r="A291"/>
      <c r="B291" s="6544" t="s">
        <v>1071</v>
      </c>
      <c r="C291" s="6545" t="s">
        <v>409</v>
      </c>
      <c r="D291" s="6577">
        <v>0</v>
      </c>
      <c r="E291" s="6559">
        <v>0</v>
      </c>
      <c r="F291" s="6547" t="s">
        <v>613</v>
      </c>
      <c r="G291" s="6548">
        <v>0</v>
      </c>
      <c r="H291" s="6560">
        <v>0</v>
      </c>
      <c r="I291" s="6547" t="s">
        <v>613</v>
      </c>
      <c r="J291" s="6577">
        <v>0</v>
      </c>
      <c r="K291" s="6559">
        <v>0</v>
      </c>
      <c r="L291" s="6547" t="s">
        <v>613</v>
      </c>
      <c r="M291"/>
      <c r="N291"/>
      <c r="O291"/>
      <c r="P291"/>
      <c r="Q291"/>
      <c r="R291"/>
      <c r="S291"/>
      <c r="T291"/>
      <c r="U291"/>
      <c r="V291"/>
      <c r="W291"/>
    </row>
    <row r="292" spans="1:23" s="6521" customFormat="1" ht="13.5" customHeight="1" thickBot="1" x14ac:dyDescent="0.3">
      <c r="A292"/>
      <c r="B292" s="7666" t="s">
        <v>1208</v>
      </c>
      <c r="C292" s="7667"/>
      <c r="D292" s="6535">
        <v>0</v>
      </c>
      <c r="E292" s="6536">
        <v>1</v>
      </c>
      <c r="F292" s="6532" t="s">
        <v>613</v>
      </c>
      <c r="G292" s="6533">
        <v>0</v>
      </c>
      <c r="H292" s="6534">
        <v>1</v>
      </c>
      <c r="I292" s="6532" t="s">
        <v>613</v>
      </c>
      <c r="J292" s="6535">
        <v>0</v>
      </c>
      <c r="K292" s="6536">
        <v>0</v>
      </c>
      <c r="L292" s="6532" t="s">
        <v>613</v>
      </c>
      <c r="M292"/>
      <c r="N292"/>
      <c r="O292"/>
      <c r="P292"/>
      <c r="Q292"/>
      <c r="R292"/>
      <c r="S292"/>
      <c r="T292"/>
      <c r="U292"/>
      <c r="V292"/>
      <c r="W292"/>
    </row>
    <row r="293" spans="1:23" s="6521" customFormat="1" hidden="1" x14ac:dyDescent="0.25">
      <c r="A293"/>
      <c r="B293" s="6544" t="s">
        <v>1073</v>
      </c>
      <c r="C293" s="6545" t="s">
        <v>508</v>
      </c>
      <c r="D293" s="6539">
        <v>0</v>
      </c>
      <c r="E293" s="6559">
        <v>0</v>
      </c>
      <c r="F293" s="6547" t="s">
        <v>613</v>
      </c>
      <c r="G293" s="6548">
        <v>0</v>
      </c>
      <c r="H293" s="6560">
        <v>0</v>
      </c>
      <c r="I293" s="6547" t="s">
        <v>613</v>
      </c>
      <c r="J293" s="6539">
        <v>0</v>
      </c>
      <c r="K293" s="6559">
        <v>0</v>
      </c>
      <c r="L293" s="6547" t="s">
        <v>613</v>
      </c>
      <c r="M293"/>
      <c r="N293"/>
      <c r="O293"/>
      <c r="P293"/>
      <c r="Q293"/>
      <c r="R293"/>
      <c r="S293"/>
      <c r="T293"/>
      <c r="U293"/>
      <c r="V293"/>
      <c r="W293"/>
    </row>
    <row r="294" spans="1:23" s="6521" customFormat="1" hidden="1" x14ac:dyDescent="0.25">
      <c r="A294"/>
      <c r="B294" s="6544" t="s">
        <v>1074</v>
      </c>
      <c r="C294" s="6545" t="s">
        <v>509</v>
      </c>
      <c r="D294" s="6546">
        <v>0</v>
      </c>
      <c r="E294" s="6559">
        <v>0</v>
      </c>
      <c r="F294" s="6547" t="s">
        <v>613</v>
      </c>
      <c r="G294" s="6548">
        <v>0</v>
      </c>
      <c r="H294" s="6560">
        <v>0</v>
      </c>
      <c r="I294" s="6547" t="s">
        <v>613</v>
      </c>
      <c r="J294" s="6546">
        <v>0</v>
      </c>
      <c r="K294" s="6559">
        <v>0</v>
      </c>
      <c r="L294" s="6547" t="s">
        <v>613</v>
      </c>
      <c r="M294"/>
      <c r="N294"/>
      <c r="O294"/>
      <c r="P294"/>
      <c r="Q294"/>
      <c r="R294"/>
      <c r="S294"/>
      <c r="T294"/>
      <c r="U294"/>
      <c r="V294"/>
      <c r="W294"/>
    </row>
    <row r="295" spans="1:23" s="6521" customFormat="1" hidden="1" x14ac:dyDescent="0.25">
      <c r="A295"/>
      <c r="B295" s="6544" t="s">
        <v>1075</v>
      </c>
      <c r="C295" s="6545" t="s">
        <v>510</v>
      </c>
      <c r="D295" s="6546">
        <v>0</v>
      </c>
      <c r="E295" s="6559">
        <v>0</v>
      </c>
      <c r="F295" s="6547" t="s">
        <v>613</v>
      </c>
      <c r="G295" s="6548">
        <v>0</v>
      </c>
      <c r="H295" s="6560">
        <v>0</v>
      </c>
      <c r="I295" s="6547" t="s">
        <v>613</v>
      </c>
      <c r="J295" s="6546">
        <v>0</v>
      </c>
      <c r="K295" s="6559">
        <v>0</v>
      </c>
      <c r="L295" s="6547" t="s">
        <v>613</v>
      </c>
      <c r="M295"/>
      <c r="N295"/>
      <c r="O295"/>
      <c r="P295"/>
      <c r="Q295"/>
      <c r="R295"/>
      <c r="S295"/>
      <c r="T295"/>
      <c r="U295"/>
      <c r="V295"/>
      <c r="W295"/>
    </row>
    <row r="296" spans="1:23" s="6521" customFormat="1" hidden="1" x14ac:dyDescent="0.25">
      <c r="A296"/>
      <c r="B296" s="6544" t="s">
        <v>1076</v>
      </c>
      <c r="C296" s="6545" t="s">
        <v>511</v>
      </c>
      <c r="D296" s="6546">
        <v>0</v>
      </c>
      <c r="E296" s="6559">
        <v>0</v>
      </c>
      <c r="F296" s="6547" t="s">
        <v>613</v>
      </c>
      <c r="G296" s="6548">
        <v>0</v>
      </c>
      <c r="H296" s="6560">
        <v>0</v>
      </c>
      <c r="I296" s="6547" t="s">
        <v>613</v>
      </c>
      <c r="J296" s="6546">
        <v>0</v>
      </c>
      <c r="K296" s="6559">
        <v>0</v>
      </c>
      <c r="L296" s="6547" t="s">
        <v>613</v>
      </c>
      <c r="M296"/>
      <c r="N296"/>
      <c r="O296"/>
      <c r="P296"/>
      <c r="Q296"/>
      <c r="R296"/>
      <c r="S296"/>
      <c r="T296"/>
      <c r="U296"/>
      <c r="V296"/>
      <c r="W296"/>
    </row>
    <row r="297" spans="1:23" s="6521" customFormat="1" hidden="1" x14ac:dyDescent="0.25">
      <c r="A297"/>
      <c r="B297" s="6544" t="s">
        <v>1077</v>
      </c>
      <c r="C297" s="6545" t="s">
        <v>512</v>
      </c>
      <c r="D297" s="6546">
        <v>0</v>
      </c>
      <c r="E297" s="6559">
        <v>0</v>
      </c>
      <c r="F297" s="6547" t="s">
        <v>613</v>
      </c>
      <c r="G297" s="6548">
        <v>0</v>
      </c>
      <c r="H297" s="6560">
        <v>0</v>
      </c>
      <c r="I297" s="6547" t="s">
        <v>613</v>
      </c>
      <c r="J297" s="6546">
        <v>0</v>
      </c>
      <c r="K297" s="6559">
        <v>0</v>
      </c>
      <c r="L297" s="6547" t="s">
        <v>613</v>
      </c>
      <c r="M297"/>
      <c r="N297"/>
      <c r="O297"/>
      <c r="P297"/>
      <c r="Q297"/>
      <c r="R297"/>
      <c r="S297"/>
      <c r="T297"/>
      <c r="U297"/>
      <c r="V297"/>
      <c r="W297"/>
    </row>
    <row r="298" spans="1:23" s="6521" customFormat="1" ht="24.75" hidden="1" x14ac:dyDescent="0.25">
      <c r="A298"/>
      <c r="B298" s="6544" t="s">
        <v>1078</v>
      </c>
      <c r="C298" s="6545" t="s">
        <v>513</v>
      </c>
      <c r="D298" s="6546">
        <v>0</v>
      </c>
      <c r="E298" s="6559">
        <v>0</v>
      </c>
      <c r="F298" s="6547" t="s">
        <v>613</v>
      </c>
      <c r="G298" s="6548">
        <v>0</v>
      </c>
      <c r="H298" s="6560">
        <v>0</v>
      </c>
      <c r="I298" s="6547" t="s">
        <v>613</v>
      </c>
      <c r="J298" s="6546">
        <v>0</v>
      </c>
      <c r="K298" s="6559">
        <v>0</v>
      </c>
      <c r="L298" s="6547" t="s">
        <v>613</v>
      </c>
      <c r="M298"/>
      <c r="N298"/>
      <c r="O298"/>
      <c r="P298"/>
      <c r="Q298"/>
      <c r="R298"/>
      <c r="S298"/>
      <c r="T298"/>
      <c r="U298"/>
      <c r="V298"/>
      <c r="W298"/>
    </row>
    <row r="299" spans="1:23" s="6521" customFormat="1" ht="24.75" hidden="1" x14ac:dyDescent="0.25">
      <c r="A299"/>
      <c r="B299" s="6544" t="s">
        <v>1079</v>
      </c>
      <c r="C299" s="6545" t="s">
        <v>410</v>
      </c>
      <c r="D299" s="6546">
        <v>0</v>
      </c>
      <c r="E299" s="6559">
        <v>0</v>
      </c>
      <c r="F299" s="6547" t="s">
        <v>613</v>
      </c>
      <c r="G299" s="6548">
        <v>0</v>
      </c>
      <c r="H299" s="6560">
        <v>0</v>
      </c>
      <c r="I299" s="6547" t="s">
        <v>613</v>
      </c>
      <c r="J299" s="6546">
        <v>0</v>
      </c>
      <c r="K299" s="6559">
        <v>0</v>
      </c>
      <c r="L299" s="6547" t="s">
        <v>613</v>
      </c>
      <c r="M299"/>
      <c r="N299"/>
      <c r="O299"/>
      <c r="P299"/>
      <c r="Q299"/>
      <c r="R299"/>
      <c r="S299"/>
      <c r="T299"/>
      <c r="U299"/>
      <c r="V299"/>
      <c r="W299"/>
    </row>
    <row r="300" spans="1:23" s="6521" customFormat="1" hidden="1" x14ac:dyDescent="0.25">
      <c r="A300"/>
      <c r="B300" s="6544" t="s">
        <v>1080</v>
      </c>
      <c r="C300" s="6545" t="s">
        <v>411</v>
      </c>
      <c r="D300" s="6546">
        <v>0</v>
      </c>
      <c r="E300" s="6559">
        <v>0</v>
      </c>
      <c r="F300" s="6547" t="s">
        <v>613</v>
      </c>
      <c r="G300" s="6548">
        <v>0</v>
      </c>
      <c r="H300" s="6560">
        <v>0</v>
      </c>
      <c r="I300" s="6547" t="s">
        <v>613</v>
      </c>
      <c r="J300" s="6546">
        <v>0</v>
      </c>
      <c r="K300" s="6559">
        <v>0</v>
      </c>
      <c r="L300" s="6547" t="s">
        <v>613</v>
      </c>
      <c r="M300"/>
      <c r="N300"/>
      <c r="O300"/>
      <c r="P300"/>
      <c r="Q300"/>
      <c r="R300"/>
      <c r="S300"/>
      <c r="T300"/>
      <c r="U300"/>
      <c r="V300"/>
      <c r="W300"/>
    </row>
    <row r="301" spans="1:23" s="6521" customFormat="1" hidden="1" x14ac:dyDescent="0.25">
      <c r="A301"/>
      <c r="B301" s="6544" t="s">
        <v>1081</v>
      </c>
      <c r="C301" s="6545" t="s">
        <v>412</v>
      </c>
      <c r="D301" s="6546">
        <v>0</v>
      </c>
      <c r="E301" s="6559">
        <v>0</v>
      </c>
      <c r="F301" s="6547" t="s">
        <v>613</v>
      </c>
      <c r="G301" s="6548">
        <v>0</v>
      </c>
      <c r="H301" s="6560">
        <v>0</v>
      </c>
      <c r="I301" s="6547" t="s">
        <v>613</v>
      </c>
      <c r="J301" s="6546">
        <v>0</v>
      </c>
      <c r="K301" s="6559">
        <v>0</v>
      </c>
      <c r="L301" s="6547" t="s">
        <v>613</v>
      </c>
      <c r="M301"/>
      <c r="N301"/>
      <c r="O301"/>
      <c r="P301"/>
      <c r="Q301"/>
      <c r="R301"/>
      <c r="S301"/>
      <c r="T301"/>
      <c r="U301"/>
      <c r="V301"/>
      <c r="W301"/>
    </row>
    <row r="302" spans="1:23" s="6521" customFormat="1" ht="15.75" thickBot="1" x14ac:dyDescent="0.3">
      <c r="A302"/>
      <c r="B302" s="6544" t="s">
        <v>486</v>
      </c>
      <c r="C302" s="6545" t="s">
        <v>413</v>
      </c>
      <c r="D302" s="6546">
        <v>0</v>
      </c>
      <c r="E302" s="6559">
        <v>1</v>
      </c>
      <c r="F302" s="6547" t="s">
        <v>613</v>
      </c>
      <c r="G302" s="6548">
        <v>0</v>
      </c>
      <c r="H302" s="6560">
        <v>1</v>
      </c>
      <c r="I302" s="6547" t="s">
        <v>613</v>
      </c>
      <c r="J302" s="6546">
        <v>0</v>
      </c>
      <c r="K302" s="6559">
        <v>0</v>
      </c>
      <c r="L302" s="6547" t="s">
        <v>613</v>
      </c>
      <c r="M302"/>
      <c r="N302"/>
      <c r="O302"/>
      <c r="P302"/>
      <c r="Q302"/>
      <c r="R302"/>
      <c r="S302"/>
      <c r="T302"/>
      <c r="U302"/>
      <c r="V302"/>
      <c r="W302"/>
    </row>
    <row r="303" spans="1:23" s="6521" customFormat="1" ht="25.5" hidden="1" thickBot="1" x14ac:dyDescent="0.3">
      <c r="A303"/>
      <c r="B303" s="6544" t="s">
        <v>1082</v>
      </c>
      <c r="C303" s="6545" t="s">
        <v>414</v>
      </c>
      <c r="D303" s="6546">
        <v>0</v>
      </c>
      <c r="E303" s="6559">
        <v>0</v>
      </c>
      <c r="F303" s="6547" t="s">
        <v>613</v>
      </c>
      <c r="G303" s="6548">
        <v>0</v>
      </c>
      <c r="H303" s="6560">
        <v>0</v>
      </c>
      <c r="I303" s="6547" t="s">
        <v>613</v>
      </c>
      <c r="J303" s="6546">
        <v>0</v>
      </c>
      <c r="K303" s="6559">
        <v>0</v>
      </c>
      <c r="L303" s="6547" t="s">
        <v>613</v>
      </c>
      <c r="M303"/>
      <c r="N303"/>
      <c r="O303"/>
      <c r="P303"/>
      <c r="Q303"/>
      <c r="R303"/>
      <c r="S303"/>
      <c r="T303"/>
      <c r="U303"/>
      <c r="V303"/>
      <c r="W303"/>
    </row>
    <row r="304" spans="1:23" s="6521" customFormat="1" ht="25.5" hidden="1" thickBot="1" x14ac:dyDescent="0.3">
      <c r="A304"/>
      <c r="B304" s="6544" t="s">
        <v>1083</v>
      </c>
      <c r="C304" s="6545" t="s">
        <v>765</v>
      </c>
      <c r="D304" s="6577">
        <v>0</v>
      </c>
      <c r="E304" s="6559">
        <v>0</v>
      </c>
      <c r="F304" s="6547" t="s">
        <v>613</v>
      </c>
      <c r="G304" s="6548">
        <v>0</v>
      </c>
      <c r="H304" s="6560">
        <v>0</v>
      </c>
      <c r="I304" s="6547" t="s">
        <v>613</v>
      </c>
      <c r="J304" s="6577">
        <v>0</v>
      </c>
      <c r="K304" s="6559">
        <v>0</v>
      </c>
      <c r="L304" s="6547" t="s">
        <v>613</v>
      </c>
      <c r="M304"/>
      <c r="N304"/>
      <c r="O304"/>
      <c r="P304"/>
      <c r="Q304"/>
      <c r="R304"/>
      <c r="S304"/>
      <c r="T304"/>
      <c r="U304"/>
      <c r="V304"/>
      <c r="W304"/>
    </row>
    <row r="305" spans="1:23" s="6521" customFormat="1" ht="13.5" hidden="1" customHeight="1" thickBot="1" x14ac:dyDescent="0.3">
      <c r="A305"/>
      <c r="B305" s="7666" t="s">
        <v>2525</v>
      </c>
      <c r="C305" s="7667"/>
      <c r="D305" s="6535">
        <v>0</v>
      </c>
      <c r="E305" s="6536">
        <v>0</v>
      </c>
      <c r="F305" s="6532" t="s">
        <v>613</v>
      </c>
      <c r="G305" s="6533">
        <v>0</v>
      </c>
      <c r="H305" s="6534">
        <v>0</v>
      </c>
      <c r="I305" s="6532" t="s">
        <v>613</v>
      </c>
      <c r="J305" s="6535">
        <v>0</v>
      </c>
      <c r="K305" s="6536">
        <v>0</v>
      </c>
      <c r="L305" s="6532" t="s">
        <v>613</v>
      </c>
      <c r="M305"/>
      <c r="N305"/>
      <c r="O305"/>
      <c r="P305"/>
      <c r="Q305"/>
      <c r="R305"/>
      <c r="S305"/>
      <c r="T305"/>
      <c r="U305"/>
      <c r="V305"/>
      <c r="W305"/>
    </row>
    <row r="306" spans="1:23" s="6521" customFormat="1" ht="25.5" hidden="1" thickBot="1" x14ac:dyDescent="0.3">
      <c r="A306"/>
      <c r="B306" s="6544" t="s">
        <v>1085</v>
      </c>
      <c r="C306" s="6545" t="s">
        <v>415</v>
      </c>
      <c r="D306" s="6539">
        <v>0</v>
      </c>
      <c r="E306" s="6559">
        <v>0</v>
      </c>
      <c r="F306" s="6547" t="s">
        <v>613</v>
      </c>
      <c r="G306" s="6548">
        <v>0</v>
      </c>
      <c r="H306" s="6560">
        <v>0</v>
      </c>
      <c r="I306" s="6547" t="s">
        <v>613</v>
      </c>
      <c r="J306" s="6539">
        <v>0</v>
      </c>
      <c r="K306" s="6559">
        <v>0</v>
      </c>
      <c r="L306" s="6547" t="s">
        <v>613</v>
      </c>
      <c r="M306"/>
      <c r="N306"/>
      <c r="O306"/>
      <c r="P306"/>
      <c r="Q306"/>
      <c r="R306"/>
      <c r="S306"/>
      <c r="T306"/>
      <c r="U306"/>
      <c r="V306"/>
      <c r="W306"/>
    </row>
    <row r="307" spans="1:23" s="6521" customFormat="1" ht="25.5" hidden="1" thickBot="1" x14ac:dyDescent="0.3">
      <c r="A307"/>
      <c r="B307" s="6544" t="s">
        <v>1086</v>
      </c>
      <c r="C307" s="6545" t="s">
        <v>416</v>
      </c>
      <c r="D307" s="6546">
        <v>0</v>
      </c>
      <c r="E307" s="6559">
        <v>0</v>
      </c>
      <c r="F307" s="6547" t="s">
        <v>613</v>
      </c>
      <c r="G307" s="6548">
        <v>0</v>
      </c>
      <c r="H307" s="6560">
        <v>0</v>
      </c>
      <c r="I307" s="6547" t="s">
        <v>613</v>
      </c>
      <c r="J307" s="6546">
        <v>0</v>
      </c>
      <c r="K307" s="6559">
        <v>0</v>
      </c>
      <c r="L307" s="6547" t="s">
        <v>613</v>
      </c>
      <c r="M307"/>
      <c r="N307"/>
      <c r="O307"/>
      <c r="P307"/>
      <c r="Q307"/>
      <c r="R307"/>
      <c r="S307"/>
      <c r="T307"/>
      <c r="U307"/>
      <c r="V307"/>
      <c r="W307"/>
    </row>
    <row r="308" spans="1:23" s="6521" customFormat="1" ht="25.5" hidden="1" thickBot="1" x14ac:dyDescent="0.3">
      <c r="A308"/>
      <c r="B308" s="6544" t="s">
        <v>1087</v>
      </c>
      <c r="C308" s="6545" t="s">
        <v>417</v>
      </c>
      <c r="D308" s="6546">
        <v>0</v>
      </c>
      <c r="E308" s="6559">
        <v>0</v>
      </c>
      <c r="F308" s="6547" t="s">
        <v>613</v>
      </c>
      <c r="G308" s="6548">
        <v>0</v>
      </c>
      <c r="H308" s="6560">
        <v>0</v>
      </c>
      <c r="I308" s="6547" t="s">
        <v>613</v>
      </c>
      <c r="J308" s="6546">
        <v>0</v>
      </c>
      <c r="K308" s="6559">
        <v>0</v>
      </c>
      <c r="L308" s="6547" t="s">
        <v>613</v>
      </c>
      <c r="M308"/>
      <c r="N308"/>
      <c r="O308"/>
      <c r="P308"/>
      <c r="Q308"/>
      <c r="R308"/>
      <c r="S308"/>
      <c r="T308"/>
      <c r="U308"/>
      <c r="V308"/>
      <c r="W308"/>
    </row>
    <row r="309" spans="1:23" s="6521" customFormat="1" ht="25.5" hidden="1" thickBot="1" x14ac:dyDescent="0.3">
      <c r="A309"/>
      <c r="B309" s="6544" t="s">
        <v>1088</v>
      </c>
      <c r="C309" s="6545" t="s">
        <v>418</v>
      </c>
      <c r="D309" s="6546">
        <v>0</v>
      </c>
      <c r="E309" s="6559">
        <v>0</v>
      </c>
      <c r="F309" s="6547" t="s">
        <v>613</v>
      </c>
      <c r="G309" s="6548">
        <v>0</v>
      </c>
      <c r="H309" s="6560">
        <v>0</v>
      </c>
      <c r="I309" s="6547" t="s">
        <v>613</v>
      </c>
      <c r="J309" s="6546">
        <v>0</v>
      </c>
      <c r="K309" s="6559">
        <v>0</v>
      </c>
      <c r="L309" s="6547" t="s">
        <v>613</v>
      </c>
      <c r="M309"/>
      <c r="N309"/>
      <c r="O309"/>
      <c r="P309"/>
      <c r="Q309"/>
      <c r="R309"/>
      <c r="S309"/>
      <c r="T309"/>
      <c r="U309"/>
      <c r="V309"/>
      <c r="W309"/>
    </row>
    <row r="310" spans="1:23" s="6521" customFormat="1" ht="25.5" hidden="1" thickBot="1" x14ac:dyDescent="0.3">
      <c r="A310"/>
      <c r="B310" s="6544" t="s">
        <v>1089</v>
      </c>
      <c r="C310" s="6545" t="s">
        <v>419</v>
      </c>
      <c r="D310" s="6577">
        <v>0</v>
      </c>
      <c r="E310" s="6559">
        <v>0</v>
      </c>
      <c r="F310" s="6547" t="s">
        <v>613</v>
      </c>
      <c r="G310" s="6548">
        <v>0</v>
      </c>
      <c r="H310" s="6560">
        <v>0</v>
      </c>
      <c r="I310" s="6547" t="s">
        <v>613</v>
      </c>
      <c r="J310" s="6577">
        <v>0</v>
      </c>
      <c r="K310" s="6559">
        <v>0</v>
      </c>
      <c r="L310" s="6547" t="s">
        <v>613</v>
      </c>
      <c r="M310"/>
      <c r="N310"/>
      <c r="O310"/>
      <c r="P310"/>
      <c r="Q310"/>
      <c r="R310"/>
      <c r="S310"/>
      <c r="T310"/>
      <c r="U310"/>
      <c r="V310"/>
      <c r="W310"/>
    </row>
    <row r="311" spans="1:23" s="6521" customFormat="1" ht="13.5" hidden="1" customHeight="1" thickBot="1" x14ac:dyDescent="0.3">
      <c r="A311"/>
      <c r="B311" s="7666" t="s">
        <v>1210</v>
      </c>
      <c r="C311" s="7667"/>
      <c r="D311" s="6535">
        <v>0</v>
      </c>
      <c r="E311" s="6536">
        <v>0</v>
      </c>
      <c r="F311" s="6532" t="s">
        <v>613</v>
      </c>
      <c r="G311" s="6533">
        <v>0</v>
      </c>
      <c r="H311" s="6534">
        <v>0</v>
      </c>
      <c r="I311" s="6532" t="s">
        <v>613</v>
      </c>
      <c r="J311" s="6535">
        <v>0</v>
      </c>
      <c r="K311" s="6536">
        <v>0</v>
      </c>
      <c r="L311" s="6532" t="s">
        <v>613</v>
      </c>
      <c r="M311"/>
      <c r="N311"/>
      <c r="O311"/>
      <c r="P311"/>
      <c r="Q311"/>
      <c r="R311"/>
      <c r="S311"/>
      <c r="T311"/>
      <c r="U311"/>
      <c r="V311"/>
      <c r="W311"/>
    </row>
    <row r="312" spans="1:23" s="6521" customFormat="1" ht="25.5" hidden="1" thickBot="1" x14ac:dyDescent="0.3">
      <c r="A312"/>
      <c r="B312" s="6544" t="s">
        <v>1091</v>
      </c>
      <c r="C312" s="6545" t="s">
        <v>420</v>
      </c>
      <c r="D312" s="6539">
        <v>0</v>
      </c>
      <c r="E312" s="6559">
        <v>0</v>
      </c>
      <c r="F312" s="6547" t="s">
        <v>613</v>
      </c>
      <c r="G312" s="6548">
        <v>0</v>
      </c>
      <c r="H312" s="6560">
        <v>0</v>
      </c>
      <c r="I312" s="6547" t="s">
        <v>613</v>
      </c>
      <c r="J312" s="6539">
        <v>0</v>
      </c>
      <c r="K312" s="6559">
        <v>0</v>
      </c>
      <c r="L312" s="6547" t="s">
        <v>613</v>
      </c>
      <c r="M312"/>
      <c r="N312"/>
      <c r="O312"/>
      <c r="P312"/>
      <c r="Q312"/>
      <c r="R312"/>
      <c r="S312"/>
      <c r="T312"/>
      <c r="U312"/>
      <c r="V312"/>
      <c r="W312"/>
    </row>
    <row r="313" spans="1:23" s="6521" customFormat="1" ht="15.75" hidden="1" thickBot="1" x14ac:dyDescent="0.3">
      <c r="A313"/>
      <c r="B313" s="6544" t="s">
        <v>1092</v>
      </c>
      <c r="C313" s="6545" t="s">
        <v>421</v>
      </c>
      <c r="D313" s="6546">
        <v>0</v>
      </c>
      <c r="E313" s="6559">
        <v>0</v>
      </c>
      <c r="F313" s="6547" t="s">
        <v>613</v>
      </c>
      <c r="G313" s="6548">
        <v>0</v>
      </c>
      <c r="H313" s="6560">
        <v>0</v>
      </c>
      <c r="I313" s="6547" t="s">
        <v>613</v>
      </c>
      <c r="J313" s="6546">
        <v>0</v>
      </c>
      <c r="K313" s="6559">
        <v>0</v>
      </c>
      <c r="L313" s="6547" t="s">
        <v>613</v>
      </c>
      <c r="M313"/>
      <c r="N313"/>
      <c r="O313"/>
      <c r="P313"/>
      <c r="Q313"/>
      <c r="R313"/>
      <c r="S313"/>
      <c r="T313"/>
      <c r="U313"/>
      <c r="V313"/>
      <c r="W313"/>
    </row>
    <row r="314" spans="1:23" s="6521" customFormat="1" ht="15.75" hidden="1" thickBot="1" x14ac:dyDescent="0.3">
      <c r="A314"/>
      <c r="B314" s="6544" t="s">
        <v>1093</v>
      </c>
      <c r="C314" s="6545" t="s">
        <v>422</v>
      </c>
      <c r="D314" s="6546">
        <v>0</v>
      </c>
      <c r="E314" s="6559">
        <v>0</v>
      </c>
      <c r="F314" s="6547" t="s">
        <v>613</v>
      </c>
      <c r="G314" s="6548">
        <v>0</v>
      </c>
      <c r="H314" s="6560">
        <v>0</v>
      </c>
      <c r="I314" s="6547" t="s">
        <v>613</v>
      </c>
      <c r="J314" s="6546">
        <v>0</v>
      </c>
      <c r="K314" s="6559">
        <v>0</v>
      </c>
      <c r="L314" s="6547" t="s">
        <v>613</v>
      </c>
      <c r="M314"/>
      <c r="N314"/>
      <c r="O314"/>
      <c r="P314"/>
      <c r="Q314"/>
      <c r="R314"/>
      <c r="S314"/>
      <c r="T314"/>
      <c r="U314"/>
      <c r="V314"/>
      <c r="W314"/>
    </row>
    <row r="315" spans="1:23" s="6521" customFormat="1" ht="15.75" hidden="1" thickBot="1" x14ac:dyDescent="0.3">
      <c r="A315"/>
      <c r="B315" s="6544" t="s">
        <v>1094</v>
      </c>
      <c r="C315" s="6545" t="s">
        <v>423</v>
      </c>
      <c r="D315" s="6546">
        <v>0</v>
      </c>
      <c r="E315" s="6559">
        <v>0</v>
      </c>
      <c r="F315" s="6547" t="s">
        <v>613</v>
      </c>
      <c r="G315" s="6548">
        <v>0</v>
      </c>
      <c r="H315" s="6560">
        <v>0</v>
      </c>
      <c r="I315" s="6547" t="s">
        <v>613</v>
      </c>
      <c r="J315" s="6546">
        <v>0</v>
      </c>
      <c r="K315" s="6559">
        <v>0</v>
      </c>
      <c r="L315" s="6547" t="s">
        <v>613</v>
      </c>
      <c r="M315"/>
      <c r="N315"/>
      <c r="O315"/>
      <c r="P315"/>
      <c r="Q315"/>
      <c r="R315"/>
      <c r="S315"/>
      <c r="T315"/>
      <c r="U315"/>
      <c r="V315"/>
      <c r="W315"/>
    </row>
    <row r="316" spans="1:23" s="6521" customFormat="1" ht="25.5" hidden="1" thickBot="1" x14ac:dyDescent="0.3">
      <c r="A316"/>
      <c r="B316" s="6544" t="s">
        <v>1095</v>
      </c>
      <c r="C316" s="6545" t="s">
        <v>1211</v>
      </c>
      <c r="D316" s="6546">
        <v>0</v>
      </c>
      <c r="E316" s="6559">
        <v>0</v>
      </c>
      <c r="F316" s="6547" t="s">
        <v>613</v>
      </c>
      <c r="G316" s="6548">
        <v>0</v>
      </c>
      <c r="H316" s="6560">
        <v>0</v>
      </c>
      <c r="I316" s="6547" t="s">
        <v>613</v>
      </c>
      <c r="J316" s="6546">
        <v>0</v>
      </c>
      <c r="K316" s="6559">
        <v>0</v>
      </c>
      <c r="L316" s="6547" t="s">
        <v>613</v>
      </c>
      <c r="M316"/>
      <c r="N316"/>
      <c r="O316"/>
      <c r="P316"/>
      <c r="Q316"/>
      <c r="R316"/>
      <c r="S316"/>
      <c r="T316"/>
      <c r="U316"/>
      <c r="V316"/>
      <c r="W316"/>
    </row>
    <row r="317" spans="1:23" s="6521" customFormat="1" ht="25.5" hidden="1" thickBot="1" x14ac:dyDescent="0.3">
      <c r="A317"/>
      <c r="B317" s="6544" t="s">
        <v>1096</v>
      </c>
      <c r="C317" s="6545" t="s">
        <v>424</v>
      </c>
      <c r="D317" s="6546">
        <v>0</v>
      </c>
      <c r="E317" s="6559">
        <v>0</v>
      </c>
      <c r="F317" s="6547" t="s">
        <v>613</v>
      </c>
      <c r="G317" s="6548">
        <v>0</v>
      </c>
      <c r="H317" s="6560">
        <v>0</v>
      </c>
      <c r="I317" s="6547" t="s">
        <v>613</v>
      </c>
      <c r="J317" s="6546">
        <v>0</v>
      </c>
      <c r="K317" s="6559">
        <v>0</v>
      </c>
      <c r="L317" s="6547" t="s">
        <v>613</v>
      </c>
      <c r="M317"/>
      <c r="N317"/>
      <c r="O317"/>
      <c r="P317"/>
      <c r="Q317"/>
      <c r="R317"/>
      <c r="S317"/>
      <c r="T317"/>
      <c r="U317"/>
      <c r="V317"/>
      <c r="W317"/>
    </row>
    <row r="318" spans="1:23" s="6521" customFormat="1" ht="25.5" hidden="1" thickBot="1" x14ac:dyDescent="0.3">
      <c r="A318"/>
      <c r="B318" s="6544" t="s">
        <v>1097</v>
      </c>
      <c r="C318" s="6545" t="s">
        <v>425</v>
      </c>
      <c r="D318" s="6546">
        <v>0</v>
      </c>
      <c r="E318" s="6559">
        <v>0</v>
      </c>
      <c r="F318" s="6547" t="s">
        <v>613</v>
      </c>
      <c r="G318" s="6548">
        <v>0</v>
      </c>
      <c r="H318" s="6560">
        <v>0</v>
      </c>
      <c r="I318" s="6547" t="s">
        <v>613</v>
      </c>
      <c r="J318" s="6546">
        <v>0</v>
      </c>
      <c r="K318" s="6559">
        <v>0</v>
      </c>
      <c r="L318" s="6547" t="s">
        <v>613</v>
      </c>
      <c r="M318"/>
      <c r="N318"/>
      <c r="O318"/>
      <c r="P318"/>
      <c r="Q318"/>
      <c r="R318"/>
      <c r="S318"/>
      <c r="T318"/>
      <c r="U318"/>
      <c r="V318"/>
      <c r="W318"/>
    </row>
    <row r="319" spans="1:23" s="6521" customFormat="1" ht="25.5" hidden="1" thickBot="1" x14ac:dyDescent="0.3">
      <c r="A319"/>
      <c r="B319" s="6544" t="s">
        <v>1098</v>
      </c>
      <c r="C319" s="6545" t="s">
        <v>426</v>
      </c>
      <c r="D319" s="6546">
        <v>0</v>
      </c>
      <c r="E319" s="6559">
        <v>0</v>
      </c>
      <c r="F319" s="6547" t="s">
        <v>613</v>
      </c>
      <c r="G319" s="6548">
        <v>0</v>
      </c>
      <c r="H319" s="6560">
        <v>0</v>
      </c>
      <c r="I319" s="6547" t="s">
        <v>613</v>
      </c>
      <c r="J319" s="6546">
        <v>0</v>
      </c>
      <c r="K319" s="6559">
        <v>0</v>
      </c>
      <c r="L319" s="6547" t="s">
        <v>613</v>
      </c>
      <c r="M319"/>
      <c r="N319"/>
      <c r="O319"/>
      <c r="P319"/>
      <c r="Q319"/>
      <c r="R319"/>
      <c r="S319"/>
      <c r="T319"/>
      <c r="U319"/>
      <c r="V319"/>
      <c r="W319"/>
    </row>
    <row r="320" spans="1:23" s="6521" customFormat="1" ht="25.5" hidden="1" thickBot="1" x14ac:dyDescent="0.3">
      <c r="A320"/>
      <c r="B320" s="6544" t="s">
        <v>1099</v>
      </c>
      <c r="C320" s="6545" t="s">
        <v>427</v>
      </c>
      <c r="D320" s="6546">
        <v>0</v>
      </c>
      <c r="E320" s="6559">
        <v>0</v>
      </c>
      <c r="F320" s="6547" t="s">
        <v>613</v>
      </c>
      <c r="G320" s="6548">
        <v>0</v>
      </c>
      <c r="H320" s="6560">
        <v>0</v>
      </c>
      <c r="I320" s="6547" t="s">
        <v>613</v>
      </c>
      <c r="J320" s="6546">
        <v>0</v>
      </c>
      <c r="K320" s="6559">
        <v>0</v>
      </c>
      <c r="L320" s="6547" t="s">
        <v>613</v>
      </c>
      <c r="M320"/>
      <c r="N320"/>
      <c r="O320"/>
      <c r="P320"/>
      <c r="Q320"/>
      <c r="R320"/>
      <c r="S320"/>
      <c r="T320"/>
      <c r="U320"/>
      <c r="V320"/>
      <c r="W320"/>
    </row>
    <row r="321" spans="1:23" s="6521" customFormat="1" ht="15.75" hidden="1" thickBot="1" x14ac:dyDescent="0.3">
      <c r="A321"/>
      <c r="B321" s="6544" t="s">
        <v>1100</v>
      </c>
      <c r="C321" s="6545" t="s">
        <v>428</v>
      </c>
      <c r="D321" s="6546">
        <v>0</v>
      </c>
      <c r="E321" s="6559">
        <v>0</v>
      </c>
      <c r="F321" s="6547" t="s">
        <v>613</v>
      </c>
      <c r="G321" s="6548">
        <v>0</v>
      </c>
      <c r="H321" s="6560">
        <v>0</v>
      </c>
      <c r="I321" s="6547" t="s">
        <v>613</v>
      </c>
      <c r="J321" s="6546">
        <v>0</v>
      </c>
      <c r="K321" s="6559">
        <v>0</v>
      </c>
      <c r="L321" s="6547" t="s">
        <v>613</v>
      </c>
      <c r="M321"/>
      <c r="N321"/>
      <c r="O321"/>
      <c r="P321"/>
      <c r="Q321"/>
      <c r="R321"/>
      <c r="S321"/>
      <c r="T321"/>
      <c r="U321"/>
      <c r="V321"/>
      <c r="W321"/>
    </row>
    <row r="322" spans="1:23" s="6521" customFormat="1" ht="25.5" hidden="1" thickBot="1" x14ac:dyDescent="0.3">
      <c r="A322"/>
      <c r="B322" s="6544" t="s">
        <v>1101</v>
      </c>
      <c r="C322" s="6545" t="s">
        <v>429</v>
      </c>
      <c r="D322" s="6546">
        <v>0</v>
      </c>
      <c r="E322" s="6559">
        <v>0</v>
      </c>
      <c r="F322" s="6547" t="s">
        <v>613</v>
      </c>
      <c r="G322" s="6548">
        <v>0</v>
      </c>
      <c r="H322" s="6560">
        <v>0</v>
      </c>
      <c r="I322" s="6547" t="s">
        <v>613</v>
      </c>
      <c r="J322" s="6546">
        <v>0</v>
      </c>
      <c r="K322" s="6559">
        <v>0</v>
      </c>
      <c r="L322" s="6547" t="s">
        <v>613</v>
      </c>
      <c r="M322"/>
      <c r="N322"/>
      <c r="O322"/>
      <c r="P322"/>
      <c r="Q322"/>
      <c r="R322"/>
      <c r="S322"/>
      <c r="T322"/>
      <c r="U322"/>
      <c r="V322"/>
      <c r="W322"/>
    </row>
    <row r="323" spans="1:23" s="6521" customFormat="1" ht="25.5" hidden="1" thickBot="1" x14ac:dyDescent="0.3">
      <c r="A323"/>
      <c r="B323" s="6544" t="s">
        <v>1102</v>
      </c>
      <c r="C323" s="6545" t="s">
        <v>430</v>
      </c>
      <c r="D323" s="6546">
        <v>0</v>
      </c>
      <c r="E323" s="6559">
        <v>0</v>
      </c>
      <c r="F323" s="6547" t="s">
        <v>613</v>
      </c>
      <c r="G323" s="6548">
        <v>0</v>
      </c>
      <c r="H323" s="6560">
        <v>0</v>
      </c>
      <c r="I323" s="6547" t="s">
        <v>613</v>
      </c>
      <c r="J323" s="6546">
        <v>0</v>
      </c>
      <c r="K323" s="6559">
        <v>0</v>
      </c>
      <c r="L323" s="6547" t="s">
        <v>613</v>
      </c>
      <c r="M323"/>
      <c r="N323"/>
      <c r="O323"/>
      <c r="P323"/>
      <c r="Q323"/>
      <c r="R323"/>
      <c r="S323"/>
      <c r="T323"/>
      <c r="U323"/>
      <c r="V323"/>
      <c r="W323"/>
    </row>
    <row r="324" spans="1:23" s="6521" customFormat="1" ht="25.5" hidden="1" thickBot="1" x14ac:dyDescent="0.3">
      <c r="A324"/>
      <c r="B324" s="6544" t="s">
        <v>1103</v>
      </c>
      <c r="C324" s="6545" t="s">
        <v>431</v>
      </c>
      <c r="D324" s="6546">
        <v>0</v>
      </c>
      <c r="E324" s="6559">
        <v>0</v>
      </c>
      <c r="F324" s="6547" t="s">
        <v>613</v>
      </c>
      <c r="G324" s="6548">
        <v>0</v>
      </c>
      <c r="H324" s="6560">
        <v>0</v>
      </c>
      <c r="I324" s="6547" t="s">
        <v>613</v>
      </c>
      <c r="J324" s="6546">
        <v>0</v>
      </c>
      <c r="K324" s="6559">
        <v>0</v>
      </c>
      <c r="L324" s="6547" t="s">
        <v>613</v>
      </c>
      <c r="M324"/>
      <c r="N324"/>
      <c r="O324"/>
      <c r="P324"/>
      <c r="Q324"/>
      <c r="R324"/>
      <c r="S324"/>
      <c r="T324"/>
      <c r="U324"/>
      <c r="V324"/>
      <c r="W324"/>
    </row>
    <row r="325" spans="1:23" s="6521" customFormat="1" ht="49.5" hidden="1" thickBot="1" x14ac:dyDescent="0.3">
      <c r="A325"/>
      <c r="B325" s="6544" t="s">
        <v>1104</v>
      </c>
      <c r="C325" s="6545" t="s">
        <v>432</v>
      </c>
      <c r="D325" s="6546">
        <v>0</v>
      </c>
      <c r="E325" s="6559">
        <v>0</v>
      </c>
      <c r="F325" s="6547" t="s">
        <v>613</v>
      </c>
      <c r="G325" s="6548">
        <v>0</v>
      </c>
      <c r="H325" s="6560">
        <v>0</v>
      </c>
      <c r="I325" s="6547" t="s">
        <v>613</v>
      </c>
      <c r="J325" s="6546">
        <v>0</v>
      </c>
      <c r="K325" s="6559">
        <v>0</v>
      </c>
      <c r="L325" s="6547" t="s">
        <v>613</v>
      </c>
      <c r="M325"/>
      <c r="N325"/>
      <c r="O325"/>
      <c r="P325"/>
      <c r="Q325"/>
      <c r="R325"/>
      <c r="S325"/>
      <c r="T325"/>
      <c r="U325"/>
      <c r="V325"/>
      <c r="W325"/>
    </row>
    <row r="326" spans="1:23" s="6521" customFormat="1" ht="37.5" hidden="1" thickBot="1" x14ac:dyDescent="0.3">
      <c r="A326"/>
      <c r="B326" s="6544" t="s">
        <v>1105</v>
      </c>
      <c r="C326" s="6545" t="s">
        <v>433</v>
      </c>
      <c r="D326" s="6546">
        <v>0</v>
      </c>
      <c r="E326" s="6559">
        <v>0</v>
      </c>
      <c r="F326" s="6547" t="s">
        <v>613</v>
      </c>
      <c r="G326" s="6548">
        <v>0</v>
      </c>
      <c r="H326" s="6560">
        <v>0</v>
      </c>
      <c r="I326" s="6547" t="s">
        <v>613</v>
      </c>
      <c r="J326" s="6546">
        <v>0</v>
      </c>
      <c r="K326" s="6559">
        <v>0</v>
      </c>
      <c r="L326" s="6547" t="s">
        <v>613</v>
      </c>
      <c r="M326"/>
      <c r="N326"/>
      <c r="O326"/>
      <c r="P326"/>
      <c r="Q326"/>
      <c r="R326"/>
      <c r="S326"/>
      <c r="T326"/>
      <c r="U326"/>
      <c r="V326"/>
      <c r="W326"/>
    </row>
    <row r="327" spans="1:23" s="6521" customFormat="1" ht="15.75" hidden="1" thickBot="1" x14ac:dyDescent="0.3">
      <c r="A327"/>
      <c r="B327" s="6544" t="s">
        <v>1106</v>
      </c>
      <c r="C327" s="6545" t="s">
        <v>434</v>
      </c>
      <c r="D327" s="6546">
        <v>0</v>
      </c>
      <c r="E327" s="6559">
        <v>0</v>
      </c>
      <c r="F327" s="6547" t="s">
        <v>613</v>
      </c>
      <c r="G327" s="6548">
        <v>0</v>
      </c>
      <c r="H327" s="6560">
        <v>0</v>
      </c>
      <c r="I327" s="6547" t="s">
        <v>613</v>
      </c>
      <c r="J327" s="6546">
        <v>0</v>
      </c>
      <c r="K327" s="6559">
        <v>0</v>
      </c>
      <c r="L327" s="6547" t="s">
        <v>613</v>
      </c>
      <c r="M327"/>
      <c r="N327"/>
      <c r="O327"/>
      <c r="P327"/>
      <c r="Q327"/>
      <c r="R327"/>
      <c r="S327"/>
      <c r="T327"/>
      <c r="U327"/>
      <c r="V327"/>
      <c r="W327"/>
    </row>
    <row r="328" spans="1:23" s="6521" customFormat="1" ht="25.5" hidden="1" thickBot="1" x14ac:dyDescent="0.3">
      <c r="A328"/>
      <c r="B328" s="6544" t="s">
        <v>1107</v>
      </c>
      <c r="C328" s="6545" t="s">
        <v>435</v>
      </c>
      <c r="D328" s="6546">
        <v>0</v>
      </c>
      <c r="E328" s="6559">
        <v>0</v>
      </c>
      <c r="F328" s="6547" t="s">
        <v>613</v>
      </c>
      <c r="G328" s="6548">
        <v>0</v>
      </c>
      <c r="H328" s="6560">
        <v>0</v>
      </c>
      <c r="I328" s="6547" t="s">
        <v>613</v>
      </c>
      <c r="J328" s="6546">
        <v>0</v>
      </c>
      <c r="K328" s="6559">
        <v>0</v>
      </c>
      <c r="L328" s="6547" t="s">
        <v>613</v>
      </c>
      <c r="M328"/>
      <c r="N328"/>
      <c r="O328"/>
      <c r="P328"/>
      <c r="Q328"/>
      <c r="R328"/>
      <c r="S328"/>
      <c r="T328"/>
      <c r="U328"/>
      <c r="V328"/>
      <c r="W328"/>
    </row>
    <row r="329" spans="1:23" s="6521" customFormat="1" ht="25.5" hidden="1" thickBot="1" x14ac:dyDescent="0.3">
      <c r="A329"/>
      <c r="B329" s="6544" t="s">
        <v>1108</v>
      </c>
      <c r="C329" s="6545" t="s">
        <v>436</v>
      </c>
      <c r="D329" s="6546">
        <v>0</v>
      </c>
      <c r="E329" s="6559">
        <v>0</v>
      </c>
      <c r="F329" s="6547" t="s">
        <v>613</v>
      </c>
      <c r="G329" s="6548">
        <v>0</v>
      </c>
      <c r="H329" s="6560">
        <v>0</v>
      </c>
      <c r="I329" s="6547" t="s">
        <v>613</v>
      </c>
      <c r="J329" s="6546">
        <v>0</v>
      </c>
      <c r="K329" s="6559">
        <v>0</v>
      </c>
      <c r="L329" s="6547" t="s">
        <v>613</v>
      </c>
      <c r="M329"/>
      <c r="N329"/>
      <c r="O329"/>
      <c r="P329"/>
      <c r="Q329"/>
      <c r="R329"/>
      <c r="S329"/>
      <c r="T329"/>
      <c r="U329"/>
      <c r="V329"/>
      <c r="W329"/>
    </row>
    <row r="330" spans="1:23" s="6521" customFormat="1" ht="25.5" hidden="1" thickBot="1" x14ac:dyDescent="0.3">
      <c r="A330"/>
      <c r="B330" s="6544" t="s">
        <v>1109</v>
      </c>
      <c r="C330" s="6545" t="s">
        <v>437</v>
      </c>
      <c r="D330" s="6546">
        <v>0</v>
      </c>
      <c r="E330" s="6559">
        <v>0</v>
      </c>
      <c r="F330" s="6547" t="s">
        <v>613</v>
      </c>
      <c r="G330" s="6548">
        <v>0</v>
      </c>
      <c r="H330" s="6560">
        <v>0</v>
      </c>
      <c r="I330" s="6547" t="s">
        <v>613</v>
      </c>
      <c r="J330" s="6546">
        <v>0</v>
      </c>
      <c r="K330" s="6559">
        <v>0</v>
      </c>
      <c r="L330" s="6547" t="s">
        <v>613</v>
      </c>
      <c r="M330"/>
      <c r="N330"/>
      <c r="O330"/>
      <c r="P330"/>
      <c r="Q330"/>
      <c r="R330"/>
      <c r="S330"/>
      <c r="T330"/>
      <c r="U330"/>
      <c r="V330"/>
      <c r="W330"/>
    </row>
    <row r="331" spans="1:23" s="6521" customFormat="1" ht="25.5" hidden="1" thickBot="1" x14ac:dyDescent="0.3">
      <c r="A331"/>
      <c r="B331" s="6544" t="s">
        <v>1110</v>
      </c>
      <c r="C331" s="6545" t="s">
        <v>438</v>
      </c>
      <c r="D331" s="6546">
        <v>0</v>
      </c>
      <c r="E331" s="6559">
        <v>0</v>
      </c>
      <c r="F331" s="6547" t="s">
        <v>613</v>
      </c>
      <c r="G331" s="6548">
        <v>0</v>
      </c>
      <c r="H331" s="6560">
        <v>0</v>
      </c>
      <c r="I331" s="6547" t="s">
        <v>613</v>
      </c>
      <c r="J331" s="6546">
        <v>0</v>
      </c>
      <c r="K331" s="6559">
        <v>0</v>
      </c>
      <c r="L331" s="6547" t="s">
        <v>613</v>
      </c>
      <c r="M331"/>
      <c r="N331"/>
      <c r="O331"/>
      <c r="P331"/>
      <c r="Q331"/>
      <c r="R331"/>
      <c r="S331"/>
      <c r="T331"/>
      <c r="U331"/>
      <c r="V331"/>
      <c r="W331"/>
    </row>
    <row r="332" spans="1:23" s="6521" customFormat="1" ht="25.5" hidden="1" thickBot="1" x14ac:dyDescent="0.3">
      <c r="A332"/>
      <c r="B332" s="6544" t="s">
        <v>1111</v>
      </c>
      <c r="C332" s="6545" t="s">
        <v>439</v>
      </c>
      <c r="D332" s="6546">
        <v>0</v>
      </c>
      <c r="E332" s="6559">
        <v>0</v>
      </c>
      <c r="F332" s="6547" t="s">
        <v>613</v>
      </c>
      <c r="G332" s="6548">
        <v>0</v>
      </c>
      <c r="H332" s="6560">
        <v>0</v>
      </c>
      <c r="I332" s="6547" t="s">
        <v>613</v>
      </c>
      <c r="J332" s="6546">
        <v>0</v>
      </c>
      <c r="K332" s="6559">
        <v>0</v>
      </c>
      <c r="L332" s="6547" t="s">
        <v>613</v>
      </c>
      <c r="M332"/>
      <c r="N332"/>
      <c r="O332"/>
      <c r="P332"/>
      <c r="Q332"/>
      <c r="R332"/>
      <c r="S332"/>
      <c r="T332"/>
      <c r="U332"/>
      <c r="V332"/>
      <c r="W332"/>
    </row>
    <row r="333" spans="1:23" s="6521" customFormat="1" ht="15.75" hidden="1" thickBot="1" x14ac:dyDescent="0.3">
      <c r="A333"/>
      <c r="B333" s="6544" t="s">
        <v>1112</v>
      </c>
      <c r="C333" s="6545" t="s">
        <v>440</v>
      </c>
      <c r="D333" s="6546">
        <v>0</v>
      </c>
      <c r="E333" s="6559">
        <v>0</v>
      </c>
      <c r="F333" s="6547" t="s">
        <v>613</v>
      </c>
      <c r="G333" s="6548">
        <v>0</v>
      </c>
      <c r="H333" s="6560">
        <v>0</v>
      </c>
      <c r="I333" s="6547" t="s">
        <v>613</v>
      </c>
      <c r="J333" s="6546">
        <v>0</v>
      </c>
      <c r="K333" s="6559">
        <v>0</v>
      </c>
      <c r="L333" s="6547" t="s">
        <v>613</v>
      </c>
      <c r="M333"/>
      <c r="N333"/>
      <c r="O333"/>
      <c r="P333"/>
      <c r="Q333"/>
      <c r="R333"/>
      <c r="S333"/>
      <c r="T333"/>
      <c r="U333"/>
      <c r="V333"/>
      <c r="W333"/>
    </row>
    <row r="334" spans="1:23" s="6521" customFormat="1" ht="25.5" hidden="1" thickBot="1" x14ac:dyDescent="0.3">
      <c r="A334"/>
      <c r="B334" s="6544" t="s">
        <v>1113</v>
      </c>
      <c r="C334" s="6545" t="s">
        <v>441</v>
      </c>
      <c r="D334" s="6551">
        <v>0</v>
      </c>
      <c r="E334" s="6559">
        <v>0</v>
      </c>
      <c r="F334" s="6547" t="s">
        <v>613</v>
      </c>
      <c r="G334" s="6548">
        <v>0</v>
      </c>
      <c r="H334" s="6560">
        <v>0</v>
      </c>
      <c r="I334" s="6547" t="s">
        <v>613</v>
      </c>
      <c r="J334" s="6551">
        <v>0</v>
      </c>
      <c r="K334" s="6559">
        <v>0</v>
      </c>
      <c r="L334" s="6547" t="s">
        <v>613</v>
      </c>
      <c r="M334"/>
      <c r="N334"/>
      <c r="O334"/>
      <c r="P334"/>
      <c r="Q334"/>
      <c r="R334"/>
      <c r="S334"/>
      <c r="T334"/>
      <c r="U334"/>
      <c r="V334"/>
      <c r="W334"/>
    </row>
    <row r="335" spans="1:23" s="6521" customFormat="1" ht="25.5" hidden="1" thickBot="1" x14ac:dyDescent="0.3">
      <c r="A335"/>
      <c r="B335" s="6544" t="s">
        <v>1114</v>
      </c>
      <c r="C335" s="6545" t="s">
        <v>442</v>
      </c>
      <c r="D335" s="6585">
        <v>0</v>
      </c>
      <c r="E335" s="6559">
        <v>0</v>
      </c>
      <c r="F335" s="6547" t="s">
        <v>613</v>
      </c>
      <c r="G335" s="6548">
        <v>0</v>
      </c>
      <c r="H335" s="6560">
        <v>0</v>
      </c>
      <c r="I335" s="6547" t="s">
        <v>613</v>
      </c>
      <c r="J335" s="6585">
        <v>0</v>
      </c>
      <c r="K335" s="6559">
        <v>0</v>
      </c>
      <c r="L335" s="6547" t="s">
        <v>613</v>
      </c>
      <c r="M335"/>
      <c r="N335"/>
      <c r="O335"/>
      <c r="P335"/>
      <c r="Q335"/>
      <c r="R335"/>
      <c r="S335"/>
      <c r="T335"/>
      <c r="U335"/>
      <c r="V335"/>
      <c r="W335"/>
    </row>
    <row r="336" spans="1:23" s="6521" customFormat="1" ht="13.5" hidden="1" customHeight="1" thickBot="1" x14ac:dyDescent="0.3">
      <c r="A336"/>
      <c r="B336" s="7666" t="s">
        <v>564</v>
      </c>
      <c r="C336" s="7667"/>
      <c r="D336" s="6586">
        <v>0</v>
      </c>
      <c r="E336" s="6536">
        <v>0</v>
      </c>
      <c r="F336" s="6532" t="s">
        <v>613</v>
      </c>
      <c r="G336" s="6587">
        <v>0</v>
      </c>
      <c r="H336" s="6534">
        <v>0</v>
      </c>
      <c r="I336" s="6532" t="s">
        <v>613</v>
      </c>
      <c r="J336" s="6586">
        <v>0</v>
      </c>
      <c r="K336" s="6536">
        <v>0</v>
      </c>
      <c r="L336" s="6532" t="s">
        <v>613</v>
      </c>
      <c r="M336"/>
      <c r="N336"/>
      <c r="O336"/>
      <c r="P336"/>
      <c r="Q336"/>
      <c r="R336"/>
      <c r="S336"/>
      <c r="T336"/>
      <c r="U336"/>
      <c r="V336"/>
      <c r="W336"/>
    </row>
    <row r="337" spans="1:23" s="6521" customFormat="1" ht="15.75" thickBot="1" x14ac:dyDescent="0.3">
      <c r="A337"/>
      <c r="B337" s="7666" t="s">
        <v>14</v>
      </c>
      <c r="C337" s="7667"/>
      <c r="D337" s="6588">
        <v>1720</v>
      </c>
      <c r="E337" s="6534">
        <v>1955</v>
      </c>
      <c r="F337" s="6532">
        <v>13.662790697674424</v>
      </c>
      <c r="G337" s="6588">
        <v>228</v>
      </c>
      <c r="H337" s="6534">
        <v>269</v>
      </c>
      <c r="I337" s="6532">
        <v>17.982456140350877</v>
      </c>
      <c r="J337" s="1609">
        <v>1492</v>
      </c>
      <c r="K337" s="6536">
        <v>1686</v>
      </c>
      <c r="L337" s="6532">
        <v>13.002680965147448</v>
      </c>
      <c r="M337"/>
      <c r="N337"/>
      <c r="O337"/>
      <c r="P337"/>
      <c r="Q337"/>
      <c r="R337"/>
      <c r="S337"/>
      <c r="T337"/>
      <c r="U337"/>
      <c r="V337"/>
      <c r="W337"/>
    </row>
    <row r="338" spans="1:23" s="6521" customFormat="1" x14ac:dyDescent="0.25">
      <c r="A338"/>
      <c r="B338" s="6517"/>
      <c r="C338" s="6589"/>
      <c r="D338" s="5625"/>
      <c r="E338" s="6520"/>
      <c r="G338" s="6590"/>
      <c r="H338" s="6591"/>
      <c r="J338" s="5626"/>
      <c r="K338" s="5627"/>
      <c r="L338" s="1284"/>
      <c r="M338"/>
      <c r="N338"/>
      <c r="O338"/>
      <c r="P338"/>
      <c r="Q338"/>
      <c r="R338"/>
      <c r="S338"/>
      <c r="T338"/>
      <c r="U338"/>
      <c r="V338"/>
      <c r="W338"/>
    </row>
    <row r="339" spans="1:23" s="6521" customFormat="1" x14ac:dyDescent="0.25">
      <c r="A339"/>
      <c r="B339" s="6517" t="s">
        <v>2805</v>
      </c>
      <c r="C339" s="6589"/>
      <c r="D339" s="5625"/>
      <c r="E339" s="6520"/>
      <c r="G339" s="6591"/>
      <c r="H339" s="6591"/>
      <c r="J339" s="5626"/>
      <c r="K339" s="5627"/>
      <c r="L339" s="1284"/>
      <c r="M339"/>
      <c r="N339"/>
      <c r="O339"/>
      <c r="P339"/>
      <c r="Q339"/>
      <c r="R339"/>
      <c r="S339"/>
      <c r="T339"/>
      <c r="U339"/>
      <c r="V339"/>
      <c r="W339"/>
    </row>
    <row r="340" spans="1:23" s="6521" customFormat="1" x14ac:dyDescent="0.25">
      <c r="A340"/>
      <c r="B340" s="6500"/>
      <c r="C340" s="6500"/>
      <c r="D340" s="6500"/>
      <c r="E340" s="6500"/>
      <c r="F340" s="6500"/>
      <c r="G340" s="6500"/>
      <c r="H340" s="6500"/>
      <c r="I340" s="6500"/>
      <c r="J340" s="6500"/>
      <c r="K340" s="6500"/>
      <c r="L340" s="6500"/>
      <c r="M340"/>
      <c r="N340"/>
      <c r="O340"/>
      <c r="P340"/>
      <c r="Q340"/>
      <c r="R340"/>
      <c r="S340"/>
      <c r="T340"/>
      <c r="U340"/>
      <c r="V340"/>
      <c r="W340"/>
    </row>
    <row r="341" spans="1:23" s="6521" customFormat="1" x14ac:dyDescent="0.25">
      <c r="A341"/>
      <c r="B341" s="6500"/>
      <c r="C341" s="6500"/>
      <c r="D341" s="6500"/>
      <c r="E341" s="6500"/>
      <c r="F341" s="6500"/>
      <c r="G341" s="6500"/>
      <c r="H341" s="6500"/>
      <c r="I341" s="6500"/>
      <c r="J341" s="6500"/>
      <c r="K341" s="6500"/>
      <c r="L341" s="6500"/>
      <c r="M341"/>
      <c r="N341"/>
      <c r="O341"/>
      <c r="P341"/>
      <c r="Q341"/>
      <c r="R341"/>
      <c r="S341"/>
      <c r="T341"/>
      <c r="U341"/>
      <c r="V341"/>
      <c r="W341"/>
    </row>
    <row r="342" spans="1:23" s="6521" customFormat="1" x14ac:dyDescent="0.25">
      <c r="A342"/>
      <c r="B342" s="6500"/>
      <c r="C342" s="6500"/>
      <c r="D342" s="6500"/>
      <c r="E342" s="6500"/>
      <c r="F342" s="6500"/>
      <c r="G342" s="6500"/>
      <c r="H342" s="6500"/>
      <c r="I342" s="6500"/>
      <c r="J342" s="6500"/>
      <c r="K342" s="6500"/>
      <c r="L342" s="6500"/>
      <c r="M342"/>
      <c r="N342"/>
      <c r="O342"/>
      <c r="P342"/>
      <c r="Q342"/>
      <c r="R342"/>
      <c r="S342"/>
      <c r="T342"/>
      <c r="U342"/>
      <c r="V342"/>
      <c r="W342"/>
    </row>
    <row r="343" spans="1:23" s="6521" customFormat="1" x14ac:dyDescent="0.25">
      <c r="A343"/>
      <c r="B343" s="6500"/>
      <c r="C343" s="6500"/>
      <c r="D343" s="6500"/>
      <c r="E343" s="6500"/>
      <c r="F343" s="6500"/>
      <c r="G343" s="6500"/>
      <c r="H343" s="6500"/>
      <c r="I343" s="6500"/>
      <c r="J343" s="6500"/>
      <c r="K343" s="6500"/>
      <c r="L343" s="6500"/>
      <c r="M343"/>
      <c r="N343"/>
      <c r="O343"/>
      <c r="P343"/>
      <c r="Q343"/>
      <c r="R343"/>
      <c r="S343"/>
      <c r="T343"/>
      <c r="U343"/>
      <c r="V343"/>
      <c r="W343"/>
    </row>
    <row r="344" spans="1:23" s="6521" customFormat="1" x14ac:dyDescent="0.25">
      <c r="A344"/>
      <c r="B344" s="6500"/>
      <c r="C344" s="6500"/>
      <c r="D344" s="6500"/>
      <c r="E344" s="6500"/>
      <c r="F344" s="6500"/>
      <c r="G344" s="6500"/>
      <c r="H344" s="6500"/>
      <c r="I344" s="6500"/>
      <c r="J344" s="6500"/>
      <c r="K344" s="6500"/>
      <c r="L344" s="6500"/>
      <c r="M344"/>
      <c r="N344"/>
      <c r="O344"/>
      <c r="P344"/>
      <c r="Q344"/>
      <c r="R344"/>
      <c r="S344"/>
      <c r="T344"/>
      <c r="U344"/>
      <c r="V344"/>
      <c r="W344"/>
    </row>
    <row r="345" spans="1:23" s="6521" customFormat="1" x14ac:dyDescent="0.25">
      <c r="A345"/>
      <c r="B345" s="6500"/>
      <c r="C345" s="6500"/>
      <c r="D345" s="6500"/>
      <c r="E345" s="6500"/>
      <c r="F345" s="6500"/>
      <c r="G345" s="6500"/>
      <c r="H345" s="6500"/>
      <c r="I345" s="6500"/>
      <c r="J345" s="6500"/>
      <c r="K345" s="6500"/>
      <c r="L345" s="6500"/>
      <c r="M345"/>
      <c r="N345"/>
      <c r="O345"/>
      <c r="P345"/>
      <c r="Q345"/>
      <c r="R345"/>
      <c r="S345"/>
      <c r="T345"/>
      <c r="U345"/>
      <c r="V345"/>
      <c r="W345"/>
    </row>
  </sheetData>
  <mergeCells count="34">
    <mergeCell ref="B75:C75"/>
    <mergeCell ref="B4:C4"/>
    <mergeCell ref="B5:B7"/>
    <mergeCell ref="C5:C7"/>
    <mergeCell ref="D5:L5"/>
    <mergeCell ref="D6:F6"/>
    <mergeCell ref="G6:I6"/>
    <mergeCell ref="J6:L6"/>
    <mergeCell ref="B8:C8"/>
    <mergeCell ref="B48:C48"/>
    <mergeCell ref="B55:C55"/>
    <mergeCell ref="B61:C61"/>
    <mergeCell ref="B67:C67"/>
    <mergeCell ref="B227:C227"/>
    <mergeCell ref="B81:C81"/>
    <mergeCell ref="B88:C88"/>
    <mergeCell ref="B98:C98"/>
    <mergeCell ref="B113:C113"/>
    <mergeCell ref="B128:C128"/>
    <mergeCell ref="B151:C151"/>
    <mergeCell ref="B160:C160"/>
    <mergeCell ref="B166:C166"/>
    <mergeCell ref="B186:C186"/>
    <mergeCell ref="B207:C207"/>
    <mergeCell ref="B216:C216"/>
    <mergeCell ref="B311:C311"/>
    <mergeCell ref="B336:C336"/>
    <mergeCell ref="B337:C337"/>
    <mergeCell ref="B235:C235"/>
    <mergeCell ref="B246:C246"/>
    <mergeCell ref="B260:C260"/>
    <mergeCell ref="B284:C284"/>
    <mergeCell ref="B292:C292"/>
    <mergeCell ref="B305:C30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83"/>
  <sheetViews>
    <sheetView workbookViewId="0"/>
  </sheetViews>
  <sheetFormatPr defaultRowHeight="15" x14ac:dyDescent="0.25"/>
  <cols>
    <col min="2" max="2" width="5.140625" customWidth="1"/>
    <col min="3" max="3" width="43.28515625" customWidth="1"/>
  </cols>
  <sheetData>
    <row r="2" spans="2:11" x14ac:dyDescent="0.25">
      <c r="B2" s="431" t="s">
        <v>2807</v>
      </c>
    </row>
    <row r="3" spans="2:11" x14ac:dyDescent="0.25">
      <c r="B3" s="431" t="s">
        <v>1238</v>
      </c>
      <c r="C3" s="431"/>
    </row>
    <row r="4" spans="2:11" ht="15.75" thickBot="1" x14ac:dyDescent="0.3">
      <c r="B4" s="431"/>
      <c r="C4" s="431"/>
    </row>
    <row r="5" spans="2:11" ht="23.25" customHeight="1" x14ac:dyDescent="0.25">
      <c r="B5" s="7267" t="s">
        <v>1230</v>
      </c>
      <c r="C5" s="7268"/>
      <c r="D5" s="7433" t="s">
        <v>114</v>
      </c>
      <c r="E5" s="7434"/>
      <c r="F5" s="7435"/>
      <c r="G5" s="7436" t="s">
        <v>115</v>
      </c>
      <c r="H5" s="7686"/>
      <c r="I5" s="7436" t="s">
        <v>116</v>
      </c>
      <c r="J5" s="7193"/>
      <c r="K5" s="7437" t="s">
        <v>2610</v>
      </c>
    </row>
    <row r="6" spans="2:11" ht="15.75" thickBot="1" x14ac:dyDescent="0.3">
      <c r="B6" s="7269"/>
      <c r="C6" s="7270"/>
      <c r="D6" s="1337" t="s">
        <v>119</v>
      </c>
      <c r="E6" s="1338" t="s">
        <v>120</v>
      </c>
      <c r="F6" s="1339" t="s">
        <v>121</v>
      </c>
      <c r="G6" s="1337" t="s">
        <v>124</v>
      </c>
      <c r="H6" s="1340" t="s">
        <v>122</v>
      </c>
      <c r="I6" s="1341" t="s">
        <v>124</v>
      </c>
      <c r="J6" s="1661" t="s">
        <v>122</v>
      </c>
      <c r="K6" s="7438"/>
    </row>
    <row r="7" spans="2:11" x14ac:dyDescent="0.25">
      <c r="B7" s="1662" t="s">
        <v>774</v>
      </c>
      <c r="C7" s="645" t="s">
        <v>472</v>
      </c>
      <c r="D7" s="1663">
        <v>10538</v>
      </c>
      <c r="E7" s="749">
        <v>144</v>
      </c>
      <c r="F7" s="707">
        <v>10175</v>
      </c>
      <c r="G7" s="933">
        <v>3712</v>
      </c>
      <c r="H7" s="351">
        <v>35.22490036059974</v>
      </c>
      <c r="I7" s="238">
        <v>3349</v>
      </c>
      <c r="J7" s="352">
        <v>32.914004914004913</v>
      </c>
      <c r="K7" s="578">
        <v>19.114472801146359</v>
      </c>
    </row>
    <row r="8" spans="2:11" x14ac:dyDescent="0.25">
      <c r="B8" s="1664" t="s">
        <v>775</v>
      </c>
      <c r="C8" s="646" t="s">
        <v>675</v>
      </c>
      <c r="D8" s="1665">
        <v>7705</v>
      </c>
      <c r="E8" s="251">
        <v>87</v>
      </c>
      <c r="F8" s="336">
        <v>7581</v>
      </c>
      <c r="G8" s="737">
        <v>2093</v>
      </c>
      <c r="H8" s="339">
        <v>27.164179104477608</v>
      </c>
      <c r="I8" s="247">
        <v>1969</v>
      </c>
      <c r="J8" s="332">
        <v>25.972826803851735</v>
      </c>
      <c r="K8" s="578">
        <v>13.975803087192324</v>
      </c>
    </row>
    <row r="9" spans="2:11" x14ac:dyDescent="0.25">
      <c r="B9" s="1664" t="s">
        <v>776</v>
      </c>
      <c r="C9" s="647" t="s">
        <v>458</v>
      </c>
      <c r="D9" s="1665">
        <v>5996</v>
      </c>
      <c r="E9" s="251">
        <v>26</v>
      </c>
      <c r="F9" s="336">
        <v>1020</v>
      </c>
      <c r="G9" s="737">
        <v>5947</v>
      </c>
      <c r="H9" s="339">
        <v>99.18278852568379</v>
      </c>
      <c r="I9" s="247">
        <v>971</v>
      </c>
      <c r="J9" s="332">
        <v>95.196078431372541</v>
      </c>
      <c r="K9" s="578">
        <v>10.875913732745643</v>
      </c>
    </row>
    <row r="10" spans="2:11" x14ac:dyDescent="0.25">
      <c r="B10" s="1664" t="s">
        <v>777</v>
      </c>
      <c r="C10" s="647" t="s">
        <v>467</v>
      </c>
      <c r="D10" s="1666">
        <v>2609</v>
      </c>
      <c r="E10" s="1667">
        <v>6</v>
      </c>
      <c r="F10" s="1668">
        <v>694</v>
      </c>
      <c r="G10" s="737">
        <v>2609</v>
      </c>
      <c r="H10" s="339">
        <v>100</v>
      </c>
      <c r="I10" s="247">
        <v>694</v>
      </c>
      <c r="J10" s="332">
        <v>100</v>
      </c>
      <c r="K10" s="578">
        <v>4.7323647312764141</v>
      </c>
    </row>
    <row r="11" spans="2:11" x14ac:dyDescent="0.25">
      <c r="B11" s="1664" t="s">
        <v>778</v>
      </c>
      <c r="C11" s="209" t="s">
        <v>478</v>
      </c>
      <c r="D11" s="1665">
        <v>2131</v>
      </c>
      <c r="E11" s="251">
        <v>432</v>
      </c>
      <c r="F11" s="336">
        <v>1136</v>
      </c>
      <c r="G11" s="737">
        <v>2129</v>
      </c>
      <c r="H11" s="339">
        <v>99.9061473486626</v>
      </c>
      <c r="I11" s="247">
        <v>1134</v>
      </c>
      <c r="J11" s="332">
        <v>99.823943661971825</v>
      </c>
      <c r="K11" s="578">
        <v>3.8653389200268453</v>
      </c>
    </row>
    <row r="12" spans="2:11" x14ac:dyDescent="0.25">
      <c r="B12" s="1664" t="s">
        <v>779</v>
      </c>
      <c r="C12" s="1669" t="s">
        <v>657</v>
      </c>
      <c r="D12" s="1665">
        <v>2007</v>
      </c>
      <c r="E12" s="251">
        <v>55</v>
      </c>
      <c r="F12" s="336">
        <v>1516</v>
      </c>
      <c r="G12" s="737">
        <v>1193</v>
      </c>
      <c r="H12" s="339">
        <v>59.44195316392625</v>
      </c>
      <c r="I12" s="247">
        <v>702</v>
      </c>
      <c r="J12" s="332">
        <v>46.306068601583114</v>
      </c>
      <c r="K12" s="578">
        <v>3.6404200903303039</v>
      </c>
    </row>
    <row r="13" spans="2:11" x14ac:dyDescent="0.25">
      <c r="B13" s="1664" t="s">
        <v>780</v>
      </c>
      <c r="C13" s="209" t="s">
        <v>706</v>
      </c>
      <c r="D13" s="1665">
        <v>2030</v>
      </c>
      <c r="E13" s="251">
        <v>5</v>
      </c>
      <c r="F13" s="336">
        <v>1460</v>
      </c>
      <c r="G13" s="737">
        <v>1456</v>
      </c>
      <c r="H13" s="339">
        <v>71.724137931034477</v>
      </c>
      <c r="I13" s="247">
        <v>886</v>
      </c>
      <c r="J13" s="332">
        <v>60.684931506849317</v>
      </c>
      <c r="K13" s="578">
        <v>3.6821389055159526</v>
      </c>
    </row>
    <row r="14" spans="2:11" x14ac:dyDescent="0.25">
      <c r="B14" s="1664" t="s">
        <v>781</v>
      </c>
      <c r="C14" s="1670" t="s">
        <v>480</v>
      </c>
      <c r="D14" s="1665">
        <v>1879</v>
      </c>
      <c r="E14" s="251">
        <v>1</v>
      </c>
      <c r="F14" s="336">
        <v>227</v>
      </c>
      <c r="G14" s="737">
        <v>1879</v>
      </c>
      <c r="H14" s="339">
        <v>100</v>
      </c>
      <c r="I14" s="247">
        <v>227</v>
      </c>
      <c r="J14" s="332">
        <v>100</v>
      </c>
      <c r="K14" s="578">
        <v>3.4082458145145198</v>
      </c>
    </row>
    <row r="15" spans="2:11" x14ac:dyDescent="0.25">
      <c r="B15" s="1664" t="s">
        <v>782</v>
      </c>
      <c r="C15" s="209" t="s">
        <v>470</v>
      </c>
      <c r="D15" s="1665">
        <v>1483</v>
      </c>
      <c r="E15" s="251">
        <v>0</v>
      </c>
      <c r="F15" s="336">
        <v>866</v>
      </c>
      <c r="G15" s="737">
        <v>1484</v>
      </c>
      <c r="H15" s="339">
        <v>100.06743088334457</v>
      </c>
      <c r="I15" s="247">
        <v>867</v>
      </c>
      <c r="J15" s="332">
        <v>100.11547344110853</v>
      </c>
      <c r="K15" s="578">
        <v>2.6899566487094373</v>
      </c>
    </row>
    <row r="16" spans="2:11" x14ac:dyDescent="0.25">
      <c r="B16" s="1664" t="s">
        <v>783</v>
      </c>
      <c r="C16" s="709" t="s">
        <v>552</v>
      </c>
      <c r="D16" s="1665">
        <v>1468</v>
      </c>
      <c r="E16" s="251">
        <v>4</v>
      </c>
      <c r="F16" s="336">
        <v>225</v>
      </c>
      <c r="G16" s="1671">
        <v>1453</v>
      </c>
      <c r="H16" s="339">
        <v>98.978201634877379</v>
      </c>
      <c r="I16" s="358">
        <v>210</v>
      </c>
      <c r="J16" s="332">
        <v>93.333333333333329</v>
      </c>
      <c r="K16" s="578">
        <v>2.6627487257622753</v>
      </c>
    </row>
    <row r="17" spans="2:12" x14ac:dyDescent="0.25">
      <c r="B17" s="1664" t="s">
        <v>784</v>
      </c>
      <c r="C17" s="709" t="s">
        <v>452</v>
      </c>
      <c r="D17" s="1665">
        <v>1425</v>
      </c>
      <c r="E17" s="253">
        <v>0</v>
      </c>
      <c r="F17" s="1672">
        <v>1403</v>
      </c>
      <c r="G17" s="334">
        <v>771</v>
      </c>
      <c r="H17" s="339">
        <v>54.105263157894733</v>
      </c>
      <c r="I17" s="1473">
        <v>749</v>
      </c>
      <c r="J17" s="332">
        <v>53.385602280826802</v>
      </c>
      <c r="K17" s="578">
        <v>2.5847526799804106</v>
      </c>
    </row>
    <row r="18" spans="2:12" x14ac:dyDescent="0.25">
      <c r="B18" s="1664" t="s">
        <v>785</v>
      </c>
      <c r="C18" s="1670" t="s">
        <v>673</v>
      </c>
      <c r="D18" s="1673">
        <v>1354</v>
      </c>
      <c r="E18" s="714">
        <v>239</v>
      </c>
      <c r="F18" s="1674">
        <v>853</v>
      </c>
      <c r="G18" s="1675">
        <v>1346</v>
      </c>
      <c r="H18" s="713">
        <v>99.409158050221563</v>
      </c>
      <c r="I18" s="1676">
        <v>845</v>
      </c>
      <c r="J18" s="340">
        <v>99.062133645955456</v>
      </c>
      <c r="K18" s="565">
        <v>2.4559685113638428</v>
      </c>
    </row>
    <row r="19" spans="2:12" x14ac:dyDescent="0.25">
      <c r="B19" s="1664" t="s">
        <v>1231</v>
      </c>
      <c r="C19" s="209" t="s">
        <v>698</v>
      </c>
      <c r="D19" s="1665">
        <v>813</v>
      </c>
      <c r="E19" s="251">
        <v>1</v>
      </c>
      <c r="F19" s="336">
        <v>597</v>
      </c>
      <c r="G19" s="737">
        <v>813</v>
      </c>
      <c r="H19" s="713">
        <v>100</v>
      </c>
      <c r="I19" s="247">
        <v>597</v>
      </c>
      <c r="J19" s="332">
        <v>100</v>
      </c>
      <c r="K19" s="578">
        <v>1.4746694237361919</v>
      </c>
    </row>
    <row r="20" spans="2:12" ht="33.75" x14ac:dyDescent="0.25">
      <c r="B20" s="1664" t="s">
        <v>1232</v>
      </c>
      <c r="C20" s="209" t="s">
        <v>752</v>
      </c>
      <c r="D20" s="1665">
        <v>1295</v>
      </c>
      <c r="E20" s="251">
        <v>104</v>
      </c>
      <c r="F20" s="336">
        <v>193</v>
      </c>
      <c r="G20" s="737">
        <v>1279</v>
      </c>
      <c r="H20" s="713">
        <v>98.764478764478767</v>
      </c>
      <c r="I20" s="247">
        <v>177</v>
      </c>
      <c r="J20" s="332">
        <v>91.709844559585491</v>
      </c>
      <c r="K20" s="578">
        <v>2.3489506811050043</v>
      </c>
    </row>
    <row r="21" spans="2:12" x14ac:dyDescent="0.25">
      <c r="B21" s="1664" t="s">
        <v>1233</v>
      </c>
      <c r="C21" s="209" t="s">
        <v>532</v>
      </c>
      <c r="D21" s="1665">
        <v>914</v>
      </c>
      <c r="E21" s="251">
        <v>434</v>
      </c>
      <c r="F21" s="336">
        <v>393</v>
      </c>
      <c r="G21" s="737">
        <v>911</v>
      </c>
      <c r="H21" s="339">
        <v>99.671772428884026</v>
      </c>
      <c r="I21" s="247">
        <v>390</v>
      </c>
      <c r="J21" s="332">
        <v>99.236641221374043</v>
      </c>
      <c r="K21" s="578">
        <v>1.6578694382470842</v>
      </c>
    </row>
    <row r="22" spans="2:12" x14ac:dyDescent="0.25">
      <c r="B22" s="1664" t="s">
        <v>1234</v>
      </c>
      <c r="C22" s="1670" t="s">
        <v>555</v>
      </c>
      <c r="D22" s="1665">
        <v>709</v>
      </c>
      <c r="E22" s="251">
        <v>0</v>
      </c>
      <c r="F22" s="336">
        <v>448</v>
      </c>
      <c r="G22" s="737">
        <v>709</v>
      </c>
      <c r="H22" s="339">
        <v>100</v>
      </c>
      <c r="I22" s="247">
        <v>448</v>
      </c>
      <c r="J22" s="332">
        <v>100</v>
      </c>
      <c r="K22" s="578">
        <v>1.2860278246358672</v>
      </c>
    </row>
    <row r="23" spans="2:12" x14ac:dyDescent="0.25">
      <c r="B23" s="1664" t="s">
        <v>1235</v>
      </c>
      <c r="C23" s="209" t="s">
        <v>454</v>
      </c>
      <c r="D23" s="1665">
        <v>710</v>
      </c>
      <c r="E23" s="251">
        <v>0</v>
      </c>
      <c r="F23" s="336">
        <v>156</v>
      </c>
      <c r="G23" s="737">
        <v>710</v>
      </c>
      <c r="H23" s="339">
        <v>100</v>
      </c>
      <c r="I23" s="247">
        <v>156</v>
      </c>
      <c r="J23" s="332">
        <v>100</v>
      </c>
      <c r="K23" s="578">
        <v>1.2878416861656781</v>
      </c>
    </row>
    <row r="24" spans="2:12" ht="15.75" thickBot="1" x14ac:dyDescent="0.3">
      <c r="B24" s="1664" t="s">
        <v>1236</v>
      </c>
      <c r="C24" s="709" t="s">
        <v>641</v>
      </c>
      <c r="D24" s="1665">
        <v>755</v>
      </c>
      <c r="E24" s="251">
        <v>10</v>
      </c>
      <c r="F24" s="336">
        <v>396</v>
      </c>
      <c r="G24" s="1671">
        <v>668</v>
      </c>
      <c r="H24" s="339">
        <v>88.476821192052981</v>
      </c>
      <c r="I24" s="358">
        <v>309</v>
      </c>
      <c r="J24" s="332">
        <v>78.030303030303031</v>
      </c>
      <c r="K24" s="578">
        <v>1.3694654550071648</v>
      </c>
    </row>
    <row r="25" spans="2:12" ht="15.75" thickBot="1" x14ac:dyDescent="0.3">
      <c r="B25" s="7687" t="s">
        <v>14</v>
      </c>
      <c r="C25" s="7695"/>
      <c r="D25" s="1677">
        <v>45821</v>
      </c>
      <c r="E25" s="1678">
        <v>1548</v>
      </c>
      <c r="F25" s="1679">
        <v>29339</v>
      </c>
      <c r="G25" s="1677">
        <v>31162</v>
      </c>
      <c r="H25" s="1680">
        <v>68.008118548263894</v>
      </c>
      <c r="I25" s="1681">
        <v>14680</v>
      </c>
      <c r="J25" s="1682">
        <v>50.035788540850071</v>
      </c>
      <c r="K25" s="1683">
        <v>83.11294915746133</v>
      </c>
    </row>
    <row r="26" spans="2:12" ht="16.5" thickTop="1" thickBot="1" x14ac:dyDescent="0.3">
      <c r="B26" s="7689" t="s">
        <v>786</v>
      </c>
      <c r="C26" s="7693"/>
      <c r="D26" s="1684">
        <v>9310</v>
      </c>
      <c r="E26" s="1685">
        <v>442</v>
      </c>
      <c r="F26" s="1686">
        <v>5578</v>
      </c>
      <c r="G26" s="1687">
        <v>8498</v>
      </c>
      <c r="H26" s="1688">
        <v>91.278195488721806</v>
      </c>
      <c r="I26" s="1689">
        <v>4766</v>
      </c>
      <c r="J26" s="1690">
        <v>85.442811043384722</v>
      </c>
      <c r="K26" s="463">
        <v>16.887050842538681</v>
      </c>
    </row>
    <row r="27" spans="2:12" ht="16.5" thickTop="1" thickBot="1" x14ac:dyDescent="0.3">
      <c r="B27" s="7691" t="s">
        <v>140</v>
      </c>
      <c r="C27" s="7694"/>
      <c r="D27" s="1691">
        <v>55131</v>
      </c>
      <c r="E27" s="1692">
        <v>1990</v>
      </c>
      <c r="F27" s="1693">
        <v>34917</v>
      </c>
      <c r="G27" s="1694">
        <v>39660</v>
      </c>
      <c r="H27" s="1695">
        <v>71.937748272296901</v>
      </c>
      <c r="I27" s="1691">
        <v>19446</v>
      </c>
      <c r="J27" s="1696">
        <v>55.692069765443762</v>
      </c>
      <c r="K27" s="1697">
        <v>100</v>
      </c>
    </row>
    <row r="28" spans="2:12" x14ac:dyDescent="0.25">
      <c r="B28" s="1710"/>
    </row>
    <row r="29" spans="2:12" x14ac:dyDescent="0.25">
      <c r="B29" s="1710"/>
    </row>
    <row r="30" spans="2:12" x14ac:dyDescent="0.25">
      <c r="B30" s="1709" t="s">
        <v>2526</v>
      </c>
      <c r="C30" s="1547"/>
    </row>
    <row r="31" spans="2:12" ht="15.75" thickBot="1" x14ac:dyDescent="0.3">
      <c r="B31" s="1547"/>
      <c r="C31" s="1547"/>
      <c r="L31" s="1698"/>
    </row>
    <row r="32" spans="2:12" ht="25.5" customHeight="1" x14ac:dyDescent="0.25">
      <c r="B32" s="7267" t="s">
        <v>1237</v>
      </c>
      <c r="C32" s="7268"/>
      <c r="D32" s="7433" t="s">
        <v>114</v>
      </c>
      <c r="E32" s="7434"/>
      <c r="F32" s="7435"/>
      <c r="G32" s="7436" t="s">
        <v>115</v>
      </c>
      <c r="H32" s="7686"/>
      <c r="I32" s="7436" t="s">
        <v>116</v>
      </c>
      <c r="J32" s="7193"/>
      <c r="K32" s="7437" t="s">
        <v>2610</v>
      </c>
      <c r="L32" s="1699"/>
    </row>
    <row r="33" spans="2:13" ht="15.75" thickBot="1" x14ac:dyDescent="0.3">
      <c r="B33" s="7269"/>
      <c r="C33" s="7270"/>
      <c r="D33" s="1337" t="s">
        <v>119</v>
      </c>
      <c r="E33" s="1338" t="s">
        <v>120</v>
      </c>
      <c r="F33" s="1339" t="s">
        <v>121</v>
      </c>
      <c r="G33" s="1337" t="s">
        <v>124</v>
      </c>
      <c r="H33" s="1340" t="s">
        <v>122</v>
      </c>
      <c r="I33" s="1341" t="s">
        <v>124</v>
      </c>
      <c r="J33" s="1340" t="s">
        <v>122</v>
      </c>
      <c r="K33" s="7438"/>
      <c r="L33" s="1699"/>
      <c r="M33" s="1700"/>
    </row>
    <row r="34" spans="2:13" x14ac:dyDescent="0.25">
      <c r="B34" s="1662" t="s">
        <v>774</v>
      </c>
      <c r="C34" s="645" t="s">
        <v>458</v>
      </c>
      <c r="D34" s="1701">
        <v>5996</v>
      </c>
      <c r="E34" s="749">
        <v>26</v>
      </c>
      <c r="F34" s="707">
        <v>1020</v>
      </c>
      <c r="G34" s="688">
        <v>5947</v>
      </c>
      <c r="H34" s="351">
        <v>99.18278852568379</v>
      </c>
      <c r="I34" s="238">
        <v>971</v>
      </c>
      <c r="J34" s="352">
        <v>95.196078431372541</v>
      </c>
      <c r="K34" s="578">
        <v>14.994957135653051</v>
      </c>
      <c r="L34" s="1699"/>
      <c r="M34" s="1700"/>
    </row>
    <row r="35" spans="2:13" x14ac:dyDescent="0.25">
      <c r="B35" s="1664" t="s">
        <v>775</v>
      </c>
      <c r="C35" s="646" t="s">
        <v>472</v>
      </c>
      <c r="D35" s="1702">
        <v>10538</v>
      </c>
      <c r="E35" s="251">
        <v>144</v>
      </c>
      <c r="F35" s="336">
        <v>10175</v>
      </c>
      <c r="G35" s="691">
        <v>3712</v>
      </c>
      <c r="H35" s="339">
        <v>35.22490036059974</v>
      </c>
      <c r="I35" s="247">
        <v>3349</v>
      </c>
      <c r="J35" s="332">
        <v>32.914004914004913</v>
      </c>
      <c r="K35" s="578">
        <v>9.3595562279374676</v>
      </c>
      <c r="L35" s="1699"/>
      <c r="M35" s="1700"/>
    </row>
    <row r="36" spans="2:13" x14ac:dyDescent="0.25">
      <c r="B36" s="1664" t="s">
        <v>776</v>
      </c>
      <c r="C36" s="647" t="s">
        <v>675</v>
      </c>
      <c r="D36" s="1702">
        <v>2609</v>
      </c>
      <c r="E36" s="251">
        <v>6</v>
      </c>
      <c r="F36" s="336">
        <v>694</v>
      </c>
      <c r="G36" s="691">
        <v>2609</v>
      </c>
      <c r="H36" s="339">
        <v>100</v>
      </c>
      <c r="I36" s="247">
        <v>694</v>
      </c>
      <c r="J36" s="332">
        <v>100</v>
      </c>
      <c r="K36" s="578">
        <v>6.5784165405950583</v>
      </c>
      <c r="L36" s="1699"/>
      <c r="M36" s="1700"/>
    </row>
    <row r="37" spans="2:13" x14ac:dyDescent="0.25">
      <c r="B37" s="1664" t="s">
        <v>777</v>
      </c>
      <c r="C37" s="647" t="s">
        <v>467</v>
      </c>
      <c r="D37" s="1703">
        <v>2131</v>
      </c>
      <c r="E37" s="1667">
        <v>432</v>
      </c>
      <c r="F37" s="1668">
        <v>1136</v>
      </c>
      <c r="G37" s="691">
        <v>2129</v>
      </c>
      <c r="H37" s="339">
        <v>99.9061473486626</v>
      </c>
      <c r="I37" s="247">
        <v>1134</v>
      </c>
      <c r="J37" s="332">
        <v>99.823943661971825</v>
      </c>
      <c r="K37" s="578">
        <v>5.3681290973272819</v>
      </c>
      <c r="L37" s="1699"/>
      <c r="M37" s="1700"/>
    </row>
    <row r="38" spans="2:13" x14ac:dyDescent="0.25">
      <c r="B38" s="1664" t="s">
        <v>778</v>
      </c>
      <c r="C38" s="209" t="s">
        <v>706</v>
      </c>
      <c r="D38" s="1702">
        <v>7705</v>
      </c>
      <c r="E38" s="251">
        <v>87</v>
      </c>
      <c r="F38" s="336">
        <v>7581</v>
      </c>
      <c r="G38" s="691">
        <v>2093</v>
      </c>
      <c r="H38" s="339">
        <v>27.164179104477608</v>
      </c>
      <c r="I38" s="247">
        <v>1969</v>
      </c>
      <c r="J38" s="332">
        <v>25.972826803851735</v>
      </c>
      <c r="K38" s="578">
        <v>5.2773575390821987</v>
      </c>
      <c r="L38" s="1699"/>
      <c r="M38" s="1700"/>
    </row>
    <row r="39" spans="2:13" x14ac:dyDescent="0.25">
      <c r="B39" s="1664" t="s">
        <v>779</v>
      </c>
      <c r="C39" s="1669" t="s">
        <v>657</v>
      </c>
      <c r="D39" s="1702">
        <v>1879</v>
      </c>
      <c r="E39" s="251">
        <v>1</v>
      </c>
      <c r="F39" s="336">
        <v>227</v>
      </c>
      <c r="G39" s="691">
        <v>1879</v>
      </c>
      <c r="H39" s="339">
        <v>100</v>
      </c>
      <c r="I39" s="247">
        <v>227</v>
      </c>
      <c r="J39" s="332">
        <v>100</v>
      </c>
      <c r="K39" s="578">
        <v>4.7377710539586486</v>
      </c>
      <c r="L39" s="1699"/>
      <c r="M39" s="1700"/>
    </row>
    <row r="40" spans="2:13" x14ac:dyDescent="0.25">
      <c r="B40" s="1664" t="s">
        <v>780</v>
      </c>
      <c r="C40" s="209" t="s">
        <v>470</v>
      </c>
      <c r="D40" s="1702">
        <v>1483</v>
      </c>
      <c r="E40" s="251">
        <v>0</v>
      </c>
      <c r="F40" s="336">
        <v>866</v>
      </c>
      <c r="G40" s="691">
        <v>1484</v>
      </c>
      <c r="H40" s="339">
        <v>100.06743088334457</v>
      </c>
      <c r="I40" s="247">
        <v>867</v>
      </c>
      <c r="J40" s="332">
        <v>100.11547344110853</v>
      </c>
      <c r="K40" s="578">
        <v>3.7418053454362075</v>
      </c>
      <c r="L40" s="1699"/>
      <c r="M40" s="1700"/>
    </row>
    <row r="41" spans="2:13" x14ac:dyDescent="0.25">
      <c r="B41" s="1664" t="s">
        <v>781</v>
      </c>
      <c r="C41" s="1670" t="s">
        <v>480</v>
      </c>
      <c r="D41" s="1702">
        <v>2030</v>
      </c>
      <c r="E41" s="251">
        <v>5</v>
      </c>
      <c r="F41" s="336">
        <v>1460</v>
      </c>
      <c r="G41" s="691">
        <v>1456</v>
      </c>
      <c r="H41" s="339">
        <v>71.724137931034477</v>
      </c>
      <c r="I41" s="247">
        <v>886</v>
      </c>
      <c r="J41" s="332">
        <v>60.684931506849317</v>
      </c>
      <c r="K41" s="578">
        <v>3.6712052445789207</v>
      </c>
      <c r="L41" s="1699"/>
      <c r="M41" s="1700"/>
    </row>
    <row r="42" spans="2:13" x14ac:dyDescent="0.25">
      <c r="B42" s="1664" t="s">
        <v>782</v>
      </c>
      <c r="C42" s="209" t="s">
        <v>552</v>
      </c>
      <c r="D42" s="1702">
        <v>1468</v>
      </c>
      <c r="E42" s="251">
        <v>4</v>
      </c>
      <c r="F42" s="336">
        <v>225</v>
      </c>
      <c r="G42" s="691">
        <v>1453</v>
      </c>
      <c r="H42" s="339">
        <v>98.978201634877379</v>
      </c>
      <c r="I42" s="247">
        <v>210</v>
      </c>
      <c r="J42" s="332">
        <v>93.333333333333329</v>
      </c>
      <c r="K42" s="578">
        <v>3.663640948058497</v>
      </c>
      <c r="L42" s="167"/>
      <c r="M42" s="1700"/>
    </row>
    <row r="43" spans="2:13" x14ac:dyDescent="0.25">
      <c r="B43" s="1664" t="s">
        <v>783</v>
      </c>
      <c r="C43" s="709" t="s">
        <v>452</v>
      </c>
      <c r="D43" s="1702">
        <v>1354</v>
      </c>
      <c r="E43" s="251">
        <v>239</v>
      </c>
      <c r="F43" s="336">
        <v>853</v>
      </c>
      <c r="G43" s="694">
        <v>1346</v>
      </c>
      <c r="H43" s="339">
        <v>99.409158050221563</v>
      </c>
      <c r="I43" s="358">
        <v>845</v>
      </c>
      <c r="J43" s="332">
        <v>99.062133645955456</v>
      </c>
      <c r="K43" s="578">
        <v>3.393847705496722</v>
      </c>
      <c r="L43" s="167"/>
      <c r="M43" s="167"/>
    </row>
    <row r="44" spans="2:13" x14ac:dyDescent="0.25">
      <c r="B44" s="1664" t="s">
        <v>784</v>
      </c>
      <c r="C44" s="709" t="s">
        <v>478</v>
      </c>
      <c r="D44" s="1702">
        <v>1295</v>
      </c>
      <c r="E44" s="253">
        <v>104</v>
      </c>
      <c r="F44" s="1672">
        <v>193</v>
      </c>
      <c r="G44" s="691">
        <v>1279</v>
      </c>
      <c r="H44" s="339">
        <v>98.764478764478767</v>
      </c>
      <c r="I44" s="1473">
        <v>177</v>
      </c>
      <c r="J44" s="332">
        <v>91.709844559585491</v>
      </c>
      <c r="K44" s="578">
        <v>3.2249117498739288</v>
      </c>
      <c r="L44" s="167"/>
      <c r="M44" s="167"/>
    </row>
    <row r="45" spans="2:13" x14ac:dyDescent="0.25">
      <c r="B45" s="1664" t="s">
        <v>785</v>
      </c>
      <c r="C45" s="1670" t="s">
        <v>673</v>
      </c>
      <c r="D45" s="1704">
        <v>2007</v>
      </c>
      <c r="E45" s="714">
        <v>55</v>
      </c>
      <c r="F45" s="1674">
        <v>1516</v>
      </c>
      <c r="G45" s="1705">
        <v>1193</v>
      </c>
      <c r="H45" s="713">
        <v>59.44195316392625</v>
      </c>
      <c r="I45" s="1676">
        <v>702</v>
      </c>
      <c r="J45" s="340">
        <v>46.306068601583114</v>
      </c>
      <c r="K45" s="565">
        <v>3.0080685829551186</v>
      </c>
      <c r="L45" s="167"/>
      <c r="M45" s="167"/>
    </row>
    <row r="46" spans="2:13" ht="33.75" x14ac:dyDescent="0.25">
      <c r="B46" s="1664" t="s">
        <v>1231</v>
      </c>
      <c r="C46" s="209" t="s">
        <v>752</v>
      </c>
      <c r="D46" s="1702">
        <v>914</v>
      </c>
      <c r="E46" s="251">
        <v>434</v>
      </c>
      <c r="F46" s="336">
        <v>393</v>
      </c>
      <c r="G46" s="691">
        <v>911</v>
      </c>
      <c r="H46" s="713">
        <v>99.671772428884026</v>
      </c>
      <c r="I46" s="247">
        <v>390</v>
      </c>
      <c r="J46" s="332">
        <v>99.236641221374043</v>
      </c>
      <c r="K46" s="578">
        <v>2.2970247100352998</v>
      </c>
      <c r="L46" s="167"/>
      <c r="M46" s="167"/>
    </row>
    <row r="47" spans="2:13" x14ac:dyDescent="0.25">
      <c r="B47" s="1664" t="s">
        <v>1232</v>
      </c>
      <c r="C47" s="209" t="s">
        <v>532</v>
      </c>
      <c r="D47" s="1702">
        <v>813</v>
      </c>
      <c r="E47" s="251">
        <v>1</v>
      </c>
      <c r="F47" s="336">
        <v>597</v>
      </c>
      <c r="G47" s="691">
        <v>813</v>
      </c>
      <c r="H47" s="713">
        <v>100</v>
      </c>
      <c r="I47" s="247">
        <v>597</v>
      </c>
      <c r="J47" s="332">
        <v>100</v>
      </c>
      <c r="K47" s="578">
        <v>2.0499243570347958</v>
      </c>
      <c r="L47" s="167"/>
      <c r="M47" s="167"/>
    </row>
    <row r="48" spans="2:13" x14ac:dyDescent="0.25">
      <c r="B48" s="1664" t="s">
        <v>1233</v>
      </c>
      <c r="C48" s="209" t="s">
        <v>555</v>
      </c>
      <c r="D48" s="1702">
        <v>1425</v>
      </c>
      <c r="E48" s="251">
        <v>0</v>
      </c>
      <c r="F48" s="336">
        <v>1403</v>
      </c>
      <c r="G48" s="691">
        <v>771</v>
      </c>
      <c r="H48" s="339">
        <v>54.105263157894733</v>
      </c>
      <c r="I48" s="247">
        <v>749</v>
      </c>
      <c r="J48" s="332">
        <v>53.385602280826802</v>
      </c>
      <c r="K48" s="578">
        <v>1.9440242057488653</v>
      </c>
      <c r="L48" s="167"/>
      <c r="M48" s="167"/>
    </row>
    <row r="49" spans="2:13" x14ac:dyDescent="0.25">
      <c r="B49" s="1664" t="s">
        <v>1234</v>
      </c>
      <c r="C49" s="1670" t="s">
        <v>454</v>
      </c>
      <c r="D49" s="1702">
        <v>710</v>
      </c>
      <c r="E49" s="251">
        <v>0</v>
      </c>
      <c r="F49" s="336">
        <v>156</v>
      </c>
      <c r="G49" s="691">
        <v>710</v>
      </c>
      <c r="H49" s="339">
        <v>100</v>
      </c>
      <c r="I49" s="247">
        <v>156</v>
      </c>
      <c r="J49" s="332">
        <v>100</v>
      </c>
      <c r="K49" s="578">
        <v>1.790216843166919</v>
      </c>
      <c r="L49" s="167"/>
      <c r="M49" s="167"/>
    </row>
    <row r="50" spans="2:13" x14ac:dyDescent="0.25">
      <c r="B50" s="1664" t="s">
        <v>1235</v>
      </c>
      <c r="C50" s="209" t="s">
        <v>698</v>
      </c>
      <c r="D50" s="1702">
        <v>709</v>
      </c>
      <c r="E50" s="251">
        <v>0</v>
      </c>
      <c r="F50" s="336">
        <v>448</v>
      </c>
      <c r="G50" s="691">
        <v>709</v>
      </c>
      <c r="H50" s="339">
        <v>100</v>
      </c>
      <c r="I50" s="247">
        <v>448</v>
      </c>
      <c r="J50" s="332">
        <v>100</v>
      </c>
      <c r="K50" s="578">
        <v>1.7876954109934444</v>
      </c>
      <c r="L50" s="167"/>
      <c r="M50" s="167"/>
    </row>
    <row r="51" spans="2:13" ht="15.75" thickBot="1" x14ac:dyDescent="0.3">
      <c r="B51" s="1664" t="s">
        <v>1236</v>
      </c>
      <c r="C51" s="709" t="s">
        <v>641</v>
      </c>
      <c r="D51" s="1702">
        <v>755</v>
      </c>
      <c r="E51" s="251">
        <v>10</v>
      </c>
      <c r="F51" s="336">
        <v>396</v>
      </c>
      <c r="G51" s="694">
        <v>668</v>
      </c>
      <c r="H51" s="339">
        <v>88.476821192052981</v>
      </c>
      <c r="I51" s="358">
        <v>309</v>
      </c>
      <c r="J51" s="332">
        <v>78.030303030303031</v>
      </c>
      <c r="K51" s="578">
        <v>1.6843166918809886</v>
      </c>
      <c r="L51" s="167"/>
      <c r="M51" s="167"/>
    </row>
    <row r="52" spans="2:13" ht="15.75" thickBot="1" x14ac:dyDescent="0.3">
      <c r="B52" s="7687" t="s">
        <v>14</v>
      </c>
      <c r="C52" s="7688"/>
      <c r="D52" s="1706">
        <v>45821</v>
      </c>
      <c r="E52" s="1678">
        <v>1548</v>
      </c>
      <c r="F52" s="1679">
        <v>29339</v>
      </c>
      <c r="G52" s="1677">
        <v>31162</v>
      </c>
      <c r="H52" s="1680">
        <v>68.008118548263894</v>
      </c>
      <c r="I52" s="1681">
        <v>14680</v>
      </c>
      <c r="J52" s="1682">
        <v>50.035788540850071</v>
      </c>
      <c r="K52" s="1683">
        <v>78.57286938981342</v>
      </c>
      <c r="L52" s="167"/>
      <c r="M52" s="167"/>
    </row>
    <row r="53" spans="2:13" ht="16.5" thickTop="1" thickBot="1" x14ac:dyDescent="0.3">
      <c r="B53" s="7689" t="s">
        <v>786</v>
      </c>
      <c r="C53" s="7690"/>
      <c r="D53" s="1707">
        <v>9310</v>
      </c>
      <c r="E53" s="1685">
        <v>442</v>
      </c>
      <c r="F53" s="1686">
        <v>5578</v>
      </c>
      <c r="G53" s="1684">
        <v>8498</v>
      </c>
      <c r="H53" s="1688">
        <v>91.278195488721806</v>
      </c>
      <c r="I53" s="1689">
        <v>4766</v>
      </c>
      <c r="J53" s="1690">
        <v>85.442811043384722</v>
      </c>
      <c r="K53" s="463">
        <v>21.427130610186587</v>
      </c>
      <c r="L53" s="167"/>
    </row>
    <row r="54" spans="2:13" ht="16.5" thickTop="1" thickBot="1" x14ac:dyDescent="0.3">
      <c r="B54" s="7691" t="s">
        <v>140</v>
      </c>
      <c r="C54" s="7692"/>
      <c r="D54" s="1708">
        <v>55131</v>
      </c>
      <c r="E54" s="1692">
        <v>1990</v>
      </c>
      <c r="F54" s="1693">
        <v>34917</v>
      </c>
      <c r="G54" s="1694">
        <v>39660</v>
      </c>
      <c r="H54" s="1695">
        <v>71.937748272296901</v>
      </c>
      <c r="I54" s="1691">
        <v>19446</v>
      </c>
      <c r="J54" s="1696">
        <v>55.692069765443762</v>
      </c>
      <c r="K54" s="1697">
        <v>100</v>
      </c>
    </row>
    <row r="55" spans="2:13" x14ac:dyDescent="0.25">
      <c r="B55" s="1710"/>
    </row>
    <row r="56" spans="2:13" x14ac:dyDescent="0.25">
      <c r="B56" s="7143" t="s">
        <v>2808</v>
      </c>
      <c r="C56" s="7543"/>
      <c r="D56" s="7543"/>
      <c r="E56" s="7543"/>
      <c r="F56" s="7543"/>
      <c r="G56" s="7543"/>
      <c r="H56" s="7543"/>
      <c r="I56" s="7543"/>
      <c r="J56" s="7543"/>
      <c r="K56" s="7543"/>
    </row>
    <row r="57" spans="2:13" x14ac:dyDescent="0.25">
      <c r="B57" s="1547"/>
      <c r="C57" s="1547"/>
    </row>
    <row r="58" spans="2:13" x14ac:dyDescent="0.25">
      <c r="B58" s="1547"/>
      <c r="C58" s="1547"/>
    </row>
    <row r="59" spans="2:13" x14ac:dyDescent="0.25">
      <c r="B59" s="1547"/>
      <c r="C59" s="1547"/>
    </row>
    <row r="60" spans="2:13" x14ac:dyDescent="0.25">
      <c r="B60" s="1547"/>
      <c r="C60" s="1547"/>
    </row>
    <row r="61" spans="2:13" x14ac:dyDescent="0.25">
      <c r="B61" s="1547"/>
      <c r="C61" s="1547"/>
    </row>
    <row r="62" spans="2:13" x14ac:dyDescent="0.25">
      <c r="B62" s="1547"/>
      <c r="C62" s="1547"/>
    </row>
    <row r="63" spans="2:13" x14ac:dyDescent="0.25">
      <c r="B63" s="1547"/>
      <c r="C63" s="1547"/>
    </row>
    <row r="64" spans="2:13" x14ac:dyDescent="0.25">
      <c r="B64" s="1547"/>
      <c r="C64" s="1547"/>
    </row>
    <row r="65" spans="2:3" x14ac:dyDescent="0.25">
      <c r="B65" s="1547"/>
      <c r="C65" s="1547"/>
    </row>
    <row r="66" spans="2:3" x14ac:dyDescent="0.25">
      <c r="B66" s="1547"/>
      <c r="C66" s="1547"/>
    </row>
    <row r="67" spans="2:3" x14ac:dyDescent="0.25">
      <c r="B67" s="1547"/>
      <c r="C67" s="1547"/>
    </row>
    <row r="68" spans="2:3" x14ac:dyDescent="0.25">
      <c r="B68" s="1547"/>
      <c r="C68" s="1547"/>
    </row>
    <row r="69" spans="2:3" x14ac:dyDescent="0.25">
      <c r="B69" s="1547"/>
      <c r="C69" s="1547"/>
    </row>
    <row r="70" spans="2:3" x14ac:dyDescent="0.25">
      <c r="B70" s="1547"/>
      <c r="C70" s="1547"/>
    </row>
    <row r="71" spans="2:3" x14ac:dyDescent="0.25">
      <c r="B71" s="1547"/>
      <c r="C71" s="1547"/>
    </row>
    <row r="72" spans="2:3" x14ac:dyDescent="0.25">
      <c r="B72" s="1547"/>
      <c r="C72" s="1547"/>
    </row>
    <row r="73" spans="2:3" x14ac:dyDescent="0.25">
      <c r="B73" s="1547"/>
      <c r="C73" s="1547"/>
    </row>
    <row r="74" spans="2:3" x14ac:dyDescent="0.25">
      <c r="B74" s="1547"/>
      <c r="C74" s="1547"/>
    </row>
    <row r="75" spans="2:3" x14ac:dyDescent="0.25">
      <c r="B75" s="1547"/>
      <c r="C75" s="1547"/>
    </row>
    <row r="76" spans="2:3" x14ac:dyDescent="0.25">
      <c r="B76" s="1547"/>
      <c r="C76" s="1547"/>
    </row>
    <row r="77" spans="2:3" x14ac:dyDescent="0.25">
      <c r="B77" s="1547"/>
      <c r="C77" s="1547"/>
    </row>
    <row r="78" spans="2:3" x14ac:dyDescent="0.25">
      <c r="B78" s="1547"/>
      <c r="C78" s="1547"/>
    </row>
    <row r="79" spans="2:3" x14ac:dyDescent="0.25">
      <c r="B79" s="1547"/>
      <c r="C79" s="1547"/>
    </row>
    <row r="80" spans="2:3" x14ac:dyDescent="0.25">
      <c r="B80" s="1547"/>
      <c r="C80" s="1547"/>
    </row>
    <row r="81" spans="2:3" x14ac:dyDescent="0.25">
      <c r="B81" s="1547"/>
      <c r="C81" s="1547"/>
    </row>
    <row r="82" spans="2:3" x14ac:dyDescent="0.25">
      <c r="B82" s="1547"/>
      <c r="C82" s="1547"/>
    </row>
    <row r="83" spans="2:3" x14ac:dyDescent="0.25">
      <c r="B83" s="1547"/>
      <c r="C83" s="1547"/>
    </row>
  </sheetData>
  <mergeCells count="17">
    <mergeCell ref="B5:C6"/>
    <mergeCell ref="D5:F5"/>
    <mergeCell ref="G5:H5"/>
    <mergeCell ref="I5:J5"/>
    <mergeCell ref="B56:K56"/>
    <mergeCell ref="K5:K6"/>
    <mergeCell ref="K32:K33"/>
    <mergeCell ref="B52:C52"/>
    <mergeCell ref="B53:C53"/>
    <mergeCell ref="B54:C54"/>
    <mergeCell ref="B26:C26"/>
    <mergeCell ref="B27:C27"/>
    <mergeCell ref="B32:C33"/>
    <mergeCell ref="D32:F32"/>
    <mergeCell ref="G32:H32"/>
    <mergeCell ref="I32:J32"/>
    <mergeCell ref="B25:C25"/>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BO10892"/>
  <sheetViews>
    <sheetView topLeftCell="A166" workbookViewId="0">
      <selection activeCell="M107" sqref="M107"/>
    </sheetView>
  </sheetViews>
  <sheetFormatPr defaultRowHeight="12.75" x14ac:dyDescent="0.2"/>
  <cols>
    <col min="1" max="1" width="7.42578125" style="5563" customWidth="1"/>
    <col min="2" max="2" width="39.140625" style="6594" customWidth="1"/>
    <col min="3" max="4" width="6.28515625" style="1712" customWidth="1"/>
    <col min="5" max="5" width="7.42578125" style="1712" customWidth="1"/>
    <col min="6" max="6" width="7.5703125" style="1712" customWidth="1"/>
    <col min="7" max="7" width="6.28515625" style="1712" customWidth="1"/>
    <col min="8" max="8" width="7.7109375" style="1712" customWidth="1"/>
    <col min="9" max="9" width="9" style="1712" customWidth="1"/>
    <col min="10" max="10" width="8.5703125" style="1712" customWidth="1"/>
    <col min="11" max="67" width="9.140625" style="71"/>
    <col min="68" max="16384" width="9.140625" style="6500"/>
  </cols>
  <sheetData>
    <row r="1" spans="1:10" x14ac:dyDescent="0.2">
      <c r="A1" s="6593"/>
      <c r="B1" s="6768" t="s">
        <v>1355</v>
      </c>
      <c r="C1" s="1711"/>
      <c r="D1" s="1711"/>
      <c r="E1" s="1711"/>
      <c r="F1" s="1711"/>
      <c r="G1" s="1711"/>
      <c r="H1" s="1711"/>
      <c r="I1" s="1711"/>
      <c r="J1" s="1711"/>
    </row>
    <row r="2" spans="1:10" ht="13.5" thickBot="1" x14ac:dyDescent="0.25"/>
    <row r="3" spans="1:10" ht="23.25" customHeight="1" x14ac:dyDescent="0.2">
      <c r="A3" s="7594" t="s">
        <v>1214</v>
      </c>
      <c r="B3" s="7701" t="s">
        <v>1215</v>
      </c>
      <c r="C3" s="7433" t="s">
        <v>114</v>
      </c>
      <c r="D3" s="7434"/>
      <c r="E3" s="7435"/>
      <c r="F3" s="7436" t="s">
        <v>115</v>
      </c>
      <c r="G3" s="7703"/>
      <c r="H3" s="7436" t="s">
        <v>116</v>
      </c>
      <c r="I3" s="7704"/>
      <c r="J3" s="7699" t="s">
        <v>2812</v>
      </c>
    </row>
    <row r="4" spans="1:10" ht="13.5" thickBot="1" x14ac:dyDescent="0.25">
      <c r="A4" s="7596"/>
      <c r="B4" s="7702"/>
      <c r="C4" s="1337" t="s">
        <v>119</v>
      </c>
      <c r="D4" s="1338" t="s">
        <v>120</v>
      </c>
      <c r="E4" s="1339" t="s">
        <v>121</v>
      </c>
      <c r="F4" s="1337" t="s">
        <v>124</v>
      </c>
      <c r="G4" s="6595" t="s">
        <v>122</v>
      </c>
      <c r="H4" s="1341" t="s">
        <v>124</v>
      </c>
      <c r="I4" s="6595" t="s">
        <v>122</v>
      </c>
      <c r="J4" s="7700"/>
    </row>
    <row r="5" spans="1:10" ht="23.25" thickBot="1" x14ac:dyDescent="0.25">
      <c r="A5" s="1714" t="s">
        <v>820</v>
      </c>
      <c r="B5" s="1715" t="s">
        <v>595</v>
      </c>
      <c r="C5" s="6596">
        <v>123</v>
      </c>
      <c r="D5" s="6597">
        <v>0</v>
      </c>
      <c r="E5" s="6598">
        <v>118</v>
      </c>
      <c r="F5" s="6599">
        <v>139</v>
      </c>
      <c r="G5" s="6600">
        <v>113.00813008130082</v>
      </c>
      <c r="H5" s="6596">
        <v>134</v>
      </c>
      <c r="I5" s="6601">
        <v>113.55932203389831</v>
      </c>
      <c r="J5" s="6602">
        <v>0.22310496816673014</v>
      </c>
    </row>
    <row r="6" spans="1:10" x14ac:dyDescent="0.2">
      <c r="A6" s="1504" t="s">
        <v>823</v>
      </c>
      <c r="B6" s="1499" t="s">
        <v>502</v>
      </c>
      <c r="C6" s="6603">
        <v>1</v>
      </c>
      <c r="D6" s="6604">
        <v>0</v>
      </c>
      <c r="E6" s="6605">
        <v>1</v>
      </c>
      <c r="F6" s="6604">
        <v>1</v>
      </c>
      <c r="G6" s="6606">
        <v>100</v>
      </c>
      <c r="H6" s="6607">
        <v>1</v>
      </c>
      <c r="I6" s="6608">
        <v>100</v>
      </c>
      <c r="J6" s="6609">
        <v>1.8138615298108143E-3</v>
      </c>
    </row>
    <row r="7" spans="1:10" x14ac:dyDescent="0.2">
      <c r="A7" s="1504" t="s">
        <v>448</v>
      </c>
      <c r="B7" s="1499" t="s">
        <v>449</v>
      </c>
      <c r="C7" s="6603">
        <v>108</v>
      </c>
      <c r="D7" s="6604">
        <v>0</v>
      </c>
      <c r="E7" s="6605">
        <v>107</v>
      </c>
      <c r="F7" s="6604">
        <v>124</v>
      </c>
      <c r="G7" s="6606">
        <v>114.81481481481481</v>
      </c>
      <c r="H7" s="6607">
        <v>123</v>
      </c>
      <c r="I7" s="6608">
        <v>114.95327102803739</v>
      </c>
      <c r="J7" s="6609">
        <v>0.19589704521956794</v>
      </c>
    </row>
    <row r="8" spans="1:10" x14ac:dyDescent="0.2">
      <c r="A8" s="1719" t="s">
        <v>828</v>
      </c>
      <c r="B8" s="72" t="s">
        <v>507</v>
      </c>
      <c r="C8" s="6610">
        <v>3</v>
      </c>
      <c r="D8" s="6611">
        <v>0</v>
      </c>
      <c r="E8" s="6612">
        <v>3</v>
      </c>
      <c r="F8" s="6611">
        <v>3</v>
      </c>
      <c r="G8" s="6613">
        <v>100</v>
      </c>
      <c r="H8" s="6614">
        <v>3</v>
      </c>
      <c r="I8" s="6615">
        <v>100</v>
      </c>
      <c r="J8" s="6609">
        <v>5.4415845894324431E-3</v>
      </c>
    </row>
    <row r="9" spans="1:10" x14ac:dyDescent="0.2">
      <c r="A9" s="1718" t="s">
        <v>829</v>
      </c>
      <c r="B9" s="72" t="s">
        <v>388</v>
      </c>
      <c r="C9" s="6610">
        <v>2</v>
      </c>
      <c r="D9" s="6611">
        <v>0</v>
      </c>
      <c r="E9" s="6612">
        <v>2</v>
      </c>
      <c r="F9" s="6611">
        <v>2</v>
      </c>
      <c r="G9" s="6613">
        <v>100</v>
      </c>
      <c r="H9" s="6614">
        <v>2</v>
      </c>
      <c r="I9" s="6615">
        <v>100</v>
      </c>
      <c r="J9" s="6609">
        <v>3.6277230596216286E-3</v>
      </c>
    </row>
    <row r="10" spans="1:10" x14ac:dyDescent="0.2">
      <c r="A10" s="1718" t="s">
        <v>831</v>
      </c>
      <c r="B10" s="72" t="s">
        <v>390</v>
      </c>
      <c r="C10" s="6610">
        <v>2</v>
      </c>
      <c r="D10" s="6611">
        <v>0</v>
      </c>
      <c r="E10" s="6612">
        <v>1</v>
      </c>
      <c r="F10" s="6611">
        <v>2</v>
      </c>
      <c r="G10" s="6613">
        <v>100</v>
      </c>
      <c r="H10" s="6614">
        <v>1</v>
      </c>
      <c r="I10" s="6615">
        <v>100</v>
      </c>
      <c r="J10" s="6609">
        <v>3.6277230596216286E-3</v>
      </c>
    </row>
    <row r="11" spans="1:10" ht="13.5" thickBot="1" x14ac:dyDescent="0.25">
      <c r="A11" s="1504" t="s">
        <v>841</v>
      </c>
      <c r="B11" s="1499" t="s">
        <v>842</v>
      </c>
      <c r="C11" s="6603">
        <v>7</v>
      </c>
      <c r="D11" s="6604">
        <v>0</v>
      </c>
      <c r="E11" s="6605">
        <v>4</v>
      </c>
      <c r="F11" s="6604">
        <v>7</v>
      </c>
      <c r="G11" s="6606">
        <v>100</v>
      </c>
      <c r="H11" s="6607">
        <v>4</v>
      </c>
      <c r="I11" s="6608">
        <v>100</v>
      </c>
      <c r="J11" s="6609">
        <v>1.2697030708675699E-2</v>
      </c>
    </row>
    <row r="12" spans="1:10" ht="13.5" thickBot="1" x14ac:dyDescent="0.25">
      <c r="A12" s="1714" t="s">
        <v>848</v>
      </c>
      <c r="B12" s="1715" t="s">
        <v>598</v>
      </c>
      <c r="C12" s="6596">
        <v>2473</v>
      </c>
      <c r="D12" s="6597">
        <v>19</v>
      </c>
      <c r="E12" s="6598">
        <v>753</v>
      </c>
      <c r="F12" s="6597">
        <v>2359</v>
      </c>
      <c r="G12" s="6600">
        <v>95.390214314597657</v>
      </c>
      <c r="H12" s="6597">
        <v>639</v>
      </c>
      <c r="I12" s="6601">
        <v>84.860557768924309</v>
      </c>
      <c r="J12" s="6616">
        <v>4.4856795632221429</v>
      </c>
    </row>
    <row r="13" spans="1:10" x14ac:dyDescent="0.2">
      <c r="A13" s="1722" t="s">
        <v>599</v>
      </c>
      <c r="B13" s="1723" t="s">
        <v>600</v>
      </c>
      <c r="C13" s="6617">
        <v>12</v>
      </c>
      <c r="D13" s="6618">
        <v>1</v>
      </c>
      <c r="E13" s="6619">
        <v>6</v>
      </c>
      <c r="F13" s="6620">
        <v>12</v>
      </c>
      <c r="G13" s="6621">
        <v>100</v>
      </c>
      <c r="H13" s="6622">
        <v>6</v>
      </c>
      <c r="I13" s="6623">
        <v>100</v>
      </c>
      <c r="J13" s="6624">
        <v>2.1766338357729773E-2</v>
      </c>
    </row>
    <row r="14" spans="1:10" x14ac:dyDescent="0.2">
      <c r="A14" s="1722" t="s">
        <v>599</v>
      </c>
      <c r="B14" s="1723" t="s">
        <v>1222</v>
      </c>
      <c r="C14" s="6617">
        <v>93</v>
      </c>
      <c r="D14" s="6618">
        <v>2</v>
      </c>
      <c r="E14" s="6619">
        <v>29</v>
      </c>
      <c r="F14" s="6625">
        <v>87</v>
      </c>
      <c r="G14" s="6626">
        <v>93.548387096774192</v>
      </c>
      <c r="H14" s="6622">
        <v>23</v>
      </c>
      <c r="I14" s="6623">
        <v>79.310344827586206</v>
      </c>
      <c r="J14" s="6609">
        <v>0.16868912227240573</v>
      </c>
    </row>
    <row r="15" spans="1:10" x14ac:dyDescent="0.2">
      <c r="A15" s="1504" t="s">
        <v>450</v>
      </c>
      <c r="B15" s="1499" t="s">
        <v>601</v>
      </c>
      <c r="C15" s="6603">
        <v>15</v>
      </c>
      <c r="D15" s="6604">
        <v>0</v>
      </c>
      <c r="E15" s="6605">
        <v>9</v>
      </c>
      <c r="F15" s="6604">
        <v>18</v>
      </c>
      <c r="G15" s="6606">
        <v>120</v>
      </c>
      <c r="H15" s="6607">
        <v>12</v>
      </c>
      <c r="I15" s="6608">
        <v>133.33333333333331</v>
      </c>
      <c r="J15" s="6609">
        <v>2.7207922947162216E-2</v>
      </c>
    </row>
    <row r="16" spans="1:10" x14ac:dyDescent="0.2">
      <c r="A16" s="1504" t="s">
        <v>450</v>
      </c>
      <c r="B16" s="1499" t="s">
        <v>1223</v>
      </c>
      <c r="C16" s="6603">
        <v>15</v>
      </c>
      <c r="D16" s="6604">
        <v>2</v>
      </c>
      <c r="E16" s="6605">
        <v>7</v>
      </c>
      <c r="F16" s="6604">
        <v>14</v>
      </c>
      <c r="G16" s="6606">
        <v>93.333333333333329</v>
      </c>
      <c r="H16" s="6607">
        <v>6</v>
      </c>
      <c r="I16" s="6608">
        <v>85.714285714285708</v>
      </c>
      <c r="J16" s="6609">
        <v>2.7207922947162216E-2</v>
      </c>
    </row>
    <row r="17" spans="1:10" x14ac:dyDescent="0.2">
      <c r="A17" s="1718" t="s">
        <v>849</v>
      </c>
      <c r="B17" s="72" t="s">
        <v>602</v>
      </c>
      <c r="C17" s="6610">
        <v>2</v>
      </c>
      <c r="D17" s="6611">
        <v>0</v>
      </c>
      <c r="E17" s="6612">
        <v>1</v>
      </c>
      <c r="F17" s="6611">
        <v>2</v>
      </c>
      <c r="G17" s="6613">
        <v>100</v>
      </c>
      <c r="H17" s="6614">
        <v>1</v>
      </c>
      <c r="I17" s="6608">
        <v>100</v>
      </c>
      <c r="J17" s="6609">
        <v>3.6277230596216286E-3</v>
      </c>
    </row>
    <row r="18" spans="1:10" x14ac:dyDescent="0.2">
      <c r="A18" s="932" t="s">
        <v>850</v>
      </c>
      <c r="B18" s="1717" t="s">
        <v>603</v>
      </c>
      <c r="C18" s="6627">
        <v>3</v>
      </c>
      <c r="D18" s="6628">
        <v>0</v>
      </c>
      <c r="E18" s="6629">
        <v>2</v>
      </c>
      <c r="F18" s="6628">
        <v>3</v>
      </c>
      <c r="G18" s="6630">
        <v>100</v>
      </c>
      <c r="H18" s="6631">
        <v>2</v>
      </c>
      <c r="I18" s="6608">
        <v>100</v>
      </c>
      <c r="J18" s="6609">
        <v>5.4415845894324431E-3</v>
      </c>
    </row>
    <row r="19" spans="1:10" x14ac:dyDescent="0.2">
      <c r="A19" s="1722" t="s">
        <v>451</v>
      </c>
      <c r="B19" s="1723" t="s">
        <v>452</v>
      </c>
      <c r="C19" s="6617">
        <v>1468</v>
      </c>
      <c r="D19" s="6618">
        <v>4</v>
      </c>
      <c r="E19" s="6619">
        <v>225</v>
      </c>
      <c r="F19" s="6618">
        <v>1453</v>
      </c>
      <c r="G19" s="6626">
        <v>98.978201634877379</v>
      </c>
      <c r="H19" s="6622">
        <v>210</v>
      </c>
      <c r="I19" s="6623">
        <v>93.333333333333329</v>
      </c>
      <c r="J19" s="6609">
        <v>2.6627487257622753</v>
      </c>
    </row>
    <row r="20" spans="1:10" x14ac:dyDescent="0.2">
      <c r="A20" s="1504" t="s">
        <v>453</v>
      </c>
      <c r="B20" s="1499" t="s">
        <v>454</v>
      </c>
      <c r="C20" s="6603">
        <v>755</v>
      </c>
      <c r="D20" s="6604">
        <v>10</v>
      </c>
      <c r="E20" s="6605">
        <v>396</v>
      </c>
      <c r="F20" s="6604">
        <v>668</v>
      </c>
      <c r="G20" s="6606">
        <v>88.476821192052981</v>
      </c>
      <c r="H20" s="6607">
        <v>309</v>
      </c>
      <c r="I20" s="6608">
        <v>78.030303030303031</v>
      </c>
      <c r="J20" s="6609">
        <v>1.3694654550071648</v>
      </c>
    </row>
    <row r="21" spans="1:10" x14ac:dyDescent="0.2">
      <c r="A21" s="1504" t="s">
        <v>854</v>
      </c>
      <c r="B21" s="1499" t="s">
        <v>607</v>
      </c>
      <c r="C21" s="6603">
        <v>8</v>
      </c>
      <c r="D21" s="6604">
        <v>0</v>
      </c>
      <c r="E21" s="6605">
        <v>4</v>
      </c>
      <c r="F21" s="6604">
        <v>8</v>
      </c>
      <c r="G21" s="6606">
        <v>100</v>
      </c>
      <c r="H21" s="6607">
        <v>4</v>
      </c>
      <c r="I21" s="6608">
        <v>100</v>
      </c>
      <c r="J21" s="6609">
        <v>1.4510892238486514E-2</v>
      </c>
    </row>
    <row r="22" spans="1:10" x14ac:dyDescent="0.2">
      <c r="A22" s="1504" t="s">
        <v>855</v>
      </c>
      <c r="B22" s="1499" t="s">
        <v>608</v>
      </c>
      <c r="C22" s="6603">
        <v>2</v>
      </c>
      <c r="D22" s="6604">
        <v>0</v>
      </c>
      <c r="E22" s="6605">
        <v>2</v>
      </c>
      <c r="F22" s="6604">
        <v>2</v>
      </c>
      <c r="G22" s="6606">
        <v>100</v>
      </c>
      <c r="H22" s="6607">
        <v>2</v>
      </c>
      <c r="I22" s="6608">
        <v>100</v>
      </c>
      <c r="J22" s="6609">
        <v>3.6277230596216286E-3</v>
      </c>
    </row>
    <row r="23" spans="1:10" x14ac:dyDescent="0.2">
      <c r="A23" s="1504" t="s">
        <v>856</v>
      </c>
      <c r="B23" s="1499" t="s">
        <v>609</v>
      </c>
      <c r="C23" s="6603">
        <v>15</v>
      </c>
      <c r="D23" s="6604">
        <v>0</v>
      </c>
      <c r="E23" s="6605">
        <v>7</v>
      </c>
      <c r="F23" s="6604">
        <v>14</v>
      </c>
      <c r="G23" s="6606">
        <v>93.333333333333329</v>
      </c>
      <c r="H23" s="6607">
        <v>6</v>
      </c>
      <c r="I23" s="6608">
        <v>85.714285714285708</v>
      </c>
      <c r="J23" s="6609">
        <v>2.7207922947162216E-2</v>
      </c>
    </row>
    <row r="24" spans="1:10" x14ac:dyDescent="0.2">
      <c r="A24" s="1504" t="s">
        <v>857</v>
      </c>
      <c r="B24" s="1499" t="s">
        <v>610</v>
      </c>
      <c r="C24" s="6603">
        <v>32</v>
      </c>
      <c r="D24" s="6604">
        <v>0</v>
      </c>
      <c r="E24" s="6605">
        <v>29</v>
      </c>
      <c r="F24" s="6604">
        <v>32</v>
      </c>
      <c r="G24" s="6606">
        <v>100</v>
      </c>
      <c r="H24" s="6607">
        <v>29</v>
      </c>
      <c r="I24" s="6608">
        <v>100</v>
      </c>
      <c r="J24" s="6609">
        <v>5.8043568953946058E-2</v>
      </c>
    </row>
    <row r="25" spans="1:10" x14ac:dyDescent="0.2">
      <c r="A25" s="1504" t="s">
        <v>858</v>
      </c>
      <c r="B25" s="1499" t="s">
        <v>611</v>
      </c>
      <c r="C25" s="6603">
        <v>51</v>
      </c>
      <c r="D25" s="6604">
        <v>0</v>
      </c>
      <c r="E25" s="6605">
        <v>36</v>
      </c>
      <c r="F25" s="6604">
        <v>44</v>
      </c>
      <c r="G25" s="6606">
        <v>86.274509803921575</v>
      </c>
      <c r="H25" s="6607">
        <v>29</v>
      </c>
      <c r="I25" s="6608">
        <v>80.555555555555557</v>
      </c>
      <c r="J25" s="6609">
        <v>9.2506938020351537E-2</v>
      </c>
    </row>
    <row r="26" spans="1:10" ht="17.25" customHeight="1" thickBot="1" x14ac:dyDescent="0.25">
      <c r="A26" s="1724" t="s">
        <v>859</v>
      </c>
      <c r="B26" s="1725" t="s">
        <v>612</v>
      </c>
      <c r="C26" s="6632">
        <v>2</v>
      </c>
      <c r="D26" s="6633">
        <v>0</v>
      </c>
      <c r="E26" s="6634">
        <v>0</v>
      </c>
      <c r="F26" s="6633">
        <v>2</v>
      </c>
      <c r="G26" s="6635">
        <v>100</v>
      </c>
      <c r="H26" s="6636">
        <v>0</v>
      </c>
      <c r="I26" s="6637" t="s">
        <v>613</v>
      </c>
      <c r="J26" s="6638">
        <v>3.6277230596216286E-3</v>
      </c>
    </row>
    <row r="27" spans="1:10" ht="23.25" thickBot="1" x14ac:dyDescent="0.25">
      <c r="A27" s="1714" t="s">
        <v>866</v>
      </c>
      <c r="B27" s="1715" t="s">
        <v>867</v>
      </c>
      <c r="C27" s="6596">
        <v>187</v>
      </c>
      <c r="D27" s="6597">
        <v>0</v>
      </c>
      <c r="E27" s="6598">
        <v>40</v>
      </c>
      <c r="F27" s="6597">
        <v>187</v>
      </c>
      <c r="G27" s="6600">
        <v>100</v>
      </c>
      <c r="H27" s="6639">
        <v>40</v>
      </c>
      <c r="I27" s="6601">
        <v>100</v>
      </c>
      <c r="J27" s="6616">
        <v>0.33919210607462225</v>
      </c>
    </row>
    <row r="28" spans="1:10" ht="15" customHeight="1" x14ac:dyDescent="0.2">
      <c r="A28" s="1722" t="s">
        <v>868</v>
      </c>
      <c r="B28" s="1723" t="s">
        <v>518</v>
      </c>
      <c r="C28" s="6617">
        <v>1</v>
      </c>
      <c r="D28" s="6618">
        <v>0</v>
      </c>
      <c r="E28" s="6619">
        <v>0</v>
      </c>
      <c r="F28" s="6618">
        <v>1</v>
      </c>
      <c r="G28" s="6626">
        <v>100</v>
      </c>
      <c r="H28" s="6622">
        <v>0</v>
      </c>
      <c r="I28" s="6623" t="s">
        <v>613</v>
      </c>
      <c r="J28" s="6609">
        <v>1.8138615298108143E-3</v>
      </c>
    </row>
    <row r="29" spans="1:10" x14ac:dyDescent="0.2">
      <c r="A29" s="1722" t="s">
        <v>869</v>
      </c>
      <c r="B29" s="1723" t="s">
        <v>519</v>
      </c>
      <c r="C29" s="6617">
        <v>154</v>
      </c>
      <c r="D29" s="6618">
        <v>0</v>
      </c>
      <c r="E29" s="6619">
        <v>28</v>
      </c>
      <c r="F29" s="6618">
        <v>154</v>
      </c>
      <c r="G29" s="6626">
        <v>100</v>
      </c>
      <c r="H29" s="6622">
        <v>28</v>
      </c>
      <c r="I29" s="6623">
        <v>100</v>
      </c>
      <c r="J29" s="6609">
        <v>0.27933467559086539</v>
      </c>
    </row>
    <row r="30" spans="1:10" x14ac:dyDescent="0.2">
      <c r="A30" s="1504" t="s">
        <v>870</v>
      </c>
      <c r="B30" s="1499" t="s">
        <v>520</v>
      </c>
      <c r="C30" s="6603">
        <v>4</v>
      </c>
      <c r="D30" s="6604">
        <v>0</v>
      </c>
      <c r="E30" s="6605">
        <v>2</v>
      </c>
      <c r="F30" s="6604">
        <v>4</v>
      </c>
      <c r="G30" s="6606">
        <v>100</v>
      </c>
      <c r="H30" s="6607">
        <v>2</v>
      </c>
      <c r="I30" s="6608">
        <v>100</v>
      </c>
      <c r="J30" s="6609">
        <v>7.2554461192432572E-3</v>
      </c>
    </row>
    <row r="31" spans="1:10" ht="13.5" thickBot="1" x14ac:dyDescent="0.25">
      <c r="A31" s="1504" t="s">
        <v>871</v>
      </c>
      <c r="B31" s="1499" t="s">
        <v>521</v>
      </c>
      <c r="C31" s="6603">
        <v>28</v>
      </c>
      <c r="D31" s="6604">
        <v>0</v>
      </c>
      <c r="E31" s="6605">
        <v>10</v>
      </c>
      <c r="F31" s="6604">
        <v>28</v>
      </c>
      <c r="G31" s="6606">
        <v>100</v>
      </c>
      <c r="H31" s="6607">
        <v>10</v>
      </c>
      <c r="I31" s="6608">
        <v>100</v>
      </c>
      <c r="J31" s="6609">
        <v>5.0788122834702798E-2</v>
      </c>
    </row>
    <row r="32" spans="1:10" ht="13.5" thickBot="1" x14ac:dyDescent="0.25">
      <c r="A32" s="1714" t="s">
        <v>873</v>
      </c>
      <c r="B32" s="1715" t="s">
        <v>615</v>
      </c>
      <c r="C32" s="6596">
        <v>6505</v>
      </c>
      <c r="D32" s="6597">
        <v>28</v>
      </c>
      <c r="E32" s="6598">
        <v>1169</v>
      </c>
      <c r="F32" s="6597">
        <v>6442</v>
      </c>
      <c r="G32" s="6600">
        <v>99.031514219830896</v>
      </c>
      <c r="H32" s="6639">
        <v>1106</v>
      </c>
      <c r="I32" s="6601">
        <v>94.610778443113773</v>
      </c>
      <c r="J32" s="6616">
        <v>11.799169251419347</v>
      </c>
    </row>
    <row r="33" spans="1:67" ht="16.5" customHeight="1" x14ac:dyDescent="0.2">
      <c r="A33" s="1727" t="s">
        <v>874</v>
      </c>
      <c r="B33" s="1728" t="s">
        <v>616</v>
      </c>
      <c r="C33" s="6640">
        <v>67</v>
      </c>
      <c r="D33" s="6641">
        <v>2</v>
      </c>
      <c r="E33" s="6642">
        <v>21</v>
      </c>
      <c r="F33" s="6641">
        <v>66</v>
      </c>
      <c r="G33" s="6621">
        <v>98.507462686567166</v>
      </c>
      <c r="H33" s="6643">
        <v>20</v>
      </c>
      <c r="I33" s="6644">
        <v>95.238095238095227</v>
      </c>
      <c r="J33" s="6609">
        <v>0.12152872249732455</v>
      </c>
    </row>
    <row r="34" spans="1:67" ht="15" customHeight="1" x14ac:dyDescent="0.2">
      <c r="A34" s="932" t="s">
        <v>876</v>
      </c>
      <c r="B34" s="1729" t="s">
        <v>617</v>
      </c>
      <c r="C34" s="6627">
        <v>3</v>
      </c>
      <c r="D34" s="6628">
        <v>0</v>
      </c>
      <c r="E34" s="6629">
        <v>0</v>
      </c>
      <c r="F34" s="6628">
        <v>3</v>
      </c>
      <c r="G34" s="6630">
        <v>100</v>
      </c>
      <c r="H34" s="6631">
        <v>0</v>
      </c>
      <c r="I34" s="6645" t="s">
        <v>613</v>
      </c>
      <c r="J34" s="6609">
        <v>5.4415845894324431E-3</v>
      </c>
    </row>
    <row r="35" spans="1:67" ht="11.25" customHeight="1" x14ac:dyDescent="0.2">
      <c r="A35" s="1504" t="s">
        <v>457</v>
      </c>
      <c r="B35" s="1499" t="s">
        <v>458</v>
      </c>
      <c r="C35" s="6603">
        <v>5996</v>
      </c>
      <c r="D35" s="6604">
        <v>26</v>
      </c>
      <c r="E35" s="6605">
        <v>1020</v>
      </c>
      <c r="F35" s="6604">
        <v>5947</v>
      </c>
      <c r="G35" s="6606">
        <v>99.18278852568379</v>
      </c>
      <c r="H35" s="6607">
        <v>971</v>
      </c>
      <c r="I35" s="6608">
        <v>95.196078431372541</v>
      </c>
      <c r="J35" s="6609">
        <v>10.875913732745643</v>
      </c>
    </row>
    <row r="36" spans="1:67" ht="13.5" thickBot="1" x14ac:dyDescent="0.25">
      <c r="A36" s="1504" t="s">
        <v>459</v>
      </c>
      <c r="B36" s="1499" t="s">
        <v>460</v>
      </c>
      <c r="C36" s="6603">
        <v>439</v>
      </c>
      <c r="D36" s="6604">
        <v>0</v>
      </c>
      <c r="E36" s="6605">
        <v>128</v>
      </c>
      <c r="F36" s="6604">
        <v>426</v>
      </c>
      <c r="G36" s="6606">
        <v>97.038724373576315</v>
      </c>
      <c r="H36" s="6607">
        <v>115</v>
      </c>
      <c r="I36" s="6608">
        <v>89.84375</v>
      </c>
      <c r="J36" s="6609">
        <v>0.79628521158694754</v>
      </c>
    </row>
    <row r="37" spans="1:67" ht="13.5" thickBot="1" x14ac:dyDescent="0.25">
      <c r="A37" s="1714" t="s">
        <v>877</v>
      </c>
      <c r="B37" s="1715" t="s">
        <v>618</v>
      </c>
      <c r="C37" s="6596">
        <v>403</v>
      </c>
      <c r="D37" s="6597">
        <v>4</v>
      </c>
      <c r="E37" s="6598">
        <v>311</v>
      </c>
      <c r="F37" s="6597">
        <v>364</v>
      </c>
      <c r="G37" s="6600">
        <v>90.322580645161281</v>
      </c>
      <c r="H37" s="6639">
        <v>272</v>
      </c>
      <c r="I37" s="6601">
        <v>87.459807073954991</v>
      </c>
      <c r="J37" s="6616">
        <v>0.73098619651375818</v>
      </c>
    </row>
    <row r="38" spans="1:67" s="6646" customFormat="1" ht="22.5" x14ac:dyDescent="0.2">
      <c r="A38" s="1722" t="s">
        <v>461</v>
      </c>
      <c r="B38" s="1723" t="s">
        <v>462</v>
      </c>
      <c r="C38" s="6617">
        <v>55</v>
      </c>
      <c r="D38" s="6618">
        <v>1</v>
      </c>
      <c r="E38" s="6619">
        <v>24</v>
      </c>
      <c r="F38" s="6618">
        <v>56</v>
      </c>
      <c r="G38" s="6626">
        <v>101.81818181818181</v>
      </c>
      <c r="H38" s="6622">
        <v>25</v>
      </c>
      <c r="I38" s="6623">
        <v>104.16666666666667</v>
      </c>
      <c r="J38" s="6609">
        <v>9.976238413959479E-2</v>
      </c>
      <c r="K38" s="6922"/>
      <c r="L38" s="6922"/>
      <c r="M38" s="6922"/>
      <c r="N38" s="6922"/>
      <c r="O38" s="6922"/>
      <c r="P38" s="6922"/>
      <c r="Q38" s="6922"/>
      <c r="R38" s="6922"/>
      <c r="S38" s="6922"/>
      <c r="T38" s="6922"/>
      <c r="U38" s="6922"/>
      <c r="V38" s="6922"/>
      <c r="W38" s="6922"/>
      <c r="X38" s="6922"/>
      <c r="Y38" s="6922"/>
      <c r="Z38" s="6922"/>
      <c r="AA38" s="6922"/>
      <c r="AB38" s="6922"/>
      <c r="AC38" s="6922"/>
      <c r="AD38" s="6922"/>
      <c r="AE38" s="6922"/>
      <c r="AF38" s="6922"/>
      <c r="AG38" s="6922"/>
      <c r="AH38" s="6922"/>
      <c r="AI38" s="6922"/>
      <c r="AJ38" s="6922"/>
      <c r="AK38" s="6922"/>
      <c r="AL38" s="6922"/>
      <c r="AM38" s="6922"/>
      <c r="AN38" s="6922"/>
      <c r="AO38" s="6922"/>
      <c r="AP38" s="6922"/>
      <c r="AQ38" s="6922"/>
      <c r="AR38" s="6922"/>
      <c r="AS38" s="6922"/>
      <c r="AT38" s="6922"/>
      <c r="AU38" s="6922"/>
      <c r="AV38" s="6922"/>
      <c r="AW38" s="6922"/>
      <c r="AX38" s="6922"/>
      <c r="AY38" s="6922"/>
      <c r="AZ38" s="6922"/>
      <c r="BA38" s="6922"/>
      <c r="BB38" s="6922"/>
      <c r="BC38" s="6922"/>
      <c r="BD38" s="6922"/>
      <c r="BE38" s="6922"/>
      <c r="BF38" s="6922"/>
      <c r="BG38" s="6922"/>
      <c r="BH38" s="6922"/>
      <c r="BI38" s="6922"/>
      <c r="BJ38" s="6922"/>
      <c r="BK38" s="6922"/>
      <c r="BL38" s="6922"/>
      <c r="BM38" s="6922"/>
      <c r="BN38" s="6922"/>
      <c r="BO38" s="6922"/>
    </row>
    <row r="39" spans="1:67" ht="22.5" customHeight="1" x14ac:dyDescent="0.2">
      <c r="A39" s="1504" t="s">
        <v>878</v>
      </c>
      <c r="B39" s="1499" t="s">
        <v>619</v>
      </c>
      <c r="C39" s="6617">
        <v>4</v>
      </c>
      <c r="D39" s="6604">
        <v>0</v>
      </c>
      <c r="E39" s="6605">
        <v>2</v>
      </c>
      <c r="F39" s="6604">
        <v>5</v>
      </c>
      <c r="G39" s="6606">
        <v>125</v>
      </c>
      <c r="H39" s="6607">
        <v>3</v>
      </c>
      <c r="I39" s="6608">
        <v>150</v>
      </c>
      <c r="J39" s="6609">
        <v>7.2554461192432572E-3</v>
      </c>
    </row>
    <row r="40" spans="1:67" ht="14.25" customHeight="1" x14ac:dyDescent="0.2">
      <c r="A40" s="1504" t="s">
        <v>879</v>
      </c>
      <c r="B40" s="1499" t="s">
        <v>620</v>
      </c>
      <c r="C40" s="6617">
        <v>16</v>
      </c>
      <c r="D40" s="6604">
        <v>0</v>
      </c>
      <c r="E40" s="6605">
        <v>7</v>
      </c>
      <c r="F40" s="6604">
        <v>14</v>
      </c>
      <c r="G40" s="6606">
        <v>87.5</v>
      </c>
      <c r="H40" s="6607">
        <v>5</v>
      </c>
      <c r="I40" s="6608">
        <v>71.428571428571431</v>
      </c>
      <c r="J40" s="6609">
        <v>2.9021784476973029E-2</v>
      </c>
    </row>
    <row r="41" spans="1:67" ht="16.5" customHeight="1" x14ac:dyDescent="0.2">
      <c r="A41" s="1730" t="s">
        <v>880</v>
      </c>
      <c r="B41" s="1506" t="s">
        <v>621</v>
      </c>
      <c r="C41" s="6617">
        <v>24</v>
      </c>
      <c r="D41" s="6647">
        <v>0</v>
      </c>
      <c r="E41" s="6648">
        <v>13</v>
      </c>
      <c r="F41" s="6647">
        <v>21</v>
      </c>
      <c r="G41" s="6649">
        <v>87.5</v>
      </c>
      <c r="H41" s="6650">
        <v>10</v>
      </c>
      <c r="I41" s="6651">
        <v>76.923076923076934</v>
      </c>
      <c r="J41" s="6609">
        <v>4.3532676715459545E-2</v>
      </c>
    </row>
    <row r="42" spans="1:67" ht="14.25" customHeight="1" x14ac:dyDescent="0.2">
      <c r="A42" s="1730" t="s">
        <v>622</v>
      </c>
      <c r="B42" s="1266" t="s">
        <v>623</v>
      </c>
      <c r="C42" s="6652">
        <v>35</v>
      </c>
      <c r="D42" s="6647">
        <v>0</v>
      </c>
      <c r="E42" s="6648">
        <v>15</v>
      </c>
      <c r="F42" s="6647">
        <v>31</v>
      </c>
      <c r="G42" s="6649">
        <v>88.571428571428569</v>
      </c>
      <c r="H42" s="6650">
        <v>11</v>
      </c>
      <c r="I42" s="6651">
        <v>73.333333333333329</v>
      </c>
      <c r="J42" s="6609">
        <v>6.3485153543378497E-2</v>
      </c>
    </row>
    <row r="43" spans="1:67" ht="12.75" customHeight="1" thickBot="1" x14ac:dyDescent="0.25">
      <c r="A43" s="1730" t="s">
        <v>463</v>
      </c>
      <c r="B43" s="1506" t="s">
        <v>464</v>
      </c>
      <c r="C43" s="6617">
        <v>269</v>
      </c>
      <c r="D43" s="6647">
        <v>3</v>
      </c>
      <c r="E43" s="6648">
        <v>250</v>
      </c>
      <c r="F43" s="6647">
        <v>237</v>
      </c>
      <c r="G43" s="6649">
        <v>88.104089219330845</v>
      </c>
      <c r="H43" s="6650">
        <v>218</v>
      </c>
      <c r="I43" s="6651">
        <v>87.2</v>
      </c>
      <c r="J43" s="6609">
        <v>0.48792875151910908</v>
      </c>
    </row>
    <row r="44" spans="1:67" ht="21" customHeight="1" thickBot="1" x14ac:dyDescent="0.25">
      <c r="A44" s="1714" t="s">
        <v>889</v>
      </c>
      <c r="B44" s="1715" t="s">
        <v>631</v>
      </c>
      <c r="C44" s="6596">
        <v>447</v>
      </c>
      <c r="D44" s="6597">
        <v>1</v>
      </c>
      <c r="E44" s="6598">
        <v>161</v>
      </c>
      <c r="F44" s="6597">
        <v>423</v>
      </c>
      <c r="G44" s="6600">
        <v>94.630872483221466</v>
      </c>
      <c r="H44" s="6639">
        <v>137</v>
      </c>
      <c r="I44" s="6601">
        <v>85.093167701863365</v>
      </c>
      <c r="J44" s="6616">
        <v>0.81079610382543388</v>
      </c>
    </row>
    <row r="45" spans="1:67" ht="23.25" customHeight="1" x14ac:dyDescent="0.2">
      <c r="A45" s="1504" t="s">
        <v>891</v>
      </c>
      <c r="B45" s="1499" t="s">
        <v>241</v>
      </c>
      <c r="C45" s="6603">
        <v>216</v>
      </c>
      <c r="D45" s="6604">
        <v>1</v>
      </c>
      <c r="E45" s="6605">
        <v>50</v>
      </c>
      <c r="F45" s="6604">
        <v>206</v>
      </c>
      <c r="G45" s="6606">
        <v>95.370370370370367</v>
      </c>
      <c r="H45" s="6607">
        <v>40</v>
      </c>
      <c r="I45" s="6608">
        <v>80</v>
      </c>
      <c r="J45" s="6609">
        <v>0.39179409043913588</v>
      </c>
    </row>
    <row r="46" spans="1:67" x14ac:dyDescent="0.2">
      <c r="A46" s="1504" t="s">
        <v>891</v>
      </c>
      <c r="B46" s="1499" t="s">
        <v>242</v>
      </c>
      <c r="C46" s="6603">
        <v>14</v>
      </c>
      <c r="D46" s="6604">
        <v>0</v>
      </c>
      <c r="E46" s="6605">
        <v>6</v>
      </c>
      <c r="F46" s="6604">
        <v>13</v>
      </c>
      <c r="G46" s="6606">
        <v>92.857142857142861</v>
      </c>
      <c r="H46" s="6607">
        <v>5</v>
      </c>
      <c r="I46" s="6608">
        <v>83.333333333333343</v>
      </c>
      <c r="J46" s="6609">
        <v>2.5394061417351399E-2</v>
      </c>
    </row>
    <row r="47" spans="1:67" x14ac:dyDescent="0.2">
      <c r="A47" s="1722" t="s">
        <v>465</v>
      </c>
      <c r="B47" s="1723" t="s">
        <v>243</v>
      </c>
      <c r="C47" s="6617">
        <v>129</v>
      </c>
      <c r="D47" s="6618">
        <v>0</v>
      </c>
      <c r="E47" s="6619">
        <v>61</v>
      </c>
      <c r="F47" s="6618">
        <v>120</v>
      </c>
      <c r="G47" s="6626">
        <v>93.023255813953483</v>
      </c>
      <c r="H47" s="6622">
        <v>52</v>
      </c>
      <c r="I47" s="6623">
        <v>85.245901639344254</v>
      </c>
      <c r="J47" s="6609">
        <v>0.23398813734559504</v>
      </c>
    </row>
    <row r="48" spans="1:67" x14ac:dyDescent="0.2">
      <c r="A48" s="1504" t="s">
        <v>893</v>
      </c>
      <c r="B48" s="1499" t="s">
        <v>244</v>
      </c>
      <c r="C48" s="6603">
        <v>68</v>
      </c>
      <c r="D48" s="6604">
        <v>0</v>
      </c>
      <c r="E48" s="6605">
        <v>24</v>
      </c>
      <c r="F48" s="6604">
        <v>63</v>
      </c>
      <c r="G48" s="6606">
        <v>92.64705882352942</v>
      </c>
      <c r="H48" s="6607">
        <v>19</v>
      </c>
      <c r="I48" s="6608">
        <v>79.166666666666657</v>
      </c>
      <c r="J48" s="6609">
        <v>0.12334258402713535</v>
      </c>
    </row>
    <row r="49" spans="1:67" ht="13.5" thickBot="1" x14ac:dyDescent="0.25">
      <c r="A49" s="1730" t="s">
        <v>895</v>
      </c>
      <c r="B49" s="1506" t="s">
        <v>253</v>
      </c>
      <c r="C49" s="6654">
        <v>20</v>
      </c>
      <c r="D49" s="6647">
        <v>0</v>
      </c>
      <c r="E49" s="6648">
        <v>20</v>
      </c>
      <c r="F49" s="6647">
        <v>21</v>
      </c>
      <c r="G49" s="6649">
        <v>105</v>
      </c>
      <c r="H49" s="6650">
        <v>21</v>
      </c>
      <c r="I49" s="6651">
        <v>105</v>
      </c>
      <c r="J49" s="6609">
        <v>3.6277230596216285E-2</v>
      </c>
    </row>
    <row r="50" spans="1:67" ht="23.25" thickBot="1" x14ac:dyDescent="0.25">
      <c r="A50" s="1714" t="s">
        <v>1224</v>
      </c>
      <c r="B50" s="1715" t="s">
        <v>633</v>
      </c>
      <c r="C50" s="6596">
        <v>884</v>
      </c>
      <c r="D50" s="6597">
        <v>2</v>
      </c>
      <c r="E50" s="6598">
        <v>528</v>
      </c>
      <c r="F50" s="6597">
        <v>849</v>
      </c>
      <c r="G50" s="6600">
        <v>96.040723981900456</v>
      </c>
      <c r="H50" s="6639">
        <v>493</v>
      </c>
      <c r="I50" s="6601">
        <v>93.371212121212125</v>
      </c>
      <c r="J50" s="6616">
        <v>1.6034535923527597</v>
      </c>
    </row>
    <row r="51" spans="1:67" x14ac:dyDescent="0.2">
      <c r="A51" s="1722" t="s">
        <v>897</v>
      </c>
      <c r="B51" s="1723" t="s">
        <v>245</v>
      </c>
      <c r="C51" s="6617">
        <v>261</v>
      </c>
      <c r="D51" s="6618">
        <v>0</v>
      </c>
      <c r="E51" s="6619">
        <v>77</v>
      </c>
      <c r="F51" s="6618">
        <v>252</v>
      </c>
      <c r="G51" s="6626">
        <v>96.551724137931032</v>
      </c>
      <c r="H51" s="6622">
        <v>68</v>
      </c>
      <c r="I51" s="6623">
        <v>88.311688311688314</v>
      </c>
      <c r="J51" s="6609">
        <v>0.47341785928062252</v>
      </c>
    </row>
    <row r="52" spans="1:67" x14ac:dyDescent="0.2">
      <c r="A52" s="1718" t="s">
        <v>898</v>
      </c>
      <c r="B52" s="1717" t="s">
        <v>246</v>
      </c>
      <c r="C52" s="6610">
        <v>2</v>
      </c>
      <c r="D52" s="6611">
        <v>0</v>
      </c>
      <c r="E52" s="6612">
        <v>0</v>
      </c>
      <c r="F52" s="6611">
        <v>2</v>
      </c>
      <c r="G52" s="6613">
        <v>100</v>
      </c>
      <c r="H52" s="6614">
        <v>0</v>
      </c>
      <c r="I52" s="6615" t="s">
        <v>613</v>
      </c>
      <c r="J52" s="6609">
        <v>3.6277230596216286E-3</v>
      </c>
    </row>
    <row r="53" spans="1:67" ht="22.5" x14ac:dyDescent="0.2">
      <c r="A53" s="1504" t="s">
        <v>899</v>
      </c>
      <c r="B53" s="1723" t="s">
        <v>247</v>
      </c>
      <c r="C53" s="6603">
        <v>28</v>
      </c>
      <c r="D53" s="6604">
        <v>0</v>
      </c>
      <c r="E53" s="6605">
        <v>9</v>
      </c>
      <c r="F53" s="6604">
        <v>27</v>
      </c>
      <c r="G53" s="6606">
        <v>96.428571428571431</v>
      </c>
      <c r="H53" s="6607">
        <v>8</v>
      </c>
      <c r="I53" s="6608">
        <v>88.888888888888886</v>
      </c>
      <c r="J53" s="6609">
        <v>5.0788122834702798E-2</v>
      </c>
    </row>
    <row r="54" spans="1:67" x14ac:dyDescent="0.2">
      <c r="A54" s="1504" t="s">
        <v>900</v>
      </c>
      <c r="B54" s="1723" t="s">
        <v>248</v>
      </c>
      <c r="C54" s="6603">
        <v>20</v>
      </c>
      <c r="D54" s="6604">
        <v>0</v>
      </c>
      <c r="E54" s="6605">
        <v>9</v>
      </c>
      <c r="F54" s="6604">
        <v>19</v>
      </c>
      <c r="G54" s="6606">
        <v>95</v>
      </c>
      <c r="H54" s="6607">
        <v>8</v>
      </c>
      <c r="I54" s="6608">
        <v>88.888888888888886</v>
      </c>
      <c r="J54" s="6609">
        <v>3.6277230596216285E-2</v>
      </c>
    </row>
    <row r="55" spans="1:67" x14ac:dyDescent="0.2">
      <c r="A55" s="1504" t="s">
        <v>901</v>
      </c>
      <c r="B55" s="1723" t="s">
        <v>249</v>
      </c>
      <c r="C55" s="6603">
        <v>21</v>
      </c>
      <c r="D55" s="6604">
        <v>0</v>
      </c>
      <c r="E55" s="6605">
        <v>13</v>
      </c>
      <c r="F55" s="6604">
        <v>21</v>
      </c>
      <c r="G55" s="6606">
        <v>100</v>
      </c>
      <c r="H55" s="6607">
        <v>13</v>
      </c>
      <c r="I55" s="6608">
        <v>100</v>
      </c>
      <c r="J55" s="6609">
        <v>3.8091092126027098E-2</v>
      </c>
    </row>
    <row r="56" spans="1:67" s="6653" customFormat="1" x14ac:dyDescent="0.2">
      <c r="A56" s="1504" t="s">
        <v>902</v>
      </c>
      <c r="B56" s="1499" t="s">
        <v>250</v>
      </c>
      <c r="C56" s="6603">
        <v>440</v>
      </c>
      <c r="D56" s="6604">
        <v>2</v>
      </c>
      <c r="E56" s="6605">
        <v>349</v>
      </c>
      <c r="F56" s="6604">
        <v>425</v>
      </c>
      <c r="G56" s="6606">
        <v>96.590909090909093</v>
      </c>
      <c r="H56" s="6607">
        <v>334</v>
      </c>
      <c r="I56" s="6608">
        <v>95.702005730659025</v>
      </c>
      <c r="J56" s="6609">
        <v>0.79809907311675832</v>
      </c>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row>
    <row r="57" spans="1:67" x14ac:dyDescent="0.2">
      <c r="A57" s="1718" t="s">
        <v>903</v>
      </c>
      <c r="B57" s="72" t="s">
        <v>251</v>
      </c>
      <c r="C57" s="6610">
        <v>3</v>
      </c>
      <c r="D57" s="6611">
        <v>0</v>
      </c>
      <c r="E57" s="6612">
        <v>3</v>
      </c>
      <c r="F57" s="6611">
        <v>3</v>
      </c>
      <c r="G57" s="6613">
        <v>100</v>
      </c>
      <c r="H57" s="6614">
        <v>3</v>
      </c>
      <c r="I57" s="6615">
        <v>100</v>
      </c>
      <c r="J57" s="6609">
        <v>5.4415845894324431E-3</v>
      </c>
    </row>
    <row r="58" spans="1:67" ht="13.5" thickBot="1" x14ac:dyDescent="0.25">
      <c r="A58" s="1722" t="s">
        <v>904</v>
      </c>
      <c r="B58" s="1723" t="s">
        <v>252</v>
      </c>
      <c r="C58" s="6617">
        <v>109</v>
      </c>
      <c r="D58" s="6618">
        <v>0</v>
      </c>
      <c r="E58" s="6619">
        <v>68</v>
      </c>
      <c r="F58" s="6618">
        <v>100</v>
      </c>
      <c r="G58" s="6626">
        <v>91.743119266055047</v>
      </c>
      <c r="H58" s="6622">
        <v>59</v>
      </c>
      <c r="I58" s="6623">
        <v>86.764705882352942</v>
      </c>
      <c r="J58" s="6609">
        <v>0.19771090674937875</v>
      </c>
    </row>
    <row r="59" spans="1:67" ht="13.5" thickBot="1" x14ac:dyDescent="0.25">
      <c r="A59" s="1714" t="s">
        <v>906</v>
      </c>
      <c r="B59" s="1715" t="s">
        <v>635</v>
      </c>
      <c r="C59" s="6596">
        <v>5420</v>
      </c>
      <c r="D59" s="6597">
        <v>7</v>
      </c>
      <c r="E59" s="6598">
        <v>1156</v>
      </c>
      <c r="F59" s="6597">
        <v>5419</v>
      </c>
      <c r="G59" s="6600">
        <v>99.981549815498155</v>
      </c>
      <c r="H59" s="6639">
        <v>1155</v>
      </c>
      <c r="I59" s="6601">
        <v>99.913494809688586</v>
      </c>
      <c r="J59" s="6616">
        <v>9.8311294915746128</v>
      </c>
    </row>
    <row r="60" spans="1:67" x14ac:dyDescent="0.2">
      <c r="A60" s="1504" t="s">
        <v>910</v>
      </c>
      <c r="B60" s="1499" t="s">
        <v>639</v>
      </c>
      <c r="C60" s="6603">
        <v>30</v>
      </c>
      <c r="D60" s="6604">
        <v>0</v>
      </c>
      <c r="E60" s="6605">
        <v>13</v>
      </c>
      <c r="F60" s="6604">
        <v>30</v>
      </c>
      <c r="G60" s="6606">
        <v>100</v>
      </c>
      <c r="H60" s="6607">
        <v>13</v>
      </c>
      <c r="I60" s="6608">
        <v>100</v>
      </c>
      <c r="J60" s="6609">
        <v>5.4415845894324431E-2</v>
      </c>
    </row>
    <row r="61" spans="1:67" x14ac:dyDescent="0.2">
      <c r="A61" s="1504" t="s">
        <v>911</v>
      </c>
      <c r="B61" s="1499" t="s">
        <v>640</v>
      </c>
      <c r="C61" s="6655">
        <v>5</v>
      </c>
      <c r="D61" s="6656">
        <v>0</v>
      </c>
      <c r="E61" s="6657">
        <v>5</v>
      </c>
      <c r="F61" s="6604">
        <v>5</v>
      </c>
      <c r="G61" s="6606">
        <v>100</v>
      </c>
      <c r="H61" s="6658">
        <v>5</v>
      </c>
      <c r="I61" s="6659">
        <v>100</v>
      </c>
      <c r="J61" s="6609">
        <v>9.0693076490540713E-3</v>
      </c>
    </row>
    <row r="62" spans="1:67" x14ac:dyDescent="0.2">
      <c r="A62" s="1722" t="s">
        <v>912</v>
      </c>
      <c r="B62" s="1723" t="s">
        <v>641</v>
      </c>
      <c r="C62" s="6660">
        <v>710</v>
      </c>
      <c r="D62" s="6618">
        <v>0</v>
      </c>
      <c r="E62" s="6619">
        <v>156</v>
      </c>
      <c r="F62" s="6618">
        <v>710</v>
      </c>
      <c r="G62" s="6626">
        <v>100</v>
      </c>
      <c r="H62" s="6622">
        <v>156</v>
      </c>
      <c r="I62" s="6623">
        <v>100</v>
      </c>
      <c r="J62" s="6609">
        <v>1.2878416861656781</v>
      </c>
    </row>
    <row r="63" spans="1:67" ht="33.75" x14ac:dyDescent="0.2">
      <c r="A63" s="1504" t="s">
        <v>913</v>
      </c>
      <c r="B63" s="1499" t="s">
        <v>642</v>
      </c>
      <c r="C63" s="6655">
        <v>142</v>
      </c>
      <c r="D63" s="6604">
        <v>0</v>
      </c>
      <c r="E63" s="6605">
        <v>37</v>
      </c>
      <c r="F63" s="6604">
        <v>143</v>
      </c>
      <c r="G63" s="6606">
        <v>100.70422535211267</v>
      </c>
      <c r="H63" s="6607">
        <v>38</v>
      </c>
      <c r="I63" s="6608">
        <v>102.70270270270269</v>
      </c>
      <c r="J63" s="6609">
        <v>0.25756833723313566</v>
      </c>
    </row>
    <row r="64" spans="1:67" x14ac:dyDescent="0.2">
      <c r="A64" s="1504" t="s">
        <v>914</v>
      </c>
      <c r="B64" s="1499" t="s">
        <v>643</v>
      </c>
      <c r="C64" s="6655">
        <v>12</v>
      </c>
      <c r="D64" s="6604">
        <v>0</v>
      </c>
      <c r="E64" s="6605">
        <v>3</v>
      </c>
      <c r="F64" s="6604">
        <v>12</v>
      </c>
      <c r="G64" s="6606">
        <v>100</v>
      </c>
      <c r="H64" s="6607">
        <v>3</v>
      </c>
      <c r="I64" s="6608">
        <v>100</v>
      </c>
      <c r="J64" s="6609">
        <v>2.1766338357729773E-2</v>
      </c>
    </row>
    <row r="65" spans="1:67" x14ac:dyDescent="0.2">
      <c r="A65" s="1719" t="s">
        <v>916</v>
      </c>
      <c r="B65" s="72" t="s">
        <v>645</v>
      </c>
      <c r="C65" s="6661">
        <v>1</v>
      </c>
      <c r="D65" s="6611">
        <v>0</v>
      </c>
      <c r="E65" s="6612">
        <v>0</v>
      </c>
      <c r="F65" s="6611">
        <v>1</v>
      </c>
      <c r="G65" s="6613">
        <v>100</v>
      </c>
      <c r="H65" s="6614">
        <v>0</v>
      </c>
      <c r="I65" s="6615" t="s">
        <v>613</v>
      </c>
      <c r="J65" s="6609">
        <v>1.8138615298108143E-3</v>
      </c>
    </row>
    <row r="66" spans="1:67" x14ac:dyDescent="0.2">
      <c r="A66" s="1722" t="s">
        <v>466</v>
      </c>
      <c r="B66" s="1723" t="s">
        <v>467</v>
      </c>
      <c r="C66" s="6660">
        <v>2609</v>
      </c>
      <c r="D66" s="6618">
        <v>6</v>
      </c>
      <c r="E66" s="6619">
        <v>694</v>
      </c>
      <c r="F66" s="6618">
        <v>2609</v>
      </c>
      <c r="G66" s="6626">
        <v>100</v>
      </c>
      <c r="H66" s="6622">
        <v>694</v>
      </c>
      <c r="I66" s="6623">
        <v>100</v>
      </c>
      <c r="J66" s="6609">
        <v>4.7323647312764141</v>
      </c>
    </row>
    <row r="67" spans="1:67" x14ac:dyDescent="0.2">
      <c r="A67" s="1730" t="s">
        <v>468</v>
      </c>
      <c r="B67" s="1506" t="s">
        <v>646</v>
      </c>
      <c r="C67" s="6662">
        <v>31</v>
      </c>
      <c r="D67" s="6647">
        <v>0</v>
      </c>
      <c r="E67" s="6648">
        <v>21</v>
      </c>
      <c r="F67" s="6647">
        <v>29</v>
      </c>
      <c r="G67" s="6649">
        <v>93.548387096774192</v>
      </c>
      <c r="H67" s="6650">
        <v>19</v>
      </c>
      <c r="I67" s="6651">
        <v>90.476190476190482</v>
      </c>
      <c r="J67" s="6609">
        <v>5.6229707424135245E-2</v>
      </c>
    </row>
    <row r="68" spans="1:67" x14ac:dyDescent="0.2">
      <c r="A68" s="1718" t="s">
        <v>917</v>
      </c>
      <c r="B68" s="72" t="s">
        <v>647</v>
      </c>
      <c r="C68" s="6661">
        <v>1</v>
      </c>
      <c r="D68" s="6611">
        <v>0</v>
      </c>
      <c r="E68" s="6612">
        <v>0</v>
      </c>
      <c r="F68" s="6611">
        <v>1</v>
      </c>
      <c r="G68" s="6613">
        <v>100</v>
      </c>
      <c r="H68" s="6614">
        <v>0</v>
      </c>
      <c r="I68" s="6615" t="s">
        <v>613</v>
      </c>
      <c r="J68" s="6609">
        <v>1.8138615298108143E-3</v>
      </c>
    </row>
    <row r="69" spans="1:67" s="6663" customFormat="1" ht="12.75" customHeight="1" thickBot="1" x14ac:dyDescent="0.25">
      <c r="A69" s="1504" t="s">
        <v>1225</v>
      </c>
      <c r="B69" s="1499" t="s">
        <v>470</v>
      </c>
      <c r="C69" s="6655">
        <v>1879</v>
      </c>
      <c r="D69" s="6604">
        <v>1</v>
      </c>
      <c r="E69" s="6605">
        <v>227</v>
      </c>
      <c r="F69" s="6604">
        <v>1879</v>
      </c>
      <c r="G69" s="6606">
        <v>100</v>
      </c>
      <c r="H69" s="6607">
        <v>227</v>
      </c>
      <c r="I69" s="6608">
        <v>100</v>
      </c>
      <c r="J69" s="6609">
        <v>3.4082458145145198</v>
      </c>
      <c r="K69" s="6923"/>
      <c r="L69" s="6923"/>
      <c r="M69" s="6923"/>
      <c r="N69" s="6923"/>
      <c r="O69" s="6923"/>
      <c r="P69" s="6923"/>
      <c r="Q69" s="6923"/>
      <c r="R69" s="6923"/>
      <c r="S69" s="6923"/>
      <c r="T69" s="6923"/>
      <c r="U69" s="6923"/>
      <c r="V69" s="6923"/>
      <c r="W69" s="6923"/>
      <c r="X69" s="6923"/>
      <c r="Y69" s="6923"/>
      <c r="Z69" s="6923"/>
      <c r="AA69" s="6923"/>
      <c r="AB69" s="6923"/>
      <c r="AC69" s="6923"/>
      <c r="AD69" s="6923"/>
      <c r="AE69" s="6923"/>
      <c r="AF69" s="6923"/>
      <c r="AG69" s="6923"/>
      <c r="AH69" s="6923"/>
      <c r="AI69" s="6923"/>
      <c r="AJ69" s="6923"/>
      <c r="AK69" s="6923"/>
      <c r="AL69" s="6923"/>
      <c r="AM69" s="6923"/>
      <c r="AN69" s="6923"/>
      <c r="AO69" s="6923"/>
      <c r="AP69" s="6923"/>
      <c r="AQ69" s="6923"/>
      <c r="AR69" s="6923"/>
      <c r="AS69" s="6923"/>
      <c r="AT69" s="6923"/>
      <c r="AU69" s="6923"/>
      <c r="AV69" s="6923"/>
      <c r="AW69" s="6923"/>
      <c r="AX69" s="6923"/>
      <c r="AY69" s="6923"/>
      <c r="AZ69" s="6923"/>
      <c r="BA69" s="6923"/>
      <c r="BB69" s="6923"/>
      <c r="BC69" s="6923"/>
      <c r="BD69" s="6923"/>
      <c r="BE69" s="6923"/>
      <c r="BF69" s="6923"/>
      <c r="BG69" s="6923"/>
      <c r="BH69" s="6923"/>
      <c r="BI69" s="6923"/>
      <c r="BJ69" s="6923"/>
      <c r="BK69" s="6923"/>
      <c r="BL69" s="6923"/>
      <c r="BM69" s="6923"/>
      <c r="BN69" s="6923"/>
      <c r="BO69" s="6923"/>
    </row>
    <row r="70" spans="1:67" ht="13.5" thickBot="1" x14ac:dyDescent="0.25">
      <c r="A70" s="1714" t="s">
        <v>918</v>
      </c>
      <c r="B70" s="1715" t="s">
        <v>648</v>
      </c>
      <c r="C70" s="6596">
        <v>2602</v>
      </c>
      <c r="D70" s="6597">
        <v>527</v>
      </c>
      <c r="E70" s="6598">
        <v>1386</v>
      </c>
      <c r="F70" s="6597">
        <v>2599</v>
      </c>
      <c r="G70" s="6600">
        <v>99.884704073789393</v>
      </c>
      <c r="H70" s="6639">
        <v>1383</v>
      </c>
      <c r="I70" s="6601">
        <v>99.783549783549788</v>
      </c>
      <c r="J70" s="6616">
        <v>4.7196677005677392</v>
      </c>
    </row>
    <row r="71" spans="1:67" x14ac:dyDescent="0.2">
      <c r="A71" s="932" t="s">
        <v>919</v>
      </c>
      <c r="B71" s="1717" t="s">
        <v>649</v>
      </c>
      <c r="C71" s="6664">
        <v>198</v>
      </c>
      <c r="D71" s="6628">
        <v>77</v>
      </c>
      <c r="E71" s="6629">
        <v>55</v>
      </c>
      <c r="F71" s="6628">
        <v>198</v>
      </c>
      <c r="G71" s="6630">
        <v>100</v>
      </c>
      <c r="H71" s="6631">
        <v>55</v>
      </c>
      <c r="I71" s="6645">
        <v>100</v>
      </c>
      <c r="J71" s="6609">
        <v>0.3591445829025412</v>
      </c>
    </row>
    <row r="72" spans="1:67" x14ac:dyDescent="0.2">
      <c r="A72" s="1504" t="s">
        <v>920</v>
      </c>
      <c r="B72" s="1499" t="s">
        <v>650</v>
      </c>
      <c r="C72" s="6603">
        <v>2</v>
      </c>
      <c r="D72" s="6604">
        <v>0</v>
      </c>
      <c r="E72" s="6605">
        <v>2</v>
      </c>
      <c r="F72" s="6604">
        <v>2</v>
      </c>
      <c r="G72" s="6606">
        <v>100</v>
      </c>
      <c r="H72" s="6607">
        <v>2</v>
      </c>
      <c r="I72" s="6608">
        <v>100</v>
      </c>
      <c r="J72" s="6609">
        <v>3.6277230596216286E-3</v>
      </c>
    </row>
    <row r="73" spans="1:67" x14ac:dyDescent="0.2">
      <c r="A73" s="1722" t="s">
        <v>656</v>
      </c>
      <c r="B73" s="1723" t="s">
        <v>657</v>
      </c>
      <c r="C73" s="6617">
        <v>2131</v>
      </c>
      <c r="D73" s="6618">
        <v>432</v>
      </c>
      <c r="E73" s="6619">
        <v>1136</v>
      </c>
      <c r="F73" s="6618">
        <v>2129</v>
      </c>
      <c r="G73" s="6626">
        <v>99.9061473486626</v>
      </c>
      <c r="H73" s="6622">
        <v>1134</v>
      </c>
      <c r="I73" s="6623">
        <v>99.823943661971825</v>
      </c>
      <c r="J73" s="6609">
        <v>3.8653389200268453</v>
      </c>
    </row>
    <row r="74" spans="1:67" x14ac:dyDescent="0.2">
      <c r="A74" s="1504" t="s">
        <v>929</v>
      </c>
      <c r="B74" s="1499" t="s">
        <v>658</v>
      </c>
      <c r="C74" s="6603">
        <v>255</v>
      </c>
      <c r="D74" s="6604">
        <v>17</v>
      </c>
      <c r="E74" s="6605">
        <v>179</v>
      </c>
      <c r="F74" s="6604">
        <v>254</v>
      </c>
      <c r="G74" s="6606">
        <v>99.607843137254903</v>
      </c>
      <c r="H74" s="6607">
        <v>178</v>
      </c>
      <c r="I74" s="6608">
        <v>99.441340782122893</v>
      </c>
      <c r="J74" s="6609">
        <v>0.46253469010175763</v>
      </c>
    </row>
    <row r="75" spans="1:67" ht="23.25" thickBot="1" x14ac:dyDescent="0.25">
      <c r="A75" s="1504" t="s">
        <v>1226</v>
      </c>
      <c r="B75" s="1499" t="s">
        <v>660</v>
      </c>
      <c r="C75" s="6603">
        <v>16</v>
      </c>
      <c r="D75" s="6604">
        <v>1</v>
      </c>
      <c r="E75" s="6605">
        <v>14</v>
      </c>
      <c r="F75" s="6604">
        <v>16</v>
      </c>
      <c r="G75" s="6606">
        <v>100</v>
      </c>
      <c r="H75" s="6607">
        <v>14</v>
      </c>
      <c r="I75" s="6608">
        <v>100</v>
      </c>
      <c r="J75" s="6609">
        <v>2.9021784476973029E-2</v>
      </c>
    </row>
    <row r="76" spans="1:67" ht="13.5" thickBot="1" x14ac:dyDescent="0.25">
      <c r="A76" s="1714" t="s">
        <v>932</v>
      </c>
      <c r="B76" s="1715" t="s">
        <v>662</v>
      </c>
      <c r="C76" s="6596">
        <v>254</v>
      </c>
      <c r="D76" s="6597">
        <v>12</v>
      </c>
      <c r="E76" s="6598">
        <v>173</v>
      </c>
      <c r="F76" s="6597">
        <v>180</v>
      </c>
      <c r="G76" s="6600">
        <v>70.866141732283467</v>
      </c>
      <c r="H76" s="6639">
        <v>99</v>
      </c>
      <c r="I76" s="6601">
        <v>57.225433526011557</v>
      </c>
      <c r="J76" s="6616">
        <v>0.46072082857194679</v>
      </c>
    </row>
    <row r="77" spans="1:67" x14ac:dyDescent="0.2">
      <c r="A77" s="932" t="s">
        <v>933</v>
      </c>
      <c r="B77" s="1729" t="s">
        <v>350</v>
      </c>
      <c r="C77" s="6627">
        <v>3</v>
      </c>
      <c r="D77" s="6628">
        <v>1</v>
      </c>
      <c r="E77" s="6629">
        <v>1</v>
      </c>
      <c r="F77" s="6628">
        <v>3</v>
      </c>
      <c r="G77" s="6630">
        <v>100</v>
      </c>
      <c r="H77" s="6631">
        <v>1</v>
      </c>
      <c r="I77" s="6645">
        <v>100</v>
      </c>
      <c r="J77" s="6609">
        <v>5.4415845894324431E-3</v>
      </c>
    </row>
    <row r="78" spans="1:67" x14ac:dyDescent="0.2">
      <c r="A78" s="1504" t="s">
        <v>936</v>
      </c>
      <c r="B78" s="1499" t="s">
        <v>353</v>
      </c>
      <c r="C78" s="6603">
        <v>13</v>
      </c>
      <c r="D78" s="6604">
        <v>0</v>
      </c>
      <c r="E78" s="6605">
        <v>9</v>
      </c>
      <c r="F78" s="6604">
        <v>14</v>
      </c>
      <c r="G78" s="6606">
        <v>107.69230769230769</v>
      </c>
      <c r="H78" s="6607">
        <v>10</v>
      </c>
      <c r="I78" s="6608">
        <v>111.11111111111111</v>
      </c>
      <c r="J78" s="6609">
        <v>2.3580199887540582E-2</v>
      </c>
    </row>
    <row r="79" spans="1:67" x14ac:dyDescent="0.2">
      <c r="A79" s="1504" t="s">
        <v>940</v>
      </c>
      <c r="B79" s="1499" t="s">
        <v>357</v>
      </c>
      <c r="C79" s="6603">
        <v>9</v>
      </c>
      <c r="D79" s="6604">
        <v>1</v>
      </c>
      <c r="E79" s="6605">
        <v>7</v>
      </c>
      <c r="F79" s="6604">
        <v>8</v>
      </c>
      <c r="G79" s="6606">
        <v>88.888888888888886</v>
      </c>
      <c r="H79" s="6607">
        <v>6</v>
      </c>
      <c r="I79" s="6608">
        <v>85.714285714285708</v>
      </c>
      <c r="J79" s="6609">
        <v>1.6324753768297326E-2</v>
      </c>
    </row>
    <row r="80" spans="1:67" x14ac:dyDescent="0.2">
      <c r="A80" s="1716" t="s">
        <v>941</v>
      </c>
      <c r="B80" s="1717" t="s">
        <v>358</v>
      </c>
      <c r="C80" s="6627">
        <v>3</v>
      </c>
      <c r="D80" s="6628">
        <v>1</v>
      </c>
      <c r="E80" s="6629">
        <v>2</v>
      </c>
      <c r="F80" s="6628">
        <v>3</v>
      </c>
      <c r="G80" s="6630">
        <v>100</v>
      </c>
      <c r="H80" s="6631">
        <v>2</v>
      </c>
      <c r="I80" s="6645">
        <v>100</v>
      </c>
      <c r="J80" s="6609">
        <v>5.4415845894324431E-3</v>
      </c>
    </row>
    <row r="81" spans="1:10" x14ac:dyDescent="0.2">
      <c r="A81" s="1504" t="s">
        <v>942</v>
      </c>
      <c r="B81" s="1499" t="s">
        <v>359</v>
      </c>
      <c r="C81" s="6603">
        <v>20</v>
      </c>
      <c r="D81" s="6604">
        <v>1</v>
      </c>
      <c r="E81" s="6605">
        <v>1</v>
      </c>
      <c r="F81" s="6604">
        <v>20</v>
      </c>
      <c r="G81" s="6606">
        <v>100</v>
      </c>
      <c r="H81" s="6607">
        <v>1</v>
      </c>
      <c r="I81" s="6608">
        <v>100</v>
      </c>
      <c r="J81" s="6609">
        <v>3.6277230596216285E-2</v>
      </c>
    </row>
    <row r="82" spans="1:10" x14ac:dyDescent="0.2">
      <c r="A82" s="1504" t="s">
        <v>944</v>
      </c>
      <c r="B82" s="1499" t="s">
        <v>361</v>
      </c>
      <c r="C82" s="6603">
        <v>63</v>
      </c>
      <c r="D82" s="6604">
        <v>6</v>
      </c>
      <c r="E82" s="6605">
        <v>47</v>
      </c>
      <c r="F82" s="6604">
        <v>31</v>
      </c>
      <c r="G82" s="6606">
        <v>49.206349206349202</v>
      </c>
      <c r="H82" s="6607">
        <v>15</v>
      </c>
      <c r="I82" s="6608">
        <v>31.914893617021278</v>
      </c>
      <c r="J82" s="6609">
        <v>0.1142732763780813</v>
      </c>
    </row>
    <row r="83" spans="1:10" x14ac:dyDescent="0.2">
      <c r="A83" s="1504" t="s">
        <v>945</v>
      </c>
      <c r="B83" s="1499" t="s">
        <v>362</v>
      </c>
      <c r="C83" s="6603">
        <v>93</v>
      </c>
      <c r="D83" s="6604">
        <v>2</v>
      </c>
      <c r="E83" s="6605">
        <v>77</v>
      </c>
      <c r="F83" s="6604">
        <v>51</v>
      </c>
      <c r="G83" s="6606">
        <v>54.838709677419352</v>
      </c>
      <c r="H83" s="6607">
        <v>35</v>
      </c>
      <c r="I83" s="6608">
        <v>45.454545454545453</v>
      </c>
      <c r="J83" s="6609">
        <v>0.16868912227240573</v>
      </c>
    </row>
    <row r="84" spans="1:10" x14ac:dyDescent="0.2">
      <c r="A84" s="1504" t="s">
        <v>949</v>
      </c>
      <c r="B84" s="1499" t="s">
        <v>366</v>
      </c>
      <c r="C84" s="6603">
        <v>22</v>
      </c>
      <c r="D84" s="6604">
        <v>0</v>
      </c>
      <c r="E84" s="6605">
        <v>22</v>
      </c>
      <c r="F84" s="6604">
        <v>22</v>
      </c>
      <c r="G84" s="6606">
        <v>100</v>
      </c>
      <c r="H84" s="6607">
        <v>22</v>
      </c>
      <c r="I84" s="6608">
        <v>100</v>
      </c>
      <c r="J84" s="6609">
        <v>3.9904953655837912E-2</v>
      </c>
    </row>
    <row r="85" spans="1:10" x14ac:dyDescent="0.2">
      <c r="A85" s="1504" t="s">
        <v>951</v>
      </c>
      <c r="B85" s="1499" t="s">
        <v>370</v>
      </c>
      <c r="C85" s="6603">
        <v>1</v>
      </c>
      <c r="D85" s="6604">
        <v>0</v>
      </c>
      <c r="E85" s="6605">
        <v>1</v>
      </c>
      <c r="F85" s="6604">
        <v>1</v>
      </c>
      <c r="G85" s="6606">
        <v>100</v>
      </c>
      <c r="H85" s="6607">
        <v>1</v>
      </c>
      <c r="I85" s="6608">
        <v>100</v>
      </c>
      <c r="J85" s="6609">
        <v>1.8138615298108143E-3</v>
      </c>
    </row>
    <row r="86" spans="1:10" ht="13.5" thickBot="1" x14ac:dyDescent="0.25">
      <c r="A86" s="1504" t="s">
        <v>952</v>
      </c>
      <c r="B86" s="1499" t="s">
        <v>371</v>
      </c>
      <c r="C86" s="6603">
        <v>27</v>
      </c>
      <c r="D86" s="6604">
        <v>0</v>
      </c>
      <c r="E86" s="6605">
        <v>6</v>
      </c>
      <c r="F86" s="6604">
        <v>27</v>
      </c>
      <c r="G86" s="6606">
        <v>100</v>
      </c>
      <c r="H86" s="6607">
        <v>6</v>
      </c>
      <c r="I86" s="6608">
        <v>100</v>
      </c>
      <c r="J86" s="6609">
        <v>4.8974261304891985E-2</v>
      </c>
    </row>
    <row r="87" spans="1:10" ht="13.5" thickBot="1" x14ac:dyDescent="0.25">
      <c r="A87" s="1714" t="s">
        <v>955</v>
      </c>
      <c r="B87" s="1715" t="s">
        <v>666</v>
      </c>
      <c r="C87" s="6596">
        <v>346</v>
      </c>
      <c r="D87" s="6597">
        <v>6</v>
      </c>
      <c r="E87" s="6598">
        <v>261</v>
      </c>
      <c r="F87" s="6597">
        <v>273</v>
      </c>
      <c r="G87" s="6600">
        <v>78.901734104046241</v>
      </c>
      <c r="H87" s="6639">
        <v>188</v>
      </c>
      <c r="I87" s="6601">
        <v>72.030651340996172</v>
      </c>
      <c r="J87" s="6616">
        <v>0.62759608931454181</v>
      </c>
    </row>
    <row r="88" spans="1:10" ht="22.5" x14ac:dyDescent="0.2">
      <c r="A88" s="1722" t="s">
        <v>956</v>
      </c>
      <c r="B88" s="1723" t="s">
        <v>373</v>
      </c>
      <c r="C88" s="6617">
        <v>313</v>
      </c>
      <c r="D88" s="6618">
        <v>6</v>
      </c>
      <c r="E88" s="6619">
        <v>238</v>
      </c>
      <c r="F88" s="6618">
        <v>247</v>
      </c>
      <c r="G88" s="6626">
        <v>78.91373801916933</v>
      </c>
      <c r="H88" s="6622">
        <v>172</v>
      </c>
      <c r="I88" s="6623">
        <v>72.268907563025209</v>
      </c>
      <c r="J88" s="6609">
        <v>0.56773865883078478</v>
      </c>
    </row>
    <row r="89" spans="1:10" x14ac:dyDescent="0.2">
      <c r="A89" s="1504" t="s">
        <v>957</v>
      </c>
      <c r="B89" s="1499" t="s">
        <v>374</v>
      </c>
      <c r="C89" s="6603">
        <v>17</v>
      </c>
      <c r="D89" s="6604">
        <v>0</v>
      </c>
      <c r="E89" s="6605">
        <v>15</v>
      </c>
      <c r="F89" s="6604">
        <v>11</v>
      </c>
      <c r="G89" s="6606">
        <v>64.705882352941174</v>
      </c>
      <c r="H89" s="6607">
        <v>9</v>
      </c>
      <c r="I89" s="6608">
        <v>60</v>
      </c>
      <c r="J89" s="6609">
        <v>3.0835646006783839E-2</v>
      </c>
    </row>
    <row r="90" spans="1:10" ht="22.5" x14ac:dyDescent="0.2">
      <c r="A90" s="1730" t="s">
        <v>959</v>
      </c>
      <c r="B90" s="1506" t="s">
        <v>376</v>
      </c>
      <c r="C90" s="6654">
        <v>2</v>
      </c>
      <c r="D90" s="6647">
        <v>0</v>
      </c>
      <c r="E90" s="6648">
        <v>2</v>
      </c>
      <c r="F90" s="6647">
        <v>1</v>
      </c>
      <c r="G90" s="6649">
        <v>50</v>
      </c>
      <c r="H90" s="6650">
        <v>1</v>
      </c>
      <c r="I90" s="6651">
        <v>50</v>
      </c>
      <c r="J90" s="6609">
        <v>3.6277230596216286E-3</v>
      </c>
    </row>
    <row r="91" spans="1:10" ht="13.5" thickBot="1" x14ac:dyDescent="0.25">
      <c r="A91" s="1504" t="s">
        <v>962</v>
      </c>
      <c r="B91" s="1499" t="s">
        <v>667</v>
      </c>
      <c r="C91" s="6603">
        <v>14</v>
      </c>
      <c r="D91" s="6604">
        <v>0</v>
      </c>
      <c r="E91" s="6605">
        <v>6</v>
      </c>
      <c r="F91" s="6604">
        <v>14</v>
      </c>
      <c r="G91" s="6606">
        <v>100</v>
      </c>
      <c r="H91" s="6607">
        <v>6</v>
      </c>
      <c r="I91" s="6608">
        <v>100</v>
      </c>
      <c r="J91" s="6609">
        <v>2.5394061417351399E-2</v>
      </c>
    </row>
    <row r="92" spans="1:10" ht="13.5" thickBot="1" x14ac:dyDescent="0.25">
      <c r="A92" s="1714" t="s">
        <v>964</v>
      </c>
      <c r="B92" s="1715" t="s">
        <v>669</v>
      </c>
      <c r="C92" s="6596">
        <v>1342</v>
      </c>
      <c r="D92" s="6597">
        <v>108</v>
      </c>
      <c r="E92" s="6598">
        <v>215</v>
      </c>
      <c r="F92" s="6597">
        <v>1323</v>
      </c>
      <c r="G92" s="6600">
        <v>98.584202682563344</v>
      </c>
      <c r="H92" s="6639">
        <v>196</v>
      </c>
      <c r="I92" s="6601">
        <v>91.162790697674424</v>
      </c>
      <c r="J92" s="6616">
        <v>2.434202173006113</v>
      </c>
    </row>
    <row r="93" spans="1:10" x14ac:dyDescent="0.2">
      <c r="A93" s="1730" t="s">
        <v>966</v>
      </c>
      <c r="B93" s="1506" t="s">
        <v>670</v>
      </c>
      <c r="C93" s="6654">
        <v>11</v>
      </c>
      <c r="D93" s="6647">
        <v>1</v>
      </c>
      <c r="E93" s="6648">
        <v>9</v>
      </c>
      <c r="F93" s="6647">
        <v>7</v>
      </c>
      <c r="G93" s="6649">
        <v>63.636363636363633</v>
      </c>
      <c r="H93" s="6650">
        <v>5</v>
      </c>
      <c r="I93" s="6651">
        <v>55.555555555555557</v>
      </c>
      <c r="J93" s="6609">
        <v>1.9952476827918956E-2</v>
      </c>
    </row>
    <row r="94" spans="1:10" x14ac:dyDescent="0.2">
      <c r="A94" s="1504" t="s">
        <v>967</v>
      </c>
      <c r="B94" s="1499" t="s">
        <v>671</v>
      </c>
      <c r="C94" s="6603">
        <v>8</v>
      </c>
      <c r="D94" s="6604">
        <v>0</v>
      </c>
      <c r="E94" s="6605">
        <v>4</v>
      </c>
      <c r="F94" s="6604">
        <v>7</v>
      </c>
      <c r="G94" s="6606">
        <v>87.5</v>
      </c>
      <c r="H94" s="6607">
        <v>3</v>
      </c>
      <c r="I94" s="6608">
        <v>75</v>
      </c>
      <c r="J94" s="6609">
        <v>1.4510892238486514E-2</v>
      </c>
    </row>
    <row r="95" spans="1:10" x14ac:dyDescent="0.2">
      <c r="A95" s="1722" t="s">
        <v>968</v>
      </c>
      <c r="B95" s="1723" t="s">
        <v>672</v>
      </c>
      <c r="C95" s="6617">
        <v>28</v>
      </c>
      <c r="D95" s="6618">
        <v>3</v>
      </c>
      <c r="E95" s="6619">
        <v>9</v>
      </c>
      <c r="F95" s="6618">
        <v>30</v>
      </c>
      <c r="G95" s="6626">
        <v>107.14285714285714</v>
      </c>
      <c r="H95" s="6622">
        <v>11</v>
      </c>
      <c r="I95" s="6623">
        <v>122.22222222222223</v>
      </c>
      <c r="J95" s="6609">
        <v>5.0788122834702798E-2</v>
      </c>
    </row>
    <row r="96" spans="1:10" ht="13.5" thickBot="1" x14ac:dyDescent="0.25">
      <c r="A96" s="1730" t="s">
        <v>969</v>
      </c>
      <c r="B96" s="1506" t="s">
        <v>673</v>
      </c>
      <c r="C96" s="6654">
        <v>1295</v>
      </c>
      <c r="D96" s="6647">
        <v>104</v>
      </c>
      <c r="E96" s="6648">
        <v>193</v>
      </c>
      <c r="F96" s="6647">
        <v>1279</v>
      </c>
      <c r="G96" s="6649">
        <v>98.764478764478767</v>
      </c>
      <c r="H96" s="6650">
        <v>177</v>
      </c>
      <c r="I96" s="6651">
        <v>91.709844559585491</v>
      </c>
      <c r="J96" s="6609">
        <v>2.3489506811050043</v>
      </c>
    </row>
    <row r="97" spans="1:67" ht="13.5" thickBot="1" x14ac:dyDescent="0.25">
      <c r="A97" s="1714" t="s">
        <v>970</v>
      </c>
      <c r="B97" s="1715" t="s">
        <v>674</v>
      </c>
      <c r="C97" s="6596">
        <v>23913</v>
      </c>
      <c r="D97" s="6597">
        <v>321</v>
      </c>
      <c r="E97" s="6598">
        <v>22031</v>
      </c>
      <c r="F97" s="6597">
        <v>9648</v>
      </c>
      <c r="G97" s="6600">
        <v>40.346255175009411</v>
      </c>
      <c r="H97" s="6639">
        <v>7766</v>
      </c>
      <c r="I97" s="6601">
        <v>35.250329081748447</v>
      </c>
      <c r="J97" s="6616">
        <v>43.374870762366001</v>
      </c>
    </row>
    <row r="98" spans="1:67" x14ac:dyDescent="0.2">
      <c r="A98" s="1722" t="s">
        <v>471</v>
      </c>
      <c r="B98" s="1723" t="s">
        <v>472</v>
      </c>
      <c r="C98" s="6617">
        <v>10538</v>
      </c>
      <c r="D98" s="6618">
        <v>144</v>
      </c>
      <c r="E98" s="6619">
        <v>10175</v>
      </c>
      <c r="F98" s="6618">
        <v>3712</v>
      </c>
      <c r="G98" s="6626">
        <v>35.22490036059974</v>
      </c>
      <c r="H98" s="6622">
        <v>3349</v>
      </c>
      <c r="I98" s="6623">
        <v>32.914004914004913</v>
      </c>
      <c r="J98" s="6609">
        <v>19.114472801146359</v>
      </c>
    </row>
    <row r="99" spans="1:67" x14ac:dyDescent="0.2">
      <c r="A99" s="1504" t="s">
        <v>971</v>
      </c>
      <c r="B99" s="1499" t="s">
        <v>675</v>
      </c>
      <c r="C99" s="6603">
        <v>7705</v>
      </c>
      <c r="D99" s="6604">
        <v>87</v>
      </c>
      <c r="E99" s="6605">
        <v>7581</v>
      </c>
      <c r="F99" s="6604">
        <v>2093</v>
      </c>
      <c r="G99" s="6606">
        <v>27.164179104477608</v>
      </c>
      <c r="H99" s="6607">
        <v>1969</v>
      </c>
      <c r="I99" s="6608">
        <v>25.972826803851735</v>
      </c>
      <c r="J99" s="6609">
        <v>13.975803087192324</v>
      </c>
    </row>
    <row r="100" spans="1:67" x14ac:dyDescent="0.2">
      <c r="A100" s="1504" t="s">
        <v>473</v>
      </c>
      <c r="B100" s="1499" t="s">
        <v>474</v>
      </c>
      <c r="C100" s="6603">
        <v>580</v>
      </c>
      <c r="D100" s="6604">
        <v>10</v>
      </c>
      <c r="E100" s="6605">
        <v>547</v>
      </c>
      <c r="F100" s="6604">
        <v>297</v>
      </c>
      <c r="G100" s="6606">
        <v>51.206896551724135</v>
      </c>
      <c r="H100" s="6607">
        <v>264</v>
      </c>
      <c r="I100" s="6608">
        <v>48.263254113345525</v>
      </c>
      <c r="J100" s="6609">
        <v>1.0520396872902722</v>
      </c>
    </row>
    <row r="101" spans="1:67" x14ac:dyDescent="0.2">
      <c r="A101" s="1504" t="s">
        <v>475</v>
      </c>
      <c r="B101" s="1499" t="s">
        <v>476</v>
      </c>
      <c r="C101" s="6603">
        <v>128</v>
      </c>
      <c r="D101" s="6604">
        <v>9</v>
      </c>
      <c r="E101" s="6605">
        <v>105</v>
      </c>
      <c r="F101" s="6604">
        <v>97</v>
      </c>
      <c r="G101" s="6606">
        <v>75.78125</v>
      </c>
      <c r="H101" s="6607">
        <v>74</v>
      </c>
      <c r="I101" s="6608">
        <v>70.476190476190482</v>
      </c>
      <c r="J101" s="6609">
        <v>0.23217427581578423</v>
      </c>
    </row>
    <row r="102" spans="1:67" x14ac:dyDescent="0.2">
      <c r="A102" s="1504" t="s">
        <v>972</v>
      </c>
      <c r="B102" s="1499" t="s">
        <v>676</v>
      </c>
      <c r="C102" s="6603">
        <v>87</v>
      </c>
      <c r="D102" s="6604">
        <v>4</v>
      </c>
      <c r="E102" s="6605">
        <v>46</v>
      </c>
      <c r="F102" s="6604">
        <v>75</v>
      </c>
      <c r="G102" s="6606">
        <v>86.206896551724128</v>
      </c>
      <c r="H102" s="6607">
        <v>34</v>
      </c>
      <c r="I102" s="6608">
        <v>73.91304347826086</v>
      </c>
      <c r="J102" s="6609">
        <v>0.15780595309354084</v>
      </c>
    </row>
    <row r="103" spans="1:67" s="6653" customFormat="1" x14ac:dyDescent="0.2">
      <c r="A103" s="1504" t="s">
        <v>973</v>
      </c>
      <c r="B103" s="1499" t="s">
        <v>677</v>
      </c>
      <c r="C103" s="6603">
        <v>245</v>
      </c>
      <c r="D103" s="6604">
        <v>0</v>
      </c>
      <c r="E103" s="6605">
        <v>174</v>
      </c>
      <c r="F103" s="6604">
        <v>232</v>
      </c>
      <c r="G103" s="6606">
        <v>94.693877551020407</v>
      </c>
      <c r="H103" s="6607">
        <v>161</v>
      </c>
      <c r="I103" s="6608">
        <v>92.52873563218391</v>
      </c>
      <c r="J103" s="6609">
        <v>0.44439607480364951</v>
      </c>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row>
    <row r="104" spans="1:67" x14ac:dyDescent="0.2">
      <c r="A104" s="1504" t="s">
        <v>974</v>
      </c>
      <c r="B104" s="1499" t="s">
        <v>678</v>
      </c>
      <c r="C104" s="6603">
        <v>199</v>
      </c>
      <c r="D104" s="6604">
        <v>4</v>
      </c>
      <c r="E104" s="6605">
        <v>180</v>
      </c>
      <c r="F104" s="6604">
        <v>122</v>
      </c>
      <c r="G104" s="6606">
        <v>61.306532663316581</v>
      </c>
      <c r="H104" s="6607">
        <v>103</v>
      </c>
      <c r="I104" s="6608">
        <v>57.222222222222221</v>
      </c>
      <c r="J104" s="6609">
        <v>0.36095844443235203</v>
      </c>
    </row>
    <row r="105" spans="1:67" x14ac:dyDescent="0.2">
      <c r="A105" s="1504" t="s">
        <v>477</v>
      </c>
      <c r="B105" s="1499" t="s">
        <v>478</v>
      </c>
      <c r="C105" s="6603">
        <v>2007</v>
      </c>
      <c r="D105" s="6604">
        <v>55</v>
      </c>
      <c r="E105" s="6605">
        <v>1516</v>
      </c>
      <c r="F105" s="6604">
        <v>1193</v>
      </c>
      <c r="G105" s="6606">
        <v>59.44195316392625</v>
      </c>
      <c r="H105" s="6607">
        <v>702</v>
      </c>
      <c r="I105" s="6608">
        <v>46.306068601583114</v>
      </c>
      <c r="J105" s="6609">
        <v>3.6404200903303039</v>
      </c>
    </row>
    <row r="106" spans="1:67" x14ac:dyDescent="0.2">
      <c r="A106" s="1504" t="s">
        <v>479</v>
      </c>
      <c r="B106" s="1499" t="s">
        <v>480</v>
      </c>
      <c r="C106" s="6603">
        <v>2030</v>
      </c>
      <c r="D106" s="6604">
        <v>5</v>
      </c>
      <c r="E106" s="6605">
        <v>1460</v>
      </c>
      <c r="F106" s="6604">
        <v>1456</v>
      </c>
      <c r="G106" s="6606">
        <v>71.724137931034477</v>
      </c>
      <c r="H106" s="6607">
        <v>886</v>
      </c>
      <c r="I106" s="6608">
        <v>60.684931506849317</v>
      </c>
      <c r="J106" s="6609">
        <v>3.6821389055159526</v>
      </c>
    </row>
    <row r="107" spans="1:67" x14ac:dyDescent="0.2">
      <c r="A107" s="1504" t="s">
        <v>975</v>
      </c>
      <c r="B107" s="1499" t="s">
        <v>572</v>
      </c>
      <c r="C107" s="6603">
        <v>10</v>
      </c>
      <c r="D107" s="6604">
        <v>3</v>
      </c>
      <c r="E107" s="6605">
        <v>4</v>
      </c>
      <c r="F107" s="6604">
        <v>10</v>
      </c>
      <c r="G107" s="6606">
        <v>100</v>
      </c>
      <c r="H107" s="6607">
        <v>4</v>
      </c>
      <c r="I107" s="6608">
        <v>100</v>
      </c>
      <c r="J107" s="6609">
        <v>1.8138615298108143E-2</v>
      </c>
    </row>
    <row r="108" spans="1:67" x14ac:dyDescent="0.2">
      <c r="A108" s="1722" t="s">
        <v>978</v>
      </c>
      <c r="B108" s="1723" t="s">
        <v>530</v>
      </c>
      <c r="C108" s="6617">
        <v>18</v>
      </c>
      <c r="D108" s="6618">
        <v>0</v>
      </c>
      <c r="E108" s="6619">
        <v>13</v>
      </c>
      <c r="F108" s="6618">
        <v>18</v>
      </c>
      <c r="G108" s="6626">
        <v>100</v>
      </c>
      <c r="H108" s="6622">
        <v>13</v>
      </c>
      <c r="I108" s="6623">
        <v>100</v>
      </c>
      <c r="J108" s="6609">
        <v>3.2649507536594652E-2</v>
      </c>
    </row>
    <row r="109" spans="1:67" x14ac:dyDescent="0.2">
      <c r="A109" s="1504" t="s">
        <v>979</v>
      </c>
      <c r="B109" s="1499" t="s">
        <v>531</v>
      </c>
      <c r="C109" s="6603">
        <v>25</v>
      </c>
      <c r="D109" s="6604">
        <v>0</v>
      </c>
      <c r="E109" s="6605">
        <v>12</v>
      </c>
      <c r="F109" s="6604">
        <v>25</v>
      </c>
      <c r="G109" s="6606">
        <v>100</v>
      </c>
      <c r="H109" s="6607">
        <v>12</v>
      </c>
      <c r="I109" s="6608">
        <v>100</v>
      </c>
      <c r="J109" s="6609">
        <v>4.5346538245270358E-2</v>
      </c>
    </row>
    <row r="110" spans="1:67" x14ac:dyDescent="0.2">
      <c r="A110" s="1504" t="s">
        <v>980</v>
      </c>
      <c r="B110" s="1499" t="s">
        <v>573</v>
      </c>
      <c r="C110" s="6603">
        <v>17</v>
      </c>
      <c r="D110" s="6604">
        <v>0</v>
      </c>
      <c r="E110" s="6605">
        <v>3</v>
      </c>
      <c r="F110" s="6604">
        <v>17</v>
      </c>
      <c r="G110" s="6606">
        <v>100</v>
      </c>
      <c r="H110" s="6607">
        <v>3</v>
      </c>
      <c r="I110" s="6608">
        <v>100</v>
      </c>
      <c r="J110" s="6609">
        <v>3.0835646006783839E-2</v>
      </c>
    </row>
    <row r="111" spans="1:67" x14ac:dyDescent="0.2">
      <c r="A111" s="1504" t="s">
        <v>680</v>
      </c>
      <c r="B111" s="1499" t="s">
        <v>681</v>
      </c>
      <c r="C111" s="6603">
        <v>253</v>
      </c>
      <c r="D111" s="6604">
        <v>0</v>
      </c>
      <c r="E111" s="6605">
        <v>147</v>
      </c>
      <c r="F111" s="6604">
        <v>225</v>
      </c>
      <c r="G111" s="6606">
        <v>88.932806324110672</v>
      </c>
      <c r="H111" s="6607">
        <v>119</v>
      </c>
      <c r="I111" s="6608">
        <v>80.952380952380949</v>
      </c>
      <c r="J111" s="6609">
        <v>0.45890696704213602</v>
      </c>
    </row>
    <row r="112" spans="1:67" s="6653" customFormat="1" x14ac:dyDescent="0.2">
      <c r="A112" s="1504" t="s">
        <v>981</v>
      </c>
      <c r="B112" s="1499" t="s">
        <v>682</v>
      </c>
      <c r="C112" s="6603">
        <v>57</v>
      </c>
      <c r="D112" s="6604">
        <v>0</v>
      </c>
      <c r="E112" s="6605">
        <v>54</v>
      </c>
      <c r="F112" s="6604">
        <v>62</v>
      </c>
      <c r="G112" s="6606">
        <v>108.77192982456141</v>
      </c>
      <c r="H112" s="6607">
        <v>59</v>
      </c>
      <c r="I112" s="6608">
        <v>109.25925925925925</v>
      </c>
      <c r="J112" s="6609">
        <v>0.1033901071992164</v>
      </c>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row>
    <row r="113" spans="1:10" ht="23.25" thickBot="1" x14ac:dyDescent="0.25">
      <c r="A113" s="1504" t="s">
        <v>683</v>
      </c>
      <c r="B113" s="1499" t="s">
        <v>575</v>
      </c>
      <c r="C113" s="6603">
        <v>14</v>
      </c>
      <c r="D113" s="6604">
        <v>0</v>
      </c>
      <c r="E113" s="6605">
        <v>14</v>
      </c>
      <c r="F113" s="6604">
        <v>14</v>
      </c>
      <c r="G113" s="6606">
        <v>100</v>
      </c>
      <c r="H113" s="6607">
        <v>14</v>
      </c>
      <c r="I113" s="6608">
        <v>100</v>
      </c>
      <c r="J113" s="6609">
        <v>2.5394061417351399E-2</v>
      </c>
    </row>
    <row r="114" spans="1:10" ht="13.5" thickBot="1" x14ac:dyDescent="0.25">
      <c r="A114" s="1714" t="s">
        <v>983</v>
      </c>
      <c r="B114" s="1715" t="s">
        <v>685</v>
      </c>
      <c r="C114" s="6596">
        <v>1878</v>
      </c>
      <c r="D114" s="6597">
        <v>71</v>
      </c>
      <c r="E114" s="6598">
        <v>1110</v>
      </c>
      <c r="F114" s="6597">
        <v>1872</v>
      </c>
      <c r="G114" s="6600">
        <v>99.680511182108617</v>
      </c>
      <c r="H114" s="6639">
        <v>1104</v>
      </c>
      <c r="I114" s="6601">
        <v>99.459459459459467</v>
      </c>
      <c r="J114" s="6616">
        <v>3.4064319529847094</v>
      </c>
    </row>
    <row r="115" spans="1:10" x14ac:dyDescent="0.2">
      <c r="A115" s="1732" t="s">
        <v>686</v>
      </c>
      <c r="B115" s="1723" t="s">
        <v>532</v>
      </c>
      <c r="C115" s="6617">
        <v>709</v>
      </c>
      <c r="D115" s="6618">
        <v>0</v>
      </c>
      <c r="E115" s="6619">
        <v>448</v>
      </c>
      <c r="F115" s="6618">
        <v>709</v>
      </c>
      <c r="G115" s="6626">
        <v>100</v>
      </c>
      <c r="H115" s="6622">
        <v>448</v>
      </c>
      <c r="I115" s="6623">
        <v>100</v>
      </c>
      <c r="J115" s="6609">
        <v>1.2860278246358672</v>
      </c>
    </row>
    <row r="116" spans="1:10" x14ac:dyDescent="0.2">
      <c r="A116" s="1733" t="s">
        <v>984</v>
      </c>
      <c r="B116" s="1499" t="s">
        <v>533</v>
      </c>
      <c r="C116" s="6603">
        <v>230</v>
      </c>
      <c r="D116" s="6604">
        <v>0</v>
      </c>
      <c r="E116" s="6605">
        <v>121</v>
      </c>
      <c r="F116" s="6604">
        <v>224</v>
      </c>
      <c r="G116" s="6606">
        <v>97.391304347826093</v>
      </c>
      <c r="H116" s="6607">
        <v>115</v>
      </c>
      <c r="I116" s="6608">
        <v>95.041322314049594</v>
      </c>
      <c r="J116" s="6609">
        <v>0.41718815185648728</v>
      </c>
    </row>
    <row r="117" spans="1:10" x14ac:dyDescent="0.2">
      <c r="A117" s="1733" t="s">
        <v>985</v>
      </c>
      <c r="B117" s="1499" t="s">
        <v>534</v>
      </c>
      <c r="C117" s="6603">
        <v>117</v>
      </c>
      <c r="D117" s="6604">
        <v>0</v>
      </c>
      <c r="E117" s="6605">
        <v>51</v>
      </c>
      <c r="F117" s="6604">
        <v>117</v>
      </c>
      <c r="G117" s="6606">
        <v>100</v>
      </c>
      <c r="H117" s="6607">
        <v>51</v>
      </c>
      <c r="I117" s="6608">
        <v>100</v>
      </c>
      <c r="J117" s="6609">
        <v>0.21222179898786525</v>
      </c>
    </row>
    <row r="118" spans="1:10" x14ac:dyDescent="0.2">
      <c r="A118" s="1733" t="s">
        <v>986</v>
      </c>
      <c r="B118" s="1499" t="s">
        <v>535</v>
      </c>
      <c r="C118" s="6603">
        <v>25</v>
      </c>
      <c r="D118" s="6604">
        <v>0</v>
      </c>
      <c r="E118" s="6605">
        <v>13</v>
      </c>
      <c r="F118" s="6604">
        <v>25</v>
      </c>
      <c r="G118" s="6606">
        <v>100</v>
      </c>
      <c r="H118" s="6607">
        <v>13</v>
      </c>
      <c r="I118" s="6608">
        <v>100</v>
      </c>
      <c r="J118" s="6609">
        <v>4.5346538245270358E-2</v>
      </c>
    </row>
    <row r="119" spans="1:10" x14ac:dyDescent="0.2">
      <c r="A119" s="1733" t="s">
        <v>987</v>
      </c>
      <c r="B119" s="1499" t="s">
        <v>536</v>
      </c>
      <c r="C119" s="6603">
        <v>10</v>
      </c>
      <c r="D119" s="6604">
        <v>0</v>
      </c>
      <c r="E119" s="6605">
        <v>5</v>
      </c>
      <c r="F119" s="6604">
        <v>10</v>
      </c>
      <c r="G119" s="6606">
        <v>100</v>
      </c>
      <c r="H119" s="6607">
        <v>5</v>
      </c>
      <c r="I119" s="6608">
        <v>100</v>
      </c>
      <c r="J119" s="6609">
        <v>1.8138615298108143E-2</v>
      </c>
    </row>
    <row r="120" spans="1:10" x14ac:dyDescent="0.2">
      <c r="A120" s="1733" t="s">
        <v>687</v>
      </c>
      <c r="B120" s="1499" t="s">
        <v>542</v>
      </c>
      <c r="C120" s="6603">
        <v>309</v>
      </c>
      <c r="D120" s="6604">
        <v>0</v>
      </c>
      <c r="E120" s="6605">
        <v>201</v>
      </c>
      <c r="F120" s="6604">
        <v>310</v>
      </c>
      <c r="G120" s="6606">
        <v>100.32362459546927</v>
      </c>
      <c r="H120" s="6607">
        <v>202</v>
      </c>
      <c r="I120" s="6608">
        <v>100.49751243781095</v>
      </c>
      <c r="J120" s="6609">
        <v>0.56048321271154156</v>
      </c>
    </row>
    <row r="121" spans="1:10" x14ac:dyDescent="0.2">
      <c r="A121" s="1733" t="s">
        <v>688</v>
      </c>
      <c r="B121" s="1499" t="s">
        <v>587</v>
      </c>
      <c r="C121" s="6603">
        <v>34</v>
      </c>
      <c r="D121" s="6604">
        <v>7</v>
      </c>
      <c r="E121" s="6605">
        <v>10</v>
      </c>
      <c r="F121" s="6604">
        <v>33</v>
      </c>
      <c r="G121" s="6606">
        <v>97.058823529411768</v>
      </c>
      <c r="H121" s="6607">
        <v>9</v>
      </c>
      <c r="I121" s="6608">
        <v>90</v>
      </c>
      <c r="J121" s="6609">
        <v>6.1671292013567677E-2</v>
      </c>
    </row>
    <row r="122" spans="1:10" x14ac:dyDescent="0.2">
      <c r="A122" s="1733" t="s">
        <v>993</v>
      </c>
      <c r="B122" s="1499" t="s">
        <v>543</v>
      </c>
      <c r="C122" s="6603">
        <v>30</v>
      </c>
      <c r="D122" s="6604">
        <v>0</v>
      </c>
      <c r="E122" s="6605">
        <v>16</v>
      </c>
      <c r="F122" s="6604">
        <v>30</v>
      </c>
      <c r="G122" s="6606">
        <v>100</v>
      </c>
      <c r="H122" s="6607">
        <v>16</v>
      </c>
      <c r="I122" s="6608">
        <v>100</v>
      </c>
      <c r="J122" s="6609">
        <v>5.4415845894324431E-2</v>
      </c>
    </row>
    <row r="123" spans="1:10" x14ac:dyDescent="0.2">
      <c r="A123" s="1733" t="s">
        <v>996</v>
      </c>
      <c r="B123" s="1499" t="s">
        <v>546</v>
      </c>
      <c r="C123" s="6603">
        <v>1</v>
      </c>
      <c r="D123" s="6604">
        <v>0</v>
      </c>
      <c r="E123" s="6605">
        <v>1</v>
      </c>
      <c r="F123" s="6604">
        <v>1</v>
      </c>
      <c r="G123" s="6606">
        <v>100</v>
      </c>
      <c r="H123" s="6607">
        <v>1</v>
      </c>
      <c r="I123" s="6608">
        <v>100</v>
      </c>
      <c r="J123" s="6609">
        <v>1.8138615298108143E-3</v>
      </c>
    </row>
    <row r="124" spans="1:10" x14ac:dyDescent="0.2">
      <c r="A124" s="1733" t="s">
        <v>689</v>
      </c>
      <c r="B124" s="1499" t="s">
        <v>690</v>
      </c>
      <c r="C124" s="6603">
        <v>5</v>
      </c>
      <c r="D124" s="6604">
        <v>1</v>
      </c>
      <c r="E124" s="6605">
        <v>4</v>
      </c>
      <c r="F124" s="6604">
        <v>5</v>
      </c>
      <c r="G124" s="6606">
        <v>100</v>
      </c>
      <c r="H124" s="6607">
        <v>4</v>
      </c>
      <c r="I124" s="6608">
        <v>100</v>
      </c>
      <c r="J124" s="6609">
        <v>9.0693076490540713E-3</v>
      </c>
    </row>
    <row r="125" spans="1:10" x14ac:dyDescent="0.2">
      <c r="A125" s="1733" t="s">
        <v>691</v>
      </c>
      <c r="B125" s="1499" t="s">
        <v>586</v>
      </c>
      <c r="C125" s="6603">
        <v>329</v>
      </c>
      <c r="D125" s="6604">
        <v>63</v>
      </c>
      <c r="E125" s="6605">
        <v>172</v>
      </c>
      <c r="F125" s="6604">
        <v>329</v>
      </c>
      <c r="G125" s="6606">
        <v>100</v>
      </c>
      <c r="H125" s="6607">
        <v>172</v>
      </c>
      <c r="I125" s="6608">
        <v>100</v>
      </c>
      <c r="J125" s="6609">
        <v>0.5967604433077579</v>
      </c>
    </row>
    <row r="126" spans="1:10" ht="13.5" thickBot="1" x14ac:dyDescent="0.25">
      <c r="A126" s="1734" t="s">
        <v>998</v>
      </c>
      <c r="B126" s="1506" t="s">
        <v>549</v>
      </c>
      <c r="C126" s="6654">
        <v>79</v>
      </c>
      <c r="D126" s="6647">
        <v>0</v>
      </c>
      <c r="E126" s="6648">
        <v>68</v>
      </c>
      <c r="F126" s="6647">
        <v>79</v>
      </c>
      <c r="G126" s="6649">
        <v>100</v>
      </c>
      <c r="H126" s="6650">
        <v>68</v>
      </c>
      <c r="I126" s="6651">
        <v>100</v>
      </c>
      <c r="J126" s="6609">
        <v>0.14329506085505431</v>
      </c>
    </row>
    <row r="127" spans="1:10" ht="23.25" thickBot="1" x14ac:dyDescent="0.25">
      <c r="A127" s="1714" t="s">
        <v>999</v>
      </c>
      <c r="B127" s="1715" t="s">
        <v>692</v>
      </c>
      <c r="C127" s="6596">
        <v>1540</v>
      </c>
      <c r="D127" s="6597">
        <v>0</v>
      </c>
      <c r="E127" s="6598">
        <v>1509</v>
      </c>
      <c r="F127" s="6597">
        <v>841</v>
      </c>
      <c r="G127" s="6600">
        <v>54.61038961038961</v>
      </c>
      <c r="H127" s="6639">
        <v>810</v>
      </c>
      <c r="I127" s="6601">
        <v>53.677932405566594</v>
      </c>
      <c r="J127" s="6616">
        <v>2.793346755908654</v>
      </c>
    </row>
    <row r="128" spans="1:10" x14ac:dyDescent="0.2">
      <c r="A128" s="1722" t="s">
        <v>1000</v>
      </c>
      <c r="B128" s="1723" t="s">
        <v>693</v>
      </c>
      <c r="C128" s="6617">
        <v>31</v>
      </c>
      <c r="D128" s="6618">
        <v>0</v>
      </c>
      <c r="E128" s="6619">
        <v>26</v>
      </c>
      <c r="F128" s="6618">
        <v>13</v>
      </c>
      <c r="G128" s="6626">
        <v>41.935483870967744</v>
      </c>
      <c r="H128" s="6622">
        <v>8</v>
      </c>
      <c r="I128" s="6623">
        <v>30.76923076923077</v>
      </c>
      <c r="J128" s="6609">
        <v>5.6229707424135245E-2</v>
      </c>
    </row>
    <row r="129" spans="1:10" x14ac:dyDescent="0.2">
      <c r="A129" s="1504" t="s">
        <v>1001</v>
      </c>
      <c r="B129" s="1499" t="s">
        <v>694</v>
      </c>
      <c r="C129" s="6603">
        <v>5</v>
      </c>
      <c r="D129" s="6604">
        <v>0</v>
      </c>
      <c r="E129" s="6605">
        <v>4</v>
      </c>
      <c r="F129" s="6604">
        <v>2</v>
      </c>
      <c r="G129" s="6606">
        <v>40</v>
      </c>
      <c r="H129" s="6607">
        <v>1</v>
      </c>
      <c r="I129" s="6608">
        <v>25</v>
      </c>
      <c r="J129" s="6609">
        <v>9.0693076490540713E-3</v>
      </c>
    </row>
    <row r="130" spans="1:10" x14ac:dyDescent="0.2">
      <c r="A130" s="1504" t="s">
        <v>1002</v>
      </c>
      <c r="B130" s="1499" t="s">
        <v>695</v>
      </c>
      <c r="C130" s="6603">
        <v>25</v>
      </c>
      <c r="D130" s="6604">
        <v>0</v>
      </c>
      <c r="E130" s="6605">
        <v>23</v>
      </c>
      <c r="F130" s="6604">
        <v>7</v>
      </c>
      <c r="G130" s="6606">
        <v>28.000000000000004</v>
      </c>
      <c r="H130" s="6607">
        <v>5</v>
      </c>
      <c r="I130" s="6608">
        <v>21.739130434782609</v>
      </c>
      <c r="J130" s="6609">
        <v>4.5346538245270358E-2</v>
      </c>
    </row>
    <row r="131" spans="1:10" x14ac:dyDescent="0.2">
      <c r="A131" s="1719" t="s">
        <v>1003</v>
      </c>
      <c r="B131" s="72" t="s">
        <v>696</v>
      </c>
      <c r="C131" s="6610">
        <v>8</v>
      </c>
      <c r="D131" s="6611">
        <v>0</v>
      </c>
      <c r="E131" s="6612">
        <v>7</v>
      </c>
      <c r="F131" s="6611">
        <v>3</v>
      </c>
      <c r="G131" s="6613">
        <v>37.5</v>
      </c>
      <c r="H131" s="6614">
        <v>2</v>
      </c>
      <c r="I131" s="6615">
        <v>28.571428571428569</v>
      </c>
      <c r="J131" s="6609">
        <v>1.4510892238486514E-2</v>
      </c>
    </row>
    <row r="132" spans="1:10" x14ac:dyDescent="0.2">
      <c r="A132" s="1504" t="s">
        <v>1004</v>
      </c>
      <c r="B132" s="1499" t="s">
        <v>697</v>
      </c>
      <c r="C132" s="6603">
        <v>39</v>
      </c>
      <c r="D132" s="6604">
        <v>0</v>
      </c>
      <c r="E132" s="6605">
        <v>39</v>
      </c>
      <c r="F132" s="6604">
        <v>38</v>
      </c>
      <c r="G132" s="6606">
        <v>97.435897435897431</v>
      </c>
      <c r="H132" s="6607">
        <v>38</v>
      </c>
      <c r="I132" s="6608">
        <v>97.435897435897431</v>
      </c>
      <c r="J132" s="6609">
        <v>7.074059966262175E-2</v>
      </c>
    </row>
    <row r="133" spans="1:10" x14ac:dyDescent="0.2">
      <c r="A133" s="1504" t="s">
        <v>1005</v>
      </c>
      <c r="B133" s="1499" t="s">
        <v>698</v>
      </c>
      <c r="C133" s="6603">
        <v>1425</v>
      </c>
      <c r="D133" s="6604">
        <v>0</v>
      </c>
      <c r="E133" s="6605">
        <v>1403</v>
      </c>
      <c r="F133" s="6604">
        <v>771</v>
      </c>
      <c r="G133" s="6606">
        <v>54.105263157894733</v>
      </c>
      <c r="H133" s="6607">
        <v>749</v>
      </c>
      <c r="I133" s="6608">
        <v>53.385602280826802</v>
      </c>
      <c r="J133" s="6609">
        <v>2.5847526799804106</v>
      </c>
    </row>
    <row r="134" spans="1:10" ht="13.5" thickBot="1" x14ac:dyDescent="0.25">
      <c r="A134" s="1504" t="s">
        <v>1006</v>
      </c>
      <c r="B134" s="1499" t="s">
        <v>699</v>
      </c>
      <c r="C134" s="6603">
        <v>7</v>
      </c>
      <c r="D134" s="6604">
        <v>0</v>
      </c>
      <c r="E134" s="6605">
        <v>7</v>
      </c>
      <c r="F134" s="6604">
        <v>7</v>
      </c>
      <c r="G134" s="6606">
        <v>100</v>
      </c>
      <c r="H134" s="6607">
        <v>7</v>
      </c>
      <c r="I134" s="6608">
        <v>100</v>
      </c>
      <c r="J134" s="6609">
        <v>1.2697030708675699E-2</v>
      </c>
    </row>
    <row r="135" spans="1:10" ht="13.5" thickBot="1" x14ac:dyDescent="0.25">
      <c r="A135" s="1714" t="s">
        <v>1008</v>
      </c>
      <c r="B135" s="1715" t="s">
        <v>701</v>
      </c>
      <c r="C135" s="6596">
        <v>3319</v>
      </c>
      <c r="D135" s="6597">
        <v>294</v>
      </c>
      <c r="E135" s="6598">
        <v>2019</v>
      </c>
      <c r="F135" s="6597">
        <v>3311</v>
      </c>
      <c r="G135" s="6600">
        <v>99.758963543235907</v>
      </c>
      <c r="H135" s="6639">
        <v>2011</v>
      </c>
      <c r="I135" s="6601">
        <v>99.603764239722636</v>
      </c>
      <c r="J135" s="6616">
        <v>6.0202064174420924</v>
      </c>
    </row>
    <row r="136" spans="1:10" s="70" customFormat="1" ht="15.75" customHeight="1" x14ac:dyDescent="0.2">
      <c r="A136" s="1727" t="s">
        <v>1009</v>
      </c>
      <c r="B136" s="1728" t="s">
        <v>702</v>
      </c>
      <c r="C136" s="6640">
        <v>32</v>
      </c>
      <c r="D136" s="6641">
        <v>1</v>
      </c>
      <c r="E136" s="6642">
        <v>25</v>
      </c>
      <c r="F136" s="6641">
        <v>30</v>
      </c>
      <c r="G136" s="6621">
        <v>93.75</v>
      </c>
      <c r="H136" s="6643">
        <v>23</v>
      </c>
      <c r="I136" s="6644">
        <v>92</v>
      </c>
      <c r="J136" s="6609">
        <v>5.8043568953946058E-2</v>
      </c>
    </row>
    <row r="137" spans="1:10" s="70" customFormat="1" ht="22.5" x14ac:dyDescent="0.2">
      <c r="A137" s="1719" t="s">
        <v>1012</v>
      </c>
      <c r="B137" s="1726" t="s">
        <v>550</v>
      </c>
      <c r="C137" s="6610">
        <v>2</v>
      </c>
      <c r="D137" s="6611">
        <v>0</v>
      </c>
      <c r="E137" s="6612">
        <v>1</v>
      </c>
      <c r="F137" s="6611">
        <v>2</v>
      </c>
      <c r="G137" s="6613">
        <v>100</v>
      </c>
      <c r="H137" s="6614">
        <v>1</v>
      </c>
      <c r="I137" s="6615">
        <v>100</v>
      </c>
      <c r="J137" s="6609">
        <v>3.6277230596216286E-3</v>
      </c>
    </row>
    <row r="138" spans="1:10" x14ac:dyDescent="0.2">
      <c r="A138" s="1722" t="s">
        <v>705</v>
      </c>
      <c r="B138" s="1723" t="s">
        <v>706</v>
      </c>
      <c r="C138" s="6617">
        <v>1354</v>
      </c>
      <c r="D138" s="6618">
        <v>239</v>
      </c>
      <c r="E138" s="6619">
        <v>853</v>
      </c>
      <c r="F138" s="6618">
        <v>1346</v>
      </c>
      <c r="G138" s="6626">
        <v>99.409158050221563</v>
      </c>
      <c r="H138" s="6622">
        <v>845</v>
      </c>
      <c r="I138" s="6623">
        <v>99.062133645955456</v>
      </c>
      <c r="J138" s="6609">
        <v>2.4559685113638428</v>
      </c>
    </row>
    <row r="139" spans="1:10" x14ac:dyDescent="0.2">
      <c r="A139" s="1504" t="s">
        <v>707</v>
      </c>
      <c r="B139" s="1499" t="s">
        <v>552</v>
      </c>
      <c r="C139" s="6603">
        <v>1483</v>
      </c>
      <c r="D139" s="6604">
        <v>0</v>
      </c>
      <c r="E139" s="6605">
        <v>866</v>
      </c>
      <c r="F139" s="6604">
        <v>1484</v>
      </c>
      <c r="G139" s="6606">
        <v>100.06743088334457</v>
      </c>
      <c r="H139" s="6607">
        <v>867</v>
      </c>
      <c r="I139" s="6608">
        <v>100.11547344110853</v>
      </c>
      <c r="J139" s="6609">
        <v>2.6899566487094373</v>
      </c>
    </row>
    <row r="140" spans="1:10" x14ac:dyDescent="0.2">
      <c r="A140" s="1504" t="s">
        <v>1013</v>
      </c>
      <c r="B140" s="1499" t="s">
        <v>553</v>
      </c>
      <c r="C140" s="6603">
        <v>110</v>
      </c>
      <c r="D140" s="6604">
        <v>51</v>
      </c>
      <c r="E140" s="6605">
        <v>52</v>
      </c>
      <c r="F140" s="6604">
        <v>110</v>
      </c>
      <c r="G140" s="6606">
        <v>100</v>
      </c>
      <c r="H140" s="6607">
        <v>52</v>
      </c>
      <c r="I140" s="6608">
        <v>100</v>
      </c>
      <c r="J140" s="6609">
        <v>0.19952476827918958</v>
      </c>
    </row>
    <row r="141" spans="1:10" x14ac:dyDescent="0.2">
      <c r="A141" s="1730" t="s">
        <v>1014</v>
      </c>
      <c r="B141" s="1506" t="s">
        <v>708</v>
      </c>
      <c r="C141" s="6654">
        <v>246</v>
      </c>
      <c r="D141" s="6647">
        <v>1</v>
      </c>
      <c r="E141" s="6648">
        <v>222</v>
      </c>
      <c r="F141" s="6647">
        <v>247</v>
      </c>
      <c r="G141" s="6649">
        <v>100.40650406504066</v>
      </c>
      <c r="H141" s="6650">
        <v>223</v>
      </c>
      <c r="I141" s="6651">
        <v>100.45045045045045</v>
      </c>
      <c r="J141" s="6609">
        <v>0.44620993633346029</v>
      </c>
    </row>
    <row r="142" spans="1:10" ht="22.5" x14ac:dyDescent="0.2">
      <c r="A142" s="1719" t="s">
        <v>1015</v>
      </c>
      <c r="B142" s="1726" t="s">
        <v>554</v>
      </c>
      <c r="C142" s="6610">
        <v>91</v>
      </c>
      <c r="D142" s="6611">
        <v>1</v>
      </c>
      <c r="E142" s="6612">
        <v>0</v>
      </c>
      <c r="F142" s="6611">
        <v>91</v>
      </c>
      <c r="G142" s="6613">
        <v>100</v>
      </c>
      <c r="H142" s="6614">
        <v>0</v>
      </c>
      <c r="I142" s="6615" t="s">
        <v>613</v>
      </c>
      <c r="J142" s="6609">
        <v>0.16506139921278409</v>
      </c>
    </row>
    <row r="143" spans="1:10" ht="23.25" thickBot="1" x14ac:dyDescent="0.25">
      <c r="A143" s="1735" t="s">
        <v>1016</v>
      </c>
      <c r="B143" s="1736" t="s">
        <v>579</v>
      </c>
      <c r="C143" s="6665">
        <v>1</v>
      </c>
      <c r="D143" s="6666">
        <v>1</v>
      </c>
      <c r="E143" s="6667">
        <v>0</v>
      </c>
      <c r="F143" s="6666">
        <v>1</v>
      </c>
      <c r="G143" s="6668">
        <v>100</v>
      </c>
      <c r="H143" s="6669">
        <v>0</v>
      </c>
      <c r="I143" s="6670" t="s">
        <v>613</v>
      </c>
      <c r="J143" s="6609">
        <v>1.8138615298108143E-3</v>
      </c>
    </row>
    <row r="144" spans="1:10" ht="13.5" thickBot="1" x14ac:dyDescent="0.25">
      <c r="A144" s="6671" t="s">
        <v>896</v>
      </c>
      <c r="B144" s="6672" t="s">
        <v>709</v>
      </c>
      <c r="C144" s="6673">
        <v>13</v>
      </c>
      <c r="D144" s="6674">
        <v>0</v>
      </c>
      <c r="E144" s="6675">
        <v>5</v>
      </c>
      <c r="F144" s="6674">
        <v>13</v>
      </c>
      <c r="G144" s="6676">
        <v>100</v>
      </c>
      <c r="H144" s="6677">
        <v>5</v>
      </c>
      <c r="I144" s="6678">
        <v>100</v>
      </c>
      <c r="J144" s="6616">
        <v>2.3580199887540582E-2</v>
      </c>
    </row>
    <row r="145" spans="1:67" ht="13.5" thickBot="1" x14ac:dyDescent="0.25">
      <c r="A145" s="1504" t="s">
        <v>1021</v>
      </c>
      <c r="B145" s="1499" t="s">
        <v>714</v>
      </c>
      <c r="C145" s="6603">
        <v>13</v>
      </c>
      <c r="D145" s="6604">
        <v>0</v>
      </c>
      <c r="E145" s="6605">
        <v>5</v>
      </c>
      <c r="F145" s="6604">
        <v>13</v>
      </c>
      <c r="G145" s="6606">
        <v>100</v>
      </c>
      <c r="H145" s="6607">
        <v>5</v>
      </c>
      <c r="I145" s="6608">
        <v>100</v>
      </c>
      <c r="J145" s="6609">
        <v>2.3580199887540582E-2</v>
      </c>
    </row>
    <row r="146" spans="1:67" ht="13.5" thickBot="1" x14ac:dyDescent="0.25">
      <c r="A146" s="1714" t="s">
        <v>1024</v>
      </c>
      <c r="B146" s="1715" t="s">
        <v>717</v>
      </c>
      <c r="C146" s="6596">
        <v>1188</v>
      </c>
      <c r="D146" s="6597">
        <v>3</v>
      </c>
      <c r="E146" s="6598">
        <v>895</v>
      </c>
      <c r="F146" s="6597">
        <v>1188</v>
      </c>
      <c r="G146" s="6600">
        <v>100</v>
      </c>
      <c r="H146" s="6639">
        <v>895</v>
      </c>
      <c r="I146" s="6601">
        <v>100</v>
      </c>
      <c r="J146" s="6616">
        <v>2.1548674974152475</v>
      </c>
    </row>
    <row r="147" spans="1:67" x14ac:dyDescent="0.2">
      <c r="A147" s="1730" t="s">
        <v>718</v>
      </c>
      <c r="B147" s="1737" t="s">
        <v>555</v>
      </c>
      <c r="C147" s="6617">
        <v>813</v>
      </c>
      <c r="D147" s="6618">
        <v>1</v>
      </c>
      <c r="E147" s="6619">
        <v>597</v>
      </c>
      <c r="F147" s="6618">
        <v>813</v>
      </c>
      <c r="G147" s="6626">
        <v>100</v>
      </c>
      <c r="H147" s="6622">
        <v>597</v>
      </c>
      <c r="I147" s="6623">
        <v>100</v>
      </c>
      <c r="J147" s="6609">
        <v>1.4746694237361919</v>
      </c>
    </row>
    <row r="148" spans="1:67" s="6653" customFormat="1" x14ac:dyDescent="0.2">
      <c r="A148" s="1730" t="s">
        <v>1025</v>
      </c>
      <c r="B148" s="1506" t="s">
        <v>556</v>
      </c>
      <c r="C148" s="6603">
        <v>22</v>
      </c>
      <c r="D148" s="6604">
        <v>0</v>
      </c>
      <c r="E148" s="6605">
        <v>1</v>
      </c>
      <c r="F148" s="6604">
        <v>22</v>
      </c>
      <c r="G148" s="6606">
        <v>100</v>
      </c>
      <c r="H148" s="6607">
        <v>1</v>
      </c>
      <c r="I148" s="6623">
        <v>100</v>
      </c>
      <c r="J148" s="6609">
        <v>3.9904953655837912E-2</v>
      </c>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row>
    <row r="149" spans="1:67" x14ac:dyDescent="0.2">
      <c r="A149" s="1730" t="s">
        <v>719</v>
      </c>
      <c r="B149" s="1506" t="s">
        <v>557</v>
      </c>
      <c r="C149" s="6603">
        <v>50</v>
      </c>
      <c r="D149" s="6604">
        <v>1</v>
      </c>
      <c r="E149" s="6605">
        <v>26</v>
      </c>
      <c r="F149" s="6604">
        <v>50</v>
      </c>
      <c r="G149" s="6606">
        <v>100</v>
      </c>
      <c r="H149" s="6607">
        <v>26</v>
      </c>
      <c r="I149" s="6608">
        <v>100</v>
      </c>
      <c r="J149" s="6609">
        <v>9.0693076490540717E-2</v>
      </c>
    </row>
    <row r="150" spans="1:67" x14ac:dyDescent="0.2">
      <c r="A150" s="1504" t="s">
        <v>720</v>
      </c>
      <c r="B150" s="1499" t="s">
        <v>558</v>
      </c>
      <c r="C150" s="6603">
        <v>292</v>
      </c>
      <c r="D150" s="6604">
        <v>1</v>
      </c>
      <c r="E150" s="6605">
        <v>263</v>
      </c>
      <c r="F150" s="6604">
        <v>292</v>
      </c>
      <c r="G150" s="6606">
        <v>100</v>
      </c>
      <c r="H150" s="6607">
        <v>263</v>
      </c>
      <c r="I150" s="6608">
        <v>100</v>
      </c>
      <c r="J150" s="6609">
        <v>0.52964756670475777</v>
      </c>
    </row>
    <row r="151" spans="1:67" x14ac:dyDescent="0.2">
      <c r="A151" s="1719" t="s">
        <v>1026</v>
      </c>
      <c r="B151" s="1726" t="s">
        <v>559</v>
      </c>
      <c r="C151" s="6610">
        <v>9</v>
      </c>
      <c r="D151" s="6611">
        <v>0</v>
      </c>
      <c r="E151" s="6612">
        <v>6</v>
      </c>
      <c r="F151" s="6611">
        <v>9</v>
      </c>
      <c r="G151" s="6613">
        <v>100</v>
      </c>
      <c r="H151" s="6614">
        <v>6</v>
      </c>
      <c r="I151" s="6615">
        <v>100</v>
      </c>
      <c r="J151" s="6609">
        <v>1.6324753768297326E-2</v>
      </c>
    </row>
    <row r="152" spans="1:67" x14ac:dyDescent="0.2">
      <c r="A152" s="1719" t="s">
        <v>1027</v>
      </c>
      <c r="B152" s="72" t="s">
        <v>560</v>
      </c>
      <c r="C152" s="6610">
        <v>1</v>
      </c>
      <c r="D152" s="6611">
        <v>0</v>
      </c>
      <c r="E152" s="6612">
        <v>1</v>
      </c>
      <c r="F152" s="6611">
        <v>1</v>
      </c>
      <c r="G152" s="6613">
        <v>100</v>
      </c>
      <c r="H152" s="6614">
        <v>1</v>
      </c>
      <c r="I152" s="6615">
        <v>100</v>
      </c>
      <c r="J152" s="6609">
        <v>1.8138615298108143E-3</v>
      </c>
    </row>
    <row r="153" spans="1:67" ht="13.5" thickBot="1" x14ac:dyDescent="0.25">
      <c r="A153" s="932" t="s">
        <v>1031</v>
      </c>
      <c r="B153" s="1725" t="s">
        <v>561</v>
      </c>
      <c r="C153" s="6632">
        <v>1</v>
      </c>
      <c r="D153" s="6633">
        <v>0</v>
      </c>
      <c r="E153" s="6634">
        <v>1</v>
      </c>
      <c r="F153" s="6633">
        <v>1</v>
      </c>
      <c r="G153" s="6635">
        <v>100</v>
      </c>
      <c r="H153" s="6636">
        <v>1</v>
      </c>
      <c r="I153" s="6637">
        <v>100</v>
      </c>
      <c r="J153" s="6609">
        <v>1.8138615298108143E-3</v>
      </c>
    </row>
    <row r="154" spans="1:67" ht="13.5" thickBot="1" x14ac:dyDescent="0.25">
      <c r="A154" s="1714" t="s">
        <v>1032</v>
      </c>
      <c r="B154" s="1715" t="s">
        <v>724</v>
      </c>
      <c r="C154" s="6596">
        <v>345</v>
      </c>
      <c r="D154" s="6597">
        <v>16</v>
      </c>
      <c r="E154" s="6598">
        <v>207</v>
      </c>
      <c r="F154" s="6597">
        <v>343</v>
      </c>
      <c r="G154" s="6600">
        <v>99.420289855072468</v>
      </c>
      <c r="H154" s="6639">
        <v>205</v>
      </c>
      <c r="I154" s="6601">
        <v>99.033816425120762</v>
      </c>
      <c r="J154" s="6616">
        <v>0.62578222778473092</v>
      </c>
    </row>
    <row r="155" spans="1:67" ht="22.5" customHeight="1" x14ac:dyDescent="0.2">
      <c r="A155" s="1719" t="s">
        <v>1034</v>
      </c>
      <c r="B155" s="1726" t="s">
        <v>726</v>
      </c>
      <c r="C155" s="6610">
        <v>2</v>
      </c>
      <c r="D155" s="6611">
        <v>0</v>
      </c>
      <c r="E155" s="6612">
        <v>2</v>
      </c>
      <c r="F155" s="6611">
        <v>2</v>
      </c>
      <c r="G155" s="6613">
        <v>100</v>
      </c>
      <c r="H155" s="6614">
        <v>2</v>
      </c>
      <c r="I155" s="6615">
        <v>100</v>
      </c>
      <c r="J155" s="6609">
        <v>3.6277230596216286E-3</v>
      </c>
    </row>
    <row r="156" spans="1:67" x14ac:dyDescent="0.2">
      <c r="A156" s="1504" t="s">
        <v>727</v>
      </c>
      <c r="B156" s="1499" t="s">
        <v>728</v>
      </c>
      <c r="C156" s="6603">
        <v>11</v>
      </c>
      <c r="D156" s="6604">
        <v>1</v>
      </c>
      <c r="E156" s="6605">
        <v>10</v>
      </c>
      <c r="F156" s="6604">
        <v>11</v>
      </c>
      <c r="G156" s="6606">
        <v>100</v>
      </c>
      <c r="H156" s="6607">
        <v>10</v>
      </c>
      <c r="I156" s="6608">
        <v>100</v>
      </c>
      <c r="J156" s="6609">
        <v>1.9952476827918956E-2</v>
      </c>
    </row>
    <row r="157" spans="1:67" x14ac:dyDescent="0.2">
      <c r="A157" s="1504" t="s">
        <v>1035</v>
      </c>
      <c r="B157" s="1499" t="s">
        <v>729</v>
      </c>
      <c r="C157" s="6603">
        <v>114</v>
      </c>
      <c r="D157" s="6604">
        <v>0</v>
      </c>
      <c r="E157" s="6605">
        <v>91</v>
      </c>
      <c r="F157" s="6604">
        <v>114</v>
      </c>
      <c r="G157" s="6606">
        <v>100</v>
      </c>
      <c r="H157" s="6607">
        <v>91</v>
      </c>
      <c r="I157" s="6608">
        <v>100</v>
      </c>
      <c r="J157" s="6609">
        <v>0.2067802143984328</v>
      </c>
    </row>
    <row r="158" spans="1:67" x14ac:dyDescent="0.2">
      <c r="A158" s="1504" t="s">
        <v>1036</v>
      </c>
      <c r="B158" s="1499" t="s">
        <v>730</v>
      </c>
      <c r="C158" s="6603">
        <v>88</v>
      </c>
      <c r="D158" s="6604">
        <v>0</v>
      </c>
      <c r="E158" s="6605">
        <v>57</v>
      </c>
      <c r="F158" s="6604">
        <v>89</v>
      </c>
      <c r="G158" s="6606">
        <v>101.13636363636364</v>
      </c>
      <c r="H158" s="6607">
        <v>58</v>
      </c>
      <c r="I158" s="6608">
        <v>101.75438596491229</v>
      </c>
      <c r="J158" s="6609">
        <v>0.15961981462335165</v>
      </c>
    </row>
    <row r="159" spans="1:67" x14ac:dyDescent="0.2">
      <c r="A159" s="1504" t="s">
        <v>1037</v>
      </c>
      <c r="B159" s="1499" t="s">
        <v>731</v>
      </c>
      <c r="C159" s="6603">
        <v>35</v>
      </c>
      <c r="D159" s="6604">
        <v>1</v>
      </c>
      <c r="E159" s="6605">
        <v>18</v>
      </c>
      <c r="F159" s="6604">
        <v>34</v>
      </c>
      <c r="G159" s="6606">
        <v>97.142857142857139</v>
      </c>
      <c r="H159" s="6607">
        <v>17</v>
      </c>
      <c r="I159" s="6608">
        <v>94.444444444444443</v>
      </c>
      <c r="J159" s="6609">
        <v>6.3485153543378497E-2</v>
      </c>
    </row>
    <row r="160" spans="1:67" x14ac:dyDescent="0.2">
      <c r="A160" s="1504" t="s">
        <v>1038</v>
      </c>
      <c r="B160" s="1499" t="s">
        <v>732</v>
      </c>
      <c r="C160" s="6603">
        <v>7</v>
      </c>
      <c r="D160" s="6604">
        <v>0</v>
      </c>
      <c r="E160" s="6605">
        <v>3</v>
      </c>
      <c r="F160" s="6604">
        <v>6</v>
      </c>
      <c r="G160" s="6606">
        <v>85.714285714285708</v>
      </c>
      <c r="H160" s="6607">
        <v>2</v>
      </c>
      <c r="I160" s="6608">
        <v>66.666666666666657</v>
      </c>
      <c r="J160" s="6609">
        <v>1.2697030708675699E-2</v>
      </c>
    </row>
    <row r="161" spans="1:10" ht="13.5" thickBot="1" x14ac:dyDescent="0.25">
      <c r="A161" s="1504" t="s">
        <v>1042</v>
      </c>
      <c r="B161" s="1499" t="s">
        <v>736</v>
      </c>
      <c r="C161" s="6603">
        <v>88</v>
      </c>
      <c r="D161" s="6604">
        <v>14</v>
      </c>
      <c r="E161" s="6605">
        <v>26</v>
      </c>
      <c r="F161" s="6604">
        <v>87</v>
      </c>
      <c r="G161" s="6606">
        <v>98.86363636363636</v>
      </c>
      <c r="H161" s="6607">
        <v>25</v>
      </c>
      <c r="I161" s="6608">
        <v>96.15384615384616</v>
      </c>
      <c r="J161" s="6609">
        <v>0.15961981462335165</v>
      </c>
    </row>
    <row r="162" spans="1:10" ht="13.5" thickBot="1" x14ac:dyDescent="0.25">
      <c r="A162" s="1714" t="s">
        <v>1045</v>
      </c>
      <c r="B162" s="1715" t="s">
        <v>739</v>
      </c>
      <c r="C162" s="6596">
        <v>1894</v>
      </c>
      <c r="D162" s="6597">
        <v>571</v>
      </c>
      <c r="E162" s="6598">
        <v>834</v>
      </c>
      <c r="F162" s="6597">
        <v>1832</v>
      </c>
      <c r="G162" s="6600">
        <v>96.726504751847941</v>
      </c>
      <c r="H162" s="6639">
        <v>772</v>
      </c>
      <c r="I162" s="6601">
        <v>92.565947242206235</v>
      </c>
      <c r="J162" s="6616">
        <v>3.4354537374616823</v>
      </c>
    </row>
    <row r="163" spans="1:10" x14ac:dyDescent="0.2">
      <c r="A163" s="1722" t="s">
        <v>1046</v>
      </c>
      <c r="B163" s="1723" t="s">
        <v>740</v>
      </c>
      <c r="C163" s="6617">
        <v>172</v>
      </c>
      <c r="D163" s="6618">
        <v>50</v>
      </c>
      <c r="E163" s="6619">
        <v>26</v>
      </c>
      <c r="F163" s="6618">
        <v>170</v>
      </c>
      <c r="G163" s="6626">
        <v>98.837209302325576</v>
      </c>
      <c r="H163" s="6622">
        <v>24</v>
      </c>
      <c r="I163" s="6623">
        <v>92.307692307692307</v>
      </c>
      <c r="J163" s="6609">
        <v>0.31198418312746001</v>
      </c>
    </row>
    <row r="164" spans="1:10" x14ac:dyDescent="0.2">
      <c r="A164" s="1738" t="s">
        <v>1047</v>
      </c>
      <c r="B164" s="1737" t="s">
        <v>741</v>
      </c>
      <c r="C164" s="6654">
        <v>84</v>
      </c>
      <c r="D164" s="6647">
        <v>22</v>
      </c>
      <c r="E164" s="6648">
        <v>13</v>
      </c>
      <c r="F164" s="6647">
        <v>83</v>
      </c>
      <c r="G164" s="6649">
        <v>98.80952380952381</v>
      </c>
      <c r="H164" s="6650">
        <v>12</v>
      </c>
      <c r="I164" s="6651">
        <v>92.307692307692307</v>
      </c>
      <c r="J164" s="6609">
        <v>0.15236436850410839</v>
      </c>
    </row>
    <row r="165" spans="1:10" x14ac:dyDescent="0.2">
      <c r="A165" s="1504" t="s">
        <v>742</v>
      </c>
      <c r="B165" s="1499" t="s">
        <v>743</v>
      </c>
      <c r="C165" s="6603">
        <v>16</v>
      </c>
      <c r="D165" s="6604">
        <v>0</v>
      </c>
      <c r="E165" s="6605">
        <v>3</v>
      </c>
      <c r="F165" s="6604">
        <v>16</v>
      </c>
      <c r="G165" s="6606">
        <v>100</v>
      </c>
      <c r="H165" s="6607">
        <v>3</v>
      </c>
      <c r="I165" s="6608">
        <v>100</v>
      </c>
      <c r="J165" s="6609">
        <v>2.9021784476973029E-2</v>
      </c>
    </row>
    <row r="166" spans="1:10" ht="22.5" x14ac:dyDescent="0.2">
      <c r="A166" s="1504" t="s">
        <v>1227</v>
      </c>
      <c r="B166" s="1723" t="s">
        <v>562</v>
      </c>
      <c r="C166" s="6617">
        <v>14</v>
      </c>
      <c r="D166" s="6618">
        <v>1</v>
      </c>
      <c r="E166" s="6619">
        <v>6</v>
      </c>
      <c r="F166" s="6618">
        <v>14</v>
      </c>
      <c r="G166" s="6626">
        <v>100</v>
      </c>
      <c r="H166" s="6622">
        <v>6</v>
      </c>
      <c r="I166" s="6623">
        <v>100</v>
      </c>
      <c r="J166" s="6609">
        <v>2.5394061417351399E-2</v>
      </c>
    </row>
    <row r="167" spans="1:10" x14ac:dyDescent="0.2">
      <c r="A167" s="1722" t="s">
        <v>1050</v>
      </c>
      <c r="B167" s="1723" t="s">
        <v>744</v>
      </c>
      <c r="C167" s="6617">
        <v>60</v>
      </c>
      <c r="D167" s="6618">
        <v>1</v>
      </c>
      <c r="E167" s="6619">
        <v>57</v>
      </c>
      <c r="F167" s="6618">
        <v>39</v>
      </c>
      <c r="G167" s="6626">
        <v>65</v>
      </c>
      <c r="H167" s="6622">
        <v>36</v>
      </c>
      <c r="I167" s="6623">
        <v>63.157894736842103</v>
      </c>
      <c r="J167" s="6609">
        <v>0.10883169178864886</v>
      </c>
    </row>
    <row r="168" spans="1:10" x14ac:dyDescent="0.2">
      <c r="A168" s="1722" t="s">
        <v>1051</v>
      </c>
      <c r="B168" s="1723" t="s">
        <v>745</v>
      </c>
      <c r="C168" s="6603">
        <v>31</v>
      </c>
      <c r="D168" s="6604">
        <v>1</v>
      </c>
      <c r="E168" s="6605">
        <v>20</v>
      </c>
      <c r="F168" s="6604">
        <v>23</v>
      </c>
      <c r="G168" s="6606">
        <v>74.193548387096769</v>
      </c>
      <c r="H168" s="6607">
        <v>12</v>
      </c>
      <c r="I168" s="6608">
        <v>60</v>
      </c>
      <c r="J168" s="6609">
        <v>5.6229707424135245E-2</v>
      </c>
    </row>
    <row r="169" spans="1:10" x14ac:dyDescent="0.2">
      <c r="A169" s="1722" t="s">
        <v>1053</v>
      </c>
      <c r="B169" s="1723" t="s">
        <v>747</v>
      </c>
      <c r="C169" s="6603">
        <v>6</v>
      </c>
      <c r="D169" s="6604">
        <v>0</v>
      </c>
      <c r="E169" s="6605">
        <v>5</v>
      </c>
      <c r="F169" s="6604">
        <v>4</v>
      </c>
      <c r="G169" s="6606">
        <v>66.666666666666657</v>
      </c>
      <c r="H169" s="6607">
        <v>3</v>
      </c>
      <c r="I169" s="6608">
        <v>60</v>
      </c>
      <c r="J169" s="6609">
        <v>1.0883169178864886E-2</v>
      </c>
    </row>
    <row r="170" spans="1:10" ht="22.5" x14ac:dyDescent="0.2">
      <c r="A170" s="1504" t="s">
        <v>1054</v>
      </c>
      <c r="B170" s="1499" t="s">
        <v>580</v>
      </c>
      <c r="C170" s="6603">
        <v>5</v>
      </c>
      <c r="D170" s="6604">
        <v>1</v>
      </c>
      <c r="E170" s="6605">
        <v>4</v>
      </c>
      <c r="F170" s="6604">
        <v>5</v>
      </c>
      <c r="G170" s="6606">
        <v>100</v>
      </c>
      <c r="H170" s="6607">
        <v>4</v>
      </c>
      <c r="I170" s="6608">
        <v>100</v>
      </c>
      <c r="J170" s="6609">
        <v>9.0693076490540713E-3</v>
      </c>
    </row>
    <row r="171" spans="1:10" x14ac:dyDescent="0.2">
      <c r="A171" s="932" t="s">
        <v>1056</v>
      </c>
      <c r="B171" s="1717" t="s">
        <v>749</v>
      </c>
      <c r="C171" s="6627">
        <v>2</v>
      </c>
      <c r="D171" s="6628">
        <v>0</v>
      </c>
      <c r="E171" s="6629">
        <v>2</v>
      </c>
      <c r="F171" s="6628">
        <v>2</v>
      </c>
      <c r="G171" s="6630">
        <v>100</v>
      </c>
      <c r="H171" s="6631">
        <v>2</v>
      </c>
      <c r="I171" s="6645">
        <v>100</v>
      </c>
      <c r="J171" s="6624">
        <v>3.6277230596216286E-3</v>
      </c>
    </row>
    <row r="172" spans="1:10" x14ac:dyDescent="0.2">
      <c r="A172" s="1722" t="s">
        <v>1057</v>
      </c>
      <c r="B172" s="1723" t="s">
        <v>750</v>
      </c>
      <c r="C172" s="6603">
        <v>67</v>
      </c>
      <c r="D172" s="6604">
        <v>0</v>
      </c>
      <c r="E172" s="6605">
        <v>20</v>
      </c>
      <c r="F172" s="6604">
        <v>65</v>
      </c>
      <c r="G172" s="6606">
        <v>97.014925373134332</v>
      </c>
      <c r="H172" s="6607">
        <v>18</v>
      </c>
      <c r="I172" s="6608">
        <v>90</v>
      </c>
      <c r="J172" s="6609">
        <v>0.12152872249732455</v>
      </c>
    </row>
    <row r="173" spans="1:10" x14ac:dyDescent="0.2">
      <c r="A173" s="1722" t="s">
        <v>1425</v>
      </c>
      <c r="B173" s="1723" t="s">
        <v>482</v>
      </c>
      <c r="C173" s="6603">
        <v>54</v>
      </c>
      <c r="D173" s="6604">
        <v>0</v>
      </c>
      <c r="E173" s="6605">
        <v>36</v>
      </c>
      <c r="F173" s="6604">
        <v>48</v>
      </c>
      <c r="G173" s="6606">
        <v>88.888888888888886</v>
      </c>
      <c r="H173" s="6607">
        <v>30</v>
      </c>
      <c r="I173" s="6608">
        <v>83.333333333333343</v>
      </c>
      <c r="J173" s="6609">
        <v>9.794852260978397E-2</v>
      </c>
    </row>
    <row r="174" spans="1:10" x14ac:dyDescent="0.2">
      <c r="A174" s="1722" t="s">
        <v>483</v>
      </c>
      <c r="B174" s="1723" t="s">
        <v>484</v>
      </c>
      <c r="C174" s="6603">
        <v>9</v>
      </c>
      <c r="D174" s="6604">
        <v>1</v>
      </c>
      <c r="E174" s="6605">
        <v>6</v>
      </c>
      <c r="F174" s="6604">
        <v>9</v>
      </c>
      <c r="G174" s="6606">
        <v>100</v>
      </c>
      <c r="H174" s="6607">
        <v>6</v>
      </c>
      <c r="I174" s="6608">
        <v>100</v>
      </c>
      <c r="J174" s="6609">
        <v>1.6324753768297326E-2</v>
      </c>
    </row>
    <row r="175" spans="1:10" x14ac:dyDescent="0.2">
      <c r="A175" s="1722" t="s">
        <v>485</v>
      </c>
      <c r="B175" s="1723" t="s">
        <v>403</v>
      </c>
      <c r="C175" s="6603">
        <v>8</v>
      </c>
      <c r="D175" s="6604">
        <v>0</v>
      </c>
      <c r="E175" s="6605">
        <v>4</v>
      </c>
      <c r="F175" s="6604">
        <v>8</v>
      </c>
      <c r="G175" s="6606">
        <v>100</v>
      </c>
      <c r="H175" s="6607">
        <v>4</v>
      </c>
      <c r="I175" s="6608">
        <v>100</v>
      </c>
      <c r="J175" s="6609">
        <v>1.4510892238486514E-2</v>
      </c>
    </row>
    <row r="176" spans="1:10" ht="33.75" x14ac:dyDescent="0.2">
      <c r="A176" s="1722" t="s">
        <v>751</v>
      </c>
      <c r="B176" s="1723" t="s">
        <v>752</v>
      </c>
      <c r="C176" s="6603">
        <v>914</v>
      </c>
      <c r="D176" s="6604">
        <v>434</v>
      </c>
      <c r="E176" s="6605">
        <v>393</v>
      </c>
      <c r="F176" s="6604">
        <v>911</v>
      </c>
      <c r="G176" s="6606">
        <v>99.671772428884026</v>
      </c>
      <c r="H176" s="6607">
        <v>390</v>
      </c>
      <c r="I176" s="6608">
        <v>99.236641221374043</v>
      </c>
      <c r="J176" s="6609">
        <v>1.6578694382470842</v>
      </c>
    </row>
    <row r="177" spans="1:10" x14ac:dyDescent="0.2">
      <c r="A177" s="1722" t="s">
        <v>1059</v>
      </c>
      <c r="B177" s="1723" t="s">
        <v>753</v>
      </c>
      <c r="C177" s="6603">
        <v>2</v>
      </c>
      <c r="D177" s="6604">
        <v>1</v>
      </c>
      <c r="E177" s="6605">
        <v>1</v>
      </c>
      <c r="F177" s="6604">
        <v>2</v>
      </c>
      <c r="G177" s="6606">
        <v>100</v>
      </c>
      <c r="H177" s="6607">
        <v>1</v>
      </c>
      <c r="I177" s="6608">
        <v>100</v>
      </c>
      <c r="J177" s="6609">
        <v>3.6277230596216286E-3</v>
      </c>
    </row>
    <row r="178" spans="1:10" x14ac:dyDescent="0.2">
      <c r="A178" s="1504" t="s">
        <v>1060</v>
      </c>
      <c r="B178" s="6679" t="s">
        <v>754</v>
      </c>
      <c r="C178" s="6603">
        <v>36</v>
      </c>
      <c r="D178" s="6604">
        <v>0</v>
      </c>
      <c r="E178" s="6605">
        <v>20</v>
      </c>
      <c r="F178" s="6604">
        <v>36</v>
      </c>
      <c r="G178" s="6606">
        <v>100</v>
      </c>
      <c r="H178" s="6607">
        <v>20</v>
      </c>
      <c r="I178" s="6608">
        <v>100</v>
      </c>
      <c r="J178" s="6609">
        <v>6.5299015073189304E-2</v>
      </c>
    </row>
    <row r="179" spans="1:10" ht="22.5" x14ac:dyDescent="0.2">
      <c r="A179" s="932" t="s">
        <v>1062</v>
      </c>
      <c r="B179" s="1729" t="s">
        <v>756</v>
      </c>
      <c r="C179" s="6627">
        <v>7</v>
      </c>
      <c r="D179" s="6628">
        <v>3</v>
      </c>
      <c r="E179" s="6629">
        <v>4</v>
      </c>
      <c r="F179" s="6628">
        <v>7</v>
      </c>
      <c r="G179" s="6630">
        <v>100</v>
      </c>
      <c r="H179" s="6631">
        <v>4</v>
      </c>
      <c r="I179" s="6645">
        <v>100</v>
      </c>
      <c r="J179" s="6609">
        <v>1.2697030708675699E-2</v>
      </c>
    </row>
    <row r="180" spans="1:10" ht="22.5" x14ac:dyDescent="0.2">
      <c r="A180" s="1504" t="s">
        <v>757</v>
      </c>
      <c r="B180" s="1499" t="s">
        <v>758</v>
      </c>
      <c r="C180" s="6603">
        <v>381</v>
      </c>
      <c r="D180" s="6604">
        <v>56</v>
      </c>
      <c r="E180" s="6605">
        <v>189</v>
      </c>
      <c r="F180" s="6604">
        <v>381</v>
      </c>
      <c r="G180" s="6606">
        <v>100</v>
      </c>
      <c r="H180" s="6607">
        <v>189</v>
      </c>
      <c r="I180" s="6608">
        <v>100</v>
      </c>
      <c r="J180" s="6609">
        <v>0.69108124285792027</v>
      </c>
    </row>
    <row r="181" spans="1:10" ht="13.5" thickBot="1" x14ac:dyDescent="0.25">
      <c r="A181" s="1504" t="s">
        <v>1063</v>
      </c>
      <c r="B181" s="1506" t="s">
        <v>761</v>
      </c>
      <c r="C181" s="6654">
        <v>26</v>
      </c>
      <c r="D181" s="6647">
        <v>0</v>
      </c>
      <c r="E181" s="6648">
        <v>25</v>
      </c>
      <c r="F181" s="6647">
        <v>9</v>
      </c>
      <c r="G181" s="6649">
        <v>34.615384615384613</v>
      </c>
      <c r="H181" s="6650">
        <v>8</v>
      </c>
      <c r="I181" s="6651">
        <v>32</v>
      </c>
      <c r="J181" s="6609">
        <v>4.7160399775081165E-2</v>
      </c>
    </row>
    <row r="182" spans="1:10" ht="13.5" thickBot="1" x14ac:dyDescent="0.25">
      <c r="A182" s="1714" t="s">
        <v>1064</v>
      </c>
      <c r="B182" s="1715" t="s">
        <v>762</v>
      </c>
      <c r="C182" s="6596">
        <v>1</v>
      </c>
      <c r="D182" s="6597">
        <v>0</v>
      </c>
      <c r="E182" s="6598">
        <v>1</v>
      </c>
      <c r="F182" s="6597">
        <v>1</v>
      </c>
      <c r="G182" s="6600">
        <v>100</v>
      </c>
      <c r="H182" s="6639">
        <v>1</v>
      </c>
      <c r="I182" s="6601">
        <v>100</v>
      </c>
      <c r="J182" s="6616">
        <v>1.8138615298108143E-3</v>
      </c>
    </row>
    <row r="183" spans="1:10" ht="13.5" thickBot="1" x14ac:dyDescent="0.25">
      <c r="A183" s="1718" t="s">
        <v>1070</v>
      </c>
      <c r="B183" s="72" t="s">
        <v>408</v>
      </c>
      <c r="C183" s="6610">
        <v>1</v>
      </c>
      <c r="D183" s="6611">
        <v>0</v>
      </c>
      <c r="E183" s="6612">
        <v>1</v>
      </c>
      <c r="F183" s="6611">
        <v>1</v>
      </c>
      <c r="G183" s="6613">
        <v>100</v>
      </c>
      <c r="H183" s="6614">
        <v>1</v>
      </c>
      <c r="I183" s="6615">
        <v>100</v>
      </c>
      <c r="J183" s="6609">
        <v>1.8138615298108143E-3</v>
      </c>
    </row>
    <row r="184" spans="1:10" ht="13.5" thickBot="1" x14ac:dyDescent="0.25">
      <c r="A184" s="1714" t="s">
        <v>1072</v>
      </c>
      <c r="B184" s="1715" t="s">
        <v>764</v>
      </c>
      <c r="C184" s="6680">
        <v>1</v>
      </c>
      <c r="D184" s="6681">
        <v>0</v>
      </c>
      <c r="E184" s="6682">
        <v>1</v>
      </c>
      <c r="F184" s="6681">
        <v>1</v>
      </c>
      <c r="G184" s="6683">
        <v>100</v>
      </c>
      <c r="H184" s="6684">
        <v>1</v>
      </c>
      <c r="I184" s="6685">
        <v>100</v>
      </c>
      <c r="J184" s="6616">
        <v>1.8138615298108143E-3</v>
      </c>
    </row>
    <row r="185" spans="1:10" ht="13.5" thickBot="1" x14ac:dyDescent="0.25">
      <c r="A185" s="1719" t="s">
        <v>486</v>
      </c>
      <c r="B185" s="1726" t="s">
        <v>413</v>
      </c>
      <c r="C185" s="6610">
        <v>1</v>
      </c>
      <c r="D185" s="6611">
        <v>0</v>
      </c>
      <c r="E185" s="6612">
        <v>1</v>
      </c>
      <c r="F185" s="6611">
        <v>1</v>
      </c>
      <c r="G185" s="6613">
        <v>100</v>
      </c>
      <c r="H185" s="6614">
        <v>1</v>
      </c>
      <c r="I185" s="6615">
        <v>100</v>
      </c>
      <c r="J185" s="6609">
        <v>1.8138615298108143E-3</v>
      </c>
    </row>
    <row r="186" spans="1:10" ht="23.25" thickBot="1" x14ac:dyDescent="0.25">
      <c r="A186" s="1714" t="s">
        <v>1084</v>
      </c>
      <c r="B186" s="1715" t="s">
        <v>766</v>
      </c>
      <c r="C186" s="6686">
        <v>2</v>
      </c>
      <c r="D186" s="6687">
        <v>0</v>
      </c>
      <c r="E186" s="6688">
        <v>2</v>
      </c>
      <c r="F186" s="6687">
        <v>2</v>
      </c>
      <c r="G186" s="6689">
        <v>100</v>
      </c>
      <c r="H186" s="6690">
        <v>2</v>
      </c>
      <c r="I186" s="6691">
        <v>100</v>
      </c>
      <c r="J186" s="6692">
        <v>3.6277230596216286E-3</v>
      </c>
    </row>
    <row r="187" spans="1:10" ht="13.5" thickBot="1" x14ac:dyDescent="0.25">
      <c r="A187" s="1720" t="s">
        <v>1088</v>
      </c>
      <c r="B187" s="1721" t="s">
        <v>418</v>
      </c>
      <c r="C187" s="6693">
        <v>2</v>
      </c>
      <c r="D187" s="6694">
        <v>0</v>
      </c>
      <c r="E187" s="6695">
        <v>2</v>
      </c>
      <c r="F187" s="6694">
        <v>2</v>
      </c>
      <c r="G187" s="6696">
        <v>100</v>
      </c>
      <c r="H187" s="6697">
        <v>2</v>
      </c>
      <c r="I187" s="6698">
        <v>100</v>
      </c>
      <c r="J187" s="6699">
        <v>3.6277230596216286E-3</v>
      </c>
    </row>
    <row r="188" spans="1:10" ht="13.5" thickBot="1" x14ac:dyDescent="0.25">
      <c r="A188" s="7697" t="s">
        <v>564</v>
      </c>
      <c r="B188" s="7698"/>
      <c r="C188" s="6700">
        <v>50</v>
      </c>
      <c r="D188" s="6701">
        <v>0</v>
      </c>
      <c r="E188" s="6702">
        <v>31</v>
      </c>
      <c r="F188" s="6701">
        <v>50</v>
      </c>
      <c r="G188" s="6703">
        <v>100</v>
      </c>
      <c r="H188" s="6704">
        <v>31</v>
      </c>
      <c r="I188" s="6705">
        <v>100</v>
      </c>
      <c r="J188" s="6692">
        <v>9.0693076490540717E-2</v>
      </c>
    </row>
    <row r="189" spans="1:10" ht="13.5" thickBot="1" x14ac:dyDescent="0.25">
      <c r="A189" s="7583" t="s">
        <v>14</v>
      </c>
      <c r="B189" s="7584"/>
      <c r="C189" s="6686">
        <v>55131</v>
      </c>
      <c r="D189" s="6687">
        <v>1990</v>
      </c>
      <c r="E189" s="6688">
        <v>34917</v>
      </c>
      <c r="F189" s="6687">
        <v>39660</v>
      </c>
      <c r="G189" s="6689">
        <v>71.937748272296901</v>
      </c>
      <c r="H189" s="6687">
        <v>19446</v>
      </c>
      <c r="I189" s="6691">
        <v>55.692069765443762</v>
      </c>
      <c r="J189" s="6692">
        <v>100</v>
      </c>
    </row>
    <row r="190" spans="1:10" x14ac:dyDescent="0.2">
      <c r="A190" s="6500"/>
      <c r="B190" s="6500"/>
      <c r="C190" s="6500"/>
      <c r="D190" s="6500"/>
      <c r="E190" s="6500"/>
      <c r="F190" s="6500"/>
      <c r="G190" s="6500"/>
      <c r="H190" s="6500"/>
      <c r="I190" s="6500"/>
      <c r="J190" s="6500"/>
    </row>
    <row r="191" spans="1:10" x14ac:dyDescent="0.2">
      <c r="A191" s="6500"/>
      <c r="B191" s="6500"/>
      <c r="C191" s="6500"/>
      <c r="D191" s="6500"/>
      <c r="E191" s="6500"/>
      <c r="F191" s="6500"/>
      <c r="G191" s="6500"/>
      <c r="H191" s="6500"/>
      <c r="I191" s="6500"/>
      <c r="J191" s="6500"/>
    </row>
    <row r="192" spans="1:10" x14ac:dyDescent="0.2">
      <c r="A192" s="6500"/>
      <c r="B192" s="6500"/>
      <c r="C192" s="6500"/>
      <c r="D192" s="6500"/>
      <c r="E192" s="6500"/>
      <c r="F192" s="6500"/>
      <c r="G192" s="6500"/>
      <c r="H192" s="6500"/>
      <c r="I192" s="6500"/>
      <c r="J192" s="6500"/>
    </row>
    <row r="193" spans="1:10" x14ac:dyDescent="0.2">
      <c r="A193" s="6500"/>
      <c r="B193" s="6500"/>
      <c r="C193" s="6500"/>
      <c r="D193" s="6500"/>
      <c r="E193" s="6500"/>
      <c r="F193" s="6500"/>
      <c r="G193" s="6500"/>
      <c r="H193" s="6500"/>
      <c r="I193" s="6500"/>
      <c r="J193" s="6500"/>
    </row>
    <row r="194" spans="1:10" x14ac:dyDescent="0.2">
      <c r="A194" s="6500"/>
      <c r="B194" s="6500"/>
      <c r="C194" s="6500"/>
      <c r="D194" s="6500"/>
      <c r="E194" s="6500"/>
      <c r="F194" s="6500"/>
      <c r="G194" s="6500"/>
      <c r="H194" s="6500"/>
      <c r="I194" s="6500"/>
      <c r="J194" s="6500"/>
    </row>
    <row r="195" spans="1:10" x14ac:dyDescent="0.2">
      <c r="A195" s="6500"/>
      <c r="B195" s="6500"/>
      <c r="C195" s="6500"/>
      <c r="D195" s="6500"/>
      <c r="E195" s="6500"/>
      <c r="F195" s="6500"/>
      <c r="G195" s="6500"/>
      <c r="H195" s="6500"/>
      <c r="I195" s="6500"/>
      <c r="J195" s="6500"/>
    </row>
    <row r="196" spans="1:10" x14ac:dyDescent="0.2">
      <c r="A196" s="6500"/>
      <c r="B196" s="6500"/>
      <c r="C196" s="6500"/>
      <c r="D196" s="6500"/>
      <c r="E196" s="6500"/>
      <c r="F196" s="6500"/>
      <c r="G196" s="6500"/>
      <c r="H196" s="6500"/>
      <c r="I196" s="6500"/>
      <c r="J196" s="6500"/>
    </row>
    <row r="197" spans="1:10" x14ac:dyDescent="0.2">
      <c r="A197" s="6500"/>
      <c r="B197" s="6500"/>
      <c r="C197" s="6500"/>
      <c r="D197" s="6500"/>
      <c r="E197" s="6500"/>
      <c r="F197" s="6500"/>
      <c r="G197" s="6500"/>
      <c r="H197" s="6500"/>
      <c r="I197" s="6500"/>
      <c r="J197" s="6500"/>
    </row>
    <row r="198" spans="1:10" x14ac:dyDescent="0.2">
      <c r="A198" s="6500"/>
      <c r="B198" s="6500"/>
      <c r="C198" s="6500"/>
      <c r="D198" s="6500"/>
      <c r="E198" s="6500"/>
      <c r="F198" s="6500"/>
      <c r="G198" s="6500"/>
      <c r="H198" s="6500"/>
      <c r="I198" s="6500"/>
      <c r="J198" s="6500"/>
    </row>
    <row r="199" spans="1:10" s="71" customFormat="1" x14ac:dyDescent="0.2">
      <c r="A199" s="6500"/>
      <c r="B199" s="6706"/>
      <c r="C199" s="6500"/>
      <c r="D199" s="6500"/>
      <c r="E199" s="6500"/>
      <c r="F199" s="6500"/>
      <c r="G199" s="6500"/>
      <c r="H199" s="6500"/>
      <c r="I199" s="6500"/>
      <c r="J199" s="6500"/>
    </row>
    <row r="200" spans="1:10" s="71" customFormat="1" x14ac:dyDescent="0.2">
      <c r="A200" s="6500"/>
      <c r="B200" s="6706"/>
      <c r="C200" s="6500"/>
      <c r="D200" s="6500"/>
      <c r="E200" s="6500"/>
      <c r="F200" s="6500"/>
      <c r="G200" s="6500"/>
      <c r="H200" s="6500"/>
      <c r="I200" s="6500"/>
      <c r="J200" s="6500"/>
    </row>
    <row r="201" spans="1:10" s="71" customFormat="1" x14ac:dyDescent="0.2">
      <c r="A201" s="6500"/>
      <c r="B201" s="6706"/>
      <c r="C201" s="6500"/>
      <c r="D201" s="6500"/>
      <c r="E201" s="6500"/>
      <c r="F201" s="6500"/>
      <c r="G201" s="6500"/>
      <c r="H201" s="6500"/>
      <c r="I201" s="6500"/>
      <c r="J201" s="6500"/>
    </row>
    <row r="202" spans="1:10" s="71" customFormat="1" x14ac:dyDescent="0.2">
      <c r="A202" s="6500"/>
      <c r="B202" s="6706"/>
      <c r="C202" s="6500"/>
      <c r="D202" s="6500"/>
      <c r="E202" s="6500"/>
      <c r="F202" s="6500"/>
      <c r="G202" s="6500"/>
      <c r="H202" s="6500"/>
      <c r="I202" s="6500"/>
      <c r="J202" s="6500"/>
    </row>
    <row r="203" spans="1:10" s="71" customFormat="1" x14ac:dyDescent="0.2">
      <c r="A203" s="6500"/>
      <c r="B203" s="6706"/>
      <c r="C203" s="6500"/>
      <c r="D203" s="6500"/>
      <c r="E203" s="6500"/>
      <c r="F203" s="6500"/>
      <c r="G203" s="6500"/>
      <c r="H203" s="6500"/>
      <c r="I203" s="6500"/>
      <c r="J203" s="6500"/>
    </row>
    <row r="204" spans="1:10" s="71" customFormat="1" x14ac:dyDescent="0.2">
      <c r="A204" s="6500"/>
      <c r="B204" s="6706"/>
      <c r="C204" s="6500"/>
      <c r="D204" s="6500"/>
      <c r="E204" s="6500"/>
      <c r="F204" s="6500"/>
      <c r="G204" s="6500"/>
      <c r="H204" s="6500"/>
      <c r="I204" s="6500"/>
      <c r="J204" s="6500"/>
    </row>
    <row r="205" spans="1:10" s="71" customFormat="1" x14ac:dyDescent="0.2">
      <c r="A205" s="6500"/>
      <c r="B205" s="6706"/>
      <c r="C205" s="6500"/>
      <c r="D205" s="6500"/>
      <c r="E205" s="6500"/>
      <c r="F205" s="6500"/>
      <c r="G205" s="6500"/>
      <c r="H205" s="6500"/>
      <c r="I205" s="6500"/>
      <c r="J205" s="6500"/>
    </row>
    <row r="206" spans="1:10" s="71" customFormat="1" x14ac:dyDescent="0.2">
      <c r="A206" s="6500"/>
      <c r="B206" s="6706"/>
      <c r="C206" s="6500"/>
      <c r="D206" s="6500"/>
      <c r="E206" s="6500"/>
      <c r="F206" s="6500"/>
      <c r="G206" s="6500"/>
      <c r="H206" s="6500"/>
      <c r="I206" s="6500"/>
      <c r="J206" s="6500"/>
    </row>
    <row r="207" spans="1:10" s="71" customFormat="1" x14ac:dyDescent="0.2">
      <c r="A207" s="6500"/>
      <c r="B207" s="6706"/>
      <c r="C207" s="6500"/>
      <c r="D207" s="6500"/>
      <c r="E207" s="6500"/>
      <c r="F207" s="6500"/>
      <c r="G207" s="6500"/>
      <c r="H207" s="6500"/>
      <c r="I207" s="6500"/>
      <c r="J207" s="6500"/>
    </row>
    <row r="208" spans="1:10" s="71" customFormat="1" x14ac:dyDescent="0.2">
      <c r="A208" s="6500"/>
      <c r="B208" s="6706"/>
      <c r="C208" s="6500"/>
      <c r="D208" s="6500"/>
      <c r="E208" s="6500"/>
      <c r="F208" s="6500"/>
      <c r="G208" s="6500"/>
      <c r="H208" s="6500"/>
      <c r="I208" s="6500"/>
      <c r="J208" s="6500"/>
    </row>
    <row r="209" spans="1:10" s="71" customFormat="1" x14ac:dyDescent="0.2">
      <c r="A209" s="6500"/>
      <c r="B209" s="6706"/>
      <c r="C209" s="6500"/>
      <c r="D209" s="6500"/>
      <c r="E209" s="6500"/>
      <c r="F209" s="6500"/>
      <c r="G209" s="6500"/>
      <c r="H209" s="6500"/>
      <c r="I209" s="6500"/>
      <c r="J209" s="6500"/>
    </row>
    <row r="210" spans="1:10" s="71" customFormat="1" x14ac:dyDescent="0.2">
      <c r="A210" s="6500"/>
      <c r="B210" s="6706"/>
      <c r="C210" s="6500"/>
      <c r="D210" s="6500"/>
      <c r="E210" s="6500"/>
      <c r="F210" s="6500"/>
      <c r="G210" s="6500"/>
      <c r="H210" s="6500"/>
      <c r="I210" s="6500"/>
      <c r="J210" s="6500"/>
    </row>
    <row r="211" spans="1:10" s="71" customFormat="1" x14ac:dyDescent="0.2">
      <c r="A211" s="6500"/>
      <c r="B211" s="6706"/>
      <c r="C211" s="6500"/>
      <c r="D211" s="6500"/>
      <c r="E211" s="6500"/>
      <c r="F211" s="6500"/>
      <c r="G211" s="6500"/>
      <c r="H211" s="6500"/>
      <c r="I211" s="6500"/>
      <c r="J211" s="6500"/>
    </row>
    <row r="212" spans="1:10" s="71" customFormat="1" x14ac:dyDescent="0.2">
      <c r="A212" s="6500"/>
      <c r="B212" s="6706"/>
      <c r="C212" s="6500"/>
      <c r="D212" s="6500"/>
      <c r="E212" s="6500"/>
      <c r="F212" s="6500"/>
      <c r="G212" s="6500"/>
      <c r="H212" s="6500"/>
      <c r="I212" s="6500"/>
      <c r="J212" s="6500"/>
    </row>
    <row r="213" spans="1:10" s="71" customFormat="1" x14ac:dyDescent="0.2">
      <c r="A213" s="6500"/>
      <c r="B213" s="6706"/>
      <c r="C213" s="6500"/>
      <c r="D213" s="6500"/>
      <c r="E213" s="6500"/>
      <c r="F213" s="6500"/>
      <c r="G213" s="6500"/>
      <c r="H213" s="6500"/>
      <c r="I213" s="6500"/>
      <c r="J213" s="6500"/>
    </row>
    <row r="214" spans="1:10" s="71" customFormat="1" x14ac:dyDescent="0.2">
      <c r="A214" s="6500"/>
      <c r="B214" s="6706"/>
      <c r="C214" s="6500"/>
      <c r="D214" s="6500"/>
      <c r="E214" s="6500"/>
      <c r="F214" s="6500"/>
      <c r="G214" s="6500"/>
      <c r="H214" s="6500"/>
      <c r="I214" s="6500"/>
      <c r="J214" s="6500"/>
    </row>
    <row r="215" spans="1:10" s="71" customFormat="1" x14ac:dyDescent="0.2">
      <c r="A215" s="6500"/>
      <c r="B215" s="6706"/>
      <c r="C215" s="6500"/>
      <c r="D215" s="6500"/>
      <c r="E215" s="6500"/>
      <c r="F215" s="6500"/>
      <c r="G215" s="6500"/>
      <c r="H215" s="6500"/>
      <c r="I215" s="6500"/>
      <c r="J215" s="6500"/>
    </row>
    <row r="216" spans="1:10" s="71" customFormat="1" x14ac:dyDescent="0.2">
      <c r="A216" s="6500"/>
      <c r="B216" s="6706"/>
      <c r="C216" s="6500"/>
      <c r="D216" s="6500"/>
      <c r="E216" s="6500"/>
      <c r="F216" s="6500"/>
      <c r="G216" s="6500"/>
      <c r="H216" s="6500"/>
      <c r="I216" s="6500"/>
      <c r="J216" s="6500"/>
    </row>
    <row r="217" spans="1:10" s="71" customFormat="1" x14ac:dyDescent="0.2">
      <c r="A217" s="6500"/>
      <c r="B217" s="6706"/>
      <c r="C217" s="6500"/>
      <c r="D217" s="6500"/>
      <c r="E217" s="6500"/>
      <c r="F217" s="6500"/>
      <c r="G217" s="6500"/>
      <c r="H217" s="6500"/>
      <c r="I217" s="6500"/>
      <c r="J217" s="6500"/>
    </row>
    <row r="218" spans="1:10" s="71" customFormat="1" x14ac:dyDescent="0.2">
      <c r="A218" s="6500"/>
      <c r="B218" s="6706"/>
      <c r="C218" s="6500"/>
      <c r="D218" s="6500"/>
      <c r="E218" s="6500"/>
      <c r="F218" s="6500"/>
      <c r="G218" s="6500"/>
      <c r="H218" s="6500"/>
      <c r="I218" s="6500"/>
      <c r="J218" s="6500"/>
    </row>
    <row r="219" spans="1:10" s="71" customFormat="1" x14ac:dyDescent="0.2">
      <c r="A219" s="6500"/>
      <c r="B219" s="6706"/>
      <c r="C219" s="6500"/>
      <c r="D219" s="6500"/>
      <c r="E219" s="6500"/>
      <c r="F219" s="6500"/>
      <c r="G219" s="6500"/>
      <c r="H219" s="6500"/>
      <c r="I219" s="6500"/>
      <c r="J219" s="6500"/>
    </row>
    <row r="220" spans="1:10" s="71" customFormat="1" x14ac:dyDescent="0.2">
      <c r="A220" s="6500"/>
      <c r="B220" s="6706"/>
      <c r="C220" s="6500"/>
      <c r="D220" s="6500"/>
      <c r="E220" s="6500"/>
      <c r="F220" s="6500"/>
      <c r="G220" s="6500"/>
      <c r="H220" s="6500"/>
      <c r="I220" s="6500"/>
      <c r="J220" s="6500"/>
    </row>
    <row r="221" spans="1:10" s="71" customFormat="1" x14ac:dyDescent="0.2">
      <c r="A221" s="6500"/>
      <c r="B221" s="6706"/>
      <c r="C221" s="6500"/>
      <c r="D221" s="6500"/>
      <c r="E221" s="6500"/>
      <c r="F221" s="6500"/>
      <c r="G221" s="6500"/>
      <c r="H221" s="6500"/>
      <c r="I221" s="6500"/>
      <c r="J221" s="6500"/>
    </row>
    <row r="222" spans="1:10" s="71" customFormat="1" x14ac:dyDescent="0.2">
      <c r="A222" s="6500"/>
      <c r="B222" s="6706"/>
      <c r="C222" s="6500"/>
      <c r="D222" s="6500"/>
      <c r="E222" s="6500"/>
      <c r="F222" s="6500"/>
      <c r="G222" s="6500"/>
      <c r="H222" s="6500"/>
      <c r="I222" s="6500"/>
      <c r="J222" s="6500"/>
    </row>
    <row r="223" spans="1:10" s="71" customFormat="1" x14ac:dyDescent="0.2">
      <c r="A223" s="6500"/>
      <c r="B223" s="6706"/>
      <c r="C223" s="6500"/>
      <c r="D223" s="6500"/>
      <c r="E223" s="6500"/>
      <c r="F223" s="6500"/>
      <c r="G223" s="6500"/>
      <c r="H223" s="6500"/>
      <c r="I223" s="6500"/>
      <c r="J223" s="6500"/>
    </row>
    <row r="224" spans="1:10" s="71" customFormat="1" x14ac:dyDescent="0.2">
      <c r="A224" s="6500"/>
      <c r="B224" s="6706"/>
      <c r="C224" s="6500"/>
      <c r="D224" s="6500"/>
      <c r="E224" s="6500"/>
      <c r="F224" s="6500"/>
      <c r="G224" s="6500"/>
      <c r="H224" s="6500"/>
      <c r="I224" s="6500"/>
      <c r="J224" s="6500"/>
    </row>
    <row r="225" spans="1:10" s="71" customFormat="1" x14ac:dyDescent="0.2">
      <c r="A225" s="6500"/>
      <c r="B225" s="6706"/>
      <c r="C225" s="6500"/>
      <c r="D225" s="6500"/>
      <c r="E225" s="6500"/>
      <c r="F225" s="6500"/>
      <c r="G225" s="6500"/>
      <c r="H225" s="6500"/>
      <c r="I225" s="6500"/>
      <c r="J225" s="6500"/>
    </row>
    <row r="226" spans="1:10" s="71" customFormat="1" x14ac:dyDescent="0.2">
      <c r="A226" s="6500"/>
      <c r="B226" s="6706"/>
      <c r="C226" s="6500"/>
      <c r="D226" s="6500"/>
      <c r="E226" s="6500"/>
      <c r="F226" s="6500"/>
      <c r="G226" s="6500"/>
      <c r="H226" s="6500"/>
      <c r="I226" s="6500"/>
      <c r="J226" s="6500"/>
    </row>
    <row r="227" spans="1:10" s="71" customFormat="1" x14ac:dyDescent="0.2">
      <c r="A227" s="6500"/>
      <c r="B227" s="6706"/>
      <c r="C227" s="6500"/>
      <c r="D227" s="6500"/>
      <c r="E227" s="6500"/>
      <c r="F227" s="6500"/>
      <c r="G227" s="6500"/>
      <c r="H227" s="6500"/>
      <c r="I227" s="6500"/>
      <c r="J227" s="6500"/>
    </row>
    <row r="228" spans="1:10" s="71" customFormat="1" x14ac:dyDescent="0.2">
      <c r="A228" s="6500"/>
      <c r="B228" s="6706"/>
      <c r="C228" s="6500"/>
      <c r="D228" s="6500"/>
      <c r="E228" s="6500"/>
      <c r="F228" s="6500"/>
      <c r="G228" s="6500"/>
      <c r="H228" s="6500"/>
      <c r="I228" s="6500"/>
      <c r="J228" s="6500"/>
    </row>
    <row r="229" spans="1:10" s="71" customFormat="1" x14ac:dyDescent="0.2">
      <c r="A229" s="6500"/>
      <c r="B229" s="6706"/>
      <c r="C229" s="6500"/>
      <c r="D229" s="6500"/>
      <c r="E229" s="6500"/>
      <c r="F229" s="6500"/>
      <c r="G229" s="6500"/>
      <c r="H229" s="6500"/>
      <c r="I229" s="6500"/>
      <c r="J229" s="6500"/>
    </row>
    <row r="230" spans="1:10" s="71" customFormat="1" x14ac:dyDescent="0.2">
      <c r="A230" s="6500"/>
      <c r="B230" s="6706"/>
      <c r="C230" s="6500"/>
      <c r="D230" s="6500"/>
      <c r="E230" s="6500"/>
      <c r="F230" s="6500"/>
      <c r="G230" s="6500"/>
      <c r="H230" s="6500"/>
      <c r="I230" s="6500"/>
      <c r="J230" s="6500"/>
    </row>
    <row r="231" spans="1:10" s="71" customFormat="1" x14ac:dyDescent="0.2">
      <c r="A231" s="6500"/>
      <c r="B231" s="6706"/>
      <c r="C231" s="6500"/>
      <c r="D231" s="6500"/>
      <c r="E231" s="6500"/>
      <c r="F231" s="6500"/>
      <c r="G231" s="6500"/>
      <c r="H231" s="6500"/>
      <c r="I231" s="6500"/>
      <c r="J231" s="6500"/>
    </row>
    <row r="232" spans="1:10" s="71" customFormat="1" x14ac:dyDescent="0.2">
      <c r="A232" s="6500"/>
      <c r="B232" s="6706"/>
      <c r="C232" s="6500"/>
      <c r="D232" s="6500"/>
      <c r="E232" s="6500"/>
      <c r="F232" s="6500"/>
      <c r="G232" s="6500"/>
      <c r="H232" s="6500"/>
      <c r="I232" s="6500"/>
      <c r="J232" s="6500"/>
    </row>
    <row r="233" spans="1:10" s="71" customFormat="1" x14ac:dyDescent="0.2">
      <c r="A233" s="6500"/>
      <c r="B233" s="6706"/>
      <c r="C233" s="6500"/>
      <c r="D233" s="6500"/>
      <c r="E233" s="6500"/>
      <c r="F233" s="6500"/>
      <c r="G233" s="6500"/>
      <c r="H233" s="6500"/>
      <c r="I233" s="6500"/>
      <c r="J233" s="6500"/>
    </row>
    <row r="234" spans="1:10" s="71" customFormat="1" x14ac:dyDescent="0.2">
      <c r="A234" s="6500"/>
      <c r="B234" s="6706"/>
      <c r="C234" s="6500"/>
      <c r="D234" s="6500"/>
      <c r="E234" s="6500"/>
      <c r="F234" s="6500"/>
      <c r="G234" s="6500"/>
      <c r="H234" s="6500"/>
      <c r="I234" s="6500"/>
      <c r="J234" s="6500"/>
    </row>
    <row r="235" spans="1:10" s="71" customFormat="1" x14ac:dyDescent="0.2">
      <c r="A235" s="6500"/>
      <c r="B235" s="6706"/>
      <c r="C235" s="6500"/>
      <c r="D235" s="6500"/>
      <c r="E235" s="6500"/>
      <c r="F235" s="6500"/>
      <c r="G235" s="6500"/>
      <c r="H235" s="6500"/>
      <c r="I235" s="6500"/>
      <c r="J235" s="6500"/>
    </row>
    <row r="236" spans="1:10" s="71" customFormat="1" x14ac:dyDescent="0.2">
      <c r="A236" s="6500"/>
      <c r="B236" s="6706"/>
      <c r="C236" s="6500"/>
      <c r="D236" s="6500"/>
      <c r="E236" s="6500"/>
      <c r="F236" s="6500"/>
      <c r="G236" s="6500"/>
      <c r="H236" s="6500"/>
      <c r="I236" s="6500"/>
      <c r="J236" s="6500"/>
    </row>
    <row r="237" spans="1:10" s="71" customFormat="1" x14ac:dyDescent="0.2">
      <c r="A237" s="6500"/>
      <c r="B237" s="6706"/>
      <c r="C237" s="6500"/>
      <c r="D237" s="6500"/>
      <c r="E237" s="6500"/>
      <c r="F237" s="6500"/>
      <c r="G237" s="6500"/>
      <c r="H237" s="6500"/>
      <c r="I237" s="6500"/>
      <c r="J237" s="6500"/>
    </row>
    <row r="238" spans="1:10" s="71" customFormat="1" x14ac:dyDescent="0.2">
      <c r="A238" s="6500"/>
      <c r="B238" s="6706"/>
      <c r="C238" s="6500"/>
      <c r="D238" s="6500"/>
      <c r="E238" s="6500"/>
      <c r="F238" s="6500"/>
      <c r="G238" s="6500"/>
      <c r="H238" s="6500"/>
      <c r="I238" s="6500"/>
      <c r="J238" s="6500"/>
    </row>
    <row r="239" spans="1:10" s="71" customFormat="1" x14ac:dyDescent="0.2">
      <c r="A239" s="6500"/>
      <c r="B239" s="6706"/>
      <c r="C239" s="6500"/>
      <c r="D239" s="6500"/>
      <c r="E239" s="6500"/>
      <c r="F239" s="6500"/>
      <c r="G239" s="6500"/>
      <c r="H239" s="6500"/>
      <c r="I239" s="6500"/>
      <c r="J239" s="6500"/>
    </row>
    <row r="240" spans="1:10" s="71" customFormat="1" x14ac:dyDescent="0.2">
      <c r="A240" s="6500"/>
      <c r="B240" s="6706"/>
      <c r="C240" s="6500"/>
      <c r="D240" s="6500"/>
      <c r="E240" s="6500"/>
      <c r="F240" s="6500"/>
      <c r="G240" s="6500"/>
      <c r="H240" s="6500"/>
      <c r="I240" s="6500"/>
      <c r="J240" s="6500"/>
    </row>
    <row r="241" spans="1:10" s="71" customFormat="1" x14ac:dyDescent="0.2">
      <c r="A241" s="6500"/>
      <c r="B241" s="6706"/>
      <c r="C241" s="6500"/>
      <c r="D241" s="6500"/>
      <c r="E241" s="6500"/>
      <c r="F241" s="6500"/>
      <c r="G241" s="6500"/>
      <c r="H241" s="6500"/>
      <c r="I241" s="6500"/>
      <c r="J241" s="6500"/>
    </row>
    <row r="242" spans="1:10" s="71" customFormat="1" x14ac:dyDescent="0.2">
      <c r="A242" s="6500"/>
      <c r="B242" s="6706"/>
      <c r="C242" s="6500"/>
      <c r="D242" s="6500"/>
      <c r="E242" s="6500"/>
      <c r="F242" s="6500"/>
      <c r="G242" s="6500"/>
      <c r="H242" s="6500"/>
      <c r="I242" s="6500"/>
      <c r="J242" s="6500"/>
    </row>
    <row r="243" spans="1:10" s="71" customFormat="1" x14ac:dyDescent="0.2">
      <c r="A243" s="6500"/>
      <c r="B243" s="6706"/>
      <c r="C243" s="6500"/>
      <c r="D243" s="6500"/>
      <c r="E243" s="6500"/>
      <c r="F243" s="6500"/>
      <c r="G243" s="6500"/>
      <c r="H243" s="6500"/>
      <c r="I243" s="6500"/>
      <c r="J243" s="6500"/>
    </row>
    <row r="244" spans="1:10" s="71" customFormat="1" x14ac:dyDescent="0.2">
      <c r="A244" s="6500"/>
      <c r="B244" s="6706"/>
      <c r="C244" s="6500"/>
      <c r="D244" s="6500"/>
      <c r="E244" s="6500"/>
      <c r="F244" s="6500"/>
      <c r="G244" s="6500"/>
      <c r="H244" s="6500"/>
      <c r="I244" s="6500"/>
      <c r="J244" s="6500"/>
    </row>
    <row r="245" spans="1:10" s="71" customFormat="1" x14ac:dyDescent="0.2">
      <c r="A245" s="6500"/>
      <c r="B245" s="6706"/>
      <c r="C245" s="6500"/>
      <c r="D245" s="6500"/>
      <c r="E245" s="6500"/>
      <c r="F245" s="6500"/>
      <c r="G245" s="6500"/>
      <c r="H245" s="6500"/>
      <c r="I245" s="6500"/>
      <c r="J245" s="6500"/>
    </row>
    <row r="246" spans="1:10" s="71" customFormat="1" x14ac:dyDescent="0.2">
      <c r="A246" s="6500"/>
      <c r="B246" s="6706"/>
      <c r="C246" s="6500"/>
      <c r="D246" s="6500"/>
      <c r="E246" s="6500"/>
      <c r="F246" s="6500"/>
      <c r="G246" s="6500"/>
      <c r="H246" s="6500"/>
      <c r="I246" s="6500"/>
      <c r="J246" s="6500"/>
    </row>
    <row r="247" spans="1:10" s="71" customFormat="1" x14ac:dyDescent="0.2">
      <c r="A247" s="6500"/>
      <c r="B247" s="6706"/>
      <c r="C247" s="6500"/>
      <c r="D247" s="6500"/>
      <c r="E247" s="6500"/>
      <c r="F247" s="6500"/>
      <c r="G247" s="6500"/>
      <c r="H247" s="6500"/>
      <c r="I247" s="6500"/>
      <c r="J247" s="6500"/>
    </row>
    <row r="248" spans="1:10" s="71" customFormat="1" x14ac:dyDescent="0.2">
      <c r="A248" s="6500"/>
      <c r="B248" s="6706"/>
      <c r="C248" s="6500"/>
      <c r="D248" s="6500"/>
      <c r="E248" s="6500"/>
      <c r="F248" s="6500"/>
      <c r="G248" s="6500"/>
      <c r="H248" s="6500"/>
      <c r="I248" s="6500"/>
      <c r="J248" s="6500"/>
    </row>
    <row r="249" spans="1:10" s="71" customFormat="1" x14ac:dyDescent="0.2">
      <c r="A249" s="6500"/>
      <c r="B249" s="6706"/>
      <c r="C249" s="6500"/>
      <c r="D249" s="6500"/>
      <c r="E249" s="6500"/>
      <c r="F249" s="6500"/>
      <c r="G249" s="6500"/>
      <c r="H249" s="6500"/>
      <c r="I249" s="6500"/>
      <c r="J249" s="6500"/>
    </row>
    <row r="250" spans="1:10" s="71" customFormat="1" x14ac:dyDescent="0.2">
      <c r="A250" s="6500"/>
      <c r="B250" s="6706"/>
      <c r="C250" s="6500"/>
      <c r="D250" s="6500"/>
      <c r="E250" s="6500"/>
      <c r="F250" s="6500"/>
      <c r="G250" s="6500"/>
      <c r="H250" s="6500"/>
      <c r="I250" s="6500"/>
      <c r="J250" s="6500"/>
    </row>
    <row r="251" spans="1:10" s="71" customFormat="1" x14ac:dyDescent="0.2">
      <c r="A251" s="6500"/>
      <c r="B251" s="6706"/>
      <c r="C251" s="6500"/>
      <c r="D251" s="6500"/>
      <c r="E251" s="6500"/>
      <c r="F251" s="6500"/>
      <c r="G251" s="6500"/>
      <c r="H251" s="6500"/>
      <c r="I251" s="6500"/>
      <c r="J251" s="6500"/>
    </row>
    <row r="252" spans="1:10" s="71" customFormat="1" x14ac:dyDescent="0.2">
      <c r="A252" s="6500"/>
      <c r="B252" s="6706"/>
      <c r="C252" s="6500"/>
      <c r="D252" s="6500"/>
      <c r="E252" s="6500"/>
      <c r="F252" s="6500"/>
      <c r="G252" s="6500"/>
      <c r="H252" s="6500"/>
      <c r="I252" s="6500"/>
      <c r="J252" s="6500"/>
    </row>
    <row r="253" spans="1:10" s="71" customFormat="1" x14ac:dyDescent="0.2">
      <c r="A253" s="6500"/>
      <c r="B253" s="6706"/>
      <c r="C253" s="6500"/>
      <c r="D253" s="6500"/>
      <c r="E253" s="6500"/>
      <c r="F253" s="6500"/>
      <c r="G253" s="6500"/>
      <c r="H253" s="6500"/>
      <c r="I253" s="6500"/>
      <c r="J253" s="6500"/>
    </row>
    <row r="254" spans="1:10" s="71" customFormat="1" x14ac:dyDescent="0.2">
      <c r="A254" s="6500"/>
      <c r="B254" s="6706"/>
      <c r="C254" s="6500"/>
      <c r="D254" s="6500"/>
      <c r="E254" s="6500"/>
      <c r="F254" s="6500"/>
      <c r="G254" s="6500"/>
      <c r="H254" s="6500"/>
      <c r="I254" s="6500"/>
      <c r="J254" s="6500"/>
    </row>
    <row r="255" spans="1:10" s="71" customFormat="1" x14ac:dyDescent="0.2">
      <c r="A255" s="6500"/>
      <c r="B255" s="6706"/>
      <c r="C255" s="6500"/>
      <c r="D255" s="6500"/>
      <c r="E255" s="6500"/>
      <c r="F255" s="6500"/>
      <c r="G255" s="6500"/>
      <c r="H255" s="6500"/>
      <c r="I255" s="6500"/>
      <c r="J255" s="6500"/>
    </row>
    <row r="256" spans="1:10" s="71" customFormat="1" x14ac:dyDescent="0.2">
      <c r="A256" s="6500"/>
      <c r="B256" s="6706"/>
      <c r="C256" s="6500"/>
      <c r="D256" s="6500"/>
      <c r="E256" s="6500"/>
      <c r="F256" s="6500"/>
      <c r="G256" s="6500"/>
      <c r="H256" s="6500"/>
      <c r="I256" s="6500"/>
      <c r="J256" s="6500"/>
    </row>
    <row r="257" spans="1:10" s="71" customFormat="1" x14ac:dyDescent="0.2">
      <c r="A257" s="6500"/>
      <c r="B257" s="6706"/>
      <c r="C257" s="6500"/>
      <c r="D257" s="6500"/>
      <c r="E257" s="6500"/>
      <c r="F257" s="6500"/>
      <c r="G257" s="6500"/>
      <c r="H257" s="6500"/>
      <c r="I257" s="6500"/>
      <c r="J257" s="6500"/>
    </row>
    <row r="258" spans="1:10" s="71" customFormat="1" x14ac:dyDescent="0.2">
      <c r="A258" s="6500"/>
      <c r="B258" s="6706"/>
      <c r="C258" s="6500"/>
      <c r="D258" s="6500"/>
      <c r="E258" s="6500"/>
      <c r="F258" s="6500"/>
      <c r="G258" s="6500"/>
      <c r="H258" s="6500"/>
      <c r="I258" s="6500"/>
      <c r="J258" s="6500"/>
    </row>
    <row r="259" spans="1:10" s="71" customFormat="1" x14ac:dyDescent="0.2">
      <c r="A259" s="6500"/>
      <c r="B259" s="6706"/>
      <c r="C259" s="6500"/>
      <c r="D259" s="6500"/>
      <c r="E259" s="6500"/>
      <c r="F259" s="6500"/>
      <c r="G259" s="6500"/>
      <c r="H259" s="6500"/>
      <c r="I259" s="6500"/>
      <c r="J259" s="6500"/>
    </row>
    <row r="260" spans="1:10" s="71" customFormat="1" x14ac:dyDescent="0.2">
      <c r="A260" s="6500"/>
      <c r="B260" s="6706"/>
      <c r="C260" s="6500"/>
      <c r="D260" s="6500"/>
      <c r="E260" s="6500"/>
      <c r="F260" s="6500"/>
      <c r="G260" s="6500"/>
      <c r="H260" s="6500"/>
      <c r="I260" s="6500"/>
      <c r="J260" s="6500"/>
    </row>
    <row r="261" spans="1:10" s="71" customFormat="1" x14ac:dyDescent="0.2">
      <c r="A261" s="6500"/>
      <c r="B261" s="6706"/>
      <c r="C261" s="6500"/>
      <c r="D261" s="6500"/>
      <c r="E261" s="6500"/>
      <c r="F261" s="6500"/>
      <c r="G261" s="6500"/>
      <c r="H261" s="6500"/>
      <c r="I261" s="6500"/>
      <c r="J261" s="6500"/>
    </row>
    <row r="262" spans="1:10" s="71" customFormat="1" x14ac:dyDescent="0.2">
      <c r="A262" s="6500"/>
      <c r="B262" s="6706"/>
      <c r="C262" s="6500"/>
      <c r="D262" s="6500"/>
      <c r="E262" s="6500"/>
      <c r="F262" s="6500"/>
      <c r="G262" s="6500"/>
      <c r="H262" s="6500"/>
      <c r="I262" s="6500"/>
      <c r="J262" s="6500"/>
    </row>
    <row r="263" spans="1:10" s="71" customFormat="1" x14ac:dyDescent="0.2">
      <c r="A263" s="6500"/>
      <c r="B263" s="6706"/>
      <c r="C263" s="6500"/>
      <c r="D263" s="6500"/>
      <c r="E263" s="6500"/>
      <c r="F263" s="6500"/>
      <c r="G263" s="6500"/>
      <c r="H263" s="6500"/>
      <c r="I263" s="6500"/>
      <c r="J263" s="6500"/>
    </row>
    <row r="264" spans="1:10" s="71" customFormat="1" x14ac:dyDescent="0.2">
      <c r="A264" s="6500"/>
      <c r="B264" s="6706"/>
      <c r="C264" s="6500"/>
      <c r="D264" s="6500"/>
      <c r="E264" s="6500"/>
      <c r="F264" s="6500"/>
      <c r="G264" s="6500"/>
      <c r="H264" s="6500"/>
      <c r="I264" s="6500"/>
      <c r="J264" s="6500"/>
    </row>
    <row r="265" spans="1:10" s="71" customFormat="1" x14ac:dyDescent="0.2">
      <c r="A265" s="6500"/>
      <c r="B265" s="6706"/>
      <c r="C265" s="6500"/>
      <c r="D265" s="6500"/>
      <c r="E265" s="6500"/>
      <c r="F265" s="6500"/>
      <c r="G265" s="6500"/>
      <c r="H265" s="6500"/>
      <c r="I265" s="6500"/>
      <c r="J265" s="6500"/>
    </row>
    <row r="266" spans="1:10" s="71" customFormat="1" x14ac:dyDescent="0.2">
      <c r="A266" s="6500"/>
      <c r="B266" s="6706"/>
      <c r="C266" s="6500"/>
      <c r="D266" s="6500"/>
      <c r="E266" s="6500"/>
      <c r="F266" s="6500"/>
      <c r="G266" s="6500"/>
      <c r="H266" s="6500"/>
      <c r="I266" s="6500"/>
      <c r="J266" s="6500"/>
    </row>
    <row r="267" spans="1:10" s="71" customFormat="1" x14ac:dyDescent="0.2">
      <c r="A267" s="6500"/>
      <c r="B267" s="6706"/>
      <c r="C267" s="6500"/>
      <c r="D267" s="6500"/>
      <c r="E267" s="6500"/>
      <c r="F267" s="6500"/>
      <c r="G267" s="6500"/>
      <c r="H267" s="6500"/>
      <c r="I267" s="6500"/>
      <c r="J267" s="6500"/>
    </row>
    <row r="268" spans="1:10" s="71" customFormat="1" x14ac:dyDescent="0.2">
      <c r="A268" s="6500"/>
      <c r="B268" s="6706"/>
      <c r="C268" s="6500"/>
      <c r="D268" s="6500"/>
      <c r="E268" s="6500"/>
      <c r="F268" s="6500"/>
      <c r="G268" s="6500"/>
      <c r="H268" s="6500"/>
      <c r="I268" s="6500"/>
      <c r="J268" s="6500"/>
    </row>
    <row r="269" spans="1:10" s="71" customFormat="1" x14ac:dyDescent="0.2">
      <c r="A269" s="6500"/>
      <c r="B269" s="6706"/>
      <c r="C269" s="6500"/>
      <c r="D269" s="6500"/>
      <c r="E269" s="6500"/>
      <c r="F269" s="6500"/>
      <c r="G269" s="6500"/>
      <c r="H269" s="6500"/>
      <c r="I269" s="6500"/>
      <c r="J269" s="6500"/>
    </row>
    <row r="270" spans="1:10" s="71" customFormat="1" x14ac:dyDescent="0.2">
      <c r="A270" s="6500"/>
      <c r="B270" s="6706"/>
      <c r="C270" s="6500"/>
      <c r="D270" s="6500"/>
      <c r="E270" s="6500"/>
      <c r="F270" s="6500"/>
      <c r="G270" s="6500"/>
      <c r="H270" s="6500"/>
      <c r="I270" s="6500"/>
      <c r="J270" s="6500"/>
    </row>
    <row r="271" spans="1:10" s="71" customFormat="1" x14ac:dyDescent="0.2">
      <c r="A271" s="6500"/>
      <c r="B271" s="6706"/>
      <c r="C271" s="6500"/>
      <c r="D271" s="6500"/>
      <c r="E271" s="6500"/>
      <c r="F271" s="6500"/>
      <c r="G271" s="6500"/>
      <c r="H271" s="6500"/>
      <c r="I271" s="6500"/>
      <c r="J271" s="6500"/>
    </row>
    <row r="272" spans="1:10" s="71" customFormat="1" x14ac:dyDescent="0.2">
      <c r="A272" s="6500"/>
      <c r="B272" s="6706"/>
      <c r="C272" s="6500"/>
      <c r="D272" s="6500"/>
      <c r="E272" s="6500"/>
      <c r="F272" s="6500"/>
      <c r="G272" s="6500"/>
      <c r="H272" s="6500"/>
      <c r="I272" s="6500"/>
      <c r="J272" s="6500"/>
    </row>
    <row r="273" spans="1:10" s="71" customFormat="1" x14ac:dyDescent="0.2">
      <c r="A273" s="6500"/>
      <c r="B273" s="6706"/>
      <c r="C273" s="6500"/>
      <c r="D273" s="6500"/>
      <c r="E273" s="6500"/>
      <c r="F273" s="6500"/>
      <c r="G273" s="6500"/>
      <c r="H273" s="6500"/>
      <c r="I273" s="6500"/>
      <c r="J273" s="6500"/>
    </row>
    <row r="274" spans="1:10" s="71" customFormat="1" x14ac:dyDescent="0.2">
      <c r="A274" s="6500"/>
      <c r="B274" s="6706"/>
      <c r="C274" s="6500"/>
      <c r="D274" s="6500"/>
      <c r="E274" s="6500"/>
      <c r="F274" s="6500"/>
      <c r="G274" s="6500"/>
      <c r="H274" s="6500"/>
      <c r="I274" s="6500"/>
      <c r="J274" s="6500"/>
    </row>
    <row r="275" spans="1:10" s="71" customFormat="1" x14ac:dyDescent="0.2">
      <c r="A275" s="6500"/>
      <c r="B275" s="6706"/>
      <c r="C275" s="6500"/>
      <c r="D275" s="6500"/>
      <c r="E275" s="6500"/>
      <c r="F275" s="6500"/>
      <c r="G275" s="6500"/>
      <c r="H275" s="6500"/>
      <c r="I275" s="6500"/>
      <c r="J275" s="6500"/>
    </row>
    <row r="276" spans="1:10" s="71" customFormat="1" x14ac:dyDescent="0.2">
      <c r="A276" s="6500"/>
      <c r="B276" s="6706"/>
      <c r="C276" s="6500"/>
      <c r="D276" s="6500"/>
      <c r="E276" s="6500"/>
      <c r="F276" s="6500"/>
      <c r="G276" s="6500"/>
      <c r="H276" s="6500"/>
      <c r="I276" s="6500"/>
      <c r="J276" s="6500"/>
    </row>
    <row r="277" spans="1:10" s="71" customFormat="1" x14ac:dyDescent="0.2">
      <c r="A277" s="6500"/>
      <c r="B277" s="6706"/>
      <c r="C277" s="6500"/>
      <c r="D277" s="6500"/>
      <c r="E277" s="6500"/>
      <c r="F277" s="6500"/>
      <c r="G277" s="6500"/>
      <c r="H277" s="6500"/>
      <c r="I277" s="6500"/>
      <c r="J277" s="6500"/>
    </row>
    <row r="278" spans="1:10" s="71" customFormat="1" x14ac:dyDescent="0.2">
      <c r="A278" s="6500"/>
      <c r="B278" s="6706"/>
      <c r="C278" s="6500"/>
      <c r="D278" s="6500"/>
      <c r="E278" s="6500"/>
      <c r="F278" s="6500"/>
      <c r="G278" s="6500"/>
      <c r="H278" s="6500"/>
      <c r="I278" s="6500"/>
      <c r="J278" s="6500"/>
    </row>
    <row r="279" spans="1:10" s="71" customFormat="1" x14ac:dyDescent="0.2">
      <c r="A279" s="6500"/>
      <c r="B279" s="6706"/>
      <c r="C279" s="6500"/>
      <c r="D279" s="6500"/>
      <c r="E279" s="6500"/>
      <c r="F279" s="6500"/>
      <c r="G279" s="6500"/>
      <c r="H279" s="6500"/>
      <c r="I279" s="6500"/>
      <c r="J279" s="6500"/>
    </row>
    <row r="280" spans="1:10" s="71" customFormat="1" x14ac:dyDescent="0.2">
      <c r="A280" s="6500"/>
      <c r="B280" s="6706"/>
      <c r="C280" s="6500"/>
      <c r="D280" s="6500"/>
      <c r="E280" s="6500"/>
      <c r="F280" s="6500"/>
      <c r="G280" s="6500"/>
      <c r="H280" s="6500"/>
      <c r="I280" s="6500"/>
      <c r="J280" s="6500"/>
    </row>
    <row r="281" spans="1:10" s="71" customFormat="1" x14ac:dyDescent="0.2">
      <c r="A281" s="6500"/>
      <c r="B281" s="6706"/>
      <c r="C281" s="6500"/>
      <c r="D281" s="6500"/>
      <c r="E281" s="6500"/>
      <c r="F281" s="6500"/>
      <c r="G281" s="6500"/>
      <c r="H281" s="6500"/>
      <c r="I281" s="6500"/>
      <c r="J281" s="6500"/>
    </row>
    <row r="282" spans="1:10" s="71" customFormat="1" x14ac:dyDescent="0.2">
      <c r="A282" s="6500"/>
      <c r="B282" s="6706"/>
      <c r="C282" s="6500"/>
      <c r="D282" s="6500"/>
      <c r="E282" s="6500"/>
      <c r="F282" s="6500"/>
      <c r="G282" s="6500"/>
      <c r="H282" s="6500"/>
      <c r="I282" s="6500"/>
      <c r="J282" s="6500"/>
    </row>
    <row r="283" spans="1:10" s="71" customFormat="1" x14ac:dyDescent="0.2">
      <c r="A283" s="6500"/>
      <c r="B283" s="6706"/>
      <c r="C283" s="6500"/>
      <c r="D283" s="6500"/>
      <c r="E283" s="6500"/>
      <c r="F283" s="6500"/>
      <c r="G283" s="6500"/>
      <c r="H283" s="6500"/>
      <c r="I283" s="6500"/>
      <c r="J283" s="6500"/>
    </row>
    <row r="284" spans="1:10" s="71" customFormat="1" x14ac:dyDescent="0.2">
      <c r="A284" s="6500"/>
      <c r="B284" s="6706"/>
      <c r="C284" s="6500"/>
      <c r="D284" s="6500"/>
      <c r="E284" s="6500"/>
      <c r="F284" s="6500"/>
      <c r="G284" s="6500"/>
      <c r="H284" s="6500"/>
      <c r="I284" s="6500"/>
      <c r="J284" s="6500"/>
    </row>
    <row r="285" spans="1:10" s="71" customFormat="1" x14ac:dyDescent="0.2">
      <c r="A285" s="6500"/>
      <c r="B285" s="6706"/>
      <c r="C285" s="6500"/>
      <c r="D285" s="6500"/>
      <c r="E285" s="6500"/>
      <c r="F285" s="6500"/>
      <c r="G285" s="6500"/>
      <c r="H285" s="6500"/>
      <c r="I285" s="6500"/>
      <c r="J285" s="6500"/>
    </row>
    <row r="286" spans="1:10" s="71" customFormat="1" x14ac:dyDescent="0.2">
      <c r="A286" s="6500"/>
      <c r="B286" s="6706"/>
      <c r="C286" s="6500"/>
      <c r="D286" s="6500"/>
      <c r="E286" s="6500"/>
      <c r="F286" s="6500"/>
      <c r="G286" s="6500"/>
      <c r="H286" s="6500"/>
      <c r="I286" s="6500"/>
      <c r="J286" s="6500"/>
    </row>
    <row r="287" spans="1:10" s="71" customFormat="1" x14ac:dyDescent="0.2">
      <c r="A287" s="6500"/>
      <c r="B287" s="6706"/>
      <c r="C287" s="6500"/>
      <c r="D287" s="6500"/>
      <c r="E287" s="6500"/>
      <c r="F287" s="6500"/>
      <c r="G287" s="6500"/>
      <c r="H287" s="6500"/>
      <c r="I287" s="6500"/>
      <c r="J287" s="6500"/>
    </row>
    <row r="288" spans="1:10" s="71" customFormat="1" x14ac:dyDescent="0.2">
      <c r="A288" s="6500"/>
      <c r="B288" s="6706"/>
      <c r="C288" s="6500"/>
      <c r="D288" s="6500"/>
      <c r="E288" s="6500"/>
      <c r="F288" s="6500"/>
      <c r="G288" s="6500"/>
      <c r="H288" s="6500"/>
      <c r="I288" s="6500"/>
      <c r="J288" s="6500"/>
    </row>
    <row r="289" spans="1:10" s="71" customFormat="1" x14ac:dyDescent="0.2">
      <c r="A289" s="6500"/>
      <c r="B289" s="6706"/>
      <c r="C289" s="6500"/>
      <c r="D289" s="6500"/>
      <c r="E289" s="6500"/>
      <c r="F289" s="6500"/>
      <c r="G289" s="6500"/>
      <c r="H289" s="6500"/>
      <c r="I289" s="6500"/>
      <c r="J289" s="6500"/>
    </row>
    <row r="290" spans="1:10" s="71" customFormat="1" x14ac:dyDescent="0.2">
      <c r="A290" s="6500"/>
      <c r="B290" s="6706"/>
      <c r="C290" s="6500"/>
      <c r="D290" s="6500"/>
      <c r="E290" s="6500"/>
      <c r="F290" s="6500"/>
      <c r="G290" s="6500"/>
      <c r="H290" s="6500"/>
      <c r="I290" s="6500"/>
      <c r="J290" s="6500"/>
    </row>
    <row r="291" spans="1:10" s="71" customFormat="1" x14ac:dyDescent="0.2">
      <c r="A291" s="6500"/>
      <c r="B291" s="6706"/>
      <c r="C291" s="6500"/>
      <c r="D291" s="6500"/>
      <c r="E291" s="6500"/>
      <c r="F291" s="6500"/>
      <c r="G291" s="6500"/>
      <c r="H291" s="6500"/>
      <c r="I291" s="6500"/>
      <c r="J291" s="6500"/>
    </row>
    <row r="292" spans="1:10" s="71" customFormat="1" x14ac:dyDescent="0.2">
      <c r="A292" s="6500"/>
      <c r="B292" s="6706"/>
      <c r="C292" s="6500"/>
      <c r="D292" s="6500"/>
      <c r="E292" s="6500"/>
      <c r="F292" s="6500"/>
      <c r="G292" s="6500"/>
      <c r="H292" s="6500"/>
      <c r="I292" s="6500"/>
      <c r="J292" s="6500"/>
    </row>
    <row r="293" spans="1:10" s="71" customFormat="1" x14ac:dyDescent="0.2">
      <c r="A293" s="6500"/>
      <c r="B293" s="6706"/>
      <c r="C293" s="6500"/>
      <c r="D293" s="6500"/>
      <c r="E293" s="6500"/>
      <c r="F293" s="6500"/>
      <c r="G293" s="6500"/>
      <c r="H293" s="6500"/>
      <c r="I293" s="6500"/>
      <c r="J293" s="6500"/>
    </row>
    <row r="294" spans="1:10" s="71" customFormat="1" x14ac:dyDescent="0.2">
      <c r="A294" s="6500"/>
      <c r="B294" s="6706"/>
      <c r="C294" s="6500"/>
      <c r="D294" s="6500"/>
      <c r="E294" s="6500"/>
      <c r="F294" s="6500"/>
      <c r="G294" s="6500"/>
      <c r="H294" s="6500"/>
      <c r="I294" s="6500"/>
      <c r="J294" s="6500"/>
    </row>
    <row r="295" spans="1:10" s="71" customFormat="1" x14ac:dyDescent="0.2">
      <c r="A295" s="6500"/>
      <c r="B295" s="6706"/>
      <c r="C295" s="6500"/>
      <c r="D295" s="6500"/>
      <c r="E295" s="6500"/>
      <c r="F295" s="6500"/>
      <c r="G295" s="6500"/>
      <c r="H295" s="6500"/>
      <c r="I295" s="6500"/>
      <c r="J295" s="6500"/>
    </row>
    <row r="296" spans="1:10" s="71" customFormat="1" x14ac:dyDescent="0.2">
      <c r="A296" s="6500"/>
      <c r="B296" s="6706"/>
      <c r="C296" s="6500"/>
      <c r="D296" s="6500"/>
      <c r="E296" s="6500"/>
      <c r="F296" s="6500"/>
      <c r="G296" s="6500"/>
      <c r="H296" s="6500"/>
      <c r="I296" s="6500"/>
      <c r="J296" s="6500"/>
    </row>
    <row r="297" spans="1:10" s="71" customFormat="1" x14ac:dyDescent="0.2">
      <c r="A297" s="6500"/>
      <c r="B297" s="6706"/>
      <c r="C297" s="6500"/>
      <c r="D297" s="6500"/>
      <c r="E297" s="6500"/>
      <c r="F297" s="6500"/>
      <c r="G297" s="6500"/>
      <c r="H297" s="6500"/>
      <c r="I297" s="6500"/>
      <c r="J297" s="6500"/>
    </row>
    <row r="298" spans="1:10" s="71" customFormat="1" x14ac:dyDescent="0.2">
      <c r="A298" s="6500"/>
      <c r="B298" s="6706"/>
      <c r="C298" s="6500"/>
      <c r="D298" s="6500"/>
      <c r="E298" s="6500"/>
      <c r="F298" s="6500"/>
      <c r="G298" s="6500"/>
      <c r="H298" s="6500"/>
      <c r="I298" s="6500"/>
      <c r="J298" s="6500"/>
    </row>
    <row r="299" spans="1:10" s="71" customFormat="1" x14ac:dyDescent="0.2">
      <c r="A299" s="6500"/>
      <c r="B299" s="6706"/>
      <c r="C299" s="6500"/>
      <c r="D299" s="6500"/>
      <c r="E299" s="6500"/>
      <c r="F299" s="6500"/>
      <c r="G299" s="6500"/>
      <c r="H299" s="6500"/>
      <c r="I299" s="6500"/>
      <c r="J299" s="6500"/>
    </row>
    <row r="300" spans="1:10" s="71" customFormat="1" x14ac:dyDescent="0.2">
      <c r="A300" s="6500"/>
      <c r="B300" s="6706"/>
      <c r="C300" s="6500"/>
      <c r="D300" s="6500"/>
      <c r="E300" s="6500"/>
      <c r="F300" s="6500"/>
      <c r="G300" s="6500"/>
      <c r="H300" s="6500"/>
      <c r="I300" s="6500"/>
      <c r="J300" s="6500"/>
    </row>
    <row r="301" spans="1:10" s="71" customFormat="1" x14ac:dyDescent="0.2">
      <c r="A301" s="6500"/>
      <c r="B301" s="6706"/>
      <c r="C301" s="6500"/>
      <c r="D301" s="6500"/>
      <c r="E301" s="6500"/>
      <c r="F301" s="6500"/>
      <c r="G301" s="6500"/>
      <c r="H301" s="6500"/>
      <c r="I301" s="6500"/>
      <c r="J301" s="6500"/>
    </row>
    <row r="302" spans="1:10" s="71" customFormat="1" x14ac:dyDescent="0.2">
      <c r="A302" s="6500"/>
      <c r="B302" s="6706"/>
      <c r="C302" s="6500"/>
      <c r="D302" s="6500"/>
      <c r="E302" s="6500"/>
      <c r="F302" s="6500"/>
      <c r="G302" s="6500"/>
      <c r="H302" s="6500"/>
      <c r="I302" s="6500"/>
      <c r="J302" s="6500"/>
    </row>
    <row r="303" spans="1:10" s="71" customFormat="1" x14ac:dyDescent="0.2">
      <c r="A303" s="6500"/>
      <c r="B303" s="6706"/>
      <c r="C303" s="6500"/>
      <c r="D303" s="6500"/>
      <c r="E303" s="6500"/>
      <c r="F303" s="6500"/>
      <c r="G303" s="6500"/>
      <c r="H303" s="6500"/>
      <c r="I303" s="6500"/>
      <c r="J303" s="6500"/>
    </row>
    <row r="304" spans="1:10" s="71" customFormat="1" x14ac:dyDescent="0.2">
      <c r="A304" s="6500"/>
      <c r="B304" s="6706"/>
      <c r="C304" s="6500"/>
      <c r="D304" s="6500"/>
      <c r="E304" s="6500"/>
      <c r="F304" s="6500"/>
      <c r="G304" s="6500"/>
      <c r="H304" s="6500"/>
      <c r="I304" s="6500"/>
      <c r="J304" s="6500"/>
    </row>
    <row r="305" spans="1:10" s="71" customFormat="1" x14ac:dyDescent="0.2">
      <c r="A305" s="6500"/>
      <c r="B305" s="6706"/>
      <c r="C305" s="6500"/>
      <c r="D305" s="6500"/>
      <c r="E305" s="6500"/>
      <c r="F305" s="6500"/>
      <c r="G305" s="6500"/>
      <c r="H305" s="6500"/>
      <c r="I305" s="6500"/>
      <c r="J305" s="6500"/>
    </row>
    <row r="306" spans="1:10" s="71" customFormat="1" x14ac:dyDescent="0.2">
      <c r="A306" s="6500"/>
      <c r="B306" s="6706"/>
      <c r="C306" s="6500"/>
      <c r="D306" s="6500"/>
      <c r="E306" s="6500"/>
      <c r="F306" s="6500"/>
      <c r="G306" s="6500"/>
      <c r="H306" s="6500"/>
      <c r="I306" s="6500"/>
      <c r="J306" s="6500"/>
    </row>
    <row r="307" spans="1:10" s="71" customFormat="1" x14ac:dyDescent="0.2">
      <c r="A307" s="6500"/>
      <c r="B307" s="6706"/>
      <c r="C307" s="6500"/>
      <c r="D307" s="6500"/>
      <c r="E307" s="6500"/>
      <c r="F307" s="6500"/>
      <c r="G307" s="6500"/>
      <c r="H307" s="6500"/>
      <c r="I307" s="6500"/>
      <c r="J307" s="6500"/>
    </row>
    <row r="308" spans="1:10" s="71" customFormat="1" x14ac:dyDescent="0.2">
      <c r="A308" s="6500"/>
      <c r="B308" s="6706"/>
      <c r="C308" s="6500"/>
      <c r="D308" s="6500"/>
      <c r="E308" s="6500"/>
      <c r="F308" s="6500"/>
      <c r="G308" s="6500"/>
      <c r="H308" s="6500"/>
      <c r="I308" s="6500"/>
      <c r="J308" s="6500"/>
    </row>
    <row r="309" spans="1:10" s="71" customFormat="1" x14ac:dyDescent="0.2">
      <c r="A309" s="6500"/>
      <c r="B309" s="6706"/>
      <c r="C309" s="6500"/>
      <c r="D309" s="6500"/>
      <c r="E309" s="6500"/>
      <c r="F309" s="6500"/>
      <c r="G309" s="6500"/>
      <c r="H309" s="6500"/>
      <c r="I309" s="6500"/>
      <c r="J309" s="6500"/>
    </row>
    <row r="310" spans="1:10" s="71" customFormat="1" x14ac:dyDescent="0.2">
      <c r="A310" s="6500"/>
      <c r="B310" s="6706"/>
      <c r="C310" s="6500"/>
      <c r="D310" s="6500"/>
      <c r="E310" s="6500"/>
      <c r="F310" s="6500"/>
      <c r="G310" s="6500"/>
      <c r="H310" s="6500"/>
      <c r="I310" s="6500"/>
      <c r="J310" s="6500"/>
    </row>
    <row r="311" spans="1:10" s="71" customFormat="1" x14ac:dyDescent="0.2">
      <c r="A311" s="6500"/>
      <c r="B311" s="6706"/>
      <c r="C311" s="6500"/>
      <c r="D311" s="6500"/>
      <c r="E311" s="6500"/>
      <c r="F311" s="6500"/>
      <c r="G311" s="6500"/>
      <c r="H311" s="6500"/>
      <c r="I311" s="6500"/>
      <c r="J311" s="6500"/>
    </row>
    <row r="312" spans="1:10" s="71" customFormat="1" x14ac:dyDescent="0.2">
      <c r="A312" s="6500"/>
      <c r="B312" s="6706"/>
      <c r="C312" s="6500"/>
      <c r="D312" s="6500"/>
      <c r="E312" s="6500"/>
      <c r="F312" s="6500"/>
      <c r="G312" s="6500"/>
      <c r="H312" s="6500"/>
      <c r="I312" s="6500"/>
      <c r="J312" s="6500"/>
    </row>
    <row r="313" spans="1:10" s="71" customFormat="1" x14ac:dyDescent="0.2">
      <c r="A313" s="6500"/>
      <c r="B313" s="6706"/>
      <c r="C313" s="6500"/>
      <c r="D313" s="6500"/>
      <c r="E313" s="6500"/>
      <c r="F313" s="6500"/>
      <c r="G313" s="6500"/>
      <c r="H313" s="6500"/>
      <c r="I313" s="6500"/>
      <c r="J313" s="6500"/>
    </row>
    <row r="314" spans="1:10" s="71" customFormat="1" x14ac:dyDescent="0.2">
      <c r="A314" s="6500"/>
      <c r="B314" s="6706"/>
      <c r="C314" s="6500"/>
      <c r="D314" s="6500"/>
      <c r="E314" s="6500"/>
      <c r="F314" s="6500"/>
      <c r="G314" s="6500"/>
      <c r="H314" s="6500"/>
      <c r="I314" s="6500"/>
      <c r="J314" s="6500"/>
    </row>
    <row r="315" spans="1:10" s="71" customFormat="1" x14ac:dyDescent="0.2">
      <c r="A315" s="6500"/>
      <c r="B315" s="6706"/>
      <c r="C315" s="6500"/>
      <c r="D315" s="6500"/>
      <c r="E315" s="6500"/>
      <c r="F315" s="6500"/>
      <c r="G315" s="6500"/>
      <c r="H315" s="6500"/>
      <c r="I315" s="6500"/>
      <c r="J315" s="6500"/>
    </row>
    <row r="316" spans="1:10" s="71" customFormat="1" x14ac:dyDescent="0.2">
      <c r="A316" s="6500"/>
      <c r="B316" s="6706"/>
      <c r="C316" s="6500"/>
      <c r="D316" s="6500"/>
      <c r="E316" s="6500"/>
      <c r="F316" s="6500"/>
      <c r="G316" s="6500"/>
      <c r="H316" s="6500"/>
      <c r="I316" s="6500"/>
      <c r="J316" s="6500"/>
    </row>
    <row r="317" spans="1:10" s="71" customFormat="1" x14ac:dyDescent="0.2">
      <c r="A317" s="6500"/>
      <c r="B317" s="6706"/>
      <c r="C317" s="6500"/>
      <c r="D317" s="6500"/>
      <c r="E317" s="6500"/>
      <c r="F317" s="6500"/>
      <c r="G317" s="6500"/>
      <c r="H317" s="6500"/>
      <c r="I317" s="6500"/>
      <c r="J317" s="6500"/>
    </row>
    <row r="318" spans="1:10" s="71" customFormat="1" x14ac:dyDescent="0.2">
      <c r="A318" s="6500"/>
      <c r="B318" s="6706"/>
      <c r="C318" s="6500"/>
      <c r="D318" s="6500"/>
      <c r="E318" s="6500"/>
      <c r="F318" s="6500"/>
      <c r="G318" s="6500"/>
      <c r="H318" s="6500"/>
      <c r="I318" s="6500"/>
      <c r="J318" s="6500"/>
    </row>
    <row r="319" spans="1:10" s="71" customFormat="1" x14ac:dyDescent="0.2">
      <c r="A319" s="6500"/>
      <c r="B319" s="6706"/>
      <c r="C319" s="6500"/>
      <c r="D319" s="6500"/>
      <c r="E319" s="6500"/>
      <c r="F319" s="6500"/>
      <c r="G319" s="6500"/>
      <c r="H319" s="6500"/>
      <c r="I319" s="6500"/>
      <c r="J319" s="6500"/>
    </row>
    <row r="320" spans="1:10" s="71" customFormat="1" x14ac:dyDescent="0.2">
      <c r="A320" s="6500"/>
      <c r="B320" s="6706"/>
      <c r="C320" s="6500"/>
      <c r="D320" s="6500"/>
      <c r="E320" s="6500"/>
      <c r="F320" s="6500"/>
      <c r="G320" s="6500"/>
      <c r="H320" s="6500"/>
      <c r="I320" s="6500"/>
      <c r="J320" s="6500"/>
    </row>
    <row r="321" spans="1:10" s="71" customFormat="1" x14ac:dyDescent="0.2">
      <c r="A321" s="6500"/>
      <c r="B321" s="6706"/>
      <c r="C321" s="6500"/>
      <c r="D321" s="6500"/>
      <c r="E321" s="6500"/>
      <c r="F321" s="6500"/>
      <c r="G321" s="6500"/>
      <c r="H321" s="6500"/>
      <c r="I321" s="6500"/>
      <c r="J321" s="6500"/>
    </row>
    <row r="322" spans="1:10" s="71" customFormat="1" x14ac:dyDescent="0.2">
      <c r="A322" s="6500"/>
      <c r="B322" s="6706"/>
      <c r="C322" s="6500"/>
      <c r="D322" s="6500"/>
      <c r="E322" s="6500"/>
      <c r="F322" s="6500"/>
      <c r="G322" s="6500"/>
      <c r="H322" s="6500"/>
      <c r="I322" s="6500"/>
      <c r="J322" s="6500"/>
    </row>
    <row r="323" spans="1:10" s="71" customFormat="1" x14ac:dyDescent="0.2">
      <c r="A323" s="6500"/>
      <c r="B323" s="6706"/>
      <c r="C323" s="6500"/>
      <c r="D323" s="6500"/>
      <c r="E323" s="6500"/>
      <c r="F323" s="6500"/>
      <c r="G323" s="6500"/>
      <c r="H323" s="6500"/>
      <c r="I323" s="6500"/>
      <c r="J323" s="6500"/>
    </row>
    <row r="324" spans="1:10" s="71" customFormat="1" x14ac:dyDescent="0.2">
      <c r="A324" s="6500"/>
      <c r="B324" s="6706"/>
      <c r="C324" s="6500"/>
      <c r="D324" s="6500"/>
      <c r="E324" s="6500"/>
      <c r="F324" s="6500"/>
      <c r="G324" s="6500"/>
      <c r="H324" s="6500"/>
      <c r="I324" s="6500"/>
      <c r="J324" s="6500"/>
    </row>
    <row r="325" spans="1:10" s="71" customFormat="1" x14ac:dyDescent="0.2">
      <c r="A325" s="6500"/>
      <c r="B325" s="6706"/>
      <c r="C325" s="6500"/>
      <c r="D325" s="6500"/>
      <c r="E325" s="6500"/>
      <c r="F325" s="6500"/>
      <c r="G325" s="6500"/>
      <c r="H325" s="6500"/>
      <c r="I325" s="6500"/>
      <c r="J325" s="6500"/>
    </row>
    <row r="326" spans="1:10" s="71" customFormat="1" x14ac:dyDescent="0.2">
      <c r="A326" s="6500"/>
      <c r="B326" s="6706"/>
      <c r="C326" s="6500"/>
      <c r="D326" s="6500"/>
      <c r="E326" s="6500"/>
      <c r="F326" s="6500"/>
      <c r="G326" s="6500"/>
      <c r="H326" s="6500"/>
      <c r="I326" s="6500"/>
      <c r="J326" s="6500"/>
    </row>
    <row r="327" spans="1:10" s="71" customFormat="1" x14ac:dyDescent="0.2">
      <c r="A327" s="6500"/>
      <c r="B327" s="6706"/>
      <c r="C327" s="6500"/>
      <c r="D327" s="6500"/>
      <c r="E327" s="6500"/>
      <c r="F327" s="6500"/>
      <c r="G327" s="6500"/>
      <c r="H327" s="6500"/>
      <c r="I327" s="6500"/>
      <c r="J327" s="6500"/>
    </row>
    <row r="328" spans="1:10" s="71" customFormat="1" x14ac:dyDescent="0.2">
      <c r="A328" s="6500"/>
      <c r="B328" s="6706"/>
      <c r="C328" s="6500"/>
      <c r="D328" s="6500"/>
      <c r="E328" s="6500"/>
      <c r="F328" s="6500"/>
      <c r="G328" s="6500"/>
      <c r="H328" s="6500"/>
      <c r="I328" s="6500"/>
      <c r="J328" s="6500"/>
    </row>
    <row r="329" spans="1:10" s="71" customFormat="1" x14ac:dyDescent="0.2">
      <c r="A329" s="6500"/>
      <c r="B329" s="6706"/>
      <c r="C329" s="6500"/>
      <c r="D329" s="6500"/>
      <c r="E329" s="6500"/>
      <c r="F329" s="6500"/>
      <c r="G329" s="6500"/>
      <c r="H329" s="6500"/>
      <c r="I329" s="6500"/>
      <c r="J329" s="6500"/>
    </row>
    <row r="330" spans="1:10" s="71" customFormat="1" x14ac:dyDescent="0.2">
      <c r="A330" s="6500"/>
      <c r="B330" s="6706"/>
      <c r="C330" s="6500"/>
      <c r="D330" s="6500"/>
      <c r="E330" s="6500"/>
      <c r="F330" s="6500"/>
      <c r="G330" s="6500"/>
      <c r="H330" s="6500"/>
      <c r="I330" s="6500"/>
      <c r="J330" s="6500"/>
    </row>
    <row r="331" spans="1:10" s="71" customFormat="1" x14ac:dyDescent="0.2">
      <c r="A331" s="6500"/>
      <c r="B331" s="6706"/>
      <c r="C331" s="6500"/>
      <c r="D331" s="6500"/>
      <c r="E331" s="6500"/>
      <c r="F331" s="6500"/>
      <c r="G331" s="6500"/>
      <c r="H331" s="6500"/>
      <c r="I331" s="6500"/>
      <c r="J331" s="6500"/>
    </row>
    <row r="332" spans="1:10" s="71" customFormat="1" x14ac:dyDescent="0.2">
      <c r="A332" s="6500"/>
      <c r="B332" s="6706"/>
      <c r="C332" s="6500"/>
      <c r="D332" s="6500"/>
      <c r="E332" s="6500"/>
      <c r="F332" s="6500"/>
      <c r="G332" s="6500"/>
      <c r="H332" s="6500"/>
      <c r="I332" s="6500"/>
      <c r="J332" s="6500"/>
    </row>
    <row r="333" spans="1:10" s="71" customFormat="1" x14ac:dyDescent="0.2">
      <c r="A333" s="6500"/>
      <c r="B333" s="6706"/>
      <c r="C333" s="6500"/>
      <c r="D333" s="6500"/>
      <c r="E333" s="6500"/>
      <c r="F333" s="6500"/>
      <c r="G333" s="6500"/>
      <c r="H333" s="6500"/>
      <c r="I333" s="6500"/>
      <c r="J333" s="6500"/>
    </row>
    <row r="334" spans="1:10" s="71" customFormat="1" x14ac:dyDescent="0.2">
      <c r="A334" s="6500"/>
      <c r="B334" s="6706"/>
      <c r="C334" s="6500"/>
      <c r="D334" s="6500"/>
      <c r="E334" s="6500"/>
      <c r="F334" s="6500"/>
      <c r="G334" s="6500"/>
      <c r="H334" s="6500"/>
      <c r="I334" s="6500"/>
      <c r="J334" s="6500"/>
    </row>
    <row r="335" spans="1:10" s="71" customFormat="1" x14ac:dyDescent="0.2">
      <c r="A335" s="6500"/>
      <c r="B335" s="6706"/>
      <c r="C335" s="6500"/>
      <c r="D335" s="6500"/>
      <c r="E335" s="6500"/>
      <c r="F335" s="6500"/>
      <c r="G335" s="6500"/>
      <c r="H335" s="6500"/>
      <c r="I335" s="6500"/>
      <c r="J335" s="6500"/>
    </row>
    <row r="336" spans="1:10" s="71" customFormat="1" x14ac:dyDescent="0.2">
      <c r="A336" s="6500"/>
      <c r="B336" s="6706"/>
      <c r="C336" s="6500"/>
      <c r="D336" s="6500"/>
      <c r="E336" s="6500"/>
      <c r="F336" s="6500"/>
      <c r="G336" s="6500"/>
      <c r="H336" s="6500"/>
      <c r="I336" s="6500"/>
      <c r="J336" s="6500"/>
    </row>
    <row r="337" spans="1:10" s="71" customFormat="1" x14ac:dyDescent="0.2">
      <c r="A337" s="6500"/>
      <c r="B337" s="6706"/>
      <c r="C337" s="6500"/>
      <c r="D337" s="6500"/>
      <c r="E337" s="6500"/>
      <c r="F337" s="6500"/>
      <c r="G337" s="6500"/>
      <c r="H337" s="6500"/>
      <c r="I337" s="6500"/>
      <c r="J337" s="6500"/>
    </row>
    <row r="338" spans="1:10" s="71" customFormat="1" x14ac:dyDescent="0.2">
      <c r="A338" s="6500"/>
      <c r="B338" s="6706"/>
      <c r="C338" s="6500"/>
      <c r="D338" s="6500"/>
      <c r="E338" s="6500"/>
      <c r="F338" s="6500"/>
      <c r="G338" s="6500"/>
      <c r="H338" s="6500"/>
      <c r="I338" s="6500"/>
      <c r="J338" s="6500"/>
    </row>
    <row r="339" spans="1:10" s="71" customFormat="1" x14ac:dyDescent="0.2">
      <c r="A339" s="6500"/>
      <c r="B339" s="6706"/>
      <c r="C339" s="6500"/>
      <c r="D339" s="6500"/>
      <c r="E339" s="6500"/>
      <c r="F339" s="6500"/>
      <c r="G339" s="6500"/>
      <c r="H339" s="6500"/>
      <c r="I339" s="6500"/>
      <c r="J339" s="6500"/>
    </row>
    <row r="340" spans="1:10" s="71" customFormat="1" x14ac:dyDescent="0.2">
      <c r="A340" s="6500"/>
      <c r="B340" s="6706"/>
      <c r="C340" s="6500"/>
      <c r="D340" s="6500"/>
      <c r="E340" s="6500"/>
      <c r="F340" s="6500"/>
      <c r="G340" s="6500"/>
      <c r="H340" s="6500"/>
      <c r="I340" s="6500"/>
      <c r="J340" s="6500"/>
    </row>
    <row r="341" spans="1:10" s="71" customFormat="1" x14ac:dyDescent="0.2">
      <c r="A341" s="6500"/>
      <c r="B341" s="6706"/>
      <c r="C341" s="6500"/>
      <c r="D341" s="6500"/>
      <c r="E341" s="6500"/>
      <c r="F341" s="6500"/>
      <c r="G341" s="6500"/>
      <c r="H341" s="6500"/>
      <c r="I341" s="6500"/>
      <c r="J341" s="6500"/>
    </row>
    <row r="342" spans="1:10" s="71" customFormat="1" x14ac:dyDescent="0.2">
      <c r="A342" s="6500"/>
      <c r="B342" s="6706"/>
      <c r="C342" s="6500"/>
      <c r="D342" s="6500"/>
      <c r="E342" s="6500"/>
      <c r="F342" s="6500"/>
      <c r="G342" s="6500"/>
      <c r="H342" s="6500"/>
      <c r="I342" s="6500"/>
      <c r="J342" s="6500"/>
    </row>
    <row r="343" spans="1:10" s="71" customFormat="1" x14ac:dyDescent="0.2">
      <c r="A343" s="6500"/>
      <c r="B343" s="6706"/>
      <c r="C343" s="6500"/>
      <c r="D343" s="6500"/>
      <c r="E343" s="6500"/>
      <c r="F343" s="6500"/>
      <c r="G343" s="6500"/>
      <c r="H343" s="6500"/>
      <c r="I343" s="6500"/>
      <c r="J343" s="6500"/>
    </row>
    <row r="344" spans="1:10" s="71" customFormat="1" x14ac:dyDescent="0.2">
      <c r="A344" s="6500"/>
      <c r="B344" s="6706"/>
      <c r="C344" s="6500"/>
      <c r="D344" s="6500"/>
      <c r="E344" s="6500"/>
      <c r="F344" s="6500"/>
      <c r="G344" s="6500"/>
      <c r="H344" s="6500"/>
      <c r="I344" s="6500"/>
      <c r="J344" s="6500"/>
    </row>
    <row r="345" spans="1:10" s="71" customFormat="1" x14ac:dyDescent="0.2">
      <c r="A345" s="6500"/>
      <c r="B345" s="6706"/>
      <c r="C345" s="6500"/>
      <c r="D345" s="6500"/>
      <c r="E345" s="6500"/>
      <c r="F345" s="6500"/>
      <c r="G345" s="6500"/>
      <c r="H345" s="6500"/>
      <c r="I345" s="6500"/>
      <c r="J345" s="6500"/>
    </row>
    <row r="346" spans="1:10" s="71" customFormat="1" x14ac:dyDescent="0.2">
      <c r="A346" s="6500"/>
      <c r="B346" s="6706"/>
      <c r="C346" s="6500"/>
      <c r="D346" s="6500"/>
      <c r="E346" s="6500"/>
      <c r="F346" s="6500"/>
      <c r="G346" s="6500"/>
      <c r="H346" s="6500"/>
      <c r="I346" s="6500"/>
      <c r="J346" s="6500"/>
    </row>
    <row r="347" spans="1:10" s="71" customFormat="1" x14ac:dyDescent="0.2">
      <c r="A347" s="6500"/>
      <c r="B347" s="6706"/>
      <c r="C347" s="6500"/>
      <c r="D347" s="6500"/>
      <c r="E347" s="6500"/>
      <c r="F347" s="6500"/>
      <c r="G347" s="6500"/>
      <c r="H347" s="6500"/>
      <c r="I347" s="6500"/>
      <c r="J347" s="6500"/>
    </row>
    <row r="348" spans="1:10" s="71" customFormat="1" x14ac:dyDescent="0.2">
      <c r="A348" s="6500"/>
      <c r="B348" s="6706"/>
      <c r="C348" s="6500"/>
      <c r="D348" s="6500"/>
      <c r="E348" s="6500"/>
      <c r="F348" s="6500"/>
      <c r="G348" s="6500"/>
      <c r="H348" s="6500"/>
      <c r="I348" s="6500"/>
      <c r="J348" s="6500"/>
    </row>
    <row r="349" spans="1:10" s="71" customFormat="1" x14ac:dyDescent="0.2">
      <c r="A349" s="6500"/>
      <c r="B349" s="6706"/>
      <c r="C349" s="6500"/>
      <c r="D349" s="6500"/>
      <c r="E349" s="6500"/>
      <c r="F349" s="6500"/>
      <c r="G349" s="6500"/>
      <c r="H349" s="6500"/>
      <c r="I349" s="6500"/>
      <c r="J349" s="6500"/>
    </row>
    <row r="350" spans="1:10" s="71" customFormat="1" x14ac:dyDescent="0.2">
      <c r="A350" s="6500"/>
      <c r="B350" s="6706"/>
      <c r="C350" s="6500"/>
      <c r="D350" s="6500"/>
      <c r="E350" s="6500"/>
      <c r="F350" s="6500"/>
      <c r="G350" s="6500"/>
      <c r="H350" s="6500"/>
      <c r="I350" s="6500"/>
      <c r="J350" s="6500"/>
    </row>
    <row r="351" spans="1:10" s="71" customFormat="1" x14ac:dyDescent="0.2">
      <c r="A351" s="6500"/>
      <c r="B351" s="6706"/>
      <c r="C351" s="6500"/>
      <c r="D351" s="6500"/>
      <c r="E351" s="6500"/>
      <c r="F351" s="6500"/>
      <c r="G351" s="6500"/>
      <c r="H351" s="6500"/>
      <c r="I351" s="6500"/>
      <c r="J351" s="6500"/>
    </row>
    <row r="352" spans="1:10" s="71" customFormat="1" x14ac:dyDescent="0.2">
      <c r="A352" s="6500"/>
      <c r="B352" s="6706"/>
      <c r="C352" s="6500"/>
      <c r="D352" s="6500"/>
      <c r="E352" s="6500"/>
      <c r="F352" s="6500"/>
      <c r="G352" s="6500"/>
      <c r="H352" s="6500"/>
      <c r="I352" s="6500"/>
      <c r="J352" s="6500"/>
    </row>
    <row r="353" spans="1:10" s="71" customFormat="1" x14ac:dyDescent="0.2">
      <c r="A353" s="6500"/>
      <c r="B353" s="6706"/>
      <c r="C353" s="6500"/>
      <c r="D353" s="6500"/>
      <c r="E353" s="6500"/>
      <c r="F353" s="6500"/>
      <c r="G353" s="6500"/>
      <c r="H353" s="6500"/>
      <c r="I353" s="6500"/>
      <c r="J353" s="6500"/>
    </row>
    <row r="354" spans="1:10" s="71" customFormat="1" x14ac:dyDescent="0.2">
      <c r="A354" s="6500"/>
      <c r="B354" s="6706"/>
      <c r="C354" s="6500"/>
      <c r="D354" s="6500"/>
      <c r="E354" s="6500"/>
      <c r="F354" s="6500"/>
      <c r="G354" s="6500"/>
      <c r="H354" s="6500"/>
      <c r="I354" s="6500"/>
      <c r="J354" s="6500"/>
    </row>
    <row r="355" spans="1:10" s="71" customFormat="1" x14ac:dyDescent="0.2">
      <c r="A355" s="6500"/>
      <c r="B355" s="6706"/>
      <c r="C355" s="6500"/>
      <c r="D355" s="6500"/>
      <c r="E355" s="6500"/>
      <c r="F355" s="6500"/>
      <c r="G355" s="6500"/>
      <c r="H355" s="6500"/>
      <c r="I355" s="6500"/>
      <c r="J355" s="6500"/>
    </row>
    <row r="356" spans="1:10" s="71" customFormat="1" x14ac:dyDescent="0.2">
      <c r="A356" s="6500"/>
      <c r="B356" s="6706"/>
      <c r="C356" s="6500"/>
      <c r="D356" s="6500"/>
      <c r="E356" s="6500"/>
      <c r="F356" s="6500"/>
      <c r="G356" s="6500"/>
      <c r="H356" s="6500"/>
      <c r="I356" s="6500"/>
      <c r="J356" s="6500"/>
    </row>
    <row r="357" spans="1:10" s="71" customFormat="1" x14ac:dyDescent="0.2">
      <c r="A357" s="6500"/>
      <c r="B357" s="6706"/>
      <c r="C357" s="6500"/>
      <c r="D357" s="6500"/>
      <c r="E357" s="6500"/>
      <c r="F357" s="6500"/>
      <c r="G357" s="6500"/>
      <c r="H357" s="6500"/>
      <c r="I357" s="6500"/>
      <c r="J357" s="6500"/>
    </row>
    <row r="358" spans="1:10" s="71" customFormat="1" x14ac:dyDescent="0.2">
      <c r="A358" s="6500"/>
      <c r="B358" s="6706"/>
      <c r="C358" s="6500"/>
      <c r="D358" s="6500"/>
      <c r="E358" s="6500"/>
      <c r="F358" s="6500"/>
      <c r="G358" s="6500"/>
      <c r="H358" s="6500"/>
      <c r="I358" s="6500"/>
      <c r="J358" s="6500"/>
    </row>
    <row r="359" spans="1:10" s="71" customFormat="1" x14ac:dyDescent="0.2">
      <c r="A359" s="6500"/>
      <c r="B359" s="6706"/>
      <c r="C359" s="6500"/>
      <c r="D359" s="6500"/>
      <c r="E359" s="6500"/>
      <c r="F359" s="6500"/>
      <c r="G359" s="6500"/>
      <c r="H359" s="6500"/>
      <c r="I359" s="6500"/>
      <c r="J359" s="6500"/>
    </row>
    <row r="360" spans="1:10" s="71" customFormat="1" x14ac:dyDescent="0.2">
      <c r="A360" s="6500"/>
      <c r="B360" s="6706"/>
      <c r="C360" s="6500"/>
      <c r="D360" s="6500"/>
      <c r="E360" s="6500"/>
      <c r="F360" s="6500"/>
      <c r="G360" s="6500"/>
      <c r="H360" s="6500"/>
      <c r="I360" s="6500"/>
      <c r="J360" s="6500"/>
    </row>
    <row r="361" spans="1:10" s="71" customFormat="1" x14ac:dyDescent="0.2">
      <c r="A361" s="6500"/>
      <c r="B361" s="6706"/>
      <c r="C361" s="6500"/>
      <c r="D361" s="6500"/>
      <c r="E361" s="6500"/>
      <c r="F361" s="6500"/>
      <c r="G361" s="6500"/>
      <c r="H361" s="6500"/>
      <c r="I361" s="6500"/>
      <c r="J361" s="6500"/>
    </row>
    <row r="362" spans="1:10" s="71" customFormat="1" x14ac:dyDescent="0.2">
      <c r="A362" s="6500"/>
      <c r="B362" s="6706"/>
      <c r="C362" s="6500"/>
      <c r="D362" s="6500"/>
      <c r="E362" s="6500"/>
      <c r="F362" s="6500"/>
      <c r="G362" s="6500"/>
      <c r="H362" s="6500"/>
      <c r="I362" s="6500"/>
      <c r="J362" s="6500"/>
    </row>
    <row r="363" spans="1:10" s="71" customFormat="1" x14ac:dyDescent="0.2">
      <c r="A363" s="6500"/>
      <c r="B363" s="6706"/>
      <c r="C363" s="6500"/>
      <c r="D363" s="6500"/>
      <c r="E363" s="6500"/>
      <c r="F363" s="6500"/>
      <c r="G363" s="6500"/>
      <c r="H363" s="6500"/>
      <c r="I363" s="6500"/>
      <c r="J363" s="6500"/>
    </row>
    <row r="10767" spans="1:10" s="71" customFormat="1" ht="13.5" thickBot="1" x14ac:dyDescent="0.25">
      <c r="A10767" s="5563"/>
      <c r="B10767" s="6594"/>
      <c r="C10767" s="1712"/>
      <c r="D10767" s="1712"/>
      <c r="E10767" s="1712"/>
      <c r="F10767" s="1712"/>
      <c r="G10767" s="1712"/>
      <c r="H10767" s="1712"/>
      <c r="I10767" s="1712"/>
      <c r="J10767" s="1712"/>
    </row>
    <row r="10768" spans="1:10" s="71" customFormat="1" ht="13.5" thickBot="1" x14ac:dyDescent="0.25">
      <c r="A10768" s="1714" t="s">
        <v>820</v>
      </c>
      <c r="B10768" s="6707" t="s">
        <v>595</v>
      </c>
      <c r="C10768" s="6708">
        <v>2</v>
      </c>
      <c r="D10768" s="6709">
        <v>0</v>
      </c>
      <c r="E10768" s="6709">
        <v>2</v>
      </c>
      <c r="F10768" s="6710">
        <v>2</v>
      </c>
      <c r="G10768" s="6711">
        <v>100</v>
      </c>
      <c r="H10768" s="6710">
        <v>2</v>
      </c>
      <c r="I10768" s="6711">
        <v>100</v>
      </c>
      <c r="J10768" s="6712">
        <v>4.723665564478035E-2</v>
      </c>
    </row>
    <row r="10769" spans="1:10" s="71" customFormat="1" x14ac:dyDescent="0.2">
      <c r="A10769" s="6593" t="s">
        <v>823</v>
      </c>
      <c r="B10769" s="6713" t="s">
        <v>502</v>
      </c>
      <c r="C10769" s="6714">
        <v>1</v>
      </c>
      <c r="D10769" s="6715">
        <v>0</v>
      </c>
      <c r="E10769" s="6715">
        <v>1</v>
      </c>
      <c r="F10769" s="6716">
        <v>1</v>
      </c>
      <c r="G10769" s="6717">
        <v>100</v>
      </c>
      <c r="H10769" s="6718">
        <v>1</v>
      </c>
      <c r="I10769" s="6719">
        <v>100</v>
      </c>
      <c r="J10769" s="6720">
        <v>2.3618327822390175E-2</v>
      </c>
    </row>
    <row r="10770" spans="1:10" s="71" customFormat="1" ht="13.5" thickBot="1" x14ac:dyDescent="0.25">
      <c r="A10770" s="6593" t="s">
        <v>448</v>
      </c>
      <c r="B10770" s="6713" t="s">
        <v>449</v>
      </c>
      <c r="C10770" s="6714">
        <v>1</v>
      </c>
      <c r="D10770" s="6715">
        <v>0</v>
      </c>
      <c r="E10770" s="6715">
        <v>1</v>
      </c>
      <c r="F10770" s="6716">
        <v>1</v>
      </c>
      <c r="G10770" s="6717">
        <v>100</v>
      </c>
      <c r="H10770" s="6718">
        <v>1</v>
      </c>
      <c r="I10770" s="6719">
        <v>100</v>
      </c>
      <c r="J10770" s="6720">
        <v>2.3618327822390175E-2</v>
      </c>
    </row>
    <row r="10771" spans="1:10" s="71" customFormat="1" ht="13.5" thickBot="1" x14ac:dyDescent="0.25">
      <c r="A10771" s="1714" t="s">
        <v>848</v>
      </c>
      <c r="B10771" s="6707" t="s">
        <v>598</v>
      </c>
      <c r="C10771" s="6681">
        <v>151</v>
      </c>
      <c r="D10771" s="6721">
        <v>0</v>
      </c>
      <c r="E10771" s="6721">
        <v>64</v>
      </c>
      <c r="F10771" s="6722">
        <v>150</v>
      </c>
      <c r="G10771" s="6723">
        <v>99.337748344370851</v>
      </c>
      <c r="H10771" s="6724">
        <v>63</v>
      </c>
      <c r="I10771" s="6711">
        <v>98.4375</v>
      </c>
      <c r="J10771" s="6712">
        <v>3.5663675011809164</v>
      </c>
    </row>
    <row r="10772" spans="1:10" s="71" customFormat="1" x14ac:dyDescent="0.2">
      <c r="A10772" s="6593" t="s">
        <v>599</v>
      </c>
      <c r="B10772" s="6725" t="s">
        <v>230</v>
      </c>
      <c r="C10772" s="6714">
        <v>2</v>
      </c>
      <c r="D10772" s="6726">
        <v>0</v>
      </c>
      <c r="E10772" s="6726">
        <v>2</v>
      </c>
      <c r="F10772" s="6727">
        <v>2</v>
      </c>
      <c r="G10772" s="6717">
        <v>100</v>
      </c>
      <c r="H10772" s="6728">
        <v>2</v>
      </c>
      <c r="I10772" s="6717">
        <v>100</v>
      </c>
      <c r="J10772" s="6720">
        <v>4.723665564478035E-2</v>
      </c>
    </row>
    <row r="10773" spans="1:10" s="71" customFormat="1" x14ac:dyDescent="0.2">
      <c r="A10773" s="6593" t="s">
        <v>599</v>
      </c>
      <c r="B10773" s="6725" t="s">
        <v>1222</v>
      </c>
      <c r="C10773" s="6714">
        <v>7</v>
      </c>
      <c r="D10773" s="6726">
        <v>0</v>
      </c>
      <c r="E10773" s="6726">
        <v>4</v>
      </c>
      <c r="F10773" s="6727">
        <v>6</v>
      </c>
      <c r="G10773" s="6717">
        <v>85.714285714285708</v>
      </c>
      <c r="H10773" s="6728">
        <v>3</v>
      </c>
      <c r="I10773" s="6717">
        <v>75</v>
      </c>
      <c r="J10773" s="6720">
        <v>0.16532829475673122</v>
      </c>
    </row>
    <row r="10774" spans="1:10" s="71" customFormat="1" x14ac:dyDescent="0.2">
      <c r="A10774" s="6593" t="s">
        <v>451</v>
      </c>
      <c r="B10774" s="6725" t="s">
        <v>452</v>
      </c>
      <c r="C10774" s="6729">
        <v>73</v>
      </c>
      <c r="D10774" s="6715">
        <v>0</v>
      </c>
      <c r="E10774" s="6715">
        <v>21</v>
      </c>
      <c r="F10774" s="6716">
        <v>74</v>
      </c>
      <c r="G10774" s="6719">
        <v>100</v>
      </c>
      <c r="H10774" s="6718">
        <v>22</v>
      </c>
      <c r="I10774" s="6719">
        <v>100</v>
      </c>
      <c r="J10774" s="6720">
        <v>0.66131317902692488</v>
      </c>
    </row>
    <row r="10775" spans="1:10" s="71" customFormat="1" x14ac:dyDescent="0.2">
      <c r="A10775" s="6593" t="s">
        <v>453</v>
      </c>
      <c r="B10775" s="6713" t="s">
        <v>454</v>
      </c>
      <c r="C10775" s="6729">
        <v>60</v>
      </c>
      <c r="D10775" s="6715">
        <v>0</v>
      </c>
      <c r="E10775" s="6715">
        <v>29</v>
      </c>
      <c r="F10775" s="6716">
        <v>60</v>
      </c>
      <c r="G10775" s="6719">
        <v>100</v>
      </c>
      <c r="H10775" s="6718">
        <v>29</v>
      </c>
      <c r="I10775" s="6719">
        <v>100</v>
      </c>
      <c r="J10775" s="6720">
        <v>1.086443079829948</v>
      </c>
    </row>
    <row r="10776" spans="1:10" s="71" customFormat="1" x14ac:dyDescent="0.2">
      <c r="A10776" s="6593" t="s">
        <v>854</v>
      </c>
      <c r="B10776" s="6713" t="s">
        <v>607</v>
      </c>
      <c r="C10776" s="6729">
        <v>1</v>
      </c>
      <c r="D10776" s="6715">
        <v>0</v>
      </c>
      <c r="E10776" s="6715">
        <v>1</v>
      </c>
      <c r="F10776" s="6716">
        <v>1</v>
      </c>
      <c r="G10776" s="6719">
        <v>100</v>
      </c>
      <c r="H10776" s="6718">
        <v>1</v>
      </c>
      <c r="I10776" s="6719">
        <v>100</v>
      </c>
      <c r="J10776" s="6720">
        <v>2.3618327822390175E-2</v>
      </c>
    </row>
    <row r="10777" spans="1:10" s="71" customFormat="1" x14ac:dyDescent="0.2">
      <c r="A10777" s="6593" t="s">
        <v>855</v>
      </c>
      <c r="B10777" s="1499" t="s">
        <v>608</v>
      </c>
      <c r="C10777" s="6500"/>
      <c r="D10777" s="6730">
        <v>0</v>
      </c>
      <c r="E10777" s="6715">
        <v>0</v>
      </c>
      <c r="F10777" s="6716">
        <v>1</v>
      </c>
      <c r="G10777" s="6719" t="s">
        <v>613</v>
      </c>
      <c r="H10777" s="6718">
        <v>1</v>
      </c>
      <c r="I10777" s="6719" t="s">
        <v>613</v>
      </c>
      <c r="J10777" s="6720">
        <v>0</v>
      </c>
    </row>
    <row r="10778" spans="1:10" s="71" customFormat="1" x14ac:dyDescent="0.2">
      <c r="A10778" s="6593" t="s">
        <v>856</v>
      </c>
      <c r="B10778" s="6725" t="s">
        <v>609</v>
      </c>
      <c r="C10778" s="6729">
        <v>2</v>
      </c>
      <c r="D10778" s="6715">
        <v>0</v>
      </c>
      <c r="E10778" s="6715">
        <v>1</v>
      </c>
      <c r="F10778" s="6716">
        <v>1</v>
      </c>
      <c r="G10778" s="6719">
        <v>50</v>
      </c>
      <c r="H10778" s="6718">
        <v>0</v>
      </c>
      <c r="I10778" s="6719" t="s">
        <v>613</v>
      </c>
      <c r="J10778" s="6720">
        <v>4.723665564478035E-2</v>
      </c>
    </row>
    <row r="10779" spans="1:10" s="71" customFormat="1" x14ac:dyDescent="0.2">
      <c r="A10779" s="6593" t="s">
        <v>856</v>
      </c>
      <c r="B10779" s="6713" t="s">
        <v>2502</v>
      </c>
      <c r="C10779" s="6729">
        <v>1</v>
      </c>
      <c r="D10779" s="6715">
        <v>0</v>
      </c>
      <c r="E10779" s="6715">
        <v>1</v>
      </c>
      <c r="F10779" s="6716">
        <v>0</v>
      </c>
      <c r="G10779" s="6719" t="s">
        <v>613</v>
      </c>
      <c r="H10779" s="6718">
        <v>0</v>
      </c>
      <c r="I10779" s="6719" t="s">
        <v>613</v>
      </c>
      <c r="J10779" s="6720">
        <v>2.3618327822390175E-2</v>
      </c>
    </row>
    <row r="10780" spans="1:10" s="71" customFormat="1" x14ac:dyDescent="0.2">
      <c r="A10780" s="6593" t="s">
        <v>857</v>
      </c>
      <c r="B10780" s="6731" t="s">
        <v>610</v>
      </c>
      <c r="C10780" s="6729">
        <v>2</v>
      </c>
      <c r="D10780" s="6715">
        <v>0</v>
      </c>
      <c r="E10780" s="6715">
        <v>2</v>
      </c>
      <c r="F10780" s="6716">
        <v>2</v>
      </c>
      <c r="G10780" s="6719">
        <v>100</v>
      </c>
      <c r="H10780" s="6718">
        <v>2</v>
      </c>
      <c r="I10780" s="6719">
        <v>100</v>
      </c>
      <c r="J10780" s="6720">
        <v>4.723665564478035E-2</v>
      </c>
    </row>
    <row r="10781" spans="1:10" s="71" customFormat="1" ht="13.5" thickBot="1" x14ac:dyDescent="0.25">
      <c r="A10781" s="6593" t="s">
        <v>858</v>
      </c>
      <c r="B10781" s="6713" t="s">
        <v>611</v>
      </c>
      <c r="C10781" s="6729">
        <v>3</v>
      </c>
      <c r="D10781" s="6715">
        <v>0</v>
      </c>
      <c r="E10781" s="6715">
        <v>3</v>
      </c>
      <c r="F10781" s="6716">
        <v>3</v>
      </c>
      <c r="G10781" s="6719">
        <v>100</v>
      </c>
      <c r="H10781" s="6718">
        <v>3</v>
      </c>
      <c r="I10781" s="6719">
        <v>100</v>
      </c>
      <c r="J10781" s="6720">
        <v>7.0854983467170535E-2</v>
      </c>
    </row>
    <row r="10782" spans="1:10" s="71" customFormat="1" ht="13.5" thickBot="1" x14ac:dyDescent="0.25">
      <c r="A10782" s="1714" t="s">
        <v>866</v>
      </c>
      <c r="B10782" s="6707" t="s">
        <v>867</v>
      </c>
      <c r="C10782" s="6684">
        <v>9</v>
      </c>
      <c r="D10782" s="6721">
        <v>0</v>
      </c>
      <c r="E10782" s="6721">
        <v>4</v>
      </c>
      <c r="F10782" s="6722">
        <v>9</v>
      </c>
      <c r="G10782" s="6711">
        <v>100</v>
      </c>
      <c r="H10782" s="6722">
        <v>4</v>
      </c>
      <c r="I10782" s="6711">
        <v>100</v>
      </c>
      <c r="J10782" s="6712">
        <v>0.21256495040151155</v>
      </c>
    </row>
    <row r="10783" spans="1:10" s="71" customFormat="1" x14ac:dyDescent="0.2">
      <c r="A10783" s="6593" t="s">
        <v>869</v>
      </c>
      <c r="B10783" s="6713" t="s">
        <v>519</v>
      </c>
      <c r="C10783" s="6729">
        <v>7</v>
      </c>
      <c r="D10783" s="6715">
        <v>0</v>
      </c>
      <c r="E10783" s="6715">
        <v>2</v>
      </c>
      <c r="F10783" s="6716">
        <v>7</v>
      </c>
      <c r="G10783" s="6719">
        <v>100</v>
      </c>
      <c r="H10783" s="6718">
        <v>2</v>
      </c>
      <c r="I10783" s="6719">
        <v>100</v>
      </c>
      <c r="J10783" s="6720">
        <v>0.16532829475673122</v>
      </c>
    </row>
    <row r="10784" spans="1:10" s="71" customFormat="1" ht="13.5" thickBot="1" x14ac:dyDescent="0.25">
      <c r="A10784" s="6593" t="s">
        <v>871</v>
      </c>
      <c r="B10784" s="6725" t="s">
        <v>521</v>
      </c>
      <c r="C10784" s="6614">
        <v>2</v>
      </c>
      <c r="D10784" s="6715">
        <v>0</v>
      </c>
      <c r="E10784" s="6715">
        <v>2</v>
      </c>
      <c r="F10784" s="6716">
        <v>2</v>
      </c>
      <c r="G10784" s="6719">
        <v>100</v>
      </c>
      <c r="H10784" s="6718">
        <v>2</v>
      </c>
      <c r="I10784" s="6719">
        <v>100</v>
      </c>
      <c r="J10784" s="6720">
        <v>4.723665564478035E-2</v>
      </c>
    </row>
    <row r="10785" spans="1:10" s="71" customFormat="1" ht="13.5" thickBot="1" x14ac:dyDescent="0.25">
      <c r="A10785" s="1714" t="s">
        <v>873</v>
      </c>
      <c r="B10785" s="6707" t="s">
        <v>615</v>
      </c>
      <c r="C10785" s="6684">
        <v>270</v>
      </c>
      <c r="D10785" s="6721">
        <v>1</v>
      </c>
      <c r="E10785" s="6721">
        <v>78</v>
      </c>
      <c r="F10785" s="6722">
        <v>267</v>
      </c>
      <c r="G10785" s="6711">
        <v>98.888888888888886</v>
      </c>
      <c r="H10785" s="6722">
        <v>75</v>
      </c>
      <c r="I10785" s="6711">
        <v>96.15384615384616</v>
      </c>
      <c r="J10785" s="6732">
        <v>6.3769485120453471</v>
      </c>
    </row>
    <row r="10786" spans="1:10" s="71" customFormat="1" x14ac:dyDescent="0.2">
      <c r="A10786" s="6593" t="s">
        <v>874</v>
      </c>
      <c r="B10786" s="6725" t="s">
        <v>616</v>
      </c>
      <c r="C10786" s="6714">
        <v>6</v>
      </c>
      <c r="D10786" s="6726">
        <v>0</v>
      </c>
      <c r="E10786" s="6726">
        <v>2</v>
      </c>
      <c r="F10786" s="6727">
        <v>5</v>
      </c>
      <c r="G10786" s="6717">
        <v>80</v>
      </c>
      <c r="H10786" s="6728">
        <v>1</v>
      </c>
      <c r="I10786" s="6717">
        <v>50</v>
      </c>
      <c r="J10786" s="6720">
        <v>0.11809163911195086</v>
      </c>
    </row>
    <row r="10787" spans="1:10" s="71" customFormat="1" x14ac:dyDescent="0.2">
      <c r="A10787" s="6593" t="s">
        <v>457</v>
      </c>
      <c r="B10787" s="6725" t="s">
        <v>458</v>
      </c>
      <c r="C10787" s="6729">
        <v>245</v>
      </c>
      <c r="D10787" s="6715">
        <v>1</v>
      </c>
      <c r="E10787" s="6715">
        <v>66</v>
      </c>
      <c r="F10787" s="6716">
        <v>244</v>
      </c>
      <c r="G10787" s="6719">
        <v>99.459459459459467</v>
      </c>
      <c r="H10787" s="6718">
        <v>65</v>
      </c>
      <c r="I10787" s="6719">
        <v>98.214285714285708</v>
      </c>
      <c r="J10787" s="6720">
        <v>4.3693906471421826</v>
      </c>
    </row>
    <row r="10788" spans="1:10" s="71" customFormat="1" ht="13.5" thickBot="1" x14ac:dyDescent="0.25">
      <c r="A10788" s="6593" t="s">
        <v>459</v>
      </c>
      <c r="B10788" s="6713" t="s">
        <v>460</v>
      </c>
      <c r="C10788" s="6729">
        <v>19</v>
      </c>
      <c r="D10788" s="6715">
        <v>0</v>
      </c>
      <c r="E10788" s="6715">
        <v>10</v>
      </c>
      <c r="F10788" s="6716">
        <v>18</v>
      </c>
      <c r="G10788" s="6719">
        <v>94.117647058823522</v>
      </c>
      <c r="H10788" s="6718">
        <v>9</v>
      </c>
      <c r="I10788" s="6719">
        <v>88.888888888888886</v>
      </c>
      <c r="J10788" s="6720">
        <v>0.40151157298063295</v>
      </c>
    </row>
    <row r="10789" spans="1:10" s="71" customFormat="1" ht="13.5" thickBot="1" x14ac:dyDescent="0.25">
      <c r="A10789" s="1714" t="s">
        <v>877</v>
      </c>
      <c r="B10789" s="6707" t="s">
        <v>618</v>
      </c>
      <c r="C10789" s="6733">
        <v>38</v>
      </c>
      <c r="D10789" s="6734">
        <v>1</v>
      </c>
      <c r="E10789" s="6735">
        <v>34</v>
      </c>
      <c r="F10789" s="6735">
        <v>36</v>
      </c>
      <c r="G10789" s="6736">
        <v>94.73684210526315</v>
      </c>
      <c r="H10789" s="6735">
        <v>32</v>
      </c>
      <c r="I10789" s="6737">
        <v>94.117647058823522</v>
      </c>
      <c r="J10789" s="6738">
        <v>0.89749645725082672</v>
      </c>
    </row>
    <row r="10790" spans="1:10" s="71" customFormat="1" ht="22.5" x14ac:dyDescent="0.2">
      <c r="A10790" s="6593" t="s">
        <v>461</v>
      </c>
      <c r="B10790" s="6725" t="s">
        <v>462</v>
      </c>
      <c r="C10790" s="6714">
        <v>5</v>
      </c>
      <c r="D10790" s="6726">
        <v>1</v>
      </c>
      <c r="E10790" s="6726">
        <v>2</v>
      </c>
      <c r="F10790" s="6727">
        <v>5</v>
      </c>
      <c r="G10790" s="6717">
        <v>100</v>
      </c>
      <c r="H10790" s="6728">
        <v>2</v>
      </c>
      <c r="I10790" s="6717">
        <v>100</v>
      </c>
      <c r="J10790" s="6720">
        <v>0.11809163911195086</v>
      </c>
    </row>
    <row r="10791" spans="1:10" s="71" customFormat="1" ht="13.5" thickBot="1" x14ac:dyDescent="0.25">
      <c r="A10791" s="6593" t="s">
        <v>463</v>
      </c>
      <c r="B10791" s="6713" t="s">
        <v>464</v>
      </c>
      <c r="C10791" s="6729">
        <v>33</v>
      </c>
      <c r="D10791" s="6715">
        <v>0</v>
      </c>
      <c r="E10791" s="6715">
        <v>32</v>
      </c>
      <c r="F10791" s="6716">
        <v>31</v>
      </c>
      <c r="G10791" s="6719">
        <v>93.939393939393938</v>
      </c>
      <c r="H10791" s="6718">
        <v>30</v>
      </c>
      <c r="I10791" s="6719">
        <v>93.75</v>
      </c>
      <c r="J10791" s="6720">
        <v>0.77940481813887574</v>
      </c>
    </row>
    <row r="10792" spans="1:10" s="71" customFormat="1" ht="13.5" thickBot="1" x14ac:dyDescent="0.25">
      <c r="A10792" s="1714" t="s">
        <v>889</v>
      </c>
      <c r="B10792" s="6707" t="s">
        <v>631</v>
      </c>
      <c r="C10792" s="6684">
        <v>41</v>
      </c>
      <c r="D10792" s="6721">
        <v>0</v>
      </c>
      <c r="E10792" s="6721">
        <v>20</v>
      </c>
      <c r="F10792" s="6722">
        <v>40</v>
      </c>
      <c r="G10792" s="6711">
        <v>97.560975609756099</v>
      </c>
      <c r="H10792" s="6722">
        <v>19</v>
      </c>
      <c r="I10792" s="6711">
        <v>95</v>
      </c>
      <c r="J10792" s="6732">
        <v>0.96835144071799706</v>
      </c>
    </row>
    <row r="10793" spans="1:10" s="71" customFormat="1" x14ac:dyDescent="0.2">
      <c r="A10793" s="6593" t="s">
        <v>890</v>
      </c>
      <c r="B10793" s="6725" t="s">
        <v>240</v>
      </c>
      <c r="C10793" s="6714">
        <v>4</v>
      </c>
      <c r="D10793" s="6726">
        <v>0</v>
      </c>
      <c r="E10793" s="6726">
        <v>3</v>
      </c>
      <c r="F10793" s="6727">
        <v>4</v>
      </c>
      <c r="G10793" s="6717">
        <v>100</v>
      </c>
      <c r="H10793" s="6728">
        <v>3</v>
      </c>
      <c r="I10793" s="6717">
        <v>100</v>
      </c>
      <c r="J10793" s="6720">
        <v>9.4473311289560699E-2</v>
      </c>
    </row>
    <row r="10794" spans="1:10" s="71" customFormat="1" x14ac:dyDescent="0.2">
      <c r="A10794" s="6593" t="s">
        <v>2503</v>
      </c>
      <c r="B10794" s="6725" t="s">
        <v>2504</v>
      </c>
      <c r="C10794" s="6714">
        <v>14</v>
      </c>
      <c r="D10794" s="6726">
        <v>0</v>
      </c>
      <c r="E10794" s="6726">
        <v>8</v>
      </c>
      <c r="F10794" s="6727">
        <v>14</v>
      </c>
      <c r="G10794" s="6717">
        <v>100</v>
      </c>
      <c r="H10794" s="6728">
        <v>8</v>
      </c>
      <c r="I10794" s="6717">
        <v>100</v>
      </c>
      <c r="J10794" s="6720">
        <v>0.33065658951346244</v>
      </c>
    </row>
    <row r="10795" spans="1:10" s="71" customFormat="1" x14ac:dyDescent="0.2">
      <c r="A10795" s="6593" t="s">
        <v>891</v>
      </c>
      <c r="B10795" s="6725" t="s">
        <v>241</v>
      </c>
      <c r="C10795" s="6729">
        <v>3</v>
      </c>
      <c r="D10795" s="6715">
        <v>0</v>
      </c>
      <c r="E10795" s="6715">
        <v>1</v>
      </c>
      <c r="F10795" s="6716">
        <v>3</v>
      </c>
      <c r="G10795" s="6719">
        <v>100</v>
      </c>
      <c r="H10795" s="6718">
        <v>1</v>
      </c>
      <c r="I10795" s="6719">
        <v>100</v>
      </c>
      <c r="J10795" s="6720">
        <v>7.0854983467170535E-2</v>
      </c>
    </row>
    <row r="10796" spans="1:10" s="71" customFormat="1" x14ac:dyDescent="0.2">
      <c r="A10796" s="6593" t="s">
        <v>891</v>
      </c>
      <c r="B10796" s="6725" t="s">
        <v>242</v>
      </c>
      <c r="C10796" s="6729">
        <v>1</v>
      </c>
      <c r="D10796" s="6715">
        <v>0</v>
      </c>
      <c r="E10796" s="6715">
        <v>0</v>
      </c>
      <c r="F10796" s="6716">
        <v>1</v>
      </c>
      <c r="G10796" s="6719">
        <v>100</v>
      </c>
      <c r="H10796" s="6718">
        <v>0</v>
      </c>
      <c r="I10796" s="6719" t="s">
        <v>613</v>
      </c>
      <c r="J10796" s="6720">
        <v>2.3618327822390175E-2</v>
      </c>
    </row>
    <row r="10797" spans="1:10" s="71" customFormat="1" x14ac:dyDescent="0.2">
      <c r="A10797" s="6593" t="s">
        <v>465</v>
      </c>
      <c r="B10797" s="6725" t="s">
        <v>243</v>
      </c>
      <c r="C10797" s="6729">
        <v>9</v>
      </c>
      <c r="D10797" s="6715">
        <v>0</v>
      </c>
      <c r="E10797" s="6715">
        <v>4</v>
      </c>
      <c r="F10797" s="6716">
        <v>8</v>
      </c>
      <c r="G10797" s="6719">
        <v>87.5</v>
      </c>
      <c r="H10797" s="6718">
        <v>3</v>
      </c>
      <c r="I10797" s="6719">
        <v>75</v>
      </c>
      <c r="J10797" s="6720">
        <v>0.1889466225791214</v>
      </c>
    </row>
    <row r="10798" spans="1:10" s="71" customFormat="1" ht="13.5" thickBot="1" x14ac:dyDescent="0.25">
      <c r="A10798" s="6593" t="s">
        <v>895</v>
      </c>
      <c r="B10798" s="6713" t="s">
        <v>253</v>
      </c>
      <c r="C10798" s="6729">
        <v>10</v>
      </c>
      <c r="D10798" s="6715">
        <v>0</v>
      </c>
      <c r="E10798" s="6715">
        <v>4</v>
      </c>
      <c r="F10798" s="6716">
        <v>10</v>
      </c>
      <c r="G10798" s="6719">
        <v>100</v>
      </c>
      <c r="H10798" s="6718">
        <v>4</v>
      </c>
      <c r="I10798" s="6719">
        <v>100</v>
      </c>
      <c r="J10798" s="6720">
        <v>0.23618327822390173</v>
      </c>
    </row>
    <row r="10799" spans="1:10" s="71" customFormat="1" ht="13.5" thickBot="1" x14ac:dyDescent="0.25">
      <c r="A10799" s="1714" t="s">
        <v>1224</v>
      </c>
      <c r="B10799" s="6707" t="s">
        <v>633</v>
      </c>
      <c r="C10799" s="6684">
        <v>15</v>
      </c>
      <c r="D10799" s="6721">
        <v>0</v>
      </c>
      <c r="E10799" s="6721">
        <v>5</v>
      </c>
      <c r="F10799" s="6722">
        <v>12</v>
      </c>
      <c r="G10799" s="6711">
        <v>80</v>
      </c>
      <c r="H10799" s="6680">
        <v>2</v>
      </c>
      <c r="I10799" s="6711">
        <v>40</v>
      </c>
      <c r="J10799" s="6732">
        <v>0.35427491733585265</v>
      </c>
    </row>
    <row r="10800" spans="1:10" s="71" customFormat="1" x14ac:dyDescent="0.2">
      <c r="A10800" s="6593" t="s">
        <v>897</v>
      </c>
      <c r="B10800" s="6725" t="s">
        <v>245</v>
      </c>
      <c r="C10800" s="6714">
        <v>10</v>
      </c>
      <c r="D10800" s="6726">
        <v>0</v>
      </c>
      <c r="E10800" s="6726">
        <v>3</v>
      </c>
      <c r="F10800" s="6727">
        <v>8</v>
      </c>
      <c r="G10800" s="6717">
        <v>80</v>
      </c>
      <c r="H10800" s="6728">
        <v>1</v>
      </c>
      <c r="I10800" s="6717">
        <v>33.333333333333329</v>
      </c>
      <c r="J10800" s="6720">
        <v>0.23618327822390173</v>
      </c>
    </row>
    <row r="10801" spans="1:10" s="71" customFormat="1" x14ac:dyDescent="0.2">
      <c r="A10801" s="6593" t="s">
        <v>2505</v>
      </c>
      <c r="B10801" s="6725" t="s">
        <v>245</v>
      </c>
      <c r="C10801" s="6729">
        <v>2</v>
      </c>
      <c r="D10801" s="6715">
        <v>0</v>
      </c>
      <c r="E10801" s="6715">
        <v>1</v>
      </c>
      <c r="F10801" s="6716">
        <v>2</v>
      </c>
      <c r="G10801" s="6719">
        <v>100</v>
      </c>
      <c r="H10801" s="6718">
        <v>1</v>
      </c>
      <c r="I10801" s="6719">
        <v>100</v>
      </c>
      <c r="J10801" s="6720">
        <v>4.723665564478035E-2</v>
      </c>
    </row>
    <row r="10802" spans="1:10" s="71" customFormat="1" x14ac:dyDescent="0.2">
      <c r="A10802" s="6593" t="s">
        <v>902</v>
      </c>
      <c r="B10802" s="6725" t="s">
        <v>250</v>
      </c>
      <c r="C10802" s="6729">
        <v>2</v>
      </c>
      <c r="D10802" s="6715">
        <v>0</v>
      </c>
      <c r="E10802" s="6715">
        <v>1</v>
      </c>
      <c r="F10802" s="6716">
        <v>1</v>
      </c>
      <c r="G10802" s="6719">
        <v>50</v>
      </c>
      <c r="H10802" s="6718">
        <v>0</v>
      </c>
      <c r="I10802" s="6719" t="s">
        <v>613</v>
      </c>
      <c r="J10802" s="6720">
        <v>4.723665564478035E-2</v>
      </c>
    </row>
    <row r="10803" spans="1:10" s="71" customFormat="1" ht="13.5" thickBot="1" x14ac:dyDescent="0.25">
      <c r="A10803" s="6593" t="s">
        <v>904</v>
      </c>
      <c r="B10803" s="6725" t="s">
        <v>252</v>
      </c>
      <c r="C10803" s="6739">
        <v>1</v>
      </c>
      <c r="D10803" s="6740">
        <v>0</v>
      </c>
      <c r="E10803" s="6740">
        <v>0</v>
      </c>
      <c r="F10803" s="6741">
        <v>1</v>
      </c>
      <c r="G10803" s="6742">
        <v>100</v>
      </c>
      <c r="H10803" s="6743">
        <v>0</v>
      </c>
      <c r="I10803" s="6742" t="s">
        <v>613</v>
      </c>
      <c r="J10803" s="6744">
        <v>2.3618327822390175E-2</v>
      </c>
    </row>
    <row r="10804" spans="1:10" s="71" customFormat="1" ht="13.5" thickBot="1" x14ac:dyDescent="0.25">
      <c r="A10804" s="1714" t="s">
        <v>906</v>
      </c>
      <c r="B10804" s="6707" t="s">
        <v>635</v>
      </c>
      <c r="C10804" s="6684">
        <v>112</v>
      </c>
      <c r="D10804" s="6721">
        <v>1</v>
      </c>
      <c r="E10804" s="6721">
        <v>38</v>
      </c>
      <c r="F10804" s="6722">
        <v>112</v>
      </c>
      <c r="G10804" s="6711">
        <v>100</v>
      </c>
      <c r="H10804" s="6680">
        <v>38</v>
      </c>
      <c r="I10804" s="6711">
        <v>100</v>
      </c>
      <c r="J10804" s="6732">
        <v>2.6452527161076995</v>
      </c>
    </row>
    <row r="10805" spans="1:10" s="71" customFormat="1" x14ac:dyDescent="0.2">
      <c r="A10805" s="6593" t="s">
        <v>910</v>
      </c>
      <c r="B10805" s="6725" t="s">
        <v>639</v>
      </c>
      <c r="C10805" s="6729">
        <v>1</v>
      </c>
      <c r="D10805" s="6715">
        <v>0</v>
      </c>
      <c r="E10805" s="6715">
        <v>0</v>
      </c>
      <c r="F10805" s="6716">
        <v>1</v>
      </c>
      <c r="G10805" s="6719">
        <v>100</v>
      </c>
      <c r="H10805" s="6718">
        <v>0</v>
      </c>
      <c r="I10805" s="6719" t="s">
        <v>613</v>
      </c>
      <c r="J10805" s="6720">
        <v>2.3618327822390175E-2</v>
      </c>
    </row>
    <row r="10806" spans="1:10" s="71" customFormat="1" x14ac:dyDescent="0.2">
      <c r="A10806" s="6593" t="s">
        <v>912</v>
      </c>
      <c r="B10806" s="6725" t="s">
        <v>641</v>
      </c>
      <c r="C10806" s="6729">
        <v>47</v>
      </c>
      <c r="D10806" s="6715">
        <v>0</v>
      </c>
      <c r="E10806" s="6715">
        <v>8</v>
      </c>
      <c r="F10806" s="6716">
        <v>47</v>
      </c>
      <c r="G10806" s="6719">
        <v>100</v>
      </c>
      <c r="H10806" s="6718">
        <v>8</v>
      </c>
      <c r="I10806" s="6719">
        <v>100</v>
      </c>
      <c r="J10806" s="6720">
        <v>1.1100614076523381</v>
      </c>
    </row>
    <row r="10807" spans="1:10" s="71" customFormat="1" x14ac:dyDescent="0.2">
      <c r="A10807" s="6593" t="s">
        <v>913</v>
      </c>
      <c r="B10807" s="6725" t="s">
        <v>1167</v>
      </c>
      <c r="C10807" s="6729">
        <v>2</v>
      </c>
      <c r="D10807" s="6715">
        <v>0</v>
      </c>
      <c r="E10807" s="6715">
        <v>0</v>
      </c>
      <c r="F10807" s="6716">
        <v>2</v>
      </c>
      <c r="G10807" s="6719">
        <v>100</v>
      </c>
      <c r="H10807" s="6718">
        <v>0</v>
      </c>
      <c r="I10807" s="6719" t="s">
        <v>613</v>
      </c>
      <c r="J10807" s="6720">
        <v>4.723665564478035E-2</v>
      </c>
    </row>
    <row r="10808" spans="1:10" s="71" customFormat="1" x14ac:dyDescent="0.2">
      <c r="A10808" s="6593" t="s">
        <v>916</v>
      </c>
      <c r="B10808" s="6725" t="s">
        <v>645</v>
      </c>
      <c r="C10808" s="6729">
        <v>1</v>
      </c>
      <c r="D10808" s="6715">
        <v>0</v>
      </c>
      <c r="E10808" s="6715">
        <v>0</v>
      </c>
      <c r="F10808" s="6716">
        <v>1</v>
      </c>
      <c r="G10808" s="6719">
        <v>100</v>
      </c>
      <c r="H10808" s="6718">
        <v>0</v>
      </c>
      <c r="I10808" s="6719" t="s">
        <v>613</v>
      </c>
      <c r="J10808" s="6720">
        <v>2.3618327822390175E-2</v>
      </c>
    </row>
    <row r="10809" spans="1:10" s="71" customFormat="1" ht="13.5" thickBot="1" x14ac:dyDescent="0.25">
      <c r="A10809" s="6593" t="s">
        <v>466</v>
      </c>
      <c r="B10809" s="6713" t="s">
        <v>467</v>
      </c>
      <c r="C10809" s="6729">
        <v>61</v>
      </c>
      <c r="D10809" s="6715">
        <v>1</v>
      </c>
      <c r="E10809" s="6715">
        <v>30</v>
      </c>
      <c r="F10809" s="6716">
        <v>61</v>
      </c>
      <c r="G10809" s="6719">
        <v>100</v>
      </c>
      <c r="H10809" s="6718">
        <v>30</v>
      </c>
      <c r="I10809" s="6719">
        <v>100</v>
      </c>
      <c r="J10809" s="6720">
        <v>1.4407179971658006</v>
      </c>
    </row>
    <row r="10810" spans="1:10" s="71" customFormat="1" ht="13.5" thickBot="1" x14ac:dyDescent="0.25">
      <c r="A10810" s="1714" t="s">
        <v>918</v>
      </c>
      <c r="B10810" s="6707" t="s">
        <v>648</v>
      </c>
      <c r="C10810" s="6684">
        <v>186</v>
      </c>
      <c r="D10810" s="6721">
        <v>60</v>
      </c>
      <c r="E10810" s="6721">
        <v>116</v>
      </c>
      <c r="F10810" s="6722">
        <v>186</v>
      </c>
      <c r="G10810" s="6711">
        <v>100</v>
      </c>
      <c r="H10810" s="6680">
        <v>116</v>
      </c>
      <c r="I10810" s="6711">
        <v>100</v>
      </c>
      <c r="J10810" s="6732">
        <v>4.3930089749645722</v>
      </c>
    </row>
    <row r="10811" spans="1:10" s="71" customFormat="1" x14ac:dyDescent="0.2">
      <c r="A10811" s="6593" t="s">
        <v>656</v>
      </c>
      <c r="B10811" s="6725" t="s">
        <v>657</v>
      </c>
      <c r="C10811" s="6614">
        <v>160</v>
      </c>
      <c r="D10811" s="6715">
        <v>52</v>
      </c>
      <c r="E10811" s="6715">
        <v>101</v>
      </c>
      <c r="F10811" s="6716">
        <v>160</v>
      </c>
      <c r="G10811" s="6719">
        <v>100</v>
      </c>
      <c r="H10811" s="6718">
        <v>101</v>
      </c>
      <c r="I10811" s="6719">
        <v>100</v>
      </c>
      <c r="J10811" s="6720">
        <v>3.7789324515824276</v>
      </c>
    </row>
    <row r="10812" spans="1:10" s="71" customFormat="1" x14ac:dyDescent="0.2">
      <c r="A10812" s="6593" t="s">
        <v>929</v>
      </c>
      <c r="B10812" s="6713" t="s">
        <v>658</v>
      </c>
      <c r="C10812" s="6729">
        <v>25</v>
      </c>
      <c r="D10812" s="6715">
        <v>8</v>
      </c>
      <c r="E10812" s="6715">
        <v>15</v>
      </c>
      <c r="F10812" s="6716">
        <v>25</v>
      </c>
      <c r="G10812" s="6719">
        <v>100</v>
      </c>
      <c r="H10812" s="6718">
        <v>15</v>
      </c>
      <c r="I10812" s="6719">
        <v>100</v>
      </c>
      <c r="J10812" s="6720">
        <v>0.59045819555975432</v>
      </c>
    </row>
    <row r="10813" spans="1:10" s="71" customFormat="1" ht="23.25" thickBot="1" x14ac:dyDescent="0.25">
      <c r="A10813" s="6593" t="s">
        <v>1323</v>
      </c>
      <c r="B10813" s="6745" t="s">
        <v>660</v>
      </c>
      <c r="C10813" s="6729">
        <v>1</v>
      </c>
      <c r="D10813" s="6715">
        <v>0</v>
      </c>
      <c r="E10813" s="6715">
        <v>0</v>
      </c>
      <c r="F10813" s="6716">
        <v>1</v>
      </c>
      <c r="G10813" s="6719">
        <v>100</v>
      </c>
      <c r="H10813" s="6718">
        <v>0</v>
      </c>
      <c r="I10813" s="6719" t="s">
        <v>613</v>
      </c>
      <c r="J10813" s="6720">
        <v>2.3618327822390175E-2</v>
      </c>
    </row>
    <row r="10814" spans="1:10" s="71" customFormat="1" ht="13.5" thickBot="1" x14ac:dyDescent="0.25">
      <c r="A10814" s="1714" t="s">
        <v>932</v>
      </c>
      <c r="B10814" s="6707" t="s">
        <v>662</v>
      </c>
      <c r="C10814" s="6684">
        <v>17</v>
      </c>
      <c r="D10814" s="6721">
        <v>6</v>
      </c>
      <c r="E10814" s="6721">
        <v>8</v>
      </c>
      <c r="F10814" s="6722">
        <v>11</v>
      </c>
      <c r="G10814" s="6711">
        <v>64.705882352941174</v>
      </c>
      <c r="H10814" s="6680">
        <v>2</v>
      </c>
      <c r="I10814" s="6711">
        <v>25</v>
      </c>
      <c r="J10814" s="6732">
        <v>0.40151157298063295</v>
      </c>
    </row>
    <row r="10815" spans="1:10" s="71" customFormat="1" x14ac:dyDescent="0.2">
      <c r="A10815" s="6593" t="s">
        <v>944</v>
      </c>
      <c r="B10815" s="6725" t="s">
        <v>361</v>
      </c>
      <c r="C10815" s="6729">
        <v>14</v>
      </c>
      <c r="D10815" s="6715">
        <v>6</v>
      </c>
      <c r="E10815" s="6715">
        <v>8</v>
      </c>
      <c r="F10815" s="6716">
        <v>7</v>
      </c>
      <c r="G10815" s="6719">
        <v>50</v>
      </c>
      <c r="H10815" s="6718">
        <v>1</v>
      </c>
      <c r="I10815" s="6719">
        <v>12.5</v>
      </c>
      <c r="J10815" s="6720">
        <v>0.33065658951346244</v>
      </c>
    </row>
    <row r="10816" spans="1:10" s="71" customFormat="1" x14ac:dyDescent="0.2">
      <c r="A10816" s="6593" t="s">
        <v>945</v>
      </c>
      <c r="B10816" s="6725" t="s">
        <v>362</v>
      </c>
      <c r="C10816" s="6729">
        <v>2</v>
      </c>
      <c r="D10816" s="6715">
        <v>0</v>
      </c>
      <c r="E10816" s="6715">
        <v>0</v>
      </c>
      <c r="F10816" s="6716">
        <v>3</v>
      </c>
      <c r="G10816" s="6719">
        <v>150</v>
      </c>
      <c r="H10816" s="6718">
        <v>1</v>
      </c>
      <c r="I10816" s="6719" t="s">
        <v>613</v>
      </c>
      <c r="J10816" s="6720">
        <v>4.723665564478035E-2</v>
      </c>
    </row>
    <row r="10817" spans="1:10" s="71" customFormat="1" ht="13.5" thickBot="1" x14ac:dyDescent="0.25">
      <c r="A10817" s="6593" t="s">
        <v>952</v>
      </c>
      <c r="B10817" s="6725" t="s">
        <v>371</v>
      </c>
      <c r="C10817" s="6739">
        <v>1</v>
      </c>
      <c r="D10817" s="6740">
        <v>0</v>
      </c>
      <c r="E10817" s="6740">
        <v>0</v>
      </c>
      <c r="F10817" s="6741">
        <v>1</v>
      </c>
      <c r="G10817" s="6742">
        <v>100</v>
      </c>
      <c r="H10817" s="6743">
        <v>0</v>
      </c>
      <c r="I10817" s="6742" t="s">
        <v>613</v>
      </c>
      <c r="J10817" s="6744">
        <v>2.3618327822390175E-2</v>
      </c>
    </row>
    <row r="10818" spans="1:10" s="71" customFormat="1" ht="13.5" thickBot="1" x14ac:dyDescent="0.25">
      <c r="A10818" s="1714" t="s">
        <v>955</v>
      </c>
      <c r="B10818" s="6707" t="s">
        <v>666</v>
      </c>
      <c r="C10818" s="6684">
        <v>19</v>
      </c>
      <c r="D10818" s="6721">
        <v>1</v>
      </c>
      <c r="E10818" s="6721">
        <v>16</v>
      </c>
      <c r="F10818" s="6722">
        <v>17</v>
      </c>
      <c r="G10818" s="6711">
        <v>89.473684210526315</v>
      </c>
      <c r="H10818" s="6722">
        <v>14</v>
      </c>
      <c r="I10818" s="6711">
        <v>87.5</v>
      </c>
      <c r="J10818" s="6732">
        <v>0.44874822862541336</v>
      </c>
    </row>
    <row r="10819" spans="1:10" s="71" customFormat="1" ht="22.5" x14ac:dyDescent="0.2">
      <c r="A10819" s="6593" t="s">
        <v>956</v>
      </c>
      <c r="B10819" s="6725" t="s">
        <v>373</v>
      </c>
      <c r="C10819" s="6714">
        <v>17</v>
      </c>
      <c r="D10819" s="6726">
        <v>1</v>
      </c>
      <c r="E10819" s="6726">
        <v>14</v>
      </c>
      <c r="F10819" s="6727">
        <v>16</v>
      </c>
      <c r="G10819" s="6717">
        <v>94.117647058823522</v>
      </c>
      <c r="H10819" s="6728">
        <v>13</v>
      </c>
      <c r="I10819" s="6717">
        <v>92.857142857142861</v>
      </c>
      <c r="J10819" s="6720">
        <v>0.40151157298063295</v>
      </c>
    </row>
    <row r="10820" spans="1:10" s="71" customFormat="1" x14ac:dyDescent="0.2">
      <c r="A10820" s="6593" t="s">
        <v>957</v>
      </c>
      <c r="B10820" s="6725" t="s">
        <v>374</v>
      </c>
      <c r="C10820" s="6729">
        <v>1</v>
      </c>
      <c r="D10820" s="6715">
        <v>0</v>
      </c>
      <c r="E10820" s="6715">
        <v>1</v>
      </c>
      <c r="F10820" s="6716">
        <v>0</v>
      </c>
      <c r="G10820" s="6719" t="s">
        <v>613</v>
      </c>
      <c r="H10820" s="6718">
        <v>0</v>
      </c>
      <c r="I10820" s="6719" t="s">
        <v>613</v>
      </c>
      <c r="J10820" s="6720">
        <v>2.3618327822390175E-2</v>
      </c>
    </row>
    <row r="10821" spans="1:10" s="71" customFormat="1" ht="23.25" thickBot="1" x14ac:dyDescent="0.25">
      <c r="A10821" s="6593" t="s">
        <v>959</v>
      </c>
      <c r="B10821" s="6725" t="s">
        <v>376</v>
      </c>
      <c r="C10821" s="6729">
        <v>1</v>
      </c>
      <c r="D10821" s="6715">
        <v>0</v>
      </c>
      <c r="E10821" s="6715">
        <v>1</v>
      </c>
      <c r="F10821" s="6716">
        <v>1</v>
      </c>
      <c r="G10821" s="6719">
        <v>100</v>
      </c>
      <c r="H10821" s="6718">
        <v>1</v>
      </c>
      <c r="I10821" s="6719">
        <v>100</v>
      </c>
      <c r="J10821" s="6720">
        <v>2.3618327822390175E-2</v>
      </c>
    </row>
    <row r="10822" spans="1:10" s="71" customFormat="1" ht="13.5" thickBot="1" x14ac:dyDescent="0.25">
      <c r="A10822" s="1714" t="s">
        <v>964</v>
      </c>
      <c r="B10822" s="6707" t="s">
        <v>669</v>
      </c>
      <c r="C10822" s="6684">
        <v>83</v>
      </c>
      <c r="D10822" s="6721">
        <v>5</v>
      </c>
      <c r="E10822" s="6721">
        <v>9</v>
      </c>
      <c r="F10822" s="6722">
        <v>83</v>
      </c>
      <c r="G10822" s="6711">
        <v>100</v>
      </c>
      <c r="H10822" s="6680">
        <v>9</v>
      </c>
      <c r="I10822" s="6711">
        <v>100</v>
      </c>
      <c r="J10822" s="6732">
        <v>1.9603212092583846</v>
      </c>
    </row>
    <row r="10823" spans="1:10" s="71" customFormat="1" x14ac:dyDescent="0.2">
      <c r="A10823" s="6593" t="s">
        <v>966</v>
      </c>
      <c r="B10823" s="6725" t="s">
        <v>670</v>
      </c>
      <c r="C10823" s="6729">
        <v>1</v>
      </c>
      <c r="D10823" s="6715">
        <v>0</v>
      </c>
      <c r="E10823" s="6715">
        <v>1</v>
      </c>
      <c r="F10823" s="6716">
        <v>0</v>
      </c>
      <c r="G10823" s="6719" t="s">
        <v>613</v>
      </c>
      <c r="H10823" s="6718">
        <v>0</v>
      </c>
      <c r="I10823" s="6719" t="s">
        <v>613</v>
      </c>
      <c r="J10823" s="6720">
        <v>2.3618327822390175E-2</v>
      </c>
    </row>
    <row r="10824" spans="1:10" s="71" customFormat="1" x14ac:dyDescent="0.2">
      <c r="A10824" s="6593" t="s">
        <v>968</v>
      </c>
      <c r="B10824" s="6713" t="s">
        <v>672</v>
      </c>
      <c r="C10824" s="6729">
        <v>3</v>
      </c>
      <c r="D10824" s="6715">
        <v>0</v>
      </c>
      <c r="E10824" s="6715">
        <v>0</v>
      </c>
      <c r="F10824" s="6716">
        <v>3</v>
      </c>
      <c r="G10824" s="6719">
        <v>100</v>
      </c>
      <c r="H10824" s="6718">
        <v>0</v>
      </c>
      <c r="I10824" s="6719" t="s">
        <v>613</v>
      </c>
      <c r="J10824" s="6720">
        <v>7.0854983467170535E-2</v>
      </c>
    </row>
    <row r="10825" spans="1:10" s="71" customFormat="1" ht="13.5" thickBot="1" x14ac:dyDescent="0.25">
      <c r="A10825" s="6593" t="s">
        <v>969</v>
      </c>
      <c r="B10825" s="6713" t="s">
        <v>673</v>
      </c>
      <c r="C10825" s="6729">
        <v>79</v>
      </c>
      <c r="D10825" s="6715">
        <v>5</v>
      </c>
      <c r="E10825" s="6715">
        <v>8</v>
      </c>
      <c r="F10825" s="6716">
        <v>80</v>
      </c>
      <c r="G10825" s="6719">
        <v>101.26582278481013</v>
      </c>
      <c r="H10825" s="6718">
        <v>9</v>
      </c>
      <c r="I10825" s="6719">
        <v>112.5</v>
      </c>
      <c r="J10825" s="6720">
        <v>1.865847897968824</v>
      </c>
    </row>
    <row r="10826" spans="1:10" s="71" customFormat="1" ht="13.5" thickBot="1" x14ac:dyDescent="0.25">
      <c r="A10826" s="1714" t="s">
        <v>970</v>
      </c>
      <c r="B10826" s="6707" t="s">
        <v>674</v>
      </c>
      <c r="C10826" s="6684">
        <v>2472</v>
      </c>
      <c r="D10826" s="6721">
        <v>23</v>
      </c>
      <c r="E10826" s="6721">
        <v>2333</v>
      </c>
      <c r="F10826" s="6722">
        <v>976</v>
      </c>
      <c r="G10826" s="6711">
        <v>39.482200647249186</v>
      </c>
      <c r="H10826" s="6680">
        <v>837</v>
      </c>
      <c r="I10826" s="6711">
        <v>35.876553793399054</v>
      </c>
      <c r="J10826" s="6732">
        <v>58.384506376948508</v>
      </c>
    </row>
    <row r="10827" spans="1:10" s="71" customFormat="1" x14ac:dyDescent="0.2">
      <c r="A10827" s="6593" t="s">
        <v>471</v>
      </c>
      <c r="B10827" s="6725" t="s">
        <v>472</v>
      </c>
      <c r="C10827" s="6714">
        <v>694</v>
      </c>
      <c r="D10827" s="6726">
        <v>5</v>
      </c>
      <c r="E10827" s="6726">
        <v>677</v>
      </c>
      <c r="F10827" s="6727">
        <v>247</v>
      </c>
      <c r="G10827" s="6717">
        <v>35.590778097982714</v>
      </c>
      <c r="H10827" s="6728">
        <v>230</v>
      </c>
      <c r="I10827" s="6717">
        <v>33.973412112259972</v>
      </c>
      <c r="J10827" s="6720">
        <v>16.391119508738779</v>
      </c>
    </row>
    <row r="10828" spans="1:10" s="71" customFormat="1" x14ac:dyDescent="0.2">
      <c r="A10828" s="6593" t="s">
        <v>971</v>
      </c>
      <c r="B10828" s="6713" t="s">
        <v>675</v>
      </c>
      <c r="C10828" s="6729">
        <v>1318</v>
      </c>
      <c r="D10828" s="6715">
        <v>15</v>
      </c>
      <c r="E10828" s="6715">
        <v>1299</v>
      </c>
      <c r="F10828" s="6716">
        <v>370</v>
      </c>
      <c r="G10828" s="6719">
        <v>28.072837632776938</v>
      </c>
      <c r="H10828" s="6718">
        <v>351</v>
      </c>
      <c r="I10828" s="6719">
        <v>27.020785219399539</v>
      </c>
      <c r="J10828" s="6746">
        <v>31.128956069910252</v>
      </c>
    </row>
    <row r="10829" spans="1:10" s="71" customFormat="1" x14ac:dyDescent="0.2">
      <c r="A10829" s="6593" t="s">
        <v>473</v>
      </c>
      <c r="B10829" s="6713" t="s">
        <v>474</v>
      </c>
      <c r="C10829" s="6729">
        <v>122</v>
      </c>
      <c r="D10829" s="6715">
        <v>0</v>
      </c>
      <c r="E10829" s="6715">
        <v>121</v>
      </c>
      <c r="F10829" s="6716">
        <v>61</v>
      </c>
      <c r="G10829" s="6717">
        <v>50</v>
      </c>
      <c r="H10829" s="6728">
        <v>60</v>
      </c>
      <c r="I10829" s="6717">
        <v>49.586776859504134</v>
      </c>
      <c r="J10829" s="6720">
        <v>2.8814359943316012</v>
      </c>
    </row>
    <row r="10830" spans="1:10" s="71" customFormat="1" x14ac:dyDescent="0.2">
      <c r="A10830" s="6593" t="s">
        <v>475</v>
      </c>
      <c r="B10830" s="6713" t="s">
        <v>476</v>
      </c>
      <c r="C10830" s="6729">
        <v>9</v>
      </c>
      <c r="D10830" s="6715">
        <v>1</v>
      </c>
      <c r="E10830" s="6715">
        <v>7</v>
      </c>
      <c r="F10830" s="6716">
        <v>9</v>
      </c>
      <c r="G10830" s="6719">
        <v>100</v>
      </c>
      <c r="H10830" s="6718">
        <v>7</v>
      </c>
      <c r="I10830" s="6719">
        <v>100</v>
      </c>
      <c r="J10830" s="6746">
        <v>0.21256495040151155</v>
      </c>
    </row>
    <row r="10831" spans="1:10" s="71" customFormat="1" x14ac:dyDescent="0.2">
      <c r="A10831" s="6593" t="s">
        <v>972</v>
      </c>
      <c r="B10831" s="6713" t="s">
        <v>676</v>
      </c>
      <c r="C10831" s="6729">
        <v>9</v>
      </c>
      <c r="D10831" s="6715">
        <v>0</v>
      </c>
      <c r="E10831" s="6715">
        <v>6</v>
      </c>
      <c r="F10831" s="6716">
        <v>9</v>
      </c>
      <c r="G10831" s="6719">
        <v>100</v>
      </c>
      <c r="H10831" s="6718">
        <v>6</v>
      </c>
      <c r="I10831" s="6719">
        <v>100</v>
      </c>
      <c r="J10831" s="6746">
        <v>0.21256495040151155</v>
      </c>
    </row>
    <row r="10832" spans="1:10" s="71" customFormat="1" x14ac:dyDescent="0.2">
      <c r="A10832" s="6593" t="s">
        <v>973</v>
      </c>
      <c r="B10832" s="6713" t="s">
        <v>677</v>
      </c>
      <c r="C10832" s="6729">
        <v>63</v>
      </c>
      <c r="D10832" s="6715">
        <v>0</v>
      </c>
      <c r="E10832" s="6715">
        <v>3</v>
      </c>
      <c r="F10832" s="6716">
        <v>63</v>
      </c>
      <c r="G10832" s="6719">
        <v>100</v>
      </c>
      <c r="H10832" s="6718">
        <v>3</v>
      </c>
      <c r="I10832" s="6719">
        <v>100</v>
      </c>
      <c r="J10832" s="6746">
        <v>1.4879546528105809</v>
      </c>
    </row>
    <row r="10833" spans="1:10" s="71" customFormat="1" x14ac:dyDescent="0.2">
      <c r="A10833" s="6593" t="s">
        <v>974</v>
      </c>
      <c r="B10833" s="6713" t="s">
        <v>678</v>
      </c>
      <c r="C10833" s="6729">
        <v>11</v>
      </c>
      <c r="D10833" s="6715">
        <v>0</v>
      </c>
      <c r="E10833" s="6715">
        <v>11</v>
      </c>
      <c r="F10833" s="6716">
        <v>7</v>
      </c>
      <c r="G10833" s="6719">
        <v>63.636363636363633</v>
      </c>
      <c r="H10833" s="6718">
        <v>7</v>
      </c>
      <c r="I10833" s="6719">
        <v>63.636363636363633</v>
      </c>
      <c r="J10833" s="6746">
        <v>0.25980160604629193</v>
      </c>
    </row>
    <row r="10834" spans="1:10" s="71" customFormat="1" x14ac:dyDescent="0.2">
      <c r="A10834" s="6593" t="s">
        <v>477</v>
      </c>
      <c r="B10834" s="6713" t="s">
        <v>478</v>
      </c>
      <c r="C10834" s="6729">
        <v>92</v>
      </c>
      <c r="D10834" s="6715">
        <v>2</v>
      </c>
      <c r="E10834" s="6715">
        <v>77</v>
      </c>
      <c r="F10834" s="6716">
        <v>67</v>
      </c>
      <c r="G10834" s="6719">
        <v>72.826086956521735</v>
      </c>
      <c r="H10834" s="6718">
        <v>52</v>
      </c>
      <c r="I10834" s="6719">
        <v>67.532467532467535</v>
      </c>
      <c r="J10834" s="6746">
        <v>2.1728861596598961</v>
      </c>
    </row>
    <row r="10835" spans="1:10" s="71" customFormat="1" x14ac:dyDescent="0.2">
      <c r="A10835" s="6593" t="s">
        <v>479</v>
      </c>
      <c r="B10835" s="6713" t="s">
        <v>480</v>
      </c>
      <c r="C10835" s="6729">
        <v>122</v>
      </c>
      <c r="D10835" s="6715">
        <v>0</v>
      </c>
      <c r="E10835" s="6715">
        <v>105</v>
      </c>
      <c r="F10835" s="6716">
        <v>110</v>
      </c>
      <c r="G10835" s="6719">
        <v>90.163934426229503</v>
      </c>
      <c r="H10835" s="6718">
        <v>93</v>
      </c>
      <c r="I10835" s="6719">
        <v>88.571428571428569</v>
      </c>
      <c r="J10835" s="6746">
        <v>2.8814359943316012</v>
      </c>
    </row>
    <row r="10836" spans="1:10" s="71" customFormat="1" x14ac:dyDescent="0.2">
      <c r="A10836" s="6593" t="s">
        <v>975</v>
      </c>
      <c r="B10836" s="6713" t="s">
        <v>572</v>
      </c>
      <c r="C10836" s="6729">
        <v>5</v>
      </c>
      <c r="D10836" s="6715">
        <v>0</v>
      </c>
      <c r="E10836" s="6715">
        <v>4</v>
      </c>
      <c r="F10836" s="6716">
        <v>5</v>
      </c>
      <c r="G10836" s="6719">
        <v>100</v>
      </c>
      <c r="H10836" s="6718">
        <v>4</v>
      </c>
      <c r="I10836" s="6719">
        <v>100</v>
      </c>
      <c r="J10836" s="6746">
        <v>0.11809163911195086</v>
      </c>
    </row>
    <row r="10837" spans="1:10" s="71" customFormat="1" x14ac:dyDescent="0.2">
      <c r="A10837" s="6593" t="s">
        <v>976</v>
      </c>
      <c r="B10837" s="6713" t="s">
        <v>528</v>
      </c>
      <c r="C10837" s="6729">
        <v>1</v>
      </c>
      <c r="D10837" s="6715">
        <v>0</v>
      </c>
      <c r="E10837" s="6715">
        <v>1</v>
      </c>
      <c r="F10837" s="6716">
        <v>1</v>
      </c>
      <c r="G10837" s="6719">
        <v>100</v>
      </c>
      <c r="H10837" s="6718">
        <v>1</v>
      </c>
      <c r="I10837" s="6719">
        <v>100</v>
      </c>
      <c r="J10837" s="6746">
        <v>2.3618327822390175E-2</v>
      </c>
    </row>
    <row r="10838" spans="1:10" s="71" customFormat="1" x14ac:dyDescent="0.2">
      <c r="A10838" s="6593" t="s">
        <v>978</v>
      </c>
      <c r="B10838" s="6713" t="s">
        <v>530</v>
      </c>
      <c r="C10838" s="6729">
        <v>1</v>
      </c>
      <c r="D10838" s="6715">
        <v>0</v>
      </c>
      <c r="E10838" s="6715">
        <v>1</v>
      </c>
      <c r="F10838" s="6716">
        <v>1</v>
      </c>
      <c r="G10838" s="6719">
        <v>100</v>
      </c>
      <c r="H10838" s="6718">
        <v>1</v>
      </c>
      <c r="I10838" s="6719">
        <v>100</v>
      </c>
      <c r="J10838" s="6746">
        <v>2.3618327822390175E-2</v>
      </c>
    </row>
    <row r="10839" spans="1:10" s="71" customFormat="1" x14ac:dyDescent="0.2">
      <c r="A10839" s="6593" t="s">
        <v>979</v>
      </c>
      <c r="B10839" s="6713" t="s">
        <v>531</v>
      </c>
      <c r="C10839" s="6729">
        <v>2</v>
      </c>
      <c r="D10839" s="6715">
        <v>0</v>
      </c>
      <c r="E10839" s="6715">
        <v>0</v>
      </c>
      <c r="F10839" s="6716">
        <v>2</v>
      </c>
      <c r="G10839" s="6719">
        <v>100</v>
      </c>
      <c r="H10839" s="6718">
        <v>0</v>
      </c>
      <c r="I10839" s="6719" t="s">
        <v>613</v>
      </c>
      <c r="J10839" s="6746">
        <v>4.723665564478035E-2</v>
      </c>
    </row>
    <row r="10840" spans="1:10" s="71" customFormat="1" x14ac:dyDescent="0.2">
      <c r="A10840" s="6593" t="s">
        <v>680</v>
      </c>
      <c r="B10840" s="6725" t="s">
        <v>681</v>
      </c>
      <c r="C10840" s="6729">
        <v>6</v>
      </c>
      <c r="D10840" s="6715">
        <v>0</v>
      </c>
      <c r="E10840" s="6715">
        <v>4</v>
      </c>
      <c r="F10840" s="6716">
        <v>6</v>
      </c>
      <c r="G10840" s="6719">
        <v>100</v>
      </c>
      <c r="H10840" s="6718">
        <v>4</v>
      </c>
      <c r="I10840" s="6719">
        <v>100</v>
      </c>
      <c r="J10840" s="6746">
        <v>0.14170996693434107</v>
      </c>
    </row>
    <row r="10841" spans="1:10" s="71" customFormat="1" ht="13.5" thickBot="1" x14ac:dyDescent="0.25">
      <c r="A10841" s="6593" t="s">
        <v>981</v>
      </c>
      <c r="B10841" s="6725" t="s">
        <v>682</v>
      </c>
      <c r="C10841" s="6729">
        <v>17</v>
      </c>
      <c r="D10841" s="6715">
        <v>0</v>
      </c>
      <c r="E10841" s="6715">
        <v>17</v>
      </c>
      <c r="F10841" s="6716">
        <v>18</v>
      </c>
      <c r="G10841" s="6719">
        <v>105.88235294117648</v>
      </c>
      <c r="H10841" s="6718">
        <v>18</v>
      </c>
      <c r="I10841" s="6719">
        <v>105.88235294117648</v>
      </c>
      <c r="J10841" s="6746">
        <v>0.40151157298063295</v>
      </c>
    </row>
    <row r="10842" spans="1:10" s="71" customFormat="1" ht="13.5" thickBot="1" x14ac:dyDescent="0.25">
      <c r="A10842" s="1714" t="s">
        <v>983</v>
      </c>
      <c r="B10842" s="6707" t="s">
        <v>685</v>
      </c>
      <c r="C10842" s="6684">
        <v>127</v>
      </c>
      <c r="D10842" s="6721">
        <v>17</v>
      </c>
      <c r="E10842" s="6721">
        <v>68</v>
      </c>
      <c r="F10842" s="6722">
        <v>130</v>
      </c>
      <c r="G10842" s="6711">
        <v>102.36220472440945</v>
      </c>
      <c r="H10842" s="6680">
        <v>71</v>
      </c>
      <c r="I10842" s="6711">
        <v>104.41176470588236</v>
      </c>
      <c r="J10842" s="6732">
        <v>2.9995276334435523</v>
      </c>
    </row>
    <row r="10843" spans="1:10" s="71" customFormat="1" x14ac:dyDescent="0.2">
      <c r="A10843" s="6593" t="s">
        <v>686</v>
      </c>
      <c r="B10843" s="6725" t="s">
        <v>532</v>
      </c>
      <c r="C10843" s="6714">
        <v>34</v>
      </c>
      <c r="D10843" s="6726">
        <v>0</v>
      </c>
      <c r="E10843" s="6726">
        <v>10</v>
      </c>
      <c r="F10843" s="6727">
        <v>34</v>
      </c>
      <c r="G10843" s="6717">
        <v>100</v>
      </c>
      <c r="H10843" s="6728">
        <v>10</v>
      </c>
      <c r="I10843" s="6717">
        <v>100</v>
      </c>
      <c r="J10843" s="6720">
        <v>0.80302314596126589</v>
      </c>
    </row>
    <row r="10844" spans="1:10" s="71" customFormat="1" x14ac:dyDescent="0.2">
      <c r="A10844" s="6593" t="s">
        <v>984</v>
      </c>
      <c r="B10844" s="6713" t="s">
        <v>533</v>
      </c>
      <c r="C10844" s="6729">
        <v>28</v>
      </c>
      <c r="D10844" s="6715">
        <v>0</v>
      </c>
      <c r="E10844" s="6715">
        <v>18</v>
      </c>
      <c r="F10844" s="6716">
        <v>29</v>
      </c>
      <c r="G10844" s="6719">
        <v>103.57142857142858</v>
      </c>
      <c r="H10844" s="6718">
        <v>19</v>
      </c>
      <c r="I10844" s="6719">
        <v>105.55555555555556</v>
      </c>
      <c r="J10844" s="6746">
        <v>0.66131317902692488</v>
      </c>
    </row>
    <row r="10845" spans="1:10" s="71" customFormat="1" x14ac:dyDescent="0.2">
      <c r="A10845" s="6593" t="s">
        <v>985</v>
      </c>
      <c r="B10845" s="6725" t="s">
        <v>534</v>
      </c>
      <c r="C10845" s="6729">
        <v>7</v>
      </c>
      <c r="D10845" s="6715">
        <v>0</v>
      </c>
      <c r="E10845" s="6715">
        <v>3</v>
      </c>
      <c r="F10845" s="6716">
        <v>7</v>
      </c>
      <c r="G10845" s="6719">
        <v>100</v>
      </c>
      <c r="H10845" s="6718">
        <v>3</v>
      </c>
      <c r="I10845" s="6719">
        <v>100</v>
      </c>
      <c r="J10845" s="6746">
        <v>0.16532829475673122</v>
      </c>
    </row>
    <row r="10846" spans="1:10" s="71" customFormat="1" x14ac:dyDescent="0.2">
      <c r="A10846" s="6593" t="s">
        <v>986</v>
      </c>
      <c r="B10846" s="6725" t="s">
        <v>535</v>
      </c>
      <c r="C10846" s="6729">
        <v>1</v>
      </c>
      <c r="D10846" s="6715">
        <v>0</v>
      </c>
      <c r="E10846" s="6715">
        <v>1</v>
      </c>
      <c r="F10846" s="6716">
        <v>1</v>
      </c>
      <c r="G10846" s="6719">
        <v>100</v>
      </c>
      <c r="H10846" s="6718">
        <v>1</v>
      </c>
      <c r="I10846" s="6719">
        <v>100</v>
      </c>
      <c r="J10846" s="6746">
        <v>2.3618327822390175E-2</v>
      </c>
    </row>
    <row r="10847" spans="1:10" s="71" customFormat="1" x14ac:dyDescent="0.2">
      <c r="A10847" s="6593" t="s">
        <v>987</v>
      </c>
      <c r="B10847" s="6725" t="s">
        <v>536</v>
      </c>
      <c r="C10847" s="6729">
        <v>2</v>
      </c>
      <c r="D10847" s="6715">
        <v>0</v>
      </c>
      <c r="E10847" s="6715">
        <v>1</v>
      </c>
      <c r="F10847" s="6716">
        <v>2</v>
      </c>
      <c r="G10847" s="6719">
        <v>100</v>
      </c>
      <c r="H10847" s="6718">
        <v>1</v>
      </c>
      <c r="I10847" s="6719">
        <v>100</v>
      </c>
      <c r="J10847" s="6746">
        <v>4.723665564478035E-2</v>
      </c>
    </row>
    <row r="10848" spans="1:10" s="71" customFormat="1" x14ac:dyDescent="0.2">
      <c r="A10848" s="6593" t="s">
        <v>687</v>
      </c>
      <c r="B10848" s="6725" t="s">
        <v>542</v>
      </c>
      <c r="C10848" s="6729">
        <v>2</v>
      </c>
      <c r="D10848" s="6715">
        <v>0</v>
      </c>
      <c r="E10848" s="6715">
        <v>0</v>
      </c>
      <c r="F10848" s="6716">
        <v>2</v>
      </c>
      <c r="G10848" s="6719">
        <v>100</v>
      </c>
      <c r="H10848" s="6718">
        <v>0</v>
      </c>
      <c r="I10848" s="6719" t="s">
        <v>613</v>
      </c>
      <c r="J10848" s="6746">
        <v>4.723665564478035E-2</v>
      </c>
    </row>
    <row r="10849" spans="1:10" s="71" customFormat="1" x14ac:dyDescent="0.2">
      <c r="A10849" s="6593" t="s">
        <v>688</v>
      </c>
      <c r="B10849" s="6725" t="s">
        <v>587</v>
      </c>
      <c r="C10849" s="6729">
        <v>6</v>
      </c>
      <c r="D10849" s="6715">
        <v>4</v>
      </c>
      <c r="E10849" s="6715">
        <v>2</v>
      </c>
      <c r="F10849" s="6716">
        <v>6</v>
      </c>
      <c r="G10849" s="6719">
        <v>100</v>
      </c>
      <c r="H10849" s="6718">
        <v>2</v>
      </c>
      <c r="I10849" s="6719">
        <v>100</v>
      </c>
      <c r="J10849" s="6746">
        <v>0.14170996693434107</v>
      </c>
    </row>
    <row r="10850" spans="1:10" s="71" customFormat="1" x14ac:dyDescent="0.2">
      <c r="A10850" s="6593" t="s">
        <v>691</v>
      </c>
      <c r="B10850" s="6725" t="s">
        <v>586</v>
      </c>
      <c r="C10850" s="6729">
        <v>46</v>
      </c>
      <c r="D10850" s="6715">
        <v>13</v>
      </c>
      <c r="E10850" s="6715">
        <v>33</v>
      </c>
      <c r="F10850" s="6716">
        <v>48</v>
      </c>
      <c r="G10850" s="6719">
        <v>104.34782608695652</v>
      </c>
      <c r="H10850" s="6718">
        <v>35</v>
      </c>
      <c r="I10850" s="6719">
        <v>106.06060606060606</v>
      </c>
      <c r="J10850" s="6746">
        <v>1.086443079829948</v>
      </c>
    </row>
    <row r="10851" spans="1:10" s="71" customFormat="1" ht="13.5" thickBot="1" x14ac:dyDescent="0.25">
      <c r="A10851" s="6593" t="s">
        <v>998</v>
      </c>
      <c r="B10851" s="6713" t="s">
        <v>549</v>
      </c>
      <c r="C10851" s="6729">
        <v>1</v>
      </c>
      <c r="D10851" s="6715">
        <v>0</v>
      </c>
      <c r="E10851" s="6715">
        <v>0</v>
      </c>
      <c r="F10851" s="6716">
        <v>1</v>
      </c>
      <c r="G10851" s="6719">
        <v>100</v>
      </c>
      <c r="H10851" s="6718">
        <v>0</v>
      </c>
      <c r="I10851" s="6719" t="s">
        <v>613</v>
      </c>
      <c r="J10851" s="6746">
        <v>2.3618327822390175E-2</v>
      </c>
    </row>
    <row r="10852" spans="1:10" s="71" customFormat="1" ht="13.5" thickBot="1" x14ac:dyDescent="0.25">
      <c r="A10852" s="1714" t="s">
        <v>999</v>
      </c>
      <c r="B10852" s="6707" t="s">
        <v>692</v>
      </c>
      <c r="C10852" s="6684">
        <v>95</v>
      </c>
      <c r="D10852" s="6721">
        <v>0</v>
      </c>
      <c r="E10852" s="6721">
        <v>91</v>
      </c>
      <c r="F10852" s="6722">
        <v>91</v>
      </c>
      <c r="G10852" s="6711">
        <v>95.78947368421052</v>
      </c>
      <c r="H10852" s="6680">
        <v>87</v>
      </c>
      <c r="I10852" s="6711">
        <v>95.604395604395606</v>
      </c>
      <c r="J10852" s="6732">
        <v>2.2437411431270666</v>
      </c>
    </row>
    <row r="10853" spans="1:10" s="71" customFormat="1" x14ac:dyDescent="0.2">
      <c r="A10853" s="6593" t="s">
        <v>1001</v>
      </c>
      <c r="B10853" s="6725" t="s">
        <v>694</v>
      </c>
      <c r="C10853" s="6729">
        <v>1</v>
      </c>
      <c r="D10853" s="6715">
        <v>0</v>
      </c>
      <c r="E10853" s="6715">
        <v>0</v>
      </c>
      <c r="F10853" s="6716">
        <v>1</v>
      </c>
      <c r="G10853" s="6719">
        <v>100</v>
      </c>
      <c r="H10853" s="6718">
        <v>0</v>
      </c>
      <c r="I10853" s="6719" t="s">
        <v>613</v>
      </c>
      <c r="J10853" s="6746">
        <v>2.3618327822390175E-2</v>
      </c>
    </row>
    <row r="10854" spans="1:10" s="71" customFormat="1" x14ac:dyDescent="0.2">
      <c r="A10854" s="6593" t="s">
        <v>2506</v>
      </c>
      <c r="B10854" s="6725" t="s">
        <v>696</v>
      </c>
      <c r="C10854" s="6729">
        <v>2</v>
      </c>
      <c r="D10854" s="6715">
        <v>0</v>
      </c>
      <c r="E10854" s="6715">
        <v>2</v>
      </c>
      <c r="F10854" s="6716">
        <v>2</v>
      </c>
      <c r="G10854" s="6719">
        <v>100</v>
      </c>
      <c r="H10854" s="6718">
        <v>2</v>
      </c>
      <c r="I10854" s="6719">
        <v>100</v>
      </c>
      <c r="J10854" s="6746">
        <v>4.723665564478035E-2</v>
      </c>
    </row>
    <row r="10855" spans="1:10" s="71" customFormat="1" x14ac:dyDescent="0.2">
      <c r="A10855" s="6593" t="s">
        <v>1004</v>
      </c>
      <c r="B10855" s="6725" t="s">
        <v>697</v>
      </c>
      <c r="C10855" s="6729">
        <v>11</v>
      </c>
      <c r="D10855" s="6715">
        <v>0</v>
      </c>
      <c r="E10855" s="6715">
        <v>10</v>
      </c>
      <c r="F10855" s="6716">
        <v>11</v>
      </c>
      <c r="G10855" s="6719">
        <v>100</v>
      </c>
      <c r="H10855" s="6718">
        <v>10</v>
      </c>
      <c r="I10855" s="6719">
        <v>100</v>
      </c>
      <c r="J10855" s="6746">
        <v>0.25980160604629193</v>
      </c>
    </row>
    <row r="10856" spans="1:10" s="71" customFormat="1" x14ac:dyDescent="0.2">
      <c r="A10856" s="6593" t="s">
        <v>1005</v>
      </c>
      <c r="B10856" s="6725" t="s">
        <v>698</v>
      </c>
      <c r="C10856" s="6729">
        <v>77</v>
      </c>
      <c r="D10856" s="6715">
        <v>0</v>
      </c>
      <c r="E10856" s="6715">
        <v>76</v>
      </c>
      <c r="F10856" s="6716">
        <v>73</v>
      </c>
      <c r="G10856" s="6719">
        <v>94.805194805194802</v>
      </c>
      <c r="H10856" s="6718">
        <v>72</v>
      </c>
      <c r="I10856" s="6719">
        <v>94.73684210526315</v>
      </c>
      <c r="J10856" s="6746">
        <v>1.8186112423240433</v>
      </c>
    </row>
    <row r="10857" spans="1:10" s="71" customFormat="1" ht="13.5" thickBot="1" x14ac:dyDescent="0.25">
      <c r="A10857" s="6593" t="s">
        <v>1006</v>
      </c>
      <c r="B10857" s="6725" t="s">
        <v>699</v>
      </c>
      <c r="C10857" s="6729">
        <v>4</v>
      </c>
      <c r="D10857" s="6715">
        <v>0</v>
      </c>
      <c r="E10857" s="6715">
        <v>3</v>
      </c>
      <c r="F10857" s="6716">
        <v>4</v>
      </c>
      <c r="G10857" s="6719">
        <v>100</v>
      </c>
      <c r="H10857" s="6718">
        <v>3</v>
      </c>
      <c r="I10857" s="6719">
        <v>100</v>
      </c>
      <c r="J10857" s="6746">
        <v>9.4473311289560699E-2</v>
      </c>
    </row>
    <row r="10858" spans="1:10" s="71" customFormat="1" ht="13.5" thickBot="1" x14ac:dyDescent="0.25">
      <c r="A10858" s="1714" t="s">
        <v>1008</v>
      </c>
      <c r="B10858" s="6707" t="s">
        <v>701</v>
      </c>
      <c r="C10858" s="6684">
        <v>397</v>
      </c>
      <c r="D10858" s="6721">
        <v>26</v>
      </c>
      <c r="E10858" s="6721">
        <v>326</v>
      </c>
      <c r="F10858" s="6722">
        <v>399</v>
      </c>
      <c r="G10858" s="6711">
        <v>100.50377833753149</v>
      </c>
      <c r="H10858" s="6680">
        <v>328</v>
      </c>
      <c r="I10858" s="6711">
        <v>100.61349693251533</v>
      </c>
      <c r="J10858" s="6732">
        <v>9.3764761454888994</v>
      </c>
    </row>
    <row r="10859" spans="1:10" s="71" customFormat="1" x14ac:dyDescent="0.2">
      <c r="A10859" s="6593" t="s">
        <v>1009</v>
      </c>
      <c r="B10859" s="6725" t="s">
        <v>702</v>
      </c>
      <c r="C10859" s="6714">
        <v>3</v>
      </c>
      <c r="D10859" s="6726">
        <v>0</v>
      </c>
      <c r="E10859" s="6726">
        <v>3</v>
      </c>
      <c r="F10859" s="6727">
        <v>0</v>
      </c>
      <c r="G10859" s="6717" t="s">
        <v>613</v>
      </c>
      <c r="H10859" s="6728">
        <v>0</v>
      </c>
      <c r="I10859" s="6717" t="s">
        <v>613</v>
      </c>
      <c r="J10859" s="6720">
        <v>7.0854983467170535E-2</v>
      </c>
    </row>
    <row r="10860" spans="1:10" s="71" customFormat="1" x14ac:dyDescent="0.2">
      <c r="A10860" s="6593" t="s">
        <v>705</v>
      </c>
      <c r="B10860" s="6713" t="s">
        <v>706</v>
      </c>
      <c r="C10860" s="6729">
        <v>123</v>
      </c>
      <c r="D10860" s="6729">
        <v>26</v>
      </c>
      <c r="E10860" s="6729">
        <v>75</v>
      </c>
      <c r="F10860" s="6716">
        <v>124</v>
      </c>
      <c r="G10860" s="6719">
        <v>100.8130081300813</v>
      </c>
      <c r="H10860" s="6718">
        <v>76</v>
      </c>
      <c r="I10860" s="6719">
        <v>101.33333333333334</v>
      </c>
      <c r="J10860" s="6746">
        <v>2.9050543221539917</v>
      </c>
    </row>
    <row r="10861" spans="1:10" s="71" customFormat="1" x14ac:dyDescent="0.2">
      <c r="A10861" s="6593" t="s">
        <v>707</v>
      </c>
      <c r="B10861" s="6713" t="s">
        <v>552</v>
      </c>
      <c r="C10861" s="6729">
        <v>256</v>
      </c>
      <c r="D10861" s="6715">
        <v>0</v>
      </c>
      <c r="E10861" s="6715">
        <v>235</v>
      </c>
      <c r="F10861" s="6716">
        <v>260</v>
      </c>
      <c r="G10861" s="6719">
        <v>101.5625</v>
      </c>
      <c r="H10861" s="6718">
        <v>239</v>
      </c>
      <c r="I10861" s="6719">
        <v>101.70212765957447</v>
      </c>
      <c r="J10861" s="6746">
        <v>6.0462919225318847</v>
      </c>
    </row>
    <row r="10862" spans="1:10" s="71" customFormat="1" x14ac:dyDescent="0.2">
      <c r="A10862" s="6593" t="s">
        <v>1013</v>
      </c>
      <c r="B10862" s="6713" t="s">
        <v>553</v>
      </c>
      <c r="C10862" s="6729">
        <v>7</v>
      </c>
      <c r="D10862" s="6715">
        <v>0</v>
      </c>
      <c r="E10862" s="6715">
        <v>7</v>
      </c>
      <c r="F10862" s="6716">
        <v>7</v>
      </c>
      <c r="G10862" s="6719">
        <v>100</v>
      </c>
      <c r="H10862" s="6718">
        <v>7</v>
      </c>
      <c r="I10862" s="6719">
        <v>100</v>
      </c>
      <c r="J10862" s="6746">
        <v>0.16532829475673122</v>
      </c>
    </row>
    <row r="10863" spans="1:10" s="71" customFormat="1" ht="13.5" thickBot="1" x14ac:dyDescent="0.25">
      <c r="A10863" s="6593" t="s">
        <v>1014</v>
      </c>
      <c r="B10863" s="6725" t="s">
        <v>708</v>
      </c>
      <c r="C10863" s="6729">
        <v>8</v>
      </c>
      <c r="D10863" s="6715">
        <v>0</v>
      </c>
      <c r="E10863" s="6715">
        <v>6</v>
      </c>
      <c r="F10863" s="6716">
        <v>8</v>
      </c>
      <c r="G10863" s="6719">
        <v>100</v>
      </c>
      <c r="H10863" s="6718">
        <v>6</v>
      </c>
      <c r="I10863" s="6719">
        <v>100</v>
      </c>
      <c r="J10863" s="6746">
        <v>0.1889466225791214</v>
      </c>
    </row>
    <row r="10864" spans="1:10" s="71" customFormat="1" ht="13.5" thickBot="1" x14ac:dyDescent="0.25">
      <c r="A10864" s="1714" t="s">
        <v>896</v>
      </c>
      <c r="B10864" s="6707" t="s">
        <v>709</v>
      </c>
      <c r="C10864" s="6708">
        <v>2</v>
      </c>
      <c r="D10864" s="6709">
        <v>0</v>
      </c>
      <c r="E10864" s="6709">
        <v>2</v>
      </c>
      <c r="F10864" s="6710">
        <v>2</v>
      </c>
      <c r="G10864" s="6711">
        <v>100</v>
      </c>
      <c r="H10864" s="6747">
        <v>2</v>
      </c>
      <c r="I10864" s="6711">
        <v>100</v>
      </c>
      <c r="J10864" s="6748">
        <v>4.723665564478035E-2</v>
      </c>
    </row>
    <row r="10865" spans="1:10" s="71" customFormat="1" ht="22.5" x14ac:dyDescent="0.2">
      <c r="A10865" s="6593" t="s">
        <v>1018</v>
      </c>
      <c r="B10865" s="6713" t="s">
        <v>711</v>
      </c>
      <c r="C10865" s="6729">
        <v>1</v>
      </c>
      <c r="D10865" s="6715">
        <v>0</v>
      </c>
      <c r="E10865" s="6715">
        <v>1</v>
      </c>
      <c r="F10865" s="6716">
        <v>1</v>
      </c>
      <c r="G10865" s="6719">
        <v>100</v>
      </c>
      <c r="H10865" s="6718">
        <v>1</v>
      </c>
      <c r="I10865" s="6719">
        <v>100</v>
      </c>
      <c r="J10865" s="6746">
        <v>2.3618327822390175E-2</v>
      </c>
    </row>
    <row r="10866" spans="1:10" s="71" customFormat="1" ht="13.5" thickBot="1" x14ac:dyDescent="0.25">
      <c r="A10866" s="6593" t="s">
        <v>1019</v>
      </c>
      <c r="B10866" s="6725" t="s">
        <v>712</v>
      </c>
      <c r="C10866" s="6729">
        <v>1</v>
      </c>
      <c r="D10866" s="6715">
        <v>0</v>
      </c>
      <c r="E10866" s="6715">
        <v>1</v>
      </c>
      <c r="F10866" s="6716">
        <v>1</v>
      </c>
      <c r="G10866" s="6719">
        <v>100</v>
      </c>
      <c r="H10866" s="6718">
        <v>1</v>
      </c>
      <c r="I10866" s="6719">
        <v>100</v>
      </c>
      <c r="J10866" s="6746">
        <v>2.3618327822390175E-2</v>
      </c>
    </row>
    <row r="10867" spans="1:10" s="71" customFormat="1" ht="13.5" thickBot="1" x14ac:dyDescent="0.25">
      <c r="A10867" s="1714" t="s">
        <v>1024</v>
      </c>
      <c r="B10867" s="6707" t="s">
        <v>717</v>
      </c>
      <c r="C10867" s="6708">
        <v>64</v>
      </c>
      <c r="D10867" s="6709">
        <v>0</v>
      </c>
      <c r="E10867" s="6709">
        <v>25</v>
      </c>
      <c r="F10867" s="6710">
        <v>64</v>
      </c>
      <c r="G10867" s="6711">
        <v>100</v>
      </c>
      <c r="H10867" s="6710">
        <v>25</v>
      </c>
      <c r="I10867" s="6711">
        <v>100</v>
      </c>
      <c r="J10867" s="6748">
        <v>1.5115729806329712</v>
      </c>
    </row>
    <row r="10868" spans="1:10" s="71" customFormat="1" x14ac:dyDescent="0.2">
      <c r="A10868" s="6593" t="s">
        <v>718</v>
      </c>
      <c r="B10868" s="6731" t="s">
        <v>555</v>
      </c>
      <c r="C10868" s="6749">
        <v>54</v>
      </c>
      <c r="D10868" s="6740">
        <v>0</v>
      </c>
      <c r="E10868" s="6740">
        <v>15</v>
      </c>
      <c r="F10868" s="6741">
        <v>54</v>
      </c>
      <c r="G10868" s="6742">
        <v>100</v>
      </c>
      <c r="H10868" s="6743">
        <v>15</v>
      </c>
      <c r="I10868" s="6742">
        <v>100</v>
      </c>
      <c r="J10868" s="6750">
        <v>1.2753897024090695</v>
      </c>
    </row>
    <row r="10869" spans="1:10" s="71" customFormat="1" x14ac:dyDescent="0.2">
      <c r="A10869" s="6593" t="s">
        <v>719</v>
      </c>
      <c r="B10869" s="6731" t="s">
        <v>557</v>
      </c>
      <c r="C10869" s="6739">
        <v>2</v>
      </c>
      <c r="D10869" s="6740">
        <v>0</v>
      </c>
      <c r="E10869" s="6740">
        <v>2</v>
      </c>
      <c r="F10869" s="6741">
        <v>2</v>
      </c>
      <c r="G10869" s="6742">
        <v>100</v>
      </c>
      <c r="H10869" s="6743">
        <v>2</v>
      </c>
      <c r="I10869" s="6742">
        <v>100</v>
      </c>
      <c r="J10869" s="6750">
        <v>4.723665564478035E-2</v>
      </c>
    </row>
    <row r="10870" spans="1:10" s="71" customFormat="1" x14ac:dyDescent="0.2">
      <c r="A10870" s="6593" t="s">
        <v>720</v>
      </c>
      <c r="B10870" s="6731" t="s">
        <v>558</v>
      </c>
      <c r="C10870" s="6739">
        <v>3</v>
      </c>
      <c r="D10870" s="6740">
        <v>0</v>
      </c>
      <c r="E10870" s="6740">
        <v>3</v>
      </c>
      <c r="F10870" s="6741">
        <v>3</v>
      </c>
      <c r="G10870" s="6742">
        <v>100</v>
      </c>
      <c r="H10870" s="6743">
        <v>3</v>
      </c>
      <c r="I10870" s="6742">
        <v>100</v>
      </c>
      <c r="J10870" s="6750">
        <v>7.0854983467170535E-2</v>
      </c>
    </row>
    <row r="10871" spans="1:10" s="71" customFormat="1" x14ac:dyDescent="0.2">
      <c r="A10871" s="6593" t="s">
        <v>1026</v>
      </c>
      <c r="B10871" s="6731" t="s">
        <v>559</v>
      </c>
      <c r="C10871" s="6739">
        <v>3</v>
      </c>
      <c r="D10871" s="6740">
        <v>0</v>
      </c>
      <c r="E10871" s="6740">
        <v>3</v>
      </c>
      <c r="F10871" s="6741">
        <v>3</v>
      </c>
      <c r="G10871" s="6742">
        <v>100</v>
      </c>
      <c r="H10871" s="6743">
        <v>3</v>
      </c>
      <c r="I10871" s="6742">
        <v>100</v>
      </c>
      <c r="J10871" s="6750">
        <v>7.0854983467170535E-2</v>
      </c>
    </row>
    <row r="10872" spans="1:10" s="71" customFormat="1" ht="13.5" thickBot="1" x14ac:dyDescent="0.25">
      <c r="A10872" s="6593" t="s">
        <v>1027</v>
      </c>
      <c r="B10872" s="6731" t="s">
        <v>560</v>
      </c>
      <c r="C10872" s="6739">
        <v>2</v>
      </c>
      <c r="D10872" s="6740">
        <v>0</v>
      </c>
      <c r="E10872" s="6740">
        <v>2</v>
      </c>
      <c r="F10872" s="6741">
        <v>2</v>
      </c>
      <c r="G10872" s="6742">
        <v>100</v>
      </c>
      <c r="H10872" s="6743">
        <v>2</v>
      </c>
      <c r="I10872" s="6742">
        <v>100</v>
      </c>
      <c r="J10872" s="6750">
        <v>4.723665564478035E-2</v>
      </c>
    </row>
    <row r="10873" spans="1:10" s="71" customFormat="1" ht="13.5" thickBot="1" x14ac:dyDescent="0.25">
      <c r="A10873" s="6593" t="s">
        <v>1032</v>
      </c>
      <c r="B10873" s="6751" t="s">
        <v>724</v>
      </c>
      <c r="C10873" s="6752">
        <v>12</v>
      </c>
      <c r="D10873" s="6753">
        <v>1</v>
      </c>
      <c r="E10873" s="6753">
        <v>7</v>
      </c>
      <c r="F10873" s="6754">
        <v>12</v>
      </c>
      <c r="G10873" s="6723">
        <v>100</v>
      </c>
      <c r="H10873" s="6754">
        <v>7</v>
      </c>
      <c r="I10873" s="6723">
        <v>100</v>
      </c>
      <c r="J10873" s="6755">
        <v>0.28341993386868214</v>
      </c>
    </row>
    <row r="10874" spans="1:10" s="71" customFormat="1" x14ac:dyDescent="0.2">
      <c r="A10874" s="6593" t="s">
        <v>1034</v>
      </c>
      <c r="B10874" s="6725" t="s">
        <v>726</v>
      </c>
      <c r="C10874" s="6714">
        <v>1</v>
      </c>
      <c r="D10874" s="6726">
        <v>0</v>
      </c>
      <c r="E10874" s="6726">
        <v>1</v>
      </c>
      <c r="F10874" s="6727">
        <v>1</v>
      </c>
      <c r="G10874" s="6717">
        <v>100</v>
      </c>
      <c r="H10874" s="6728">
        <v>1</v>
      </c>
      <c r="I10874" s="6717">
        <v>100</v>
      </c>
      <c r="J10874" s="6720">
        <v>2.3618327822390175E-2</v>
      </c>
    </row>
    <row r="10875" spans="1:10" s="71" customFormat="1" x14ac:dyDescent="0.2">
      <c r="A10875" s="6593" t="s">
        <v>1035</v>
      </c>
      <c r="B10875" s="6725" t="s">
        <v>729</v>
      </c>
      <c r="C10875" s="6714">
        <v>5</v>
      </c>
      <c r="D10875" s="6726">
        <v>0</v>
      </c>
      <c r="E10875" s="6726">
        <v>5</v>
      </c>
      <c r="F10875" s="6727">
        <v>5</v>
      </c>
      <c r="G10875" s="6717">
        <v>100</v>
      </c>
      <c r="H10875" s="6728">
        <v>5</v>
      </c>
      <c r="I10875" s="6717">
        <v>100</v>
      </c>
      <c r="J10875" s="6720">
        <v>0.11809163911195086</v>
      </c>
    </row>
    <row r="10876" spans="1:10" s="71" customFormat="1" x14ac:dyDescent="0.2">
      <c r="A10876" s="6593" t="s">
        <v>1036</v>
      </c>
      <c r="B10876" s="6725" t="s">
        <v>730</v>
      </c>
      <c r="C10876" s="6714">
        <v>2</v>
      </c>
      <c r="D10876" s="6726">
        <v>1</v>
      </c>
      <c r="E10876" s="6726">
        <v>0</v>
      </c>
      <c r="F10876" s="6727">
        <v>2</v>
      </c>
      <c r="G10876" s="6717">
        <v>100</v>
      </c>
      <c r="H10876" s="6728">
        <v>0</v>
      </c>
      <c r="I10876" s="6717" t="s">
        <v>613</v>
      </c>
      <c r="J10876" s="6720">
        <v>4.723665564478035E-2</v>
      </c>
    </row>
    <row r="10877" spans="1:10" s="71" customFormat="1" x14ac:dyDescent="0.2">
      <c r="A10877" s="6593" t="s">
        <v>1037</v>
      </c>
      <c r="B10877" s="6725" t="s">
        <v>731</v>
      </c>
      <c r="C10877" s="6714">
        <v>2</v>
      </c>
      <c r="D10877" s="6726">
        <v>0</v>
      </c>
      <c r="E10877" s="6726">
        <v>1</v>
      </c>
      <c r="F10877" s="6727">
        <v>2</v>
      </c>
      <c r="G10877" s="6717">
        <v>100</v>
      </c>
      <c r="H10877" s="6728">
        <v>1</v>
      </c>
      <c r="I10877" s="6717">
        <v>100</v>
      </c>
      <c r="J10877" s="6720">
        <v>4.723665564478035E-2</v>
      </c>
    </row>
    <row r="10878" spans="1:10" s="71" customFormat="1" x14ac:dyDescent="0.2">
      <c r="A10878" s="6593" t="s">
        <v>1042</v>
      </c>
      <c r="B10878" s="6725" t="s">
        <v>736</v>
      </c>
      <c r="C10878" s="6729">
        <v>2</v>
      </c>
      <c r="D10878" s="6715">
        <v>0</v>
      </c>
      <c r="E10878" s="6715">
        <v>0</v>
      </c>
      <c r="F10878" s="6716">
        <v>2</v>
      </c>
      <c r="G10878" s="6719">
        <v>100</v>
      </c>
      <c r="H10878" s="6718">
        <v>0</v>
      </c>
      <c r="I10878" s="6719" t="s">
        <v>613</v>
      </c>
      <c r="J10878" s="6746">
        <v>4.723665564478035E-2</v>
      </c>
    </row>
    <row r="10879" spans="1:10" s="71" customFormat="1" ht="13.5" thickBot="1" x14ac:dyDescent="0.25">
      <c r="A10879" s="6593" t="s">
        <v>1045</v>
      </c>
      <c r="B10879" s="6756" t="s">
        <v>739</v>
      </c>
      <c r="C10879" s="6757">
        <v>118</v>
      </c>
      <c r="D10879" s="6758">
        <v>16</v>
      </c>
      <c r="E10879" s="6758">
        <v>54</v>
      </c>
      <c r="F10879" s="6759">
        <v>116</v>
      </c>
      <c r="G10879" s="6760">
        <v>98.305084745762713</v>
      </c>
      <c r="H10879" s="6759">
        <v>52</v>
      </c>
      <c r="I10879" s="6760">
        <v>96.296296296296291</v>
      </c>
      <c r="J10879" s="6761">
        <v>2.7869626830420406</v>
      </c>
    </row>
    <row r="10880" spans="1:10" s="71" customFormat="1" x14ac:dyDescent="0.2">
      <c r="A10880" s="6593" t="s">
        <v>1046</v>
      </c>
      <c r="B10880" s="6725" t="s">
        <v>740</v>
      </c>
      <c r="C10880" s="6714">
        <v>5</v>
      </c>
      <c r="D10880" s="6726">
        <v>1</v>
      </c>
      <c r="E10880" s="6726">
        <v>2</v>
      </c>
      <c r="F10880" s="6727">
        <v>5</v>
      </c>
      <c r="G10880" s="6717">
        <v>100</v>
      </c>
      <c r="H10880" s="6728">
        <v>2</v>
      </c>
      <c r="I10880" s="6717">
        <v>100</v>
      </c>
      <c r="J10880" s="6720">
        <v>0.11809163911195086</v>
      </c>
    </row>
    <row r="10881" spans="1:10" s="71" customFormat="1" x14ac:dyDescent="0.2">
      <c r="A10881" s="6593" t="s">
        <v>1047</v>
      </c>
      <c r="B10881" s="6725" t="s">
        <v>741</v>
      </c>
      <c r="C10881" s="6714">
        <v>9</v>
      </c>
      <c r="D10881" s="6726">
        <v>3</v>
      </c>
      <c r="E10881" s="6726">
        <v>1</v>
      </c>
      <c r="F10881" s="6727">
        <v>8</v>
      </c>
      <c r="G10881" s="6717">
        <v>88.888888888888886</v>
      </c>
      <c r="H10881" s="6728">
        <v>0</v>
      </c>
      <c r="I10881" s="6717" t="s">
        <v>613</v>
      </c>
      <c r="J10881" s="6720">
        <v>0.21256495040151155</v>
      </c>
    </row>
    <row r="10882" spans="1:10" s="71" customFormat="1" x14ac:dyDescent="0.2">
      <c r="A10882" s="6593" t="s">
        <v>1051</v>
      </c>
      <c r="B10882" s="6725" t="s">
        <v>745</v>
      </c>
      <c r="C10882" s="6714">
        <v>2</v>
      </c>
      <c r="D10882" s="6726">
        <v>0</v>
      </c>
      <c r="E10882" s="6726">
        <v>2</v>
      </c>
      <c r="F10882" s="6727">
        <v>2</v>
      </c>
      <c r="G10882" s="6717">
        <v>100</v>
      </c>
      <c r="H10882" s="6728">
        <v>2</v>
      </c>
      <c r="I10882" s="6717">
        <v>100</v>
      </c>
      <c r="J10882" s="6720">
        <v>4.723665564478035E-2</v>
      </c>
    </row>
    <row r="10883" spans="1:10" s="71" customFormat="1" ht="22.5" x14ac:dyDescent="0.2">
      <c r="A10883" s="6593" t="s">
        <v>1052</v>
      </c>
      <c r="B10883" s="6725" t="s">
        <v>746</v>
      </c>
      <c r="C10883" s="6714">
        <v>1</v>
      </c>
      <c r="D10883" s="6726">
        <v>0</v>
      </c>
      <c r="E10883" s="6726">
        <v>0</v>
      </c>
      <c r="F10883" s="6727">
        <v>1</v>
      </c>
      <c r="G10883" s="6717">
        <v>100</v>
      </c>
      <c r="H10883" s="6728">
        <v>0</v>
      </c>
      <c r="I10883" s="6717" t="s">
        <v>613</v>
      </c>
      <c r="J10883" s="6720">
        <v>2.3618327822390175E-2</v>
      </c>
    </row>
    <row r="10884" spans="1:10" s="71" customFormat="1" x14ac:dyDescent="0.2">
      <c r="A10884" s="6593" t="s">
        <v>1057</v>
      </c>
      <c r="B10884" s="6725" t="s">
        <v>750</v>
      </c>
      <c r="C10884" s="6714">
        <v>5</v>
      </c>
      <c r="D10884" s="6726">
        <v>0</v>
      </c>
      <c r="E10884" s="6726">
        <v>2</v>
      </c>
      <c r="F10884" s="6727">
        <v>4</v>
      </c>
      <c r="G10884" s="6717">
        <v>80</v>
      </c>
      <c r="H10884" s="6728">
        <v>1</v>
      </c>
      <c r="I10884" s="6717">
        <v>50</v>
      </c>
      <c r="J10884" s="6720">
        <v>0.11809163911195086</v>
      </c>
    </row>
    <row r="10885" spans="1:10" s="71" customFormat="1" x14ac:dyDescent="0.2">
      <c r="A10885" s="6593" t="s">
        <v>485</v>
      </c>
      <c r="B10885" s="6725" t="s">
        <v>403</v>
      </c>
      <c r="C10885" s="6714">
        <v>1</v>
      </c>
      <c r="D10885" s="6726">
        <v>0</v>
      </c>
      <c r="E10885" s="6726">
        <v>1</v>
      </c>
      <c r="F10885" s="6727">
        <v>0</v>
      </c>
      <c r="G10885" s="6717" t="s">
        <v>613</v>
      </c>
      <c r="H10885" s="6728">
        <v>0</v>
      </c>
      <c r="I10885" s="6717" t="s">
        <v>613</v>
      </c>
      <c r="J10885" s="6720">
        <v>2.3618327822390175E-2</v>
      </c>
    </row>
    <row r="10886" spans="1:10" s="71" customFormat="1" ht="22.5" x14ac:dyDescent="0.2">
      <c r="A10886" s="6593" t="s">
        <v>751</v>
      </c>
      <c r="B10886" s="6725" t="s">
        <v>1206</v>
      </c>
      <c r="C10886" s="6714">
        <v>3</v>
      </c>
      <c r="D10886" s="6726">
        <v>0</v>
      </c>
      <c r="E10886" s="6726">
        <v>3</v>
      </c>
      <c r="F10886" s="6727">
        <v>3</v>
      </c>
      <c r="G10886" s="6717">
        <v>100</v>
      </c>
      <c r="H10886" s="6728">
        <v>3</v>
      </c>
      <c r="I10886" s="6717">
        <v>100</v>
      </c>
      <c r="J10886" s="6720">
        <v>7.0854983467170535E-2</v>
      </c>
    </row>
    <row r="10887" spans="1:10" s="71" customFormat="1" x14ac:dyDescent="0.2">
      <c r="A10887" s="6593" t="s">
        <v>1059</v>
      </c>
      <c r="B10887" s="6725" t="s">
        <v>753</v>
      </c>
      <c r="C10887" s="6714">
        <v>1</v>
      </c>
      <c r="D10887" s="6726">
        <v>0</v>
      </c>
      <c r="E10887" s="6726">
        <v>0</v>
      </c>
      <c r="F10887" s="6727">
        <v>1</v>
      </c>
      <c r="G10887" s="6717">
        <v>100</v>
      </c>
      <c r="H10887" s="6728">
        <v>0</v>
      </c>
      <c r="I10887" s="6717" t="s">
        <v>613</v>
      </c>
      <c r="J10887" s="6720">
        <v>2.3618327822390175E-2</v>
      </c>
    </row>
    <row r="10888" spans="1:10" s="71" customFormat="1" x14ac:dyDescent="0.2">
      <c r="A10888" s="6593" t="s">
        <v>1060</v>
      </c>
      <c r="B10888" s="6725" t="s">
        <v>754</v>
      </c>
      <c r="C10888" s="6714">
        <v>1</v>
      </c>
      <c r="D10888" s="6726">
        <v>0</v>
      </c>
      <c r="E10888" s="6726">
        <v>1</v>
      </c>
      <c r="F10888" s="6727">
        <v>1</v>
      </c>
      <c r="G10888" s="6717">
        <v>100</v>
      </c>
      <c r="H10888" s="6728">
        <v>1</v>
      </c>
      <c r="I10888" s="6717">
        <v>100</v>
      </c>
      <c r="J10888" s="6720">
        <v>2.3618327822390175E-2</v>
      </c>
    </row>
    <row r="10889" spans="1:10" s="71" customFormat="1" ht="23.25" thickBot="1" x14ac:dyDescent="0.25">
      <c r="A10889" s="6593" t="s">
        <v>757</v>
      </c>
      <c r="B10889" s="6713" t="s">
        <v>758</v>
      </c>
      <c r="C10889" s="6729">
        <v>90</v>
      </c>
      <c r="D10889" s="6715">
        <v>12</v>
      </c>
      <c r="E10889" s="6715">
        <v>42</v>
      </c>
      <c r="F10889" s="6716">
        <v>90</v>
      </c>
      <c r="G10889" s="6719">
        <v>100</v>
      </c>
      <c r="H10889" s="6718">
        <v>42</v>
      </c>
      <c r="I10889" s="6719">
        <v>100</v>
      </c>
      <c r="J10889" s="6746">
        <v>2.1256495040151155</v>
      </c>
    </row>
    <row r="10890" spans="1:10" s="71" customFormat="1" ht="13.5" thickBot="1" x14ac:dyDescent="0.25">
      <c r="A10890" s="7696" t="s">
        <v>2507</v>
      </c>
      <c r="B10890" s="7696"/>
      <c r="C10890" s="6762">
        <v>4</v>
      </c>
      <c r="D10890" s="6763">
        <v>0</v>
      </c>
      <c r="E10890" s="6763">
        <v>2</v>
      </c>
      <c r="F10890" s="6764">
        <v>4</v>
      </c>
      <c r="G10890" s="6765">
        <v>100</v>
      </c>
      <c r="H10890" s="6766">
        <v>2</v>
      </c>
      <c r="I10890" s="6765">
        <v>100</v>
      </c>
      <c r="J10890" s="6767">
        <v>9.4473311289560699E-2</v>
      </c>
    </row>
    <row r="10891" spans="1:10" s="71" customFormat="1" ht="13.5" thickBot="1" x14ac:dyDescent="0.25">
      <c r="A10891" s="7696" t="s">
        <v>1327</v>
      </c>
      <c r="B10891" s="7696"/>
      <c r="C10891" s="6729">
        <v>4</v>
      </c>
      <c r="D10891" s="6715">
        <v>0</v>
      </c>
      <c r="E10891" s="6715">
        <v>2</v>
      </c>
      <c r="F10891" s="6716">
        <v>4</v>
      </c>
      <c r="G10891" s="6719">
        <v>100</v>
      </c>
      <c r="H10891" s="6718">
        <v>2</v>
      </c>
      <c r="I10891" s="6719">
        <v>100</v>
      </c>
      <c r="J10891" s="6746">
        <v>9.4473311289560699E-2</v>
      </c>
    </row>
    <row r="10892" spans="1:10" s="71" customFormat="1" ht="13.5" thickBot="1" x14ac:dyDescent="0.25">
      <c r="A10892" s="7696" t="s">
        <v>14</v>
      </c>
      <c r="B10892" s="7696"/>
      <c r="C10892" s="6708">
        <v>4234</v>
      </c>
      <c r="D10892" s="6709">
        <v>158</v>
      </c>
      <c r="E10892" s="6709">
        <v>3302</v>
      </c>
      <c r="F10892" s="6710">
        <v>2719</v>
      </c>
      <c r="G10892" s="6711">
        <v>64.218233349078886</v>
      </c>
      <c r="H10892" s="6710">
        <v>1787</v>
      </c>
      <c r="I10892" s="6711">
        <v>54.118715929739544</v>
      </c>
      <c r="J10892" s="6748">
        <v>100</v>
      </c>
    </row>
  </sheetData>
  <mergeCells count="11">
    <mergeCell ref="J3:J4"/>
    <mergeCell ref="A3:A4"/>
    <mergeCell ref="B3:B4"/>
    <mergeCell ref="C3:E3"/>
    <mergeCell ref="F3:G3"/>
    <mergeCell ref="H3:I3"/>
    <mergeCell ref="A10890:B10890"/>
    <mergeCell ref="A10891:B10891"/>
    <mergeCell ref="A10892:B10892"/>
    <mergeCell ref="A188:B188"/>
    <mergeCell ref="A189:B189"/>
  </mergeCells>
  <pageMargins left="0.7" right="0.7" top="0.75" bottom="0.75" header="0.3" footer="0.3"/>
  <pageSetup paperSize="9" scale="75"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5"/>
  <sheetViews>
    <sheetView workbookViewId="0">
      <selection activeCell="J57" sqref="J57"/>
    </sheetView>
  </sheetViews>
  <sheetFormatPr defaultRowHeight="15" x14ac:dyDescent="0.25"/>
  <cols>
    <col min="2" max="2" width="22.28515625" customWidth="1"/>
    <col min="3" max="4" width="9.7109375" customWidth="1"/>
    <col min="5" max="5" width="8" customWidth="1"/>
    <col min="6" max="9" width="7.42578125" customWidth="1"/>
    <col min="10" max="10" width="8.42578125" customWidth="1"/>
    <col min="11" max="15" width="7.42578125" customWidth="1"/>
  </cols>
  <sheetData>
    <row r="2" spans="2:15" x14ac:dyDescent="0.25">
      <c r="B2" s="431" t="s">
        <v>1328</v>
      </c>
    </row>
    <row r="3" spans="2:15" x14ac:dyDescent="0.25">
      <c r="B3" s="431" t="s">
        <v>2840</v>
      </c>
    </row>
    <row r="4" spans="2:15" ht="15.75" thickBot="1" x14ac:dyDescent="0.3">
      <c r="B4" s="431"/>
    </row>
    <row r="5" spans="2:15" ht="26.25" customHeight="1" x14ac:dyDescent="0.25">
      <c r="B5" s="7709" t="s">
        <v>129</v>
      </c>
      <c r="C5" s="7711" t="s">
        <v>147</v>
      </c>
      <c r="D5" s="7712"/>
      <c r="E5" s="7713" t="s">
        <v>594</v>
      </c>
      <c r="F5" s="7715" t="s">
        <v>148</v>
      </c>
      <c r="G5" s="7716"/>
      <c r="H5" s="7716"/>
      <c r="I5" s="7716"/>
      <c r="J5" s="7716"/>
      <c r="K5" s="7716"/>
      <c r="L5" s="7716"/>
      <c r="M5" s="7716"/>
      <c r="N5" s="7716"/>
      <c r="O5" s="7717"/>
    </row>
    <row r="6" spans="2:15" ht="15.75" thickBot="1" x14ac:dyDescent="0.3">
      <c r="B6" s="7710"/>
      <c r="C6" s="1741" t="s">
        <v>1</v>
      </c>
      <c r="D6" s="1742" t="s">
        <v>2360</v>
      </c>
      <c r="E6" s="7714"/>
      <c r="F6" s="432" t="s">
        <v>149</v>
      </c>
      <c r="G6" s="433" t="s">
        <v>150</v>
      </c>
      <c r="H6" s="433" t="s">
        <v>151</v>
      </c>
      <c r="I6" s="433" t="s">
        <v>152</v>
      </c>
      <c r="J6" s="433" t="s">
        <v>153</v>
      </c>
      <c r="K6" s="433" t="s">
        <v>154</v>
      </c>
      <c r="L6" s="433" t="s">
        <v>155</v>
      </c>
      <c r="M6" s="433" t="s">
        <v>156</v>
      </c>
      <c r="N6" s="433" t="s">
        <v>157</v>
      </c>
      <c r="O6" s="434" t="s">
        <v>158</v>
      </c>
    </row>
    <row r="7" spans="2:15" x14ac:dyDescent="0.25">
      <c r="B7" s="1743" t="s">
        <v>159</v>
      </c>
      <c r="C7" s="1744">
        <v>15233</v>
      </c>
      <c r="D7" s="1745">
        <v>15314</v>
      </c>
      <c r="E7" s="1746">
        <v>0.53174030066303146</v>
      </c>
      <c r="F7" s="1747">
        <v>204</v>
      </c>
      <c r="G7" s="1748">
        <v>342</v>
      </c>
      <c r="H7" s="1748">
        <v>451</v>
      </c>
      <c r="I7" s="1748">
        <v>795</v>
      </c>
      <c r="J7" s="1748">
        <v>1227</v>
      </c>
      <c r="K7" s="1748">
        <v>1236</v>
      </c>
      <c r="L7" s="1748">
        <v>3502</v>
      </c>
      <c r="M7" s="1748">
        <v>3376</v>
      </c>
      <c r="N7" s="1748">
        <v>2116</v>
      </c>
      <c r="O7" s="1749">
        <v>2040</v>
      </c>
    </row>
    <row r="8" spans="2:15" x14ac:dyDescent="0.25">
      <c r="B8" s="1750" t="s">
        <v>62</v>
      </c>
      <c r="C8" s="1751">
        <v>53</v>
      </c>
      <c r="D8" s="1752">
        <v>94</v>
      </c>
      <c r="E8" s="1753">
        <v>77.358490566037744</v>
      </c>
      <c r="F8" s="1754">
        <v>2</v>
      </c>
      <c r="G8" s="1755">
        <v>0</v>
      </c>
      <c r="H8" s="1755">
        <v>3</v>
      </c>
      <c r="I8" s="1755">
        <v>19</v>
      </c>
      <c r="J8" s="1755">
        <v>35</v>
      </c>
      <c r="K8" s="1755">
        <v>20</v>
      </c>
      <c r="L8" s="1755">
        <v>8</v>
      </c>
      <c r="M8" s="1755">
        <v>3</v>
      </c>
      <c r="N8" s="1755">
        <v>4</v>
      </c>
      <c r="O8" s="1756">
        <v>0</v>
      </c>
    </row>
    <row r="9" spans="2:15" x14ac:dyDescent="0.25">
      <c r="B9" s="1750" t="s">
        <v>63</v>
      </c>
      <c r="C9" s="1744">
        <v>28</v>
      </c>
      <c r="D9" s="1745">
        <v>31</v>
      </c>
      <c r="E9" s="1757">
        <v>10.714285714285722</v>
      </c>
      <c r="F9" s="1758">
        <v>0</v>
      </c>
      <c r="G9" s="1759">
        <v>0</v>
      </c>
      <c r="H9" s="1759">
        <v>0</v>
      </c>
      <c r="I9" s="1759">
        <v>0</v>
      </c>
      <c r="J9" s="1759">
        <v>0</v>
      </c>
      <c r="K9" s="1759">
        <v>0</v>
      </c>
      <c r="L9" s="1759">
        <v>0</v>
      </c>
      <c r="M9" s="1759">
        <v>1</v>
      </c>
      <c r="N9" s="1759">
        <v>10</v>
      </c>
      <c r="O9" s="1760">
        <v>20</v>
      </c>
    </row>
    <row r="10" spans="2:15" x14ac:dyDescent="0.25">
      <c r="B10" s="1750" t="s">
        <v>160</v>
      </c>
      <c r="C10" s="1761">
        <v>1631</v>
      </c>
      <c r="D10" s="1762">
        <v>1433</v>
      </c>
      <c r="E10" s="1763">
        <v>-12.139791538933167</v>
      </c>
      <c r="F10" s="1764">
        <v>3</v>
      </c>
      <c r="G10" s="1765">
        <v>8</v>
      </c>
      <c r="H10" s="1765">
        <v>16</v>
      </c>
      <c r="I10" s="1765">
        <v>67</v>
      </c>
      <c r="J10" s="1765">
        <v>131</v>
      </c>
      <c r="K10" s="1765">
        <v>139</v>
      </c>
      <c r="L10" s="1765">
        <v>336</v>
      </c>
      <c r="M10" s="1765">
        <v>354</v>
      </c>
      <c r="N10" s="1765">
        <v>219</v>
      </c>
      <c r="O10" s="1766">
        <v>157</v>
      </c>
    </row>
    <row r="11" spans="2:15" x14ac:dyDescent="0.25">
      <c r="B11" s="1767" t="s">
        <v>133</v>
      </c>
      <c r="C11" s="1761">
        <v>1226</v>
      </c>
      <c r="D11" s="1762">
        <v>1377</v>
      </c>
      <c r="E11" s="1768">
        <v>12.316476345840115</v>
      </c>
      <c r="F11" s="1769">
        <v>0</v>
      </c>
      <c r="G11" s="1765">
        <v>0</v>
      </c>
      <c r="H11" s="1765">
        <v>0</v>
      </c>
      <c r="I11" s="1765">
        <v>16</v>
      </c>
      <c r="J11" s="1765">
        <v>82</v>
      </c>
      <c r="K11" s="1765">
        <v>100</v>
      </c>
      <c r="L11" s="1765">
        <v>293</v>
      </c>
      <c r="M11" s="1765">
        <v>355</v>
      </c>
      <c r="N11" s="1765">
        <v>248</v>
      </c>
      <c r="O11" s="1766">
        <v>180</v>
      </c>
    </row>
    <row r="12" spans="2:15" x14ac:dyDescent="0.25">
      <c r="B12" s="1750" t="s">
        <v>134</v>
      </c>
      <c r="C12" s="1761">
        <v>1001</v>
      </c>
      <c r="D12" s="1762">
        <v>1035</v>
      </c>
      <c r="E12" s="1768">
        <v>3.3966033966033962</v>
      </c>
      <c r="F12" s="1764">
        <v>1</v>
      </c>
      <c r="G12" s="1770">
        <v>4</v>
      </c>
      <c r="H12" s="1770">
        <v>29</v>
      </c>
      <c r="I12" s="1770">
        <v>89</v>
      </c>
      <c r="J12" s="1770">
        <v>147</v>
      </c>
      <c r="K12" s="1770">
        <v>145</v>
      </c>
      <c r="L12" s="1770">
        <v>292</v>
      </c>
      <c r="M12" s="1770">
        <v>213</v>
      </c>
      <c r="N12" s="1770">
        <v>79</v>
      </c>
      <c r="O12" s="1771">
        <v>35</v>
      </c>
    </row>
    <row r="13" spans="2:15" ht="15.75" thickBot="1" x14ac:dyDescent="0.3">
      <c r="B13" s="1772" t="s">
        <v>67</v>
      </c>
      <c r="C13" s="1761">
        <v>251</v>
      </c>
      <c r="D13" s="1773">
        <v>321</v>
      </c>
      <c r="E13" s="1774">
        <v>27.888446215139439</v>
      </c>
      <c r="F13" s="1758">
        <v>7</v>
      </c>
      <c r="G13" s="1759">
        <v>16</v>
      </c>
      <c r="H13" s="1759">
        <v>27</v>
      </c>
      <c r="I13" s="1759">
        <v>38</v>
      </c>
      <c r="J13" s="1759">
        <v>40</v>
      </c>
      <c r="K13" s="1759">
        <v>30</v>
      </c>
      <c r="L13" s="1759">
        <v>59</v>
      </c>
      <c r="M13" s="1759">
        <v>53</v>
      </c>
      <c r="N13" s="1759">
        <v>30</v>
      </c>
      <c r="O13" s="1760">
        <v>21</v>
      </c>
    </row>
    <row r="14" spans="2:15" ht="15.75" thickBot="1" x14ac:dyDescent="0.3">
      <c r="B14" s="1775" t="s">
        <v>161</v>
      </c>
      <c r="C14" s="1776">
        <v>19423</v>
      </c>
      <c r="D14" s="1777">
        <v>19605</v>
      </c>
      <c r="E14" s="1778">
        <v>0.93703341399371709</v>
      </c>
      <c r="F14" s="1779">
        <v>217</v>
      </c>
      <c r="G14" s="1780">
        <v>370</v>
      </c>
      <c r="H14" s="1780">
        <v>526</v>
      </c>
      <c r="I14" s="1780">
        <v>1024</v>
      </c>
      <c r="J14" s="1780">
        <v>1662</v>
      </c>
      <c r="K14" s="1780">
        <v>1670</v>
      </c>
      <c r="L14" s="1780">
        <v>4490</v>
      </c>
      <c r="M14" s="1780">
        <v>4355</v>
      </c>
      <c r="N14" s="1780">
        <v>2706</v>
      </c>
      <c r="O14" s="1781">
        <v>2453</v>
      </c>
    </row>
    <row r="15" spans="2:15" ht="15.75" thickBot="1" x14ac:dyDescent="0.3">
      <c r="B15" s="1772" t="s">
        <v>137</v>
      </c>
      <c r="C15" s="1782">
        <v>1233</v>
      </c>
      <c r="D15" s="1773">
        <v>1299</v>
      </c>
      <c r="E15" s="1763">
        <v>5.3527980535279767</v>
      </c>
      <c r="F15" s="1783">
        <v>1</v>
      </c>
      <c r="G15" s="1784">
        <v>6</v>
      </c>
      <c r="H15" s="1784">
        <v>7</v>
      </c>
      <c r="I15" s="1784">
        <v>111</v>
      </c>
      <c r="J15" s="1784">
        <v>124</v>
      </c>
      <c r="K15" s="1784">
        <v>132</v>
      </c>
      <c r="L15" s="1784">
        <v>223</v>
      </c>
      <c r="M15" s="1784">
        <v>199</v>
      </c>
      <c r="N15" s="1784">
        <v>194</v>
      </c>
      <c r="O15" s="1785">
        <v>302</v>
      </c>
    </row>
    <row r="16" spans="2:15" ht="15.75" thickBot="1" x14ac:dyDescent="0.3">
      <c r="B16" s="1786" t="s">
        <v>162</v>
      </c>
      <c r="C16" s="1776">
        <v>20656</v>
      </c>
      <c r="D16" s="1777">
        <v>20904</v>
      </c>
      <c r="E16" s="1778">
        <v>1.2006196746708042</v>
      </c>
      <c r="F16" s="1787">
        <v>218</v>
      </c>
      <c r="G16" s="1788">
        <v>376</v>
      </c>
      <c r="H16" s="1788">
        <v>533</v>
      </c>
      <c r="I16" s="1788">
        <v>1135</v>
      </c>
      <c r="J16" s="1788">
        <v>1786</v>
      </c>
      <c r="K16" s="1788">
        <v>1802</v>
      </c>
      <c r="L16" s="1788">
        <v>4713</v>
      </c>
      <c r="M16" s="1788">
        <v>4554</v>
      </c>
      <c r="N16" s="1788">
        <v>2900</v>
      </c>
      <c r="O16" s="1789">
        <v>2755</v>
      </c>
    </row>
    <row r="17" spans="2:15" ht="15.75" thickBot="1" x14ac:dyDescent="0.3">
      <c r="B17" s="1790" t="s">
        <v>139</v>
      </c>
      <c r="C17" s="1791">
        <v>3906</v>
      </c>
      <c r="D17" s="1792">
        <v>4254</v>
      </c>
      <c r="E17" s="1778">
        <v>8.9093701996927734</v>
      </c>
      <c r="F17" s="1793">
        <v>41</v>
      </c>
      <c r="G17" s="1794">
        <v>88</v>
      </c>
      <c r="H17" s="1794">
        <v>99</v>
      </c>
      <c r="I17" s="1794">
        <v>121</v>
      </c>
      <c r="J17" s="1794">
        <v>201</v>
      </c>
      <c r="K17" s="1794">
        <v>262</v>
      </c>
      <c r="L17" s="1794">
        <v>1086</v>
      </c>
      <c r="M17" s="1794">
        <v>1157</v>
      </c>
      <c r="N17" s="1794">
        <v>638</v>
      </c>
      <c r="O17" s="1795">
        <v>561</v>
      </c>
    </row>
    <row r="19" spans="2:15" x14ac:dyDescent="0.25">
      <c r="B19" s="431" t="s">
        <v>2511</v>
      </c>
    </row>
    <row r="20" spans="2:15" ht="15.75" thickBot="1" x14ac:dyDescent="0.3">
      <c r="B20" s="431"/>
    </row>
    <row r="21" spans="2:15" ht="24.75" customHeight="1" x14ac:dyDescent="0.25">
      <c r="B21" s="7154" t="s">
        <v>172</v>
      </c>
      <c r="C21" s="7719" t="s">
        <v>1239</v>
      </c>
      <c r="D21" s="7720"/>
      <c r="E21" s="7713" t="s">
        <v>594</v>
      </c>
      <c r="F21" s="7719" t="s">
        <v>491</v>
      </c>
      <c r="G21" s="7722"/>
      <c r="H21" s="7723" t="s">
        <v>1240</v>
      </c>
      <c r="I21" s="7725" t="s">
        <v>2510</v>
      </c>
      <c r="J21" s="7707" t="s">
        <v>1241</v>
      </c>
    </row>
    <row r="22" spans="2:15" ht="15.75" thickBot="1" x14ac:dyDescent="0.3">
      <c r="B22" s="7718"/>
      <c r="C22" s="1741" t="s">
        <v>1</v>
      </c>
      <c r="D22" s="1742" t="s">
        <v>2360</v>
      </c>
      <c r="E22" s="7721"/>
      <c r="F22" s="1796" t="s">
        <v>1242</v>
      </c>
      <c r="G22" s="1797" t="s">
        <v>1243</v>
      </c>
      <c r="H22" s="7724"/>
      <c r="I22" s="7726"/>
      <c r="J22" s="7708"/>
    </row>
    <row r="23" spans="2:15" ht="15.75" thickBot="1" x14ac:dyDescent="0.3">
      <c r="B23" s="1798" t="s">
        <v>173</v>
      </c>
      <c r="C23" s="1799">
        <v>4080</v>
      </c>
      <c r="D23" s="1800">
        <v>4337</v>
      </c>
      <c r="E23" s="1746">
        <v>6.2990196078431353</v>
      </c>
      <c r="F23" s="1801">
        <v>3609</v>
      </c>
      <c r="G23" s="1802">
        <v>708</v>
      </c>
      <c r="H23" s="1803">
        <v>18</v>
      </c>
      <c r="I23" s="1804">
        <v>139</v>
      </c>
      <c r="J23" s="1805">
        <v>4160</v>
      </c>
    </row>
    <row r="24" spans="2:15" x14ac:dyDescent="0.25">
      <c r="B24" s="1611" t="s">
        <v>1244</v>
      </c>
      <c r="C24" s="1806">
        <v>2357</v>
      </c>
      <c r="D24" s="1807">
        <v>2199</v>
      </c>
      <c r="E24" s="1808">
        <v>-6.7034365719134428</v>
      </c>
      <c r="F24" s="1809">
        <v>1881</v>
      </c>
      <c r="G24" s="1810">
        <v>316</v>
      </c>
      <c r="H24" s="1811">
        <v>3</v>
      </c>
      <c r="I24" s="1812">
        <v>73</v>
      </c>
      <c r="J24" s="1813">
        <v>2121</v>
      </c>
    </row>
    <row r="25" spans="2:15" x14ac:dyDescent="0.25">
      <c r="B25" s="1814" t="s">
        <v>175</v>
      </c>
      <c r="C25" s="1806">
        <v>1623</v>
      </c>
      <c r="D25" s="1807">
        <v>1569</v>
      </c>
      <c r="E25" s="1808">
        <v>-3.3271719038816912</v>
      </c>
      <c r="F25" s="1809">
        <v>1315</v>
      </c>
      <c r="G25" s="1810">
        <v>241</v>
      </c>
      <c r="H25" s="1811">
        <v>18</v>
      </c>
      <c r="I25" s="1815">
        <v>58</v>
      </c>
      <c r="J25" s="1816">
        <v>1480</v>
      </c>
    </row>
    <row r="26" spans="2:15" x14ac:dyDescent="0.25">
      <c r="B26" s="1814" t="s">
        <v>176</v>
      </c>
      <c r="C26" s="1806">
        <v>1480</v>
      </c>
      <c r="D26" s="1807">
        <v>1377</v>
      </c>
      <c r="E26" s="1808">
        <v>-6.9594594594594668</v>
      </c>
      <c r="F26" s="1809">
        <v>1179</v>
      </c>
      <c r="G26" s="1810">
        <v>183</v>
      </c>
      <c r="H26" s="1811">
        <v>30</v>
      </c>
      <c r="I26" s="1817">
        <v>114</v>
      </c>
      <c r="J26" s="1818">
        <v>1218</v>
      </c>
    </row>
    <row r="27" spans="2:15" ht="15.75" thickBot="1" x14ac:dyDescent="0.3">
      <c r="B27" s="1819" t="s">
        <v>177</v>
      </c>
      <c r="C27" s="1820">
        <v>1134</v>
      </c>
      <c r="D27" s="1821">
        <v>1126</v>
      </c>
      <c r="E27" s="1822">
        <v>-0.70546737213403787</v>
      </c>
      <c r="F27" s="1823">
        <v>939</v>
      </c>
      <c r="G27" s="1824">
        <v>181</v>
      </c>
      <c r="H27" s="1825">
        <v>21</v>
      </c>
      <c r="I27" s="1826">
        <v>25</v>
      </c>
      <c r="J27" s="1827">
        <v>1074</v>
      </c>
    </row>
    <row r="28" spans="2:15" x14ac:dyDescent="0.25">
      <c r="B28" s="1611" t="s">
        <v>1119</v>
      </c>
      <c r="C28" s="1806">
        <v>773</v>
      </c>
      <c r="D28" s="1807">
        <v>756</v>
      </c>
      <c r="E28" s="1808">
        <v>-2.199223803363509</v>
      </c>
      <c r="F28" s="1809">
        <v>645</v>
      </c>
      <c r="G28" s="1810">
        <v>110</v>
      </c>
      <c r="H28" s="1811">
        <v>0</v>
      </c>
      <c r="I28" s="1828">
        <v>20</v>
      </c>
      <c r="J28" s="1829">
        <v>735</v>
      </c>
    </row>
    <row r="29" spans="2:15" x14ac:dyDescent="0.25">
      <c r="B29" s="1814" t="s">
        <v>179</v>
      </c>
      <c r="C29" s="1806">
        <v>712</v>
      </c>
      <c r="D29" s="1807">
        <v>850</v>
      </c>
      <c r="E29" s="1808">
        <v>19.382022471910119</v>
      </c>
      <c r="F29" s="1809">
        <v>725</v>
      </c>
      <c r="G29" s="1810">
        <v>121</v>
      </c>
      <c r="H29" s="1811">
        <v>11</v>
      </c>
      <c r="I29" s="1817">
        <v>28</v>
      </c>
      <c r="J29" s="1818">
        <v>807</v>
      </c>
    </row>
    <row r="30" spans="2:15" x14ac:dyDescent="0.25">
      <c r="B30" s="1814" t="s">
        <v>180</v>
      </c>
      <c r="C30" s="1806">
        <v>1050</v>
      </c>
      <c r="D30" s="1807">
        <v>1036</v>
      </c>
      <c r="E30" s="1808">
        <v>-1.3333333333333286</v>
      </c>
      <c r="F30" s="1809">
        <v>891</v>
      </c>
      <c r="G30" s="1810">
        <v>134</v>
      </c>
      <c r="H30" s="1811">
        <v>12</v>
      </c>
      <c r="I30" s="1817">
        <v>45</v>
      </c>
      <c r="J30" s="1818">
        <v>968</v>
      </c>
    </row>
    <row r="31" spans="2:15" x14ac:dyDescent="0.25">
      <c r="B31" s="1814" t="s">
        <v>181</v>
      </c>
      <c r="C31" s="1806">
        <v>640</v>
      </c>
      <c r="D31" s="1807">
        <v>644</v>
      </c>
      <c r="E31" s="1808">
        <v>0.62500000000001421</v>
      </c>
      <c r="F31" s="1809">
        <v>560</v>
      </c>
      <c r="G31" s="1810">
        <v>82</v>
      </c>
      <c r="H31" s="1811">
        <v>10</v>
      </c>
      <c r="I31" s="1817">
        <v>36</v>
      </c>
      <c r="J31" s="1818">
        <v>596</v>
      </c>
    </row>
    <row r="32" spans="2:15" x14ac:dyDescent="0.25">
      <c r="B32" s="1814" t="s">
        <v>1120</v>
      </c>
      <c r="C32" s="1806">
        <v>1017</v>
      </c>
      <c r="D32" s="1807">
        <v>937</v>
      </c>
      <c r="E32" s="1808">
        <v>-7.8662733529990163</v>
      </c>
      <c r="F32" s="1809">
        <v>826</v>
      </c>
      <c r="G32" s="1810">
        <v>102</v>
      </c>
      <c r="H32" s="1811">
        <v>7</v>
      </c>
      <c r="I32" s="1817">
        <v>40</v>
      </c>
      <c r="J32" s="1818">
        <v>881</v>
      </c>
    </row>
    <row r="33" spans="2:10" ht="15.75" thickBot="1" x14ac:dyDescent="0.3">
      <c r="B33" s="1830" t="s">
        <v>183</v>
      </c>
      <c r="C33" s="1820">
        <v>1022</v>
      </c>
      <c r="D33" s="1821">
        <v>1030</v>
      </c>
      <c r="E33" s="1822">
        <v>0.78277886497065197</v>
      </c>
      <c r="F33" s="1823">
        <v>878</v>
      </c>
      <c r="G33" s="1824">
        <v>145</v>
      </c>
      <c r="H33" s="1825">
        <v>2</v>
      </c>
      <c r="I33" s="1826">
        <v>53</v>
      </c>
      <c r="J33" s="1831">
        <v>968</v>
      </c>
    </row>
    <row r="34" spans="2:10" x14ac:dyDescent="0.25">
      <c r="B34" s="1832" t="s">
        <v>1121</v>
      </c>
      <c r="C34" s="1806">
        <v>533</v>
      </c>
      <c r="D34" s="1807">
        <v>570</v>
      </c>
      <c r="E34" s="1808">
        <v>6.9418386491557129</v>
      </c>
      <c r="F34" s="1809">
        <v>474</v>
      </c>
      <c r="G34" s="1810">
        <v>96</v>
      </c>
      <c r="H34" s="1811">
        <v>7</v>
      </c>
      <c r="I34" s="1817">
        <v>29</v>
      </c>
      <c r="J34" s="1818">
        <v>534</v>
      </c>
    </row>
    <row r="35" spans="2:10" x14ac:dyDescent="0.25">
      <c r="B35" s="1814" t="s">
        <v>185</v>
      </c>
      <c r="C35" s="1806">
        <v>772</v>
      </c>
      <c r="D35" s="1807">
        <v>790</v>
      </c>
      <c r="E35" s="1808">
        <v>2.3316062176165815</v>
      </c>
      <c r="F35" s="1809">
        <v>678</v>
      </c>
      <c r="G35" s="1810">
        <v>107</v>
      </c>
      <c r="H35" s="1811">
        <v>7</v>
      </c>
      <c r="I35" s="1817">
        <v>35</v>
      </c>
      <c r="J35" s="1818">
        <v>743</v>
      </c>
    </row>
    <row r="36" spans="2:10" x14ac:dyDescent="0.25">
      <c r="B36" s="55" t="s">
        <v>1122</v>
      </c>
      <c r="C36" s="1806">
        <v>577</v>
      </c>
      <c r="D36" s="1807">
        <v>645</v>
      </c>
      <c r="E36" s="1808">
        <v>11.78509532062391</v>
      </c>
      <c r="F36" s="1809">
        <v>526</v>
      </c>
      <c r="G36" s="1810">
        <v>114</v>
      </c>
      <c r="H36" s="1811">
        <v>26</v>
      </c>
      <c r="I36" s="1817">
        <v>45</v>
      </c>
      <c r="J36" s="1818">
        <v>569</v>
      </c>
    </row>
    <row r="37" spans="2:10" x14ac:dyDescent="0.25">
      <c r="B37" s="1814" t="s">
        <v>187</v>
      </c>
      <c r="C37" s="1806">
        <v>472</v>
      </c>
      <c r="D37" s="1807">
        <v>514</v>
      </c>
      <c r="E37" s="1808">
        <v>8.8983050847457577</v>
      </c>
      <c r="F37" s="1809">
        <v>434</v>
      </c>
      <c r="G37" s="1810">
        <v>77</v>
      </c>
      <c r="H37" s="1811">
        <v>3</v>
      </c>
      <c r="I37" s="1817">
        <v>24</v>
      </c>
      <c r="J37" s="1818">
        <v>484</v>
      </c>
    </row>
    <row r="38" spans="2:10" x14ac:dyDescent="0.25">
      <c r="B38" s="1814" t="s">
        <v>188</v>
      </c>
      <c r="C38" s="1806">
        <v>403</v>
      </c>
      <c r="D38" s="1807">
        <v>457</v>
      </c>
      <c r="E38" s="1808">
        <v>13.399503722084361</v>
      </c>
      <c r="F38" s="1809">
        <v>387</v>
      </c>
      <c r="G38" s="1810">
        <v>70</v>
      </c>
      <c r="H38" s="1811">
        <v>6</v>
      </c>
      <c r="I38" s="1828">
        <v>24</v>
      </c>
      <c r="J38" s="1833">
        <v>427</v>
      </c>
    </row>
    <row r="39" spans="2:10" x14ac:dyDescent="0.25">
      <c r="B39" s="1814" t="s">
        <v>189</v>
      </c>
      <c r="C39" s="1806">
        <v>509</v>
      </c>
      <c r="D39" s="1807">
        <v>549</v>
      </c>
      <c r="E39" s="1808">
        <v>7.858546168958739</v>
      </c>
      <c r="F39" s="1809">
        <v>468</v>
      </c>
      <c r="G39" s="1810">
        <v>73</v>
      </c>
      <c r="H39" s="1811">
        <v>11</v>
      </c>
      <c r="I39" s="1817">
        <v>47</v>
      </c>
      <c r="J39" s="1818">
        <v>483</v>
      </c>
    </row>
    <row r="40" spans="2:10" x14ac:dyDescent="0.25">
      <c r="B40" s="1814" t="s">
        <v>190</v>
      </c>
      <c r="C40" s="1806">
        <v>341</v>
      </c>
      <c r="D40" s="1807">
        <v>318</v>
      </c>
      <c r="E40" s="1808">
        <v>-6.7448680351906205</v>
      </c>
      <c r="F40" s="1809">
        <v>274</v>
      </c>
      <c r="G40" s="1810">
        <v>43</v>
      </c>
      <c r="H40" s="1811">
        <v>9</v>
      </c>
      <c r="I40" s="1817">
        <v>16</v>
      </c>
      <c r="J40" s="1818">
        <v>292</v>
      </c>
    </row>
    <row r="41" spans="2:10" x14ac:dyDescent="0.25">
      <c r="B41" s="1814" t="s">
        <v>191</v>
      </c>
      <c r="C41" s="1806">
        <v>731</v>
      </c>
      <c r="D41" s="1807">
        <v>817</v>
      </c>
      <c r="E41" s="1808">
        <v>11.764705882352942</v>
      </c>
      <c r="F41" s="1809">
        <v>646</v>
      </c>
      <c r="G41" s="1810">
        <v>156</v>
      </c>
      <c r="H41" s="1811">
        <v>14</v>
      </c>
      <c r="I41" s="1817">
        <v>45</v>
      </c>
      <c r="J41" s="1818">
        <v>743</v>
      </c>
    </row>
    <row r="42" spans="2:10" ht="15.75" thickBot="1" x14ac:dyDescent="0.3">
      <c r="B42" s="1814" t="s">
        <v>1123</v>
      </c>
      <c r="C42" s="1843">
        <v>430</v>
      </c>
      <c r="D42" s="1844">
        <v>383</v>
      </c>
      <c r="E42" s="1834">
        <v>-10.930232558139537</v>
      </c>
      <c r="F42" s="1845">
        <v>327</v>
      </c>
      <c r="G42" s="1846">
        <v>51</v>
      </c>
      <c r="H42" s="1847">
        <v>3</v>
      </c>
      <c r="I42" s="1835">
        <v>13</v>
      </c>
      <c r="J42" s="1827">
        <v>362</v>
      </c>
    </row>
    <row r="43" spans="2:10" ht="15.75" thickBot="1" x14ac:dyDescent="0.3">
      <c r="B43" s="1836" t="s">
        <v>1245</v>
      </c>
      <c r="C43" s="1837">
        <v>20656</v>
      </c>
      <c r="D43" s="1838">
        <v>20904</v>
      </c>
      <c r="E43" s="1839">
        <v>1.2006196746708042</v>
      </c>
      <c r="F43" s="1848">
        <v>17662</v>
      </c>
      <c r="G43" s="1849">
        <v>3110</v>
      </c>
      <c r="H43" s="1840">
        <v>218</v>
      </c>
      <c r="I43" s="1841">
        <v>909</v>
      </c>
      <c r="J43" s="1842">
        <v>19645</v>
      </c>
    </row>
    <row r="45" spans="2:10" s="5611" customFormat="1" ht="27" customHeight="1" x14ac:dyDescent="0.2">
      <c r="B45" s="7705" t="s">
        <v>2841</v>
      </c>
      <c r="C45" s="7706"/>
      <c r="D45" s="7706"/>
      <c r="E45" s="7706"/>
      <c r="F45" s="7706"/>
      <c r="G45" s="7706"/>
      <c r="H45" s="7706"/>
      <c r="I45" s="7706"/>
      <c r="J45" s="7706"/>
    </row>
  </sheetData>
  <mergeCells count="12">
    <mergeCell ref="B45:J45"/>
    <mergeCell ref="J21:J22"/>
    <mergeCell ref="B5:B6"/>
    <mergeCell ref="C5:D5"/>
    <mergeCell ref="E5:E6"/>
    <mergeCell ref="F5:O5"/>
    <mergeCell ref="B21:B22"/>
    <mergeCell ref="C21:D21"/>
    <mergeCell ref="E21:E22"/>
    <mergeCell ref="F21:G21"/>
    <mergeCell ref="H21:H22"/>
    <mergeCell ref="I21:I2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29"/>
  <sheetViews>
    <sheetView topLeftCell="A160" workbookViewId="0"/>
  </sheetViews>
  <sheetFormatPr defaultRowHeight="15" x14ac:dyDescent="0.25"/>
  <cols>
    <col min="1" max="1" width="9.140625" style="1854"/>
    <col min="2" max="2" width="6.42578125" style="1856" customWidth="1"/>
    <col min="3" max="3" width="38.42578125" style="1857" customWidth="1"/>
    <col min="4" max="4" width="11" style="1854" customWidth="1"/>
    <col min="5" max="5" width="6.140625" style="1854" customWidth="1"/>
    <col min="6" max="6" width="6.85546875" style="1854" customWidth="1"/>
    <col min="7" max="7" width="7" style="1854" customWidth="1"/>
    <col min="8" max="8" width="6.28515625" style="1854" customWidth="1"/>
    <col min="9" max="9" width="5.5703125" style="1854" customWidth="1"/>
    <col min="10" max="10" width="9.85546875" style="1854" customWidth="1"/>
    <col min="11" max="18" width="5.5703125" style="1854" customWidth="1"/>
    <col min="19" max="19" width="6.42578125" style="1854" customWidth="1"/>
    <col min="20" max="20" width="5.28515625" style="1854" customWidth="1"/>
    <col min="21" max="21" width="4.28515625" customWidth="1"/>
    <col min="22" max="22" width="6.42578125" customWidth="1"/>
    <col min="23" max="23" width="5" customWidth="1"/>
    <col min="24" max="24" width="5.7109375" customWidth="1"/>
    <col min="25" max="25" width="6.85546875" customWidth="1"/>
    <col min="26" max="26" width="6.28515625" customWidth="1"/>
    <col min="27" max="27" width="5" customWidth="1"/>
    <col min="28" max="28" width="4" customWidth="1"/>
    <col min="29" max="29" width="3" customWidth="1"/>
    <col min="30" max="30" width="4" bestFit="1" customWidth="1"/>
    <col min="31" max="36" width="4" customWidth="1"/>
    <col min="37" max="37" width="4" bestFit="1" customWidth="1"/>
    <col min="38" max="38" width="3" customWidth="1"/>
    <col min="39" max="67" width="9.140625" style="1855"/>
    <col min="68" max="16384" width="9.140625" style="1854"/>
  </cols>
  <sheetData>
    <row r="1" spans="2:67" x14ac:dyDescent="0.25">
      <c r="B1" s="1950" t="s">
        <v>2512</v>
      </c>
      <c r="C1" s="1851"/>
      <c r="D1" s="1852"/>
      <c r="E1" s="1852"/>
      <c r="F1" s="1852"/>
      <c r="G1" s="1852"/>
      <c r="H1" s="1852"/>
      <c r="I1" s="1852"/>
      <c r="J1" s="1852"/>
      <c r="K1" s="1852"/>
      <c r="L1" s="1853"/>
      <c r="AM1" s="1855" t="s">
        <v>28</v>
      </c>
      <c r="AN1" s="1855" t="s">
        <v>29</v>
      </c>
      <c r="AO1" s="1855" t="s">
        <v>386</v>
      </c>
      <c r="AP1" s="1855" t="s">
        <v>387</v>
      </c>
      <c r="AQ1" s="1855" t="s">
        <v>805</v>
      </c>
      <c r="AR1" s="1855" t="s">
        <v>1246</v>
      </c>
      <c r="AS1" s="1855" t="s">
        <v>1247</v>
      </c>
      <c r="AT1" s="1855" t="s">
        <v>1248</v>
      </c>
      <c r="AU1" s="1855" t="s">
        <v>1249</v>
      </c>
      <c r="AV1" s="1855" t="s">
        <v>1250</v>
      </c>
      <c r="AW1" s="1855" t="s">
        <v>1251</v>
      </c>
      <c r="AX1" s="1855" t="s">
        <v>1252</v>
      </c>
      <c r="AY1" s="1855" t="s">
        <v>1220</v>
      </c>
      <c r="AZ1" s="1855" t="s">
        <v>1253</v>
      </c>
      <c r="BA1" s="1855" t="s">
        <v>1254</v>
      </c>
      <c r="BB1" s="1855" t="s">
        <v>1255</v>
      </c>
    </row>
    <row r="2" spans="2:67" ht="21" customHeight="1" thickBot="1" x14ac:dyDescent="0.3">
      <c r="AM2" s="1855" t="s">
        <v>596</v>
      </c>
    </row>
    <row r="3" spans="2:67" s="1864" customFormat="1" ht="34.5" thickBot="1" x14ac:dyDescent="0.3">
      <c r="B3" s="5998" t="s">
        <v>1214</v>
      </c>
      <c r="C3" s="1476" t="s">
        <v>223</v>
      </c>
      <c r="D3" s="5999" t="s">
        <v>1256</v>
      </c>
      <c r="E3" s="6000" t="s">
        <v>1257</v>
      </c>
      <c r="F3" s="6001" t="s">
        <v>1258</v>
      </c>
      <c r="G3" s="6000" t="s">
        <v>228</v>
      </c>
      <c r="H3" s="6001" t="s">
        <v>229</v>
      </c>
      <c r="I3" s="1860" t="s">
        <v>1259</v>
      </c>
      <c r="J3" s="1861" t="s">
        <v>1260</v>
      </c>
      <c r="K3" s="1862" t="s">
        <v>1261</v>
      </c>
      <c r="L3" s="1862" t="s">
        <v>152</v>
      </c>
      <c r="M3" s="1862" t="s">
        <v>153</v>
      </c>
      <c r="N3" s="1862" t="s">
        <v>154</v>
      </c>
      <c r="O3" s="1862" t="s">
        <v>155</v>
      </c>
      <c r="P3" s="1862" t="s">
        <v>156</v>
      </c>
      <c r="Q3" s="1862" t="s">
        <v>157</v>
      </c>
      <c r="R3" s="1863" t="s">
        <v>1262</v>
      </c>
      <c r="S3" s="6002" t="s">
        <v>1263</v>
      </c>
      <c r="U3"/>
      <c r="V3"/>
      <c r="W3"/>
      <c r="X3"/>
      <c r="Y3"/>
      <c r="Z3"/>
      <c r="AA3"/>
      <c r="AB3"/>
      <c r="AC3"/>
      <c r="AD3"/>
      <c r="AE3"/>
      <c r="AF3"/>
      <c r="AG3"/>
      <c r="AH3"/>
      <c r="AI3"/>
      <c r="AJ3"/>
      <c r="AK3"/>
      <c r="AL3"/>
      <c r="AM3" s="167"/>
      <c r="AN3" s="1855" t="s">
        <v>596</v>
      </c>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row>
    <row r="4" spans="2:67" s="1864" customFormat="1" ht="23.25" thickBot="1" x14ac:dyDescent="0.3">
      <c r="B4" s="1865" t="s">
        <v>820</v>
      </c>
      <c r="C4" s="1866" t="s">
        <v>595</v>
      </c>
      <c r="D4" s="1867">
        <v>43</v>
      </c>
      <c r="E4" s="1868">
        <v>0</v>
      </c>
      <c r="F4" s="1869">
        <v>43</v>
      </c>
      <c r="G4" s="1870">
        <v>41</v>
      </c>
      <c r="H4" s="1869">
        <v>2</v>
      </c>
      <c r="I4" s="1867">
        <v>0</v>
      </c>
      <c r="J4" s="1871">
        <v>0</v>
      </c>
      <c r="K4" s="1871">
        <v>1</v>
      </c>
      <c r="L4" s="1871">
        <v>0</v>
      </c>
      <c r="M4" s="1871">
        <v>2</v>
      </c>
      <c r="N4" s="1871">
        <v>1</v>
      </c>
      <c r="O4" s="1871">
        <v>2</v>
      </c>
      <c r="P4" s="1871">
        <v>1</v>
      </c>
      <c r="Q4" s="1871">
        <v>14</v>
      </c>
      <c r="R4" s="1871">
        <v>22</v>
      </c>
      <c r="S4" s="1872">
        <v>11</v>
      </c>
      <c r="U4"/>
      <c r="V4"/>
      <c r="W4"/>
      <c r="X4"/>
      <c r="Y4"/>
      <c r="Z4"/>
      <c r="AA4"/>
      <c r="AB4"/>
      <c r="AC4"/>
      <c r="AD4"/>
      <c r="AE4"/>
      <c r="AF4"/>
      <c r="AG4"/>
      <c r="AH4"/>
      <c r="AI4"/>
      <c r="AJ4"/>
      <c r="AK4"/>
      <c r="AL4"/>
      <c r="AM4" s="167"/>
      <c r="AN4" s="167"/>
      <c r="AO4" s="1855" t="s">
        <v>596</v>
      </c>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row>
    <row r="5" spans="2:67" x14ac:dyDescent="0.25">
      <c r="B5" s="1504" t="s">
        <v>823</v>
      </c>
      <c r="C5" s="1499" t="s">
        <v>502</v>
      </c>
      <c r="D5" s="1883">
        <v>1</v>
      </c>
      <c r="E5" s="1884">
        <v>0</v>
      </c>
      <c r="F5" s="1885">
        <v>1</v>
      </c>
      <c r="G5" s="1884">
        <v>1</v>
      </c>
      <c r="H5" s="1885">
        <v>0</v>
      </c>
      <c r="I5" s="1886">
        <v>0</v>
      </c>
      <c r="J5" s="1886">
        <v>0</v>
      </c>
      <c r="K5" s="1886">
        <v>0</v>
      </c>
      <c r="L5" s="1886">
        <v>0</v>
      </c>
      <c r="M5" s="1886">
        <v>0</v>
      </c>
      <c r="N5" s="1886">
        <v>0</v>
      </c>
      <c r="O5" s="1886">
        <v>0</v>
      </c>
      <c r="P5" s="1886">
        <v>0</v>
      </c>
      <c r="Q5" s="1886">
        <v>0</v>
      </c>
      <c r="R5" s="1886">
        <v>1</v>
      </c>
      <c r="S5" s="1887">
        <v>0</v>
      </c>
      <c r="AM5" s="1854"/>
      <c r="AN5" s="1854"/>
      <c r="AO5" s="1854"/>
      <c r="AP5" s="1855" t="s">
        <v>596</v>
      </c>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row>
    <row r="6" spans="2:67" s="1864" customFormat="1" x14ac:dyDescent="0.25">
      <c r="B6" s="1504" t="s">
        <v>448</v>
      </c>
      <c r="C6" s="1499" t="s">
        <v>449</v>
      </c>
      <c r="D6" s="1883">
        <v>29</v>
      </c>
      <c r="E6" s="1884">
        <v>0</v>
      </c>
      <c r="F6" s="1885">
        <v>29</v>
      </c>
      <c r="G6" s="1884">
        <v>29</v>
      </c>
      <c r="H6" s="1885">
        <v>0</v>
      </c>
      <c r="I6" s="1886">
        <v>0</v>
      </c>
      <c r="J6" s="1886">
        <v>0</v>
      </c>
      <c r="K6" s="1886">
        <v>0</v>
      </c>
      <c r="L6" s="1886">
        <v>0</v>
      </c>
      <c r="M6" s="1886">
        <v>0</v>
      </c>
      <c r="N6" s="1886">
        <v>0</v>
      </c>
      <c r="O6" s="1886">
        <v>0</v>
      </c>
      <c r="P6" s="1886">
        <v>1</v>
      </c>
      <c r="Q6" s="1886">
        <v>9</v>
      </c>
      <c r="R6" s="1886">
        <v>19</v>
      </c>
      <c r="S6" s="1887">
        <v>10</v>
      </c>
      <c r="U6"/>
      <c r="V6"/>
      <c r="W6"/>
      <c r="X6"/>
      <c r="Y6"/>
      <c r="Z6"/>
      <c r="AA6"/>
      <c r="AB6"/>
      <c r="AC6"/>
      <c r="AD6"/>
      <c r="AE6"/>
      <c r="AF6"/>
      <c r="AG6"/>
      <c r="AH6"/>
      <c r="AI6"/>
      <c r="AJ6"/>
      <c r="AK6"/>
      <c r="AL6"/>
      <c r="AM6" s="167"/>
      <c r="AN6" s="167"/>
      <c r="AO6" s="167"/>
      <c r="AP6" s="167"/>
      <c r="AQ6" s="1855" t="s">
        <v>596</v>
      </c>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row>
    <row r="7" spans="2:67" s="1864" customFormat="1" x14ac:dyDescent="0.25">
      <c r="B7" s="1719" t="s">
        <v>828</v>
      </c>
      <c r="C7" s="72" t="s">
        <v>507</v>
      </c>
      <c r="D7" s="1878">
        <v>1</v>
      </c>
      <c r="E7" s="1879">
        <v>0</v>
      </c>
      <c r="F7" s="1880">
        <v>1</v>
      </c>
      <c r="G7" s="1879">
        <v>1</v>
      </c>
      <c r="H7" s="1880">
        <v>0</v>
      </c>
      <c r="I7" s="1881">
        <v>0</v>
      </c>
      <c r="J7" s="1881">
        <v>0</v>
      </c>
      <c r="K7" s="1881">
        <v>0</v>
      </c>
      <c r="L7" s="1881">
        <v>0</v>
      </c>
      <c r="M7" s="1881">
        <v>0</v>
      </c>
      <c r="N7" s="1881">
        <v>0</v>
      </c>
      <c r="O7" s="1881">
        <v>0</v>
      </c>
      <c r="P7" s="1881">
        <v>0</v>
      </c>
      <c r="Q7" s="1881">
        <v>1</v>
      </c>
      <c r="R7" s="1881">
        <v>0</v>
      </c>
      <c r="S7" s="1882">
        <v>0</v>
      </c>
      <c r="T7" s="167"/>
      <c r="U7"/>
      <c r="V7"/>
      <c r="W7"/>
      <c r="X7"/>
      <c r="Y7"/>
      <c r="Z7"/>
      <c r="AA7"/>
      <c r="AB7"/>
      <c r="AC7"/>
      <c r="AD7"/>
      <c r="AE7"/>
      <c r="AF7"/>
      <c r="AG7"/>
      <c r="AH7"/>
      <c r="AI7"/>
      <c r="AJ7"/>
      <c r="AK7"/>
      <c r="AL7"/>
      <c r="AM7" s="167"/>
      <c r="AN7" s="167"/>
      <c r="AO7" s="167"/>
      <c r="AP7" s="167"/>
      <c r="AQ7" s="167"/>
      <c r="AR7" s="1855" t="s">
        <v>596</v>
      </c>
      <c r="AS7" s="167"/>
      <c r="AT7" s="167"/>
      <c r="AU7" s="167"/>
      <c r="AV7" s="167"/>
      <c r="AW7" s="167"/>
      <c r="AX7" s="167"/>
      <c r="AY7" s="167"/>
      <c r="AZ7" s="167"/>
      <c r="BA7" s="167"/>
      <c r="BB7" s="167"/>
      <c r="BC7" s="167"/>
      <c r="BD7" s="167"/>
      <c r="BE7" s="167"/>
      <c r="BF7" s="167"/>
      <c r="BG7" s="167"/>
      <c r="BH7" s="167"/>
      <c r="BI7" s="167"/>
      <c r="BJ7" s="167"/>
      <c r="BK7" s="167"/>
      <c r="BL7" s="167"/>
      <c r="BM7" s="167"/>
      <c r="BN7" s="167"/>
      <c r="BO7" s="167"/>
    </row>
    <row r="8" spans="2:67" x14ac:dyDescent="0.25">
      <c r="B8" s="1718" t="s">
        <v>829</v>
      </c>
      <c r="C8" s="72" t="s">
        <v>388</v>
      </c>
      <c r="D8" s="1878">
        <v>2</v>
      </c>
      <c r="E8" s="1879">
        <v>0</v>
      </c>
      <c r="F8" s="1880">
        <v>2</v>
      </c>
      <c r="G8" s="1879">
        <v>2</v>
      </c>
      <c r="H8" s="1880">
        <v>0</v>
      </c>
      <c r="I8" s="1881">
        <v>0</v>
      </c>
      <c r="J8" s="1881">
        <v>0</v>
      </c>
      <c r="K8" s="1881">
        <v>1</v>
      </c>
      <c r="L8" s="1881">
        <v>0</v>
      </c>
      <c r="M8" s="1881">
        <v>0</v>
      </c>
      <c r="N8" s="1881">
        <v>0</v>
      </c>
      <c r="O8" s="1881">
        <v>0</v>
      </c>
      <c r="P8" s="1881">
        <v>0</v>
      </c>
      <c r="Q8" s="1881">
        <v>1</v>
      </c>
      <c r="R8" s="1881">
        <v>0</v>
      </c>
      <c r="S8" s="1882">
        <v>0</v>
      </c>
      <c r="AM8" s="1854"/>
      <c r="AN8" s="1854"/>
      <c r="AO8" s="1854"/>
      <c r="AP8" s="1854"/>
      <c r="AQ8" s="1854"/>
      <c r="AR8" s="1854"/>
      <c r="AS8" s="1855" t="s">
        <v>596</v>
      </c>
      <c r="AT8" s="1854"/>
      <c r="AU8" s="1854"/>
      <c r="AV8" s="1854"/>
      <c r="AW8" s="1854"/>
      <c r="AX8" s="1854"/>
      <c r="AY8" s="1854"/>
      <c r="AZ8" s="1854"/>
      <c r="BA8" s="1854"/>
      <c r="BB8" s="1854"/>
      <c r="BC8" s="1854"/>
      <c r="BD8" s="1854"/>
      <c r="BE8" s="1854"/>
      <c r="BF8" s="1854"/>
      <c r="BG8" s="1854"/>
      <c r="BH8" s="1854"/>
      <c r="BI8" s="1854"/>
      <c r="BJ8" s="1854"/>
      <c r="BK8" s="1854"/>
      <c r="BL8" s="1854"/>
      <c r="BM8" s="1854"/>
      <c r="BN8" s="1854"/>
      <c r="BO8" s="1854"/>
    </row>
    <row r="9" spans="2:67" x14ac:dyDescent="0.25">
      <c r="B9" s="1718" t="s">
        <v>831</v>
      </c>
      <c r="C9" s="72" t="s">
        <v>390</v>
      </c>
      <c r="D9" s="1878">
        <v>3</v>
      </c>
      <c r="E9" s="1879">
        <v>0</v>
      </c>
      <c r="F9" s="1880">
        <v>3</v>
      </c>
      <c r="G9" s="1879">
        <v>2</v>
      </c>
      <c r="H9" s="1880">
        <v>1</v>
      </c>
      <c r="I9" s="1881">
        <v>0</v>
      </c>
      <c r="J9" s="1881">
        <v>0</v>
      </c>
      <c r="K9" s="1881">
        <v>0</v>
      </c>
      <c r="L9" s="1881">
        <v>0</v>
      </c>
      <c r="M9" s="1881">
        <v>1</v>
      </c>
      <c r="N9" s="1881">
        <v>1</v>
      </c>
      <c r="O9" s="1881">
        <v>0</v>
      </c>
      <c r="P9" s="1881">
        <v>0</v>
      </c>
      <c r="Q9" s="1881">
        <v>1</v>
      </c>
      <c r="R9" s="1881">
        <v>0</v>
      </c>
      <c r="S9" s="1882">
        <v>0</v>
      </c>
      <c r="AM9" s="1854"/>
      <c r="AN9" s="1854"/>
      <c r="AO9" s="1854"/>
      <c r="AP9" s="1854"/>
      <c r="AQ9" s="1854"/>
      <c r="AR9" s="1854"/>
      <c r="AS9" s="1854"/>
      <c r="AT9" s="1855" t="s">
        <v>596</v>
      </c>
      <c r="AU9" s="1854"/>
      <c r="AV9" s="1854"/>
      <c r="AW9" s="1854"/>
      <c r="AX9" s="1854"/>
      <c r="AY9" s="1854"/>
      <c r="AZ9" s="1854"/>
      <c r="BA9" s="1854"/>
      <c r="BB9" s="1854"/>
      <c r="BC9" s="1854"/>
      <c r="BD9" s="1854"/>
      <c r="BE9" s="1854"/>
      <c r="BF9" s="1854"/>
      <c r="BG9" s="1854"/>
      <c r="BH9" s="1854"/>
      <c r="BI9" s="1854"/>
      <c r="BJ9" s="1854"/>
      <c r="BK9" s="1854"/>
      <c r="BL9" s="1854"/>
      <c r="BM9" s="1854"/>
      <c r="BN9" s="1854"/>
      <c r="BO9" s="1854"/>
    </row>
    <row r="10" spans="2:67" s="1864" customFormat="1" ht="15.75" thickBot="1" x14ac:dyDescent="0.3">
      <c r="B10" s="1504" t="s">
        <v>841</v>
      </c>
      <c r="C10" s="1499" t="s">
        <v>842</v>
      </c>
      <c r="D10" s="1883">
        <v>7</v>
      </c>
      <c r="E10" s="1884">
        <v>0</v>
      </c>
      <c r="F10" s="1885">
        <v>7</v>
      </c>
      <c r="G10" s="1884">
        <v>6</v>
      </c>
      <c r="H10" s="1885">
        <v>1</v>
      </c>
      <c r="I10" s="1886">
        <v>0</v>
      </c>
      <c r="J10" s="1886">
        <v>0</v>
      </c>
      <c r="K10" s="1886">
        <v>0</v>
      </c>
      <c r="L10" s="1886">
        <v>0</v>
      </c>
      <c r="M10" s="1886">
        <v>1</v>
      </c>
      <c r="N10" s="1886">
        <v>0</v>
      </c>
      <c r="O10" s="1886">
        <v>2</v>
      </c>
      <c r="P10" s="1886">
        <v>0</v>
      </c>
      <c r="Q10" s="1886">
        <v>2</v>
      </c>
      <c r="R10" s="1886">
        <v>2</v>
      </c>
      <c r="S10" s="1887">
        <v>1</v>
      </c>
      <c r="T10" s="167"/>
      <c r="U10"/>
      <c r="V10"/>
      <c r="W10"/>
      <c r="X10"/>
      <c r="Y10"/>
      <c r="Z10"/>
      <c r="AA10"/>
      <c r="AB10"/>
      <c r="AC10"/>
      <c r="AD10"/>
      <c r="AE10"/>
      <c r="AF10"/>
      <c r="AG10"/>
      <c r="AH10"/>
      <c r="AI10"/>
      <c r="AJ10"/>
      <c r="AK10"/>
      <c r="AL10"/>
      <c r="AM10" s="167"/>
      <c r="AN10" s="167"/>
      <c r="AO10" s="167"/>
      <c r="AP10" s="167"/>
      <c r="AQ10" s="167"/>
      <c r="AR10" s="167"/>
      <c r="AS10" s="167"/>
      <c r="AT10" s="167"/>
      <c r="AU10" s="1855" t="s">
        <v>596</v>
      </c>
      <c r="AV10" s="167"/>
      <c r="AW10" s="167"/>
      <c r="AX10" s="167"/>
      <c r="AY10" s="167"/>
      <c r="AZ10" s="167"/>
      <c r="BA10" s="167"/>
      <c r="BB10" s="167"/>
      <c r="BC10" s="167"/>
      <c r="BD10" s="167"/>
      <c r="BE10" s="167"/>
      <c r="BF10" s="167"/>
      <c r="BG10" s="167"/>
      <c r="BH10" s="167"/>
      <c r="BI10" s="167"/>
      <c r="BJ10" s="167"/>
      <c r="BK10" s="167"/>
      <c r="BL10" s="167"/>
      <c r="BM10" s="167"/>
      <c r="BN10" s="167"/>
      <c r="BO10" s="167"/>
    </row>
    <row r="11" spans="2:67" s="1864" customFormat="1" ht="15.75" thickBot="1" x14ac:dyDescent="0.3">
      <c r="B11" s="1865" t="s">
        <v>848</v>
      </c>
      <c r="C11" s="1866" t="s">
        <v>598</v>
      </c>
      <c r="D11" s="1867">
        <v>2348</v>
      </c>
      <c r="E11" s="1868">
        <v>0</v>
      </c>
      <c r="F11" s="1869">
        <v>2348</v>
      </c>
      <c r="G11" s="1868">
        <v>2085</v>
      </c>
      <c r="H11" s="1869">
        <v>263</v>
      </c>
      <c r="I11" s="1897">
        <v>27</v>
      </c>
      <c r="J11" s="1897">
        <v>58</v>
      </c>
      <c r="K11" s="1897">
        <v>92</v>
      </c>
      <c r="L11" s="1897">
        <v>154</v>
      </c>
      <c r="M11" s="1897">
        <v>217</v>
      </c>
      <c r="N11" s="1897">
        <v>227</v>
      </c>
      <c r="O11" s="1897">
        <v>549</v>
      </c>
      <c r="P11" s="1897">
        <v>432</v>
      </c>
      <c r="Q11" s="1897">
        <v>327</v>
      </c>
      <c r="R11" s="1897">
        <v>265</v>
      </c>
      <c r="S11" s="1872">
        <v>123</v>
      </c>
      <c r="U11"/>
      <c r="V11"/>
      <c r="W11"/>
      <c r="X11"/>
      <c r="Y11"/>
      <c r="Z11"/>
      <c r="AA11"/>
      <c r="AB11"/>
      <c r="AC11"/>
      <c r="AD11"/>
      <c r="AE11"/>
      <c r="AF11"/>
      <c r="AG11"/>
      <c r="AH11"/>
      <c r="AI11"/>
      <c r="AJ11"/>
      <c r="AK11"/>
      <c r="AL11"/>
      <c r="AM11" s="167"/>
      <c r="AN11" s="167"/>
      <c r="AO11" s="167"/>
      <c r="AP11" s="167"/>
      <c r="AQ11" s="167"/>
      <c r="AR11" s="167"/>
      <c r="AS11" s="167"/>
      <c r="AT11" s="167"/>
      <c r="AU11" s="167"/>
      <c r="AV11" s="1855" t="s">
        <v>596</v>
      </c>
      <c r="AW11" s="167"/>
      <c r="AX11" s="167"/>
      <c r="AY11" s="167"/>
      <c r="AZ11" s="167"/>
      <c r="BA11" s="167"/>
      <c r="BB11" s="167"/>
      <c r="BC11" s="167"/>
      <c r="BD11" s="167"/>
      <c r="BE11" s="167"/>
      <c r="BF11" s="167"/>
      <c r="BG11" s="167"/>
      <c r="BH11" s="167"/>
      <c r="BI11" s="167"/>
      <c r="BJ11" s="167"/>
      <c r="BK11" s="167"/>
      <c r="BL11" s="167"/>
      <c r="BM11" s="167"/>
      <c r="BN11" s="167"/>
      <c r="BO11" s="167"/>
    </row>
    <row r="12" spans="2:67" s="1864" customFormat="1" x14ac:dyDescent="0.25">
      <c r="B12" s="1722" t="s">
        <v>599</v>
      </c>
      <c r="C12" s="1723" t="s">
        <v>230</v>
      </c>
      <c r="D12" s="1898">
        <v>90</v>
      </c>
      <c r="E12" s="1899">
        <v>0</v>
      </c>
      <c r="F12" s="1900">
        <v>90</v>
      </c>
      <c r="G12" s="1901">
        <v>72</v>
      </c>
      <c r="H12" s="1902">
        <v>18</v>
      </c>
      <c r="I12" s="1903">
        <v>0</v>
      </c>
      <c r="J12" s="1903">
        <v>0</v>
      </c>
      <c r="K12" s="1903">
        <v>3</v>
      </c>
      <c r="L12" s="1903">
        <v>2</v>
      </c>
      <c r="M12" s="1903">
        <v>7</v>
      </c>
      <c r="N12" s="1903">
        <v>9</v>
      </c>
      <c r="O12" s="1903">
        <v>21</v>
      </c>
      <c r="P12" s="1903">
        <v>21</v>
      </c>
      <c r="Q12" s="1903">
        <v>10</v>
      </c>
      <c r="R12" s="1903">
        <v>17</v>
      </c>
      <c r="S12" s="1904">
        <v>9</v>
      </c>
      <c r="U12"/>
      <c r="V12"/>
      <c r="W12"/>
      <c r="X12"/>
      <c r="Y12"/>
      <c r="Z12"/>
      <c r="AA12"/>
      <c r="AB12"/>
      <c r="AC12"/>
      <c r="AD12"/>
      <c r="AE12"/>
      <c r="AF12"/>
      <c r="AG12"/>
      <c r="AH12"/>
      <c r="AI12"/>
      <c r="AJ12"/>
      <c r="AK12"/>
      <c r="AL12"/>
      <c r="AM12" s="167"/>
      <c r="AN12" s="167"/>
      <c r="AO12" s="167"/>
      <c r="AP12" s="167"/>
      <c r="AQ12" s="167"/>
      <c r="AR12" s="167"/>
      <c r="AS12" s="167"/>
      <c r="AT12" s="167"/>
      <c r="AU12" s="167"/>
      <c r="AV12" s="167"/>
      <c r="AW12" s="1855" t="s">
        <v>596</v>
      </c>
      <c r="AX12" s="167"/>
      <c r="AY12" s="167"/>
      <c r="AZ12" s="167"/>
      <c r="BA12" s="167"/>
      <c r="BB12" s="167"/>
      <c r="BC12" s="167"/>
      <c r="BD12" s="167"/>
      <c r="BE12" s="167"/>
      <c r="BF12" s="167"/>
      <c r="BG12" s="167"/>
      <c r="BH12" s="167"/>
      <c r="BI12" s="167"/>
      <c r="BJ12" s="167"/>
      <c r="BK12" s="167"/>
      <c r="BL12" s="167"/>
      <c r="BM12" s="167"/>
      <c r="BN12" s="167"/>
      <c r="BO12" s="167"/>
    </row>
    <row r="13" spans="2:67" s="1864" customFormat="1" x14ac:dyDescent="0.25">
      <c r="B13" s="1504" t="s">
        <v>450</v>
      </c>
      <c r="C13" s="1499" t="s">
        <v>601</v>
      </c>
      <c r="D13" s="1883">
        <v>29</v>
      </c>
      <c r="E13" s="1884">
        <v>0</v>
      </c>
      <c r="F13" s="1885">
        <v>29</v>
      </c>
      <c r="G13" s="1884">
        <v>26</v>
      </c>
      <c r="H13" s="1885">
        <v>3</v>
      </c>
      <c r="I13" s="1886">
        <v>0</v>
      </c>
      <c r="J13" s="1886">
        <v>0</v>
      </c>
      <c r="K13" s="1886">
        <v>0</v>
      </c>
      <c r="L13" s="1886">
        <v>1</v>
      </c>
      <c r="M13" s="1886">
        <v>2</v>
      </c>
      <c r="N13" s="1886">
        <v>2</v>
      </c>
      <c r="O13" s="1886">
        <v>9</v>
      </c>
      <c r="P13" s="1886">
        <v>5</v>
      </c>
      <c r="Q13" s="1886">
        <v>4</v>
      </c>
      <c r="R13" s="1886">
        <v>6</v>
      </c>
      <c r="S13" s="1887">
        <v>3</v>
      </c>
      <c r="U13"/>
      <c r="V13"/>
      <c r="W13"/>
      <c r="X13"/>
      <c r="Y13"/>
      <c r="Z13"/>
      <c r="AA13"/>
      <c r="AB13"/>
      <c r="AC13"/>
      <c r="AD13"/>
      <c r="AE13"/>
      <c r="AF13"/>
      <c r="AG13"/>
      <c r="AH13"/>
      <c r="AI13"/>
      <c r="AJ13"/>
      <c r="AK13"/>
      <c r="AL13"/>
      <c r="AM13" s="167"/>
      <c r="AN13" s="167"/>
      <c r="AO13" s="167"/>
      <c r="AP13" s="167"/>
      <c r="AQ13" s="167"/>
      <c r="AR13" s="167"/>
      <c r="AS13" s="167"/>
      <c r="AT13" s="167"/>
      <c r="AU13" s="167"/>
      <c r="AV13" s="167"/>
      <c r="AW13" s="167"/>
      <c r="AX13" s="1855" t="s">
        <v>596</v>
      </c>
      <c r="AY13" s="167"/>
      <c r="AZ13" s="167"/>
      <c r="BA13" s="167"/>
      <c r="BB13" s="167"/>
      <c r="BC13" s="167"/>
      <c r="BD13" s="167"/>
      <c r="BE13" s="167"/>
      <c r="BF13" s="167"/>
      <c r="BG13" s="167"/>
      <c r="BH13" s="167"/>
      <c r="BI13" s="167"/>
      <c r="BJ13" s="167"/>
      <c r="BK13" s="167"/>
      <c r="BL13" s="167"/>
      <c r="BM13" s="167"/>
      <c r="BN13" s="167"/>
      <c r="BO13" s="167"/>
    </row>
    <row r="14" spans="2:67" s="1864" customFormat="1" x14ac:dyDescent="0.25">
      <c r="B14" s="1718" t="s">
        <v>849</v>
      </c>
      <c r="C14" s="72" t="s">
        <v>602</v>
      </c>
      <c r="D14" s="1878">
        <v>2</v>
      </c>
      <c r="E14" s="1879">
        <v>0</v>
      </c>
      <c r="F14" s="1880">
        <v>2</v>
      </c>
      <c r="G14" s="1879">
        <v>0</v>
      </c>
      <c r="H14" s="1880">
        <v>2</v>
      </c>
      <c r="I14" s="1881">
        <v>0</v>
      </c>
      <c r="J14" s="1881">
        <v>0</v>
      </c>
      <c r="K14" s="1881">
        <v>0</v>
      </c>
      <c r="L14" s="1881">
        <v>0</v>
      </c>
      <c r="M14" s="1881">
        <v>0</v>
      </c>
      <c r="N14" s="1881">
        <v>0</v>
      </c>
      <c r="O14" s="1881">
        <v>2</v>
      </c>
      <c r="P14" s="1881">
        <v>0</v>
      </c>
      <c r="Q14" s="1881">
        <v>0</v>
      </c>
      <c r="R14" s="1881">
        <v>0</v>
      </c>
      <c r="S14" s="1882">
        <v>0</v>
      </c>
      <c r="U14"/>
      <c r="V14"/>
      <c r="W14"/>
      <c r="X14"/>
      <c r="Y14"/>
      <c r="Z14"/>
      <c r="AA14"/>
      <c r="AB14"/>
      <c r="AC14"/>
      <c r="AD14"/>
      <c r="AE14"/>
      <c r="AF14"/>
      <c r="AG14"/>
      <c r="AH14"/>
      <c r="AI14"/>
      <c r="AJ14"/>
      <c r="AK14"/>
      <c r="AL14"/>
      <c r="AM14" s="167"/>
      <c r="AN14" s="167"/>
      <c r="AO14" s="167"/>
      <c r="AP14" s="167"/>
      <c r="AQ14" s="167"/>
      <c r="AR14" s="167"/>
      <c r="AS14" s="167"/>
      <c r="AT14" s="167"/>
      <c r="AU14" s="167"/>
      <c r="AV14" s="167"/>
      <c r="AW14" s="167"/>
      <c r="AX14" s="167"/>
      <c r="AY14" s="1855" t="s">
        <v>596</v>
      </c>
      <c r="AZ14" s="167"/>
      <c r="BA14" s="167"/>
      <c r="BB14" s="167"/>
      <c r="BC14" s="167"/>
      <c r="BD14" s="167"/>
      <c r="BE14" s="167"/>
      <c r="BF14" s="167"/>
      <c r="BG14" s="167"/>
      <c r="BH14" s="167"/>
      <c r="BI14" s="167"/>
      <c r="BJ14" s="167"/>
      <c r="BK14" s="167"/>
      <c r="BL14" s="167"/>
      <c r="BM14" s="167"/>
      <c r="BN14" s="167"/>
      <c r="BO14" s="167"/>
    </row>
    <row r="15" spans="2:67" s="1864" customFormat="1" x14ac:dyDescent="0.25">
      <c r="B15" s="1719" t="s">
        <v>850</v>
      </c>
      <c r="C15" s="72" t="s">
        <v>603</v>
      </c>
      <c r="D15" s="1878">
        <v>3</v>
      </c>
      <c r="E15" s="1879">
        <v>0</v>
      </c>
      <c r="F15" s="1880">
        <v>3</v>
      </c>
      <c r="G15" s="1879">
        <v>2</v>
      </c>
      <c r="H15" s="1880">
        <v>1</v>
      </c>
      <c r="I15" s="1881">
        <v>0</v>
      </c>
      <c r="J15" s="1881">
        <v>0</v>
      </c>
      <c r="K15" s="1881">
        <v>0</v>
      </c>
      <c r="L15" s="1881">
        <v>0</v>
      </c>
      <c r="M15" s="1881">
        <v>0</v>
      </c>
      <c r="N15" s="1881">
        <v>1</v>
      </c>
      <c r="O15" s="1881">
        <v>0</v>
      </c>
      <c r="P15" s="1881">
        <v>2</v>
      </c>
      <c r="Q15" s="1881">
        <v>0</v>
      </c>
      <c r="R15" s="1881">
        <v>0</v>
      </c>
      <c r="S15" s="1882">
        <v>1</v>
      </c>
      <c r="U15"/>
      <c r="V15"/>
      <c r="W15"/>
      <c r="X15"/>
      <c r="Y15"/>
      <c r="Z15"/>
      <c r="AA15"/>
      <c r="AB15"/>
      <c r="AC15"/>
      <c r="AD15"/>
      <c r="AE15"/>
      <c r="AF15"/>
      <c r="AG15"/>
      <c r="AH15"/>
      <c r="AI15"/>
      <c r="AJ15"/>
      <c r="AK15"/>
      <c r="AL15"/>
      <c r="AM15" s="167"/>
      <c r="AN15" s="167"/>
      <c r="AO15" s="167"/>
      <c r="AP15" s="167"/>
      <c r="AQ15" s="167"/>
      <c r="AR15" s="167"/>
      <c r="AS15" s="167"/>
      <c r="AT15" s="167"/>
      <c r="AU15" s="167"/>
      <c r="AV15" s="167"/>
      <c r="AW15" s="167"/>
      <c r="AX15" s="167"/>
      <c r="AY15" s="167"/>
      <c r="AZ15" s="1855" t="s">
        <v>596</v>
      </c>
      <c r="BA15" s="167"/>
      <c r="BB15" s="167"/>
      <c r="BC15" s="167"/>
      <c r="BD15" s="167"/>
      <c r="BE15" s="167"/>
      <c r="BF15" s="167"/>
      <c r="BG15" s="167"/>
      <c r="BH15" s="167"/>
      <c r="BI15" s="167"/>
      <c r="BJ15" s="167"/>
      <c r="BK15" s="167"/>
      <c r="BL15" s="167"/>
      <c r="BM15" s="167"/>
      <c r="BN15" s="167"/>
      <c r="BO15" s="167"/>
    </row>
    <row r="16" spans="2:67" s="1864" customFormat="1" x14ac:dyDescent="0.25">
      <c r="B16" s="1504" t="s">
        <v>451</v>
      </c>
      <c r="C16" s="1499" t="s">
        <v>452</v>
      </c>
      <c r="D16" s="1883">
        <v>1364</v>
      </c>
      <c r="E16" s="1884">
        <v>0</v>
      </c>
      <c r="F16" s="1885">
        <v>1364</v>
      </c>
      <c r="G16" s="1884">
        <v>1172</v>
      </c>
      <c r="H16" s="1885">
        <v>192</v>
      </c>
      <c r="I16" s="1886">
        <v>20</v>
      </c>
      <c r="J16" s="1886">
        <v>39</v>
      </c>
      <c r="K16" s="1886">
        <v>39</v>
      </c>
      <c r="L16" s="1886">
        <v>44</v>
      </c>
      <c r="M16" s="1886">
        <v>85</v>
      </c>
      <c r="N16" s="1886">
        <v>109</v>
      </c>
      <c r="O16" s="1886">
        <v>336</v>
      </c>
      <c r="P16" s="1886">
        <v>295</v>
      </c>
      <c r="Q16" s="1886">
        <v>227</v>
      </c>
      <c r="R16" s="1886">
        <v>170</v>
      </c>
      <c r="S16" s="1887">
        <v>73</v>
      </c>
      <c r="T16" s="167"/>
      <c r="U16"/>
      <c r="V16"/>
      <c r="W16"/>
      <c r="X16"/>
      <c r="Y16"/>
      <c r="Z16"/>
      <c r="AA16"/>
      <c r="AB16"/>
      <c r="AC16"/>
      <c r="AD16"/>
      <c r="AE16"/>
      <c r="AF16"/>
      <c r="AG16"/>
      <c r="AH16"/>
      <c r="AI16"/>
      <c r="AJ16"/>
      <c r="AK16"/>
      <c r="AL16"/>
      <c r="AM16" s="167"/>
      <c r="AN16" s="167"/>
      <c r="AO16" s="167"/>
      <c r="AP16" s="167"/>
      <c r="AQ16" s="167"/>
      <c r="AR16" s="167"/>
      <c r="AS16" s="167"/>
      <c r="AT16" s="167"/>
      <c r="AU16" s="167"/>
      <c r="AV16" s="167"/>
      <c r="AW16" s="167"/>
      <c r="AX16" s="167"/>
      <c r="AY16" s="167"/>
      <c r="AZ16" s="167"/>
      <c r="BA16" s="1855" t="s">
        <v>596</v>
      </c>
      <c r="BB16" s="167"/>
      <c r="BC16" s="167"/>
      <c r="BD16" s="167"/>
      <c r="BE16" s="167"/>
      <c r="BF16" s="167"/>
      <c r="BG16" s="167"/>
      <c r="BH16" s="167"/>
      <c r="BI16" s="167"/>
      <c r="BJ16" s="167"/>
      <c r="BK16" s="167"/>
      <c r="BL16" s="167"/>
      <c r="BM16" s="167"/>
      <c r="BN16" s="167"/>
      <c r="BO16" s="167"/>
    </row>
    <row r="17" spans="2:67" s="1864" customFormat="1" x14ac:dyDescent="0.25">
      <c r="B17" s="1504" t="s">
        <v>453</v>
      </c>
      <c r="C17" s="1499" t="s">
        <v>454</v>
      </c>
      <c r="D17" s="1883">
        <v>673</v>
      </c>
      <c r="E17" s="1884">
        <v>0</v>
      </c>
      <c r="F17" s="1885">
        <v>673</v>
      </c>
      <c r="G17" s="1884">
        <v>629</v>
      </c>
      <c r="H17" s="1885">
        <v>44</v>
      </c>
      <c r="I17" s="1886">
        <v>7</v>
      </c>
      <c r="J17" s="1886">
        <v>14</v>
      </c>
      <c r="K17" s="1886">
        <v>32</v>
      </c>
      <c r="L17" s="1886">
        <v>71</v>
      </c>
      <c r="M17" s="1886">
        <v>85</v>
      </c>
      <c r="N17" s="1886">
        <v>78</v>
      </c>
      <c r="O17" s="1886">
        <v>158</v>
      </c>
      <c r="P17" s="1886">
        <v>89</v>
      </c>
      <c r="Q17" s="1886">
        <v>74</v>
      </c>
      <c r="R17" s="1886">
        <v>65</v>
      </c>
      <c r="S17" s="1887">
        <v>26</v>
      </c>
      <c r="T17" s="167"/>
      <c r="U17"/>
      <c r="V17"/>
      <c r="W17"/>
      <c r="X17"/>
      <c r="Y17"/>
      <c r="Z17"/>
      <c r="AA17"/>
      <c r="AB17"/>
      <c r="AC17"/>
      <c r="AD17"/>
      <c r="AE17"/>
      <c r="AF17"/>
      <c r="AG17"/>
      <c r="AH17"/>
      <c r="AI17"/>
      <c r="AJ17"/>
      <c r="AK17"/>
      <c r="AL17"/>
      <c r="AM17" s="167"/>
      <c r="AN17" s="167"/>
      <c r="AO17" s="167"/>
      <c r="AP17" s="167"/>
      <c r="AQ17" s="167"/>
      <c r="AR17" s="167"/>
      <c r="AS17" s="167"/>
      <c r="AT17" s="167"/>
      <c r="AU17" s="167"/>
      <c r="AV17" s="167"/>
      <c r="AW17" s="167"/>
      <c r="AX17" s="167"/>
      <c r="AY17" s="167"/>
      <c r="AZ17" s="167"/>
      <c r="BA17" s="167"/>
      <c r="BB17" s="1855" t="s">
        <v>596</v>
      </c>
      <c r="BC17" s="167"/>
      <c r="BD17" s="167"/>
      <c r="BE17" s="167"/>
      <c r="BF17" s="167"/>
      <c r="BG17" s="167"/>
      <c r="BH17" s="167"/>
      <c r="BI17" s="167"/>
      <c r="BJ17" s="167"/>
      <c r="BK17" s="167"/>
      <c r="BL17" s="167"/>
      <c r="BM17" s="167"/>
      <c r="BN17" s="167"/>
      <c r="BO17" s="167"/>
    </row>
    <row r="18" spans="2:67" s="167" customFormat="1" x14ac:dyDescent="0.25">
      <c r="B18" s="1504" t="s">
        <v>854</v>
      </c>
      <c r="C18" s="1499" t="s">
        <v>607</v>
      </c>
      <c r="D18" s="1883">
        <v>6</v>
      </c>
      <c r="E18" s="1884">
        <v>0</v>
      </c>
      <c r="F18" s="1885">
        <v>6</v>
      </c>
      <c r="G18" s="1884">
        <v>6</v>
      </c>
      <c r="H18" s="1885">
        <v>0</v>
      </c>
      <c r="I18" s="1886">
        <v>0</v>
      </c>
      <c r="J18" s="1886">
        <v>0</v>
      </c>
      <c r="K18" s="1886">
        <v>0</v>
      </c>
      <c r="L18" s="1886">
        <v>2</v>
      </c>
      <c r="M18" s="1886">
        <v>0</v>
      </c>
      <c r="N18" s="1886">
        <v>0</v>
      </c>
      <c r="O18" s="1886">
        <v>2</v>
      </c>
      <c r="P18" s="1886">
        <v>2</v>
      </c>
      <c r="Q18" s="1886">
        <v>0</v>
      </c>
      <c r="R18" s="1886">
        <v>0</v>
      </c>
      <c r="S18" s="1905">
        <v>1</v>
      </c>
      <c r="U18"/>
      <c r="V18"/>
      <c r="W18"/>
      <c r="X18"/>
      <c r="Y18"/>
      <c r="Z18"/>
      <c r="AA18"/>
      <c r="AB18"/>
      <c r="AC18"/>
      <c r="AD18"/>
      <c r="AE18"/>
      <c r="AF18"/>
      <c r="AG18"/>
      <c r="AH18"/>
      <c r="AI18"/>
      <c r="AJ18"/>
      <c r="AK18"/>
      <c r="AL18"/>
    </row>
    <row r="19" spans="2:67" s="1864" customFormat="1" x14ac:dyDescent="0.25">
      <c r="B19" s="1504" t="s">
        <v>855</v>
      </c>
      <c r="C19" s="1499" t="s">
        <v>608</v>
      </c>
      <c r="D19" s="1883">
        <v>3</v>
      </c>
      <c r="E19" s="1884">
        <v>0</v>
      </c>
      <c r="F19" s="1885">
        <v>3</v>
      </c>
      <c r="G19" s="1884">
        <v>3</v>
      </c>
      <c r="H19" s="1885">
        <v>0</v>
      </c>
      <c r="I19" s="1886">
        <v>0</v>
      </c>
      <c r="J19" s="1886">
        <v>0</v>
      </c>
      <c r="K19" s="1886">
        <v>0</v>
      </c>
      <c r="L19" s="1886">
        <v>0</v>
      </c>
      <c r="M19" s="1886">
        <v>2</v>
      </c>
      <c r="N19" s="1886">
        <v>0</v>
      </c>
      <c r="O19" s="1886">
        <v>0</v>
      </c>
      <c r="P19" s="1886">
        <v>0</v>
      </c>
      <c r="Q19" s="1886">
        <v>1</v>
      </c>
      <c r="R19" s="1886">
        <v>0</v>
      </c>
      <c r="S19" s="1887">
        <v>0</v>
      </c>
      <c r="T19" s="167"/>
      <c r="U19"/>
      <c r="V19"/>
      <c r="W19"/>
      <c r="X19"/>
      <c r="Y19"/>
      <c r="Z19"/>
      <c r="AA19"/>
      <c r="AB19"/>
      <c r="AC19"/>
      <c r="AD19"/>
      <c r="AE19"/>
      <c r="AF19"/>
      <c r="AG19"/>
      <c r="AH19"/>
      <c r="AI19"/>
      <c r="AJ19"/>
      <c r="AK19"/>
      <c r="AL19"/>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row>
    <row r="20" spans="2:67" s="1864" customFormat="1" x14ac:dyDescent="0.25">
      <c r="B20" s="1504" t="s">
        <v>856</v>
      </c>
      <c r="C20" s="1499" t="s">
        <v>609</v>
      </c>
      <c r="D20" s="1883">
        <v>13</v>
      </c>
      <c r="E20" s="1884">
        <v>0</v>
      </c>
      <c r="F20" s="1885">
        <v>13</v>
      </c>
      <c r="G20" s="1884">
        <v>13</v>
      </c>
      <c r="H20" s="1885">
        <v>0</v>
      </c>
      <c r="I20" s="1886">
        <v>0</v>
      </c>
      <c r="J20" s="1886">
        <v>0</v>
      </c>
      <c r="K20" s="1886">
        <v>1</v>
      </c>
      <c r="L20" s="1886">
        <v>1</v>
      </c>
      <c r="M20" s="1886">
        <v>2</v>
      </c>
      <c r="N20" s="1886">
        <v>1</v>
      </c>
      <c r="O20" s="1886">
        <v>3</v>
      </c>
      <c r="P20" s="1886">
        <v>2</v>
      </c>
      <c r="Q20" s="1886">
        <v>2</v>
      </c>
      <c r="R20" s="1886">
        <v>1</v>
      </c>
      <c r="S20" s="1887">
        <v>0</v>
      </c>
      <c r="T20" s="167"/>
      <c r="U20"/>
      <c r="V20"/>
      <c r="W20"/>
      <c r="X20"/>
      <c r="Y20"/>
      <c r="Z20"/>
      <c r="AA20"/>
      <c r="AB20"/>
      <c r="AC20"/>
      <c r="AD20"/>
      <c r="AE20"/>
      <c r="AF20"/>
      <c r="AG20"/>
      <c r="AH20"/>
      <c r="AI20"/>
      <c r="AJ20"/>
      <c r="AK20"/>
      <c r="AL20"/>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row>
    <row r="21" spans="2:67" s="1864" customFormat="1" x14ac:dyDescent="0.25">
      <c r="B21" s="1504" t="s">
        <v>857</v>
      </c>
      <c r="C21" s="1499" t="s">
        <v>610</v>
      </c>
      <c r="D21" s="1883">
        <v>128</v>
      </c>
      <c r="E21" s="1884">
        <v>0</v>
      </c>
      <c r="F21" s="1885">
        <v>128</v>
      </c>
      <c r="G21" s="1884">
        <v>128</v>
      </c>
      <c r="H21" s="1885">
        <v>0</v>
      </c>
      <c r="I21" s="1886">
        <v>0</v>
      </c>
      <c r="J21" s="1886">
        <v>5</v>
      </c>
      <c r="K21" s="1886">
        <v>13</v>
      </c>
      <c r="L21" s="1886">
        <v>29</v>
      </c>
      <c r="M21" s="1886">
        <v>33</v>
      </c>
      <c r="N21" s="1886">
        <v>25</v>
      </c>
      <c r="O21" s="1886">
        <v>14</v>
      </c>
      <c r="P21" s="1886">
        <v>6</v>
      </c>
      <c r="Q21" s="1886">
        <v>3</v>
      </c>
      <c r="R21" s="1886">
        <v>0</v>
      </c>
      <c r="S21" s="1887">
        <v>5</v>
      </c>
      <c r="T21" s="167"/>
      <c r="U21"/>
      <c r="V21"/>
      <c r="W21"/>
      <c r="X21"/>
      <c r="Y21"/>
      <c r="Z21"/>
      <c r="AA21"/>
      <c r="AB21"/>
      <c r="AC21"/>
      <c r="AD21"/>
      <c r="AE21"/>
      <c r="AF21"/>
      <c r="AG21"/>
      <c r="AH21"/>
      <c r="AI21"/>
      <c r="AJ21"/>
      <c r="AK21"/>
      <c r="AL21"/>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row>
    <row r="22" spans="2:67" s="1864" customFormat="1" x14ac:dyDescent="0.25">
      <c r="B22" s="1504" t="s">
        <v>858</v>
      </c>
      <c r="C22" s="1499" t="s">
        <v>611</v>
      </c>
      <c r="D22" s="1883">
        <v>36</v>
      </c>
      <c r="E22" s="1884">
        <v>0</v>
      </c>
      <c r="F22" s="1885">
        <v>36</v>
      </c>
      <c r="G22" s="1884">
        <v>34</v>
      </c>
      <c r="H22" s="1885">
        <v>2</v>
      </c>
      <c r="I22" s="1886">
        <v>0</v>
      </c>
      <c r="J22" s="1886">
        <v>0</v>
      </c>
      <c r="K22" s="1886">
        <v>4</v>
      </c>
      <c r="L22" s="1886">
        <v>4</v>
      </c>
      <c r="M22" s="1886">
        <v>1</v>
      </c>
      <c r="N22" s="1886">
        <v>2</v>
      </c>
      <c r="O22" s="1886">
        <v>4</v>
      </c>
      <c r="P22" s="1886">
        <v>10</v>
      </c>
      <c r="Q22" s="1886">
        <v>5</v>
      </c>
      <c r="R22" s="1886">
        <v>6</v>
      </c>
      <c r="S22" s="1887">
        <v>5</v>
      </c>
      <c r="T22" s="167"/>
      <c r="U22"/>
      <c r="V22"/>
      <c r="W22"/>
      <c r="X22"/>
      <c r="Y22"/>
      <c r="Z22"/>
      <c r="AA22"/>
      <c r="AB22"/>
      <c r="AC22"/>
      <c r="AD22"/>
      <c r="AE22"/>
      <c r="AF22"/>
      <c r="AG22"/>
      <c r="AH22"/>
      <c r="AI22"/>
      <c r="AJ22"/>
      <c r="AK22"/>
      <c r="AL22"/>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row>
    <row r="23" spans="2:67" s="1864" customFormat="1" ht="15.75" thickBot="1" x14ac:dyDescent="0.3">
      <c r="B23" s="1718" t="s">
        <v>859</v>
      </c>
      <c r="C23" s="72" t="s">
        <v>612</v>
      </c>
      <c r="D23" s="1878">
        <v>1</v>
      </c>
      <c r="E23" s="1879">
        <v>0</v>
      </c>
      <c r="F23" s="1880">
        <v>1</v>
      </c>
      <c r="G23" s="1906">
        <v>0</v>
      </c>
      <c r="H23" s="1907">
        <v>1</v>
      </c>
      <c r="I23" s="1881">
        <v>0</v>
      </c>
      <c r="J23" s="1881">
        <v>0</v>
      </c>
      <c r="K23" s="1881">
        <v>0</v>
      </c>
      <c r="L23" s="1881">
        <v>0</v>
      </c>
      <c r="M23" s="1881">
        <v>0</v>
      </c>
      <c r="N23" s="1881">
        <v>0</v>
      </c>
      <c r="O23" s="1881">
        <v>0</v>
      </c>
      <c r="P23" s="1881">
        <v>0</v>
      </c>
      <c r="Q23" s="1881">
        <v>1</v>
      </c>
      <c r="R23" s="1881">
        <v>0</v>
      </c>
      <c r="S23" s="1882">
        <v>0</v>
      </c>
      <c r="T23" s="167"/>
      <c r="U23"/>
      <c r="V23"/>
      <c r="W23"/>
      <c r="X23"/>
      <c r="Y23"/>
      <c r="Z23"/>
      <c r="AA23"/>
      <c r="AB23"/>
      <c r="AC23"/>
      <c r="AD23"/>
      <c r="AE23"/>
      <c r="AF23"/>
      <c r="AG23"/>
      <c r="AH23"/>
      <c r="AI23"/>
      <c r="AJ23"/>
      <c r="AK23"/>
      <c r="AL23"/>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row>
    <row r="24" spans="2:67" s="1864" customFormat="1" ht="23.25" thickBot="1" x14ac:dyDescent="0.3">
      <c r="B24" s="1865" t="s">
        <v>866</v>
      </c>
      <c r="C24" s="1866" t="s">
        <v>867</v>
      </c>
      <c r="D24" s="1867">
        <v>60</v>
      </c>
      <c r="E24" s="1868">
        <v>10</v>
      </c>
      <c r="F24" s="1869">
        <v>50</v>
      </c>
      <c r="G24" s="1868">
        <v>40</v>
      </c>
      <c r="H24" s="1869">
        <v>10</v>
      </c>
      <c r="I24" s="1897">
        <v>0</v>
      </c>
      <c r="J24" s="1897">
        <v>0</v>
      </c>
      <c r="K24" s="1897">
        <v>0</v>
      </c>
      <c r="L24" s="1897">
        <v>0</v>
      </c>
      <c r="M24" s="1897">
        <v>3</v>
      </c>
      <c r="N24" s="1897">
        <v>2</v>
      </c>
      <c r="O24" s="1897">
        <v>10</v>
      </c>
      <c r="P24" s="1897">
        <v>19</v>
      </c>
      <c r="Q24" s="1897">
        <v>10</v>
      </c>
      <c r="R24" s="1897">
        <v>6</v>
      </c>
      <c r="S24" s="1872">
        <v>3</v>
      </c>
      <c r="T24" s="167"/>
      <c r="U24"/>
      <c r="V24"/>
      <c r="W24"/>
      <c r="X24"/>
      <c r="Y24"/>
      <c r="Z24"/>
      <c r="AA24"/>
      <c r="AB24"/>
      <c r="AC24"/>
      <c r="AD24"/>
      <c r="AE24"/>
      <c r="AF24"/>
      <c r="AG24"/>
      <c r="AH24"/>
      <c r="AI24"/>
      <c r="AJ24"/>
      <c r="AK24"/>
      <c r="AL24"/>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row>
    <row r="25" spans="2:67" x14ac:dyDescent="0.25">
      <c r="B25" s="1722" t="s">
        <v>868</v>
      </c>
      <c r="C25" s="1723" t="s">
        <v>518</v>
      </c>
      <c r="D25" s="1898">
        <v>3</v>
      </c>
      <c r="E25" s="1899">
        <v>0</v>
      </c>
      <c r="F25" s="1900">
        <v>3</v>
      </c>
      <c r="G25" s="1899">
        <v>3</v>
      </c>
      <c r="H25" s="1900">
        <v>0</v>
      </c>
      <c r="I25" s="1903">
        <v>0</v>
      </c>
      <c r="J25" s="1903">
        <v>0</v>
      </c>
      <c r="K25" s="1903">
        <v>0</v>
      </c>
      <c r="L25" s="1903">
        <v>0</v>
      </c>
      <c r="M25" s="1903">
        <v>0</v>
      </c>
      <c r="N25" s="1903">
        <v>0</v>
      </c>
      <c r="O25" s="1903">
        <v>0</v>
      </c>
      <c r="P25" s="1903">
        <v>2</v>
      </c>
      <c r="Q25" s="1903">
        <v>1</v>
      </c>
      <c r="R25" s="1903">
        <v>0</v>
      </c>
      <c r="S25" s="1904">
        <v>0</v>
      </c>
      <c r="AM25" s="1854"/>
      <c r="AN25" s="1854"/>
      <c r="AO25" s="1854"/>
      <c r="AP25" s="1854"/>
      <c r="AQ25" s="1854"/>
      <c r="AR25" s="1854"/>
      <c r="AS25" s="1854"/>
      <c r="AT25" s="1854"/>
      <c r="AU25" s="1854"/>
      <c r="AV25" s="1854"/>
      <c r="AW25" s="1854"/>
      <c r="AX25" s="1854"/>
      <c r="AY25" s="1854"/>
      <c r="AZ25" s="1854"/>
      <c r="BA25" s="1854"/>
      <c r="BB25" s="1854"/>
      <c r="BC25" s="1854"/>
      <c r="BD25" s="1854"/>
      <c r="BE25" s="1854"/>
      <c r="BF25" s="1854"/>
      <c r="BG25" s="1854"/>
      <c r="BH25" s="1854"/>
      <c r="BI25" s="1854"/>
      <c r="BJ25" s="1854"/>
      <c r="BK25" s="1854"/>
      <c r="BL25" s="1854"/>
      <c r="BM25" s="1854"/>
      <c r="BN25" s="1854"/>
      <c r="BO25" s="1854"/>
    </row>
    <row r="26" spans="2:67" s="1864" customFormat="1" x14ac:dyDescent="0.25">
      <c r="B26" s="1504" t="s">
        <v>869</v>
      </c>
      <c r="C26" s="1499" t="s">
        <v>519</v>
      </c>
      <c r="D26" s="1883">
        <v>48</v>
      </c>
      <c r="E26" s="1884">
        <v>9</v>
      </c>
      <c r="F26" s="1885">
        <v>39</v>
      </c>
      <c r="G26" s="1884">
        <v>29</v>
      </c>
      <c r="H26" s="1885">
        <v>10</v>
      </c>
      <c r="I26" s="1886">
        <v>0</v>
      </c>
      <c r="J26" s="1886">
        <v>0</v>
      </c>
      <c r="K26" s="1886">
        <v>0</v>
      </c>
      <c r="L26" s="1886">
        <v>0</v>
      </c>
      <c r="M26" s="1886">
        <v>2</v>
      </c>
      <c r="N26" s="1886">
        <v>1</v>
      </c>
      <c r="O26" s="1886">
        <v>10</v>
      </c>
      <c r="P26" s="1886">
        <v>15</v>
      </c>
      <c r="Q26" s="1886">
        <v>7</v>
      </c>
      <c r="R26" s="1886">
        <v>4</v>
      </c>
      <c r="S26" s="1887">
        <v>1</v>
      </c>
      <c r="T26" s="167"/>
      <c r="U26"/>
      <c r="V26"/>
      <c r="W26"/>
      <c r="X26"/>
      <c r="Y26"/>
      <c r="Z26"/>
      <c r="AA26"/>
      <c r="AB26"/>
      <c r="AC26"/>
      <c r="AD26"/>
      <c r="AE26"/>
      <c r="AF26"/>
      <c r="AG26"/>
      <c r="AH26"/>
      <c r="AI26"/>
      <c r="AJ26"/>
      <c r="AK26"/>
      <c r="AL26"/>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row>
    <row r="27" spans="2:67" s="1864" customFormat="1" x14ac:dyDescent="0.25">
      <c r="B27" s="1504" t="s">
        <v>870</v>
      </c>
      <c r="C27" s="1499" t="s">
        <v>520</v>
      </c>
      <c r="D27" s="1883">
        <v>4</v>
      </c>
      <c r="E27" s="1884">
        <v>0</v>
      </c>
      <c r="F27" s="1885">
        <v>4</v>
      </c>
      <c r="G27" s="1884">
        <v>4</v>
      </c>
      <c r="H27" s="1885">
        <v>0</v>
      </c>
      <c r="I27" s="1886">
        <v>0</v>
      </c>
      <c r="J27" s="1886">
        <v>0</v>
      </c>
      <c r="K27" s="1886">
        <v>0</v>
      </c>
      <c r="L27" s="1886">
        <v>0</v>
      </c>
      <c r="M27" s="1886">
        <v>0</v>
      </c>
      <c r="N27" s="1886">
        <v>1</v>
      </c>
      <c r="O27" s="1886">
        <v>0</v>
      </c>
      <c r="P27" s="1886">
        <v>1</v>
      </c>
      <c r="Q27" s="1886">
        <v>0</v>
      </c>
      <c r="R27" s="1886">
        <v>2</v>
      </c>
      <c r="S27" s="1887">
        <v>0</v>
      </c>
      <c r="T27" s="167"/>
      <c r="U27"/>
      <c r="V27"/>
      <c r="W27"/>
      <c r="X27"/>
      <c r="Y27"/>
      <c r="Z27"/>
      <c r="AA27"/>
      <c r="AB27"/>
      <c r="AC27"/>
      <c r="AD27"/>
      <c r="AE27"/>
      <c r="AF27"/>
      <c r="AG27"/>
      <c r="AH27"/>
      <c r="AI27"/>
      <c r="AJ27"/>
      <c r="AK27"/>
      <c r="AL2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row>
    <row r="28" spans="2:67" s="1864" customFormat="1" ht="15.75" thickBot="1" x14ac:dyDescent="0.3">
      <c r="B28" s="1504" t="s">
        <v>871</v>
      </c>
      <c r="C28" s="1499" t="s">
        <v>521</v>
      </c>
      <c r="D28" s="1883">
        <v>5</v>
      </c>
      <c r="E28" s="1884">
        <v>1</v>
      </c>
      <c r="F28" s="1885">
        <v>4</v>
      </c>
      <c r="G28" s="1884">
        <v>4</v>
      </c>
      <c r="H28" s="1885">
        <v>0</v>
      </c>
      <c r="I28" s="1886">
        <v>0</v>
      </c>
      <c r="J28" s="1886">
        <v>0</v>
      </c>
      <c r="K28" s="1886">
        <v>0</v>
      </c>
      <c r="L28" s="1886">
        <v>0</v>
      </c>
      <c r="M28" s="1886">
        <v>1</v>
      </c>
      <c r="N28" s="1886">
        <v>0</v>
      </c>
      <c r="O28" s="1886">
        <v>0</v>
      </c>
      <c r="P28" s="1886">
        <v>1</v>
      </c>
      <c r="Q28" s="1886">
        <v>2</v>
      </c>
      <c r="R28" s="1886">
        <v>0</v>
      </c>
      <c r="S28" s="1887">
        <v>2</v>
      </c>
      <c r="T28" s="167"/>
      <c r="U28"/>
      <c r="V28"/>
      <c r="W28"/>
      <c r="X28"/>
      <c r="Y28"/>
      <c r="Z28"/>
      <c r="AA28"/>
      <c r="AB28"/>
      <c r="AC28"/>
      <c r="AD28"/>
      <c r="AE28"/>
      <c r="AF28"/>
      <c r="AG28"/>
      <c r="AH28"/>
      <c r="AI28"/>
      <c r="AJ28"/>
      <c r="AK28"/>
      <c r="AL28"/>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row>
    <row r="29" spans="2:67" ht="15.75" thickBot="1" x14ac:dyDescent="0.3">
      <c r="B29" s="1865" t="s">
        <v>873</v>
      </c>
      <c r="C29" s="1866" t="s">
        <v>615</v>
      </c>
      <c r="D29" s="1867">
        <v>4455</v>
      </c>
      <c r="E29" s="1868">
        <v>0</v>
      </c>
      <c r="F29" s="1869">
        <v>4455</v>
      </c>
      <c r="G29" s="1868">
        <v>4036</v>
      </c>
      <c r="H29" s="1869">
        <v>419</v>
      </c>
      <c r="I29" s="1897">
        <v>5</v>
      </c>
      <c r="J29" s="1897">
        <v>24</v>
      </c>
      <c r="K29" s="1897">
        <v>52</v>
      </c>
      <c r="L29" s="1897">
        <v>101</v>
      </c>
      <c r="M29" s="1897">
        <v>248</v>
      </c>
      <c r="N29" s="1897">
        <v>300</v>
      </c>
      <c r="O29" s="1897">
        <v>979</v>
      </c>
      <c r="P29" s="1897">
        <v>1114</v>
      </c>
      <c r="Q29" s="1897">
        <v>787</v>
      </c>
      <c r="R29" s="1897">
        <v>845</v>
      </c>
      <c r="S29" s="1872">
        <v>151</v>
      </c>
      <c r="AM29" s="1854"/>
      <c r="AN29" s="1854"/>
      <c r="AO29" s="1854"/>
      <c r="AP29" s="1854"/>
      <c r="AQ29" s="1854"/>
      <c r="AR29" s="1854"/>
      <c r="AS29" s="1854"/>
      <c r="AT29" s="1854"/>
      <c r="AU29" s="1854"/>
      <c r="AV29" s="1854"/>
      <c r="AW29" s="1854"/>
      <c r="AX29" s="1854"/>
      <c r="AY29" s="1854"/>
      <c r="AZ29" s="1854"/>
      <c r="BA29" s="1854"/>
      <c r="BB29" s="1854"/>
      <c r="BC29" s="1854"/>
      <c r="BD29" s="1854"/>
      <c r="BE29" s="1854"/>
      <c r="BF29" s="1854"/>
      <c r="BG29" s="1854"/>
      <c r="BH29" s="1854"/>
      <c r="BI29" s="1854"/>
      <c r="BJ29" s="1854"/>
      <c r="BK29" s="1854"/>
      <c r="BL29" s="1854"/>
      <c r="BM29" s="1854"/>
      <c r="BN29" s="1854"/>
      <c r="BO29" s="1854"/>
    </row>
    <row r="30" spans="2:67" x14ac:dyDescent="0.25">
      <c r="B30" s="1722" t="s">
        <v>874</v>
      </c>
      <c r="C30" s="1723" t="s">
        <v>616</v>
      </c>
      <c r="D30" s="1898">
        <v>49</v>
      </c>
      <c r="E30" s="1899">
        <v>0</v>
      </c>
      <c r="F30" s="1900">
        <v>49</v>
      </c>
      <c r="G30" s="1899">
        <v>45</v>
      </c>
      <c r="H30" s="1900">
        <v>4</v>
      </c>
      <c r="I30" s="1903">
        <v>0</v>
      </c>
      <c r="J30" s="1903">
        <v>0</v>
      </c>
      <c r="K30" s="1903">
        <v>0</v>
      </c>
      <c r="L30" s="1903">
        <v>1</v>
      </c>
      <c r="M30" s="1903">
        <v>8</v>
      </c>
      <c r="N30" s="1903">
        <v>4</v>
      </c>
      <c r="O30" s="1903">
        <v>12</v>
      </c>
      <c r="P30" s="1903">
        <v>12</v>
      </c>
      <c r="Q30" s="1903">
        <v>8</v>
      </c>
      <c r="R30" s="1903">
        <v>4</v>
      </c>
      <c r="S30" s="1904">
        <v>4</v>
      </c>
      <c r="AM30" s="1854"/>
      <c r="AN30" s="1854"/>
      <c r="AO30" s="1854"/>
      <c r="AP30" s="1854"/>
      <c r="AQ30" s="1854"/>
      <c r="AR30" s="1854"/>
      <c r="AS30" s="1854"/>
      <c r="AT30" s="1854"/>
      <c r="AU30" s="1854"/>
      <c r="AV30" s="1854"/>
      <c r="AW30" s="1854"/>
      <c r="AX30" s="1854"/>
      <c r="AY30" s="1854"/>
      <c r="AZ30" s="1854"/>
      <c r="BA30" s="1854"/>
      <c r="BB30" s="1854"/>
      <c r="BC30" s="1854"/>
      <c r="BD30" s="1854"/>
      <c r="BE30" s="1854"/>
      <c r="BF30" s="1854"/>
      <c r="BG30" s="1854"/>
      <c r="BH30" s="1854"/>
      <c r="BI30" s="1854"/>
      <c r="BJ30" s="1854"/>
      <c r="BK30" s="1854"/>
      <c r="BL30" s="1854"/>
      <c r="BM30" s="1854"/>
      <c r="BN30" s="1854"/>
      <c r="BO30" s="1854"/>
    </row>
    <row r="31" spans="2:67" x14ac:dyDescent="0.25">
      <c r="B31" s="1719" t="s">
        <v>876</v>
      </c>
      <c r="C31" s="1726" t="s">
        <v>617</v>
      </c>
      <c r="D31" s="1878">
        <v>3</v>
      </c>
      <c r="E31" s="1879">
        <v>0</v>
      </c>
      <c r="F31" s="1880">
        <v>3</v>
      </c>
      <c r="G31" s="1879">
        <v>3</v>
      </c>
      <c r="H31" s="1880">
        <v>0</v>
      </c>
      <c r="I31" s="1881">
        <v>0</v>
      </c>
      <c r="J31" s="1881">
        <v>0</v>
      </c>
      <c r="K31" s="1881">
        <v>0</v>
      </c>
      <c r="L31" s="1881">
        <v>0</v>
      </c>
      <c r="M31" s="1881">
        <v>1</v>
      </c>
      <c r="N31" s="1881">
        <v>0</v>
      </c>
      <c r="O31" s="1881">
        <v>1</v>
      </c>
      <c r="P31" s="1881">
        <v>0</v>
      </c>
      <c r="Q31" s="1881">
        <v>0</v>
      </c>
      <c r="R31" s="1881">
        <v>1</v>
      </c>
      <c r="S31" s="1882">
        <v>0</v>
      </c>
      <c r="AM31" s="1854"/>
      <c r="AN31" s="1854"/>
      <c r="AO31" s="1854"/>
      <c r="AP31" s="1854"/>
      <c r="AQ31" s="1854"/>
      <c r="AR31" s="1854"/>
      <c r="AS31" s="1854"/>
      <c r="AT31" s="1854"/>
      <c r="AU31" s="1854"/>
      <c r="AV31" s="1854"/>
      <c r="AW31" s="1854"/>
      <c r="AX31" s="1854"/>
      <c r="AY31" s="1854"/>
      <c r="AZ31" s="1854"/>
      <c r="BA31" s="1854"/>
      <c r="BB31" s="1854"/>
      <c r="BC31" s="1854"/>
      <c r="BD31" s="1854"/>
      <c r="BE31" s="1854"/>
      <c r="BF31" s="1854"/>
      <c r="BG31" s="1854"/>
      <c r="BH31" s="1854"/>
      <c r="BI31" s="1854"/>
      <c r="BJ31" s="1854"/>
      <c r="BK31" s="1854"/>
      <c r="BL31" s="1854"/>
      <c r="BM31" s="1854"/>
      <c r="BN31" s="1854"/>
      <c r="BO31" s="1854"/>
    </row>
    <row r="32" spans="2:67" s="1864" customFormat="1" x14ac:dyDescent="0.25">
      <c r="B32" s="1504" t="s">
        <v>457</v>
      </c>
      <c r="C32" s="1499" t="s">
        <v>458</v>
      </c>
      <c r="D32" s="1883">
        <v>4160</v>
      </c>
      <c r="E32" s="1884">
        <v>0</v>
      </c>
      <c r="F32" s="1885">
        <v>4160</v>
      </c>
      <c r="G32" s="1884">
        <v>3794</v>
      </c>
      <c r="H32" s="1885">
        <v>366</v>
      </c>
      <c r="I32" s="1886">
        <v>5</v>
      </c>
      <c r="J32" s="1886">
        <v>23</v>
      </c>
      <c r="K32" s="1886">
        <v>52</v>
      </c>
      <c r="L32" s="1886">
        <v>94</v>
      </c>
      <c r="M32" s="1886">
        <v>222</v>
      </c>
      <c r="N32" s="1886">
        <v>279</v>
      </c>
      <c r="O32" s="1886">
        <v>903</v>
      </c>
      <c r="P32" s="1886">
        <v>1038</v>
      </c>
      <c r="Q32" s="1886">
        <v>738</v>
      </c>
      <c r="R32" s="1886">
        <v>806</v>
      </c>
      <c r="S32" s="1887">
        <v>142</v>
      </c>
      <c r="T32" s="167"/>
      <c r="U32"/>
      <c r="V32"/>
      <c r="W32"/>
      <c r="X32"/>
      <c r="Y32"/>
      <c r="Z32"/>
      <c r="AA32"/>
      <c r="AB32"/>
      <c r="AC32"/>
      <c r="AD32"/>
      <c r="AE32"/>
      <c r="AF32"/>
      <c r="AG32"/>
      <c r="AH32"/>
      <c r="AI32"/>
      <c r="AJ32"/>
      <c r="AK32"/>
      <c r="AL32"/>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row>
    <row r="33" spans="2:67" s="1864" customFormat="1" ht="15.75" thickBot="1" x14ac:dyDescent="0.3">
      <c r="B33" s="1504" t="s">
        <v>459</v>
      </c>
      <c r="C33" s="1499" t="s">
        <v>460</v>
      </c>
      <c r="D33" s="1883">
        <v>243</v>
      </c>
      <c r="E33" s="1884">
        <v>0</v>
      </c>
      <c r="F33" s="1885">
        <v>243</v>
      </c>
      <c r="G33" s="1884">
        <v>194</v>
      </c>
      <c r="H33" s="1885">
        <v>49</v>
      </c>
      <c r="I33" s="1886">
        <v>0</v>
      </c>
      <c r="J33" s="1886">
        <v>1</v>
      </c>
      <c r="K33" s="1886">
        <v>0</v>
      </c>
      <c r="L33" s="1886">
        <v>6</v>
      </c>
      <c r="M33" s="1886">
        <v>17</v>
      </c>
      <c r="N33" s="1886">
        <v>17</v>
      </c>
      <c r="O33" s="1886">
        <v>63</v>
      </c>
      <c r="P33" s="1886">
        <v>64</v>
      </c>
      <c r="Q33" s="1886">
        <v>41</v>
      </c>
      <c r="R33" s="1886">
        <v>34</v>
      </c>
      <c r="S33" s="1887">
        <v>5</v>
      </c>
      <c r="T33" s="167"/>
      <c r="U33"/>
      <c r="V33"/>
      <c r="W33"/>
      <c r="X33"/>
      <c r="Y33"/>
      <c r="Z33"/>
      <c r="AA33"/>
      <c r="AB33"/>
      <c r="AC33"/>
      <c r="AD33"/>
      <c r="AE33"/>
      <c r="AF33"/>
      <c r="AG33"/>
      <c r="AH33"/>
      <c r="AI33"/>
      <c r="AJ33"/>
      <c r="AK33"/>
      <c r="AL33"/>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row>
    <row r="34" spans="2:67" s="1864" customFormat="1" ht="15.75" thickBot="1" x14ac:dyDescent="0.3">
      <c r="B34" s="1865" t="s">
        <v>877</v>
      </c>
      <c r="C34" s="1866" t="s">
        <v>618</v>
      </c>
      <c r="D34" s="1867">
        <v>182</v>
      </c>
      <c r="E34" s="1868">
        <v>0</v>
      </c>
      <c r="F34" s="1869">
        <v>182</v>
      </c>
      <c r="G34" s="1868">
        <v>145</v>
      </c>
      <c r="H34" s="1869">
        <v>37</v>
      </c>
      <c r="I34" s="1897">
        <v>1</v>
      </c>
      <c r="J34" s="1897">
        <v>3</v>
      </c>
      <c r="K34" s="1897">
        <v>7</v>
      </c>
      <c r="L34" s="1897">
        <v>10</v>
      </c>
      <c r="M34" s="1897">
        <v>10</v>
      </c>
      <c r="N34" s="1897">
        <v>23</v>
      </c>
      <c r="O34" s="1897">
        <v>43</v>
      </c>
      <c r="P34" s="1897">
        <v>43</v>
      </c>
      <c r="Q34" s="1897">
        <v>21</v>
      </c>
      <c r="R34" s="1897">
        <v>21</v>
      </c>
      <c r="S34" s="1872">
        <v>5</v>
      </c>
      <c r="T34" s="167"/>
      <c r="U34"/>
      <c r="V34"/>
      <c r="W34"/>
      <c r="X34"/>
      <c r="Y34"/>
      <c r="Z34"/>
      <c r="AA34"/>
      <c r="AB34"/>
      <c r="AC34"/>
      <c r="AD34"/>
      <c r="AE34"/>
      <c r="AF34"/>
      <c r="AG34"/>
      <c r="AH34"/>
      <c r="AI34"/>
      <c r="AJ34"/>
      <c r="AK34"/>
      <c r="AL34"/>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row>
    <row r="35" spans="2:67" ht="22.5" x14ac:dyDescent="0.25">
      <c r="B35" s="1722" t="s">
        <v>461</v>
      </c>
      <c r="C35" s="1723" t="s">
        <v>462</v>
      </c>
      <c r="D35" s="1898">
        <v>38</v>
      </c>
      <c r="E35" s="1899">
        <v>0</v>
      </c>
      <c r="F35" s="1900">
        <v>38</v>
      </c>
      <c r="G35" s="1899">
        <v>32</v>
      </c>
      <c r="H35" s="1900">
        <v>6</v>
      </c>
      <c r="I35" s="1903">
        <v>1</v>
      </c>
      <c r="J35" s="1903">
        <v>2</v>
      </c>
      <c r="K35" s="1903">
        <v>0</v>
      </c>
      <c r="L35" s="1903">
        <v>1</v>
      </c>
      <c r="M35" s="1903">
        <v>1</v>
      </c>
      <c r="N35" s="1903">
        <v>3</v>
      </c>
      <c r="O35" s="1903">
        <v>5</v>
      </c>
      <c r="P35" s="1903">
        <v>11</v>
      </c>
      <c r="Q35" s="1903">
        <v>5</v>
      </c>
      <c r="R35" s="1903">
        <v>9</v>
      </c>
      <c r="S35" s="1904">
        <v>1</v>
      </c>
      <c r="AM35" s="1854"/>
      <c r="AN35" s="1854"/>
      <c r="AO35" s="1854"/>
      <c r="AP35" s="1854"/>
      <c r="AQ35" s="1854"/>
      <c r="AR35" s="1854"/>
      <c r="AS35" s="1854"/>
      <c r="AT35" s="1854"/>
      <c r="AU35" s="1854"/>
      <c r="AV35" s="1854"/>
      <c r="AW35" s="1854"/>
      <c r="AX35" s="1854"/>
      <c r="AY35" s="1854"/>
      <c r="AZ35" s="1854"/>
      <c r="BA35" s="1854"/>
      <c r="BB35" s="1854"/>
      <c r="BC35" s="1854"/>
      <c r="BD35" s="1854"/>
      <c r="BE35" s="1854"/>
      <c r="BF35" s="1854"/>
      <c r="BG35" s="1854"/>
      <c r="BH35" s="1854"/>
      <c r="BI35" s="1854"/>
      <c r="BJ35" s="1854"/>
      <c r="BK35" s="1854"/>
      <c r="BL35" s="1854"/>
      <c r="BM35" s="1854"/>
      <c r="BN35" s="1854"/>
      <c r="BO35" s="1854"/>
    </row>
    <row r="36" spans="2:67" s="1864" customFormat="1" x14ac:dyDescent="0.25">
      <c r="B36" s="1504" t="s">
        <v>878</v>
      </c>
      <c r="C36" s="1499" t="s">
        <v>619</v>
      </c>
      <c r="D36" s="1883">
        <v>3</v>
      </c>
      <c r="E36" s="1884">
        <v>0</v>
      </c>
      <c r="F36" s="1885">
        <v>3</v>
      </c>
      <c r="G36" s="1884">
        <v>3</v>
      </c>
      <c r="H36" s="1885">
        <v>0</v>
      </c>
      <c r="I36" s="1886">
        <v>0</v>
      </c>
      <c r="J36" s="1886">
        <v>0</v>
      </c>
      <c r="K36" s="1886">
        <v>0</v>
      </c>
      <c r="L36" s="1886">
        <v>0</v>
      </c>
      <c r="M36" s="1886">
        <v>0</v>
      </c>
      <c r="N36" s="1886">
        <v>0</v>
      </c>
      <c r="O36" s="1886">
        <v>1</v>
      </c>
      <c r="P36" s="1886">
        <v>1</v>
      </c>
      <c r="Q36" s="1886">
        <v>0</v>
      </c>
      <c r="R36" s="1886">
        <v>1</v>
      </c>
      <c r="S36" s="1887">
        <v>0</v>
      </c>
      <c r="T36" s="167"/>
      <c r="U36"/>
      <c r="V36"/>
      <c r="W36"/>
      <c r="X36"/>
      <c r="Y36"/>
      <c r="Z36"/>
      <c r="AA36"/>
      <c r="AB36"/>
      <c r="AC36"/>
      <c r="AD36"/>
      <c r="AE36"/>
      <c r="AF36"/>
      <c r="AG36"/>
      <c r="AH36"/>
      <c r="AI36"/>
      <c r="AJ36"/>
      <c r="AK36"/>
      <c r="AL36"/>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row>
    <row r="37" spans="2:67" x14ac:dyDescent="0.25">
      <c r="B37" s="1504" t="s">
        <v>879</v>
      </c>
      <c r="C37" s="1499" t="s">
        <v>620</v>
      </c>
      <c r="D37" s="1883">
        <v>8</v>
      </c>
      <c r="E37" s="1884">
        <v>0</v>
      </c>
      <c r="F37" s="1885">
        <v>8</v>
      </c>
      <c r="G37" s="1884">
        <v>6</v>
      </c>
      <c r="H37" s="1885">
        <v>2</v>
      </c>
      <c r="I37" s="1886">
        <v>0</v>
      </c>
      <c r="J37" s="1886">
        <v>0</v>
      </c>
      <c r="K37" s="1886">
        <v>1</v>
      </c>
      <c r="L37" s="1886">
        <v>1</v>
      </c>
      <c r="M37" s="1886">
        <v>0</v>
      </c>
      <c r="N37" s="1886">
        <v>1</v>
      </c>
      <c r="O37" s="1886">
        <v>1</v>
      </c>
      <c r="P37" s="1886">
        <v>3</v>
      </c>
      <c r="Q37" s="1886">
        <v>1</v>
      </c>
      <c r="R37" s="1886">
        <v>0</v>
      </c>
      <c r="S37" s="1887">
        <v>0</v>
      </c>
      <c r="AM37" s="1854"/>
      <c r="AN37" s="1854"/>
      <c r="AO37" s="1854"/>
      <c r="AP37" s="1854"/>
      <c r="AQ37" s="1854"/>
      <c r="AR37" s="1854"/>
      <c r="AS37" s="1854"/>
      <c r="AT37" s="1854"/>
      <c r="AU37" s="1854"/>
      <c r="AV37" s="1854"/>
      <c r="AW37" s="1854"/>
      <c r="AX37" s="1854"/>
      <c r="AY37" s="1854"/>
      <c r="AZ37" s="1854"/>
      <c r="BA37" s="1854"/>
      <c r="BB37" s="1854"/>
      <c r="BC37" s="1854"/>
      <c r="BD37" s="1854"/>
      <c r="BE37" s="1854"/>
      <c r="BF37" s="1854"/>
      <c r="BG37" s="1854"/>
      <c r="BH37" s="1854"/>
      <c r="BI37" s="1854"/>
      <c r="BJ37" s="1854"/>
      <c r="BK37" s="1854"/>
      <c r="BL37" s="1854"/>
      <c r="BM37" s="1854"/>
      <c r="BN37" s="1854"/>
      <c r="BO37" s="1854"/>
    </row>
    <row r="38" spans="2:67" x14ac:dyDescent="0.25">
      <c r="B38" s="1504" t="s">
        <v>880</v>
      </c>
      <c r="C38" s="1499" t="s">
        <v>621</v>
      </c>
      <c r="D38" s="1883">
        <v>10</v>
      </c>
      <c r="E38" s="1884">
        <v>0</v>
      </c>
      <c r="F38" s="1885">
        <v>10</v>
      </c>
      <c r="G38" s="1884">
        <v>8</v>
      </c>
      <c r="H38" s="1885">
        <v>2</v>
      </c>
      <c r="I38" s="1886">
        <v>0</v>
      </c>
      <c r="J38" s="1886">
        <v>0</v>
      </c>
      <c r="K38" s="1886">
        <v>0</v>
      </c>
      <c r="L38" s="1886">
        <v>0</v>
      </c>
      <c r="M38" s="1886">
        <v>0</v>
      </c>
      <c r="N38" s="1886">
        <v>2</v>
      </c>
      <c r="O38" s="1886">
        <v>2</v>
      </c>
      <c r="P38" s="1886">
        <v>3</v>
      </c>
      <c r="Q38" s="1886">
        <v>0</v>
      </c>
      <c r="R38" s="1886">
        <v>3</v>
      </c>
      <c r="S38" s="1887">
        <v>0</v>
      </c>
      <c r="AM38" s="1854"/>
      <c r="AN38" s="1854"/>
      <c r="AO38" s="1854"/>
      <c r="AP38" s="1854"/>
      <c r="AQ38" s="1854"/>
      <c r="AR38" s="1854"/>
      <c r="AS38" s="1854"/>
      <c r="AT38" s="1854"/>
      <c r="AU38" s="1854"/>
      <c r="AV38" s="1854"/>
      <c r="AW38" s="1854"/>
      <c r="AX38" s="1854"/>
      <c r="AY38" s="1854"/>
      <c r="AZ38" s="1854"/>
      <c r="BA38" s="1854"/>
      <c r="BB38" s="1854"/>
      <c r="BC38" s="1854"/>
      <c r="BD38" s="1854"/>
      <c r="BE38" s="1854"/>
      <c r="BF38" s="1854"/>
      <c r="BG38" s="1854"/>
      <c r="BH38" s="1854"/>
      <c r="BI38" s="1854"/>
      <c r="BJ38" s="1854"/>
      <c r="BK38" s="1854"/>
      <c r="BL38" s="1854"/>
      <c r="BM38" s="1854"/>
      <c r="BN38" s="1854"/>
      <c r="BO38" s="1854"/>
    </row>
    <row r="39" spans="2:67" x14ac:dyDescent="0.25">
      <c r="B39" s="1504" t="s">
        <v>1264</v>
      </c>
      <c r="C39" s="1499" t="s">
        <v>623</v>
      </c>
      <c r="D39" s="1883">
        <v>17</v>
      </c>
      <c r="E39" s="1884">
        <v>0</v>
      </c>
      <c r="F39" s="1885">
        <v>17</v>
      </c>
      <c r="G39" s="1884">
        <v>14</v>
      </c>
      <c r="H39" s="1885">
        <v>3</v>
      </c>
      <c r="I39" s="1886">
        <v>0</v>
      </c>
      <c r="J39" s="1886">
        <v>1</v>
      </c>
      <c r="K39" s="1886">
        <v>0</v>
      </c>
      <c r="L39" s="1886">
        <v>1</v>
      </c>
      <c r="M39" s="1886">
        <v>2</v>
      </c>
      <c r="N39" s="1886">
        <v>3</v>
      </c>
      <c r="O39" s="1886">
        <v>5</v>
      </c>
      <c r="P39" s="1886">
        <v>3</v>
      </c>
      <c r="Q39" s="1886">
        <v>1</v>
      </c>
      <c r="R39" s="1886">
        <v>1</v>
      </c>
      <c r="S39" s="1887">
        <v>0</v>
      </c>
      <c r="AM39" s="1854"/>
      <c r="AN39" s="1854"/>
      <c r="AO39" s="1854"/>
      <c r="AP39" s="1854"/>
      <c r="AQ39" s="1854"/>
      <c r="AR39" s="1854"/>
      <c r="AS39" s="1854"/>
      <c r="AT39" s="1854"/>
      <c r="AU39" s="1854"/>
      <c r="AV39" s="1854"/>
      <c r="AW39" s="1854"/>
      <c r="AX39" s="1854"/>
      <c r="AY39" s="1854"/>
      <c r="AZ39" s="1854"/>
      <c r="BA39" s="1854"/>
      <c r="BB39" s="1854"/>
      <c r="BC39" s="1854"/>
      <c r="BD39" s="1854"/>
      <c r="BE39" s="1854"/>
      <c r="BF39" s="1854"/>
      <c r="BG39" s="1854"/>
      <c r="BH39" s="1854"/>
      <c r="BI39" s="1854"/>
      <c r="BJ39" s="1854"/>
      <c r="BK39" s="1854"/>
      <c r="BL39" s="1854"/>
      <c r="BM39" s="1854"/>
      <c r="BN39" s="1854"/>
      <c r="BO39" s="1854"/>
    </row>
    <row r="40" spans="2:67" ht="15.75" thickBot="1" x14ac:dyDescent="0.3">
      <c r="B40" s="1504" t="s">
        <v>463</v>
      </c>
      <c r="C40" s="1499" t="s">
        <v>464</v>
      </c>
      <c r="D40" s="1883">
        <v>106</v>
      </c>
      <c r="E40" s="1884">
        <v>0</v>
      </c>
      <c r="F40" s="1885">
        <v>106</v>
      </c>
      <c r="G40" s="1884">
        <v>82</v>
      </c>
      <c r="H40" s="1885">
        <v>24</v>
      </c>
      <c r="I40" s="1886">
        <v>0</v>
      </c>
      <c r="J40" s="1886">
        <v>0</v>
      </c>
      <c r="K40" s="1886">
        <v>6</v>
      </c>
      <c r="L40" s="1886">
        <v>7</v>
      </c>
      <c r="M40" s="1886">
        <v>7</v>
      </c>
      <c r="N40" s="1886">
        <v>14</v>
      </c>
      <c r="O40" s="1886">
        <v>29</v>
      </c>
      <c r="P40" s="1886">
        <v>22</v>
      </c>
      <c r="Q40" s="1886">
        <v>14</v>
      </c>
      <c r="R40" s="1886">
        <v>7</v>
      </c>
      <c r="S40" s="1887">
        <v>4</v>
      </c>
      <c r="AM40" s="1854"/>
      <c r="AN40" s="1854"/>
      <c r="AO40" s="1854"/>
      <c r="AP40" s="1854"/>
      <c r="AQ40" s="1854"/>
      <c r="AR40" s="1854"/>
      <c r="AS40" s="1854"/>
      <c r="AT40" s="1854"/>
      <c r="AU40" s="1854"/>
      <c r="AV40" s="1854"/>
      <c r="AW40" s="1854"/>
      <c r="AX40" s="1854"/>
      <c r="AY40" s="1854"/>
      <c r="AZ40" s="1854"/>
      <c r="BA40" s="1854"/>
      <c r="BB40" s="1854"/>
      <c r="BC40" s="1854"/>
      <c r="BD40" s="1854"/>
      <c r="BE40" s="1854"/>
      <c r="BF40" s="1854"/>
      <c r="BG40" s="1854"/>
      <c r="BH40" s="1854"/>
      <c r="BI40" s="1854"/>
      <c r="BJ40" s="1854"/>
      <c r="BK40" s="1854"/>
      <c r="BL40" s="1854"/>
      <c r="BM40" s="1854"/>
      <c r="BN40" s="1854"/>
      <c r="BO40" s="1854"/>
    </row>
    <row r="41" spans="2:67" ht="15.75" thickBot="1" x14ac:dyDescent="0.3">
      <c r="B41" s="1865" t="s">
        <v>889</v>
      </c>
      <c r="C41" s="1866" t="s">
        <v>631</v>
      </c>
      <c r="D41" s="1867">
        <v>220</v>
      </c>
      <c r="E41" s="1868">
        <v>0</v>
      </c>
      <c r="F41" s="1869">
        <v>220</v>
      </c>
      <c r="G41" s="1868">
        <v>215</v>
      </c>
      <c r="H41" s="1869">
        <v>5</v>
      </c>
      <c r="I41" s="1897">
        <v>0</v>
      </c>
      <c r="J41" s="1897">
        <v>7</v>
      </c>
      <c r="K41" s="1897">
        <v>3</v>
      </c>
      <c r="L41" s="1897">
        <v>14</v>
      </c>
      <c r="M41" s="1897">
        <v>15</v>
      </c>
      <c r="N41" s="1897">
        <v>24</v>
      </c>
      <c r="O41" s="1897">
        <v>42</v>
      </c>
      <c r="P41" s="1897">
        <v>38</v>
      </c>
      <c r="Q41" s="1897">
        <v>29</v>
      </c>
      <c r="R41" s="1897">
        <v>48</v>
      </c>
      <c r="S41" s="1872">
        <v>24</v>
      </c>
      <c r="AM41" s="1854"/>
      <c r="AN41" s="1854"/>
      <c r="AO41" s="1854"/>
      <c r="AP41" s="1854"/>
      <c r="AQ41" s="1854"/>
      <c r="AR41" s="1854"/>
      <c r="AS41" s="1854"/>
      <c r="AT41" s="1854"/>
      <c r="AU41" s="1854"/>
      <c r="AV41" s="1854"/>
      <c r="AW41" s="1854"/>
      <c r="AX41" s="1854"/>
      <c r="AY41" s="1854"/>
      <c r="AZ41" s="1854"/>
      <c r="BA41" s="1854"/>
      <c r="BB41" s="1854"/>
      <c r="BC41" s="1854"/>
      <c r="BD41" s="1854"/>
      <c r="BE41" s="1854"/>
      <c r="BF41" s="1854"/>
      <c r="BG41" s="1854"/>
      <c r="BH41" s="1854"/>
      <c r="BI41" s="1854"/>
      <c r="BJ41" s="1854"/>
      <c r="BK41" s="1854"/>
      <c r="BL41" s="1854"/>
      <c r="BM41" s="1854"/>
      <c r="BN41" s="1854"/>
      <c r="BO41" s="1854"/>
    </row>
    <row r="42" spans="2:67" x14ac:dyDescent="0.25">
      <c r="B42" s="1504" t="s">
        <v>891</v>
      </c>
      <c r="C42" s="1499" t="s">
        <v>241</v>
      </c>
      <c r="D42" s="1883">
        <v>105</v>
      </c>
      <c r="E42" s="1884">
        <v>0</v>
      </c>
      <c r="F42" s="1885">
        <v>105</v>
      </c>
      <c r="G42" s="1884">
        <v>105</v>
      </c>
      <c r="H42" s="1885">
        <v>0</v>
      </c>
      <c r="I42" s="1886">
        <v>0</v>
      </c>
      <c r="J42" s="1886">
        <v>3</v>
      </c>
      <c r="K42" s="1886">
        <v>3</v>
      </c>
      <c r="L42" s="1886">
        <v>11</v>
      </c>
      <c r="M42" s="1886">
        <v>11</v>
      </c>
      <c r="N42" s="1886">
        <v>17</v>
      </c>
      <c r="O42" s="1886">
        <v>22</v>
      </c>
      <c r="P42" s="1886">
        <v>15</v>
      </c>
      <c r="Q42" s="1886">
        <v>11</v>
      </c>
      <c r="R42" s="1886">
        <v>12</v>
      </c>
      <c r="S42" s="1887">
        <v>13</v>
      </c>
      <c r="AM42" s="1854"/>
      <c r="AN42" s="1854"/>
      <c r="AO42" s="1854"/>
      <c r="AP42" s="1854"/>
      <c r="AQ42" s="1854"/>
      <c r="AR42" s="1854"/>
      <c r="AS42" s="1854"/>
      <c r="AT42" s="1854"/>
      <c r="AU42" s="1854"/>
      <c r="AV42" s="1854"/>
      <c r="AW42" s="1854"/>
      <c r="AX42" s="1854"/>
      <c r="AY42" s="1854"/>
      <c r="AZ42" s="1854"/>
      <c r="BA42" s="1854"/>
      <c r="BB42" s="1854"/>
      <c r="BC42" s="1854"/>
      <c r="BD42" s="1854"/>
      <c r="BE42" s="1854"/>
      <c r="BF42" s="1854"/>
      <c r="BG42" s="1854"/>
      <c r="BH42" s="1854"/>
      <c r="BI42" s="1854"/>
      <c r="BJ42" s="1854"/>
      <c r="BK42" s="1854"/>
      <c r="BL42" s="1854"/>
      <c r="BM42" s="1854"/>
      <c r="BN42" s="1854"/>
      <c r="BO42" s="1854"/>
    </row>
    <row r="43" spans="2:67" x14ac:dyDescent="0.25">
      <c r="B43" s="1504" t="s">
        <v>465</v>
      </c>
      <c r="C43" s="1499" t="s">
        <v>243</v>
      </c>
      <c r="D43" s="1883">
        <v>76</v>
      </c>
      <c r="E43" s="1884">
        <v>0</v>
      </c>
      <c r="F43" s="1885">
        <v>76</v>
      </c>
      <c r="G43" s="1884">
        <v>76</v>
      </c>
      <c r="H43" s="1885">
        <v>0</v>
      </c>
      <c r="I43" s="1886">
        <v>0</v>
      </c>
      <c r="J43" s="1886">
        <v>3</v>
      </c>
      <c r="K43" s="1886">
        <v>0</v>
      </c>
      <c r="L43" s="1886">
        <v>3</v>
      </c>
      <c r="M43" s="1886">
        <v>4</v>
      </c>
      <c r="N43" s="1886">
        <v>4</v>
      </c>
      <c r="O43" s="1886">
        <v>13</v>
      </c>
      <c r="P43" s="1886">
        <v>15</v>
      </c>
      <c r="Q43" s="1886">
        <v>13</v>
      </c>
      <c r="R43" s="1886">
        <v>21</v>
      </c>
      <c r="S43" s="1887">
        <v>9</v>
      </c>
      <c r="AM43" s="1854"/>
      <c r="AN43" s="1854"/>
      <c r="AO43" s="1854"/>
      <c r="AP43" s="1854"/>
      <c r="AQ43" s="1854"/>
      <c r="AR43" s="1854"/>
      <c r="AS43" s="1854"/>
      <c r="AT43" s="1854"/>
      <c r="AU43" s="1854"/>
      <c r="AV43" s="1854"/>
      <c r="AW43" s="1854"/>
      <c r="AX43" s="1854"/>
      <c r="AY43" s="1854"/>
      <c r="AZ43" s="1854"/>
      <c r="BA43" s="1854"/>
      <c r="BB43" s="1854"/>
      <c r="BC43" s="1854"/>
      <c r="BD43" s="1854"/>
      <c r="BE43" s="1854"/>
      <c r="BF43" s="1854"/>
      <c r="BG43" s="1854"/>
      <c r="BH43" s="1854"/>
      <c r="BI43" s="1854"/>
      <c r="BJ43" s="1854"/>
      <c r="BK43" s="1854"/>
      <c r="BL43" s="1854"/>
      <c r="BM43" s="1854"/>
      <c r="BN43" s="1854"/>
      <c r="BO43" s="1854"/>
    </row>
    <row r="44" spans="2:67" s="1864" customFormat="1" x14ac:dyDescent="0.25">
      <c r="B44" s="1504" t="s">
        <v>893</v>
      </c>
      <c r="C44" s="1499" t="s">
        <v>244</v>
      </c>
      <c r="D44" s="1883">
        <v>31</v>
      </c>
      <c r="E44" s="1884">
        <v>0</v>
      </c>
      <c r="F44" s="1885">
        <v>31</v>
      </c>
      <c r="G44" s="1884">
        <v>30</v>
      </c>
      <c r="H44" s="1885">
        <v>1</v>
      </c>
      <c r="I44" s="1886">
        <v>0</v>
      </c>
      <c r="J44" s="1886">
        <v>1</v>
      </c>
      <c r="K44" s="1886">
        <v>0</v>
      </c>
      <c r="L44" s="1886">
        <v>0</v>
      </c>
      <c r="M44" s="1886">
        <v>0</v>
      </c>
      <c r="N44" s="1886">
        <v>1</v>
      </c>
      <c r="O44" s="1886">
        <v>6</v>
      </c>
      <c r="P44" s="1886">
        <v>5</v>
      </c>
      <c r="Q44" s="1886">
        <v>4</v>
      </c>
      <c r="R44" s="1886">
        <v>14</v>
      </c>
      <c r="S44" s="1887">
        <v>2</v>
      </c>
      <c r="T44" s="167"/>
      <c r="U44"/>
      <c r="V44"/>
      <c r="W44"/>
      <c r="X44"/>
      <c r="Y44"/>
      <c r="Z44"/>
      <c r="AA44"/>
      <c r="AB44"/>
      <c r="AC44"/>
      <c r="AD44"/>
      <c r="AE44"/>
      <c r="AF44"/>
      <c r="AG44"/>
      <c r="AH44"/>
      <c r="AI44"/>
      <c r="AJ44"/>
      <c r="AK44"/>
      <c r="AL44"/>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row>
    <row r="45" spans="2:67" s="1909" customFormat="1" ht="15.75" thickBot="1" x14ac:dyDescent="0.3">
      <c r="B45" s="1730" t="s">
        <v>895</v>
      </c>
      <c r="C45" s="1506" t="s">
        <v>253</v>
      </c>
      <c r="D45" s="1912">
        <v>8</v>
      </c>
      <c r="E45" s="1913">
        <v>0</v>
      </c>
      <c r="F45" s="1914">
        <v>8</v>
      </c>
      <c r="G45" s="1913">
        <v>4</v>
      </c>
      <c r="H45" s="1914">
        <v>4</v>
      </c>
      <c r="I45" s="1915">
        <v>0</v>
      </c>
      <c r="J45" s="1915">
        <v>0</v>
      </c>
      <c r="K45" s="1915">
        <v>0</v>
      </c>
      <c r="L45" s="1915">
        <v>0</v>
      </c>
      <c r="M45" s="1915">
        <v>0</v>
      </c>
      <c r="N45" s="1915">
        <v>2</v>
      </c>
      <c r="O45" s="1915">
        <v>1</v>
      </c>
      <c r="P45" s="1915">
        <v>3</v>
      </c>
      <c r="Q45" s="1915">
        <v>1</v>
      </c>
      <c r="R45" s="1915">
        <v>1</v>
      </c>
      <c r="S45" s="1916">
        <v>0</v>
      </c>
      <c r="T45" s="1908"/>
      <c r="U45"/>
      <c r="V45"/>
      <c r="W45"/>
      <c r="X45"/>
      <c r="Y45"/>
      <c r="Z45"/>
      <c r="AA45"/>
      <c r="AB45"/>
      <c r="AC45"/>
      <c r="AD45"/>
      <c r="AE45"/>
      <c r="AF45"/>
      <c r="AG45"/>
      <c r="AH45"/>
      <c r="AI45"/>
      <c r="AJ45"/>
      <c r="AK45"/>
      <c r="AL45"/>
      <c r="AM45" s="1908"/>
      <c r="AN45" s="1908"/>
      <c r="AO45" s="1908"/>
      <c r="AP45" s="1908"/>
      <c r="AQ45" s="1908"/>
      <c r="AR45" s="1908"/>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row>
    <row r="46" spans="2:67" s="1864" customFormat="1" ht="23.25" thickBot="1" x14ac:dyDescent="0.3">
      <c r="B46" s="1865" t="s">
        <v>1224</v>
      </c>
      <c r="C46" s="1866" t="s">
        <v>633</v>
      </c>
      <c r="D46" s="1867">
        <v>319</v>
      </c>
      <c r="E46" s="1868">
        <v>0</v>
      </c>
      <c r="F46" s="1869">
        <v>319</v>
      </c>
      <c r="G46" s="1868">
        <v>298</v>
      </c>
      <c r="H46" s="1869">
        <v>21</v>
      </c>
      <c r="I46" s="1897">
        <v>14</v>
      </c>
      <c r="J46" s="1897">
        <v>29</v>
      </c>
      <c r="K46" s="1897">
        <v>38</v>
      </c>
      <c r="L46" s="1897">
        <v>48</v>
      </c>
      <c r="M46" s="1897">
        <v>41</v>
      </c>
      <c r="N46" s="1897">
        <v>9</v>
      </c>
      <c r="O46" s="1897">
        <v>44</v>
      </c>
      <c r="P46" s="1897">
        <v>38</v>
      </c>
      <c r="Q46" s="1897">
        <v>19</v>
      </c>
      <c r="R46" s="1897">
        <v>39</v>
      </c>
      <c r="S46" s="1872">
        <v>18</v>
      </c>
      <c r="T46" s="167"/>
      <c r="U46"/>
      <c r="V46"/>
      <c r="W46"/>
      <c r="X46"/>
      <c r="Y46"/>
      <c r="Z46"/>
      <c r="AA46"/>
      <c r="AB46"/>
      <c r="AC46"/>
      <c r="AD46"/>
      <c r="AE46"/>
      <c r="AF46"/>
      <c r="AG46"/>
      <c r="AH46"/>
      <c r="AI46"/>
      <c r="AJ46"/>
      <c r="AK46"/>
      <c r="AL46"/>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row>
    <row r="47" spans="2:67" s="1864" customFormat="1" ht="22.5" x14ac:dyDescent="0.25">
      <c r="B47" s="1722" t="s">
        <v>897</v>
      </c>
      <c r="C47" s="1723" t="s">
        <v>245</v>
      </c>
      <c r="D47" s="1898">
        <v>130</v>
      </c>
      <c r="E47" s="1899">
        <v>0</v>
      </c>
      <c r="F47" s="1900">
        <v>130</v>
      </c>
      <c r="G47" s="1899">
        <v>127</v>
      </c>
      <c r="H47" s="1900">
        <v>3</v>
      </c>
      <c r="I47" s="1903">
        <v>1</v>
      </c>
      <c r="J47" s="1903">
        <v>4</v>
      </c>
      <c r="K47" s="1903">
        <v>9</v>
      </c>
      <c r="L47" s="1903">
        <v>20</v>
      </c>
      <c r="M47" s="1903">
        <v>18</v>
      </c>
      <c r="N47" s="1903">
        <v>1</v>
      </c>
      <c r="O47" s="1903">
        <v>24</v>
      </c>
      <c r="P47" s="1903">
        <v>21</v>
      </c>
      <c r="Q47" s="1903">
        <v>8</v>
      </c>
      <c r="R47" s="1903">
        <v>24</v>
      </c>
      <c r="S47" s="1904">
        <v>6</v>
      </c>
      <c r="T47" s="167"/>
      <c r="U47"/>
      <c r="V47"/>
      <c r="W47"/>
      <c r="X47"/>
      <c r="Y47"/>
      <c r="Z47"/>
      <c r="AA47"/>
      <c r="AB47"/>
      <c r="AC47"/>
      <c r="AD47"/>
      <c r="AE47"/>
      <c r="AF47"/>
      <c r="AG47"/>
      <c r="AH47"/>
      <c r="AI47"/>
      <c r="AJ47"/>
      <c r="AK47"/>
      <c r="AL4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row>
    <row r="48" spans="2:67" s="1864" customFormat="1" ht="22.5" x14ac:dyDescent="0.25">
      <c r="B48" s="1504" t="s">
        <v>899</v>
      </c>
      <c r="C48" s="1723" t="s">
        <v>247</v>
      </c>
      <c r="D48" s="1883">
        <v>10</v>
      </c>
      <c r="E48" s="1884">
        <v>0</v>
      </c>
      <c r="F48" s="1885">
        <v>10</v>
      </c>
      <c r="G48" s="1884">
        <v>7</v>
      </c>
      <c r="H48" s="1885">
        <v>3</v>
      </c>
      <c r="I48" s="1886">
        <v>1</v>
      </c>
      <c r="J48" s="1886">
        <v>0</v>
      </c>
      <c r="K48" s="1886">
        <v>0</v>
      </c>
      <c r="L48" s="1886">
        <v>1</v>
      </c>
      <c r="M48" s="1886">
        <v>0</v>
      </c>
      <c r="N48" s="1886">
        <v>1</v>
      </c>
      <c r="O48" s="1886">
        <v>2</v>
      </c>
      <c r="P48" s="1886">
        <v>2</v>
      </c>
      <c r="Q48" s="1886">
        <v>1</v>
      </c>
      <c r="R48" s="1886">
        <v>2</v>
      </c>
      <c r="S48" s="1887">
        <v>0</v>
      </c>
      <c r="T48" s="167"/>
      <c r="U48"/>
      <c r="V48"/>
      <c r="W48"/>
      <c r="X48"/>
      <c r="Y48"/>
      <c r="Z48"/>
      <c r="AA48"/>
      <c r="AB48"/>
      <c r="AC48"/>
      <c r="AD48"/>
      <c r="AE48"/>
      <c r="AF48"/>
      <c r="AG48"/>
      <c r="AH48"/>
      <c r="AI48"/>
      <c r="AJ48"/>
      <c r="AK48"/>
      <c r="AL48"/>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row>
    <row r="49" spans="2:67" s="1864" customFormat="1" x14ac:dyDescent="0.25">
      <c r="B49" s="1504" t="s">
        <v>900</v>
      </c>
      <c r="C49" s="1723" t="s">
        <v>248</v>
      </c>
      <c r="D49" s="1883">
        <v>7</v>
      </c>
      <c r="E49" s="1884">
        <v>0</v>
      </c>
      <c r="F49" s="1885">
        <v>7</v>
      </c>
      <c r="G49" s="1884">
        <v>7</v>
      </c>
      <c r="H49" s="1885">
        <v>0</v>
      </c>
      <c r="I49" s="1886">
        <v>0</v>
      </c>
      <c r="J49" s="1886">
        <v>0</v>
      </c>
      <c r="K49" s="1886">
        <v>0</v>
      </c>
      <c r="L49" s="1886">
        <v>1</v>
      </c>
      <c r="M49" s="1886">
        <v>2</v>
      </c>
      <c r="N49" s="1886">
        <v>0</v>
      </c>
      <c r="O49" s="1886">
        <v>0</v>
      </c>
      <c r="P49" s="1886">
        <v>1</v>
      </c>
      <c r="Q49" s="1886">
        <v>1</v>
      </c>
      <c r="R49" s="1886">
        <v>2</v>
      </c>
      <c r="S49" s="1887">
        <v>0</v>
      </c>
      <c r="T49" s="167"/>
      <c r="U49"/>
      <c r="V49"/>
      <c r="W49"/>
      <c r="X49"/>
      <c r="Y49"/>
      <c r="Z49"/>
      <c r="AA49"/>
      <c r="AB49"/>
      <c r="AC49"/>
      <c r="AD49"/>
      <c r="AE49"/>
      <c r="AF49"/>
      <c r="AG49"/>
      <c r="AH49"/>
      <c r="AI49"/>
      <c r="AJ49"/>
      <c r="AK49"/>
      <c r="AL49"/>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row>
    <row r="50" spans="2:67" s="1864" customFormat="1" x14ac:dyDescent="0.25">
      <c r="B50" s="1504" t="s">
        <v>901</v>
      </c>
      <c r="C50" s="1723" t="s">
        <v>249</v>
      </c>
      <c r="D50" s="1883">
        <v>5</v>
      </c>
      <c r="E50" s="1884">
        <v>0</v>
      </c>
      <c r="F50" s="1885">
        <v>5</v>
      </c>
      <c r="G50" s="1884">
        <v>5</v>
      </c>
      <c r="H50" s="1885">
        <v>0</v>
      </c>
      <c r="I50" s="1886">
        <v>0</v>
      </c>
      <c r="J50" s="1886">
        <v>0</v>
      </c>
      <c r="K50" s="1886">
        <v>0</v>
      </c>
      <c r="L50" s="1886">
        <v>1</v>
      </c>
      <c r="M50" s="1886">
        <v>1</v>
      </c>
      <c r="N50" s="1886">
        <v>0</v>
      </c>
      <c r="O50" s="1886">
        <v>1</v>
      </c>
      <c r="P50" s="1886">
        <v>2</v>
      </c>
      <c r="Q50" s="1886">
        <v>0</v>
      </c>
      <c r="R50" s="1886">
        <v>0</v>
      </c>
      <c r="S50" s="1887">
        <v>1</v>
      </c>
      <c r="T50" s="167"/>
      <c r="U50"/>
      <c r="V50"/>
      <c r="W50"/>
      <c r="X50"/>
      <c r="Y50"/>
      <c r="Z50"/>
      <c r="AA50"/>
      <c r="AB50"/>
      <c r="AC50"/>
      <c r="AD50"/>
      <c r="AE50"/>
      <c r="AF50"/>
      <c r="AG50"/>
      <c r="AH50"/>
      <c r="AI50"/>
      <c r="AJ50"/>
      <c r="AK50"/>
      <c r="AL50"/>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row>
    <row r="51" spans="2:67" s="1864" customFormat="1" x14ac:dyDescent="0.25">
      <c r="B51" s="1504" t="s">
        <v>902</v>
      </c>
      <c r="C51" s="1499" t="s">
        <v>250</v>
      </c>
      <c r="D51" s="1883">
        <v>148</v>
      </c>
      <c r="E51" s="1884">
        <v>0</v>
      </c>
      <c r="F51" s="1885">
        <v>148</v>
      </c>
      <c r="G51" s="1884">
        <v>136</v>
      </c>
      <c r="H51" s="1885">
        <v>12</v>
      </c>
      <c r="I51" s="1886">
        <v>10</v>
      </c>
      <c r="J51" s="1886">
        <v>19</v>
      </c>
      <c r="K51" s="1886">
        <v>28</v>
      </c>
      <c r="L51" s="1886">
        <v>22</v>
      </c>
      <c r="M51" s="1886">
        <v>18</v>
      </c>
      <c r="N51" s="1886">
        <v>7</v>
      </c>
      <c r="O51" s="1886">
        <v>14</v>
      </c>
      <c r="P51" s="1886">
        <v>12</v>
      </c>
      <c r="Q51" s="1886">
        <v>8</v>
      </c>
      <c r="R51" s="1886">
        <v>10</v>
      </c>
      <c r="S51" s="1887">
        <v>10</v>
      </c>
      <c r="T51" s="167"/>
      <c r="U51"/>
      <c r="V51"/>
      <c r="W51"/>
      <c r="X51"/>
      <c r="Y51"/>
      <c r="Z51"/>
      <c r="AA51"/>
      <c r="AB51"/>
      <c r="AC51"/>
      <c r="AD51"/>
      <c r="AE51"/>
      <c r="AF51"/>
      <c r="AG51"/>
      <c r="AH51"/>
      <c r="AI51"/>
      <c r="AJ51"/>
      <c r="AK51"/>
      <c r="AL51"/>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row>
    <row r="52" spans="2:67" ht="15.75" thickBot="1" x14ac:dyDescent="0.3">
      <c r="B52" s="1730" t="s">
        <v>904</v>
      </c>
      <c r="C52" s="1506" t="s">
        <v>252</v>
      </c>
      <c r="D52" s="1883">
        <v>19</v>
      </c>
      <c r="E52" s="1884">
        <v>0</v>
      </c>
      <c r="F52" s="1885">
        <v>19</v>
      </c>
      <c r="G52" s="1884">
        <v>16</v>
      </c>
      <c r="H52" s="1885">
        <v>3</v>
      </c>
      <c r="I52" s="1886">
        <v>2</v>
      </c>
      <c r="J52" s="1886">
        <v>6</v>
      </c>
      <c r="K52" s="1886">
        <v>1</v>
      </c>
      <c r="L52" s="1886">
        <v>3</v>
      </c>
      <c r="M52" s="1886">
        <v>2</v>
      </c>
      <c r="N52" s="1886">
        <v>0</v>
      </c>
      <c r="O52" s="1886">
        <v>3</v>
      </c>
      <c r="P52" s="1886">
        <v>0</v>
      </c>
      <c r="Q52" s="1886">
        <v>1</v>
      </c>
      <c r="R52" s="1886">
        <v>1</v>
      </c>
      <c r="S52" s="1887">
        <v>1</v>
      </c>
      <c r="AM52" s="1854"/>
      <c r="AN52" s="1854"/>
      <c r="AO52" s="1854"/>
      <c r="AP52" s="1854"/>
      <c r="AQ52" s="1854"/>
      <c r="AR52" s="1854"/>
      <c r="AS52" s="1854"/>
      <c r="AT52" s="1854"/>
      <c r="AU52" s="1854"/>
      <c r="AV52" s="1854"/>
      <c r="AW52" s="1854"/>
      <c r="AX52" s="1854"/>
      <c r="AY52" s="1854"/>
      <c r="AZ52" s="1854"/>
      <c r="BA52" s="1854"/>
      <c r="BB52" s="1854"/>
      <c r="BC52" s="1854"/>
      <c r="BD52" s="1854"/>
      <c r="BE52" s="1854"/>
      <c r="BF52" s="1854"/>
      <c r="BG52" s="1854"/>
      <c r="BH52" s="1854"/>
      <c r="BI52" s="1854"/>
      <c r="BJ52" s="1854"/>
      <c r="BK52" s="1854"/>
      <c r="BL52" s="1854"/>
      <c r="BM52" s="1854"/>
      <c r="BN52" s="1854"/>
      <c r="BO52" s="1854"/>
    </row>
    <row r="53" spans="2:67" ht="15.75" thickBot="1" x14ac:dyDescent="0.3">
      <c r="B53" s="1865" t="s">
        <v>906</v>
      </c>
      <c r="C53" s="1866" t="s">
        <v>635</v>
      </c>
      <c r="D53" s="1867">
        <v>1400</v>
      </c>
      <c r="E53" s="1868">
        <v>0</v>
      </c>
      <c r="F53" s="1869">
        <v>1400</v>
      </c>
      <c r="G53" s="1868">
        <v>964</v>
      </c>
      <c r="H53" s="1869">
        <v>436</v>
      </c>
      <c r="I53" s="1897">
        <v>12</v>
      </c>
      <c r="J53" s="1897">
        <v>7</v>
      </c>
      <c r="K53" s="1897">
        <v>7</v>
      </c>
      <c r="L53" s="1897">
        <v>13</v>
      </c>
      <c r="M53" s="1897">
        <v>49</v>
      </c>
      <c r="N53" s="1897">
        <v>79</v>
      </c>
      <c r="O53" s="1897">
        <v>457</v>
      </c>
      <c r="P53" s="1897">
        <v>496</v>
      </c>
      <c r="Q53" s="1897">
        <v>185</v>
      </c>
      <c r="R53" s="1897">
        <v>95</v>
      </c>
      <c r="S53" s="1872">
        <v>45</v>
      </c>
      <c r="AM53" s="1854"/>
      <c r="AN53" s="1854"/>
      <c r="AO53" s="1854"/>
      <c r="AP53" s="1854"/>
      <c r="AQ53" s="1854"/>
      <c r="AR53" s="1854"/>
      <c r="AS53" s="1854"/>
      <c r="AT53" s="1854"/>
      <c r="AU53" s="1854"/>
      <c r="AV53" s="1854"/>
      <c r="AW53" s="1854"/>
      <c r="AX53" s="1854"/>
      <c r="AY53" s="1854"/>
      <c r="AZ53" s="1854"/>
      <c r="BA53" s="1854"/>
      <c r="BB53" s="1854"/>
      <c r="BC53" s="1854"/>
      <c r="BD53" s="1854"/>
      <c r="BE53" s="1854"/>
      <c r="BF53" s="1854"/>
      <c r="BG53" s="1854"/>
      <c r="BH53" s="1854"/>
      <c r="BI53" s="1854"/>
      <c r="BJ53" s="1854"/>
      <c r="BK53" s="1854"/>
      <c r="BL53" s="1854"/>
      <c r="BM53" s="1854"/>
      <c r="BN53" s="1854"/>
      <c r="BO53" s="1854"/>
    </row>
    <row r="54" spans="2:67" x14ac:dyDescent="0.25">
      <c r="B54" s="1504" t="s">
        <v>910</v>
      </c>
      <c r="C54" s="1499" t="s">
        <v>639</v>
      </c>
      <c r="D54" s="1883">
        <v>32</v>
      </c>
      <c r="E54" s="1884">
        <v>0</v>
      </c>
      <c r="F54" s="1885">
        <v>32</v>
      </c>
      <c r="G54" s="1884">
        <v>17</v>
      </c>
      <c r="H54" s="1885">
        <v>15</v>
      </c>
      <c r="I54" s="1886">
        <v>0</v>
      </c>
      <c r="J54" s="1886">
        <v>0</v>
      </c>
      <c r="K54" s="1886">
        <v>0</v>
      </c>
      <c r="L54" s="1886">
        <v>4</v>
      </c>
      <c r="M54" s="1886">
        <v>0</v>
      </c>
      <c r="N54" s="1886">
        <v>0</v>
      </c>
      <c r="O54" s="1886">
        <v>10</v>
      </c>
      <c r="P54" s="1886">
        <v>11</v>
      </c>
      <c r="Q54" s="1886">
        <v>6</v>
      </c>
      <c r="R54" s="1886">
        <v>1</v>
      </c>
      <c r="S54" s="1887">
        <v>0</v>
      </c>
      <c r="AM54" s="1854"/>
      <c r="AN54" s="1854"/>
      <c r="AO54" s="1854"/>
      <c r="AP54" s="1854"/>
      <c r="AQ54" s="1854"/>
      <c r="AR54" s="1854"/>
      <c r="AS54" s="1854"/>
      <c r="AT54" s="1854"/>
      <c r="AU54" s="1854"/>
      <c r="AV54" s="1854"/>
      <c r="AW54" s="1854"/>
      <c r="AX54" s="1854"/>
      <c r="AY54" s="1854"/>
      <c r="AZ54" s="1854"/>
      <c r="BA54" s="1854"/>
      <c r="BB54" s="1854"/>
      <c r="BC54" s="1854"/>
      <c r="BD54" s="1854"/>
      <c r="BE54" s="1854"/>
      <c r="BF54" s="1854"/>
      <c r="BG54" s="1854"/>
      <c r="BH54" s="1854"/>
      <c r="BI54" s="1854"/>
      <c r="BJ54" s="1854"/>
      <c r="BK54" s="1854"/>
      <c r="BL54" s="1854"/>
      <c r="BM54" s="1854"/>
      <c r="BN54" s="1854"/>
      <c r="BO54" s="1854"/>
    </row>
    <row r="55" spans="2:67" x14ac:dyDescent="0.25">
      <c r="B55" s="1504" t="s">
        <v>911</v>
      </c>
      <c r="C55" s="1499" t="s">
        <v>640</v>
      </c>
      <c r="D55" s="1917">
        <v>5</v>
      </c>
      <c r="E55" s="6003">
        <v>0</v>
      </c>
      <c r="F55" s="1918">
        <v>5</v>
      </c>
      <c r="G55" s="6003">
        <v>3</v>
      </c>
      <c r="H55" s="1918">
        <v>2</v>
      </c>
      <c r="I55" s="6004">
        <v>0</v>
      </c>
      <c r="J55" s="6004">
        <v>0</v>
      </c>
      <c r="K55" s="6004">
        <v>0</v>
      </c>
      <c r="L55" s="6004">
        <v>0</v>
      </c>
      <c r="M55" s="6004">
        <v>0</v>
      </c>
      <c r="N55" s="6004">
        <v>0</v>
      </c>
      <c r="O55" s="6004">
        <v>1</v>
      </c>
      <c r="P55" s="6004">
        <v>1</v>
      </c>
      <c r="Q55" s="6004">
        <v>1</v>
      </c>
      <c r="R55" s="6004">
        <v>2</v>
      </c>
      <c r="S55" s="1905">
        <v>0</v>
      </c>
      <c r="AM55" s="1854"/>
      <c r="AN55" s="1854"/>
      <c r="AO55" s="1854"/>
      <c r="AP55" s="1854"/>
      <c r="AQ55" s="1854"/>
      <c r="AR55" s="1854"/>
      <c r="AS55" s="1854"/>
      <c r="AT55" s="1854"/>
      <c r="AU55" s="1854"/>
      <c r="AV55" s="1854"/>
      <c r="AW55" s="1854"/>
      <c r="AX55" s="1854"/>
      <c r="AY55" s="1854"/>
      <c r="AZ55" s="1854"/>
      <c r="BA55" s="1854"/>
      <c r="BB55" s="1854"/>
      <c r="BC55" s="1854"/>
      <c r="BD55" s="1854"/>
      <c r="BE55" s="1854"/>
      <c r="BF55" s="1854"/>
      <c r="BG55" s="1854"/>
      <c r="BH55" s="1854"/>
      <c r="BI55" s="1854"/>
      <c r="BJ55" s="1854"/>
      <c r="BK55" s="1854"/>
      <c r="BL55" s="1854"/>
      <c r="BM55" s="1854"/>
      <c r="BN55" s="1854"/>
      <c r="BO55" s="1854"/>
    </row>
    <row r="56" spans="2:67" x14ac:dyDescent="0.25">
      <c r="B56" s="1504" t="s">
        <v>912</v>
      </c>
      <c r="C56" s="1499" t="s">
        <v>641</v>
      </c>
      <c r="D56" s="1917">
        <v>399</v>
      </c>
      <c r="E56" s="1884">
        <v>0</v>
      </c>
      <c r="F56" s="1885">
        <v>399</v>
      </c>
      <c r="G56" s="1884">
        <v>330</v>
      </c>
      <c r="H56" s="1885">
        <v>69</v>
      </c>
      <c r="I56" s="1886">
        <v>0</v>
      </c>
      <c r="J56" s="1886">
        <v>0</v>
      </c>
      <c r="K56" s="1886">
        <v>0</v>
      </c>
      <c r="L56" s="1886">
        <v>0</v>
      </c>
      <c r="M56" s="1886">
        <v>6</v>
      </c>
      <c r="N56" s="1886">
        <v>19</v>
      </c>
      <c r="O56" s="1886">
        <v>160</v>
      </c>
      <c r="P56" s="1886">
        <v>154</v>
      </c>
      <c r="Q56" s="1886">
        <v>46</v>
      </c>
      <c r="R56" s="1886">
        <v>14</v>
      </c>
      <c r="S56" s="1887">
        <v>9</v>
      </c>
      <c r="AM56" s="1854"/>
      <c r="AN56" s="1854"/>
      <c r="AO56" s="1854"/>
      <c r="AP56" s="1854"/>
      <c r="AQ56" s="1854"/>
      <c r="AR56" s="1854"/>
      <c r="AS56" s="1854"/>
      <c r="AT56" s="1854"/>
      <c r="AU56" s="1854"/>
      <c r="AV56" s="1854"/>
      <c r="AW56" s="1854"/>
      <c r="AX56" s="1854"/>
      <c r="AY56" s="1854"/>
      <c r="AZ56" s="1854"/>
      <c r="BA56" s="1854"/>
      <c r="BB56" s="1854"/>
      <c r="BC56" s="1854"/>
      <c r="BD56" s="1854"/>
      <c r="BE56" s="1854"/>
      <c r="BF56" s="1854"/>
      <c r="BG56" s="1854"/>
      <c r="BH56" s="1854"/>
      <c r="BI56" s="1854"/>
      <c r="BJ56" s="1854"/>
      <c r="BK56" s="1854"/>
      <c r="BL56" s="1854"/>
      <c r="BM56" s="1854"/>
      <c r="BN56" s="1854"/>
      <c r="BO56" s="1854"/>
    </row>
    <row r="57" spans="2:67" s="1864" customFormat="1" x14ac:dyDescent="0.25">
      <c r="B57" s="1504" t="s">
        <v>913</v>
      </c>
      <c r="C57" s="1499" t="s">
        <v>1167</v>
      </c>
      <c r="D57" s="1917">
        <v>70</v>
      </c>
      <c r="E57" s="1884">
        <v>0</v>
      </c>
      <c r="F57" s="1885">
        <v>70</v>
      </c>
      <c r="G57" s="1884">
        <v>30</v>
      </c>
      <c r="H57" s="1885">
        <v>40</v>
      </c>
      <c r="I57" s="1886">
        <v>0</v>
      </c>
      <c r="J57" s="1886">
        <v>0</v>
      </c>
      <c r="K57" s="1886">
        <v>0</v>
      </c>
      <c r="L57" s="1886">
        <v>0</v>
      </c>
      <c r="M57" s="1886">
        <v>3</v>
      </c>
      <c r="N57" s="1886">
        <v>4</v>
      </c>
      <c r="O57" s="1886">
        <v>14</v>
      </c>
      <c r="P57" s="1886">
        <v>33</v>
      </c>
      <c r="Q57" s="1886">
        <v>12</v>
      </c>
      <c r="R57" s="1886">
        <v>4</v>
      </c>
      <c r="S57" s="1887">
        <v>4</v>
      </c>
      <c r="T57" s="167"/>
      <c r="U57"/>
      <c r="V57"/>
      <c r="W57"/>
      <c r="X57"/>
      <c r="Y57"/>
      <c r="Z57"/>
      <c r="AA57"/>
      <c r="AB57"/>
      <c r="AC57"/>
      <c r="AD57"/>
      <c r="AE57"/>
      <c r="AF57"/>
      <c r="AG57"/>
      <c r="AH57"/>
      <c r="AI57"/>
      <c r="AJ57"/>
      <c r="AK57"/>
      <c r="AL5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row>
    <row r="58" spans="2:67" x14ac:dyDescent="0.25">
      <c r="B58" s="1504" t="s">
        <v>914</v>
      </c>
      <c r="C58" s="1499" t="s">
        <v>643</v>
      </c>
      <c r="D58" s="1917">
        <v>3</v>
      </c>
      <c r="E58" s="1884">
        <v>0</v>
      </c>
      <c r="F58" s="1885">
        <v>3</v>
      </c>
      <c r="G58" s="1884">
        <v>2</v>
      </c>
      <c r="H58" s="1885">
        <v>1</v>
      </c>
      <c r="I58" s="1886">
        <v>0</v>
      </c>
      <c r="J58" s="1886">
        <v>0</v>
      </c>
      <c r="K58" s="1886">
        <v>0</v>
      </c>
      <c r="L58" s="1886">
        <v>0</v>
      </c>
      <c r="M58" s="1886">
        <v>0</v>
      </c>
      <c r="N58" s="1886">
        <v>0</v>
      </c>
      <c r="O58" s="1886">
        <v>1</v>
      </c>
      <c r="P58" s="1886">
        <v>0</v>
      </c>
      <c r="Q58" s="1886">
        <v>1</v>
      </c>
      <c r="R58" s="1886">
        <v>1</v>
      </c>
      <c r="S58" s="1887">
        <v>0</v>
      </c>
      <c r="AM58" s="1854"/>
      <c r="AN58" s="1854"/>
      <c r="AO58" s="1854"/>
      <c r="AP58" s="1854"/>
      <c r="AQ58" s="1854"/>
      <c r="AR58" s="1854"/>
      <c r="AS58" s="1854"/>
      <c r="AT58" s="1854"/>
      <c r="AU58" s="1854"/>
      <c r="AV58" s="1854"/>
      <c r="AW58" s="1854"/>
      <c r="AX58" s="1854"/>
      <c r="AY58" s="1854"/>
      <c r="AZ58" s="1854"/>
      <c r="BA58" s="1854"/>
      <c r="BB58" s="1854"/>
      <c r="BC58" s="1854"/>
      <c r="BD58" s="1854"/>
      <c r="BE58" s="1854"/>
      <c r="BF58" s="1854"/>
      <c r="BG58" s="1854"/>
      <c r="BH58" s="1854"/>
      <c r="BI58" s="1854"/>
      <c r="BJ58" s="1854"/>
      <c r="BK58" s="1854"/>
      <c r="BL58" s="1854"/>
      <c r="BM58" s="1854"/>
      <c r="BN58" s="1854"/>
      <c r="BO58" s="1854"/>
    </row>
    <row r="59" spans="2:67" x14ac:dyDescent="0.25">
      <c r="B59" s="1719" t="s">
        <v>916</v>
      </c>
      <c r="C59" s="72" t="s">
        <v>645</v>
      </c>
      <c r="D59" s="1919">
        <v>1</v>
      </c>
      <c r="E59" s="1879">
        <v>0</v>
      </c>
      <c r="F59" s="1880">
        <v>1</v>
      </c>
      <c r="G59" s="1879">
        <v>0</v>
      </c>
      <c r="H59" s="1880">
        <v>1</v>
      </c>
      <c r="I59" s="1881">
        <v>0</v>
      </c>
      <c r="J59" s="1881">
        <v>0</v>
      </c>
      <c r="K59" s="1881">
        <v>0</v>
      </c>
      <c r="L59" s="1881">
        <v>0</v>
      </c>
      <c r="M59" s="1881">
        <v>1</v>
      </c>
      <c r="N59" s="1881">
        <v>0</v>
      </c>
      <c r="O59" s="1881">
        <v>0</v>
      </c>
      <c r="P59" s="1881">
        <v>0</v>
      </c>
      <c r="Q59" s="1881">
        <v>0</v>
      </c>
      <c r="R59" s="1881">
        <v>0</v>
      </c>
      <c r="S59" s="1882">
        <v>0</v>
      </c>
      <c r="AM59" s="1854"/>
      <c r="AN59" s="1854"/>
      <c r="AO59" s="1854"/>
      <c r="AP59" s="1854"/>
      <c r="AQ59" s="1854"/>
      <c r="AR59" s="1854"/>
      <c r="AS59" s="1854"/>
      <c r="AT59" s="1854"/>
      <c r="AU59" s="1854"/>
      <c r="AV59" s="1854"/>
      <c r="AW59" s="1854"/>
      <c r="AX59" s="1854"/>
      <c r="AY59" s="1854"/>
      <c r="AZ59" s="1854"/>
      <c r="BA59" s="1854"/>
      <c r="BB59" s="1854"/>
      <c r="BC59" s="1854"/>
      <c r="BD59" s="1854"/>
      <c r="BE59" s="1854"/>
      <c r="BF59" s="1854"/>
      <c r="BG59" s="1854"/>
      <c r="BH59" s="1854"/>
      <c r="BI59" s="1854"/>
      <c r="BJ59" s="1854"/>
      <c r="BK59" s="1854"/>
      <c r="BL59" s="1854"/>
      <c r="BM59" s="1854"/>
      <c r="BN59" s="1854"/>
      <c r="BO59" s="1854"/>
    </row>
    <row r="60" spans="2:67" s="1864" customFormat="1" x14ac:dyDescent="0.25">
      <c r="B60" s="1504" t="s">
        <v>466</v>
      </c>
      <c r="C60" s="1499" t="s">
        <v>467</v>
      </c>
      <c r="D60" s="1917">
        <v>641</v>
      </c>
      <c r="E60" s="1884">
        <v>0</v>
      </c>
      <c r="F60" s="1885">
        <v>641</v>
      </c>
      <c r="G60" s="1884">
        <v>358</v>
      </c>
      <c r="H60" s="1885">
        <v>283</v>
      </c>
      <c r="I60" s="1886">
        <v>1</v>
      </c>
      <c r="J60" s="1886">
        <v>4</v>
      </c>
      <c r="K60" s="1886">
        <v>1</v>
      </c>
      <c r="L60" s="1886">
        <v>3</v>
      </c>
      <c r="M60" s="1886">
        <v>27</v>
      </c>
      <c r="N60" s="1886">
        <v>40</v>
      </c>
      <c r="O60" s="1886">
        <v>229</v>
      </c>
      <c r="P60" s="1886">
        <v>238</v>
      </c>
      <c r="Q60" s="1886">
        <v>70</v>
      </c>
      <c r="R60" s="1886">
        <v>28</v>
      </c>
      <c r="S60" s="1887">
        <v>20</v>
      </c>
      <c r="T60" s="167"/>
      <c r="U60"/>
      <c r="V60"/>
      <c r="W60"/>
      <c r="X60"/>
      <c r="Y60"/>
      <c r="Z60"/>
      <c r="AA60"/>
      <c r="AB60"/>
      <c r="AC60"/>
      <c r="AD60"/>
      <c r="AE60"/>
      <c r="AF60"/>
      <c r="AG60"/>
      <c r="AH60"/>
      <c r="AI60"/>
      <c r="AJ60"/>
      <c r="AK60"/>
      <c r="AL60"/>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row>
    <row r="61" spans="2:67" s="1864" customFormat="1" x14ac:dyDescent="0.25">
      <c r="B61" s="1504" t="s">
        <v>468</v>
      </c>
      <c r="C61" s="1499" t="s">
        <v>646</v>
      </c>
      <c r="D61" s="1917">
        <v>19</v>
      </c>
      <c r="E61" s="1884">
        <v>0</v>
      </c>
      <c r="F61" s="1885">
        <v>19</v>
      </c>
      <c r="G61" s="1884">
        <v>12</v>
      </c>
      <c r="H61" s="1885">
        <v>7</v>
      </c>
      <c r="I61" s="1886">
        <v>10</v>
      </c>
      <c r="J61" s="1886">
        <v>3</v>
      </c>
      <c r="K61" s="1886">
        <v>1</v>
      </c>
      <c r="L61" s="1886">
        <v>1</v>
      </c>
      <c r="M61" s="1886">
        <v>1</v>
      </c>
      <c r="N61" s="1886">
        <v>2</v>
      </c>
      <c r="O61" s="1886">
        <v>0</v>
      </c>
      <c r="P61" s="1886">
        <v>0</v>
      </c>
      <c r="Q61" s="1886">
        <v>1</v>
      </c>
      <c r="R61" s="1886">
        <v>0</v>
      </c>
      <c r="S61" s="1887">
        <v>1</v>
      </c>
      <c r="T61" s="167"/>
      <c r="U61"/>
      <c r="V61"/>
      <c r="W61"/>
      <c r="X61"/>
      <c r="Y61"/>
      <c r="Z61"/>
      <c r="AA61"/>
      <c r="AB61"/>
      <c r="AC61"/>
      <c r="AD61"/>
      <c r="AE61"/>
      <c r="AF61"/>
      <c r="AG61"/>
      <c r="AH61"/>
      <c r="AI61"/>
      <c r="AJ61"/>
      <c r="AK61"/>
      <c r="AL61"/>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row>
    <row r="62" spans="2:67" x14ac:dyDescent="0.25">
      <c r="B62" s="1720" t="s">
        <v>917</v>
      </c>
      <c r="C62" s="72" t="s">
        <v>647</v>
      </c>
      <c r="D62" s="1919">
        <v>2</v>
      </c>
      <c r="E62" s="1879">
        <v>0</v>
      </c>
      <c r="F62" s="1880">
        <v>2</v>
      </c>
      <c r="G62" s="1879">
        <v>1</v>
      </c>
      <c r="H62" s="1880">
        <v>1</v>
      </c>
      <c r="I62" s="1881">
        <v>0</v>
      </c>
      <c r="J62" s="1881">
        <v>0</v>
      </c>
      <c r="K62" s="1881">
        <v>0</v>
      </c>
      <c r="L62" s="1881">
        <v>0</v>
      </c>
      <c r="M62" s="1881">
        <v>0</v>
      </c>
      <c r="N62" s="1881">
        <v>0</v>
      </c>
      <c r="O62" s="1881">
        <v>1</v>
      </c>
      <c r="P62" s="1881">
        <v>1</v>
      </c>
      <c r="Q62" s="1881">
        <v>0</v>
      </c>
      <c r="R62" s="1881">
        <v>0</v>
      </c>
      <c r="S62" s="1882">
        <v>0</v>
      </c>
      <c r="AM62" s="1854"/>
      <c r="AN62" s="1854"/>
      <c r="AO62" s="1854"/>
      <c r="AP62" s="1854"/>
      <c r="AQ62" s="1854"/>
      <c r="AR62" s="1854"/>
      <c r="AS62" s="1854"/>
      <c r="AT62" s="1854"/>
      <c r="AU62" s="1854"/>
      <c r="AV62" s="1854"/>
      <c r="AW62" s="1854"/>
      <c r="AX62" s="1854"/>
      <c r="AY62" s="1854"/>
      <c r="AZ62" s="1854"/>
      <c r="BA62" s="1854"/>
      <c r="BB62" s="1854"/>
      <c r="BC62" s="1854"/>
      <c r="BD62" s="1854"/>
      <c r="BE62" s="1854"/>
      <c r="BF62" s="1854"/>
      <c r="BG62" s="1854"/>
      <c r="BH62" s="1854"/>
      <c r="BI62" s="1854"/>
      <c r="BJ62" s="1854"/>
      <c r="BK62" s="1854"/>
      <c r="BL62" s="1854"/>
      <c r="BM62" s="1854"/>
      <c r="BN62" s="1854"/>
      <c r="BO62" s="1854"/>
    </row>
    <row r="63" spans="2:67" ht="15.75" thickBot="1" x14ac:dyDescent="0.3">
      <c r="B63" s="6005" t="s">
        <v>1225</v>
      </c>
      <c r="C63" s="1737" t="s">
        <v>470</v>
      </c>
      <c r="D63" s="1920">
        <v>228</v>
      </c>
      <c r="E63" s="1921">
        <v>0</v>
      </c>
      <c r="F63" s="1922">
        <v>228</v>
      </c>
      <c r="G63" s="1921">
        <v>211</v>
      </c>
      <c r="H63" s="1922">
        <v>17</v>
      </c>
      <c r="I63" s="1923">
        <v>1</v>
      </c>
      <c r="J63" s="1923">
        <v>0</v>
      </c>
      <c r="K63" s="1923">
        <v>5</v>
      </c>
      <c r="L63" s="1923">
        <v>5</v>
      </c>
      <c r="M63" s="1923">
        <v>11</v>
      </c>
      <c r="N63" s="1923">
        <v>14</v>
      </c>
      <c r="O63" s="1923">
        <v>41</v>
      </c>
      <c r="P63" s="1923">
        <v>58</v>
      </c>
      <c r="Q63" s="1923">
        <v>48</v>
      </c>
      <c r="R63" s="1923">
        <v>45</v>
      </c>
      <c r="S63" s="1924">
        <v>11</v>
      </c>
      <c r="AM63" s="1854"/>
      <c r="AN63" s="1854"/>
      <c r="AO63" s="1854"/>
      <c r="AP63" s="1854"/>
      <c r="AQ63" s="1854"/>
      <c r="AR63" s="1854"/>
      <c r="AS63" s="1854"/>
      <c r="AT63" s="1854"/>
      <c r="AU63" s="1854"/>
      <c r="AV63" s="1854"/>
      <c r="AW63" s="1854"/>
      <c r="AX63" s="1854"/>
      <c r="AY63" s="1854"/>
      <c r="AZ63" s="1854"/>
      <c r="BA63" s="1854"/>
      <c r="BB63" s="1854"/>
      <c r="BC63" s="1854"/>
      <c r="BD63" s="1854"/>
      <c r="BE63" s="1854"/>
      <c r="BF63" s="1854"/>
      <c r="BG63" s="1854"/>
      <c r="BH63" s="1854"/>
      <c r="BI63" s="1854"/>
      <c r="BJ63" s="1854"/>
      <c r="BK63" s="1854"/>
      <c r="BL63" s="1854"/>
      <c r="BM63" s="1854"/>
      <c r="BN63" s="1854"/>
      <c r="BO63" s="1854"/>
    </row>
    <row r="64" spans="2:67" ht="15.75" thickBot="1" x14ac:dyDescent="0.3">
      <c r="B64" s="1865" t="s">
        <v>918</v>
      </c>
      <c r="C64" s="1866" t="s">
        <v>648</v>
      </c>
      <c r="D64" s="1925">
        <v>1217</v>
      </c>
      <c r="E64" s="1868">
        <v>1</v>
      </c>
      <c r="F64" s="1869">
        <v>1216</v>
      </c>
      <c r="G64" s="1868">
        <v>1076</v>
      </c>
      <c r="H64" s="1869">
        <v>140</v>
      </c>
      <c r="I64" s="1897">
        <v>1</v>
      </c>
      <c r="J64" s="1897">
        <v>4</v>
      </c>
      <c r="K64" s="1897">
        <v>32</v>
      </c>
      <c r="L64" s="1897">
        <v>103</v>
      </c>
      <c r="M64" s="1897">
        <v>159</v>
      </c>
      <c r="N64" s="1897">
        <v>162</v>
      </c>
      <c r="O64" s="1897">
        <v>323</v>
      </c>
      <c r="P64" s="1897">
        <v>242</v>
      </c>
      <c r="Q64" s="1897">
        <v>110</v>
      </c>
      <c r="R64" s="1897">
        <v>80</v>
      </c>
      <c r="S64" s="1872">
        <v>108</v>
      </c>
      <c r="AM64" s="1854"/>
      <c r="AN64" s="1854"/>
      <c r="AO64" s="1854"/>
      <c r="AP64" s="1854"/>
      <c r="AQ64" s="1854"/>
      <c r="AR64" s="1854"/>
      <c r="AS64" s="1854"/>
      <c r="AT64" s="1854"/>
      <c r="AU64" s="1854"/>
      <c r="AV64" s="1854"/>
      <c r="AW64" s="1854"/>
      <c r="AX64" s="1854"/>
      <c r="AY64" s="1854"/>
      <c r="AZ64" s="1854"/>
      <c r="BA64" s="1854"/>
      <c r="BB64" s="1854"/>
      <c r="BC64" s="1854"/>
      <c r="BD64" s="1854"/>
      <c r="BE64" s="1854"/>
      <c r="BF64" s="1854"/>
      <c r="BG64" s="1854"/>
      <c r="BH64" s="1854"/>
      <c r="BI64" s="1854"/>
      <c r="BJ64" s="1854"/>
      <c r="BK64" s="1854"/>
      <c r="BL64" s="1854"/>
      <c r="BM64" s="1854"/>
      <c r="BN64" s="1854"/>
      <c r="BO64" s="1854"/>
    </row>
    <row r="65" spans="2:67" x14ac:dyDescent="0.25">
      <c r="B65" s="932" t="s">
        <v>919</v>
      </c>
      <c r="C65" s="1717" t="s">
        <v>649</v>
      </c>
      <c r="D65" s="1926">
        <v>180</v>
      </c>
      <c r="E65" s="1879">
        <v>0</v>
      </c>
      <c r="F65" s="1875">
        <v>180</v>
      </c>
      <c r="G65" s="1874">
        <v>128</v>
      </c>
      <c r="H65" s="1875">
        <v>52</v>
      </c>
      <c r="I65" s="1876">
        <v>0</v>
      </c>
      <c r="J65" s="1876">
        <v>0</v>
      </c>
      <c r="K65" s="1876">
        <v>3</v>
      </c>
      <c r="L65" s="1876">
        <v>14</v>
      </c>
      <c r="M65" s="1876">
        <v>11</v>
      </c>
      <c r="N65" s="1876">
        <v>17</v>
      </c>
      <c r="O65" s="1876">
        <v>31</v>
      </c>
      <c r="P65" s="1876">
        <v>29</v>
      </c>
      <c r="Q65" s="1876">
        <v>31</v>
      </c>
      <c r="R65" s="1876">
        <v>44</v>
      </c>
      <c r="S65" s="1877">
        <v>8</v>
      </c>
      <c r="AM65" s="1854"/>
      <c r="AN65" s="1854"/>
      <c r="AO65" s="1854"/>
      <c r="AP65" s="1854"/>
      <c r="AQ65" s="1854"/>
      <c r="AR65" s="1854"/>
      <c r="AS65" s="1854"/>
      <c r="AT65" s="1854"/>
      <c r="AU65" s="1854"/>
      <c r="AV65" s="1854"/>
      <c r="AW65" s="1854"/>
      <c r="AX65" s="1854"/>
      <c r="AY65" s="1854"/>
      <c r="AZ65" s="1854"/>
      <c r="BA65" s="1854"/>
      <c r="BB65" s="1854"/>
      <c r="BC65" s="1854"/>
      <c r="BD65" s="1854"/>
      <c r="BE65" s="1854"/>
      <c r="BF65" s="1854"/>
      <c r="BG65" s="1854"/>
      <c r="BH65" s="1854"/>
      <c r="BI65" s="1854"/>
      <c r="BJ65" s="1854"/>
      <c r="BK65" s="1854"/>
      <c r="BL65" s="1854"/>
      <c r="BM65" s="1854"/>
      <c r="BN65" s="1854"/>
      <c r="BO65" s="1854"/>
    </row>
    <row r="66" spans="2:67" x14ac:dyDescent="0.25">
      <c r="B66" s="1504" t="s">
        <v>920</v>
      </c>
      <c r="C66" s="1499" t="s">
        <v>650</v>
      </c>
      <c r="D66" s="1883">
        <v>2</v>
      </c>
      <c r="E66" s="1884">
        <v>0</v>
      </c>
      <c r="F66" s="1885">
        <v>2</v>
      </c>
      <c r="G66" s="1884">
        <v>2</v>
      </c>
      <c r="H66" s="1885">
        <v>0</v>
      </c>
      <c r="I66" s="1886">
        <v>0</v>
      </c>
      <c r="J66" s="1886">
        <v>0</v>
      </c>
      <c r="K66" s="1886">
        <v>0</v>
      </c>
      <c r="L66" s="1886">
        <v>0</v>
      </c>
      <c r="M66" s="1886">
        <v>1</v>
      </c>
      <c r="N66" s="1886">
        <v>0</v>
      </c>
      <c r="O66" s="1886">
        <v>0</v>
      </c>
      <c r="P66" s="1886">
        <v>0</v>
      </c>
      <c r="Q66" s="1886">
        <v>0</v>
      </c>
      <c r="R66" s="1886">
        <v>1</v>
      </c>
      <c r="S66" s="1887">
        <v>0</v>
      </c>
      <c r="AM66" s="1854"/>
      <c r="AN66" s="1854"/>
      <c r="AO66" s="1854"/>
      <c r="AP66" s="1854"/>
      <c r="AQ66" s="1854"/>
      <c r="AR66" s="1854"/>
      <c r="AS66" s="1854"/>
      <c r="AT66" s="1854"/>
      <c r="AU66" s="1854"/>
      <c r="AV66" s="1854"/>
      <c r="AW66" s="1854"/>
      <c r="AX66" s="1854"/>
      <c r="AY66" s="1854"/>
      <c r="AZ66" s="1854"/>
      <c r="BA66" s="1854"/>
      <c r="BB66" s="1854"/>
      <c r="BC66" s="1854"/>
      <c r="BD66" s="1854"/>
      <c r="BE66" s="1854"/>
      <c r="BF66" s="1854"/>
      <c r="BG66" s="1854"/>
      <c r="BH66" s="1854"/>
      <c r="BI66" s="1854"/>
      <c r="BJ66" s="1854"/>
      <c r="BK66" s="1854"/>
      <c r="BL66" s="1854"/>
      <c r="BM66" s="1854"/>
      <c r="BN66" s="1854"/>
      <c r="BO66" s="1854"/>
    </row>
    <row r="67" spans="2:67" x14ac:dyDescent="0.25">
      <c r="B67" s="1504" t="s">
        <v>656</v>
      </c>
      <c r="C67" s="1499" t="s">
        <v>657</v>
      </c>
      <c r="D67" s="1883">
        <v>984</v>
      </c>
      <c r="E67" s="1884">
        <v>0</v>
      </c>
      <c r="F67" s="1885">
        <v>984</v>
      </c>
      <c r="G67" s="1884">
        <v>906</v>
      </c>
      <c r="H67" s="1885">
        <v>78</v>
      </c>
      <c r="I67" s="1886">
        <v>0</v>
      </c>
      <c r="J67" s="1886">
        <v>3</v>
      </c>
      <c r="K67" s="1886">
        <v>26</v>
      </c>
      <c r="L67" s="1886">
        <v>84</v>
      </c>
      <c r="M67" s="1886">
        <v>137</v>
      </c>
      <c r="N67" s="1886">
        <v>134</v>
      </c>
      <c r="O67" s="1886">
        <v>280</v>
      </c>
      <c r="P67" s="1886">
        <v>207</v>
      </c>
      <c r="Q67" s="1886">
        <v>78</v>
      </c>
      <c r="R67" s="1886">
        <v>35</v>
      </c>
      <c r="S67" s="1887">
        <v>99</v>
      </c>
      <c r="AM67" s="1854"/>
      <c r="AN67" s="1854"/>
      <c r="AO67" s="1854"/>
      <c r="AP67" s="1854"/>
      <c r="AQ67" s="1854"/>
      <c r="AR67" s="1854"/>
      <c r="AS67" s="1854"/>
      <c r="AT67" s="1854"/>
      <c r="AU67" s="1854"/>
      <c r="AV67" s="1854"/>
      <c r="AW67" s="1854"/>
      <c r="AX67" s="1854"/>
      <c r="AY67" s="1854"/>
      <c r="AZ67" s="1854"/>
      <c r="BA67" s="1854"/>
      <c r="BB67" s="1854"/>
      <c r="BC67" s="1854"/>
      <c r="BD67" s="1854"/>
      <c r="BE67" s="1854"/>
      <c r="BF67" s="1854"/>
      <c r="BG67" s="1854"/>
      <c r="BH67" s="1854"/>
      <c r="BI67" s="1854"/>
      <c r="BJ67" s="1854"/>
      <c r="BK67" s="1854"/>
      <c r="BL67" s="1854"/>
      <c r="BM67" s="1854"/>
      <c r="BN67" s="1854"/>
      <c r="BO67" s="1854"/>
    </row>
    <row r="68" spans="2:67" x14ac:dyDescent="0.25">
      <c r="B68" s="1504" t="s">
        <v>929</v>
      </c>
      <c r="C68" s="1499" t="s">
        <v>658</v>
      </c>
      <c r="D68" s="1883">
        <v>47</v>
      </c>
      <c r="E68" s="1884">
        <v>0</v>
      </c>
      <c r="F68" s="1885">
        <v>47</v>
      </c>
      <c r="G68" s="1884">
        <v>38</v>
      </c>
      <c r="H68" s="1885">
        <v>9</v>
      </c>
      <c r="I68" s="1886">
        <v>1</v>
      </c>
      <c r="J68" s="1886">
        <v>1</v>
      </c>
      <c r="K68" s="1886">
        <v>3</v>
      </c>
      <c r="L68" s="1886">
        <v>5</v>
      </c>
      <c r="M68" s="1886">
        <v>10</v>
      </c>
      <c r="N68" s="1886">
        <v>10</v>
      </c>
      <c r="O68" s="1886">
        <v>10</v>
      </c>
      <c r="P68" s="1886">
        <v>6</v>
      </c>
      <c r="Q68" s="1886">
        <v>1</v>
      </c>
      <c r="R68" s="1886">
        <v>0</v>
      </c>
      <c r="S68" s="1887">
        <v>0</v>
      </c>
      <c r="AM68" s="1854"/>
      <c r="AN68" s="1854"/>
      <c r="AO68" s="1854"/>
      <c r="AP68" s="1854"/>
      <c r="AQ68" s="1854"/>
      <c r="AR68" s="1854"/>
      <c r="AS68" s="1854"/>
      <c r="AT68" s="1854"/>
      <c r="AU68" s="1854"/>
      <c r="AV68" s="1854"/>
      <c r="AW68" s="1854"/>
      <c r="AX68" s="1854"/>
      <c r="AY68" s="1854"/>
      <c r="AZ68" s="1854"/>
      <c r="BA68" s="1854"/>
      <c r="BB68" s="1854"/>
      <c r="BC68" s="1854"/>
      <c r="BD68" s="1854"/>
      <c r="BE68" s="1854"/>
      <c r="BF68" s="1854"/>
      <c r="BG68" s="1854"/>
      <c r="BH68" s="1854"/>
      <c r="BI68" s="1854"/>
      <c r="BJ68" s="1854"/>
      <c r="BK68" s="1854"/>
      <c r="BL68" s="1854"/>
      <c r="BM68" s="1854"/>
      <c r="BN68" s="1854"/>
      <c r="BO68" s="1854"/>
    </row>
    <row r="69" spans="2:67" ht="23.25" thickBot="1" x14ac:dyDescent="0.3">
      <c r="B69" s="1504" t="s">
        <v>1226</v>
      </c>
      <c r="C69" s="1499" t="s">
        <v>660</v>
      </c>
      <c r="D69" s="1883">
        <v>4</v>
      </c>
      <c r="E69" s="1884">
        <v>1</v>
      </c>
      <c r="F69" s="1885">
        <v>3</v>
      </c>
      <c r="G69" s="1884">
        <v>2</v>
      </c>
      <c r="H69" s="1885">
        <v>1</v>
      </c>
      <c r="I69" s="1886">
        <v>0</v>
      </c>
      <c r="J69" s="1886">
        <v>0</v>
      </c>
      <c r="K69" s="1886">
        <v>0</v>
      </c>
      <c r="L69" s="1886">
        <v>0</v>
      </c>
      <c r="M69" s="1886">
        <v>0</v>
      </c>
      <c r="N69" s="1886">
        <v>1</v>
      </c>
      <c r="O69" s="1886">
        <v>2</v>
      </c>
      <c r="P69" s="1886">
        <v>0</v>
      </c>
      <c r="Q69" s="1886">
        <v>0</v>
      </c>
      <c r="R69" s="1886">
        <v>0</v>
      </c>
      <c r="S69" s="1887">
        <v>1</v>
      </c>
      <c r="AM69" s="1854"/>
      <c r="AN69" s="1854"/>
      <c r="AO69" s="1854"/>
      <c r="AP69" s="1854"/>
      <c r="AQ69" s="1854"/>
      <c r="AR69" s="1854"/>
      <c r="AS69" s="1854"/>
      <c r="AT69" s="1854"/>
      <c r="AU69" s="1854"/>
      <c r="AV69" s="1854"/>
      <c r="AW69" s="1854"/>
      <c r="AX69" s="1854"/>
      <c r="AY69" s="1854"/>
      <c r="AZ69" s="1854"/>
      <c r="BA69" s="1854"/>
      <c r="BB69" s="1854"/>
      <c r="BC69" s="1854"/>
      <c r="BD69" s="1854"/>
      <c r="BE69" s="1854"/>
      <c r="BF69" s="1854"/>
      <c r="BG69" s="1854"/>
      <c r="BH69" s="1854"/>
      <c r="BI69" s="1854"/>
      <c r="BJ69" s="1854"/>
      <c r="BK69" s="1854"/>
      <c r="BL69" s="1854"/>
      <c r="BM69" s="1854"/>
      <c r="BN69" s="1854"/>
      <c r="BO69" s="1854"/>
    </row>
    <row r="70" spans="2:67" s="1864" customFormat="1" ht="15.75" thickBot="1" x14ac:dyDescent="0.3">
      <c r="B70" s="1865" t="s">
        <v>932</v>
      </c>
      <c r="C70" s="1866" t="s">
        <v>662</v>
      </c>
      <c r="D70" s="1867">
        <v>162</v>
      </c>
      <c r="E70" s="1868">
        <v>5</v>
      </c>
      <c r="F70" s="1869">
        <v>157</v>
      </c>
      <c r="G70" s="1868">
        <v>144</v>
      </c>
      <c r="H70" s="1869">
        <v>13</v>
      </c>
      <c r="I70" s="1897">
        <v>1</v>
      </c>
      <c r="J70" s="1897">
        <v>1</v>
      </c>
      <c r="K70" s="1897">
        <v>2</v>
      </c>
      <c r="L70" s="1897">
        <v>1</v>
      </c>
      <c r="M70" s="1897">
        <v>6</v>
      </c>
      <c r="N70" s="1897">
        <v>7</v>
      </c>
      <c r="O70" s="1897">
        <v>30</v>
      </c>
      <c r="P70" s="1897">
        <v>30</v>
      </c>
      <c r="Q70" s="1897">
        <v>29</v>
      </c>
      <c r="R70" s="1897">
        <v>50</v>
      </c>
      <c r="S70" s="1872">
        <v>15</v>
      </c>
      <c r="T70" s="167"/>
      <c r="U70"/>
      <c r="V70"/>
      <c r="W70"/>
      <c r="X70"/>
      <c r="Y70"/>
      <c r="Z70"/>
      <c r="AA70"/>
      <c r="AB70"/>
      <c r="AC70"/>
      <c r="AD70"/>
      <c r="AE70"/>
      <c r="AF70"/>
      <c r="AG70"/>
      <c r="AH70"/>
      <c r="AI70"/>
      <c r="AJ70"/>
      <c r="AK70"/>
      <c r="AL70"/>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row>
    <row r="71" spans="2:67" x14ac:dyDescent="0.25">
      <c r="B71" s="932" t="s">
        <v>933</v>
      </c>
      <c r="C71" s="1729" t="s">
        <v>350</v>
      </c>
      <c r="D71" s="1873">
        <v>3</v>
      </c>
      <c r="E71" s="1874">
        <v>0</v>
      </c>
      <c r="F71" s="1875">
        <v>3</v>
      </c>
      <c r="G71" s="1874">
        <v>3</v>
      </c>
      <c r="H71" s="1875">
        <v>0</v>
      </c>
      <c r="I71" s="1876">
        <v>0</v>
      </c>
      <c r="J71" s="1876">
        <v>0</v>
      </c>
      <c r="K71" s="1876">
        <v>0</v>
      </c>
      <c r="L71" s="1876">
        <v>0</v>
      </c>
      <c r="M71" s="1876">
        <v>0</v>
      </c>
      <c r="N71" s="1876">
        <v>0</v>
      </c>
      <c r="O71" s="1876">
        <v>1</v>
      </c>
      <c r="P71" s="1876">
        <v>1</v>
      </c>
      <c r="Q71" s="1876">
        <v>1</v>
      </c>
      <c r="R71" s="1876">
        <v>0</v>
      </c>
      <c r="S71" s="1877">
        <v>0</v>
      </c>
      <c r="AM71" s="1854"/>
      <c r="AN71" s="1854"/>
      <c r="AO71" s="1854"/>
      <c r="AP71" s="1854"/>
      <c r="AQ71" s="1854"/>
      <c r="AR71" s="1854"/>
      <c r="AS71" s="1854"/>
      <c r="AT71" s="1854"/>
      <c r="AU71" s="1854"/>
      <c r="AV71" s="1854"/>
      <c r="AW71" s="1854"/>
      <c r="AX71" s="1854"/>
      <c r="AY71" s="1854"/>
      <c r="AZ71" s="1854"/>
      <c r="BA71" s="1854"/>
      <c r="BB71" s="1854"/>
      <c r="BC71" s="1854"/>
      <c r="BD71" s="1854"/>
      <c r="BE71" s="1854"/>
      <c r="BF71" s="1854"/>
      <c r="BG71" s="1854"/>
      <c r="BH71" s="1854"/>
      <c r="BI71" s="1854"/>
      <c r="BJ71" s="1854"/>
      <c r="BK71" s="1854"/>
      <c r="BL71" s="1854"/>
      <c r="BM71" s="1854"/>
      <c r="BN71" s="1854"/>
      <c r="BO71" s="1854"/>
    </row>
    <row r="72" spans="2:67" s="1864" customFormat="1" x14ac:dyDescent="0.25">
      <c r="B72" s="1504" t="s">
        <v>936</v>
      </c>
      <c r="C72" s="1499" t="s">
        <v>353</v>
      </c>
      <c r="D72" s="1883">
        <v>13</v>
      </c>
      <c r="E72" s="1884">
        <v>2</v>
      </c>
      <c r="F72" s="1885">
        <v>11</v>
      </c>
      <c r="G72" s="1884">
        <v>9</v>
      </c>
      <c r="H72" s="1885">
        <v>2</v>
      </c>
      <c r="I72" s="1886">
        <v>0</v>
      </c>
      <c r="J72" s="1886">
        <v>0</v>
      </c>
      <c r="K72" s="1886">
        <v>0</v>
      </c>
      <c r="L72" s="1886">
        <v>0</v>
      </c>
      <c r="M72" s="1886">
        <v>0</v>
      </c>
      <c r="N72" s="1886">
        <v>1</v>
      </c>
      <c r="O72" s="1886">
        <v>3</v>
      </c>
      <c r="P72" s="1886">
        <v>3</v>
      </c>
      <c r="Q72" s="1886">
        <v>3</v>
      </c>
      <c r="R72" s="1886">
        <v>1</v>
      </c>
      <c r="S72" s="1887">
        <v>1</v>
      </c>
      <c r="T72" s="167"/>
      <c r="U72"/>
      <c r="V72"/>
      <c r="W72"/>
      <c r="X72"/>
      <c r="Y72"/>
      <c r="Z72"/>
      <c r="AA72"/>
      <c r="AB72"/>
      <c r="AC72"/>
      <c r="AD72"/>
      <c r="AE72"/>
      <c r="AF72"/>
      <c r="AG72"/>
      <c r="AH72"/>
      <c r="AI72"/>
      <c r="AJ72"/>
      <c r="AK72"/>
      <c r="AL72"/>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row>
    <row r="73" spans="2:67" s="1864" customFormat="1" x14ac:dyDescent="0.25">
      <c r="B73" s="1504" t="s">
        <v>940</v>
      </c>
      <c r="C73" s="1499" t="s">
        <v>663</v>
      </c>
      <c r="D73" s="1883">
        <v>8</v>
      </c>
      <c r="E73" s="1884">
        <v>0</v>
      </c>
      <c r="F73" s="1885">
        <v>8</v>
      </c>
      <c r="G73" s="1884">
        <v>7</v>
      </c>
      <c r="H73" s="1885">
        <v>1</v>
      </c>
      <c r="I73" s="1886">
        <v>0</v>
      </c>
      <c r="J73" s="1886">
        <v>0</v>
      </c>
      <c r="K73" s="1886">
        <v>0</v>
      </c>
      <c r="L73" s="1886">
        <v>0</v>
      </c>
      <c r="M73" s="1886">
        <v>0</v>
      </c>
      <c r="N73" s="1886">
        <v>0</v>
      </c>
      <c r="O73" s="1886">
        <v>3</v>
      </c>
      <c r="P73" s="1886">
        <v>0</v>
      </c>
      <c r="Q73" s="1886">
        <v>3</v>
      </c>
      <c r="R73" s="1886">
        <v>2</v>
      </c>
      <c r="S73" s="1887">
        <v>0</v>
      </c>
      <c r="T73" s="167"/>
      <c r="U73"/>
      <c r="V73"/>
      <c r="W73"/>
      <c r="X73"/>
      <c r="Y73"/>
      <c r="Z73"/>
      <c r="AA73"/>
      <c r="AB73"/>
      <c r="AC73"/>
      <c r="AD73"/>
      <c r="AE73"/>
      <c r="AF73"/>
      <c r="AG73"/>
      <c r="AH73"/>
      <c r="AI73"/>
      <c r="AJ73"/>
      <c r="AK73"/>
      <c r="AL73"/>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row>
    <row r="74" spans="2:67" s="1864" customFormat="1" x14ac:dyDescent="0.25">
      <c r="B74" s="1718" t="s">
        <v>941</v>
      </c>
      <c r="C74" s="72" t="s">
        <v>358</v>
      </c>
      <c r="D74" s="1878">
        <v>1</v>
      </c>
      <c r="E74" s="1879">
        <v>0</v>
      </c>
      <c r="F74" s="1880">
        <v>1</v>
      </c>
      <c r="G74" s="1879">
        <v>1</v>
      </c>
      <c r="H74" s="1880">
        <v>0</v>
      </c>
      <c r="I74" s="1881">
        <v>0</v>
      </c>
      <c r="J74" s="1881">
        <v>0</v>
      </c>
      <c r="K74" s="1881">
        <v>0</v>
      </c>
      <c r="L74" s="1881">
        <v>0</v>
      </c>
      <c r="M74" s="1881">
        <v>0</v>
      </c>
      <c r="N74" s="1881">
        <v>0</v>
      </c>
      <c r="O74" s="1881">
        <v>0</v>
      </c>
      <c r="P74" s="1881">
        <v>0</v>
      </c>
      <c r="Q74" s="1881">
        <v>0</v>
      </c>
      <c r="R74" s="1881">
        <v>1</v>
      </c>
      <c r="S74" s="1882">
        <v>0</v>
      </c>
      <c r="T74" s="167"/>
      <c r="U74"/>
      <c r="V74"/>
      <c r="W74"/>
      <c r="X74"/>
      <c r="Y74"/>
      <c r="Z74"/>
      <c r="AA74"/>
      <c r="AB74"/>
      <c r="AC74"/>
      <c r="AD74"/>
      <c r="AE74"/>
      <c r="AF74"/>
      <c r="AG74"/>
      <c r="AH74"/>
      <c r="AI74"/>
      <c r="AJ74"/>
      <c r="AK74"/>
      <c r="AL74"/>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row>
    <row r="75" spans="2:67" s="1864" customFormat="1" x14ac:dyDescent="0.25">
      <c r="B75" s="1504" t="s">
        <v>942</v>
      </c>
      <c r="C75" s="1499" t="s">
        <v>664</v>
      </c>
      <c r="D75" s="1883">
        <v>19</v>
      </c>
      <c r="E75" s="1884">
        <v>0</v>
      </c>
      <c r="F75" s="1885">
        <v>19</v>
      </c>
      <c r="G75" s="1884">
        <v>19</v>
      </c>
      <c r="H75" s="1885">
        <v>0</v>
      </c>
      <c r="I75" s="1886">
        <v>0</v>
      </c>
      <c r="J75" s="1886">
        <v>0</v>
      </c>
      <c r="K75" s="1886">
        <v>0</v>
      </c>
      <c r="L75" s="1886">
        <v>0</v>
      </c>
      <c r="M75" s="1886">
        <v>0</v>
      </c>
      <c r="N75" s="1886">
        <v>1</v>
      </c>
      <c r="O75" s="1886">
        <v>4</v>
      </c>
      <c r="P75" s="1886">
        <v>9</v>
      </c>
      <c r="Q75" s="1886">
        <v>4</v>
      </c>
      <c r="R75" s="1886">
        <v>1</v>
      </c>
      <c r="S75" s="1887">
        <v>6</v>
      </c>
      <c r="T75" s="167"/>
      <c r="U75"/>
      <c r="V75"/>
      <c r="W75"/>
      <c r="X75"/>
      <c r="Y75"/>
      <c r="Z75"/>
      <c r="AA75"/>
      <c r="AB75"/>
      <c r="AC75"/>
      <c r="AD75"/>
      <c r="AE75"/>
      <c r="AF75"/>
      <c r="AG75"/>
      <c r="AH75"/>
      <c r="AI75"/>
      <c r="AJ75"/>
      <c r="AK75"/>
      <c r="AL75"/>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row>
    <row r="76" spans="2:67" s="1864" customFormat="1" x14ac:dyDescent="0.25">
      <c r="B76" s="1504" t="s">
        <v>944</v>
      </c>
      <c r="C76" s="1499" t="s">
        <v>361</v>
      </c>
      <c r="D76" s="1883">
        <v>31</v>
      </c>
      <c r="E76" s="1884">
        <v>0</v>
      </c>
      <c r="F76" s="1885">
        <v>31</v>
      </c>
      <c r="G76" s="1884">
        <v>31</v>
      </c>
      <c r="H76" s="1885">
        <v>0</v>
      </c>
      <c r="I76" s="1886">
        <v>0</v>
      </c>
      <c r="J76" s="1886">
        <v>0</v>
      </c>
      <c r="K76" s="1886">
        <v>0</v>
      </c>
      <c r="L76" s="1886">
        <v>0</v>
      </c>
      <c r="M76" s="1886">
        <v>4</v>
      </c>
      <c r="N76" s="1886">
        <v>4</v>
      </c>
      <c r="O76" s="1886">
        <v>5</v>
      </c>
      <c r="P76" s="1886">
        <v>3</v>
      </c>
      <c r="Q76" s="1886">
        <v>6</v>
      </c>
      <c r="R76" s="1886">
        <v>9</v>
      </c>
      <c r="S76" s="1887">
        <v>4</v>
      </c>
      <c r="T76" s="167"/>
      <c r="U76"/>
      <c r="V76"/>
      <c r="W76"/>
      <c r="X76"/>
      <c r="Y76"/>
      <c r="Z76"/>
      <c r="AA76"/>
      <c r="AB76"/>
      <c r="AC76"/>
      <c r="AD76"/>
      <c r="AE76"/>
      <c r="AF76"/>
      <c r="AG76"/>
      <c r="AH76"/>
      <c r="AI76"/>
      <c r="AJ76"/>
      <c r="AK76"/>
      <c r="AL76"/>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row>
    <row r="77" spans="2:67" s="1864" customFormat="1" x14ac:dyDescent="0.25">
      <c r="B77" s="1504" t="s">
        <v>945</v>
      </c>
      <c r="C77" s="1499" t="s">
        <v>362</v>
      </c>
      <c r="D77" s="1883">
        <v>48</v>
      </c>
      <c r="E77" s="1884">
        <v>0</v>
      </c>
      <c r="F77" s="1885">
        <v>48</v>
      </c>
      <c r="G77" s="1884">
        <v>45</v>
      </c>
      <c r="H77" s="1885">
        <v>3</v>
      </c>
      <c r="I77" s="1886">
        <v>1</v>
      </c>
      <c r="J77" s="1886">
        <v>1</v>
      </c>
      <c r="K77" s="1886">
        <v>2</v>
      </c>
      <c r="L77" s="1886">
        <v>1</v>
      </c>
      <c r="M77" s="1886">
        <v>2</v>
      </c>
      <c r="N77" s="1886">
        <v>0</v>
      </c>
      <c r="O77" s="1886">
        <v>11</v>
      </c>
      <c r="P77" s="1886">
        <v>8</v>
      </c>
      <c r="Q77" s="1886">
        <v>4</v>
      </c>
      <c r="R77" s="1886">
        <v>18</v>
      </c>
      <c r="S77" s="1887">
        <v>2</v>
      </c>
      <c r="T77" s="167"/>
      <c r="U77"/>
      <c r="V77"/>
      <c r="W77"/>
      <c r="X77"/>
      <c r="Y77"/>
      <c r="Z77"/>
      <c r="AA77"/>
      <c r="AB77"/>
      <c r="AC77"/>
      <c r="AD77"/>
      <c r="AE77"/>
      <c r="AF77"/>
      <c r="AG77"/>
      <c r="AH77"/>
      <c r="AI77"/>
      <c r="AJ77"/>
      <c r="AK77"/>
      <c r="AL7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row>
    <row r="78" spans="2:67" x14ac:dyDescent="0.25">
      <c r="B78" s="1730" t="s">
        <v>949</v>
      </c>
      <c r="C78" s="1506" t="s">
        <v>366</v>
      </c>
      <c r="D78" s="1883">
        <v>8</v>
      </c>
      <c r="E78" s="1884">
        <v>2</v>
      </c>
      <c r="F78" s="1885">
        <v>6</v>
      </c>
      <c r="G78" s="1884">
        <v>6</v>
      </c>
      <c r="H78" s="1885">
        <v>0</v>
      </c>
      <c r="I78" s="1886">
        <v>0</v>
      </c>
      <c r="J78" s="1886">
        <v>0</v>
      </c>
      <c r="K78" s="1886">
        <v>0</v>
      </c>
      <c r="L78" s="1886">
        <v>0</v>
      </c>
      <c r="M78" s="1886">
        <v>0</v>
      </c>
      <c r="N78" s="1886">
        <v>1</v>
      </c>
      <c r="O78" s="1886">
        <v>0</v>
      </c>
      <c r="P78" s="1886">
        <v>0</v>
      </c>
      <c r="Q78" s="1886">
        <v>1</v>
      </c>
      <c r="R78" s="1886">
        <v>4</v>
      </c>
      <c r="S78" s="1887">
        <v>0</v>
      </c>
      <c r="AM78" s="1854"/>
      <c r="AN78" s="1854"/>
      <c r="AO78" s="1854"/>
      <c r="AP78" s="1854"/>
      <c r="AQ78" s="1854"/>
      <c r="AR78" s="1854"/>
      <c r="AS78" s="1854"/>
      <c r="AT78" s="1854"/>
      <c r="AU78" s="1854"/>
      <c r="AV78" s="1854"/>
      <c r="AW78" s="1854"/>
      <c r="AX78" s="1854"/>
      <c r="AY78" s="1854"/>
      <c r="AZ78" s="1854"/>
      <c r="BA78" s="1854"/>
      <c r="BB78" s="1854"/>
      <c r="BC78" s="1854"/>
      <c r="BD78" s="1854"/>
      <c r="BE78" s="1854"/>
      <c r="BF78" s="1854"/>
      <c r="BG78" s="1854"/>
      <c r="BH78" s="1854"/>
      <c r="BI78" s="1854"/>
      <c r="BJ78" s="1854"/>
      <c r="BK78" s="1854"/>
      <c r="BL78" s="1854"/>
      <c r="BM78" s="1854"/>
      <c r="BN78" s="1854"/>
      <c r="BO78" s="1854"/>
    </row>
    <row r="79" spans="2:67" x14ac:dyDescent="0.25">
      <c r="B79" s="1730" t="s">
        <v>951</v>
      </c>
      <c r="C79" s="1506" t="s">
        <v>370</v>
      </c>
      <c r="D79" s="1883">
        <v>2</v>
      </c>
      <c r="E79" s="1884">
        <v>1</v>
      </c>
      <c r="F79" s="1885">
        <v>1</v>
      </c>
      <c r="G79" s="1884">
        <v>1</v>
      </c>
      <c r="H79" s="1885">
        <v>0</v>
      </c>
      <c r="I79" s="1886">
        <v>0</v>
      </c>
      <c r="J79" s="1886">
        <v>0</v>
      </c>
      <c r="K79" s="1886">
        <v>0</v>
      </c>
      <c r="L79" s="1886">
        <v>0</v>
      </c>
      <c r="M79" s="1886">
        <v>0</v>
      </c>
      <c r="N79" s="1886">
        <v>0</v>
      </c>
      <c r="O79" s="1886">
        <v>0</v>
      </c>
      <c r="P79" s="1886">
        <v>1</v>
      </c>
      <c r="Q79" s="1886">
        <v>0</v>
      </c>
      <c r="R79" s="1886">
        <v>0</v>
      </c>
      <c r="S79" s="1887">
        <v>0</v>
      </c>
      <c r="AM79" s="1854"/>
      <c r="AN79" s="1854"/>
      <c r="AO79" s="1854"/>
      <c r="AP79" s="1854"/>
      <c r="AQ79" s="1854"/>
      <c r="AR79" s="1854"/>
      <c r="AS79" s="1854"/>
      <c r="AT79" s="1854"/>
      <c r="AU79" s="1854"/>
      <c r="AV79" s="1854"/>
      <c r="AW79" s="1854"/>
      <c r="AX79" s="1854"/>
      <c r="AY79" s="1854"/>
      <c r="AZ79" s="1854"/>
      <c r="BA79" s="1854"/>
      <c r="BB79" s="1854"/>
      <c r="BC79" s="1854"/>
      <c r="BD79" s="1854"/>
      <c r="BE79" s="1854"/>
      <c r="BF79" s="1854"/>
      <c r="BG79" s="1854"/>
      <c r="BH79" s="1854"/>
      <c r="BI79" s="1854"/>
      <c r="BJ79" s="1854"/>
      <c r="BK79" s="1854"/>
      <c r="BL79" s="1854"/>
      <c r="BM79" s="1854"/>
      <c r="BN79" s="1854"/>
      <c r="BO79" s="1854"/>
    </row>
    <row r="80" spans="2:67" ht="15.75" thickBot="1" x14ac:dyDescent="0.3">
      <c r="B80" s="1730" t="s">
        <v>952</v>
      </c>
      <c r="C80" s="1506" t="s">
        <v>371</v>
      </c>
      <c r="D80" s="1883">
        <v>29</v>
      </c>
      <c r="E80" s="1884">
        <v>0</v>
      </c>
      <c r="F80" s="1885">
        <v>29</v>
      </c>
      <c r="G80" s="1884">
        <v>22</v>
      </c>
      <c r="H80" s="1885">
        <v>7</v>
      </c>
      <c r="I80" s="1886">
        <v>0</v>
      </c>
      <c r="J80" s="1886">
        <v>0</v>
      </c>
      <c r="K80" s="1886">
        <v>0</v>
      </c>
      <c r="L80" s="1886">
        <v>0</v>
      </c>
      <c r="M80" s="1886">
        <v>0</v>
      </c>
      <c r="N80" s="1886">
        <v>0</v>
      </c>
      <c r="O80" s="1886">
        <v>3</v>
      </c>
      <c r="P80" s="1886">
        <v>5</v>
      </c>
      <c r="Q80" s="1886">
        <v>7</v>
      </c>
      <c r="R80" s="1886">
        <v>14</v>
      </c>
      <c r="S80" s="1887">
        <v>2</v>
      </c>
      <c r="AM80" s="1854"/>
      <c r="AN80" s="1854"/>
      <c r="AO80" s="1854"/>
      <c r="AP80" s="1854"/>
      <c r="AQ80" s="1854"/>
      <c r="AR80" s="1854"/>
      <c r="AS80" s="1854"/>
      <c r="AT80" s="1854"/>
      <c r="AU80" s="1854"/>
      <c r="AV80" s="1854"/>
      <c r="AW80" s="1854"/>
      <c r="AX80" s="1854"/>
      <c r="AY80" s="1854"/>
      <c r="AZ80" s="1854"/>
      <c r="BA80" s="1854"/>
      <c r="BB80" s="1854"/>
      <c r="BC80" s="1854"/>
      <c r="BD80" s="1854"/>
      <c r="BE80" s="1854"/>
      <c r="BF80" s="1854"/>
      <c r="BG80" s="1854"/>
      <c r="BH80" s="1854"/>
      <c r="BI80" s="1854"/>
      <c r="BJ80" s="1854"/>
      <c r="BK80" s="1854"/>
      <c r="BL80" s="1854"/>
      <c r="BM80" s="1854"/>
      <c r="BN80" s="1854"/>
      <c r="BO80" s="1854"/>
    </row>
    <row r="81" spans="2:67" s="1864" customFormat="1" ht="15.75" thickBot="1" x14ac:dyDescent="0.3">
      <c r="B81" s="1865" t="s">
        <v>955</v>
      </c>
      <c r="C81" s="1866" t="s">
        <v>666</v>
      </c>
      <c r="D81" s="1867">
        <v>249</v>
      </c>
      <c r="E81" s="1868">
        <v>13</v>
      </c>
      <c r="F81" s="1869">
        <v>236</v>
      </c>
      <c r="G81" s="1868">
        <v>217</v>
      </c>
      <c r="H81" s="1869">
        <v>19</v>
      </c>
      <c r="I81" s="1897">
        <v>3</v>
      </c>
      <c r="J81" s="1897">
        <v>3</v>
      </c>
      <c r="K81" s="1897">
        <v>5</v>
      </c>
      <c r="L81" s="1897">
        <v>10</v>
      </c>
      <c r="M81" s="1897">
        <v>26</v>
      </c>
      <c r="N81" s="1897">
        <v>10</v>
      </c>
      <c r="O81" s="1897">
        <v>54</v>
      </c>
      <c r="P81" s="1897">
        <v>46</v>
      </c>
      <c r="Q81" s="1897">
        <v>32</v>
      </c>
      <c r="R81" s="1897">
        <v>47</v>
      </c>
      <c r="S81" s="1872">
        <v>13</v>
      </c>
      <c r="T81" s="167"/>
      <c r="U81"/>
      <c r="V81"/>
      <c r="W81"/>
      <c r="X81"/>
      <c r="Y81"/>
      <c r="Z81"/>
      <c r="AA81"/>
      <c r="AB81"/>
      <c r="AC81"/>
      <c r="AD81"/>
      <c r="AE81"/>
      <c r="AF81"/>
      <c r="AG81"/>
      <c r="AH81"/>
      <c r="AI81"/>
      <c r="AJ81"/>
      <c r="AK81"/>
      <c r="AL81"/>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row>
    <row r="82" spans="2:67" ht="22.5" x14ac:dyDescent="0.25">
      <c r="B82" s="1722" t="s">
        <v>956</v>
      </c>
      <c r="C82" s="1723" t="s">
        <v>373</v>
      </c>
      <c r="D82" s="1898">
        <v>221</v>
      </c>
      <c r="E82" s="1899">
        <v>13</v>
      </c>
      <c r="F82" s="1900">
        <v>208</v>
      </c>
      <c r="G82" s="1899">
        <v>190</v>
      </c>
      <c r="H82" s="1900">
        <v>18</v>
      </c>
      <c r="I82" s="1903">
        <v>3</v>
      </c>
      <c r="J82" s="1903">
        <v>3</v>
      </c>
      <c r="K82" s="1903">
        <v>5</v>
      </c>
      <c r="L82" s="1903">
        <v>9</v>
      </c>
      <c r="M82" s="1903">
        <v>24</v>
      </c>
      <c r="N82" s="1903">
        <v>10</v>
      </c>
      <c r="O82" s="1903">
        <v>44</v>
      </c>
      <c r="P82" s="1903">
        <v>39</v>
      </c>
      <c r="Q82" s="1903">
        <v>28</v>
      </c>
      <c r="R82" s="1903">
        <v>43</v>
      </c>
      <c r="S82" s="1904">
        <v>11</v>
      </c>
      <c r="AM82" s="1854"/>
      <c r="AN82" s="1854"/>
      <c r="AO82" s="1854"/>
      <c r="AP82" s="1854"/>
      <c r="AQ82" s="1854"/>
      <c r="AR82" s="1854"/>
      <c r="AS82" s="1854"/>
      <c r="AT82" s="1854"/>
      <c r="AU82" s="1854"/>
      <c r="AV82" s="1854"/>
      <c r="AW82" s="1854"/>
      <c r="AX82" s="1854"/>
      <c r="AY82" s="1854"/>
      <c r="AZ82" s="1854"/>
      <c r="BA82" s="1854"/>
      <c r="BB82" s="1854"/>
      <c r="BC82" s="1854"/>
      <c r="BD82" s="1854"/>
      <c r="BE82" s="1854"/>
      <c r="BF82" s="1854"/>
      <c r="BG82" s="1854"/>
      <c r="BH82" s="1854"/>
      <c r="BI82" s="1854"/>
      <c r="BJ82" s="1854"/>
      <c r="BK82" s="1854"/>
      <c r="BL82" s="1854"/>
      <c r="BM82" s="1854"/>
      <c r="BN82" s="1854"/>
      <c r="BO82" s="1854"/>
    </row>
    <row r="83" spans="2:67" x14ac:dyDescent="0.25">
      <c r="B83" s="1504" t="s">
        <v>957</v>
      </c>
      <c r="C83" s="1499" t="s">
        <v>374</v>
      </c>
      <c r="D83" s="1883">
        <v>10</v>
      </c>
      <c r="E83" s="1884">
        <v>0</v>
      </c>
      <c r="F83" s="1885">
        <v>10</v>
      </c>
      <c r="G83" s="1884">
        <v>10</v>
      </c>
      <c r="H83" s="1885">
        <v>0</v>
      </c>
      <c r="I83" s="1886">
        <v>0</v>
      </c>
      <c r="J83" s="1886">
        <v>0</v>
      </c>
      <c r="K83" s="1886">
        <v>0</v>
      </c>
      <c r="L83" s="1886">
        <v>1</v>
      </c>
      <c r="M83" s="1886">
        <v>1</v>
      </c>
      <c r="N83" s="1886">
        <v>0</v>
      </c>
      <c r="O83" s="1886">
        <v>3</v>
      </c>
      <c r="P83" s="1886">
        <v>1</v>
      </c>
      <c r="Q83" s="1886">
        <v>2</v>
      </c>
      <c r="R83" s="1886">
        <v>2</v>
      </c>
      <c r="S83" s="1887">
        <v>0</v>
      </c>
      <c r="AM83" s="1854"/>
      <c r="AN83" s="1854"/>
      <c r="AO83" s="1854"/>
      <c r="AP83" s="1854"/>
      <c r="AQ83" s="1854"/>
      <c r="AR83" s="1854"/>
      <c r="AS83" s="1854"/>
      <c r="AT83" s="1854"/>
      <c r="AU83" s="1854"/>
      <c r="AV83" s="1854"/>
      <c r="AW83" s="1854"/>
      <c r="AX83" s="1854"/>
      <c r="AY83" s="1854"/>
      <c r="AZ83" s="1854"/>
      <c r="BA83" s="1854"/>
      <c r="BB83" s="1854"/>
      <c r="BC83" s="1854"/>
      <c r="BD83" s="1854"/>
      <c r="BE83" s="1854"/>
      <c r="BF83" s="1854"/>
      <c r="BG83" s="1854"/>
      <c r="BH83" s="1854"/>
      <c r="BI83" s="1854"/>
      <c r="BJ83" s="1854"/>
      <c r="BK83" s="1854"/>
      <c r="BL83" s="1854"/>
      <c r="BM83" s="1854"/>
      <c r="BN83" s="1854"/>
      <c r="BO83" s="1854"/>
    </row>
    <row r="84" spans="2:67" ht="22.5" x14ac:dyDescent="0.25">
      <c r="B84" s="1504" t="s">
        <v>959</v>
      </c>
      <c r="C84" s="1499" t="s">
        <v>376</v>
      </c>
      <c r="D84" s="1883">
        <v>1</v>
      </c>
      <c r="E84" s="1884">
        <v>0</v>
      </c>
      <c r="F84" s="1885">
        <v>1</v>
      </c>
      <c r="G84" s="1884">
        <v>1</v>
      </c>
      <c r="H84" s="1885">
        <v>0</v>
      </c>
      <c r="I84" s="1886">
        <v>0</v>
      </c>
      <c r="J84" s="1886">
        <v>0</v>
      </c>
      <c r="K84" s="1886">
        <v>0</v>
      </c>
      <c r="L84" s="1886">
        <v>0</v>
      </c>
      <c r="M84" s="1886">
        <v>1</v>
      </c>
      <c r="N84" s="1886">
        <v>0</v>
      </c>
      <c r="O84" s="1886">
        <v>0</v>
      </c>
      <c r="P84" s="1886">
        <v>0</v>
      </c>
      <c r="Q84" s="1886">
        <v>0</v>
      </c>
      <c r="R84" s="1886">
        <v>0</v>
      </c>
      <c r="S84" s="1887">
        <v>0</v>
      </c>
      <c r="AM84" s="1854"/>
      <c r="AN84" s="1854"/>
      <c r="AO84" s="1854"/>
      <c r="AP84" s="1854"/>
      <c r="AQ84" s="1854"/>
      <c r="AR84" s="1854"/>
      <c r="AS84" s="1854"/>
      <c r="AT84" s="1854"/>
      <c r="AU84" s="1854"/>
      <c r="AV84" s="1854"/>
      <c r="AW84" s="1854"/>
      <c r="AX84" s="1854"/>
      <c r="AY84" s="1854"/>
      <c r="AZ84" s="1854"/>
      <c r="BA84" s="1854"/>
      <c r="BB84" s="1854"/>
      <c r="BC84" s="1854"/>
      <c r="BD84" s="1854"/>
      <c r="BE84" s="1854"/>
      <c r="BF84" s="1854"/>
      <c r="BG84" s="1854"/>
      <c r="BH84" s="1854"/>
      <c r="BI84" s="1854"/>
      <c r="BJ84" s="1854"/>
      <c r="BK84" s="1854"/>
      <c r="BL84" s="1854"/>
      <c r="BM84" s="1854"/>
      <c r="BN84" s="1854"/>
      <c r="BO84" s="1854"/>
    </row>
    <row r="85" spans="2:67" ht="15.75" thickBot="1" x14ac:dyDescent="0.3">
      <c r="B85" s="1504" t="s">
        <v>962</v>
      </c>
      <c r="C85" s="1499" t="s">
        <v>667</v>
      </c>
      <c r="D85" s="1883">
        <v>17</v>
      </c>
      <c r="E85" s="1884">
        <v>0</v>
      </c>
      <c r="F85" s="1885">
        <v>17</v>
      </c>
      <c r="G85" s="1884">
        <v>16</v>
      </c>
      <c r="H85" s="1885">
        <v>1</v>
      </c>
      <c r="I85" s="1886">
        <v>0</v>
      </c>
      <c r="J85" s="1886">
        <v>0</v>
      </c>
      <c r="K85" s="1886">
        <v>0</v>
      </c>
      <c r="L85" s="1886">
        <v>0</v>
      </c>
      <c r="M85" s="1886">
        <v>0</v>
      </c>
      <c r="N85" s="1886">
        <v>0</v>
      </c>
      <c r="O85" s="1886">
        <v>7</v>
      </c>
      <c r="P85" s="1886">
        <v>6</v>
      </c>
      <c r="Q85" s="1886">
        <v>2</v>
      </c>
      <c r="R85" s="1886">
        <v>2</v>
      </c>
      <c r="S85" s="1887">
        <v>2</v>
      </c>
      <c r="AM85" s="1854"/>
      <c r="AN85" s="1854"/>
      <c r="AO85" s="1854"/>
      <c r="AP85" s="1854"/>
      <c r="AQ85" s="1854"/>
      <c r="AR85" s="1854"/>
      <c r="AS85" s="1854"/>
      <c r="AT85" s="1854"/>
      <c r="AU85" s="1854"/>
      <c r="AV85" s="1854"/>
      <c r="AW85" s="1854"/>
      <c r="AX85" s="1854"/>
      <c r="AY85" s="1854"/>
      <c r="AZ85" s="1854"/>
      <c r="BA85" s="1854"/>
      <c r="BB85" s="1854"/>
      <c r="BC85" s="1854"/>
      <c r="BD85" s="1854"/>
      <c r="BE85" s="1854"/>
      <c r="BF85" s="1854"/>
      <c r="BG85" s="1854"/>
      <c r="BH85" s="1854"/>
      <c r="BI85" s="1854"/>
      <c r="BJ85" s="1854"/>
      <c r="BK85" s="1854"/>
      <c r="BL85" s="1854"/>
      <c r="BM85" s="1854"/>
      <c r="BN85" s="1854"/>
      <c r="BO85" s="1854"/>
    </row>
    <row r="86" spans="2:67" ht="13.5" customHeight="1" thickBot="1" x14ac:dyDescent="0.3">
      <c r="B86" s="1865" t="s">
        <v>964</v>
      </c>
      <c r="C86" s="1866" t="s">
        <v>669</v>
      </c>
      <c r="D86" s="1867">
        <v>1276</v>
      </c>
      <c r="E86" s="1868">
        <v>0</v>
      </c>
      <c r="F86" s="1869">
        <v>1276</v>
      </c>
      <c r="G86" s="1868">
        <v>1013</v>
      </c>
      <c r="H86" s="1869">
        <v>263</v>
      </c>
      <c r="I86" s="1897">
        <v>1</v>
      </c>
      <c r="J86" s="1897">
        <v>6</v>
      </c>
      <c r="K86" s="1897">
        <v>7</v>
      </c>
      <c r="L86" s="1897">
        <v>109</v>
      </c>
      <c r="M86" s="1897">
        <v>122</v>
      </c>
      <c r="N86" s="1897">
        <v>130</v>
      </c>
      <c r="O86" s="1897">
        <v>219</v>
      </c>
      <c r="P86" s="1897">
        <v>194</v>
      </c>
      <c r="Q86" s="1897">
        <v>191</v>
      </c>
      <c r="R86" s="1897">
        <v>297</v>
      </c>
      <c r="S86" s="1872">
        <v>153</v>
      </c>
      <c r="AM86" s="1854"/>
      <c r="AN86" s="1854"/>
      <c r="AO86" s="1854"/>
      <c r="AP86" s="1854"/>
      <c r="AQ86" s="1854"/>
      <c r="AR86" s="1854"/>
      <c r="AS86" s="1854"/>
      <c r="AT86" s="1854"/>
      <c r="AU86" s="1854"/>
      <c r="AV86" s="1854"/>
      <c r="AW86" s="1854"/>
      <c r="AX86" s="1854"/>
      <c r="AY86" s="1854"/>
      <c r="AZ86" s="1854"/>
      <c r="BA86" s="1854"/>
      <c r="BB86" s="1854"/>
      <c r="BC86" s="1854"/>
      <c r="BD86" s="1854"/>
      <c r="BE86" s="1854"/>
      <c r="BF86" s="1854"/>
      <c r="BG86" s="1854"/>
      <c r="BH86" s="1854"/>
      <c r="BI86" s="1854"/>
      <c r="BJ86" s="1854"/>
      <c r="BK86" s="1854"/>
      <c r="BL86" s="1854"/>
      <c r="BM86" s="1854"/>
      <c r="BN86" s="1854"/>
      <c r="BO86" s="1854"/>
    </row>
    <row r="87" spans="2:67" s="1864" customFormat="1" ht="12" customHeight="1" x14ac:dyDescent="0.25">
      <c r="B87" s="1504" t="s">
        <v>966</v>
      </c>
      <c r="C87" s="1499" t="s">
        <v>670</v>
      </c>
      <c r="D87" s="1883">
        <v>7</v>
      </c>
      <c r="E87" s="1884">
        <v>0</v>
      </c>
      <c r="F87" s="1885">
        <v>7</v>
      </c>
      <c r="G87" s="1884">
        <v>5</v>
      </c>
      <c r="H87" s="1885">
        <v>2</v>
      </c>
      <c r="I87" s="1886">
        <v>1</v>
      </c>
      <c r="J87" s="1886">
        <v>3</v>
      </c>
      <c r="K87" s="1886">
        <v>0</v>
      </c>
      <c r="L87" s="1886">
        <v>0</v>
      </c>
      <c r="M87" s="1886">
        <v>1</v>
      </c>
      <c r="N87" s="1886">
        <v>0</v>
      </c>
      <c r="O87" s="1886">
        <v>0</v>
      </c>
      <c r="P87" s="1886">
        <v>2</v>
      </c>
      <c r="Q87" s="1886">
        <v>0</v>
      </c>
      <c r="R87" s="1886">
        <v>0</v>
      </c>
      <c r="S87" s="1887">
        <v>0</v>
      </c>
      <c r="T87" s="167"/>
      <c r="U87"/>
      <c r="V87"/>
      <c r="W87"/>
      <c r="X87"/>
      <c r="Y87"/>
      <c r="Z87"/>
      <c r="AA87"/>
      <c r="AB87"/>
      <c r="AC87"/>
      <c r="AD87"/>
      <c r="AE87"/>
      <c r="AF87"/>
      <c r="AG87"/>
      <c r="AH87"/>
      <c r="AI87"/>
      <c r="AJ87"/>
      <c r="AK87"/>
      <c r="AL8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c r="BM87" s="167"/>
      <c r="BN87" s="167"/>
      <c r="BO87" s="167"/>
    </row>
    <row r="88" spans="2:67" x14ac:dyDescent="0.25">
      <c r="B88" s="1504" t="s">
        <v>967</v>
      </c>
      <c r="C88" s="1499" t="s">
        <v>671</v>
      </c>
      <c r="D88" s="1883">
        <v>7</v>
      </c>
      <c r="E88" s="1884">
        <v>0</v>
      </c>
      <c r="F88" s="1885">
        <v>7</v>
      </c>
      <c r="G88" s="1884">
        <v>7</v>
      </c>
      <c r="H88" s="1885">
        <v>0</v>
      </c>
      <c r="I88" s="1886">
        <v>0</v>
      </c>
      <c r="J88" s="1886">
        <v>0</v>
      </c>
      <c r="K88" s="1886">
        <v>0</v>
      </c>
      <c r="L88" s="1886">
        <v>0</v>
      </c>
      <c r="M88" s="1886">
        <v>1</v>
      </c>
      <c r="N88" s="1886">
        <v>0</v>
      </c>
      <c r="O88" s="1886">
        <v>0</v>
      </c>
      <c r="P88" s="1886">
        <v>4</v>
      </c>
      <c r="Q88" s="1886">
        <v>1</v>
      </c>
      <c r="R88" s="1886">
        <v>1</v>
      </c>
      <c r="S88" s="1887">
        <v>4</v>
      </c>
      <c r="AM88" s="1854"/>
      <c r="AN88" s="1854"/>
      <c r="AO88" s="1854"/>
      <c r="AP88" s="1854"/>
      <c r="AQ88" s="1854"/>
      <c r="AR88" s="1854"/>
      <c r="AS88" s="1854"/>
      <c r="AT88" s="1854"/>
      <c r="AU88" s="1854"/>
      <c r="AV88" s="1854"/>
      <c r="AW88" s="1854"/>
      <c r="AX88" s="1854"/>
      <c r="AY88" s="1854"/>
      <c r="AZ88" s="1854"/>
      <c r="BA88" s="1854"/>
      <c r="BB88" s="1854"/>
      <c r="BC88" s="1854"/>
      <c r="BD88" s="1854"/>
      <c r="BE88" s="1854"/>
      <c r="BF88" s="1854"/>
      <c r="BG88" s="1854"/>
      <c r="BH88" s="1854"/>
      <c r="BI88" s="1854"/>
      <c r="BJ88" s="1854"/>
      <c r="BK88" s="1854"/>
      <c r="BL88" s="1854"/>
      <c r="BM88" s="1854"/>
      <c r="BN88" s="1854"/>
      <c r="BO88" s="1854"/>
    </row>
    <row r="89" spans="2:67" x14ac:dyDescent="0.25">
      <c r="B89" s="1504" t="s">
        <v>968</v>
      </c>
      <c r="C89" s="1499" t="s">
        <v>672</v>
      </c>
      <c r="D89" s="1883">
        <v>24</v>
      </c>
      <c r="E89" s="1884">
        <v>0</v>
      </c>
      <c r="F89" s="1885">
        <v>24</v>
      </c>
      <c r="G89" s="1884">
        <v>24</v>
      </c>
      <c r="H89" s="1885">
        <v>0</v>
      </c>
      <c r="I89" s="1886">
        <v>0</v>
      </c>
      <c r="J89" s="1886">
        <v>1</v>
      </c>
      <c r="K89" s="1886">
        <v>0</v>
      </c>
      <c r="L89" s="1886">
        <v>3</v>
      </c>
      <c r="M89" s="1886">
        <v>3</v>
      </c>
      <c r="N89" s="1886">
        <v>4</v>
      </c>
      <c r="O89" s="1886">
        <v>8</v>
      </c>
      <c r="P89" s="1886">
        <v>4</v>
      </c>
      <c r="Q89" s="1886">
        <v>1</v>
      </c>
      <c r="R89" s="1886">
        <v>0</v>
      </c>
      <c r="S89" s="1887">
        <v>2</v>
      </c>
      <c r="AM89" s="1854"/>
      <c r="AN89" s="1854"/>
      <c r="AO89" s="1854"/>
      <c r="AP89" s="1854"/>
      <c r="AQ89" s="1854"/>
      <c r="AR89" s="1854"/>
      <c r="AS89" s="1854"/>
      <c r="AT89" s="1854"/>
      <c r="AU89" s="1854"/>
      <c r="AV89" s="1854"/>
      <c r="AW89" s="1854"/>
      <c r="AX89" s="1854"/>
      <c r="AY89" s="1854"/>
      <c r="AZ89" s="1854"/>
      <c r="BA89" s="1854"/>
      <c r="BB89" s="1854"/>
      <c r="BC89" s="1854"/>
      <c r="BD89" s="1854"/>
      <c r="BE89" s="1854"/>
      <c r="BF89" s="1854"/>
      <c r="BG89" s="1854"/>
      <c r="BH89" s="1854"/>
      <c r="BI89" s="1854"/>
      <c r="BJ89" s="1854"/>
      <c r="BK89" s="1854"/>
      <c r="BL89" s="1854"/>
      <c r="BM89" s="1854"/>
      <c r="BN89" s="1854"/>
      <c r="BO89" s="1854"/>
    </row>
    <row r="90" spans="2:67" ht="15.75" thickBot="1" x14ac:dyDescent="0.3">
      <c r="B90" s="1730" t="s">
        <v>969</v>
      </c>
      <c r="C90" s="1506" t="s">
        <v>673</v>
      </c>
      <c r="D90" s="1912">
        <v>1238</v>
      </c>
      <c r="E90" s="1913">
        <v>0</v>
      </c>
      <c r="F90" s="1914">
        <v>1238</v>
      </c>
      <c r="G90" s="1913">
        <v>977</v>
      </c>
      <c r="H90" s="1914">
        <v>261</v>
      </c>
      <c r="I90" s="1915">
        <v>0</v>
      </c>
      <c r="J90" s="1915">
        <v>2</v>
      </c>
      <c r="K90" s="1915">
        <v>7</v>
      </c>
      <c r="L90" s="1915">
        <v>106</v>
      </c>
      <c r="M90" s="1915">
        <v>117</v>
      </c>
      <c r="N90" s="1915">
        <v>126</v>
      </c>
      <c r="O90" s="1915">
        <v>211</v>
      </c>
      <c r="P90" s="1915">
        <v>184</v>
      </c>
      <c r="Q90" s="1915">
        <v>189</v>
      </c>
      <c r="R90" s="1915">
        <v>296</v>
      </c>
      <c r="S90" s="1916">
        <v>147</v>
      </c>
      <c r="AM90" s="1854"/>
      <c r="AN90" s="1854"/>
      <c r="AO90" s="1854"/>
      <c r="AP90" s="1854"/>
      <c r="AQ90" s="1854"/>
      <c r="AR90" s="1854"/>
      <c r="AS90" s="1854"/>
      <c r="AT90" s="1854"/>
      <c r="AU90" s="1854"/>
      <c r="AV90" s="1854"/>
      <c r="AW90" s="1854"/>
      <c r="AX90" s="1854"/>
      <c r="AY90" s="1854"/>
      <c r="AZ90" s="1854"/>
      <c r="BA90" s="1854"/>
      <c r="BB90" s="1854"/>
      <c r="BC90" s="1854"/>
      <c r="BD90" s="1854"/>
      <c r="BE90" s="1854"/>
      <c r="BF90" s="1854"/>
      <c r="BG90" s="1854"/>
      <c r="BH90" s="1854"/>
      <c r="BI90" s="1854"/>
      <c r="BJ90" s="1854"/>
      <c r="BK90" s="1854"/>
      <c r="BL90" s="1854"/>
      <c r="BM90" s="1854"/>
      <c r="BN90" s="1854"/>
      <c r="BO90" s="1854"/>
    </row>
    <row r="91" spans="2:67" ht="15.75" thickBot="1" x14ac:dyDescent="0.3">
      <c r="B91" s="1865" t="s">
        <v>970</v>
      </c>
      <c r="C91" s="1866" t="s">
        <v>674</v>
      </c>
      <c r="D91" s="1867">
        <v>5007</v>
      </c>
      <c r="E91" s="1868">
        <v>6</v>
      </c>
      <c r="F91" s="1869">
        <v>5001</v>
      </c>
      <c r="G91" s="1868">
        <v>4177</v>
      </c>
      <c r="H91" s="1869">
        <v>824</v>
      </c>
      <c r="I91" s="1897">
        <v>136</v>
      </c>
      <c r="J91" s="1897">
        <v>213</v>
      </c>
      <c r="K91" s="1897">
        <v>248</v>
      </c>
      <c r="L91" s="1897">
        <v>385</v>
      </c>
      <c r="M91" s="1897">
        <v>520</v>
      </c>
      <c r="N91" s="1897">
        <v>448</v>
      </c>
      <c r="O91" s="1897">
        <v>1045</v>
      </c>
      <c r="P91" s="1897">
        <v>954</v>
      </c>
      <c r="Q91" s="1897">
        <v>564</v>
      </c>
      <c r="R91" s="1897">
        <v>488</v>
      </c>
      <c r="S91" s="1872">
        <v>409</v>
      </c>
      <c r="AM91" s="1854"/>
      <c r="AN91" s="1854"/>
      <c r="AO91" s="1854"/>
      <c r="AP91" s="1854"/>
      <c r="AQ91" s="1854"/>
      <c r="AR91" s="1854"/>
      <c r="AS91" s="1854"/>
      <c r="AT91" s="1854"/>
      <c r="AU91" s="1854"/>
      <c r="AV91" s="1854"/>
      <c r="AW91" s="1854"/>
      <c r="AX91" s="1854"/>
      <c r="AY91" s="1854"/>
      <c r="AZ91" s="1854"/>
      <c r="BA91" s="1854"/>
      <c r="BB91" s="1854"/>
      <c r="BC91" s="1854"/>
      <c r="BD91" s="1854"/>
      <c r="BE91" s="1854"/>
      <c r="BF91" s="1854"/>
      <c r="BG91" s="1854"/>
      <c r="BH91" s="1854"/>
      <c r="BI91" s="1854"/>
      <c r="BJ91" s="1854"/>
      <c r="BK91" s="1854"/>
      <c r="BL91" s="1854"/>
      <c r="BM91" s="1854"/>
      <c r="BN91" s="1854"/>
      <c r="BO91" s="1854"/>
    </row>
    <row r="92" spans="2:67" s="1864" customFormat="1" x14ac:dyDescent="0.25">
      <c r="B92" s="1722" t="s">
        <v>471</v>
      </c>
      <c r="C92" s="1723" t="s">
        <v>472</v>
      </c>
      <c r="D92" s="1898">
        <v>2015</v>
      </c>
      <c r="E92" s="1899">
        <v>0</v>
      </c>
      <c r="F92" s="1900">
        <v>2015</v>
      </c>
      <c r="G92" s="1899">
        <v>1628</v>
      </c>
      <c r="H92" s="1900">
        <v>387</v>
      </c>
      <c r="I92" s="1903">
        <v>61</v>
      </c>
      <c r="J92" s="1903">
        <v>100</v>
      </c>
      <c r="K92" s="1903">
        <v>109</v>
      </c>
      <c r="L92" s="1903">
        <v>164</v>
      </c>
      <c r="M92" s="1903">
        <v>235</v>
      </c>
      <c r="N92" s="1903">
        <v>169</v>
      </c>
      <c r="O92" s="1903">
        <v>386</v>
      </c>
      <c r="P92" s="1903">
        <v>365</v>
      </c>
      <c r="Q92" s="1903">
        <v>212</v>
      </c>
      <c r="R92" s="1903">
        <v>214</v>
      </c>
      <c r="S92" s="1904">
        <v>130</v>
      </c>
      <c r="T92" s="167"/>
      <c r="U92"/>
      <c r="V92"/>
      <c r="W92"/>
      <c r="X92"/>
      <c r="Y92"/>
      <c r="Z92"/>
      <c r="AA92"/>
      <c r="AB92"/>
      <c r="AC92"/>
      <c r="AD92"/>
      <c r="AE92"/>
      <c r="AF92"/>
      <c r="AG92"/>
      <c r="AH92"/>
      <c r="AI92"/>
      <c r="AJ92"/>
      <c r="AK92"/>
      <c r="AL92"/>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row>
    <row r="93" spans="2:67" x14ac:dyDescent="0.25">
      <c r="B93" s="1504" t="s">
        <v>971</v>
      </c>
      <c r="C93" s="1499" t="s">
        <v>675</v>
      </c>
      <c r="D93" s="1883">
        <v>774</v>
      </c>
      <c r="E93" s="1884">
        <v>0</v>
      </c>
      <c r="F93" s="1885">
        <v>774</v>
      </c>
      <c r="G93" s="1884">
        <v>682</v>
      </c>
      <c r="H93" s="1885">
        <v>92</v>
      </c>
      <c r="I93" s="1886">
        <v>39</v>
      </c>
      <c r="J93" s="1886">
        <v>38</v>
      </c>
      <c r="K93" s="1886">
        <v>73</v>
      </c>
      <c r="L93" s="1886">
        <v>90</v>
      </c>
      <c r="M93" s="1886">
        <v>100</v>
      </c>
      <c r="N93" s="1886">
        <v>83</v>
      </c>
      <c r="O93" s="1886">
        <v>158</v>
      </c>
      <c r="P93" s="1886">
        <v>119</v>
      </c>
      <c r="Q93" s="1886">
        <v>49</v>
      </c>
      <c r="R93" s="1886">
        <v>25</v>
      </c>
      <c r="S93" s="1887">
        <v>57</v>
      </c>
      <c r="AM93" s="1854"/>
      <c r="AN93" s="1854"/>
      <c r="AO93" s="1854"/>
      <c r="AP93" s="1854"/>
      <c r="AQ93" s="1854"/>
      <c r="AR93" s="1854"/>
      <c r="AS93" s="1854"/>
      <c r="AT93" s="1854"/>
      <c r="AU93" s="1854"/>
      <c r="AV93" s="1854"/>
      <c r="AW93" s="1854"/>
      <c r="AX93" s="1854"/>
      <c r="AY93" s="1854"/>
      <c r="AZ93" s="1854"/>
      <c r="BA93" s="1854"/>
      <c r="BB93" s="1854"/>
      <c r="BC93" s="1854"/>
      <c r="BD93" s="1854"/>
      <c r="BE93" s="1854"/>
      <c r="BF93" s="1854"/>
      <c r="BG93" s="1854"/>
      <c r="BH93" s="1854"/>
      <c r="BI93" s="1854"/>
      <c r="BJ93" s="1854"/>
      <c r="BK93" s="1854"/>
      <c r="BL93" s="1854"/>
      <c r="BM93" s="1854"/>
      <c r="BN93" s="1854"/>
      <c r="BO93" s="1854"/>
    </row>
    <row r="94" spans="2:67" s="1864" customFormat="1" x14ac:dyDescent="0.25">
      <c r="B94" s="1504" t="s">
        <v>473</v>
      </c>
      <c r="C94" s="1499" t="s">
        <v>474</v>
      </c>
      <c r="D94" s="1883">
        <v>118</v>
      </c>
      <c r="E94" s="1884">
        <v>0</v>
      </c>
      <c r="F94" s="1885">
        <v>118</v>
      </c>
      <c r="G94" s="1884">
        <v>111</v>
      </c>
      <c r="H94" s="1885">
        <v>7</v>
      </c>
      <c r="I94" s="1886">
        <v>1</v>
      </c>
      <c r="J94" s="1886">
        <v>6</v>
      </c>
      <c r="K94" s="1886">
        <v>18</v>
      </c>
      <c r="L94" s="1886">
        <v>19</v>
      </c>
      <c r="M94" s="1886">
        <v>15</v>
      </c>
      <c r="N94" s="1886">
        <v>11</v>
      </c>
      <c r="O94" s="1886">
        <v>24</v>
      </c>
      <c r="P94" s="1886">
        <v>16</v>
      </c>
      <c r="Q94" s="1886">
        <v>7</v>
      </c>
      <c r="R94" s="1886">
        <v>1</v>
      </c>
      <c r="S94" s="1887">
        <v>5</v>
      </c>
      <c r="T94" s="167"/>
      <c r="U94"/>
      <c r="V94"/>
      <c r="W94"/>
      <c r="X94"/>
      <c r="Y94"/>
      <c r="Z94"/>
      <c r="AA94"/>
      <c r="AB94"/>
      <c r="AC94"/>
      <c r="AD94"/>
      <c r="AE94"/>
      <c r="AF94"/>
      <c r="AG94"/>
      <c r="AH94"/>
      <c r="AI94"/>
      <c r="AJ94"/>
      <c r="AK94"/>
      <c r="AL94"/>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row>
    <row r="95" spans="2:67" x14ac:dyDescent="0.25">
      <c r="B95" s="1504" t="s">
        <v>475</v>
      </c>
      <c r="C95" s="1499" t="s">
        <v>476</v>
      </c>
      <c r="D95" s="1883">
        <v>56</v>
      </c>
      <c r="E95" s="1884">
        <v>0</v>
      </c>
      <c r="F95" s="1885">
        <v>56</v>
      </c>
      <c r="G95" s="1884">
        <v>43</v>
      </c>
      <c r="H95" s="1885">
        <v>13</v>
      </c>
      <c r="I95" s="1886">
        <v>0</v>
      </c>
      <c r="J95" s="1886">
        <v>2</v>
      </c>
      <c r="K95" s="1886">
        <v>1</v>
      </c>
      <c r="L95" s="1886">
        <v>5</v>
      </c>
      <c r="M95" s="1886">
        <v>7</v>
      </c>
      <c r="N95" s="1886">
        <v>6</v>
      </c>
      <c r="O95" s="1886">
        <v>13</v>
      </c>
      <c r="P95" s="1886">
        <v>13</v>
      </c>
      <c r="Q95" s="1886">
        <v>5</v>
      </c>
      <c r="R95" s="1886">
        <v>4</v>
      </c>
      <c r="S95" s="1887">
        <v>8</v>
      </c>
      <c r="AM95" s="1854"/>
      <c r="AN95" s="1854"/>
      <c r="AO95" s="1854"/>
      <c r="AP95" s="1854"/>
      <c r="AQ95" s="1854"/>
      <c r="AR95" s="1854"/>
      <c r="AS95" s="1854"/>
      <c r="AT95" s="1854"/>
      <c r="AU95" s="1854"/>
      <c r="AV95" s="1854"/>
      <c r="AW95" s="1854"/>
      <c r="AX95" s="1854"/>
      <c r="AY95" s="1854"/>
      <c r="AZ95" s="1854"/>
      <c r="BA95" s="1854"/>
      <c r="BB95" s="1854"/>
      <c r="BC95" s="1854"/>
      <c r="BD95" s="1854"/>
      <c r="BE95" s="1854"/>
      <c r="BF95" s="1854"/>
      <c r="BG95" s="1854"/>
      <c r="BH95" s="1854"/>
      <c r="BI95" s="1854"/>
      <c r="BJ95" s="1854"/>
      <c r="BK95" s="1854"/>
      <c r="BL95" s="1854"/>
      <c r="BM95" s="1854"/>
      <c r="BN95" s="1854"/>
      <c r="BO95" s="1854"/>
    </row>
    <row r="96" spans="2:67" s="1864" customFormat="1" x14ac:dyDescent="0.25">
      <c r="B96" s="1504" t="s">
        <v>972</v>
      </c>
      <c r="C96" s="1499" t="s">
        <v>676</v>
      </c>
      <c r="D96" s="1883">
        <v>59</v>
      </c>
      <c r="E96" s="1884">
        <v>2</v>
      </c>
      <c r="F96" s="1885">
        <v>57</v>
      </c>
      <c r="G96" s="1884">
        <v>47</v>
      </c>
      <c r="H96" s="1885">
        <v>10</v>
      </c>
      <c r="I96" s="1886">
        <v>0</v>
      </c>
      <c r="J96" s="1886">
        <v>0</v>
      </c>
      <c r="K96" s="1886">
        <v>0</v>
      </c>
      <c r="L96" s="1886">
        <v>0</v>
      </c>
      <c r="M96" s="1886">
        <v>3</v>
      </c>
      <c r="N96" s="1886">
        <v>6</v>
      </c>
      <c r="O96" s="1886">
        <v>20</v>
      </c>
      <c r="P96" s="1886">
        <v>19</v>
      </c>
      <c r="Q96" s="1886">
        <v>4</v>
      </c>
      <c r="R96" s="1886">
        <v>5</v>
      </c>
      <c r="S96" s="1887">
        <v>12</v>
      </c>
      <c r="T96" s="167"/>
      <c r="U96"/>
      <c r="V96"/>
      <c r="W96"/>
      <c r="X96"/>
      <c r="Y96"/>
      <c r="Z96"/>
      <c r="AA96"/>
      <c r="AB96"/>
      <c r="AC96"/>
      <c r="AD96"/>
      <c r="AE96"/>
      <c r="AF96"/>
      <c r="AG96"/>
      <c r="AH96"/>
      <c r="AI96"/>
      <c r="AJ96"/>
      <c r="AK96"/>
      <c r="AL96"/>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row>
    <row r="97" spans="2:67" s="1864" customFormat="1" x14ac:dyDescent="0.25">
      <c r="B97" s="1504" t="s">
        <v>973</v>
      </c>
      <c r="C97" s="1499" t="s">
        <v>677</v>
      </c>
      <c r="D97" s="1883">
        <v>126</v>
      </c>
      <c r="E97" s="1884">
        <v>0</v>
      </c>
      <c r="F97" s="1885">
        <v>126</v>
      </c>
      <c r="G97" s="1884">
        <v>97</v>
      </c>
      <c r="H97" s="1885">
        <v>29</v>
      </c>
      <c r="I97" s="1886">
        <v>0</v>
      </c>
      <c r="J97" s="1886">
        <v>0</v>
      </c>
      <c r="K97" s="1886">
        <v>0</v>
      </c>
      <c r="L97" s="1886">
        <v>4</v>
      </c>
      <c r="M97" s="1886">
        <v>14</v>
      </c>
      <c r="N97" s="1886">
        <v>21</v>
      </c>
      <c r="O97" s="1886">
        <v>35</v>
      </c>
      <c r="P97" s="1886">
        <v>34</v>
      </c>
      <c r="Q97" s="1886">
        <v>15</v>
      </c>
      <c r="R97" s="1886">
        <v>3</v>
      </c>
      <c r="S97" s="1887">
        <v>6</v>
      </c>
      <c r="T97" s="167"/>
      <c r="U97"/>
      <c r="V97"/>
      <c r="W97"/>
      <c r="X97"/>
      <c r="Y97"/>
      <c r="Z97"/>
      <c r="AA97"/>
      <c r="AB97"/>
      <c r="AC97"/>
      <c r="AD97"/>
      <c r="AE97"/>
      <c r="AF97"/>
      <c r="AG97"/>
      <c r="AH97"/>
      <c r="AI97"/>
      <c r="AJ97"/>
      <c r="AK97"/>
      <c r="AL9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row>
    <row r="98" spans="2:67" s="1864" customFormat="1" x14ac:dyDescent="0.25">
      <c r="B98" s="1504" t="s">
        <v>974</v>
      </c>
      <c r="C98" s="1499" t="s">
        <v>678</v>
      </c>
      <c r="D98" s="1883">
        <v>68</v>
      </c>
      <c r="E98" s="1884">
        <v>0</v>
      </c>
      <c r="F98" s="1885">
        <v>68</v>
      </c>
      <c r="G98" s="1884">
        <v>62</v>
      </c>
      <c r="H98" s="1885">
        <v>6</v>
      </c>
      <c r="I98" s="1886">
        <v>3</v>
      </c>
      <c r="J98" s="1886">
        <v>11</v>
      </c>
      <c r="K98" s="1886">
        <v>6</v>
      </c>
      <c r="L98" s="1886">
        <v>10</v>
      </c>
      <c r="M98" s="1886">
        <v>10</v>
      </c>
      <c r="N98" s="1886">
        <v>2</v>
      </c>
      <c r="O98" s="1886">
        <v>13</v>
      </c>
      <c r="P98" s="1886">
        <v>9</v>
      </c>
      <c r="Q98" s="1886">
        <v>2</v>
      </c>
      <c r="R98" s="1886">
        <v>2</v>
      </c>
      <c r="S98" s="1887">
        <v>6</v>
      </c>
      <c r="T98" s="167"/>
      <c r="U98"/>
      <c r="V98"/>
      <c r="W98"/>
      <c r="X98"/>
      <c r="Y98"/>
      <c r="Z98"/>
      <c r="AA98"/>
      <c r="AB98"/>
      <c r="AC98"/>
      <c r="AD98"/>
      <c r="AE98"/>
      <c r="AF98"/>
      <c r="AG98"/>
      <c r="AH98"/>
      <c r="AI98"/>
      <c r="AJ98"/>
      <c r="AK98"/>
      <c r="AL98"/>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row>
    <row r="99" spans="2:67" x14ac:dyDescent="0.25">
      <c r="B99" s="1504" t="s">
        <v>477</v>
      </c>
      <c r="C99" s="1499" t="s">
        <v>478</v>
      </c>
      <c r="D99" s="1883">
        <v>702</v>
      </c>
      <c r="E99" s="1884">
        <v>0</v>
      </c>
      <c r="F99" s="1885">
        <v>702</v>
      </c>
      <c r="G99" s="1884">
        <v>619</v>
      </c>
      <c r="H99" s="1885">
        <v>83</v>
      </c>
      <c r="I99" s="1886">
        <v>29</v>
      </c>
      <c r="J99" s="1886">
        <v>49</v>
      </c>
      <c r="K99" s="1886">
        <v>28</v>
      </c>
      <c r="L99" s="1886">
        <v>58</v>
      </c>
      <c r="M99" s="1886">
        <v>74</v>
      </c>
      <c r="N99" s="1886">
        <v>74</v>
      </c>
      <c r="O99" s="1886">
        <v>106</v>
      </c>
      <c r="P99" s="1886">
        <v>99</v>
      </c>
      <c r="Q99" s="1886">
        <v>71</v>
      </c>
      <c r="R99" s="1886">
        <v>114</v>
      </c>
      <c r="S99" s="1887">
        <v>56</v>
      </c>
      <c r="AM99" s="1854"/>
      <c r="AN99" s="1854"/>
      <c r="AO99" s="1854"/>
      <c r="AP99" s="1854"/>
      <c r="AQ99" s="1854"/>
      <c r="AR99" s="1854"/>
      <c r="AS99" s="1854"/>
      <c r="AT99" s="1854"/>
      <c r="AU99" s="1854"/>
      <c r="AV99" s="1854"/>
      <c r="AW99" s="1854"/>
      <c r="AX99" s="1854"/>
      <c r="AY99" s="1854"/>
      <c r="AZ99" s="1854"/>
      <c r="BA99" s="1854"/>
      <c r="BB99" s="1854"/>
      <c r="BC99" s="1854"/>
      <c r="BD99" s="1854"/>
      <c r="BE99" s="1854"/>
      <c r="BF99" s="1854"/>
      <c r="BG99" s="1854"/>
      <c r="BH99" s="1854"/>
      <c r="BI99" s="1854"/>
      <c r="BJ99" s="1854"/>
      <c r="BK99" s="1854"/>
      <c r="BL99" s="1854"/>
      <c r="BM99" s="1854"/>
      <c r="BN99" s="1854"/>
      <c r="BO99" s="1854"/>
    </row>
    <row r="100" spans="2:67" x14ac:dyDescent="0.25">
      <c r="B100" s="1504" t="s">
        <v>479</v>
      </c>
      <c r="C100" s="1499" t="s">
        <v>480</v>
      </c>
      <c r="D100" s="1883">
        <v>859</v>
      </c>
      <c r="E100" s="1884">
        <v>2</v>
      </c>
      <c r="F100" s="1885">
        <v>857</v>
      </c>
      <c r="G100" s="1884">
        <v>693</v>
      </c>
      <c r="H100" s="1885">
        <v>164</v>
      </c>
      <c r="I100" s="1886">
        <v>1</v>
      </c>
      <c r="J100" s="1886">
        <v>1</v>
      </c>
      <c r="K100" s="1886">
        <v>6</v>
      </c>
      <c r="L100" s="1886">
        <v>23</v>
      </c>
      <c r="M100" s="1886">
        <v>51</v>
      </c>
      <c r="N100" s="1886">
        <v>56</v>
      </c>
      <c r="O100" s="1886">
        <v>238</v>
      </c>
      <c r="P100" s="1886">
        <v>224</v>
      </c>
      <c r="Q100" s="1886">
        <v>159</v>
      </c>
      <c r="R100" s="1886">
        <v>98</v>
      </c>
      <c r="S100" s="1887">
        <v>113</v>
      </c>
      <c r="AM100" s="1854"/>
      <c r="AN100" s="1854"/>
      <c r="AO100" s="1854"/>
      <c r="AP100" s="1854"/>
      <c r="AQ100" s="1854"/>
      <c r="AR100" s="1854"/>
      <c r="AS100" s="1854"/>
      <c r="AT100" s="1854"/>
      <c r="AU100" s="1854"/>
      <c r="AV100" s="1854"/>
      <c r="AW100" s="1854"/>
      <c r="AX100" s="1854"/>
      <c r="AY100" s="1854"/>
      <c r="AZ100" s="1854"/>
      <c r="BA100" s="1854"/>
      <c r="BB100" s="1854"/>
      <c r="BC100" s="1854"/>
      <c r="BD100" s="1854"/>
      <c r="BE100" s="1854"/>
      <c r="BF100" s="1854"/>
      <c r="BG100" s="1854"/>
      <c r="BH100" s="1854"/>
      <c r="BI100" s="1854"/>
      <c r="BJ100" s="1854"/>
      <c r="BK100" s="1854"/>
      <c r="BL100" s="1854"/>
      <c r="BM100" s="1854"/>
      <c r="BN100" s="1854"/>
      <c r="BO100" s="1854"/>
    </row>
    <row r="101" spans="2:67" x14ac:dyDescent="0.25">
      <c r="B101" s="1504" t="s">
        <v>975</v>
      </c>
      <c r="C101" s="1499" t="s">
        <v>572</v>
      </c>
      <c r="D101" s="1883">
        <v>12</v>
      </c>
      <c r="E101" s="1884">
        <v>2</v>
      </c>
      <c r="F101" s="1885">
        <v>10</v>
      </c>
      <c r="G101" s="1884">
        <v>8</v>
      </c>
      <c r="H101" s="1885">
        <v>2</v>
      </c>
      <c r="I101" s="1886">
        <v>0</v>
      </c>
      <c r="J101" s="1886">
        <v>0</v>
      </c>
      <c r="K101" s="1886">
        <v>0</v>
      </c>
      <c r="L101" s="1886">
        <v>0</v>
      </c>
      <c r="M101" s="1886">
        <v>0</v>
      </c>
      <c r="N101" s="1886">
        <v>1</v>
      </c>
      <c r="O101" s="1886">
        <v>4</v>
      </c>
      <c r="P101" s="1886">
        <v>2</v>
      </c>
      <c r="Q101" s="1886">
        <v>2</v>
      </c>
      <c r="R101" s="1886">
        <v>1</v>
      </c>
      <c r="S101" s="1887">
        <v>0</v>
      </c>
      <c r="AM101" s="1854"/>
      <c r="AN101" s="1854"/>
      <c r="AO101" s="1854"/>
      <c r="AP101" s="1854"/>
      <c r="AQ101" s="1854"/>
      <c r="AR101" s="1854"/>
      <c r="AS101" s="1854"/>
      <c r="AT101" s="1854"/>
      <c r="AU101" s="1854"/>
      <c r="AV101" s="1854"/>
      <c r="AW101" s="1854"/>
      <c r="AX101" s="1854"/>
      <c r="AY101" s="1854"/>
      <c r="AZ101" s="1854"/>
      <c r="BA101" s="1854"/>
      <c r="BB101" s="1854"/>
      <c r="BC101" s="1854"/>
      <c r="BD101" s="1854"/>
      <c r="BE101" s="1854"/>
      <c r="BF101" s="1854"/>
      <c r="BG101" s="1854"/>
      <c r="BH101" s="1854"/>
      <c r="BI101" s="1854"/>
      <c r="BJ101" s="1854"/>
      <c r="BK101" s="1854"/>
      <c r="BL101" s="1854"/>
      <c r="BM101" s="1854"/>
      <c r="BN101" s="1854"/>
      <c r="BO101" s="1854"/>
    </row>
    <row r="102" spans="2:67" x14ac:dyDescent="0.25">
      <c r="B102" s="1504" t="s">
        <v>978</v>
      </c>
      <c r="C102" s="1499" t="s">
        <v>530</v>
      </c>
      <c r="D102" s="1883">
        <v>5</v>
      </c>
      <c r="E102" s="1884">
        <v>0</v>
      </c>
      <c r="F102" s="1885">
        <v>5</v>
      </c>
      <c r="G102" s="1884">
        <v>3</v>
      </c>
      <c r="H102" s="1885">
        <v>2</v>
      </c>
      <c r="I102" s="1886">
        <v>0</v>
      </c>
      <c r="J102" s="1886">
        <v>0</v>
      </c>
      <c r="K102" s="1886">
        <v>0</v>
      </c>
      <c r="L102" s="1886">
        <v>0</v>
      </c>
      <c r="M102" s="1886">
        <v>0</v>
      </c>
      <c r="N102" s="1886">
        <v>0</v>
      </c>
      <c r="O102" s="1886">
        <v>0</v>
      </c>
      <c r="P102" s="1886">
        <v>0</v>
      </c>
      <c r="Q102" s="1886">
        <v>3</v>
      </c>
      <c r="R102" s="1886">
        <v>2</v>
      </c>
      <c r="S102" s="1887">
        <v>0</v>
      </c>
      <c r="AM102" s="1854"/>
      <c r="AN102" s="1854"/>
      <c r="AO102" s="1854"/>
      <c r="AP102" s="1854"/>
      <c r="AQ102" s="1854"/>
      <c r="AR102" s="1854"/>
      <c r="AS102" s="1854"/>
      <c r="AT102" s="1854"/>
      <c r="AU102" s="1854"/>
      <c r="AV102" s="1854"/>
      <c r="AW102" s="1854"/>
      <c r="AX102" s="1854"/>
      <c r="AY102" s="1854"/>
      <c r="AZ102" s="1854"/>
      <c r="BA102" s="1854"/>
      <c r="BB102" s="1854"/>
      <c r="BC102" s="1854"/>
      <c r="BD102" s="1854"/>
      <c r="BE102" s="1854"/>
      <c r="BF102" s="1854"/>
      <c r="BG102" s="1854"/>
      <c r="BH102" s="1854"/>
      <c r="BI102" s="1854"/>
      <c r="BJ102" s="1854"/>
      <c r="BK102" s="1854"/>
      <c r="BL102" s="1854"/>
      <c r="BM102" s="1854"/>
      <c r="BN102" s="1854"/>
      <c r="BO102" s="1854"/>
    </row>
    <row r="103" spans="2:67" x14ac:dyDescent="0.25">
      <c r="B103" s="1504" t="s">
        <v>979</v>
      </c>
      <c r="C103" s="1499" t="s">
        <v>531</v>
      </c>
      <c r="D103" s="1883">
        <v>18</v>
      </c>
      <c r="E103" s="1884">
        <v>0</v>
      </c>
      <c r="F103" s="1885">
        <v>18</v>
      </c>
      <c r="G103" s="1884">
        <v>14</v>
      </c>
      <c r="H103" s="1885">
        <v>4</v>
      </c>
      <c r="I103" s="1886">
        <v>0</v>
      </c>
      <c r="J103" s="1886">
        <v>0</v>
      </c>
      <c r="K103" s="1886">
        <v>0</v>
      </c>
      <c r="L103" s="1886">
        <v>0</v>
      </c>
      <c r="M103" s="1886">
        <v>1</v>
      </c>
      <c r="N103" s="1886">
        <v>0</v>
      </c>
      <c r="O103" s="1886">
        <v>3</v>
      </c>
      <c r="P103" s="1886">
        <v>6</v>
      </c>
      <c r="Q103" s="1886">
        <v>3</v>
      </c>
      <c r="R103" s="1886">
        <v>5</v>
      </c>
      <c r="S103" s="1887">
        <v>0</v>
      </c>
      <c r="AM103" s="1854"/>
      <c r="AN103" s="1854"/>
      <c r="AO103" s="1854"/>
      <c r="AP103" s="1854"/>
      <c r="AQ103" s="1854"/>
      <c r="AR103" s="1854"/>
      <c r="AS103" s="1854"/>
      <c r="AT103" s="1854"/>
      <c r="AU103" s="1854"/>
      <c r="AV103" s="1854"/>
      <c r="AW103" s="1854"/>
      <c r="AX103" s="1854"/>
      <c r="AY103" s="1854"/>
      <c r="AZ103" s="1854"/>
      <c r="BA103" s="1854"/>
      <c r="BB103" s="1854"/>
      <c r="BC103" s="1854"/>
      <c r="BD103" s="1854"/>
      <c r="BE103" s="1854"/>
      <c r="BF103" s="1854"/>
      <c r="BG103" s="1854"/>
      <c r="BH103" s="1854"/>
      <c r="BI103" s="1854"/>
      <c r="BJ103" s="1854"/>
      <c r="BK103" s="1854"/>
      <c r="BL103" s="1854"/>
      <c r="BM103" s="1854"/>
      <c r="BN103" s="1854"/>
      <c r="BO103" s="1854"/>
    </row>
    <row r="104" spans="2:67" s="1864" customFormat="1" x14ac:dyDescent="0.25">
      <c r="B104" s="1504" t="s">
        <v>980</v>
      </c>
      <c r="C104" s="1499" t="s">
        <v>573</v>
      </c>
      <c r="D104" s="1883">
        <v>4</v>
      </c>
      <c r="E104" s="1884">
        <v>0</v>
      </c>
      <c r="F104" s="1885">
        <v>4</v>
      </c>
      <c r="G104" s="1884">
        <v>2</v>
      </c>
      <c r="H104" s="1885">
        <v>2</v>
      </c>
      <c r="I104" s="1886">
        <v>0</v>
      </c>
      <c r="J104" s="1886">
        <v>0</v>
      </c>
      <c r="K104" s="1886">
        <v>0</v>
      </c>
      <c r="L104" s="1886">
        <v>0</v>
      </c>
      <c r="M104" s="1886">
        <v>0</v>
      </c>
      <c r="N104" s="1886">
        <v>0</v>
      </c>
      <c r="O104" s="1886">
        <v>0</v>
      </c>
      <c r="P104" s="1886">
        <v>3</v>
      </c>
      <c r="Q104" s="1886">
        <v>1</v>
      </c>
      <c r="R104" s="1886">
        <v>0</v>
      </c>
      <c r="S104" s="1887">
        <v>0</v>
      </c>
      <c r="T104" s="167"/>
      <c r="U104"/>
      <c r="V104"/>
      <c r="W104"/>
      <c r="X104"/>
      <c r="Y104"/>
      <c r="Z104"/>
      <c r="AA104"/>
      <c r="AB104"/>
      <c r="AC104"/>
      <c r="AD104"/>
      <c r="AE104"/>
      <c r="AF104"/>
      <c r="AG104"/>
      <c r="AH104"/>
      <c r="AI104"/>
      <c r="AJ104"/>
      <c r="AK104"/>
      <c r="AL104"/>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row>
    <row r="105" spans="2:67" s="1864" customFormat="1" x14ac:dyDescent="0.25">
      <c r="B105" s="1504" t="s">
        <v>680</v>
      </c>
      <c r="C105" s="1499" t="s">
        <v>681</v>
      </c>
      <c r="D105" s="1883">
        <v>152</v>
      </c>
      <c r="E105" s="1884">
        <v>0</v>
      </c>
      <c r="F105" s="1885">
        <v>152</v>
      </c>
      <c r="G105" s="1884">
        <v>133</v>
      </c>
      <c r="H105" s="1885">
        <v>19</v>
      </c>
      <c r="I105" s="1886">
        <v>1</v>
      </c>
      <c r="J105" s="1886">
        <v>6</v>
      </c>
      <c r="K105" s="1886">
        <v>6</v>
      </c>
      <c r="L105" s="1886">
        <v>6</v>
      </c>
      <c r="M105" s="1886">
        <v>6</v>
      </c>
      <c r="N105" s="1886">
        <v>12</v>
      </c>
      <c r="O105" s="1886">
        <v>40</v>
      </c>
      <c r="P105" s="1886">
        <v>36</v>
      </c>
      <c r="Q105" s="1886">
        <v>27</v>
      </c>
      <c r="R105" s="1886">
        <v>12</v>
      </c>
      <c r="S105" s="1887">
        <v>15</v>
      </c>
      <c r="T105" s="167"/>
      <c r="U105"/>
      <c r="V105"/>
      <c r="W105"/>
      <c r="X105"/>
      <c r="Y105"/>
      <c r="Z105"/>
      <c r="AA105"/>
      <c r="AB105"/>
      <c r="AC105"/>
      <c r="AD105"/>
      <c r="AE105"/>
      <c r="AF105"/>
      <c r="AG105"/>
      <c r="AH105"/>
      <c r="AI105"/>
      <c r="AJ105"/>
      <c r="AK105"/>
      <c r="AL105"/>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c r="BM105" s="167"/>
      <c r="BN105" s="167"/>
      <c r="BO105" s="167"/>
    </row>
    <row r="106" spans="2:67" x14ac:dyDescent="0.25">
      <c r="B106" s="1504" t="s">
        <v>981</v>
      </c>
      <c r="C106" s="1499" t="s">
        <v>682</v>
      </c>
      <c r="D106" s="1883">
        <v>33</v>
      </c>
      <c r="E106" s="1884">
        <v>0</v>
      </c>
      <c r="F106" s="1885">
        <v>33</v>
      </c>
      <c r="G106" s="1884">
        <v>30</v>
      </c>
      <c r="H106" s="1885">
        <v>3</v>
      </c>
      <c r="I106" s="1886">
        <v>0</v>
      </c>
      <c r="J106" s="1886">
        <v>0</v>
      </c>
      <c r="K106" s="1886">
        <v>1</v>
      </c>
      <c r="L106" s="1886">
        <v>6</v>
      </c>
      <c r="M106" s="1886">
        <v>4</v>
      </c>
      <c r="N106" s="1886">
        <v>6</v>
      </c>
      <c r="O106" s="1886">
        <v>4</v>
      </c>
      <c r="P106" s="1886">
        <v>8</v>
      </c>
      <c r="Q106" s="1886">
        <v>3</v>
      </c>
      <c r="R106" s="1886">
        <v>1</v>
      </c>
      <c r="S106" s="1887">
        <v>1</v>
      </c>
      <c r="AM106" s="1854"/>
      <c r="AN106" s="1854"/>
      <c r="AO106" s="1854"/>
      <c r="AP106" s="1854"/>
      <c r="AQ106" s="1854"/>
      <c r="AR106" s="1854"/>
      <c r="AS106" s="1854"/>
      <c r="AT106" s="1854"/>
      <c r="AU106" s="1854"/>
      <c r="AV106" s="1854"/>
      <c r="AW106" s="1854"/>
      <c r="AX106" s="1854"/>
      <c r="AY106" s="1854"/>
      <c r="AZ106" s="1854"/>
      <c r="BA106" s="1854"/>
      <c r="BB106" s="1854"/>
      <c r="BC106" s="1854"/>
      <c r="BD106" s="1854"/>
      <c r="BE106" s="1854"/>
      <c r="BF106" s="1854"/>
      <c r="BG106" s="1854"/>
      <c r="BH106" s="1854"/>
      <c r="BI106" s="1854"/>
      <c r="BJ106" s="1854"/>
      <c r="BK106" s="1854"/>
      <c r="BL106" s="1854"/>
      <c r="BM106" s="1854"/>
      <c r="BN106" s="1854"/>
      <c r="BO106" s="1854"/>
    </row>
    <row r="107" spans="2:67" ht="23.25" thickBot="1" x14ac:dyDescent="0.3">
      <c r="B107" s="1730" t="s">
        <v>683</v>
      </c>
      <c r="C107" s="1506" t="s">
        <v>575</v>
      </c>
      <c r="D107" s="1912">
        <v>6</v>
      </c>
      <c r="E107" s="1884">
        <v>0</v>
      </c>
      <c r="F107" s="1885">
        <v>6</v>
      </c>
      <c r="G107" s="1913">
        <v>5</v>
      </c>
      <c r="H107" s="1914">
        <v>1</v>
      </c>
      <c r="I107" s="1915">
        <v>1</v>
      </c>
      <c r="J107" s="1915">
        <v>0</v>
      </c>
      <c r="K107" s="1915">
        <v>0</v>
      </c>
      <c r="L107" s="1915">
        <v>0</v>
      </c>
      <c r="M107" s="1915">
        <v>0</v>
      </c>
      <c r="N107" s="1915">
        <v>1</v>
      </c>
      <c r="O107" s="1915">
        <v>1</v>
      </c>
      <c r="P107" s="1915">
        <v>1</v>
      </c>
      <c r="Q107" s="1915">
        <v>1</v>
      </c>
      <c r="R107" s="1915">
        <v>1</v>
      </c>
      <c r="S107" s="1916">
        <v>0</v>
      </c>
      <c r="AM107" s="1854"/>
      <c r="AN107" s="1854"/>
      <c r="AO107" s="1854"/>
      <c r="AP107" s="1854"/>
      <c r="AQ107" s="1854"/>
      <c r="AR107" s="1854"/>
      <c r="AS107" s="1854"/>
      <c r="AT107" s="1854"/>
      <c r="AU107" s="1854"/>
      <c r="AV107" s="1854"/>
      <c r="AW107" s="1854"/>
      <c r="AX107" s="1854"/>
      <c r="AY107" s="1854"/>
      <c r="AZ107" s="1854"/>
      <c r="BA107" s="1854"/>
      <c r="BB107" s="1854"/>
      <c r="BC107" s="1854"/>
      <c r="BD107" s="1854"/>
      <c r="BE107" s="1854"/>
      <c r="BF107" s="1854"/>
      <c r="BG107" s="1854"/>
      <c r="BH107" s="1854"/>
      <c r="BI107" s="1854"/>
      <c r="BJ107" s="1854"/>
      <c r="BK107" s="1854"/>
      <c r="BL107" s="1854"/>
      <c r="BM107" s="1854"/>
      <c r="BN107" s="1854"/>
      <c r="BO107" s="1854"/>
    </row>
    <row r="108" spans="2:67" s="1864" customFormat="1" ht="15.75" thickBot="1" x14ac:dyDescent="0.3">
      <c r="B108" s="1865" t="s">
        <v>983</v>
      </c>
      <c r="C108" s="1866" t="s">
        <v>685</v>
      </c>
      <c r="D108" s="1867">
        <v>744</v>
      </c>
      <c r="E108" s="1868">
        <v>87</v>
      </c>
      <c r="F108" s="1869">
        <v>657</v>
      </c>
      <c r="G108" s="1868">
        <v>553</v>
      </c>
      <c r="H108" s="1869">
        <v>104</v>
      </c>
      <c r="I108" s="1897">
        <v>0</v>
      </c>
      <c r="J108" s="1897">
        <v>0</v>
      </c>
      <c r="K108" s="1897">
        <v>0</v>
      </c>
      <c r="L108" s="1897">
        <v>4</v>
      </c>
      <c r="M108" s="1897">
        <v>28</v>
      </c>
      <c r="N108" s="1897">
        <v>31</v>
      </c>
      <c r="O108" s="1897">
        <v>142</v>
      </c>
      <c r="P108" s="1897">
        <v>184</v>
      </c>
      <c r="Q108" s="1897">
        <v>145</v>
      </c>
      <c r="R108" s="1897">
        <v>123</v>
      </c>
      <c r="S108" s="1872">
        <v>84</v>
      </c>
      <c r="T108" s="167"/>
      <c r="U108"/>
      <c r="V108"/>
      <c r="W108"/>
      <c r="X108"/>
      <c r="Y108"/>
      <c r="Z108"/>
      <c r="AA108"/>
      <c r="AB108"/>
      <c r="AC108"/>
      <c r="AD108"/>
      <c r="AE108"/>
      <c r="AF108"/>
      <c r="AG108"/>
      <c r="AH108"/>
      <c r="AI108"/>
      <c r="AJ108"/>
      <c r="AK108"/>
      <c r="AL108"/>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row>
    <row r="109" spans="2:67" x14ac:dyDescent="0.25">
      <c r="B109" s="1732" t="s">
        <v>686</v>
      </c>
      <c r="C109" s="1723" t="s">
        <v>532</v>
      </c>
      <c r="D109" s="1898">
        <v>151</v>
      </c>
      <c r="E109" s="1899">
        <v>8</v>
      </c>
      <c r="F109" s="1900">
        <v>143</v>
      </c>
      <c r="G109" s="1899">
        <v>108</v>
      </c>
      <c r="H109" s="1900">
        <v>35</v>
      </c>
      <c r="I109" s="1903">
        <v>0</v>
      </c>
      <c r="J109" s="1903">
        <v>0</v>
      </c>
      <c r="K109" s="1903">
        <v>0</v>
      </c>
      <c r="L109" s="1903">
        <v>1</v>
      </c>
      <c r="M109" s="1903">
        <v>1</v>
      </c>
      <c r="N109" s="1903">
        <v>6</v>
      </c>
      <c r="O109" s="1903">
        <v>30</v>
      </c>
      <c r="P109" s="1903">
        <v>46</v>
      </c>
      <c r="Q109" s="1903">
        <v>26</v>
      </c>
      <c r="R109" s="1903">
        <v>33</v>
      </c>
      <c r="S109" s="1904">
        <v>15</v>
      </c>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54"/>
      <c r="BF109" s="1854"/>
      <c r="BG109" s="1854"/>
      <c r="BH109" s="1854"/>
      <c r="BI109" s="1854"/>
      <c r="BJ109" s="1854"/>
      <c r="BK109" s="1854"/>
      <c r="BL109" s="1854"/>
      <c r="BM109" s="1854"/>
      <c r="BN109" s="1854"/>
      <c r="BO109" s="1854"/>
    </row>
    <row r="110" spans="2:67" x14ac:dyDescent="0.25">
      <c r="B110" s="1733" t="s">
        <v>984</v>
      </c>
      <c r="C110" s="1499" t="s">
        <v>533</v>
      </c>
      <c r="D110" s="1883">
        <v>171</v>
      </c>
      <c r="E110" s="1884">
        <v>54</v>
      </c>
      <c r="F110" s="1885">
        <v>117</v>
      </c>
      <c r="G110" s="1884">
        <v>100</v>
      </c>
      <c r="H110" s="1885">
        <v>17</v>
      </c>
      <c r="I110" s="1886">
        <v>0</v>
      </c>
      <c r="J110" s="1886">
        <v>0</v>
      </c>
      <c r="K110" s="1886">
        <v>0</v>
      </c>
      <c r="L110" s="1886">
        <v>0</v>
      </c>
      <c r="M110" s="1886">
        <v>4</v>
      </c>
      <c r="N110" s="1886">
        <v>5</v>
      </c>
      <c r="O110" s="1886">
        <v>28</v>
      </c>
      <c r="P110" s="1886">
        <v>38</v>
      </c>
      <c r="Q110" s="1886">
        <v>25</v>
      </c>
      <c r="R110" s="1886">
        <v>17</v>
      </c>
      <c r="S110" s="1887">
        <v>14</v>
      </c>
      <c r="AM110" s="1854"/>
      <c r="AN110" s="1854"/>
      <c r="AO110" s="1854"/>
      <c r="AP110" s="1854"/>
      <c r="AQ110" s="1854"/>
      <c r="AR110" s="1854"/>
      <c r="AS110" s="1854"/>
      <c r="AT110" s="1854"/>
      <c r="AU110" s="1854"/>
      <c r="AV110" s="1854"/>
      <c r="AW110" s="1854"/>
      <c r="AX110" s="1854"/>
      <c r="AY110" s="1854"/>
      <c r="AZ110" s="1854"/>
      <c r="BA110" s="1854"/>
      <c r="BB110" s="1854"/>
      <c r="BC110" s="1854"/>
      <c r="BD110" s="1854"/>
      <c r="BE110" s="1854"/>
      <c r="BF110" s="1854"/>
      <c r="BG110" s="1854"/>
      <c r="BH110" s="1854"/>
      <c r="BI110" s="1854"/>
      <c r="BJ110" s="1854"/>
      <c r="BK110" s="1854"/>
      <c r="BL110" s="1854"/>
      <c r="BM110" s="1854"/>
      <c r="BN110" s="1854"/>
      <c r="BO110" s="1854"/>
    </row>
    <row r="111" spans="2:67" s="1864" customFormat="1" ht="22.5" x14ac:dyDescent="0.25">
      <c r="B111" s="1733" t="s">
        <v>985</v>
      </c>
      <c r="C111" s="1499" t="s">
        <v>534</v>
      </c>
      <c r="D111" s="1883">
        <v>57</v>
      </c>
      <c r="E111" s="1884">
        <v>8</v>
      </c>
      <c r="F111" s="1885">
        <v>49</v>
      </c>
      <c r="G111" s="1884">
        <v>38</v>
      </c>
      <c r="H111" s="1885">
        <v>11</v>
      </c>
      <c r="I111" s="1886">
        <v>0</v>
      </c>
      <c r="J111" s="1886">
        <v>0</v>
      </c>
      <c r="K111" s="1886">
        <v>0</v>
      </c>
      <c r="L111" s="1886">
        <v>0</v>
      </c>
      <c r="M111" s="1886">
        <v>4</v>
      </c>
      <c r="N111" s="1886">
        <v>1</v>
      </c>
      <c r="O111" s="1886">
        <v>5</v>
      </c>
      <c r="P111" s="1886">
        <v>11</v>
      </c>
      <c r="Q111" s="1886">
        <v>20</v>
      </c>
      <c r="R111" s="1886">
        <v>8</v>
      </c>
      <c r="S111" s="1887">
        <v>10</v>
      </c>
      <c r="T111" s="167"/>
      <c r="U111"/>
      <c r="V111"/>
      <c r="W111"/>
      <c r="X111"/>
      <c r="Y111"/>
      <c r="Z111"/>
      <c r="AA111"/>
      <c r="AB111"/>
      <c r="AC111"/>
      <c r="AD111"/>
      <c r="AE111"/>
      <c r="AF111"/>
      <c r="AG111"/>
      <c r="AH111"/>
      <c r="AI111"/>
      <c r="AJ111"/>
      <c r="AK111"/>
      <c r="AL111"/>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row>
    <row r="112" spans="2:67" x14ac:dyDescent="0.25">
      <c r="B112" s="1733" t="s">
        <v>986</v>
      </c>
      <c r="C112" s="1499" t="s">
        <v>535</v>
      </c>
      <c r="D112" s="1883">
        <v>16</v>
      </c>
      <c r="E112" s="1884">
        <v>0</v>
      </c>
      <c r="F112" s="1885">
        <v>16</v>
      </c>
      <c r="G112" s="1884">
        <v>14</v>
      </c>
      <c r="H112" s="1885">
        <v>2</v>
      </c>
      <c r="I112" s="1886">
        <v>0</v>
      </c>
      <c r="J112" s="1886">
        <v>0</v>
      </c>
      <c r="K112" s="1886">
        <v>0</v>
      </c>
      <c r="L112" s="1886">
        <v>0</v>
      </c>
      <c r="M112" s="1886">
        <v>1</v>
      </c>
      <c r="N112" s="1886">
        <v>2</v>
      </c>
      <c r="O112" s="1886">
        <v>3</v>
      </c>
      <c r="P112" s="1886">
        <v>5</v>
      </c>
      <c r="Q112" s="1886">
        <v>4</v>
      </c>
      <c r="R112" s="1886">
        <v>1</v>
      </c>
      <c r="S112" s="1887">
        <v>2</v>
      </c>
      <c r="AM112" s="1854"/>
      <c r="AN112" s="1854"/>
      <c r="AO112" s="1854"/>
      <c r="AP112" s="1854"/>
      <c r="AQ112" s="1854"/>
      <c r="AR112" s="1854"/>
      <c r="AS112" s="1854"/>
      <c r="AT112" s="1854"/>
      <c r="AU112" s="1854"/>
      <c r="AV112" s="1854"/>
      <c r="AW112" s="1854"/>
      <c r="AX112" s="1854"/>
      <c r="AY112" s="1854"/>
      <c r="AZ112" s="1854"/>
      <c r="BA112" s="1854"/>
      <c r="BB112" s="1854"/>
      <c r="BC112" s="1854"/>
      <c r="BD112" s="1854"/>
      <c r="BE112" s="1854"/>
      <c r="BF112" s="1854"/>
      <c r="BG112" s="1854"/>
      <c r="BH112" s="1854"/>
      <c r="BI112" s="1854"/>
      <c r="BJ112" s="1854"/>
      <c r="BK112" s="1854"/>
      <c r="BL112" s="1854"/>
      <c r="BM112" s="1854"/>
      <c r="BN112" s="1854"/>
      <c r="BO112" s="1854"/>
    </row>
    <row r="113" spans="2:67" s="1864" customFormat="1" x14ac:dyDescent="0.25">
      <c r="B113" s="1733" t="s">
        <v>987</v>
      </c>
      <c r="C113" s="1499" t="s">
        <v>536</v>
      </c>
      <c r="D113" s="1883">
        <v>1</v>
      </c>
      <c r="E113" s="1884">
        <v>0</v>
      </c>
      <c r="F113" s="1885">
        <v>1</v>
      </c>
      <c r="G113" s="1884">
        <v>0</v>
      </c>
      <c r="H113" s="1885">
        <v>1</v>
      </c>
      <c r="I113" s="1886">
        <v>0</v>
      </c>
      <c r="J113" s="1886">
        <v>0</v>
      </c>
      <c r="K113" s="1886">
        <v>0</v>
      </c>
      <c r="L113" s="1886">
        <v>0</v>
      </c>
      <c r="M113" s="1886">
        <v>0</v>
      </c>
      <c r="N113" s="1886">
        <v>0</v>
      </c>
      <c r="O113" s="1886">
        <v>1</v>
      </c>
      <c r="P113" s="1886">
        <v>0</v>
      </c>
      <c r="Q113" s="1886">
        <v>0</v>
      </c>
      <c r="R113" s="1886">
        <v>0</v>
      </c>
      <c r="S113" s="1887">
        <v>1</v>
      </c>
      <c r="T113" s="167"/>
      <c r="U113"/>
      <c r="V113"/>
      <c r="W113"/>
      <c r="X113"/>
      <c r="Y113"/>
      <c r="Z113"/>
      <c r="AA113"/>
      <c r="AB113"/>
      <c r="AC113"/>
      <c r="AD113"/>
      <c r="AE113"/>
      <c r="AF113"/>
      <c r="AG113"/>
      <c r="AH113"/>
      <c r="AI113"/>
      <c r="AJ113"/>
      <c r="AK113"/>
      <c r="AL113"/>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row>
    <row r="114" spans="2:67" s="1864" customFormat="1" x14ac:dyDescent="0.25">
      <c r="B114" s="1733" t="s">
        <v>687</v>
      </c>
      <c r="C114" s="1499" t="s">
        <v>542</v>
      </c>
      <c r="D114" s="1883">
        <v>81</v>
      </c>
      <c r="E114" s="1884">
        <v>11</v>
      </c>
      <c r="F114" s="1885">
        <v>70</v>
      </c>
      <c r="G114" s="1884">
        <v>62</v>
      </c>
      <c r="H114" s="1885">
        <v>8</v>
      </c>
      <c r="I114" s="1886">
        <v>0</v>
      </c>
      <c r="J114" s="1886">
        <v>0</v>
      </c>
      <c r="K114" s="1886">
        <v>0</v>
      </c>
      <c r="L114" s="1886">
        <v>0</v>
      </c>
      <c r="M114" s="1886">
        <v>1</v>
      </c>
      <c r="N114" s="1886">
        <v>3</v>
      </c>
      <c r="O114" s="1886">
        <v>18</v>
      </c>
      <c r="P114" s="1886">
        <v>24</v>
      </c>
      <c r="Q114" s="1886">
        <v>16</v>
      </c>
      <c r="R114" s="1886">
        <v>8</v>
      </c>
      <c r="S114" s="1887">
        <v>5</v>
      </c>
      <c r="T114" s="167"/>
      <c r="U114"/>
      <c r="V114"/>
      <c r="W114"/>
      <c r="X114"/>
      <c r="Y114"/>
      <c r="Z114"/>
      <c r="AA114"/>
      <c r="AB114"/>
      <c r="AC114"/>
      <c r="AD114"/>
      <c r="AE114"/>
      <c r="AF114"/>
      <c r="AG114"/>
      <c r="AH114"/>
      <c r="AI114"/>
      <c r="AJ114"/>
      <c r="AK114"/>
      <c r="AL114"/>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c r="BM114" s="167"/>
      <c r="BN114" s="167"/>
      <c r="BO114" s="167"/>
    </row>
    <row r="115" spans="2:67" s="1864" customFormat="1" x14ac:dyDescent="0.25">
      <c r="B115" s="1733" t="s">
        <v>688</v>
      </c>
      <c r="C115" s="1499" t="s">
        <v>587</v>
      </c>
      <c r="D115" s="1883">
        <v>35</v>
      </c>
      <c r="E115" s="1884">
        <v>1</v>
      </c>
      <c r="F115" s="1885">
        <v>34</v>
      </c>
      <c r="G115" s="1884">
        <v>33</v>
      </c>
      <c r="H115" s="1885">
        <v>1</v>
      </c>
      <c r="I115" s="1886">
        <v>0</v>
      </c>
      <c r="J115" s="1886">
        <v>0</v>
      </c>
      <c r="K115" s="1886">
        <v>0</v>
      </c>
      <c r="L115" s="1886">
        <v>0</v>
      </c>
      <c r="M115" s="1886">
        <v>0</v>
      </c>
      <c r="N115" s="1886">
        <v>1</v>
      </c>
      <c r="O115" s="1886">
        <v>10</v>
      </c>
      <c r="P115" s="1886">
        <v>11</v>
      </c>
      <c r="Q115" s="1886">
        <v>8</v>
      </c>
      <c r="R115" s="1886">
        <v>4</v>
      </c>
      <c r="S115" s="1887">
        <v>16</v>
      </c>
      <c r="T115" s="167"/>
      <c r="U115"/>
      <c r="V115"/>
      <c r="W115"/>
      <c r="X115"/>
      <c r="Y115"/>
      <c r="Z115"/>
      <c r="AA115"/>
      <c r="AB115"/>
      <c r="AC115"/>
      <c r="AD115"/>
      <c r="AE115"/>
      <c r="AF115"/>
      <c r="AG115"/>
      <c r="AH115"/>
      <c r="AI115"/>
      <c r="AJ115"/>
      <c r="AK115"/>
      <c r="AL115"/>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row>
    <row r="116" spans="2:67" s="1864" customFormat="1" x14ac:dyDescent="0.25">
      <c r="B116" s="1733" t="s">
        <v>993</v>
      </c>
      <c r="C116" s="1499" t="s">
        <v>543</v>
      </c>
      <c r="D116" s="1883">
        <v>21</v>
      </c>
      <c r="E116" s="1884">
        <v>4</v>
      </c>
      <c r="F116" s="1885">
        <v>17</v>
      </c>
      <c r="G116" s="1884">
        <v>11</v>
      </c>
      <c r="H116" s="1885">
        <v>6</v>
      </c>
      <c r="I116" s="1886">
        <v>0</v>
      </c>
      <c r="J116" s="1886">
        <v>0</v>
      </c>
      <c r="K116" s="1886">
        <v>0</v>
      </c>
      <c r="L116" s="1886">
        <v>0</v>
      </c>
      <c r="M116" s="1886">
        <v>1</v>
      </c>
      <c r="N116" s="1886">
        <v>0</v>
      </c>
      <c r="O116" s="1886">
        <v>6</v>
      </c>
      <c r="P116" s="1886">
        <v>6</v>
      </c>
      <c r="Q116" s="1886">
        <v>2</v>
      </c>
      <c r="R116" s="1886">
        <v>2</v>
      </c>
      <c r="S116" s="1887">
        <v>0</v>
      </c>
      <c r="T116" s="167"/>
      <c r="U116"/>
      <c r="V116"/>
      <c r="W116"/>
      <c r="X116"/>
      <c r="Y116"/>
      <c r="Z116"/>
      <c r="AA116"/>
      <c r="AB116"/>
      <c r="AC116"/>
      <c r="AD116"/>
      <c r="AE116"/>
      <c r="AF116"/>
      <c r="AG116"/>
      <c r="AH116"/>
      <c r="AI116"/>
      <c r="AJ116"/>
      <c r="AK116"/>
      <c r="AL116"/>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row>
    <row r="117" spans="2:67" s="1864" customFormat="1" x14ac:dyDescent="0.25">
      <c r="B117" s="1733" t="s">
        <v>689</v>
      </c>
      <c r="C117" s="1499" t="s">
        <v>690</v>
      </c>
      <c r="D117" s="1883">
        <v>11</v>
      </c>
      <c r="E117" s="1884">
        <v>0</v>
      </c>
      <c r="F117" s="1885">
        <v>11</v>
      </c>
      <c r="G117" s="1884">
        <v>11</v>
      </c>
      <c r="H117" s="1885">
        <v>0</v>
      </c>
      <c r="I117" s="1886">
        <v>0</v>
      </c>
      <c r="J117" s="1886">
        <v>0</v>
      </c>
      <c r="K117" s="1886">
        <v>0</v>
      </c>
      <c r="L117" s="1886">
        <v>0</v>
      </c>
      <c r="M117" s="1886">
        <v>1</v>
      </c>
      <c r="N117" s="1886">
        <v>1</v>
      </c>
      <c r="O117" s="1886">
        <v>3</v>
      </c>
      <c r="P117" s="1886">
        <v>4</v>
      </c>
      <c r="Q117" s="1886">
        <v>1</v>
      </c>
      <c r="R117" s="1886">
        <v>1</v>
      </c>
      <c r="S117" s="1887">
        <v>0</v>
      </c>
      <c r="T117" s="167"/>
      <c r="U117"/>
      <c r="V117"/>
      <c r="W117"/>
      <c r="X117"/>
      <c r="Y117"/>
      <c r="Z117"/>
      <c r="AA117"/>
      <c r="AB117"/>
      <c r="AC117"/>
      <c r="AD117"/>
      <c r="AE117"/>
      <c r="AF117"/>
      <c r="AG117"/>
      <c r="AH117"/>
      <c r="AI117"/>
      <c r="AJ117"/>
      <c r="AK117"/>
      <c r="AL11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row>
    <row r="118" spans="2:67" s="1864" customFormat="1" x14ac:dyDescent="0.25">
      <c r="B118" s="1733" t="s">
        <v>691</v>
      </c>
      <c r="C118" s="1499" t="s">
        <v>586</v>
      </c>
      <c r="D118" s="1883">
        <v>180</v>
      </c>
      <c r="E118" s="1884">
        <v>0</v>
      </c>
      <c r="F118" s="1885">
        <v>180</v>
      </c>
      <c r="G118" s="1884">
        <v>157</v>
      </c>
      <c r="H118" s="1885">
        <v>23</v>
      </c>
      <c r="I118" s="1886">
        <v>0</v>
      </c>
      <c r="J118" s="1886">
        <v>0</v>
      </c>
      <c r="K118" s="1886">
        <v>0</v>
      </c>
      <c r="L118" s="1886">
        <v>1</v>
      </c>
      <c r="M118" s="1886">
        <v>14</v>
      </c>
      <c r="N118" s="1886">
        <v>11</v>
      </c>
      <c r="O118" s="1886">
        <v>32</v>
      </c>
      <c r="P118" s="1886">
        <v>33</v>
      </c>
      <c r="Q118" s="1886">
        <v>41</v>
      </c>
      <c r="R118" s="1886">
        <v>48</v>
      </c>
      <c r="S118" s="1887">
        <v>12</v>
      </c>
      <c r="T118" s="167"/>
      <c r="U118"/>
      <c r="V118"/>
      <c r="W118"/>
      <c r="X118"/>
      <c r="Y118"/>
      <c r="Z118"/>
      <c r="AA118"/>
      <c r="AB118"/>
      <c r="AC118"/>
      <c r="AD118"/>
      <c r="AE118"/>
      <c r="AF118"/>
      <c r="AG118"/>
      <c r="AH118"/>
      <c r="AI118"/>
      <c r="AJ118"/>
      <c r="AK118"/>
      <c r="AL118"/>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row>
    <row r="119" spans="2:67" s="1864" customFormat="1" ht="15.75" thickBot="1" x14ac:dyDescent="0.3">
      <c r="B119" s="1734" t="s">
        <v>998</v>
      </c>
      <c r="C119" s="1506" t="s">
        <v>549</v>
      </c>
      <c r="D119" s="1912">
        <v>20</v>
      </c>
      <c r="E119" s="1913">
        <v>1</v>
      </c>
      <c r="F119" s="1914">
        <v>19</v>
      </c>
      <c r="G119" s="1913">
        <v>19</v>
      </c>
      <c r="H119" s="1914">
        <v>0</v>
      </c>
      <c r="I119" s="1915">
        <v>0</v>
      </c>
      <c r="J119" s="1915">
        <v>0</v>
      </c>
      <c r="K119" s="1915">
        <v>0</v>
      </c>
      <c r="L119" s="1915">
        <v>2</v>
      </c>
      <c r="M119" s="1915">
        <v>1</v>
      </c>
      <c r="N119" s="1915">
        <v>1</v>
      </c>
      <c r="O119" s="1915">
        <v>6</v>
      </c>
      <c r="P119" s="1915">
        <v>6</v>
      </c>
      <c r="Q119" s="1915">
        <v>2</v>
      </c>
      <c r="R119" s="1915">
        <v>1</v>
      </c>
      <c r="S119" s="1916">
        <v>9</v>
      </c>
      <c r="T119" s="167"/>
      <c r="U119"/>
      <c r="V119"/>
      <c r="W119"/>
      <c r="X119"/>
      <c r="Y119"/>
      <c r="Z119"/>
      <c r="AA119"/>
      <c r="AB119"/>
      <c r="AC119"/>
      <c r="AD119"/>
      <c r="AE119"/>
      <c r="AF119"/>
      <c r="AG119"/>
      <c r="AH119"/>
      <c r="AI119"/>
      <c r="AJ119"/>
      <c r="AK119"/>
      <c r="AL119"/>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row>
    <row r="120" spans="2:67" s="1864" customFormat="1" ht="23.25" thickBot="1" x14ac:dyDescent="0.3">
      <c r="B120" s="1865" t="s">
        <v>999</v>
      </c>
      <c r="C120" s="1866" t="s">
        <v>692</v>
      </c>
      <c r="D120" s="1867">
        <v>190</v>
      </c>
      <c r="E120" s="1868">
        <v>0</v>
      </c>
      <c r="F120" s="1869">
        <v>190</v>
      </c>
      <c r="G120" s="1868">
        <v>142</v>
      </c>
      <c r="H120" s="1869">
        <v>48</v>
      </c>
      <c r="I120" s="1897">
        <v>0</v>
      </c>
      <c r="J120" s="1897">
        <v>4</v>
      </c>
      <c r="K120" s="1897">
        <v>6</v>
      </c>
      <c r="L120" s="1897">
        <v>20</v>
      </c>
      <c r="M120" s="1897">
        <v>23</v>
      </c>
      <c r="N120" s="1897">
        <v>24</v>
      </c>
      <c r="O120" s="1897">
        <v>46</v>
      </c>
      <c r="P120" s="1897">
        <v>40</v>
      </c>
      <c r="Q120" s="1897">
        <v>16</v>
      </c>
      <c r="R120" s="1897">
        <v>11</v>
      </c>
      <c r="S120" s="1872">
        <v>28</v>
      </c>
      <c r="T120" s="167"/>
      <c r="U120"/>
      <c r="V120"/>
      <c r="W120"/>
      <c r="X120"/>
      <c r="Y120"/>
      <c r="Z120"/>
      <c r="AA120"/>
      <c r="AB120"/>
      <c r="AC120"/>
      <c r="AD120"/>
      <c r="AE120"/>
      <c r="AF120"/>
      <c r="AG120"/>
      <c r="AH120"/>
      <c r="AI120"/>
      <c r="AJ120"/>
      <c r="AK120"/>
      <c r="AL120"/>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row>
    <row r="121" spans="2:67" x14ac:dyDescent="0.25">
      <c r="B121" s="1722" t="s">
        <v>1000</v>
      </c>
      <c r="C121" s="1723" t="s">
        <v>693</v>
      </c>
      <c r="D121" s="1898">
        <v>5</v>
      </c>
      <c r="E121" s="1899">
        <v>0</v>
      </c>
      <c r="F121" s="1900">
        <v>5</v>
      </c>
      <c r="G121" s="1899">
        <v>4</v>
      </c>
      <c r="H121" s="1900">
        <v>1</v>
      </c>
      <c r="I121" s="1903">
        <v>0</v>
      </c>
      <c r="J121" s="1903">
        <v>0</v>
      </c>
      <c r="K121" s="1903">
        <v>0</v>
      </c>
      <c r="L121" s="1903">
        <v>0</v>
      </c>
      <c r="M121" s="1903">
        <v>0</v>
      </c>
      <c r="N121" s="1903">
        <v>1</v>
      </c>
      <c r="O121" s="1903">
        <v>3</v>
      </c>
      <c r="P121" s="1903">
        <v>1</v>
      </c>
      <c r="Q121" s="1903">
        <v>0</v>
      </c>
      <c r="R121" s="1903">
        <v>0</v>
      </c>
      <c r="S121" s="1904">
        <v>0</v>
      </c>
      <c r="AM121" s="1854"/>
      <c r="AN121" s="1854"/>
      <c r="AO121" s="1854"/>
      <c r="AP121" s="1854"/>
      <c r="AQ121" s="1854"/>
      <c r="AR121" s="1854"/>
      <c r="AS121" s="1854"/>
      <c r="AT121" s="1854"/>
      <c r="AU121" s="1854"/>
      <c r="AV121" s="1854"/>
      <c r="AW121" s="1854"/>
      <c r="AX121" s="1854"/>
      <c r="AY121" s="1854"/>
      <c r="AZ121" s="1854"/>
      <c r="BA121" s="1854"/>
      <c r="BB121" s="1854"/>
      <c r="BC121" s="1854"/>
      <c r="BD121" s="1854"/>
      <c r="BE121" s="1854"/>
      <c r="BF121" s="1854"/>
      <c r="BG121" s="1854"/>
      <c r="BH121" s="1854"/>
      <c r="BI121" s="1854"/>
      <c r="BJ121" s="1854"/>
      <c r="BK121" s="1854"/>
      <c r="BL121" s="1854"/>
      <c r="BM121" s="1854"/>
      <c r="BN121" s="1854"/>
      <c r="BO121" s="1854"/>
    </row>
    <row r="122" spans="2:67" x14ac:dyDescent="0.25">
      <c r="B122" s="1504" t="s">
        <v>1002</v>
      </c>
      <c r="C122" s="1499" t="s">
        <v>695</v>
      </c>
      <c r="D122" s="1883">
        <v>4</v>
      </c>
      <c r="E122" s="1884">
        <v>0</v>
      </c>
      <c r="F122" s="1885">
        <v>4</v>
      </c>
      <c r="G122" s="1884">
        <v>2</v>
      </c>
      <c r="H122" s="1885">
        <v>2</v>
      </c>
      <c r="I122" s="1886">
        <v>0</v>
      </c>
      <c r="J122" s="1886">
        <v>1</v>
      </c>
      <c r="K122" s="1886">
        <v>0</v>
      </c>
      <c r="L122" s="1886">
        <v>0</v>
      </c>
      <c r="M122" s="1886">
        <v>0</v>
      </c>
      <c r="N122" s="1886">
        <v>0</v>
      </c>
      <c r="O122" s="1886">
        <v>2</v>
      </c>
      <c r="P122" s="1886">
        <v>1</v>
      </c>
      <c r="Q122" s="1886">
        <v>0</v>
      </c>
      <c r="R122" s="1886">
        <v>0</v>
      </c>
      <c r="S122" s="1887">
        <v>0</v>
      </c>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54"/>
      <c r="BF122" s="1854"/>
      <c r="BG122" s="1854"/>
      <c r="BH122" s="1854"/>
      <c r="BI122" s="1854"/>
      <c r="BJ122" s="1854"/>
      <c r="BK122" s="1854"/>
      <c r="BL122" s="1854"/>
      <c r="BM122" s="1854"/>
      <c r="BN122" s="1854"/>
      <c r="BO122" s="1854"/>
    </row>
    <row r="123" spans="2:67" x14ac:dyDescent="0.25">
      <c r="B123" s="1504" t="s">
        <v>1004</v>
      </c>
      <c r="C123" s="1499" t="s">
        <v>697</v>
      </c>
      <c r="D123" s="1883">
        <v>3</v>
      </c>
      <c r="E123" s="1884">
        <v>0</v>
      </c>
      <c r="F123" s="1885">
        <v>3</v>
      </c>
      <c r="G123" s="1884">
        <v>3</v>
      </c>
      <c r="H123" s="1885">
        <v>0</v>
      </c>
      <c r="I123" s="1886">
        <v>0</v>
      </c>
      <c r="J123" s="1886">
        <v>0</v>
      </c>
      <c r="K123" s="1886">
        <v>0</v>
      </c>
      <c r="L123" s="1886">
        <v>0</v>
      </c>
      <c r="M123" s="1886">
        <v>0</v>
      </c>
      <c r="N123" s="1886">
        <v>0</v>
      </c>
      <c r="O123" s="1886">
        <v>3</v>
      </c>
      <c r="P123" s="1886">
        <v>0</v>
      </c>
      <c r="Q123" s="1886">
        <v>0</v>
      </c>
      <c r="R123" s="1886">
        <v>0</v>
      </c>
      <c r="S123" s="1887">
        <v>0</v>
      </c>
      <c r="AM123" s="1854"/>
      <c r="AN123" s="1854"/>
      <c r="AO123" s="1854"/>
      <c r="AP123" s="1854"/>
      <c r="AQ123" s="1854"/>
      <c r="AR123" s="1854"/>
      <c r="AS123" s="1854"/>
      <c r="AT123" s="1854"/>
      <c r="AU123" s="1854"/>
      <c r="AV123" s="1854"/>
      <c r="AW123" s="1854"/>
      <c r="AX123" s="1854"/>
      <c r="AY123" s="1854"/>
      <c r="AZ123" s="1854"/>
      <c r="BA123" s="1854"/>
      <c r="BB123" s="1854"/>
      <c r="BC123" s="1854"/>
      <c r="BD123" s="1854"/>
      <c r="BE123" s="1854"/>
      <c r="BF123" s="1854"/>
      <c r="BG123" s="1854"/>
      <c r="BH123" s="1854"/>
      <c r="BI123" s="1854"/>
      <c r="BJ123" s="1854"/>
      <c r="BK123" s="1854"/>
      <c r="BL123" s="1854"/>
      <c r="BM123" s="1854"/>
      <c r="BN123" s="1854"/>
      <c r="BO123" s="1854"/>
    </row>
    <row r="124" spans="2:67" s="1864" customFormat="1" x14ac:dyDescent="0.25">
      <c r="B124" s="1504" t="s">
        <v>1005</v>
      </c>
      <c r="C124" s="1499" t="s">
        <v>698</v>
      </c>
      <c r="D124" s="1883">
        <v>175</v>
      </c>
      <c r="E124" s="1884">
        <v>0</v>
      </c>
      <c r="F124" s="1885">
        <v>175</v>
      </c>
      <c r="G124" s="1884">
        <v>130</v>
      </c>
      <c r="H124" s="1885">
        <v>45</v>
      </c>
      <c r="I124" s="1886">
        <v>0</v>
      </c>
      <c r="J124" s="1886">
        <v>3</v>
      </c>
      <c r="K124" s="1886">
        <v>6</v>
      </c>
      <c r="L124" s="1886">
        <v>20</v>
      </c>
      <c r="M124" s="1886">
        <v>23</v>
      </c>
      <c r="N124" s="1886">
        <v>22</v>
      </c>
      <c r="O124" s="1886">
        <v>37</v>
      </c>
      <c r="P124" s="1886">
        <v>38</v>
      </c>
      <c r="Q124" s="1886">
        <v>15</v>
      </c>
      <c r="R124" s="1886">
        <v>11</v>
      </c>
      <c r="S124" s="1887">
        <v>28</v>
      </c>
      <c r="T124" s="167"/>
      <c r="U124"/>
      <c r="V124"/>
      <c r="W124"/>
      <c r="X124"/>
      <c r="Y124"/>
      <c r="Z124"/>
      <c r="AA124"/>
      <c r="AB124"/>
      <c r="AC124"/>
      <c r="AD124"/>
      <c r="AE124"/>
      <c r="AF124"/>
      <c r="AG124"/>
      <c r="AH124"/>
      <c r="AI124"/>
      <c r="AJ124"/>
      <c r="AK124"/>
      <c r="AL124"/>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row>
    <row r="125" spans="2:67" ht="15.75" thickBot="1" x14ac:dyDescent="0.3">
      <c r="B125" s="1504" t="s">
        <v>1006</v>
      </c>
      <c r="C125" s="1499" t="s">
        <v>699</v>
      </c>
      <c r="D125" s="1883">
        <v>3</v>
      </c>
      <c r="E125" s="1884">
        <v>0</v>
      </c>
      <c r="F125" s="1885">
        <v>3</v>
      </c>
      <c r="G125" s="1884">
        <v>3</v>
      </c>
      <c r="H125" s="1885">
        <v>0</v>
      </c>
      <c r="I125" s="1886">
        <v>0</v>
      </c>
      <c r="J125" s="1886">
        <v>0</v>
      </c>
      <c r="K125" s="1886">
        <v>0</v>
      </c>
      <c r="L125" s="1886">
        <v>0</v>
      </c>
      <c r="M125" s="1886">
        <v>0</v>
      </c>
      <c r="N125" s="1886">
        <v>1</v>
      </c>
      <c r="O125" s="1886">
        <v>1</v>
      </c>
      <c r="P125" s="1886">
        <v>0</v>
      </c>
      <c r="Q125" s="1886">
        <v>1</v>
      </c>
      <c r="R125" s="1886">
        <v>0</v>
      </c>
      <c r="S125" s="1887">
        <v>0</v>
      </c>
      <c r="AM125" s="1854"/>
      <c r="AN125" s="1854"/>
      <c r="AO125" s="1854"/>
      <c r="AP125" s="1854"/>
      <c r="AQ125" s="1854"/>
      <c r="AR125" s="1854"/>
      <c r="AS125" s="1854"/>
      <c r="AT125" s="1854"/>
      <c r="AU125" s="1854"/>
      <c r="AV125" s="1854"/>
      <c r="AW125" s="1854"/>
      <c r="AX125" s="1854"/>
      <c r="AY125" s="1854"/>
      <c r="AZ125" s="1854"/>
      <c r="BA125" s="1854"/>
      <c r="BB125" s="1854"/>
      <c r="BC125" s="1854"/>
      <c r="BD125" s="1854"/>
      <c r="BE125" s="1854"/>
      <c r="BF125" s="1854"/>
      <c r="BG125" s="1854"/>
      <c r="BH125" s="1854"/>
      <c r="BI125" s="1854"/>
      <c r="BJ125" s="1854"/>
      <c r="BK125" s="1854"/>
      <c r="BL125" s="1854"/>
      <c r="BM125" s="1854"/>
      <c r="BN125" s="1854"/>
      <c r="BO125" s="1854"/>
    </row>
    <row r="126" spans="2:67" s="1864" customFormat="1" ht="15.75" thickBot="1" x14ac:dyDescent="0.3">
      <c r="B126" s="1865" t="s">
        <v>1008</v>
      </c>
      <c r="C126" s="1866" t="s">
        <v>701</v>
      </c>
      <c r="D126" s="1867">
        <v>985</v>
      </c>
      <c r="E126" s="1868">
        <v>3</v>
      </c>
      <c r="F126" s="1869">
        <v>982</v>
      </c>
      <c r="G126" s="1868">
        <v>798</v>
      </c>
      <c r="H126" s="1869">
        <v>184</v>
      </c>
      <c r="I126" s="1897">
        <v>0</v>
      </c>
      <c r="J126" s="1897">
        <v>1</v>
      </c>
      <c r="K126" s="1897">
        <v>3</v>
      </c>
      <c r="L126" s="1897">
        <v>45</v>
      </c>
      <c r="M126" s="1897">
        <v>103</v>
      </c>
      <c r="N126" s="1897">
        <v>106</v>
      </c>
      <c r="O126" s="1897">
        <v>270</v>
      </c>
      <c r="P126" s="1897">
        <v>216</v>
      </c>
      <c r="Q126" s="1897">
        <v>132</v>
      </c>
      <c r="R126" s="1897">
        <v>106</v>
      </c>
      <c r="S126" s="1872">
        <v>384</v>
      </c>
      <c r="T126" s="167"/>
      <c r="U126"/>
      <c r="V126"/>
      <c r="W126"/>
      <c r="X126"/>
      <c r="Y126"/>
      <c r="Z126"/>
      <c r="AA126"/>
      <c r="AB126"/>
      <c r="AC126"/>
      <c r="AD126"/>
      <c r="AE126"/>
      <c r="AF126"/>
      <c r="AG126"/>
      <c r="AH126"/>
      <c r="AI126"/>
      <c r="AJ126"/>
      <c r="AK126"/>
      <c r="AL126"/>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c r="BM126" s="167"/>
      <c r="BN126" s="167"/>
      <c r="BO126" s="167"/>
    </row>
    <row r="127" spans="2:67" s="1864" customFormat="1" x14ac:dyDescent="0.25">
      <c r="B127" s="1722" t="s">
        <v>1009</v>
      </c>
      <c r="C127" s="1723" t="s">
        <v>702</v>
      </c>
      <c r="D127" s="1898">
        <v>16</v>
      </c>
      <c r="E127" s="1899">
        <v>0</v>
      </c>
      <c r="F127" s="1900">
        <v>16</v>
      </c>
      <c r="G127" s="1899">
        <v>14</v>
      </c>
      <c r="H127" s="1900">
        <v>2</v>
      </c>
      <c r="I127" s="1903">
        <v>0</v>
      </c>
      <c r="J127" s="1903">
        <v>0</v>
      </c>
      <c r="K127" s="1903">
        <v>2</v>
      </c>
      <c r="L127" s="1903">
        <v>2</v>
      </c>
      <c r="M127" s="1903">
        <v>1</v>
      </c>
      <c r="N127" s="1903">
        <v>3</v>
      </c>
      <c r="O127" s="1903">
        <v>3</v>
      </c>
      <c r="P127" s="1903">
        <v>4</v>
      </c>
      <c r="Q127" s="1903">
        <v>0</v>
      </c>
      <c r="R127" s="1903">
        <v>1</v>
      </c>
      <c r="S127" s="1904">
        <v>4</v>
      </c>
      <c r="T127" s="167"/>
      <c r="U127"/>
      <c r="V127"/>
      <c r="W127"/>
      <c r="X127"/>
      <c r="Y127"/>
      <c r="Z127"/>
      <c r="AA127"/>
      <c r="AB127"/>
      <c r="AC127"/>
      <c r="AD127"/>
      <c r="AE127"/>
      <c r="AF127"/>
      <c r="AG127"/>
      <c r="AH127"/>
      <c r="AI127"/>
      <c r="AJ127"/>
      <c r="AK127"/>
      <c r="AL12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row>
    <row r="128" spans="2:67" s="1864" customFormat="1" ht="22.5" x14ac:dyDescent="0.25">
      <c r="B128" s="1719" t="s">
        <v>1012</v>
      </c>
      <c r="C128" s="1726" t="s">
        <v>550</v>
      </c>
      <c r="D128" s="1878">
        <v>1</v>
      </c>
      <c r="E128" s="1879">
        <v>0</v>
      </c>
      <c r="F128" s="1880">
        <v>1</v>
      </c>
      <c r="G128" s="1879">
        <v>1</v>
      </c>
      <c r="H128" s="1880">
        <v>0</v>
      </c>
      <c r="I128" s="1881">
        <v>0</v>
      </c>
      <c r="J128" s="1881">
        <v>0</v>
      </c>
      <c r="K128" s="1881">
        <v>0</v>
      </c>
      <c r="L128" s="1881">
        <v>0</v>
      </c>
      <c r="M128" s="1881">
        <v>0</v>
      </c>
      <c r="N128" s="1881">
        <v>0</v>
      </c>
      <c r="O128" s="1881">
        <v>0</v>
      </c>
      <c r="P128" s="1881">
        <v>0</v>
      </c>
      <c r="Q128" s="1881">
        <v>1</v>
      </c>
      <c r="R128" s="1881">
        <v>0</v>
      </c>
      <c r="S128" s="1882">
        <v>0</v>
      </c>
      <c r="T128" s="167"/>
      <c r="U128"/>
      <c r="V128"/>
      <c r="W128"/>
      <c r="X128"/>
      <c r="Y128"/>
      <c r="Z128"/>
      <c r="AA128"/>
      <c r="AB128"/>
      <c r="AC128"/>
      <c r="AD128"/>
      <c r="AE128"/>
      <c r="AF128"/>
      <c r="AG128"/>
      <c r="AH128"/>
      <c r="AI128"/>
      <c r="AJ128"/>
      <c r="AK128"/>
      <c r="AL128"/>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row>
    <row r="129" spans="2:67" x14ac:dyDescent="0.25">
      <c r="B129" s="1504" t="s">
        <v>705</v>
      </c>
      <c r="C129" s="1499" t="s">
        <v>706</v>
      </c>
      <c r="D129" s="1883">
        <v>748</v>
      </c>
      <c r="E129" s="1884">
        <v>0</v>
      </c>
      <c r="F129" s="1885">
        <v>748</v>
      </c>
      <c r="G129" s="1884">
        <v>622</v>
      </c>
      <c r="H129" s="1885">
        <v>126</v>
      </c>
      <c r="I129" s="1886">
        <v>0</v>
      </c>
      <c r="J129" s="1886">
        <v>1</v>
      </c>
      <c r="K129" s="1886">
        <v>1</v>
      </c>
      <c r="L129" s="1886">
        <v>35</v>
      </c>
      <c r="M129" s="1886">
        <v>70</v>
      </c>
      <c r="N129" s="1886">
        <v>75</v>
      </c>
      <c r="O129" s="1886">
        <v>208</v>
      </c>
      <c r="P129" s="1886">
        <v>166</v>
      </c>
      <c r="Q129" s="1886">
        <v>110</v>
      </c>
      <c r="R129" s="1886">
        <v>82</v>
      </c>
      <c r="S129" s="1887">
        <v>305</v>
      </c>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54"/>
      <c r="BF129" s="1854"/>
      <c r="BG129" s="1854"/>
      <c r="BH129" s="1854"/>
      <c r="BI129" s="1854"/>
      <c r="BJ129" s="1854"/>
      <c r="BK129" s="1854"/>
      <c r="BL129" s="1854"/>
      <c r="BM129" s="1854"/>
      <c r="BN129" s="1854"/>
      <c r="BO129" s="1854"/>
    </row>
    <row r="130" spans="2:67" s="1864" customFormat="1" x14ac:dyDescent="0.25">
      <c r="B130" s="1504" t="s">
        <v>707</v>
      </c>
      <c r="C130" s="1499" t="s">
        <v>552</v>
      </c>
      <c r="D130" s="1883">
        <v>74</v>
      </c>
      <c r="E130" s="1884">
        <v>2</v>
      </c>
      <c r="F130" s="1885">
        <v>72</v>
      </c>
      <c r="G130" s="1884">
        <v>45</v>
      </c>
      <c r="H130" s="1885">
        <v>27</v>
      </c>
      <c r="I130" s="1886">
        <v>0</v>
      </c>
      <c r="J130" s="1886">
        <v>0</v>
      </c>
      <c r="K130" s="1886">
        <v>0</v>
      </c>
      <c r="L130" s="1886">
        <v>0</v>
      </c>
      <c r="M130" s="1886">
        <v>1</v>
      </c>
      <c r="N130" s="1886">
        <v>2</v>
      </c>
      <c r="O130" s="1886">
        <v>17</v>
      </c>
      <c r="P130" s="1886">
        <v>25</v>
      </c>
      <c r="Q130" s="1886">
        <v>13</v>
      </c>
      <c r="R130" s="1886">
        <v>14</v>
      </c>
      <c r="S130" s="1887">
        <v>4</v>
      </c>
      <c r="T130" s="167"/>
      <c r="U130"/>
      <c r="V130"/>
      <c r="W130"/>
      <c r="X130"/>
      <c r="Y130"/>
      <c r="Z130"/>
      <c r="AA130"/>
      <c r="AB130"/>
      <c r="AC130"/>
      <c r="AD130"/>
      <c r="AE130"/>
      <c r="AF130"/>
      <c r="AG130"/>
      <c r="AH130"/>
      <c r="AI130"/>
      <c r="AJ130"/>
      <c r="AK130"/>
      <c r="AL130"/>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row>
    <row r="131" spans="2:67" s="1864" customFormat="1" x14ac:dyDescent="0.25">
      <c r="B131" s="1504" t="s">
        <v>1013</v>
      </c>
      <c r="C131" s="1499" t="s">
        <v>553</v>
      </c>
      <c r="D131" s="1883">
        <v>66</v>
      </c>
      <c r="E131" s="1884">
        <v>1</v>
      </c>
      <c r="F131" s="1885">
        <v>65</v>
      </c>
      <c r="G131" s="1884">
        <v>55</v>
      </c>
      <c r="H131" s="1885">
        <v>10</v>
      </c>
      <c r="I131" s="1886">
        <v>0</v>
      </c>
      <c r="J131" s="1886">
        <v>0</v>
      </c>
      <c r="K131" s="1886">
        <v>0</v>
      </c>
      <c r="L131" s="1886">
        <v>6</v>
      </c>
      <c r="M131" s="1886">
        <v>18</v>
      </c>
      <c r="N131" s="1886">
        <v>15</v>
      </c>
      <c r="O131" s="1886">
        <v>13</v>
      </c>
      <c r="P131" s="1886">
        <v>12</v>
      </c>
      <c r="Q131" s="1886">
        <v>1</v>
      </c>
      <c r="R131" s="1886">
        <v>0</v>
      </c>
      <c r="S131" s="1887">
        <v>59</v>
      </c>
      <c r="T131" s="167"/>
      <c r="U131"/>
      <c r="V131"/>
      <c r="W131"/>
      <c r="X131"/>
      <c r="Y131"/>
      <c r="Z131"/>
      <c r="AA131"/>
      <c r="AB131"/>
      <c r="AC131"/>
      <c r="AD131"/>
      <c r="AE131"/>
      <c r="AF131"/>
      <c r="AG131"/>
      <c r="AH131"/>
      <c r="AI131"/>
      <c r="AJ131"/>
      <c r="AK131"/>
      <c r="AL131"/>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row>
    <row r="132" spans="2:67" s="1864" customFormat="1" x14ac:dyDescent="0.25">
      <c r="B132" s="1504" t="s">
        <v>1014</v>
      </c>
      <c r="C132" s="1499" t="s">
        <v>708</v>
      </c>
      <c r="D132" s="1883">
        <v>45</v>
      </c>
      <c r="E132" s="1884">
        <v>0</v>
      </c>
      <c r="F132" s="1885">
        <v>45</v>
      </c>
      <c r="G132" s="1884">
        <v>38</v>
      </c>
      <c r="H132" s="1885">
        <v>7</v>
      </c>
      <c r="I132" s="1886">
        <v>0</v>
      </c>
      <c r="J132" s="1886">
        <v>0</v>
      </c>
      <c r="K132" s="1886">
        <v>0</v>
      </c>
      <c r="L132" s="1886">
        <v>2</v>
      </c>
      <c r="M132" s="1886">
        <v>6</v>
      </c>
      <c r="N132" s="1886">
        <v>4</v>
      </c>
      <c r="O132" s="1886">
        <v>18</v>
      </c>
      <c r="P132" s="1886">
        <v>5</v>
      </c>
      <c r="Q132" s="1886">
        <v>3</v>
      </c>
      <c r="R132" s="1886">
        <v>7</v>
      </c>
      <c r="S132" s="1887">
        <v>12</v>
      </c>
      <c r="T132" s="167"/>
      <c r="U132"/>
      <c r="V132"/>
      <c r="W132"/>
      <c r="X132"/>
      <c r="Y132"/>
      <c r="Z132"/>
      <c r="AA132"/>
      <c r="AB132"/>
      <c r="AC132"/>
      <c r="AD132"/>
      <c r="AE132"/>
      <c r="AF132"/>
      <c r="AG132"/>
      <c r="AH132"/>
      <c r="AI132"/>
      <c r="AJ132"/>
      <c r="AK132"/>
      <c r="AL132"/>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row>
    <row r="133" spans="2:67" ht="23.25" thickBot="1" x14ac:dyDescent="0.3">
      <c r="B133" s="1719" t="s">
        <v>1015</v>
      </c>
      <c r="C133" s="1726" t="s">
        <v>554</v>
      </c>
      <c r="D133" s="1878">
        <v>35</v>
      </c>
      <c r="E133" s="1879">
        <v>0</v>
      </c>
      <c r="F133" s="1880">
        <v>35</v>
      </c>
      <c r="G133" s="1879">
        <v>23</v>
      </c>
      <c r="H133" s="1880">
        <v>12</v>
      </c>
      <c r="I133" s="1881">
        <v>0</v>
      </c>
      <c r="J133" s="1881">
        <v>0</v>
      </c>
      <c r="K133" s="1881">
        <v>0</v>
      </c>
      <c r="L133" s="1881">
        <v>0</v>
      </c>
      <c r="M133" s="1881">
        <v>7</v>
      </c>
      <c r="N133" s="1881">
        <v>7</v>
      </c>
      <c r="O133" s="1881">
        <v>11</v>
      </c>
      <c r="P133" s="1881">
        <v>4</v>
      </c>
      <c r="Q133" s="1881">
        <v>4</v>
      </c>
      <c r="R133" s="1881">
        <v>2</v>
      </c>
      <c r="S133" s="1882">
        <v>0</v>
      </c>
      <c r="AM133" s="1854"/>
      <c r="AN133" s="1854"/>
      <c r="AO133" s="1854"/>
      <c r="AP133" s="1854"/>
      <c r="AQ133" s="1854"/>
      <c r="AR133" s="1854"/>
      <c r="AS133" s="1854"/>
      <c r="AT133" s="1854"/>
      <c r="AU133" s="1854"/>
      <c r="AV133" s="1854"/>
      <c r="AW133" s="1854"/>
      <c r="AX133" s="1854"/>
      <c r="AY133" s="1854"/>
      <c r="AZ133" s="1854"/>
      <c r="BA133" s="1854"/>
      <c r="BB133" s="1854"/>
      <c r="BC133" s="1854"/>
      <c r="BD133" s="1854"/>
      <c r="BE133" s="1854"/>
      <c r="BF133" s="1854"/>
      <c r="BG133" s="1854"/>
      <c r="BH133" s="1854"/>
      <c r="BI133" s="1854"/>
      <c r="BJ133" s="1854"/>
      <c r="BK133" s="1854"/>
      <c r="BL133" s="1854"/>
      <c r="BM133" s="1854"/>
      <c r="BN133" s="1854"/>
      <c r="BO133" s="1854"/>
    </row>
    <row r="134" spans="2:67" s="1864" customFormat="1" ht="15.75" thickBot="1" x14ac:dyDescent="0.3">
      <c r="B134" s="1865" t="s">
        <v>896</v>
      </c>
      <c r="C134" s="1866" t="s">
        <v>709</v>
      </c>
      <c r="D134" s="1867">
        <v>13</v>
      </c>
      <c r="E134" s="1868">
        <v>0</v>
      </c>
      <c r="F134" s="1869">
        <v>13</v>
      </c>
      <c r="G134" s="1868">
        <v>9</v>
      </c>
      <c r="H134" s="1869">
        <v>4</v>
      </c>
      <c r="I134" s="1897">
        <v>0</v>
      </c>
      <c r="J134" s="1897">
        <v>0</v>
      </c>
      <c r="K134" s="1897">
        <v>0</v>
      </c>
      <c r="L134" s="1897">
        <v>1</v>
      </c>
      <c r="M134" s="1897">
        <v>1</v>
      </c>
      <c r="N134" s="1897">
        <v>1</v>
      </c>
      <c r="O134" s="1897">
        <v>1</v>
      </c>
      <c r="P134" s="1897">
        <v>2</v>
      </c>
      <c r="Q134" s="1897">
        <v>7</v>
      </c>
      <c r="R134" s="1897">
        <v>0</v>
      </c>
      <c r="S134" s="1872">
        <v>1</v>
      </c>
      <c r="T134" s="167"/>
      <c r="U134"/>
      <c r="V134"/>
      <c r="W134"/>
      <c r="X134"/>
      <c r="Y134"/>
      <c r="Z134"/>
      <c r="AA134"/>
      <c r="AB134"/>
      <c r="AC134"/>
      <c r="AD134"/>
      <c r="AE134"/>
      <c r="AF134"/>
      <c r="AG134"/>
      <c r="AH134"/>
      <c r="AI134"/>
      <c r="AJ134"/>
      <c r="AK134"/>
      <c r="AL134"/>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row>
    <row r="135" spans="2:67" ht="15.75" thickBot="1" x14ac:dyDescent="0.3">
      <c r="B135" s="1504" t="s">
        <v>1021</v>
      </c>
      <c r="C135" s="1499" t="s">
        <v>714</v>
      </c>
      <c r="D135" s="1883">
        <v>13</v>
      </c>
      <c r="E135" s="1884">
        <v>0</v>
      </c>
      <c r="F135" s="1885">
        <v>13</v>
      </c>
      <c r="G135" s="1884">
        <v>9</v>
      </c>
      <c r="H135" s="1885">
        <v>4</v>
      </c>
      <c r="I135" s="1886">
        <v>0</v>
      </c>
      <c r="J135" s="1886">
        <v>0</v>
      </c>
      <c r="K135" s="1886">
        <v>0</v>
      </c>
      <c r="L135" s="1886">
        <v>1</v>
      </c>
      <c r="M135" s="1886">
        <v>1</v>
      </c>
      <c r="N135" s="1886">
        <v>1</v>
      </c>
      <c r="O135" s="1886">
        <v>1</v>
      </c>
      <c r="P135" s="1886">
        <v>2</v>
      </c>
      <c r="Q135" s="1886">
        <v>7</v>
      </c>
      <c r="R135" s="1886">
        <v>0</v>
      </c>
      <c r="S135" s="1887">
        <v>1</v>
      </c>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54"/>
      <c r="BF135" s="1854"/>
      <c r="BG135" s="1854"/>
      <c r="BH135" s="1854"/>
      <c r="BI135" s="1854"/>
      <c r="BJ135" s="1854"/>
      <c r="BK135" s="1854"/>
      <c r="BL135" s="1854"/>
      <c r="BM135" s="1854"/>
      <c r="BN135" s="1854"/>
      <c r="BO135" s="1854"/>
    </row>
    <row r="136" spans="2:67" s="1864" customFormat="1" ht="15.75" thickBot="1" x14ac:dyDescent="0.3">
      <c r="B136" s="1865" t="s">
        <v>1024</v>
      </c>
      <c r="C136" s="1866" t="s">
        <v>717</v>
      </c>
      <c r="D136" s="1867">
        <v>418</v>
      </c>
      <c r="E136" s="1868">
        <v>2</v>
      </c>
      <c r="F136" s="1869">
        <v>416</v>
      </c>
      <c r="G136" s="1868">
        <v>290</v>
      </c>
      <c r="H136" s="1869">
        <v>126</v>
      </c>
      <c r="I136" s="1897">
        <v>0</v>
      </c>
      <c r="J136" s="1897">
        <v>0</v>
      </c>
      <c r="K136" s="1897">
        <v>0</v>
      </c>
      <c r="L136" s="1897">
        <v>3</v>
      </c>
      <c r="M136" s="1897">
        <v>24</v>
      </c>
      <c r="N136" s="1897">
        <v>34</v>
      </c>
      <c r="O136" s="1897">
        <v>101</v>
      </c>
      <c r="P136" s="1897">
        <v>106</v>
      </c>
      <c r="Q136" s="1897">
        <v>93</v>
      </c>
      <c r="R136" s="1897">
        <v>55</v>
      </c>
      <c r="S136" s="1872">
        <v>20</v>
      </c>
      <c r="T136" s="167"/>
      <c r="U136"/>
      <c r="V136"/>
      <c r="W136"/>
      <c r="X136"/>
      <c r="Y136"/>
      <c r="Z136"/>
      <c r="AA136"/>
      <c r="AB136"/>
      <c r="AC136"/>
      <c r="AD136"/>
      <c r="AE136"/>
      <c r="AF136"/>
      <c r="AG136"/>
      <c r="AH136"/>
      <c r="AI136"/>
      <c r="AJ136"/>
      <c r="AK136"/>
      <c r="AL136"/>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row>
    <row r="137" spans="2:67" x14ac:dyDescent="0.25">
      <c r="B137" s="1730" t="s">
        <v>718</v>
      </c>
      <c r="C137" s="1737" t="s">
        <v>555</v>
      </c>
      <c r="D137" s="1898">
        <v>143</v>
      </c>
      <c r="E137" s="1899">
        <v>2</v>
      </c>
      <c r="F137" s="1900">
        <v>141</v>
      </c>
      <c r="G137" s="1899">
        <v>110</v>
      </c>
      <c r="H137" s="1900">
        <v>31</v>
      </c>
      <c r="I137" s="1903">
        <v>0</v>
      </c>
      <c r="J137" s="1903">
        <v>0</v>
      </c>
      <c r="K137" s="1903">
        <v>0</v>
      </c>
      <c r="L137" s="1903">
        <v>1</v>
      </c>
      <c r="M137" s="1903">
        <v>2</v>
      </c>
      <c r="N137" s="1903">
        <v>8</v>
      </c>
      <c r="O137" s="1903">
        <v>18</v>
      </c>
      <c r="P137" s="1903">
        <v>35</v>
      </c>
      <c r="Q137" s="1903">
        <v>49</v>
      </c>
      <c r="R137" s="1903">
        <v>28</v>
      </c>
      <c r="S137" s="1904">
        <v>14</v>
      </c>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54"/>
      <c r="BF137" s="1854"/>
      <c r="BG137" s="1854"/>
      <c r="BH137" s="1854"/>
      <c r="BI137" s="1854"/>
      <c r="BJ137" s="1854"/>
      <c r="BK137" s="1854"/>
      <c r="BL137" s="1854"/>
      <c r="BM137" s="1854"/>
      <c r="BN137" s="1854"/>
      <c r="BO137" s="1854"/>
    </row>
    <row r="138" spans="2:67" x14ac:dyDescent="0.25">
      <c r="B138" s="1730" t="s">
        <v>1025</v>
      </c>
      <c r="C138" s="1506" t="s">
        <v>556</v>
      </c>
      <c r="D138" s="1883">
        <v>10</v>
      </c>
      <c r="E138" s="1884">
        <v>0</v>
      </c>
      <c r="F138" s="1885">
        <v>10</v>
      </c>
      <c r="G138" s="1884">
        <v>9</v>
      </c>
      <c r="H138" s="1885">
        <v>1</v>
      </c>
      <c r="I138" s="1886">
        <v>0</v>
      </c>
      <c r="J138" s="1886">
        <v>0</v>
      </c>
      <c r="K138" s="1886">
        <v>0</v>
      </c>
      <c r="L138" s="1886">
        <v>0</v>
      </c>
      <c r="M138" s="1886">
        <v>0</v>
      </c>
      <c r="N138" s="1886">
        <v>0</v>
      </c>
      <c r="O138" s="1886">
        <v>1</v>
      </c>
      <c r="P138" s="1886">
        <v>6</v>
      </c>
      <c r="Q138" s="1886">
        <v>1</v>
      </c>
      <c r="R138" s="1886">
        <v>2</v>
      </c>
      <c r="S138" s="1887">
        <v>0</v>
      </c>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54"/>
      <c r="BF138" s="1854"/>
      <c r="BG138" s="1854"/>
      <c r="BH138" s="1854"/>
      <c r="BI138" s="1854"/>
      <c r="BJ138" s="1854"/>
      <c r="BK138" s="1854"/>
      <c r="BL138" s="1854"/>
      <c r="BM138" s="1854"/>
      <c r="BN138" s="1854"/>
      <c r="BO138" s="1854"/>
    </row>
    <row r="139" spans="2:67" s="1864" customFormat="1" x14ac:dyDescent="0.25">
      <c r="B139" s="1730" t="s">
        <v>719</v>
      </c>
      <c r="C139" s="1506" t="s">
        <v>557</v>
      </c>
      <c r="D139" s="1883">
        <v>11</v>
      </c>
      <c r="E139" s="1884">
        <v>0</v>
      </c>
      <c r="F139" s="1885">
        <v>11</v>
      </c>
      <c r="G139" s="1884">
        <v>7</v>
      </c>
      <c r="H139" s="1885">
        <v>4</v>
      </c>
      <c r="I139" s="1886">
        <v>0</v>
      </c>
      <c r="J139" s="1886">
        <v>0</v>
      </c>
      <c r="K139" s="1886">
        <v>0</v>
      </c>
      <c r="L139" s="1886">
        <v>0</v>
      </c>
      <c r="M139" s="1886">
        <v>0</v>
      </c>
      <c r="N139" s="1886">
        <v>0</v>
      </c>
      <c r="O139" s="1886">
        <v>3</v>
      </c>
      <c r="P139" s="1886">
        <v>0</v>
      </c>
      <c r="Q139" s="1886">
        <v>5</v>
      </c>
      <c r="R139" s="1886">
        <v>3</v>
      </c>
      <c r="S139" s="1887">
        <v>0</v>
      </c>
      <c r="T139" s="167"/>
      <c r="U139"/>
      <c r="V139"/>
      <c r="W139"/>
      <c r="X139"/>
      <c r="Y139"/>
      <c r="Z139"/>
      <c r="AA139"/>
      <c r="AB139"/>
      <c r="AC139"/>
      <c r="AD139"/>
      <c r="AE139"/>
      <c r="AF139"/>
      <c r="AG139"/>
      <c r="AH139"/>
      <c r="AI139"/>
      <c r="AJ139"/>
      <c r="AK139"/>
      <c r="AL139"/>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row>
    <row r="140" spans="2:67" s="1864" customFormat="1" x14ac:dyDescent="0.25">
      <c r="B140" s="1730" t="s">
        <v>720</v>
      </c>
      <c r="C140" s="1506" t="s">
        <v>558</v>
      </c>
      <c r="D140" s="1883">
        <v>246</v>
      </c>
      <c r="E140" s="1884">
        <v>0</v>
      </c>
      <c r="F140" s="1885">
        <v>246</v>
      </c>
      <c r="G140" s="1884">
        <v>157</v>
      </c>
      <c r="H140" s="1885">
        <v>89</v>
      </c>
      <c r="I140" s="1886">
        <v>0</v>
      </c>
      <c r="J140" s="1886">
        <v>0</v>
      </c>
      <c r="K140" s="1886">
        <v>0</v>
      </c>
      <c r="L140" s="1886">
        <v>2</v>
      </c>
      <c r="M140" s="1886">
        <v>21</v>
      </c>
      <c r="N140" s="1886">
        <v>26</v>
      </c>
      <c r="O140" s="1886">
        <v>79</v>
      </c>
      <c r="P140" s="1886">
        <v>63</v>
      </c>
      <c r="Q140" s="1886">
        <v>34</v>
      </c>
      <c r="R140" s="1886">
        <v>21</v>
      </c>
      <c r="S140" s="1887">
        <v>5</v>
      </c>
      <c r="T140" s="167"/>
      <c r="U140"/>
      <c r="V140"/>
      <c r="W140"/>
      <c r="X140"/>
      <c r="Y140"/>
      <c r="Z140"/>
      <c r="AA140"/>
      <c r="AB140"/>
      <c r="AC140"/>
      <c r="AD140"/>
      <c r="AE140"/>
      <c r="AF140"/>
      <c r="AG140"/>
      <c r="AH140"/>
      <c r="AI140"/>
      <c r="AJ140"/>
      <c r="AK140"/>
      <c r="AL140"/>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row>
    <row r="141" spans="2:67" s="1864" customFormat="1" x14ac:dyDescent="0.25">
      <c r="B141" s="1731" t="s">
        <v>1026</v>
      </c>
      <c r="C141" s="1927" t="s">
        <v>559</v>
      </c>
      <c r="D141" s="1878">
        <v>6</v>
      </c>
      <c r="E141" s="1879">
        <v>0</v>
      </c>
      <c r="F141" s="1880">
        <v>6</v>
      </c>
      <c r="G141" s="1879">
        <v>5</v>
      </c>
      <c r="H141" s="1880">
        <v>1</v>
      </c>
      <c r="I141" s="1881">
        <v>0</v>
      </c>
      <c r="J141" s="1881">
        <v>0</v>
      </c>
      <c r="K141" s="1881">
        <v>0</v>
      </c>
      <c r="L141" s="1881">
        <v>0</v>
      </c>
      <c r="M141" s="1881">
        <v>0</v>
      </c>
      <c r="N141" s="1881">
        <v>0</v>
      </c>
      <c r="O141" s="1881">
        <v>0</v>
      </c>
      <c r="P141" s="1881">
        <v>2</v>
      </c>
      <c r="Q141" s="1881">
        <v>3</v>
      </c>
      <c r="R141" s="1881">
        <v>1</v>
      </c>
      <c r="S141" s="1882">
        <v>0</v>
      </c>
      <c r="T141" s="167"/>
      <c r="U141"/>
      <c r="V141"/>
      <c r="W141"/>
      <c r="X141"/>
      <c r="Y141"/>
      <c r="Z141"/>
      <c r="AA141"/>
      <c r="AB141"/>
      <c r="AC141"/>
      <c r="AD141"/>
      <c r="AE141"/>
      <c r="AF141"/>
      <c r="AG141"/>
      <c r="AH141"/>
      <c r="AI141"/>
      <c r="AJ141"/>
      <c r="AK141"/>
      <c r="AL141"/>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row>
    <row r="142" spans="2:67" x14ac:dyDescent="0.25">
      <c r="B142" s="1731" t="s">
        <v>1027</v>
      </c>
      <c r="C142" s="1721" t="s">
        <v>560</v>
      </c>
      <c r="D142" s="1878">
        <v>1</v>
      </c>
      <c r="E142" s="1879">
        <v>0</v>
      </c>
      <c r="F142" s="1880">
        <v>1</v>
      </c>
      <c r="G142" s="1879">
        <v>1</v>
      </c>
      <c r="H142" s="1880">
        <v>0</v>
      </c>
      <c r="I142" s="1881">
        <v>0</v>
      </c>
      <c r="J142" s="1881">
        <v>0</v>
      </c>
      <c r="K142" s="1881">
        <v>0</v>
      </c>
      <c r="L142" s="1881">
        <v>0</v>
      </c>
      <c r="M142" s="1881">
        <v>0</v>
      </c>
      <c r="N142" s="1881">
        <v>0</v>
      </c>
      <c r="O142" s="1881">
        <v>0</v>
      </c>
      <c r="P142" s="1881">
        <v>0</v>
      </c>
      <c r="Q142" s="1881">
        <v>1</v>
      </c>
      <c r="R142" s="1881">
        <v>0</v>
      </c>
      <c r="S142" s="1882">
        <v>1</v>
      </c>
      <c r="AM142" s="1854"/>
      <c r="AN142" s="1854"/>
      <c r="AO142" s="1854"/>
      <c r="AP142" s="1854"/>
      <c r="AQ142" s="1854"/>
      <c r="AR142" s="1854"/>
      <c r="AS142" s="1854"/>
      <c r="AT142" s="1854"/>
      <c r="AU142" s="1854"/>
      <c r="AV142" s="1854"/>
      <c r="AW142" s="1854"/>
      <c r="AX142" s="1854"/>
      <c r="AY142" s="1854"/>
      <c r="AZ142" s="1854"/>
      <c r="BA142" s="1854"/>
      <c r="BB142" s="1854"/>
      <c r="BC142" s="1854"/>
      <c r="BD142" s="1854"/>
      <c r="BE142" s="1854"/>
      <c r="BF142" s="1854"/>
      <c r="BG142" s="1854"/>
      <c r="BH142" s="1854"/>
      <c r="BI142" s="1854"/>
      <c r="BJ142" s="1854"/>
      <c r="BK142" s="1854"/>
      <c r="BL142" s="1854"/>
      <c r="BM142" s="1854"/>
      <c r="BN142" s="1854"/>
      <c r="BO142" s="1854"/>
    </row>
    <row r="143" spans="2:67" s="1864" customFormat="1" ht="15.75" thickBot="1" x14ac:dyDescent="0.3">
      <c r="B143" s="1719" t="s">
        <v>1031</v>
      </c>
      <c r="C143" s="1721" t="s">
        <v>561</v>
      </c>
      <c r="D143" s="1892">
        <v>1</v>
      </c>
      <c r="E143" s="1893">
        <v>0</v>
      </c>
      <c r="F143" s="1894">
        <v>1</v>
      </c>
      <c r="G143" s="1893">
        <v>1</v>
      </c>
      <c r="H143" s="1894">
        <v>0</v>
      </c>
      <c r="I143" s="1895">
        <v>0</v>
      </c>
      <c r="J143" s="1895">
        <v>0</v>
      </c>
      <c r="K143" s="1895">
        <v>0</v>
      </c>
      <c r="L143" s="1895">
        <v>0</v>
      </c>
      <c r="M143" s="1895">
        <v>1</v>
      </c>
      <c r="N143" s="1895">
        <v>0</v>
      </c>
      <c r="O143" s="1895">
        <v>0</v>
      </c>
      <c r="P143" s="1895">
        <v>0</v>
      </c>
      <c r="Q143" s="1895">
        <v>0</v>
      </c>
      <c r="R143" s="1895">
        <v>0</v>
      </c>
      <c r="S143" s="1896">
        <v>0</v>
      </c>
      <c r="T143" s="167"/>
      <c r="U143"/>
      <c r="V143"/>
      <c r="W143"/>
      <c r="X143"/>
      <c r="Y143"/>
      <c r="Z143"/>
      <c r="AA143"/>
      <c r="AB143"/>
      <c r="AC143"/>
      <c r="AD143"/>
      <c r="AE143"/>
      <c r="AF143"/>
      <c r="AG143"/>
      <c r="AH143"/>
      <c r="AI143"/>
      <c r="AJ143"/>
      <c r="AK143"/>
      <c r="AL143"/>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c r="BM143" s="167"/>
      <c r="BN143" s="167"/>
      <c r="BO143" s="167"/>
    </row>
    <row r="144" spans="2:67" ht="15.75" thickBot="1" x14ac:dyDescent="0.3">
      <c r="B144" s="1714" t="s">
        <v>1032</v>
      </c>
      <c r="C144" s="1715" t="s">
        <v>724</v>
      </c>
      <c r="D144" s="1867">
        <v>211</v>
      </c>
      <c r="E144" s="1868">
        <v>1</v>
      </c>
      <c r="F144" s="1869">
        <v>210</v>
      </c>
      <c r="G144" s="1868">
        <v>137</v>
      </c>
      <c r="H144" s="1869">
        <v>73</v>
      </c>
      <c r="I144" s="1897">
        <v>0</v>
      </c>
      <c r="J144" s="1897">
        <v>0</v>
      </c>
      <c r="K144" s="1897">
        <v>2</v>
      </c>
      <c r="L144" s="1897">
        <v>16</v>
      </c>
      <c r="M144" s="1897">
        <v>22</v>
      </c>
      <c r="N144" s="1897">
        <v>27</v>
      </c>
      <c r="O144" s="1897">
        <v>45</v>
      </c>
      <c r="P144" s="1897">
        <v>37</v>
      </c>
      <c r="Q144" s="1897">
        <v>26</v>
      </c>
      <c r="R144" s="1897">
        <v>35</v>
      </c>
      <c r="S144" s="1872">
        <v>14</v>
      </c>
      <c r="AM144" s="1854"/>
      <c r="AN144" s="1854"/>
      <c r="AO144" s="1854"/>
      <c r="AP144" s="1854"/>
      <c r="AQ144" s="1854"/>
      <c r="AR144" s="1854"/>
      <c r="AS144" s="1854"/>
      <c r="AT144" s="1854"/>
      <c r="AU144" s="1854"/>
      <c r="AV144" s="1854"/>
      <c r="AW144" s="1854"/>
      <c r="AX144" s="1854"/>
      <c r="AY144" s="1854"/>
      <c r="AZ144" s="1854"/>
      <c r="BA144" s="1854"/>
      <c r="BB144" s="1854"/>
      <c r="BC144" s="1854"/>
      <c r="BD144" s="1854"/>
      <c r="BE144" s="1854"/>
      <c r="BF144" s="1854"/>
      <c r="BG144" s="1854"/>
      <c r="BH144" s="1854"/>
      <c r="BI144" s="1854"/>
      <c r="BJ144" s="1854"/>
      <c r="BK144" s="1854"/>
      <c r="BL144" s="1854"/>
      <c r="BM144" s="1854"/>
      <c r="BN144" s="1854"/>
      <c r="BO144" s="1854"/>
    </row>
    <row r="145" spans="2:67" x14ac:dyDescent="0.25">
      <c r="B145" s="932" t="s">
        <v>1034</v>
      </c>
      <c r="C145" s="1729" t="s">
        <v>726</v>
      </c>
      <c r="D145" s="1878">
        <v>2</v>
      </c>
      <c r="E145" s="1879">
        <v>0</v>
      </c>
      <c r="F145" s="1880">
        <v>2</v>
      </c>
      <c r="G145" s="1879">
        <v>2</v>
      </c>
      <c r="H145" s="1880">
        <v>0</v>
      </c>
      <c r="I145" s="1881">
        <v>0</v>
      </c>
      <c r="J145" s="1881">
        <v>0</v>
      </c>
      <c r="K145" s="1881">
        <v>0</v>
      </c>
      <c r="L145" s="1881">
        <v>0</v>
      </c>
      <c r="M145" s="1881">
        <v>0</v>
      </c>
      <c r="N145" s="1881">
        <v>1</v>
      </c>
      <c r="O145" s="1881">
        <v>0</v>
      </c>
      <c r="P145" s="1881">
        <v>1</v>
      </c>
      <c r="Q145" s="1881">
        <v>0</v>
      </c>
      <c r="R145" s="1881">
        <v>0</v>
      </c>
      <c r="S145" s="1882">
        <v>0</v>
      </c>
      <c r="AM145" s="1854"/>
      <c r="AN145" s="1854"/>
      <c r="AO145" s="1854"/>
      <c r="AP145" s="1854"/>
      <c r="AQ145" s="1854"/>
      <c r="AR145" s="1854"/>
      <c r="AS145" s="1854"/>
      <c r="AT145" s="1854"/>
      <c r="AU145" s="1854"/>
      <c r="AV145" s="1854"/>
      <c r="AW145" s="1854"/>
      <c r="AX145" s="1854"/>
      <c r="AY145" s="1854"/>
      <c r="AZ145" s="1854"/>
      <c r="BA145" s="1854"/>
      <c r="BB145" s="1854"/>
      <c r="BC145" s="1854"/>
      <c r="BD145" s="1854"/>
      <c r="BE145" s="1854"/>
      <c r="BF145" s="1854"/>
      <c r="BG145" s="1854"/>
      <c r="BH145" s="1854"/>
      <c r="BI145" s="1854"/>
      <c r="BJ145" s="1854"/>
      <c r="BK145" s="1854"/>
      <c r="BL145" s="1854"/>
      <c r="BM145" s="1854"/>
      <c r="BN145" s="1854"/>
      <c r="BO145" s="1854"/>
    </row>
    <row r="146" spans="2:67" s="1864" customFormat="1" x14ac:dyDescent="0.25">
      <c r="B146" s="1722" t="s">
        <v>727</v>
      </c>
      <c r="C146" s="1723" t="s">
        <v>728</v>
      </c>
      <c r="D146" s="1883">
        <v>8</v>
      </c>
      <c r="E146" s="1884">
        <v>0</v>
      </c>
      <c r="F146" s="1885">
        <v>8</v>
      </c>
      <c r="G146" s="1884">
        <v>7</v>
      </c>
      <c r="H146" s="1885">
        <v>1</v>
      </c>
      <c r="I146" s="1886">
        <v>0</v>
      </c>
      <c r="J146" s="1886">
        <v>0</v>
      </c>
      <c r="K146" s="1886">
        <v>0</v>
      </c>
      <c r="L146" s="1886">
        <v>2</v>
      </c>
      <c r="M146" s="1886">
        <v>1</v>
      </c>
      <c r="N146" s="1886">
        <v>1</v>
      </c>
      <c r="O146" s="1886">
        <v>2</v>
      </c>
      <c r="P146" s="1886">
        <v>1</v>
      </c>
      <c r="Q146" s="1886">
        <v>1</v>
      </c>
      <c r="R146" s="1886">
        <v>0</v>
      </c>
      <c r="S146" s="1887">
        <v>4</v>
      </c>
      <c r="T146" s="167"/>
      <c r="U146"/>
      <c r="V146"/>
      <c r="W146"/>
      <c r="X146"/>
      <c r="Y146"/>
      <c r="Z146"/>
      <c r="AA146"/>
      <c r="AB146"/>
      <c r="AC146"/>
      <c r="AD146"/>
      <c r="AE146"/>
      <c r="AF146"/>
      <c r="AG146"/>
      <c r="AH146"/>
      <c r="AI146"/>
      <c r="AJ146"/>
      <c r="AK146"/>
      <c r="AL146"/>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row>
    <row r="147" spans="2:67" s="1864" customFormat="1" x14ac:dyDescent="0.25">
      <c r="B147" s="1722" t="s">
        <v>1035</v>
      </c>
      <c r="C147" s="1723" t="s">
        <v>729</v>
      </c>
      <c r="D147" s="1883">
        <v>87</v>
      </c>
      <c r="E147" s="1884">
        <v>0</v>
      </c>
      <c r="F147" s="1885">
        <v>87</v>
      </c>
      <c r="G147" s="1884">
        <v>33</v>
      </c>
      <c r="H147" s="1885">
        <v>54</v>
      </c>
      <c r="I147" s="1886">
        <v>0</v>
      </c>
      <c r="J147" s="1886">
        <v>0</v>
      </c>
      <c r="K147" s="1886">
        <v>2</v>
      </c>
      <c r="L147" s="1886">
        <v>13</v>
      </c>
      <c r="M147" s="1886">
        <v>8</v>
      </c>
      <c r="N147" s="1886">
        <v>16</v>
      </c>
      <c r="O147" s="1886">
        <v>13</v>
      </c>
      <c r="P147" s="1886">
        <v>18</v>
      </c>
      <c r="Q147" s="1886">
        <v>9</v>
      </c>
      <c r="R147" s="1886">
        <v>8</v>
      </c>
      <c r="S147" s="1887">
        <v>7</v>
      </c>
      <c r="T147" s="167"/>
      <c r="U147"/>
      <c r="V147"/>
      <c r="W147"/>
      <c r="X147"/>
      <c r="Y147"/>
      <c r="Z147"/>
      <c r="AA147"/>
      <c r="AB147"/>
      <c r="AC147"/>
      <c r="AD147"/>
      <c r="AE147"/>
      <c r="AF147"/>
      <c r="AG147"/>
      <c r="AH147"/>
      <c r="AI147"/>
      <c r="AJ147"/>
      <c r="AK147"/>
      <c r="AL14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row>
    <row r="148" spans="2:67" x14ac:dyDescent="0.25">
      <c r="B148" s="1722" t="s">
        <v>1036</v>
      </c>
      <c r="C148" s="1723" t="s">
        <v>730</v>
      </c>
      <c r="D148" s="1883">
        <v>60</v>
      </c>
      <c r="E148" s="1884">
        <v>0</v>
      </c>
      <c r="F148" s="1885">
        <v>60</v>
      </c>
      <c r="G148" s="1884">
        <v>48</v>
      </c>
      <c r="H148" s="1885">
        <v>12</v>
      </c>
      <c r="I148" s="1886">
        <v>0</v>
      </c>
      <c r="J148" s="1886">
        <v>0</v>
      </c>
      <c r="K148" s="1886">
        <v>0</v>
      </c>
      <c r="L148" s="1886">
        <v>0</v>
      </c>
      <c r="M148" s="1886">
        <v>8</v>
      </c>
      <c r="N148" s="1886">
        <v>5</v>
      </c>
      <c r="O148" s="1886">
        <v>13</v>
      </c>
      <c r="P148" s="1886">
        <v>13</v>
      </c>
      <c r="Q148" s="1886">
        <v>7</v>
      </c>
      <c r="R148" s="1886">
        <v>14</v>
      </c>
      <c r="S148" s="1887">
        <v>2</v>
      </c>
      <c r="AM148" s="1854"/>
      <c r="AN148" s="1854"/>
      <c r="AO148" s="1854"/>
      <c r="AP148" s="1854"/>
      <c r="AQ148" s="1854"/>
      <c r="AR148" s="1854"/>
      <c r="AS148" s="1854"/>
      <c r="AT148" s="1854"/>
      <c r="AU148" s="1854"/>
      <c r="AV148" s="1854"/>
      <c r="AW148" s="1854"/>
      <c r="AX148" s="1854"/>
      <c r="AY148" s="1854"/>
      <c r="AZ148" s="1854"/>
      <c r="BA148" s="1854"/>
      <c r="BB148" s="1854"/>
      <c r="BC148" s="1854"/>
      <c r="BD148" s="1854"/>
      <c r="BE148" s="1854"/>
      <c r="BF148" s="1854"/>
      <c r="BG148" s="1854"/>
      <c r="BH148" s="1854"/>
      <c r="BI148" s="1854"/>
      <c r="BJ148" s="1854"/>
      <c r="BK148" s="1854"/>
      <c r="BL148" s="1854"/>
      <c r="BM148" s="1854"/>
      <c r="BN148" s="1854"/>
      <c r="BO148" s="1854"/>
    </row>
    <row r="149" spans="2:67" x14ac:dyDescent="0.25">
      <c r="B149" s="1722" t="s">
        <v>1037</v>
      </c>
      <c r="C149" s="1723" t="s">
        <v>731</v>
      </c>
      <c r="D149" s="1883">
        <v>21</v>
      </c>
      <c r="E149" s="1884">
        <v>0</v>
      </c>
      <c r="F149" s="1885">
        <v>21</v>
      </c>
      <c r="G149" s="1884">
        <v>17</v>
      </c>
      <c r="H149" s="1885">
        <v>4</v>
      </c>
      <c r="I149" s="1886">
        <v>0</v>
      </c>
      <c r="J149" s="1886">
        <v>0</v>
      </c>
      <c r="K149" s="1886">
        <v>0</v>
      </c>
      <c r="L149" s="1886">
        <v>0</v>
      </c>
      <c r="M149" s="1886">
        <v>1</v>
      </c>
      <c r="N149" s="1886">
        <v>1</v>
      </c>
      <c r="O149" s="1886">
        <v>6</v>
      </c>
      <c r="P149" s="1886">
        <v>2</v>
      </c>
      <c r="Q149" s="1886">
        <v>5</v>
      </c>
      <c r="R149" s="1886">
        <v>6</v>
      </c>
      <c r="S149" s="1887">
        <v>0</v>
      </c>
      <c r="AM149" s="1854"/>
      <c r="AN149" s="1854"/>
      <c r="AO149" s="1854"/>
      <c r="AP149" s="1854"/>
      <c r="AQ149" s="1854"/>
      <c r="AR149" s="1854"/>
      <c r="AS149" s="1854"/>
      <c r="AT149" s="1854"/>
      <c r="AU149" s="1854"/>
      <c r="AV149" s="1854"/>
      <c r="AW149" s="1854"/>
      <c r="AX149" s="1854"/>
      <c r="AY149" s="1854"/>
      <c r="AZ149" s="1854"/>
      <c r="BA149" s="1854"/>
      <c r="BB149" s="1854"/>
      <c r="BC149" s="1854"/>
      <c r="BD149" s="1854"/>
      <c r="BE149" s="1854"/>
      <c r="BF149" s="1854"/>
      <c r="BG149" s="1854"/>
      <c r="BH149" s="1854"/>
      <c r="BI149" s="1854"/>
      <c r="BJ149" s="1854"/>
      <c r="BK149" s="1854"/>
      <c r="BL149" s="1854"/>
      <c r="BM149" s="1854"/>
      <c r="BN149" s="1854"/>
      <c r="BO149" s="1854"/>
    </row>
    <row r="150" spans="2:67" x14ac:dyDescent="0.25">
      <c r="B150" s="1722" t="s">
        <v>1038</v>
      </c>
      <c r="C150" s="1723" t="s">
        <v>732</v>
      </c>
      <c r="D150" s="1883">
        <v>5</v>
      </c>
      <c r="E150" s="1884">
        <v>0</v>
      </c>
      <c r="F150" s="1885">
        <v>5</v>
      </c>
      <c r="G150" s="1884">
        <v>3</v>
      </c>
      <c r="H150" s="1885">
        <v>2</v>
      </c>
      <c r="I150" s="1886">
        <v>0</v>
      </c>
      <c r="J150" s="1886">
        <v>0</v>
      </c>
      <c r="K150" s="1886">
        <v>0</v>
      </c>
      <c r="L150" s="1886">
        <v>1</v>
      </c>
      <c r="M150" s="1886">
        <v>0</v>
      </c>
      <c r="N150" s="1886">
        <v>0</v>
      </c>
      <c r="O150" s="1886">
        <v>2</v>
      </c>
      <c r="P150" s="1886">
        <v>0</v>
      </c>
      <c r="Q150" s="1886">
        <v>1</v>
      </c>
      <c r="R150" s="1886">
        <v>1</v>
      </c>
      <c r="S150" s="1887">
        <v>0</v>
      </c>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54"/>
      <c r="BF150" s="1854"/>
      <c r="BG150" s="1854"/>
      <c r="BH150" s="1854"/>
      <c r="BI150" s="1854"/>
      <c r="BJ150" s="1854"/>
      <c r="BK150" s="1854"/>
      <c r="BL150" s="1854"/>
      <c r="BM150" s="1854"/>
      <c r="BN150" s="1854"/>
      <c r="BO150" s="1854"/>
    </row>
    <row r="151" spans="2:67" ht="15.75" thickBot="1" x14ac:dyDescent="0.3">
      <c r="B151" s="1730" t="s">
        <v>1042</v>
      </c>
      <c r="C151" s="1506" t="s">
        <v>736</v>
      </c>
      <c r="D151" s="1883">
        <v>28</v>
      </c>
      <c r="E151" s="1884">
        <v>1</v>
      </c>
      <c r="F151" s="1885">
        <v>27</v>
      </c>
      <c r="G151" s="1884">
        <v>27</v>
      </c>
      <c r="H151" s="1885">
        <v>0</v>
      </c>
      <c r="I151" s="1886">
        <v>0</v>
      </c>
      <c r="J151" s="1886">
        <v>0</v>
      </c>
      <c r="K151" s="1886">
        <v>0</v>
      </c>
      <c r="L151" s="1886">
        <v>0</v>
      </c>
      <c r="M151" s="1886">
        <v>4</v>
      </c>
      <c r="N151" s="1886">
        <v>3</v>
      </c>
      <c r="O151" s="1886">
        <v>9</v>
      </c>
      <c r="P151" s="1886">
        <v>2</v>
      </c>
      <c r="Q151" s="1886">
        <v>3</v>
      </c>
      <c r="R151" s="1886">
        <v>6</v>
      </c>
      <c r="S151" s="1887">
        <v>1</v>
      </c>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54"/>
      <c r="BF151" s="1854"/>
      <c r="BG151" s="1854"/>
      <c r="BH151" s="1854"/>
      <c r="BI151" s="1854"/>
      <c r="BJ151" s="1854"/>
      <c r="BK151" s="1854"/>
      <c r="BL151" s="1854"/>
      <c r="BM151" s="1854"/>
      <c r="BN151" s="1854"/>
      <c r="BO151" s="1854"/>
    </row>
    <row r="152" spans="2:67" ht="15.75" thickBot="1" x14ac:dyDescent="0.3">
      <c r="B152" s="1714" t="s">
        <v>1045</v>
      </c>
      <c r="C152" s="1715" t="s">
        <v>739</v>
      </c>
      <c r="D152" s="1867">
        <v>1388</v>
      </c>
      <c r="E152" s="1868">
        <v>0</v>
      </c>
      <c r="F152" s="1869">
        <v>1388</v>
      </c>
      <c r="G152" s="1868">
        <v>1275</v>
      </c>
      <c r="H152" s="1869">
        <v>113</v>
      </c>
      <c r="I152" s="1897">
        <v>15</v>
      </c>
      <c r="J152" s="1897">
        <v>16</v>
      </c>
      <c r="K152" s="1897">
        <v>28</v>
      </c>
      <c r="L152" s="1897">
        <v>98</v>
      </c>
      <c r="M152" s="1897">
        <v>166</v>
      </c>
      <c r="N152" s="1897">
        <v>156</v>
      </c>
      <c r="O152" s="1897">
        <v>311</v>
      </c>
      <c r="P152" s="1897">
        <v>319</v>
      </c>
      <c r="Q152" s="1897">
        <v>160</v>
      </c>
      <c r="R152" s="1897">
        <v>119</v>
      </c>
      <c r="S152" s="1872">
        <v>498</v>
      </c>
      <c r="AM152" s="1854"/>
      <c r="AN152" s="1854"/>
      <c r="AO152" s="1854"/>
      <c r="AP152" s="1854"/>
      <c r="AQ152" s="1854"/>
      <c r="AR152" s="1854"/>
      <c r="AS152" s="1854"/>
      <c r="AT152" s="1854"/>
      <c r="AU152" s="1854"/>
      <c r="AV152" s="1854"/>
      <c r="AW152" s="1854"/>
      <c r="AX152" s="1854"/>
      <c r="AY152" s="1854"/>
      <c r="AZ152" s="1854"/>
      <c r="BA152" s="1854"/>
      <c r="BB152" s="1854"/>
      <c r="BC152" s="1854"/>
      <c r="BD152" s="1854"/>
      <c r="BE152" s="1854"/>
      <c r="BF152" s="1854"/>
      <c r="BG152" s="1854"/>
      <c r="BH152" s="1854"/>
      <c r="BI152" s="1854"/>
      <c r="BJ152" s="1854"/>
      <c r="BK152" s="1854"/>
      <c r="BL152" s="1854"/>
      <c r="BM152" s="1854"/>
      <c r="BN152" s="1854"/>
      <c r="BO152" s="1854"/>
    </row>
    <row r="153" spans="2:67" s="1864" customFormat="1" x14ac:dyDescent="0.25">
      <c r="B153" s="1722" t="s">
        <v>1046</v>
      </c>
      <c r="C153" s="1723" t="s">
        <v>740</v>
      </c>
      <c r="D153" s="1898">
        <v>111</v>
      </c>
      <c r="E153" s="1899">
        <v>0</v>
      </c>
      <c r="F153" s="1900">
        <v>111</v>
      </c>
      <c r="G153" s="1899">
        <v>81</v>
      </c>
      <c r="H153" s="1900">
        <v>30</v>
      </c>
      <c r="I153" s="1903">
        <v>0</v>
      </c>
      <c r="J153" s="1903">
        <v>2</v>
      </c>
      <c r="K153" s="1903">
        <v>5</v>
      </c>
      <c r="L153" s="1903">
        <v>7</v>
      </c>
      <c r="M153" s="1903">
        <v>11</v>
      </c>
      <c r="N153" s="1903">
        <v>13</v>
      </c>
      <c r="O153" s="1903">
        <v>24</v>
      </c>
      <c r="P153" s="1903">
        <v>28</v>
      </c>
      <c r="Q153" s="1903">
        <v>8</v>
      </c>
      <c r="R153" s="1903">
        <v>13</v>
      </c>
      <c r="S153" s="1904">
        <v>25</v>
      </c>
      <c r="T153" s="167"/>
      <c r="U153"/>
      <c r="V153"/>
      <c r="W153"/>
      <c r="X153"/>
      <c r="Y153"/>
      <c r="Z153"/>
      <c r="AA153"/>
      <c r="AB153"/>
      <c r="AC153"/>
      <c r="AD153"/>
      <c r="AE153"/>
      <c r="AF153"/>
      <c r="AG153"/>
      <c r="AH153"/>
      <c r="AI153"/>
      <c r="AJ153"/>
      <c r="AK153"/>
      <c r="AL153"/>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row>
    <row r="154" spans="2:67" s="1864" customFormat="1" x14ac:dyDescent="0.25">
      <c r="B154" s="1722" t="s">
        <v>1047</v>
      </c>
      <c r="C154" s="1723" t="s">
        <v>741</v>
      </c>
      <c r="D154" s="1883">
        <v>48</v>
      </c>
      <c r="E154" s="1884">
        <v>40</v>
      </c>
      <c r="F154" s="1885">
        <v>48</v>
      </c>
      <c r="G154" s="1884">
        <v>41</v>
      </c>
      <c r="H154" s="1885">
        <v>7</v>
      </c>
      <c r="I154" s="1886">
        <v>0</v>
      </c>
      <c r="J154" s="1886">
        <v>0</v>
      </c>
      <c r="K154" s="1886">
        <v>1</v>
      </c>
      <c r="L154" s="1886">
        <v>4</v>
      </c>
      <c r="M154" s="1886">
        <v>5</v>
      </c>
      <c r="N154" s="1886">
        <v>9</v>
      </c>
      <c r="O154" s="1886">
        <v>13</v>
      </c>
      <c r="P154" s="1886">
        <v>10</v>
      </c>
      <c r="Q154" s="1886">
        <v>4</v>
      </c>
      <c r="R154" s="1886">
        <v>2</v>
      </c>
      <c r="S154" s="1887">
        <v>10</v>
      </c>
      <c r="T154" s="167"/>
      <c r="U154"/>
      <c r="V154"/>
      <c r="W154"/>
      <c r="X154"/>
      <c r="Y154"/>
      <c r="Z154"/>
      <c r="AA154"/>
      <c r="AB154"/>
      <c r="AC154"/>
      <c r="AD154"/>
      <c r="AE154"/>
      <c r="AF154"/>
      <c r="AG154"/>
      <c r="AH154"/>
      <c r="AI154"/>
      <c r="AJ154"/>
      <c r="AK154"/>
      <c r="AL154"/>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row>
    <row r="155" spans="2:67" x14ac:dyDescent="0.25">
      <c r="B155" s="1722" t="s">
        <v>742</v>
      </c>
      <c r="C155" s="1723" t="s">
        <v>743</v>
      </c>
      <c r="D155" s="1883">
        <v>13</v>
      </c>
      <c r="E155" s="1884">
        <v>11</v>
      </c>
      <c r="F155" s="1885">
        <v>13</v>
      </c>
      <c r="G155" s="1884">
        <v>13</v>
      </c>
      <c r="H155" s="1885">
        <v>0</v>
      </c>
      <c r="I155" s="1886">
        <v>0</v>
      </c>
      <c r="J155" s="1886">
        <v>0</v>
      </c>
      <c r="K155" s="1886">
        <v>0</v>
      </c>
      <c r="L155" s="1886">
        <v>1</v>
      </c>
      <c r="M155" s="1886">
        <v>0</v>
      </c>
      <c r="N155" s="1886">
        <v>2</v>
      </c>
      <c r="O155" s="1886">
        <v>2</v>
      </c>
      <c r="P155" s="1886">
        <v>3</v>
      </c>
      <c r="Q155" s="1886">
        <v>2</v>
      </c>
      <c r="R155" s="1886">
        <v>3</v>
      </c>
      <c r="S155" s="1887">
        <v>1</v>
      </c>
      <c r="AM155" s="1854"/>
      <c r="AN155" s="1854"/>
      <c r="AO155" s="1854"/>
      <c r="AP155" s="1854"/>
      <c r="AQ155" s="1854"/>
      <c r="AR155" s="1854"/>
      <c r="AS155" s="1854"/>
      <c r="AT155" s="1854"/>
      <c r="AU155" s="1854"/>
      <c r="AV155" s="1854"/>
      <c r="AW155" s="1854"/>
      <c r="AX155" s="1854"/>
      <c r="AY155" s="1854"/>
      <c r="AZ155" s="1854"/>
      <c r="BA155" s="1854"/>
      <c r="BB155" s="1854"/>
      <c r="BC155" s="1854"/>
      <c r="BD155" s="1854"/>
      <c r="BE155" s="1854"/>
      <c r="BF155" s="1854"/>
      <c r="BG155" s="1854"/>
      <c r="BH155" s="1854"/>
      <c r="BI155" s="1854"/>
      <c r="BJ155" s="1854"/>
      <c r="BK155" s="1854"/>
      <c r="BL155" s="1854"/>
      <c r="BM155" s="1854"/>
      <c r="BN155" s="1854"/>
      <c r="BO155" s="1854"/>
    </row>
    <row r="156" spans="2:67" s="1864" customFormat="1" ht="22.5" x14ac:dyDescent="0.25">
      <c r="B156" s="1722" t="s">
        <v>1227</v>
      </c>
      <c r="C156" s="1723" t="s">
        <v>562</v>
      </c>
      <c r="D156" s="1883">
        <v>9</v>
      </c>
      <c r="E156" s="1884">
        <v>4</v>
      </c>
      <c r="F156" s="1885">
        <v>9</v>
      </c>
      <c r="G156" s="1884">
        <v>9</v>
      </c>
      <c r="H156" s="1885">
        <v>0</v>
      </c>
      <c r="I156" s="1886">
        <v>0</v>
      </c>
      <c r="J156" s="1886">
        <v>0</v>
      </c>
      <c r="K156" s="1886">
        <v>0</v>
      </c>
      <c r="L156" s="1886">
        <v>0</v>
      </c>
      <c r="M156" s="1886">
        <v>1</v>
      </c>
      <c r="N156" s="1886">
        <v>1</v>
      </c>
      <c r="O156" s="1886">
        <v>1</v>
      </c>
      <c r="P156" s="1886">
        <v>3</v>
      </c>
      <c r="Q156" s="1886">
        <v>0</v>
      </c>
      <c r="R156" s="1886">
        <v>3</v>
      </c>
      <c r="S156" s="1887">
        <v>0</v>
      </c>
      <c r="T156" s="167"/>
      <c r="U156"/>
      <c r="V156"/>
      <c r="W156"/>
      <c r="X156"/>
      <c r="Y156"/>
      <c r="Z156"/>
      <c r="AA156"/>
      <c r="AB156"/>
      <c r="AC156"/>
      <c r="AD156"/>
      <c r="AE156"/>
      <c r="AF156"/>
      <c r="AG156"/>
      <c r="AH156"/>
      <c r="AI156"/>
      <c r="AJ156"/>
      <c r="AK156"/>
      <c r="AL156"/>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row>
    <row r="157" spans="2:67" x14ac:dyDescent="0.25">
      <c r="B157" s="1722" t="s">
        <v>1050</v>
      </c>
      <c r="C157" s="1723" t="s">
        <v>744</v>
      </c>
      <c r="D157" s="1883">
        <v>21</v>
      </c>
      <c r="E157" s="1884">
        <v>0</v>
      </c>
      <c r="F157" s="1885">
        <v>21</v>
      </c>
      <c r="G157" s="1884">
        <v>16</v>
      </c>
      <c r="H157" s="1885">
        <v>5</v>
      </c>
      <c r="I157" s="1886">
        <v>0</v>
      </c>
      <c r="J157" s="1886">
        <v>2</v>
      </c>
      <c r="K157" s="1886">
        <v>2</v>
      </c>
      <c r="L157" s="1886">
        <v>2</v>
      </c>
      <c r="M157" s="1886">
        <v>1</v>
      </c>
      <c r="N157" s="1886">
        <v>2</v>
      </c>
      <c r="O157" s="1886">
        <v>5</v>
      </c>
      <c r="P157" s="1886">
        <v>2</v>
      </c>
      <c r="Q157" s="1886">
        <v>3</v>
      </c>
      <c r="R157" s="1886">
        <v>2</v>
      </c>
      <c r="S157" s="1887">
        <v>3</v>
      </c>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54"/>
      <c r="BF157" s="1854"/>
      <c r="BG157" s="1854"/>
      <c r="BH157" s="1854"/>
      <c r="BI157" s="1854"/>
      <c r="BJ157" s="1854"/>
      <c r="BK157" s="1854"/>
      <c r="BL157" s="1854"/>
      <c r="BM157" s="1854"/>
      <c r="BN157" s="1854"/>
      <c r="BO157" s="1854"/>
    </row>
    <row r="158" spans="2:67" s="1864" customFormat="1" x14ac:dyDescent="0.25">
      <c r="B158" s="1722" t="s">
        <v>1051</v>
      </c>
      <c r="C158" s="1723" t="s">
        <v>745</v>
      </c>
      <c r="D158" s="1883">
        <v>16</v>
      </c>
      <c r="E158" s="1884">
        <v>0</v>
      </c>
      <c r="F158" s="1885">
        <v>16</v>
      </c>
      <c r="G158" s="1884">
        <v>10</v>
      </c>
      <c r="H158" s="1885">
        <v>6</v>
      </c>
      <c r="I158" s="1886">
        <v>0</v>
      </c>
      <c r="J158" s="1886">
        <v>0</v>
      </c>
      <c r="K158" s="1886">
        <v>0</v>
      </c>
      <c r="L158" s="1886">
        <v>0</v>
      </c>
      <c r="M158" s="1886">
        <v>1</v>
      </c>
      <c r="N158" s="1886">
        <v>1</v>
      </c>
      <c r="O158" s="1886">
        <v>4</v>
      </c>
      <c r="P158" s="1886">
        <v>5</v>
      </c>
      <c r="Q158" s="1886">
        <v>1</v>
      </c>
      <c r="R158" s="1886">
        <v>4</v>
      </c>
      <c r="S158" s="1887">
        <v>1</v>
      </c>
      <c r="T158" s="167"/>
      <c r="U158"/>
      <c r="V158"/>
      <c r="W158"/>
      <c r="X158"/>
      <c r="Y158"/>
      <c r="Z158"/>
      <c r="AA158"/>
      <c r="AB158"/>
      <c r="AC158"/>
      <c r="AD158"/>
      <c r="AE158"/>
      <c r="AF158"/>
      <c r="AG158"/>
      <c r="AH158"/>
      <c r="AI158"/>
      <c r="AJ158"/>
      <c r="AK158"/>
      <c r="AL158"/>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row>
    <row r="159" spans="2:67" x14ac:dyDescent="0.25">
      <c r="B159" s="1722" t="s">
        <v>1053</v>
      </c>
      <c r="C159" s="1723" t="s">
        <v>747</v>
      </c>
      <c r="D159" s="1883">
        <v>2</v>
      </c>
      <c r="E159" s="1884">
        <v>0</v>
      </c>
      <c r="F159" s="1885">
        <v>2</v>
      </c>
      <c r="G159" s="1884">
        <v>2</v>
      </c>
      <c r="H159" s="1885">
        <v>0</v>
      </c>
      <c r="I159" s="1886">
        <v>0</v>
      </c>
      <c r="J159" s="1886">
        <v>0</v>
      </c>
      <c r="K159" s="1886">
        <v>0</v>
      </c>
      <c r="L159" s="1886">
        <v>0</v>
      </c>
      <c r="M159" s="1886">
        <v>0</v>
      </c>
      <c r="N159" s="1886">
        <v>0</v>
      </c>
      <c r="O159" s="1886">
        <v>2</v>
      </c>
      <c r="P159" s="1886">
        <v>0</v>
      </c>
      <c r="Q159" s="1886">
        <v>0</v>
      </c>
      <c r="R159" s="1886">
        <v>0</v>
      </c>
      <c r="S159" s="1887">
        <v>0</v>
      </c>
      <c r="AM159" s="1854"/>
      <c r="AN159" s="1854"/>
      <c r="AO159" s="1854"/>
      <c r="AP159" s="1854"/>
      <c r="AQ159" s="1854"/>
      <c r="AR159" s="1854"/>
      <c r="AS159" s="1854"/>
      <c r="AT159" s="1854"/>
      <c r="AU159" s="1854"/>
      <c r="AV159" s="1854"/>
      <c r="AW159" s="1854"/>
      <c r="AX159" s="1854"/>
      <c r="AY159" s="1854"/>
      <c r="AZ159" s="1854"/>
      <c r="BA159" s="1854"/>
      <c r="BB159" s="1854"/>
      <c r="BC159" s="1854"/>
      <c r="BD159" s="1854"/>
      <c r="BE159" s="1854"/>
      <c r="BF159" s="1854"/>
      <c r="BG159" s="1854"/>
      <c r="BH159" s="1854"/>
      <c r="BI159" s="1854"/>
      <c r="BJ159" s="1854"/>
      <c r="BK159" s="1854"/>
      <c r="BL159" s="1854"/>
      <c r="BM159" s="1854"/>
      <c r="BN159" s="1854"/>
      <c r="BO159" s="1854"/>
    </row>
    <row r="160" spans="2:67" ht="22.5" x14ac:dyDescent="0.25">
      <c r="B160" s="1722" t="s">
        <v>1054</v>
      </c>
      <c r="C160" s="1723" t="s">
        <v>580</v>
      </c>
      <c r="D160" s="1883">
        <v>7</v>
      </c>
      <c r="E160" s="1884">
        <v>0</v>
      </c>
      <c r="F160" s="1885">
        <v>7</v>
      </c>
      <c r="G160" s="1884">
        <v>6</v>
      </c>
      <c r="H160" s="1885">
        <v>1</v>
      </c>
      <c r="I160" s="1886">
        <v>0</v>
      </c>
      <c r="J160" s="1886">
        <v>0</v>
      </c>
      <c r="K160" s="1886">
        <v>0</v>
      </c>
      <c r="L160" s="1886">
        <v>1</v>
      </c>
      <c r="M160" s="1886">
        <v>0</v>
      </c>
      <c r="N160" s="1886">
        <v>0</v>
      </c>
      <c r="O160" s="1886">
        <v>0</v>
      </c>
      <c r="P160" s="1886">
        <v>4</v>
      </c>
      <c r="Q160" s="1886">
        <v>1</v>
      </c>
      <c r="R160" s="1886">
        <v>1</v>
      </c>
      <c r="S160" s="1887">
        <v>2</v>
      </c>
      <c r="AM160" s="1854"/>
      <c r="AN160" s="1854"/>
      <c r="AO160" s="1854"/>
      <c r="AP160" s="1854"/>
      <c r="AQ160" s="1854"/>
      <c r="AR160" s="1854"/>
      <c r="AS160" s="1854"/>
      <c r="AT160" s="1854"/>
      <c r="AU160" s="1854"/>
      <c r="AV160" s="1854"/>
      <c r="AW160" s="1854"/>
      <c r="AX160" s="1854"/>
      <c r="AY160" s="1854"/>
      <c r="AZ160" s="1854"/>
      <c r="BA160" s="1854"/>
      <c r="BB160" s="1854"/>
      <c r="BC160" s="1854"/>
      <c r="BD160" s="1854"/>
      <c r="BE160" s="1854"/>
      <c r="BF160" s="1854"/>
      <c r="BG160" s="1854"/>
      <c r="BH160" s="1854"/>
      <c r="BI160" s="1854"/>
      <c r="BJ160" s="1854"/>
      <c r="BK160" s="1854"/>
      <c r="BL160" s="1854"/>
      <c r="BM160" s="1854"/>
      <c r="BN160" s="1854"/>
      <c r="BO160" s="1854"/>
    </row>
    <row r="161" spans="2:67" x14ac:dyDescent="0.25">
      <c r="B161" s="932" t="s">
        <v>1056</v>
      </c>
      <c r="C161" s="1717" t="s">
        <v>749</v>
      </c>
      <c r="D161" s="1878">
        <v>1</v>
      </c>
      <c r="E161" s="1879">
        <v>0</v>
      </c>
      <c r="F161" s="1880">
        <v>1</v>
      </c>
      <c r="G161" s="1879">
        <v>1</v>
      </c>
      <c r="H161" s="1880">
        <v>0</v>
      </c>
      <c r="I161" s="1881">
        <v>0</v>
      </c>
      <c r="J161" s="1881">
        <v>0</v>
      </c>
      <c r="K161" s="1881">
        <v>0</v>
      </c>
      <c r="L161" s="1881">
        <v>0</v>
      </c>
      <c r="M161" s="1881">
        <v>0</v>
      </c>
      <c r="N161" s="1881">
        <v>0</v>
      </c>
      <c r="O161" s="1881">
        <v>0</v>
      </c>
      <c r="P161" s="1881">
        <v>1</v>
      </c>
      <c r="Q161" s="1881">
        <v>0</v>
      </c>
      <c r="R161" s="1881">
        <v>0</v>
      </c>
      <c r="S161" s="1882">
        <v>0</v>
      </c>
      <c r="AM161" s="1854"/>
      <c r="AN161" s="1854"/>
      <c r="AO161" s="1854"/>
      <c r="AP161" s="1854"/>
      <c r="AQ161" s="1854"/>
      <c r="AR161" s="1854"/>
      <c r="AS161" s="1854"/>
      <c r="AT161" s="1854"/>
      <c r="AU161" s="1854"/>
      <c r="AV161" s="1854"/>
      <c r="AW161" s="1854"/>
      <c r="AX161" s="1854"/>
      <c r="AY161" s="1854"/>
      <c r="AZ161" s="1854"/>
      <c r="BA161" s="1854"/>
      <c r="BB161" s="1854"/>
      <c r="BC161" s="1854"/>
      <c r="BD161" s="1854"/>
      <c r="BE161" s="1854"/>
      <c r="BF161" s="1854"/>
      <c r="BG161" s="1854"/>
      <c r="BH161" s="1854"/>
      <c r="BI161" s="1854"/>
      <c r="BJ161" s="1854"/>
      <c r="BK161" s="1854"/>
      <c r="BL161" s="1854"/>
      <c r="BM161" s="1854"/>
      <c r="BN161" s="1854"/>
      <c r="BO161" s="1854"/>
    </row>
    <row r="162" spans="2:67" x14ac:dyDescent="0.25">
      <c r="B162" s="1722" t="s">
        <v>1057</v>
      </c>
      <c r="C162" s="1723" t="s">
        <v>750</v>
      </c>
      <c r="D162" s="1883">
        <v>55</v>
      </c>
      <c r="E162" s="1884">
        <v>0</v>
      </c>
      <c r="F162" s="1885">
        <v>55</v>
      </c>
      <c r="G162" s="1884">
        <v>53</v>
      </c>
      <c r="H162" s="1885">
        <v>2</v>
      </c>
      <c r="I162" s="1886">
        <v>0</v>
      </c>
      <c r="J162" s="1886">
        <v>1</v>
      </c>
      <c r="K162" s="1886">
        <v>3</v>
      </c>
      <c r="L162" s="1886">
        <v>2</v>
      </c>
      <c r="M162" s="1886">
        <v>5</v>
      </c>
      <c r="N162" s="1886">
        <v>5</v>
      </c>
      <c r="O162" s="1886">
        <v>10</v>
      </c>
      <c r="P162" s="1886">
        <v>17</v>
      </c>
      <c r="Q162" s="1886">
        <v>6</v>
      </c>
      <c r="R162" s="1886">
        <v>6</v>
      </c>
      <c r="S162" s="1887">
        <v>5</v>
      </c>
      <c r="AM162" s="1854"/>
      <c r="AN162" s="1854"/>
      <c r="AO162" s="1854"/>
      <c r="AP162" s="1854"/>
      <c r="AQ162" s="1854"/>
      <c r="AR162" s="1854"/>
      <c r="AS162" s="1854"/>
      <c r="AT162" s="1854"/>
      <c r="AU162" s="1854"/>
      <c r="AV162" s="1854"/>
      <c r="AW162" s="1854"/>
      <c r="AX162" s="1854"/>
      <c r="AY162" s="1854"/>
      <c r="AZ162" s="1854"/>
      <c r="BA162" s="1854"/>
      <c r="BB162" s="1854"/>
      <c r="BC162" s="1854"/>
      <c r="BD162" s="1854"/>
      <c r="BE162" s="1854"/>
      <c r="BF162" s="1854"/>
      <c r="BG162" s="1854"/>
      <c r="BH162" s="1854"/>
      <c r="BI162" s="1854"/>
      <c r="BJ162" s="1854"/>
      <c r="BK162" s="1854"/>
      <c r="BL162" s="1854"/>
      <c r="BM162" s="1854"/>
      <c r="BN162" s="1854"/>
      <c r="BO162" s="1854"/>
    </row>
    <row r="163" spans="2:67" x14ac:dyDescent="0.25">
      <c r="B163" s="1722" t="s">
        <v>1425</v>
      </c>
      <c r="C163" s="1723" t="s">
        <v>482</v>
      </c>
      <c r="D163" s="1883">
        <v>58</v>
      </c>
      <c r="E163" s="1884">
        <v>0</v>
      </c>
      <c r="F163" s="1885">
        <v>58</v>
      </c>
      <c r="G163" s="1884">
        <v>53</v>
      </c>
      <c r="H163" s="1885">
        <v>5</v>
      </c>
      <c r="I163" s="1886">
        <v>14</v>
      </c>
      <c r="J163" s="1886">
        <v>10</v>
      </c>
      <c r="K163" s="1886">
        <v>10</v>
      </c>
      <c r="L163" s="1886">
        <v>6</v>
      </c>
      <c r="M163" s="1886">
        <v>5</v>
      </c>
      <c r="N163" s="1886">
        <v>2</v>
      </c>
      <c r="O163" s="1886">
        <v>7</v>
      </c>
      <c r="P163" s="1886">
        <v>2</v>
      </c>
      <c r="Q163" s="1886">
        <v>2</v>
      </c>
      <c r="R163" s="1886">
        <v>0</v>
      </c>
      <c r="S163" s="1887">
        <v>1</v>
      </c>
      <c r="AM163" s="1854"/>
      <c r="AN163" s="1854"/>
      <c r="AO163" s="1854"/>
      <c r="AP163" s="1854"/>
      <c r="AQ163" s="1854"/>
      <c r="AR163" s="1854"/>
      <c r="AS163" s="1854"/>
      <c r="AT163" s="1854"/>
      <c r="AU163" s="1854"/>
      <c r="AV163" s="1854"/>
      <c r="AW163" s="1854"/>
      <c r="AX163" s="1854"/>
      <c r="AY163" s="1854"/>
      <c r="AZ163" s="1854"/>
      <c r="BA163" s="1854"/>
      <c r="BB163" s="1854"/>
      <c r="BC163" s="1854"/>
      <c r="BD163" s="1854"/>
      <c r="BE163" s="1854"/>
      <c r="BF163" s="1854"/>
      <c r="BG163" s="1854"/>
      <c r="BH163" s="1854"/>
      <c r="BI163" s="1854"/>
      <c r="BJ163" s="1854"/>
      <c r="BK163" s="1854"/>
      <c r="BL163" s="1854"/>
      <c r="BM163" s="1854"/>
      <c r="BN163" s="1854"/>
      <c r="BO163" s="1854"/>
    </row>
    <row r="164" spans="2:67" x14ac:dyDescent="0.25">
      <c r="B164" s="1722" t="s">
        <v>483</v>
      </c>
      <c r="C164" s="1723" t="s">
        <v>484</v>
      </c>
      <c r="D164" s="1883">
        <v>79</v>
      </c>
      <c r="E164" s="1884">
        <v>0</v>
      </c>
      <c r="F164" s="1885">
        <v>79</v>
      </c>
      <c r="G164" s="1884">
        <v>79</v>
      </c>
      <c r="H164" s="1885">
        <v>0</v>
      </c>
      <c r="I164" s="1886">
        <v>0</v>
      </c>
      <c r="J164" s="1886">
        <v>0</v>
      </c>
      <c r="K164" s="1886">
        <v>2</v>
      </c>
      <c r="L164" s="1886">
        <v>19</v>
      </c>
      <c r="M164" s="1886">
        <v>32</v>
      </c>
      <c r="N164" s="1886">
        <v>18</v>
      </c>
      <c r="O164" s="1886">
        <v>5</v>
      </c>
      <c r="P164" s="1886">
        <v>3</v>
      </c>
      <c r="Q164" s="1886">
        <v>0</v>
      </c>
      <c r="R164" s="1886">
        <v>0</v>
      </c>
      <c r="S164" s="1887">
        <v>0</v>
      </c>
      <c r="AM164" s="1854"/>
      <c r="AN164" s="1854"/>
      <c r="AO164" s="1854"/>
      <c r="AP164" s="1854"/>
      <c r="AQ164" s="1854"/>
      <c r="AR164" s="1854"/>
      <c r="AS164" s="1854"/>
      <c r="AT164" s="1854"/>
      <c r="AU164" s="1854"/>
      <c r="AV164" s="1854"/>
      <c r="AW164" s="1854"/>
      <c r="AX164" s="1854"/>
      <c r="AY164" s="1854"/>
      <c r="AZ164" s="1854"/>
      <c r="BA164" s="1854"/>
      <c r="BB164" s="1854"/>
      <c r="BC164" s="1854"/>
      <c r="BD164" s="1854"/>
      <c r="BE164" s="1854"/>
      <c r="BF164" s="1854"/>
      <c r="BG164" s="1854"/>
      <c r="BH164" s="1854"/>
      <c r="BI164" s="1854"/>
      <c r="BJ164" s="1854"/>
      <c r="BK164" s="1854"/>
      <c r="BL164" s="1854"/>
      <c r="BM164" s="1854"/>
      <c r="BN164" s="1854"/>
      <c r="BO164" s="1854"/>
    </row>
    <row r="165" spans="2:67" x14ac:dyDescent="0.25">
      <c r="B165" s="1722" t="s">
        <v>485</v>
      </c>
      <c r="C165" s="1723" t="s">
        <v>403</v>
      </c>
      <c r="D165" s="1883">
        <v>5</v>
      </c>
      <c r="E165" s="1884">
        <v>0</v>
      </c>
      <c r="F165" s="1885">
        <v>5</v>
      </c>
      <c r="G165" s="1884">
        <v>5</v>
      </c>
      <c r="H165" s="1885">
        <v>0</v>
      </c>
      <c r="I165" s="1886">
        <v>0</v>
      </c>
      <c r="J165" s="1886">
        <v>0</v>
      </c>
      <c r="K165" s="1886">
        <v>0</v>
      </c>
      <c r="L165" s="1886">
        <v>0</v>
      </c>
      <c r="M165" s="1886">
        <v>1</v>
      </c>
      <c r="N165" s="1886">
        <v>1</v>
      </c>
      <c r="O165" s="1886">
        <v>3</v>
      </c>
      <c r="P165" s="1886">
        <v>0</v>
      </c>
      <c r="Q165" s="1886">
        <v>0</v>
      </c>
      <c r="R165" s="1886">
        <v>0</v>
      </c>
      <c r="S165" s="1887">
        <v>2</v>
      </c>
      <c r="AM165" s="1854"/>
      <c r="AN165" s="1854"/>
      <c r="AO165" s="1854"/>
      <c r="AP165" s="1854"/>
      <c r="AQ165" s="1854"/>
      <c r="AR165" s="1854"/>
      <c r="AS165" s="1854"/>
      <c r="AT165" s="1854"/>
      <c r="AU165" s="1854"/>
      <c r="AV165" s="1854"/>
      <c r="AW165" s="1854"/>
      <c r="AX165" s="1854"/>
      <c r="AY165" s="1854"/>
      <c r="AZ165" s="1854"/>
      <c r="BA165" s="1854"/>
      <c r="BB165" s="1854"/>
      <c r="BC165" s="1854"/>
      <c r="BD165" s="1854"/>
      <c r="BE165" s="1854"/>
      <c r="BF165" s="1854"/>
      <c r="BG165" s="1854"/>
      <c r="BH165" s="1854"/>
      <c r="BI165" s="1854"/>
      <c r="BJ165" s="1854"/>
      <c r="BK165" s="1854"/>
      <c r="BL165" s="1854"/>
      <c r="BM165" s="1854"/>
      <c r="BN165" s="1854"/>
      <c r="BO165" s="1854"/>
    </row>
    <row r="166" spans="2:67" ht="33.75" x14ac:dyDescent="0.25">
      <c r="B166" s="1722" t="s">
        <v>751</v>
      </c>
      <c r="C166" s="1723" t="s">
        <v>752</v>
      </c>
      <c r="D166" s="1883">
        <v>774</v>
      </c>
      <c r="E166" s="1884">
        <v>0</v>
      </c>
      <c r="F166" s="1885">
        <v>774</v>
      </c>
      <c r="G166" s="1884">
        <v>725</v>
      </c>
      <c r="H166" s="1885">
        <v>49</v>
      </c>
      <c r="I166" s="1886">
        <v>1</v>
      </c>
      <c r="J166" s="1886">
        <v>0</v>
      </c>
      <c r="K166" s="1886">
        <v>4</v>
      </c>
      <c r="L166" s="1886">
        <v>53</v>
      </c>
      <c r="M166" s="1886">
        <v>93</v>
      </c>
      <c r="N166" s="1886">
        <v>95</v>
      </c>
      <c r="O166" s="1886">
        <v>202</v>
      </c>
      <c r="P166" s="1886">
        <v>202</v>
      </c>
      <c r="Q166" s="1886">
        <v>88</v>
      </c>
      <c r="R166" s="1886">
        <v>36</v>
      </c>
      <c r="S166" s="1887">
        <v>443</v>
      </c>
      <c r="AM166" s="1854"/>
      <c r="AN166" s="1854"/>
      <c r="AO166" s="1854"/>
      <c r="AP166" s="1854"/>
      <c r="AQ166" s="1854"/>
      <c r="AR166" s="1854"/>
      <c r="AS166" s="1854"/>
      <c r="AT166" s="1854"/>
      <c r="AU166" s="1854"/>
      <c r="AV166" s="1854"/>
      <c r="AW166" s="1854"/>
      <c r="AX166" s="1854"/>
      <c r="AY166" s="1854"/>
      <c r="AZ166" s="1854"/>
      <c r="BA166" s="1854"/>
      <c r="BB166" s="1854"/>
      <c r="BC166" s="1854"/>
      <c r="BD166" s="1854"/>
      <c r="BE166" s="1854"/>
      <c r="BF166" s="1854"/>
      <c r="BG166" s="1854"/>
      <c r="BH166" s="1854"/>
      <c r="BI166" s="1854"/>
      <c r="BJ166" s="1854"/>
      <c r="BK166" s="1854"/>
      <c r="BL166" s="1854"/>
      <c r="BM166" s="1854"/>
      <c r="BN166" s="1854"/>
      <c r="BO166" s="1854"/>
    </row>
    <row r="167" spans="2:67" x14ac:dyDescent="0.25">
      <c r="B167" s="1722" t="s">
        <v>1059</v>
      </c>
      <c r="C167" s="1723" t="s">
        <v>753</v>
      </c>
      <c r="D167" s="1883">
        <v>2</v>
      </c>
      <c r="E167" s="1884">
        <v>0</v>
      </c>
      <c r="F167" s="1885">
        <v>2</v>
      </c>
      <c r="G167" s="1884">
        <v>1</v>
      </c>
      <c r="H167" s="1885">
        <v>1</v>
      </c>
      <c r="I167" s="1886">
        <v>0</v>
      </c>
      <c r="J167" s="1886">
        <v>0</v>
      </c>
      <c r="K167" s="1886">
        <v>0</v>
      </c>
      <c r="L167" s="1886">
        <v>0</v>
      </c>
      <c r="M167" s="1886">
        <v>0</v>
      </c>
      <c r="N167" s="1886">
        <v>0</v>
      </c>
      <c r="O167" s="1886">
        <v>1</v>
      </c>
      <c r="P167" s="1886">
        <v>0</v>
      </c>
      <c r="Q167" s="1886">
        <v>1</v>
      </c>
      <c r="R167" s="1886">
        <v>0</v>
      </c>
      <c r="S167" s="1887">
        <v>2</v>
      </c>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54"/>
      <c r="BF167" s="1854"/>
      <c r="BG167" s="1854"/>
      <c r="BH167" s="1854"/>
      <c r="BI167" s="1854"/>
      <c r="BJ167" s="1854"/>
      <c r="BK167" s="1854"/>
      <c r="BL167" s="1854"/>
      <c r="BM167" s="1854"/>
      <c r="BN167" s="1854"/>
      <c r="BO167" s="1854"/>
    </row>
    <row r="168" spans="2:67" x14ac:dyDescent="0.25">
      <c r="B168" s="1722" t="s">
        <v>1060</v>
      </c>
      <c r="C168" s="1928" t="s">
        <v>754</v>
      </c>
      <c r="D168" s="1883">
        <v>1</v>
      </c>
      <c r="E168" s="1884">
        <v>0</v>
      </c>
      <c r="F168" s="1885">
        <v>1</v>
      </c>
      <c r="G168" s="1884">
        <v>1</v>
      </c>
      <c r="H168" s="1885">
        <v>0</v>
      </c>
      <c r="I168" s="1886">
        <v>0</v>
      </c>
      <c r="J168" s="1886">
        <v>0</v>
      </c>
      <c r="K168" s="1886">
        <v>0</v>
      </c>
      <c r="L168" s="1886">
        <v>0</v>
      </c>
      <c r="M168" s="1886">
        <v>0</v>
      </c>
      <c r="N168" s="1886">
        <v>0</v>
      </c>
      <c r="O168" s="1886">
        <v>0</v>
      </c>
      <c r="P168" s="1886">
        <v>1</v>
      </c>
      <c r="Q168" s="1886">
        <v>0</v>
      </c>
      <c r="R168" s="1886">
        <v>0</v>
      </c>
      <c r="S168" s="1887">
        <v>1</v>
      </c>
      <c r="AM168" s="1854"/>
      <c r="AN168" s="1854"/>
      <c r="AO168" s="1854"/>
      <c r="AP168" s="1854"/>
      <c r="AQ168" s="1854"/>
      <c r="AR168" s="1854"/>
      <c r="AS168" s="1854"/>
      <c r="AT168" s="1854"/>
      <c r="AU168" s="1854"/>
      <c r="AV168" s="1854"/>
      <c r="AW168" s="1854"/>
      <c r="AX168" s="1854"/>
      <c r="AY168" s="1854"/>
      <c r="AZ168" s="1854"/>
      <c r="BA168" s="1854"/>
      <c r="BB168" s="1854"/>
      <c r="BC168" s="1854"/>
      <c r="BD168" s="1854"/>
      <c r="BE168" s="1854"/>
      <c r="BF168" s="1854"/>
      <c r="BG168" s="1854"/>
      <c r="BH168" s="1854"/>
      <c r="BI168" s="1854"/>
      <c r="BJ168" s="1854"/>
      <c r="BK168" s="1854"/>
      <c r="BL168" s="1854"/>
      <c r="BM168" s="1854"/>
      <c r="BN168" s="1854"/>
      <c r="BO168" s="1854"/>
    </row>
    <row r="169" spans="2:67" ht="22.5" x14ac:dyDescent="0.25">
      <c r="B169" s="932" t="s">
        <v>1062</v>
      </c>
      <c r="C169" s="1729" t="s">
        <v>756</v>
      </c>
      <c r="D169" s="1878">
        <v>1</v>
      </c>
      <c r="E169" s="1879">
        <v>0</v>
      </c>
      <c r="F169" s="1880">
        <v>1</v>
      </c>
      <c r="G169" s="1879">
        <v>1</v>
      </c>
      <c r="H169" s="1880">
        <v>0</v>
      </c>
      <c r="I169" s="1881">
        <v>0</v>
      </c>
      <c r="J169" s="1881">
        <v>0</v>
      </c>
      <c r="K169" s="1881">
        <v>0</v>
      </c>
      <c r="L169" s="1881">
        <v>0</v>
      </c>
      <c r="M169" s="1881">
        <v>0</v>
      </c>
      <c r="N169" s="1881">
        <v>0</v>
      </c>
      <c r="O169" s="1881">
        <v>0</v>
      </c>
      <c r="P169" s="1881">
        <v>1</v>
      </c>
      <c r="Q169" s="1881">
        <v>0</v>
      </c>
      <c r="R169" s="1881">
        <v>0</v>
      </c>
      <c r="S169" s="1882">
        <v>0</v>
      </c>
      <c r="AM169" s="1854"/>
      <c r="AN169" s="1854"/>
      <c r="AO169" s="1854"/>
      <c r="AP169" s="1854"/>
      <c r="AQ169" s="1854"/>
      <c r="AR169" s="1854"/>
      <c r="AS169" s="1854"/>
      <c r="AT169" s="1854"/>
      <c r="AU169" s="1854"/>
      <c r="AV169" s="1854"/>
      <c r="AW169" s="1854"/>
      <c r="AX169" s="1854"/>
      <c r="AY169" s="1854"/>
      <c r="AZ169" s="1854"/>
      <c r="BA169" s="1854"/>
      <c r="BB169" s="1854"/>
      <c r="BC169" s="1854"/>
      <c r="BD169" s="1854"/>
      <c r="BE169" s="1854"/>
      <c r="BF169" s="1854"/>
      <c r="BG169" s="1854"/>
      <c r="BH169" s="1854"/>
      <c r="BI169" s="1854"/>
      <c r="BJ169" s="1854"/>
      <c r="BK169" s="1854"/>
      <c r="BL169" s="1854"/>
      <c r="BM169" s="1854"/>
      <c r="BN169" s="1854"/>
      <c r="BO169" s="1854"/>
    </row>
    <row r="170" spans="2:67" ht="22.5" x14ac:dyDescent="0.25">
      <c r="B170" s="1504" t="s">
        <v>757</v>
      </c>
      <c r="C170" s="1499" t="s">
        <v>758</v>
      </c>
      <c r="D170" s="1883">
        <v>183</v>
      </c>
      <c r="E170" s="1884">
        <v>0</v>
      </c>
      <c r="F170" s="1885">
        <v>183</v>
      </c>
      <c r="G170" s="1884">
        <v>176</v>
      </c>
      <c r="H170" s="1885">
        <v>7</v>
      </c>
      <c r="I170" s="1886">
        <v>0</v>
      </c>
      <c r="J170" s="1886">
        <v>1</v>
      </c>
      <c r="K170" s="1886">
        <v>1</v>
      </c>
      <c r="L170" s="1886">
        <v>2</v>
      </c>
      <c r="M170" s="1886">
        <v>11</v>
      </c>
      <c r="N170" s="1886">
        <v>7</v>
      </c>
      <c r="O170" s="1886">
        <v>32</v>
      </c>
      <c r="P170" s="1886">
        <v>37</v>
      </c>
      <c r="Q170" s="1886">
        <v>43</v>
      </c>
      <c r="R170" s="1886">
        <v>49</v>
      </c>
      <c r="S170" s="1887">
        <v>2</v>
      </c>
      <c r="AM170" s="1854"/>
      <c r="AN170" s="1854"/>
      <c r="AO170" s="1854"/>
      <c r="AP170" s="1854"/>
      <c r="AQ170" s="1854"/>
      <c r="AR170" s="1854"/>
      <c r="AS170" s="1854"/>
      <c r="AT170" s="1854"/>
      <c r="AU170" s="1854"/>
      <c r="AV170" s="1854"/>
      <c r="AW170" s="1854"/>
      <c r="AX170" s="1854"/>
      <c r="AY170" s="1854"/>
      <c r="AZ170" s="1854"/>
      <c r="BA170" s="1854"/>
      <c r="BB170" s="1854"/>
      <c r="BC170" s="1854"/>
      <c r="BD170" s="1854"/>
      <c r="BE170" s="1854"/>
      <c r="BF170" s="1854"/>
      <c r="BG170" s="1854"/>
      <c r="BH170" s="1854"/>
      <c r="BI170" s="1854"/>
      <c r="BJ170" s="1854"/>
      <c r="BK170" s="1854"/>
      <c r="BL170" s="1854"/>
      <c r="BM170" s="1854"/>
      <c r="BN170" s="1854"/>
      <c r="BO170" s="1854"/>
    </row>
    <row r="171" spans="2:67" ht="15.75" thickBot="1" x14ac:dyDescent="0.3">
      <c r="B171" s="1504" t="s">
        <v>1063</v>
      </c>
      <c r="C171" s="1506" t="s">
        <v>761</v>
      </c>
      <c r="D171" s="1912">
        <v>2</v>
      </c>
      <c r="E171" s="1913">
        <v>0</v>
      </c>
      <c r="F171" s="1914">
        <v>2</v>
      </c>
      <c r="G171" s="1913">
        <v>2</v>
      </c>
      <c r="H171" s="1914">
        <v>0</v>
      </c>
      <c r="I171" s="1915">
        <v>0</v>
      </c>
      <c r="J171" s="1915">
        <v>0</v>
      </c>
      <c r="K171" s="1915">
        <v>0</v>
      </c>
      <c r="L171" s="1915">
        <v>1</v>
      </c>
      <c r="M171" s="1915">
        <v>0</v>
      </c>
      <c r="N171" s="1915">
        <v>0</v>
      </c>
      <c r="O171" s="1915">
        <v>0</v>
      </c>
      <c r="P171" s="1915">
        <v>0</v>
      </c>
      <c r="Q171" s="1915">
        <v>1</v>
      </c>
      <c r="R171" s="1915">
        <v>0</v>
      </c>
      <c r="S171" s="1916">
        <v>0</v>
      </c>
      <c r="AM171" s="1854"/>
      <c r="AN171" s="1854"/>
      <c r="AO171" s="1854"/>
      <c r="AP171" s="1854"/>
      <c r="AQ171" s="1854"/>
      <c r="AR171" s="1854"/>
      <c r="AS171" s="1854"/>
      <c r="AT171" s="1854"/>
      <c r="AU171" s="1854"/>
      <c r="AV171" s="1854"/>
      <c r="AW171" s="1854"/>
      <c r="AX171" s="1854"/>
      <c r="AY171" s="1854"/>
      <c r="AZ171" s="1854"/>
      <c r="BA171" s="1854"/>
      <c r="BB171" s="1854"/>
      <c r="BC171" s="1854"/>
      <c r="BD171" s="1854"/>
      <c r="BE171" s="1854"/>
      <c r="BF171" s="1854"/>
      <c r="BG171" s="1854"/>
      <c r="BH171" s="1854"/>
      <c r="BI171" s="1854"/>
      <c r="BJ171" s="1854"/>
      <c r="BK171" s="1854"/>
      <c r="BL171" s="1854"/>
      <c r="BM171" s="1854"/>
      <c r="BN171" s="1854"/>
      <c r="BO171" s="1854"/>
    </row>
    <row r="172" spans="2:67" ht="15.75" thickBot="1" x14ac:dyDescent="0.3">
      <c r="B172" s="1714" t="s">
        <v>1072</v>
      </c>
      <c r="C172" s="1715" t="s">
        <v>764</v>
      </c>
      <c r="D172" s="1867">
        <v>3</v>
      </c>
      <c r="E172" s="1868">
        <v>0</v>
      </c>
      <c r="F172" s="1869">
        <v>3</v>
      </c>
      <c r="G172" s="1868">
        <v>0</v>
      </c>
      <c r="H172" s="1869">
        <v>3</v>
      </c>
      <c r="I172" s="1897">
        <v>2</v>
      </c>
      <c r="J172" s="1897">
        <v>0</v>
      </c>
      <c r="K172" s="1897">
        <v>0</v>
      </c>
      <c r="L172" s="1897">
        <v>0</v>
      </c>
      <c r="M172" s="1897">
        <v>1</v>
      </c>
      <c r="N172" s="1897">
        <v>0</v>
      </c>
      <c r="O172" s="1897">
        <v>0</v>
      </c>
      <c r="P172" s="1897">
        <v>0</v>
      </c>
      <c r="Q172" s="1897">
        <v>0</v>
      </c>
      <c r="R172" s="1897">
        <v>0</v>
      </c>
      <c r="S172" s="1872">
        <v>0</v>
      </c>
      <c r="AM172" s="1854"/>
      <c r="AN172" s="1854"/>
      <c r="AO172" s="1854"/>
      <c r="AP172" s="1854"/>
      <c r="AQ172" s="1854"/>
      <c r="AR172" s="1854"/>
      <c r="AS172" s="1854"/>
      <c r="AT172" s="1854"/>
      <c r="AU172" s="1854"/>
      <c r="AV172" s="1854"/>
      <c r="AW172" s="1854"/>
      <c r="AX172" s="1854"/>
      <c r="AY172" s="1854"/>
      <c r="AZ172" s="1854"/>
      <c r="BA172" s="1854"/>
      <c r="BB172" s="1854"/>
      <c r="BC172" s="1854"/>
      <c r="BD172" s="1854"/>
      <c r="BE172" s="1854"/>
      <c r="BF172" s="1854"/>
      <c r="BG172" s="1854"/>
      <c r="BH172" s="1854"/>
      <c r="BI172" s="1854"/>
      <c r="BJ172" s="1854"/>
      <c r="BK172" s="1854"/>
      <c r="BL172" s="1854"/>
      <c r="BM172" s="1854"/>
      <c r="BN172" s="1854"/>
      <c r="BO172" s="1854"/>
    </row>
    <row r="173" spans="2:67" ht="15.75" thickBot="1" x14ac:dyDescent="0.3">
      <c r="B173" s="1719" t="s">
        <v>486</v>
      </c>
      <c r="C173" s="1726" t="s">
        <v>413</v>
      </c>
      <c r="D173" s="1883">
        <v>3</v>
      </c>
      <c r="E173" s="1884">
        <v>0</v>
      </c>
      <c r="F173" s="1885">
        <v>3</v>
      </c>
      <c r="G173" s="1884">
        <v>0</v>
      </c>
      <c r="H173" s="1885">
        <v>3</v>
      </c>
      <c r="I173" s="1886">
        <v>2</v>
      </c>
      <c r="J173" s="1886">
        <v>0</v>
      </c>
      <c r="K173" s="1886">
        <v>0</v>
      </c>
      <c r="L173" s="1886">
        <v>0</v>
      </c>
      <c r="M173" s="1886">
        <v>1</v>
      </c>
      <c r="N173" s="1886">
        <v>0</v>
      </c>
      <c r="O173" s="1886">
        <v>0</v>
      </c>
      <c r="P173" s="1886">
        <v>0</v>
      </c>
      <c r="Q173" s="1886">
        <v>0</v>
      </c>
      <c r="R173" s="1886">
        <v>0</v>
      </c>
      <c r="S173" s="1887">
        <v>0</v>
      </c>
      <c r="AM173" s="1854"/>
      <c r="AN173" s="1854"/>
      <c r="AO173" s="1854"/>
      <c r="AP173" s="1854"/>
      <c r="AQ173" s="1854"/>
      <c r="AR173" s="1854"/>
      <c r="AS173" s="1854"/>
      <c r="AT173" s="1854"/>
      <c r="AU173" s="1854"/>
      <c r="AV173" s="1854"/>
      <c r="AW173" s="1854"/>
      <c r="AX173" s="1854"/>
      <c r="AY173" s="1854"/>
      <c r="AZ173" s="1854"/>
      <c r="BA173" s="1854"/>
      <c r="BB173" s="1854"/>
      <c r="BC173" s="1854"/>
      <c r="BD173" s="1854"/>
      <c r="BE173" s="1854"/>
      <c r="BF173" s="1854"/>
      <c r="BG173" s="1854"/>
      <c r="BH173" s="1854"/>
      <c r="BI173" s="1854"/>
      <c r="BJ173" s="1854"/>
      <c r="BK173" s="1854"/>
      <c r="BL173" s="1854"/>
      <c r="BM173" s="1854"/>
      <c r="BN173" s="1854"/>
      <c r="BO173" s="1854"/>
    </row>
    <row r="174" spans="2:67" ht="23.25" thickBot="1" x14ac:dyDescent="0.3">
      <c r="B174" s="1714" t="s">
        <v>1084</v>
      </c>
      <c r="C174" s="1715" t="s">
        <v>766</v>
      </c>
      <c r="D174" s="1867">
        <v>1</v>
      </c>
      <c r="E174" s="1868">
        <v>0</v>
      </c>
      <c r="F174" s="1869">
        <v>1</v>
      </c>
      <c r="G174" s="1868">
        <v>1</v>
      </c>
      <c r="H174" s="1869">
        <v>0</v>
      </c>
      <c r="I174" s="1897">
        <v>0</v>
      </c>
      <c r="J174" s="1897">
        <v>0</v>
      </c>
      <c r="K174" s="1897">
        <v>0</v>
      </c>
      <c r="L174" s="1897">
        <v>0</v>
      </c>
      <c r="M174" s="1897">
        <v>0</v>
      </c>
      <c r="N174" s="1897">
        <v>0</v>
      </c>
      <c r="O174" s="1897">
        <v>0</v>
      </c>
      <c r="P174" s="1897">
        <v>0</v>
      </c>
      <c r="Q174" s="1897">
        <v>1</v>
      </c>
      <c r="R174" s="1897">
        <v>0</v>
      </c>
      <c r="S174" s="1872">
        <v>0</v>
      </c>
      <c r="AM174" s="1854"/>
      <c r="AN174" s="1854"/>
      <c r="AO174" s="1854"/>
      <c r="AP174" s="1854"/>
      <c r="AQ174" s="1854"/>
      <c r="AR174" s="1854"/>
      <c r="AS174" s="1854"/>
      <c r="AT174" s="1854"/>
      <c r="AU174" s="1854"/>
      <c r="AV174" s="1854"/>
      <c r="AW174" s="1854"/>
      <c r="AX174" s="1854"/>
      <c r="AY174" s="1854"/>
      <c r="AZ174" s="1854"/>
      <c r="BA174" s="1854"/>
      <c r="BB174" s="1854"/>
      <c r="BC174" s="1854"/>
      <c r="BD174" s="1854"/>
      <c r="BE174" s="1854"/>
      <c r="BF174" s="1854"/>
      <c r="BG174" s="1854"/>
      <c r="BH174" s="1854"/>
      <c r="BI174" s="1854"/>
      <c r="BJ174" s="1854"/>
      <c r="BK174" s="1854"/>
      <c r="BL174" s="1854"/>
      <c r="BM174" s="1854"/>
      <c r="BN174" s="1854"/>
      <c r="BO174" s="1854"/>
    </row>
    <row r="175" spans="2:67" ht="15.75" thickBot="1" x14ac:dyDescent="0.3">
      <c r="B175" s="1720" t="s">
        <v>1088</v>
      </c>
      <c r="C175" s="1721" t="s">
        <v>418</v>
      </c>
      <c r="D175" s="1232">
        <v>1</v>
      </c>
      <c r="E175" s="693">
        <v>0</v>
      </c>
      <c r="F175" s="1929">
        <v>1</v>
      </c>
      <c r="G175" s="693">
        <v>1</v>
      </c>
      <c r="H175" s="1929">
        <v>0</v>
      </c>
      <c r="I175" s="609">
        <v>0</v>
      </c>
      <c r="J175" s="609">
        <v>0</v>
      </c>
      <c r="K175" s="609">
        <v>0</v>
      </c>
      <c r="L175" s="609">
        <v>0</v>
      </c>
      <c r="M175" s="609">
        <v>0</v>
      </c>
      <c r="N175" s="609">
        <v>0</v>
      </c>
      <c r="O175" s="609">
        <v>0</v>
      </c>
      <c r="P175" s="609">
        <v>0</v>
      </c>
      <c r="Q175" s="609">
        <v>1</v>
      </c>
      <c r="R175" s="609">
        <v>0</v>
      </c>
      <c r="S175" s="1930">
        <v>0</v>
      </c>
      <c r="AM175" s="1854"/>
      <c r="AN175" s="1854"/>
      <c r="AO175" s="1854"/>
      <c r="AP175" s="1854"/>
      <c r="AQ175" s="1854"/>
      <c r="AR175" s="1854"/>
      <c r="AS175" s="1854"/>
      <c r="AT175" s="1854"/>
      <c r="AU175" s="1854"/>
      <c r="AV175" s="1854"/>
      <c r="AW175" s="1854"/>
      <c r="AX175" s="1854"/>
      <c r="AY175" s="1854"/>
      <c r="AZ175" s="1854"/>
      <c r="BA175" s="1854"/>
      <c r="BB175" s="1854"/>
      <c r="BC175" s="1854"/>
      <c r="BD175" s="1854"/>
      <c r="BE175" s="1854"/>
      <c r="BF175" s="1854"/>
      <c r="BG175" s="1854"/>
      <c r="BH175" s="1854"/>
      <c r="BI175" s="1854"/>
      <c r="BJ175" s="1854"/>
      <c r="BK175" s="1854"/>
      <c r="BL175" s="1854"/>
      <c r="BM175" s="1854"/>
      <c r="BN175" s="1854"/>
      <c r="BO175" s="1854"/>
    </row>
    <row r="176" spans="2:67" ht="24" thickBot="1" x14ac:dyDescent="0.3">
      <c r="B176" s="1739" t="s">
        <v>1090</v>
      </c>
      <c r="C176" s="1740" t="s">
        <v>767</v>
      </c>
      <c r="D176" s="1936">
        <v>1</v>
      </c>
      <c r="E176" s="1937">
        <v>0</v>
      </c>
      <c r="F176" s="1938">
        <v>1</v>
      </c>
      <c r="G176" s="1937">
        <v>0</v>
      </c>
      <c r="H176" s="1938">
        <v>1</v>
      </c>
      <c r="I176" s="1939">
        <v>0</v>
      </c>
      <c r="J176" s="1939">
        <v>0</v>
      </c>
      <c r="K176" s="1939">
        <v>0</v>
      </c>
      <c r="L176" s="1939">
        <v>0</v>
      </c>
      <c r="M176" s="1939">
        <v>0</v>
      </c>
      <c r="N176" s="1939">
        <v>0</v>
      </c>
      <c r="O176" s="1939">
        <v>0</v>
      </c>
      <c r="P176" s="1939">
        <v>0</v>
      </c>
      <c r="Q176" s="1939">
        <v>1</v>
      </c>
      <c r="R176" s="1939">
        <v>0</v>
      </c>
      <c r="S176" s="1940">
        <v>0</v>
      </c>
      <c r="AM176" s="1854"/>
      <c r="AN176" s="1854"/>
      <c r="AO176" s="1854"/>
      <c r="AP176" s="1854"/>
      <c r="AQ176" s="1854"/>
      <c r="AR176" s="1854"/>
      <c r="AS176" s="1854"/>
      <c r="AT176" s="1854"/>
      <c r="AU176" s="1854"/>
      <c r="AV176" s="1854"/>
      <c r="AW176" s="1854"/>
      <c r="AX176" s="1854"/>
      <c r="AY176" s="1854"/>
      <c r="AZ176" s="1854"/>
      <c r="BA176" s="1854"/>
      <c r="BB176" s="1854"/>
      <c r="BC176" s="1854"/>
      <c r="BD176" s="1854"/>
      <c r="BE176" s="1854"/>
      <c r="BF176" s="1854"/>
      <c r="BG176" s="1854"/>
      <c r="BH176" s="1854"/>
      <c r="BI176" s="1854"/>
      <c r="BJ176" s="1854"/>
      <c r="BK176" s="1854"/>
      <c r="BL176" s="1854"/>
      <c r="BM176" s="1854"/>
      <c r="BN176" s="1854"/>
      <c r="BO176" s="1854"/>
    </row>
    <row r="177" spans="1:67" ht="35.25" thickBot="1" x14ac:dyDescent="0.3">
      <c r="B177" s="1720" t="s">
        <v>1104</v>
      </c>
      <c r="C177" s="1721" t="s">
        <v>432</v>
      </c>
      <c r="D177" s="1232">
        <v>1</v>
      </c>
      <c r="E177" s="693">
        <v>0</v>
      </c>
      <c r="F177" s="1929">
        <v>1</v>
      </c>
      <c r="G177" s="693">
        <v>0</v>
      </c>
      <c r="H177" s="1929">
        <v>1</v>
      </c>
      <c r="I177" s="609">
        <v>0</v>
      </c>
      <c r="J177" s="609">
        <v>0</v>
      </c>
      <c r="K177" s="609">
        <v>0</v>
      </c>
      <c r="L177" s="609">
        <v>0</v>
      </c>
      <c r="M177" s="609">
        <v>0</v>
      </c>
      <c r="N177" s="609">
        <v>0</v>
      </c>
      <c r="O177" s="609">
        <v>0</v>
      </c>
      <c r="P177" s="609">
        <v>0</v>
      </c>
      <c r="Q177" s="609">
        <v>1</v>
      </c>
      <c r="R177" s="609">
        <v>0</v>
      </c>
      <c r="S177" s="1930">
        <v>0</v>
      </c>
      <c r="AM177" s="1854"/>
      <c r="AN177" s="1854"/>
      <c r="AO177" s="1854"/>
      <c r="AP177" s="1854"/>
      <c r="AQ177" s="1854"/>
      <c r="AR177" s="1854"/>
      <c r="AS177" s="1854"/>
      <c r="AT177" s="1854"/>
      <c r="AU177" s="1854"/>
      <c r="AV177" s="1854"/>
      <c r="AW177" s="1854"/>
      <c r="AX177" s="1854"/>
      <c r="AY177" s="1854"/>
      <c r="AZ177" s="1854"/>
      <c r="BA177" s="1854"/>
      <c r="BB177" s="1854"/>
      <c r="BC177" s="1854"/>
      <c r="BD177" s="1854"/>
      <c r="BE177" s="1854"/>
      <c r="BF177" s="1854"/>
      <c r="BG177" s="1854"/>
      <c r="BH177" s="1854"/>
      <c r="BI177" s="1854"/>
      <c r="BJ177" s="1854"/>
      <c r="BK177" s="1854"/>
      <c r="BL177" s="1854"/>
      <c r="BM177" s="1854"/>
      <c r="BN177" s="1854"/>
      <c r="BO177" s="1854"/>
    </row>
    <row r="178" spans="1:67" ht="15.75" thickBot="1" x14ac:dyDescent="0.3">
      <c r="B178" s="7697" t="s">
        <v>564</v>
      </c>
      <c r="C178" s="7698"/>
      <c r="D178" s="1941">
        <v>12</v>
      </c>
      <c r="E178" s="1942">
        <v>4</v>
      </c>
      <c r="F178" s="1943">
        <v>8</v>
      </c>
      <c r="G178" s="1942">
        <v>6</v>
      </c>
      <c r="H178" s="1943">
        <v>2</v>
      </c>
      <c r="I178" s="1944">
        <v>0</v>
      </c>
      <c r="J178" s="1944">
        <v>0</v>
      </c>
      <c r="K178" s="1944">
        <v>0</v>
      </c>
      <c r="L178" s="1944">
        <v>0</v>
      </c>
      <c r="M178" s="1944">
        <v>0</v>
      </c>
      <c r="N178" s="1944">
        <v>1</v>
      </c>
      <c r="O178" s="1944">
        <v>0</v>
      </c>
      <c r="P178" s="1944">
        <v>3</v>
      </c>
      <c r="Q178" s="1944">
        <v>1</v>
      </c>
      <c r="R178" s="1944">
        <v>3</v>
      </c>
      <c r="S178" s="1941">
        <v>0</v>
      </c>
      <c r="AM178" s="1854"/>
      <c r="AN178" s="1854"/>
      <c r="AO178" s="1854"/>
      <c r="AP178" s="1854"/>
      <c r="AQ178" s="1854"/>
      <c r="AR178" s="1854"/>
      <c r="AS178" s="1854"/>
      <c r="AT178" s="1854"/>
      <c r="AU178" s="1854"/>
      <c r="AV178" s="1854"/>
      <c r="AW178" s="1854"/>
      <c r="AX178" s="1854"/>
      <c r="AY178" s="1854"/>
      <c r="AZ178" s="1854"/>
      <c r="BA178" s="1854"/>
      <c r="BB178" s="1854"/>
      <c r="BC178" s="1854"/>
      <c r="BD178" s="1854"/>
      <c r="BE178" s="1854"/>
      <c r="BF178" s="1854"/>
      <c r="BG178" s="1854"/>
      <c r="BH178" s="1854"/>
      <c r="BI178" s="1854"/>
      <c r="BJ178" s="1854"/>
      <c r="BK178" s="1854"/>
      <c r="BL178" s="1854"/>
      <c r="BM178" s="1854"/>
      <c r="BN178" s="1854"/>
      <c r="BO178" s="1854"/>
    </row>
    <row r="179" spans="1:67" ht="15.75" thickBot="1" x14ac:dyDescent="0.3">
      <c r="B179" s="7583" t="s">
        <v>14</v>
      </c>
      <c r="C179" s="7584"/>
      <c r="D179" s="1945">
        <v>20904</v>
      </c>
      <c r="E179" s="1946">
        <v>132</v>
      </c>
      <c r="F179" s="1947">
        <v>20772</v>
      </c>
      <c r="G179" s="1946">
        <v>17662</v>
      </c>
      <c r="H179" s="1947">
        <v>3110</v>
      </c>
      <c r="I179" s="1948">
        <v>218</v>
      </c>
      <c r="J179" s="1948">
        <v>376</v>
      </c>
      <c r="K179" s="1948">
        <v>533</v>
      </c>
      <c r="L179" s="1948">
        <v>1135</v>
      </c>
      <c r="M179" s="1948">
        <v>1786</v>
      </c>
      <c r="N179" s="1948">
        <v>1802</v>
      </c>
      <c r="O179" s="1948">
        <v>4713</v>
      </c>
      <c r="P179" s="1948">
        <v>4554</v>
      </c>
      <c r="Q179" s="1948">
        <v>2900</v>
      </c>
      <c r="R179" s="1948">
        <v>2755</v>
      </c>
      <c r="S179" s="1949">
        <v>2107</v>
      </c>
      <c r="AM179" s="1854"/>
      <c r="AN179" s="1854"/>
      <c r="AO179" s="1854"/>
      <c r="AP179" s="1854"/>
      <c r="AQ179" s="1854"/>
      <c r="AR179" s="1854"/>
      <c r="AS179" s="1854"/>
      <c r="AT179" s="1854"/>
      <c r="AU179" s="1854"/>
      <c r="AV179" s="1854"/>
      <c r="AW179" s="1854"/>
      <c r="AX179" s="1854"/>
      <c r="AY179" s="1854"/>
      <c r="AZ179" s="1854"/>
      <c r="BA179" s="1854"/>
      <c r="BB179" s="1854"/>
      <c r="BC179" s="1854"/>
      <c r="BD179" s="1854"/>
      <c r="BE179" s="1854"/>
      <c r="BF179" s="1854"/>
      <c r="BG179" s="1854"/>
      <c r="BH179" s="1854"/>
      <c r="BI179" s="1854"/>
      <c r="BJ179" s="1854"/>
      <c r="BK179" s="1854"/>
      <c r="BL179" s="1854"/>
      <c r="BM179" s="1854"/>
      <c r="BN179" s="1854"/>
      <c r="BO179" s="1854"/>
    </row>
    <row r="180" spans="1:67" x14ac:dyDescent="0.25">
      <c r="A180"/>
      <c r="B180"/>
      <c r="C180"/>
      <c r="D180"/>
      <c r="E180"/>
      <c r="F180"/>
      <c r="G180"/>
      <c r="H180"/>
      <c r="I180"/>
      <c r="J180"/>
      <c r="K180"/>
      <c r="L180"/>
      <c r="M180"/>
      <c r="N180"/>
      <c r="O180"/>
      <c r="P180"/>
      <c r="Q180"/>
      <c r="R180"/>
      <c r="S180"/>
      <c r="T180"/>
      <c r="AM180" s="1854"/>
      <c r="AN180" s="1854"/>
      <c r="AO180" s="1854"/>
      <c r="AP180" s="1854"/>
      <c r="AQ180" s="1854"/>
      <c r="AR180" s="1854"/>
      <c r="AS180" s="1854"/>
      <c r="AT180" s="1854"/>
      <c r="AU180" s="1854"/>
      <c r="AV180" s="1854"/>
      <c r="AW180" s="1854"/>
      <c r="AX180" s="1854"/>
      <c r="AY180" s="1854"/>
      <c r="AZ180" s="1854"/>
      <c r="BA180" s="1854"/>
      <c r="BB180" s="1854"/>
      <c r="BC180" s="1854"/>
      <c r="BD180" s="1854"/>
      <c r="BE180" s="1854"/>
      <c r="BF180" s="1854"/>
      <c r="BG180" s="1854"/>
      <c r="BH180" s="1854"/>
      <c r="BI180" s="1854"/>
      <c r="BJ180" s="1854"/>
      <c r="BK180" s="1854"/>
      <c r="BL180" s="1854"/>
      <c r="BM180" s="1854"/>
      <c r="BN180" s="1854"/>
      <c r="BO180" s="1854"/>
    </row>
    <row r="181" spans="1:67" ht="19.5" customHeight="1" x14ac:dyDescent="0.25">
      <c r="A181"/>
      <c r="B181"/>
      <c r="C181"/>
      <c r="D181"/>
      <c r="E181"/>
      <c r="F181"/>
      <c r="G181"/>
      <c r="H181"/>
      <c r="I181"/>
      <c r="J181"/>
      <c r="K181"/>
      <c r="L181"/>
      <c r="M181"/>
      <c r="N181"/>
      <c r="O181"/>
      <c r="P181"/>
      <c r="Q181"/>
      <c r="R181"/>
      <c r="S181"/>
      <c r="T181"/>
      <c r="AM181" s="1854"/>
      <c r="AN181" s="1854"/>
      <c r="AO181" s="1854"/>
      <c r="AP181" s="1854"/>
      <c r="AQ181" s="1854"/>
      <c r="AR181" s="1854"/>
      <c r="AS181" s="1854"/>
      <c r="AT181" s="1854"/>
      <c r="AU181" s="1854"/>
      <c r="AV181" s="1854"/>
      <c r="AW181" s="1854"/>
      <c r="AX181" s="1854"/>
      <c r="AY181" s="1854"/>
      <c r="AZ181" s="1854"/>
      <c r="BA181" s="1854"/>
      <c r="BB181" s="1854"/>
      <c r="BC181" s="1854"/>
      <c r="BD181" s="1854"/>
      <c r="BE181" s="1854"/>
      <c r="BF181" s="1854"/>
      <c r="BG181" s="1854"/>
      <c r="BH181" s="1854"/>
      <c r="BI181" s="1854"/>
      <c r="BJ181" s="1854"/>
      <c r="BK181" s="1854"/>
      <c r="BL181" s="1854"/>
      <c r="BM181" s="1854"/>
      <c r="BN181" s="1854"/>
      <c r="BO181" s="1854"/>
    </row>
    <row r="182" spans="1:67" s="1864" customForma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row>
    <row r="183" spans="1:67" x14ac:dyDescent="0.25">
      <c r="A183"/>
      <c r="B183"/>
      <c r="C183"/>
      <c r="D183"/>
      <c r="E183"/>
      <c r="F183"/>
      <c r="G183"/>
      <c r="H183"/>
      <c r="I183"/>
      <c r="J183"/>
      <c r="K183"/>
      <c r="L183"/>
      <c r="M183"/>
      <c r="N183"/>
      <c r="O183"/>
      <c r="P183"/>
      <c r="Q183"/>
      <c r="R183"/>
      <c r="S183"/>
      <c r="T183"/>
      <c r="AM183" s="1854"/>
      <c r="AN183" s="1854"/>
      <c r="AO183" s="1854"/>
      <c r="AP183" s="1854"/>
      <c r="AQ183" s="1854"/>
      <c r="AR183" s="1854"/>
      <c r="AS183" s="1854"/>
      <c r="AT183" s="1854"/>
      <c r="AU183" s="1854"/>
      <c r="AV183" s="1854"/>
      <c r="AW183" s="1854"/>
      <c r="AX183" s="1854"/>
      <c r="AY183" s="1854"/>
      <c r="AZ183" s="1854"/>
      <c r="BA183" s="1854"/>
      <c r="BB183" s="1854"/>
      <c r="BC183" s="1854"/>
      <c r="BD183" s="1854"/>
      <c r="BE183" s="1854"/>
      <c r="BF183" s="1854"/>
      <c r="BG183" s="1854"/>
      <c r="BH183" s="1854"/>
      <c r="BI183" s="1854"/>
      <c r="BJ183" s="1854"/>
      <c r="BK183" s="1854"/>
      <c r="BL183" s="1854"/>
      <c r="BM183" s="1854"/>
      <c r="BN183" s="1854"/>
      <c r="BO183" s="1854"/>
    </row>
    <row r="184" spans="1:67" s="1855" customForma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row>
    <row r="185" spans="1:67" s="1855" customFormat="1" x14ac:dyDescent="0.25">
      <c r="B185" s="1850"/>
      <c r="C185" s="1851"/>
      <c r="U185"/>
      <c r="V185"/>
      <c r="W185"/>
      <c r="X185"/>
      <c r="Y185"/>
      <c r="Z185"/>
      <c r="AA185"/>
      <c r="AB185"/>
      <c r="AC185"/>
      <c r="AD185"/>
      <c r="AE185"/>
      <c r="AF185"/>
      <c r="AG185"/>
      <c r="AH185"/>
      <c r="AI185"/>
      <c r="AJ185"/>
      <c r="AK185"/>
      <c r="AL185"/>
    </row>
    <row r="186" spans="1:67" s="1855" customFormat="1" x14ac:dyDescent="0.25">
      <c r="B186" s="1850"/>
      <c r="C186" s="1851"/>
      <c r="U186"/>
      <c r="V186"/>
      <c r="W186"/>
      <c r="X186"/>
      <c r="Y186"/>
      <c r="Z186"/>
      <c r="AA186"/>
      <c r="AB186"/>
      <c r="AC186"/>
      <c r="AD186"/>
      <c r="AE186"/>
      <c r="AF186"/>
      <c r="AG186"/>
      <c r="AH186"/>
      <c r="AI186"/>
      <c r="AJ186"/>
      <c r="AK186"/>
      <c r="AL186"/>
    </row>
    <row r="187" spans="1:67" s="1855" customFormat="1" x14ac:dyDescent="0.25">
      <c r="B187" s="1850"/>
      <c r="C187" s="1851"/>
      <c r="U187"/>
      <c r="V187"/>
      <c r="W187"/>
      <c r="X187"/>
      <c r="Y187"/>
      <c r="Z187"/>
      <c r="AA187"/>
      <c r="AB187"/>
      <c r="AC187"/>
      <c r="AD187"/>
      <c r="AE187"/>
      <c r="AF187"/>
      <c r="AG187"/>
      <c r="AH187"/>
      <c r="AI187"/>
      <c r="AJ187"/>
      <c r="AK187"/>
      <c r="AL187"/>
    </row>
    <row r="188" spans="1:67" s="1855" customFormat="1" x14ac:dyDescent="0.25">
      <c r="B188" s="1850"/>
      <c r="C188" s="1851"/>
      <c r="U188"/>
      <c r="V188"/>
      <c r="W188"/>
      <c r="X188"/>
      <c r="Y188"/>
      <c r="Z188"/>
      <c r="AA188"/>
      <c r="AB188"/>
      <c r="AC188"/>
      <c r="AD188"/>
      <c r="AE188"/>
      <c r="AF188"/>
      <c r="AG188"/>
      <c r="AH188"/>
      <c r="AI188"/>
      <c r="AJ188"/>
      <c r="AK188"/>
      <c r="AL188"/>
    </row>
    <row r="189" spans="1:67" s="1855" customFormat="1" x14ac:dyDescent="0.25">
      <c r="B189" s="1850"/>
      <c r="C189" s="1851"/>
      <c r="U189"/>
      <c r="V189"/>
      <c r="W189"/>
      <c r="X189"/>
      <c r="Y189"/>
      <c r="Z189"/>
      <c r="AA189"/>
      <c r="AB189"/>
      <c r="AC189"/>
      <c r="AD189"/>
      <c r="AE189"/>
      <c r="AF189"/>
      <c r="AG189"/>
      <c r="AH189"/>
      <c r="AI189"/>
      <c r="AJ189"/>
      <c r="AK189"/>
      <c r="AL189"/>
    </row>
    <row r="190" spans="1:67" s="1855" customFormat="1" x14ac:dyDescent="0.25">
      <c r="B190" s="1850"/>
      <c r="C190" s="1851"/>
      <c r="U190"/>
      <c r="V190"/>
      <c r="W190"/>
      <c r="X190"/>
      <c r="Y190"/>
      <c r="Z190"/>
      <c r="AA190"/>
      <c r="AB190"/>
      <c r="AC190"/>
      <c r="AD190"/>
      <c r="AE190"/>
      <c r="AF190"/>
      <c r="AG190"/>
      <c r="AH190"/>
      <c r="AI190"/>
      <c r="AJ190"/>
      <c r="AK190"/>
      <c r="AL190"/>
    </row>
    <row r="191" spans="1:67" s="1855" customFormat="1" x14ac:dyDescent="0.25">
      <c r="B191" s="1850"/>
      <c r="C191" s="1851"/>
      <c r="U191"/>
      <c r="V191"/>
      <c r="W191"/>
      <c r="X191"/>
      <c r="Y191"/>
      <c r="Z191"/>
      <c r="AA191"/>
      <c r="AB191"/>
      <c r="AC191"/>
      <c r="AD191"/>
      <c r="AE191"/>
      <c r="AF191"/>
      <c r="AG191"/>
      <c r="AH191"/>
      <c r="AI191"/>
      <c r="AJ191"/>
      <c r="AK191"/>
      <c r="AL191"/>
    </row>
    <row r="192" spans="1:67" s="1855" customFormat="1" x14ac:dyDescent="0.25">
      <c r="B192" s="1850"/>
      <c r="C192" s="1851"/>
      <c r="U192"/>
      <c r="V192"/>
      <c r="W192"/>
      <c r="X192"/>
      <c r="Y192"/>
      <c r="Z192"/>
      <c r="AA192"/>
      <c r="AB192"/>
      <c r="AC192"/>
      <c r="AD192"/>
      <c r="AE192"/>
      <c r="AF192"/>
      <c r="AG192"/>
      <c r="AH192"/>
      <c r="AI192"/>
      <c r="AJ192"/>
      <c r="AK192"/>
      <c r="AL192"/>
    </row>
    <row r="193" spans="2:38" s="1855" customFormat="1" x14ac:dyDescent="0.25">
      <c r="B193" s="1850"/>
      <c r="C193" s="1851"/>
      <c r="U193"/>
      <c r="V193"/>
      <c r="W193"/>
      <c r="X193"/>
      <c r="Y193"/>
      <c r="Z193"/>
      <c r="AA193"/>
      <c r="AB193"/>
      <c r="AC193"/>
      <c r="AD193"/>
      <c r="AE193"/>
      <c r="AF193"/>
      <c r="AG193"/>
      <c r="AH193"/>
      <c r="AI193"/>
      <c r="AJ193"/>
      <c r="AK193"/>
      <c r="AL193"/>
    </row>
    <row r="194" spans="2:38" s="1855" customFormat="1" x14ac:dyDescent="0.25">
      <c r="B194" s="1850"/>
      <c r="C194" s="1851"/>
      <c r="U194"/>
      <c r="V194"/>
      <c r="W194"/>
      <c r="X194"/>
      <c r="Y194"/>
      <c r="Z194"/>
      <c r="AA194"/>
      <c r="AB194"/>
      <c r="AC194"/>
      <c r="AD194"/>
      <c r="AE194"/>
      <c r="AF194"/>
      <c r="AG194"/>
      <c r="AH194"/>
      <c r="AI194"/>
      <c r="AJ194"/>
      <c r="AK194"/>
      <c r="AL194"/>
    </row>
    <row r="195" spans="2:38" s="1855" customFormat="1" x14ac:dyDescent="0.25">
      <c r="B195" s="1850"/>
      <c r="C195" s="1851"/>
      <c r="U195"/>
      <c r="V195"/>
      <c r="W195"/>
      <c r="X195"/>
      <c r="Y195"/>
      <c r="Z195"/>
      <c r="AA195"/>
      <c r="AB195"/>
      <c r="AC195"/>
      <c r="AD195"/>
      <c r="AE195"/>
      <c r="AF195"/>
      <c r="AG195"/>
      <c r="AH195"/>
      <c r="AI195"/>
      <c r="AJ195"/>
      <c r="AK195"/>
      <c r="AL195"/>
    </row>
    <row r="196" spans="2:38" s="1855" customFormat="1" x14ac:dyDescent="0.25">
      <c r="B196" s="1850"/>
      <c r="C196" s="1851"/>
      <c r="U196"/>
      <c r="V196"/>
      <c r="W196"/>
      <c r="X196"/>
      <c r="Y196"/>
      <c r="Z196"/>
      <c r="AA196"/>
      <c r="AB196"/>
      <c r="AC196"/>
      <c r="AD196"/>
      <c r="AE196"/>
      <c r="AF196"/>
      <c r="AG196"/>
      <c r="AH196"/>
      <c r="AI196"/>
      <c r="AJ196"/>
      <c r="AK196"/>
      <c r="AL196"/>
    </row>
    <row r="197" spans="2:38" s="1855" customFormat="1" x14ac:dyDescent="0.25">
      <c r="B197" s="1850"/>
      <c r="C197" s="1851"/>
      <c r="U197"/>
      <c r="V197"/>
      <c r="W197"/>
      <c r="X197"/>
      <c r="Y197"/>
      <c r="Z197"/>
      <c r="AA197"/>
      <c r="AB197"/>
      <c r="AC197"/>
      <c r="AD197"/>
      <c r="AE197"/>
      <c r="AF197"/>
      <c r="AG197"/>
      <c r="AH197"/>
      <c r="AI197"/>
      <c r="AJ197"/>
      <c r="AK197"/>
      <c r="AL197"/>
    </row>
    <row r="198" spans="2:38" s="1855" customFormat="1" x14ac:dyDescent="0.25">
      <c r="B198" s="1850"/>
      <c r="C198" s="1851"/>
      <c r="U198"/>
      <c r="V198"/>
      <c r="W198"/>
      <c r="X198"/>
      <c r="Y198"/>
      <c r="Z198"/>
      <c r="AA198"/>
      <c r="AB198"/>
      <c r="AC198"/>
      <c r="AD198"/>
      <c r="AE198"/>
      <c r="AF198"/>
      <c r="AG198"/>
      <c r="AH198"/>
      <c r="AI198"/>
      <c r="AJ198"/>
      <c r="AK198"/>
      <c r="AL198"/>
    </row>
    <row r="199" spans="2:38" s="1855" customFormat="1" x14ac:dyDescent="0.25">
      <c r="B199" s="1850"/>
      <c r="C199" s="1851"/>
      <c r="U199"/>
      <c r="V199"/>
      <c r="W199"/>
      <c r="X199"/>
      <c r="Y199"/>
      <c r="Z199"/>
      <c r="AA199"/>
      <c r="AB199"/>
      <c r="AC199"/>
      <c r="AD199"/>
      <c r="AE199"/>
      <c r="AF199"/>
      <c r="AG199"/>
      <c r="AH199"/>
      <c r="AI199"/>
      <c r="AJ199"/>
      <c r="AK199"/>
      <c r="AL199"/>
    </row>
    <row r="200" spans="2:38" s="1855" customFormat="1" x14ac:dyDescent="0.25">
      <c r="B200" s="1850"/>
      <c r="C200" s="1851"/>
      <c r="U200"/>
      <c r="V200"/>
      <c r="W200"/>
      <c r="X200"/>
      <c r="Y200"/>
      <c r="Z200"/>
      <c r="AA200"/>
      <c r="AB200"/>
      <c r="AC200"/>
      <c r="AD200"/>
      <c r="AE200"/>
      <c r="AF200"/>
      <c r="AG200"/>
      <c r="AH200"/>
      <c r="AI200"/>
      <c r="AJ200"/>
      <c r="AK200"/>
      <c r="AL200"/>
    </row>
    <row r="201" spans="2:38" s="1855" customFormat="1" x14ac:dyDescent="0.25">
      <c r="B201" s="1850"/>
      <c r="C201" s="1851"/>
      <c r="U201"/>
      <c r="V201"/>
      <c r="W201"/>
      <c r="X201"/>
      <c r="Y201"/>
      <c r="Z201"/>
      <c r="AA201"/>
      <c r="AB201"/>
      <c r="AC201"/>
      <c r="AD201"/>
      <c r="AE201"/>
      <c r="AF201"/>
      <c r="AG201"/>
      <c r="AH201"/>
      <c r="AI201"/>
      <c r="AJ201"/>
      <c r="AK201"/>
      <c r="AL201"/>
    </row>
    <row r="202" spans="2:38" s="1855" customFormat="1" x14ac:dyDescent="0.25">
      <c r="B202" s="1850"/>
      <c r="C202" s="1851"/>
      <c r="U202"/>
      <c r="V202"/>
      <c r="W202"/>
      <c r="X202"/>
      <c r="Y202"/>
      <c r="Z202"/>
      <c r="AA202"/>
      <c r="AB202"/>
      <c r="AC202"/>
      <c r="AD202"/>
      <c r="AE202"/>
      <c r="AF202"/>
      <c r="AG202"/>
      <c r="AH202"/>
      <c r="AI202"/>
      <c r="AJ202"/>
      <c r="AK202"/>
      <c r="AL202"/>
    </row>
    <row r="203" spans="2:38" s="1855" customFormat="1" x14ac:dyDescent="0.25">
      <c r="B203" s="1850"/>
      <c r="C203" s="1851"/>
      <c r="U203"/>
      <c r="V203"/>
      <c r="W203"/>
      <c r="X203"/>
      <c r="Y203"/>
      <c r="Z203"/>
      <c r="AA203"/>
      <c r="AB203"/>
      <c r="AC203"/>
      <c r="AD203"/>
      <c r="AE203"/>
      <c r="AF203"/>
      <c r="AG203"/>
      <c r="AH203"/>
      <c r="AI203"/>
      <c r="AJ203"/>
      <c r="AK203"/>
      <c r="AL203"/>
    </row>
    <row r="204" spans="2:38" s="1855" customFormat="1" x14ac:dyDescent="0.25">
      <c r="B204" s="1850"/>
      <c r="C204" s="1851"/>
      <c r="U204"/>
      <c r="V204"/>
      <c r="W204"/>
      <c r="X204"/>
      <c r="Y204"/>
      <c r="Z204"/>
      <c r="AA204"/>
      <c r="AB204"/>
      <c r="AC204"/>
      <c r="AD204"/>
      <c r="AE204"/>
      <c r="AF204"/>
      <c r="AG204"/>
      <c r="AH204"/>
      <c r="AI204"/>
      <c r="AJ204"/>
      <c r="AK204"/>
      <c r="AL204"/>
    </row>
    <row r="205" spans="2:38" s="1855" customFormat="1" x14ac:dyDescent="0.25">
      <c r="B205" s="1850"/>
      <c r="C205" s="1851"/>
      <c r="U205"/>
      <c r="V205"/>
      <c r="W205"/>
      <c r="X205"/>
      <c r="Y205"/>
      <c r="Z205"/>
      <c r="AA205"/>
      <c r="AB205"/>
      <c r="AC205"/>
      <c r="AD205"/>
      <c r="AE205"/>
      <c r="AF205"/>
      <c r="AG205"/>
      <c r="AH205"/>
      <c r="AI205"/>
      <c r="AJ205"/>
      <c r="AK205"/>
      <c r="AL205"/>
    </row>
    <row r="206" spans="2:38" s="1855" customFormat="1" x14ac:dyDescent="0.25">
      <c r="B206" s="1850"/>
      <c r="C206" s="1851"/>
      <c r="U206"/>
      <c r="V206"/>
      <c r="W206"/>
      <c r="X206"/>
      <c r="Y206"/>
      <c r="Z206"/>
      <c r="AA206"/>
      <c r="AB206"/>
      <c r="AC206"/>
      <c r="AD206"/>
      <c r="AE206"/>
      <c r="AF206"/>
      <c r="AG206"/>
      <c r="AH206"/>
      <c r="AI206"/>
      <c r="AJ206"/>
      <c r="AK206"/>
      <c r="AL206"/>
    </row>
    <row r="207" spans="2:38" s="1855" customFormat="1" x14ac:dyDescent="0.25">
      <c r="B207" s="1850"/>
      <c r="C207" s="1851"/>
      <c r="U207"/>
      <c r="V207"/>
      <c r="W207"/>
      <c r="X207"/>
      <c r="Y207"/>
      <c r="Z207"/>
      <c r="AA207"/>
      <c r="AB207"/>
      <c r="AC207"/>
      <c r="AD207"/>
      <c r="AE207"/>
      <c r="AF207"/>
      <c r="AG207"/>
      <c r="AH207"/>
      <c r="AI207"/>
      <c r="AJ207"/>
      <c r="AK207"/>
      <c r="AL207"/>
    </row>
    <row r="208" spans="2:38" s="1855" customFormat="1" x14ac:dyDescent="0.25">
      <c r="B208" s="1850"/>
      <c r="C208" s="1851"/>
      <c r="U208"/>
      <c r="V208"/>
      <c r="W208"/>
      <c r="X208"/>
      <c r="Y208"/>
      <c r="Z208"/>
      <c r="AA208"/>
      <c r="AB208"/>
      <c r="AC208"/>
      <c r="AD208"/>
      <c r="AE208"/>
      <c r="AF208"/>
      <c r="AG208"/>
      <c r="AH208"/>
      <c r="AI208"/>
      <c r="AJ208"/>
      <c r="AK208"/>
      <c r="AL208"/>
    </row>
    <row r="209" spans="2:38" s="1855" customFormat="1" x14ac:dyDescent="0.25">
      <c r="B209" s="1850"/>
      <c r="C209" s="1851"/>
      <c r="U209"/>
      <c r="V209"/>
      <c r="W209"/>
      <c r="X209"/>
      <c r="Y209"/>
      <c r="Z209"/>
      <c r="AA209"/>
      <c r="AB209"/>
      <c r="AC209"/>
      <c r="AD209"/>
      <c r="AE209"/>
      <c r="AF209"/>
      <c r="AG209"/>
      <c r="AH209"/>
      <c r="AI209"/>
      <c r="AJ209"/>
      <c r="AK209"/>
      <c r="AL209"/>
    </row>
    <row r="210" spans="2:38" s="1855" customFormat="1" x14ac:dyDescent="0.25">
      <c r="B210" s="1850"/>
      <c r="C210" s="1851"/>
      <c r="U210"/>
      <c r="V210"/>
      <c r="W210"/>
      <c r="X210"/>
      <c r="Y210"/>
      <c r="Z210"/>
      <c r="AA210"/>
      <c r="AB210"/>
      <c r="AC210"/>
      <c r="AD210"/>
      <c r="AE210"/>
      <c r="AF210"/>
      <c r="AG210"/>
      <c r="AH210"/>
      <c r="AI210"/>
      <c r="AJ210"/>
      <c r="AK210"/>
      <c r="AL210"/>
    </row>
    <row r="211" spans="2:38" s="1855" customFormat="1" x14ac:dyDescent="0.25">
      <c r="B211" s="1850"/>
      <c r="C211" s="1851"/>
      <c r="U211"/>
      <c r="V211"/>
      <c r="W211"/>
      <c r="X211"/>
      <c r="Y211"/>
      <c r="Z211"/>
      <c r="AA211"/>
      <c r="AB211"/>
      <c r="AC211"/>
      <c r="AD211"/>
      <c r="AE211"/>
      <c r="AF211"/>
      <c r="AG211"/>
      <c r="AH211"/>
      <c r="AI211"/>
      <c r="AJ211"/>
      <c r="AK211"/>
      <c r="AL211"/>
    </row>
    <row r="212" spans="2:38" s="1855" customFormat="1" x14ac:dyDescent="0.25">
      <c r="B212" s="1850"/>
      <c r="C212" s="1851"/>
      <c r="U212"/>
      <c r="V212"/>
      <c r="W212"/>
      <c r="X212"/>
      <c r="Y212"/>
      <c r="Z212"/>
      <c r="AA212"/>
      <c r="AB212"/>
      <c r="AC212"/>
      <c r="AD212"/>
      <c r="AE212"/>
      <c r="AF212"/>
      <c r="AG212"/>
      <c r="AH212"/>
      <c r="AI212"/>
      <c r="AJ212"/>
      <c r="AK212"/>
      <c r="AL212"/>
    </row>
    <row r="213" spans="2:38" s="1855" customFormat="1" x14ac:dyDescent="0.25">
      <c r="B213" s="1850"/>
      <c r="C213" s="1851"/>
      <c r="U213"/>
      <c r="V213"/>
      <c r="W213"/>
      <c r="X213"/>
      <c r="Y213"/>
      <c r="Z213"/>
      <c r="AA213"/>
      <c r="AB213"/>
      <c r="AC213"/>
      <c r="AD213"/>
      <c r="AE213"/>
      <c r="AF213"/>
      <c r="AG213"/>
      <c r="AH213"/>
      <c r="AI213"/>
      <c r="AJ213"/>
      <c r="AK213"/>
      <c r="AL213"/>
    </row>
    <row r="214" spans="2:38" s="1855" customFormat="1" x14ac:dyDescent="0.25">
      <c r="B214" s="1850"/>
      <c r="C214" s="1851"/>
      <c r="U214"/>
      <c r="V214"/>
      <c r="W214"/>
      <c r="X214"/>
      <c r="Y214"/>
      <c r="Z214"/>
      <c r="AA214"/>
      <c r="AB214"/>
      <c r="AC214"/>
      <c r="AD214"/>
      <c r="AE214"/>
      <c r="AF214"/>
      <c r="AG214"/>
      <c r="AH214"/>
      <c r="AI214"/>
      <c r="AJ214"/>
      <c r="AK214"/>
      <c r="AL214"/>
    </row>
    <row r="215" spans="2:38" s="1855" customFormat="1" x14ac:dyDescent="0.25">
      <c r="B215" s="1850"/>
      <c r="C215" s="1851"/>
      <c r="U215"/>
      <c r="V215"/>
      <c r="W215"/>
      <c r="X215"/>
      <c r="Y215"/>
      <c r="Z215"/>
      <c r="AA215"/>
      <c r="AB215"/>
      <c r="AC215"/>
      <c r="AD215"/>
      <c r="AE215"/>
      <c r="AF215"/>
      <c r="AG215"/>
      <c r="AH215"/>
      <c r="AI215"/>
      <c r="AJ215"/>
      <c r="AK215"/>
      <c r="AL215"/>
    </row>
    <row r="216" spans="2:38" s="1855" customFormat="1" x14ac:dyDescent="0.25">
      <c r="B216" s="1850"/>
      <c r="C216" s="1851"/>
      <c r="U216"/>
      <c r="V216"/>
      <c r="W216"/>
      <c r="X216"/>
      <c r="Y216"/>
      <c r="Z216"/>
      <c r="AA216"/>
      <c r="AB216"/>
      <c r="AC216"/>
      <c r="AD216"/>
      <c r="AE216"/>
      <c r="AF216"/>
      <c r="AG216"/>
      <c r="AH216"/>
      <c r="AI216"/>
      <c r="AJ216"/>
      <c r="AK216"/>
      <c r="AL216"/>
    </row>
    <row r="217" spans="2:38" s="1855" customFormat="1" x14ac:dyDescent="0.25">
      <c r="B217" s="1850"/>
      <c r="C217" s="1851"/>
      <c r="U217"/>
      <c r="V217"/>
      <c r="W217"/>
      <c r="X217"/>
      <c r="Y217"/>
      <c r="Z217"/>
      <c r="AA217"/>
      <c r="AB217"/>
      <c r="AC217"/>
      <c r="AD217"/>
      <c r="AE217"/>
      <c r="AF217"/>
      <c r="AG217"/>
      <c r="AH217"/>
      <c r="AI217"/>
      <c r="AJ217"/>
      <c r="AK217"/>
      <c r="AL217"/>
    </row>
    <row r="218" spans="2:38" s="1855" customFormat="1" x14ac:dyDescent="0.25">
      <c r="B218" s="1850"/>
      <c r="C218" s="1851"/>
      <c r="U218"/>
      <c r="V218"/>
      <c r="W218"/>
      <c r="X218"/>
      <c r="Y218"/>
      <c r="Z218"/>
      <c r="AA218"/>
      <c r="AB218"/>
      <c r="AC218"/>
      <c r="AD218"/>
      <c r="AE218"/>
      <c r="AF218"/>
      <c r="AG218"/>
      <c r="AH218"/>
      <c r="AI218"/>
      <c r="AJ218"/>
      <c r="AK218"/>
      <c r="AL218"/>
    </row>
    <row r="219" spans="2:38" s="1855" customFormat="1" x14ac:dyDescent="0.25">
      <c r="B219" s="1850"/>
      <c r="C219" s="1851"/>
      <c r="U219"/>
      <c r="V219"/>
      <c r="W219"/>
      <c r="X219"/>
      <c r="Y219"/>
      <c r="Z219"/>
      <c r="AA219"/>
      <c r="AB219"/>
      <c r="AC219"/>
      <c r="AD219"/>
      <c r="AE219"/>
      <c r="AF219"/>
      <c r="AG219"/>
      <c r="AH219"/>
      <c r="AI219"/>
      <c r="AJ219"/>
      <c r="AK219"/>
      <c r="AL219"/>
    </row>
    <row r="220" spans="2:38" s="1855" customFormat="1" x14ac:dyDescent="0.25">
      <c r="B220" s="1850"/>
      <c r="C220" s="1851"/>
      <c r="U220"/>
      <c r="V220"/>
      <c r="W220"/>
      <c r="X220"/>
      <c r="Y220"/>
      <c r="Z220"/>
      <c r="AA220"/>
      <c r="AB220"/>
      <c r="AC220"/>
      <c r="AD220"/>
      <c r="AE220"/>
      <c r="AF220"/>
      <c r="AG220"/>
      <c r="AH220"/>
      <c r="AI220"/>
      <c r="AJ220"/>
      <c r="AK220"/>
      <c r="AL220"/>
    </row>
    <row r="221" spans="2:38" s="1855" customFormat="1" x14ac:dyDescent="0.25">
      <c r="B221" s="1850"/>
      <c r="C221" s="1851"/>
      <c r="U221"/>
      <c r="V221"/>
      <c r="W221"/>
      <c r="X221"/>
      <c r="Y221"/>
      <c r="Z221"/>
      <c r="AA221"/>
      <c r="AB221"/>
      <c r="AC221"/>
      <c r="AD221"/>
      <c r="AE221"/>
      <c r="AF221"/>
      <c r="AG221"/>
      <c r="AH221"/>
      <c r="AI221"/>
      <c r="AJ221"/>
      <c r="AK221"/>
      <c r="AL221"/>
    </row>
    <row r="222" spans="2:38" s="1855" customFormat="1" x14ac:dyDescent="0.25">
      <c r="B222" s="1850"/>
      <c r="C222" s="1851"/>
      <c r="U222"/>
      <c r="V222"/>
      <c r="W222"/>
      <c r="X222"/>
      <c r="Y222"/>
      <c r="Z222"/>
      <c r="AA222"/>
      <c r="AB222"/>
      <c r="AC222"/>
      <c r="AD222"/>
      <c r="AE222"/>
      <c r="AF222"/>
      <c r="AG222"/>
      <c r="AH222"/>
      <c r="AI222"/>
      <c r="AJ222"/>
      <c r="AK222"/>
      <c r="AL222"/>
    </row>
    <row r="223" spans="2:38" s="1855" customFormat="1" x14ac:dyDescent="0.25">
      <c r="B223" s="1850"/>
      <c r="C223" s="1851"/>
      <c r="U223"/>
      <c r="V223"/>
      <c r="W223"/>
      <c r="X223"/>
      <c r="Y223"/>
      <c r="Z223"/>
      <c r="AA223"/>
      <c r="AB223"/>
      <c r="AC223"/>
      <c r="AD223"/>
      <c r="AE223"/>
      <c r="AF223"/>
      <c r="AG223"/>
      <c r="AH223"/>
      <c r="AI223"/>
      <c r="AJ223"/>
      <c r="AK223"/>
      <c r="AL223"/>
    </row>
    <row r="224" spans="2:38" s="1855" customFormat="1" x14ac:dyDescent="0.25">
      <c r="B224" s="1850"/>
      <c r="C224" s="1851"/>
      <c r="U224"/>
      <c r="V224"/>
      <c r="W224"/>
      <c r="X224"/>
      <c r="Y224"/>
      <c r="Z224"/>
      <c r="AA224"/>
      <c r="AB224"/>
      <c r="AC224"/>
      <c r="AD224"/>
      <c r="AE224"/>
      <c r="AF224"/>
      <c r="AG224"/>
      <c r="AH224"/>
      <c r="AI224"/>
      <c r="AJ224"/>
      <c r="AK224"/>
      <c r="AL224"/>
    </row>
    <row r="225" spans="2:38" s="1855" customFormat="1" x14ac:dyDescent="0.25">
      <c r="B225" s="1850"/>
      <c r="C225" s="1851"/>
      <c r="U225"/>
      <c r="V225"/>
      <c r="W225"/>
      <c r="X225"/>
      <c r="Y225"/>
      <c r="Z225"/>
      <c r="AA225"/>
      <c r="AB225"/>
      <c r="AC225"/>
      <c r="AD225"/>
      <c r="AE225"/>
      <c r="AF225"/>
      <c r="AG225"/>
      <c r="AH225"/>
      <c r="AI225"/>
      <c r="AJ225"/>
      <c r="AK225"/>
      <c r="AL225"/>
    </row>
    <row r="226" spans="2:38" s="1855" customFormat="1" x14ac:dyDescent="0.25">
      <c r="B226" s="1850"/>
      <c r="C226" s="1851"/>
      <c r="U226"/>
      <c r="V226"/>
      <c r="W226"/>
      <c r="X226"/>
      <c r="Y226"/>
      <c r="Z226"/>
      <c r="AA226"/>
      <c r="AB226"/>
      <c r="AC226"/>
      <c r="AD226"/>
      <c r="AE226"/>
      <c r="AF226"/>
      <c r="AG226"/>
      <c r="AH226"/>
      <c r="AI226"/>
      <c r="AJ226"/>
      <c r="AK226"/>
      <c r="AL226"/>
    </row>
    <row r="227" spans="2:38" s="1855" customFormat="1" x14ac:dyDescent="0.25">
      <c r="B227" s="1850"/>
      <c r="C227" s="1851"/>
      <c r="U227"/>
      <c r="V227"/>
      <c r="W227"/>
      <c r="X227"/>
      <c r="Y227"/>
      <c r="Z227"/>
      <c r="AA227"/>
      <c r="AB227"/>
      <c r="AC227"/>
      <c r="AD227"/>
      <c r="AE227"/>
      <c r="AF227"/>
      <c r="AG227"/>
      <c r="AH227"/>
      <c r="AI227"/>
      <c r="AJ227"/>
      <c r="AK227"/>
      <c r="AL227"/>
    </row>
    <row r="228" spans="2:38" s="1855" customFormat="1" x14ac:dyDescent="0.25">
      <c r="B228" s="1850"/>
      <c r="C228" s="1851"/>
      <c r="U228"/>
      <c r="V228"/>
      <c r="W228"/>
      <c r="X228"/>
      <c r="Y228"/>
      <c r="Z228"/>
      <c r="AA228"/>
      <c r="AB228"/>
      <c r="AC228"/>
      <c r="AD228"/>
      <c r="AE228"/>
      <c r="AF228"/>
      <c r="AG228"/>
      <c r="AH228"/>
      <c r="AI228"/>
      <c r="AJ228"/>
      <c r="AK228"/>
      <c r="AL228"/>
    </row>
    <row r="229" spans="2:38" s="1855" customFormat="1" x14ac:dyDescent="0.25">
      <c r="B229" s="1850"/>
      <c r="C229" s="1851"/>
      <c r="U229"/>
      <c r="V229"/>
      <c r="W229"/>
      <c r="X229"/>
      <c r="Y229"/>
      <c r="Z229"/>
      <c r="AA229"/>
      <c r="AB229"/>
      <c r="AC229"/>
      <c r="AD229"/>
      <c r="AE229"/>
      <c r="AF229"/>
      <c r="AG229"/>
      <c r="AH229"/>
      <c r="AI229"/>
      <c r="AJ229"/>
      <c r="AK229"/>
      <c r="AL229"/>
    </row>
    <row r="230" spans="2:38" s="1855" customFormat="1" x14ac:dyDescent="0.25">
      <c r="B230" s="1850"/>
      <c r="C230" s="1851"/>
      <c r="U230"/>
      <c r="V230"/>
      <c r="W230"/>
      <c r="X230"/>
      <c r="Y230"/>
      <c r="Z230"/>
      <c r="AA230"/>
      <c r="AB230"/>
      <c r="AC230"/>
      <c r="AD230"/>
      <c r="AE230"/>
      <c r="AF230"/>
      <c r="AG230"/>
      <c r="AH230"/>
      <c r="AI230"/>
      <c r="AJ230"/>
      <c r="AK230"/>
      <c r="AL230"/>
    </row>
    <row r="231" spans="2:38" s="1855" customFormat="1" x14ac:dyDescent="0.25">
      <c r="B231" s="1850"/>
      <c r="C231" s="1851"/>
      <c r="U231"/>
      <c r="V231"/>
      <c r="W231"/>
      <c r="X231"/>
      <c r="Y231"/>
      <c r="Z231"/>
      <c r="AA231"/>
      <c r="AB231"/>
      <c r="AC231"/>
      <c r="AD231"/>
      <c r="AE231"/>
      <c r="AF231"/>
      <c r="AG231"/>
      <c r="AH231"/>
      <c r="AI231"/>
      <c r="AJ231"/>
      <c r="AK231"/>
      <c r="AL231"/>
    </row>
    <row r="232" spans="2:38" s="1855" customFormat="1" x14ac:dyDescent="0.25">
      <c r="B232" s="1850"/>
      <c r="C232" s="1851"/>
      <c r="U232"/>
      <c r="V232"/>
      <c r="W232"/>
      <c r="X232"/>
      <c r="Y232"/>
      <c r="Z232"/>
      <c r="AA232"/>
      <c r="AB232"/>
      <c r="AC232"/>
      <c r="AD232"/>
      <c r="AE232"/>
      <c r="AF232"/>
      <c r="AG232"/>
      <c r="AH232"/>
      <c r="AI232"/>
      <c r="AJ232"/>
      <c r="AK232"/>
      <c r="AL232"/>
    </row>
    <row r="233" spans="2:38" s="1855" customFormat="1" x14ac:dyDescent="0.25">
      <c r="B233" s="1850"/>
      <c r="C233" s="1851"/>
      <c r="U233"/>
      <c r="V233"/>
      <c r="W233"/>
      <c r="X233"/>
      <c r="Y233"/>
      <c r="Z233"/>
      <c r="AA233"/>
      <c r="AB233"/>
      <c r="AC233"/>
      <c r="AD233"/>
      <c r="AE233"/>
      <c r="AF233"/>
      <c r="AG233"/>
      <c r="AH233"/>
      <c r="AI233"/>
      <c r="AJ233"/>
      <c r="AK233"/>
      <c r="AL233"/>
    </row>
    <row r="234" spans="2:38" s="1855" customFormat="1" x14ac:dyDescent="0.25">
      <c r="B234" s="1850"/>
      <c r="C234" s="1851"/>
      <c r="U234"/>
      <c r="V234"/>
      <c r="W234"/>
      <c r="X234"/>
      <c r="Y234"/>
      <c r="Z234"/>
      <c r="AA234"/>
      <c r="AB234"/>
      <c r="AC234"/>
      <c r="AD234"/>
      <c r="AE234"/>
      <c r="AF234"/>
      <c r="AG234"/>
      <c r="AH234"/>
      <c r="AI234"/>
      <c r="AJ234"/>
      <c r="AK234"/>
      <c r="AL234"/>
    </row>
    <row r="235" spans="2:38" s="1855" customFormat="1" x14ac:dyDescent="0.25">
      <c r="B235" s="1850"/>
      <c r="C235" s="1851"/>
      <c r="U235"/>
      <c r="V235"/>
      <c r="W235"/>
      <c r="X235"/>
      <c r="Y235"/>
      <c r="Z235"/>
      <c r="AA235"/>
      <c r="AB235"/>
      <c r="AC235"/>
      <c r="AD235"/>
      <c r="AE235"/>
      <c r="AF235"/>
      <c r="AG235"/>
      <c r="AH235"/>
      <c r="AI235"/>
      <c r="AJ235"/>
      <c r="AK235"/>
      <c r="AL235"/>
    </row>
    <row r="236" spans="2:38" s="1855" customFormat="1" x14ac:dyDescent="0.25">
      <c r="B236" s="1850"/>
      <c r="C236" s="1851"/>
      <c r="U236"/>
      <c r="V236"/>
      <c r="W236"/>
      <c r="X236"/>
      <c r="Y236"/>
      <c r="Z236"/>
      <c r="AA236"/>
      <c r="AB236"/>
      <c r="AC236"/>
      <c r="AD236"/>
      <c r="AE236"/>
      <c r="AF236"/>
      <c r="AG236"/>
      <c r="AH236"/>
      <c r="AI236"/>
      <c r="AJ236"/>
      <c r="AK236"/>
      <c r="AL236"/>
    </row>
    <row r="237" spans="2:38" s="1855" customFormat="1" x14ac:dyDescent="0.25">
      <c r="B237" s="1850"/>
      <c r="C237" s="1851"/>
      <c r="U237"/>
      <c r="V237"/>
      <c r="W237"/>
      <c r="X237"/>
      <c r="Y237"/>
      <c r="Z237"/>
      <c r="AA237"/>
      <c r="AB237"/>
      <c r="AC237"/>
      <c r="AD237"/>
      <c r="AE237"/>
      <c r="AF237"/>
      <c r="AG237"/>
      <c r="AH237"/>
      <c r="AI237"/>
      <c r="AJ237"/>
      <c r="AK237"/>
      <c r="AL237"/>
    </row>
    <row r="238" spans="2:38" s="1855" customFormat="1" x14ac:dyDescent="0.25">
      <c r="B238" s="1850"/>
      <c r="C238" s="1851"/>
      <c r="U238"/>
      <c r="V238"/>
      <c r="W238"/>
      <c r="X238"/>
      <c r="Y238"/>
      <c r="Z238"/>
      <c r="AA238"/>
      <c r="AB238"/>
      <c r="AC238"/>
      <c r="AD238"/>
      <c r="AE238"/>
      <c r="AF238"/>
      <c r="AG238"/>
      <c r="AH238"/>
      <c r="AI238"/>
      <c r="AJ238"/>
      <c r="AK238"/>
      <c r="AL238"/>
    </row>
    <row r="239" spans="2:38" s="1855" customFormat="1" x14ac:dyDescent="0.25">
      <c r="B239" s="1850"/>
      <c r="C239" s="1851"/>
      <c r="U239"/>
      <c r="V239"/>
      <c r="W239"/>
      <c r="X239"/>
      <c r="Y239"/>
      <c r="Z239"/>
      <c r="AA239"/>
      <c r="AB239"/>
      <c r="AC239"/>
      <c r="AD239"/>
      <c r="AE239"/>
      <c r="AF239"/>
      <c r="AG239"/>
      <c r="AH239"/>
      <c r="AI239"/>
      <c r="AJ239"/>
      <c r="AK239"/>
      <c r="AL239"/>
    </row>
    <row r="240" spans="2:38" s="1855" customFormat="1" x14ac:dyDescent="0.25">
      <c r="B240" s="1850"/>
      <c r="C240" s="1851"/>
      <c r="U240"/>
      <c r="V240"/>
      <c r="W240"/>
      <c r="X240"/>
      <c r="Y240"/>
      <c r="Z240"/>
      <c r="AA240"/>
      <c r="AB240"/>
      <c r="AC240"/>
      <c r="AD240"/>
      <c r="AE240"/>
      <c r="AF240"/>
      <c r="AG240"/>
      <c r="AH240"/>
      <c r="AI240"/>
      <c r="AJ240"/>
      <c r="AK240"/>
      <c r="AL240"/>
    </row>
    <row r="241" spans="2:38" s="1855" customFormat="1" x14ac:dyDescent="0.25">
      <c r="B241" s="1850"/>
      <c r="C241" s="1851"/>
      <c r="U241"/>
      <c r="V241"/>
      <c r="W241"/>
      <c r="X241"/>
      <c r="Y241"/>
      <c r="Z241"/>
      <c r="AA241"/>
      <c r="AB241"/>
      <c r="AC241"/>
      <c r="AD241"/>
      <c r="AE241"/>
      <c r="AF241"/>
      <c r="AG241"/>
      <c r="AH241"/>
      <c r="AI241"/>
      <c r="AJ241"/>
      <c r="AK241"/>
      <c r="AL241"/>
    </row>
    <row r="242" spans="2:38" s="1855" customFormat="1" x14ac:dyDescent="0.25">
      <c r="B242" s="1850"/>
      <c r="C242" s="1851"/>
      <c r="U242"/>
      <c r="V242"/>
      <c r="W242"/>
      <c r="X242"/>
      <c r="Y242"/>
      <c r="Z242"/>
      <c r="AA242"/>
      <c r="AB242"/>
      <c r="AC242"/>
      <c r="AD242"/>
      <c r="AE242"/>
      <c r="AF242"/>
      <c r="AG242"/>
      <c r="AH242"/>
      <c r="AI242"/>
      <c r="AJ242"/>
      <c r="AK242"/>
      <c r="AL242"/>
    </row>
    <row r="243" spans="2:38" s="1855" customFormat="1" x14ac:dyDescent="0.25">
      <c r="B243" s="1850"/>
      <c r="C243" s="1851"/>
      <c r="U243"/>
      <c r="V243"/>
      <c r="W243"/>
      <c r="X243"/>
      <c r="Y243"/>
      <c r="Z243"/>
      <c r="AA243"/>
      <c r="AB243"/>
      <c r="AC243"/>
      <c r="AD243"/>
      <c r="AE243"/>
      <c r="AF243"/>
      <c r="AG243"/>
      <c r="AH243"/>
      <c r="AI243"/>
      <c r="AJ243"/>
      <c r="AK243"/>
      <c r="AL243"/>
    </row>
    <row r="244" spans="2:38" s="1855" customFormat="1" x14ac:dyDescent="0.25">
      <c r="B244" s="1850"/>
      <c r="C244" s="1851"/>
      <c r="U244"/>
      <c r="V244"/>
      <c r="W244"/>
      <c r="X244"/>
      <c r="Y244"/>
      <c r="Z244"/>
      <c r="AA244"/>
      <c r="AB244"/>
      <c r="AC244"/>
      <c r="AD244"/>
      <c r="AE244"/>
      <c r="AF244"/>
      <c r="AG244"/>
      <c r="AH244"/>
      <c r="AI244"/>
      <c r="AJ244"/>
      <c r="AK244"/>
      <c r="AL244"/>
    </row>
    <row r="245" spans="2:38" s="1855" customFormat="1" x14ac:dyDescent="0.25">
      <c r="B245" s="1850"/>
      <c r="C245" s="1851"/>
      <c r="U245"/>
      <c r="V245"/>
      <c r="W245"/>
      <c r="X245"/>
      <c r="Y245"/>
      <c r="Z245"/>
      <c r="AA245"/>
      <c r="AB245"/>
      <c r="AC245"/>
      <c r="AD245"/>
      <c r="AE245"/>
      <c r="AF245"/>
      <c r="AG245"/>
      <c r="AH245"/>
      <c r="AI245"/>
      <c r="AJ245"/>
      <c r="AK245"/>
      <c r="AL245"/>
    </row>
    <row r="246" spans="2:38" s="1855" customFormat="1" x14ac:dyDescent="0.25">
      <c r="B246" s="1850"/>
      <c r="C246" s="1851"/>
      <c r="U246"/>
      <c r="V246"/>
      <c r="W246"/>
      <c r="X246"/>
      <c r="Y246"/>
      <c r="Z246"/>
      <c r="AA246"/>
      <c r="AB246"/>
      <c r="AC246"/>
      <c r="AD246"/>
      <c r="AE246"/>
      <c r="AF246"/>
      <c r="AG246"/>
      <c r="AH246"/>
      <c r="AI246"/>
      <c r="AJ246"/>
      <c r="AK246"/>
      <c r="AL246"/>
    </row>
    <row r="247" spans="2:38" s="1855" customFormat="1" x14ac:dyDescent="0.25">
      <c r="B247" s="1850"/>
      <c r="C247" s="1851"/>
      <c r="U247"/>
      <c r="V247"/>
      <c r="W247"/>
      <c r="X247"/>
      <c r="Y247"/>
      <c r="Z247"/>
      <c r="AA247"/>
      <c r="AB247"/>
      <c r="AC247"/>
      <c r="AD247"/>
      <c r="AE247"/>
      <c r="AF247"/>
      <c r="AG247"/>
      <c r="AH247"/>
      <c r="AI247"/>
      <c r="AJ247"/>
      <c r="AK247"/>
      <c r="AL247"/>
    </row>
    <row r="248" spans="2:38" s="1855" customFormat="1" x14ac:dyDescent="0.25">
      <c r="B248" s="1850"/>
      <c r="C248" s="1851"/>
      <c r="U248"/>
      <c r="V248"/>
      <c r="W248"/>
      <c r="X248"/>
      <c r="Y248"/>
      <c r="Z248"/>
      <c r="AA248"/>
      <c r="AB248"/>
      <c r="AC248"/>
      <c r="AD248"/>
      <c r="AE248"/>
      <c r="AF248"/>
      <c r="AG248"/>
      <c r="AH248"/>
      <c r="AI248"/>
      <c r="AJ248"/>
      <c r="AK248"/>
      <c r="AL248"/>
    </row>
    <row r="249" spans="2:38" s="1855" customFormat="1" x14ac:dyDescent="0.25">
      <c r="B249" s="1850"/>
      <c r="C249" s="1851"/>
      <c r="U249"/>
      <c r="V249"/>
      <c r="W249"/>
      <c r="X249"/>
      <c r="Y249"/>
      <c r="Z249"/>
      <c r="AA249"/>
      <c r="AB249"/>
      <c r="AC249"/>
      <c r="AD249"/>
      <c r="AE249"/>
      <c r="AF249"/>
      <c r="AG249"/>
      <c r="AH249"/>
      <c r="AI249"/>
      <c r="AJ249"/>
      <c r="AK249"/>
      <c r="AL249"/>
    </row>
    <row r="250" spans="2:38" s="1855" customFormat="1" x14ac:dyDescent="0.25">
      <c r="B250" s="1850"/>
      <c r="C250" s="1851"/>
      <c r="U250"/>
      <c r="V250"/>
      <c r="W250"/>
      <c r="X250"/>
      <c r="Y250"/>
      <c r="Z250"/>
      <c r="AA250"/>
      <c r="AB250"/>
      <c r="AC250"/>
      <c r="AD250"/>
      <c r="AE250"/>
      <c r="AF250"/>
      <c r="AG250"/>
      <c r="AH250"/>
      <c r="AI250"/>
      <c r="AJ250"/>
      <c r="AK250"/>
      <c r="AL250"/>
    </row>
    <row r="251" spans="2:38" s="1855" customFormat="1" x14ac:dyDescent="0.25">
      <c r="B251" s="1850"/>
      <c r="C251" s="1851"/>
      <c r="U251"/>
      <c r="V251"/>
      <c r="W251"/>
      <c r="X251"/>
      <c r="Y251"/>
      <c r="Z251"/>
      <c r="AA251"/>
      <c r="AB251"/>
      <c r="AC251"/>
      <c r="AD251"/>
      <c r="AE251"/>
      <c r="AF251"/>
      <c r="AG251"/>
      <c r="AH251"/>
      <c r="AI251"/>
      <c r="AJ251"/>
      <c r="AK251"/>
      <c r="AL251"/>
    </row>
    <row r="252" spans="2:38" s="1855" customFormat="1" x14ac:dyDescent="0.25">
      <c r="B252" s="1850"/>
      <c r="C252" s="1851"/>
      <c r="U252"/>
      <c r="V252"/>
      <c r="W252"/>
      <c r="X252"/>
      <c r="Y252"/>
      <c r="Z252"/>
      <c r="AA252"/>
      <c r="AB252"/>
      <c r="AC252"/>
      <c r="AD252"/>
      <c r="AE252"/>
      <c r="AF252"/>
      <c r="AG252"/>
      <c r="AH252"/>
      <c r="AI252"/>
      <c r="AJ252"/>
      <c r="AK252"/>
      <c r="AL252"/>
    </row>
    <row r="253" spans="2:38" s="1855" customFormat="1" x14ac:dyDescent="0.25">
      <c r="B253" s="1850"/>
      <c r="C253" s="1851"/>
      <c r="U253"/>
      <c r="V253"/>
      <c r="W253"/>
      <c r="X253"/>
      <c r="Y253"/>
      <c r="Z253"/>
      <c r="AA253"/>
      <c r="AB253"/>
      <c r="AC253"/>
      <c r="AD253"/>
      <c r="AE253"/>
      <c r="AF253"/>
      <c r="AG253"/>
      <c r="AH253"/>
      <c r="AI253"/>
      <c r="AJ253"/>
      <c r="AK253"/>
      <c r="AL253"/>
    </row>
    <row r="254" spans="2:38" s="1855" customFormat="1" x14ac:dyDescent="0.25">
      <c r="B254" s="1850"/>
      <c r="C254" s="1851"/>
      <c r="U254"/>
      <c r="V254"/>
      <c r="W254"/>
      <c r="X254"/>
      <c r="Y254"/>
      <c r="Z254"/>
      <c r="AA254"/>
      <c r="AB254"/>
      <c r="AC254"/>
      <c r="AD254"/>
      <c r="AE254"/>
      <c r="AF254"/>
      <c r="AG254"/>
      <c r="AH254"/>
      <c r="AI254"/>
      <c r="AJ254"/>
      <c r="AK254"/>
      <c r="AL254"/>
    </row>
    <row r="255" spans="2:38" s="1855" customFormat="1" x14ac:dyDescent="0.25">
      <c r="B255" s="1850"/>
      <c r="C255" s="1851"/>
      <c r="U255"/>
      <c r="V255"/>
      <c r="W255"/>
      <c r="X255"/>
      <c r="Y255"/>
      <c r="Z255"/>
      <c r="AA255"/>
      <c r="AB255"/>
      <c r="AC255"/>
      <c r="AD255"/>
      <c r="AE255"/>
      <c r="AF255"/>
      <c r="AG255"/>
      <c r="AH255"/>
      <c r="AI255"/>
      <c r="AJ255"/>
      <c r="AK255"/>
      <c r="AL255"/>
    </row>
    <row r="256" spans="2:38" s="1855" customFormat="1" x14ac:dyDescent="0.25">
      <c r="B256" s="1850"/>
      <c r="C256" s="1851"/>
      <c r="U256"/>
      <c r="V256"/>
      <c r="W256"/>
      <c r="X256"/>
      <c r="Y256"/>
      <c r="Z256"/>
      <c r="AA256"/>
      <c r="AB256"/>
      <c r="AC256"/>
      <c r="AD256"/>
      <c r="AE256"/>
      <c r="AF256"/>
      <c r="AG256"/>
      <c r="AH256"/>
      <c r="AI256"/>
      <c r="AJ256"/>
      <c r="AK256"/>
      <c r="AL256"/>
    </row>
    <row r="257" spans="2:38" s="1855" customFormat="1" x14ac:dyDescent="0.25">
      <c r="B257" s="1850"/>
      <c r="C257" s="1851"/>
      <c r="U257"/>
      <c r="V257"/>
      <c r="W257"/>
      <c r="X257"/>
      <c r="Y257"/>
      <c r="Z257"/>
      <c r="AA257"/>
      <c r="AB257"/>
      <c r="AC257"/>
      <c r="AD257"/>
      <c r="AE257"/>
      <c r="AF257"/>
      <c r="AG257"/>
      <c r="AH257"/>
      <c r="AI257"/>
      <c r="AJ257"/>
      <c r="AK257"/>
      <c r="AL257"/>
    </row>
    <row r="258" spans="2:38" s="1855" customFormat="1" x14ac:dyDescent="0.25">
      <c r="B258" s="1850"/>
      <c r="C258" s="1851"/>
      <c r="U258"/>
      <c r="V258"/>
      <c r="W258"/>
      <c r="X258"/>
      <c r="Y258"/>
      <c r="Z258"/>
      <c r="AA258"/>
      <c r="AB258"/>
      <c r="AC258"/>
      <c r="AD258"/>
      <c r="AE258"/>
      <c r="AF258"/>
      <c r="AG258"/>
      <c r="AH258"/>
      <c r="AI258"/>
      <c r="AJ258"/>
      <c r="AK258"/>
      <c r="AL258"/>
    </row>
    <row r="259" spans="2:38" s="1855" customFormat="1" x14ac:dyDescent="0.25">
      <c r="B259" s="1850"/>
      <c r="C259" s="1851"/>
      <c r="U259"/>
      <c r="V259"/>
      <c r="W259"/>
      <c r="X259"/>
      <c r="Y259"/>
      <c r="Z259"/>
      <c r="AA259"/>
      <c r="AB259"/>
      <c r="AC259"/>
      <c r="AD259"/>
      <c r="AE259"/>
      <c r="AF259"/>
      <c r="AG259"/>
      <c r="AH259"/>
      <c r="AI259"/>
      <c r="AJ259"/>
      <c r="AK259"/>
      <c r="AL259"/>
    </row>
    <row r="260" spans="2:38" s="1855" customFormat="1" x14ac:dyDescent="0.25">
      <c r="B260" s="1850"/>
      <c r="C260" s="1851"/>
      <c r="U260"/>
      <c r="V260"/>
      <c r="W260"/>
      <c r="X260"/>
      <c r="Y260"/>
      <c r="Z260"/>
      <c r="AA260"/>
      <c r="AB260"/>
      <c r="AC260"/>
      <c r="AD260"/>
      <c r="AE260"/>
      <c r="AF260"/>
      <c r="AG260"/>
      <c r="AH260"/>
      <c r="AI260"/>
      <c r="AJ260"/>
      <c r="AK260"/>
      <c r="AL260"/>
    </row>
    <row r="261" spans="2:38" s="1855" customFormat="1" x14ac:dyDescent="0.25">
      <c r="B261" s="1850"/>
      <c r="C261" s="1851"/>
      <c r="U261"/>
      <c r="V261"/>
      <c r="W261"/>
      <c r="X261"/>
      <c r="Y261"/>
      <c r="Z261"/>
      <c r="AA261"/>
      <c r="AB261"/>
      <c r="AC261"/>
      <c r="AD261"/>
      <c r="AE261"/>
      <c r="AF261"/>
      <c r="AG261"/>
      <c r="AH261"/>
      <c r="AI261"/>
      <c r="AJ261"/>
      <c r="AK261"/>
      <c r="AL261"/>
    </row>
    <row r="262" spans="2:38" s="1855" customFormat="1" x14ac:dyDescent="0.25">
      <c r="B262" s="1850"/>
      <c r="C262" s="1851"/>
      <c r="U262"/>
      <c r="V262"/>
      <c r="W262"/>
      <c r="X262"/>
      <c r="Y262"/>
      <c r="Z262"/>
      <c r="AA262"/>
      <c r="AB262"/>
      <c r="AC262"/>
      <c r="AD262"/>
      <c r="AE262"/>
      <c r="AF262"/>
      <c r="AG262"/>
      <c r="AH262"/>
      <c r="AI262"/>
      <c r="AJ262"/>
      <c r="AK262"/>
      <c r="AL262"/>
    </row>
    <row r="263" spans="2:38" s="1855" customFormat="1" x14ac:dyDescent="0.25">
      <c r="B263" s="1850"/>
      <c r="C263" s="1851"/>
      <c r="U263"/>
      <c r="V263"/>
      <c r="W263"/>
      <c r="X263"/>
      <c r="Y263"/>
      <c r="Z263"/>
      <c r="AA263"/>
      <c r="AB263"/>
      <c r="AC263"/>
      <c r="AD263"/>
      <c r="AE263"/>
      <c r="AF263"/>
      <c r="AG263"/>
      <c r="AH263"/>
      <c r="AI263"/>
      <c r="AJ263"/>
      <c r="AK263"/>
      <c r="AL263"/>
    </row>
    <row r="264" spans="2:38" s="1855" customFormat="1" x14ac:dyDescent="0.25">
      <c r="B264" s="1850"/>
      <c r="C264" s="1851"/>
      <c r="U264"/>
      <c r="V264"/>
      <c r="W264"/>
      <c r="X264"/>
      <c r="Y264"/>
      <c r="Z264"/>
      <c r="AA264"/>
      <c r="AB264"/>
      <c r="AC264"/>
      <c r="AD264"/>
      <c r="AE264"/>
      <c r="AF264"/>
      <c r="AG264"/>
      <c r="AH264"/>
      <c r="AI264"/>
      <c r="AJ264"/>
      <c r="AK264"/>
      <c r="AL264"/>
    </row>
    <row r="265" spans="2:38" s="1855" customFormat="1" x14ac:dyDescent="0.25">
      <c r="B265" s="1850"/>
      <c r="C265" s="1851"/>
      <c r="U265"/>
      <c r="V265"/>
      <c r="W265"/>
      <c r="X265"/>
      <c r="Y265"/>
      <c r="Z265"/>
      <c r="AA265"/>
      <c r="AB265"/>
      <c r="AC265"/>
      <c r="AD265"/>
      <c r="AE265"/>
      <c r="AF265"/>
      <c r="AG265"/>
      <c r="AH265"/>
      <c r="AI265"/>
      <c r="AJ265"/>
      <c r="AK265"/>
      <c r="AL265"/>
    </row>
    <row r="266" spans="2:38" s="1855" customFormat="1" x14ac:dyDescent="0.25">
      <c r="B266" s="1850"/>
      <c r="C266" s="1851"/>
      <c r="U266"/>
      <c r="V266"/>
      <c r="W266"/>
      <c r="X266"/>
      <c r="Y266"/>
      <c r="Z266"/>
      <c r="AA266"/>
      <c r="AB266"/>
      <c r="AC266"/>
      <c r="AD266"/>
      <c r="AE266"/>
      <c r="AF266"/>
      <c r="AG266"/>
      <c r="AH266"/>
      <c r="AI266"/>
      <c r="AJ266"/>
      <c r="AK266"/>
      <c r="AL266"/>
    </row>
    <row r="267" spans="2:38" s="1855" customFormat="1" x14ac:dyDescent="0.25">
      <c r="B267" s="1850"/>
      <c r="C267" s="1851"/>
      <c r="U267"/>
      <c r="V267"/>
      <c r="W267"/>
      <c r="X267"/>
      <c r="Y267"/>
      <c r="Z267"/>
      <c r="AA267"/>
      <c r="AB267"/>
      <c r="AC267"/>
      <c r="AD267"/>
      <c r="AE267"/>
      <c r="AF267"/>
      <c r="AG267"/>
      <c r="AH267"/>
      <c r="AI267"/>
      <c r="AJ267"/>
      <c r="AK267"/>
      <c r="AL267"/>
    </row>
    <row r="268" spans="2:38" s="1855" customFormat="1" x14ac:dyDescent="0.25">
      <c r="B268" s="1850"/>
      <c r="C268" s="1851"/>
      <c r="U268"/>
      <c r="V268"/>
      <c r="W268"/>
      <c r="X268"/>
      <c r="Y268"/>
      <c r="Z268"/>
      <c r="AA268"/>
      <c r="AB268"/>
      <c r="AC268"/>
      <c r="AD268"/>
      <c r="AE268"/>
      <c r="AF268"/>
      <c r="AG268"/>
      <c r="AH268"/>
      <c r="AI268"/>
      <c r="AJ268"/>
      <c r="AK268"/>
      <c r="AL268"/>
    </row>
    <row r="269" spans="2:38" s="1855" customFormat="1" x14ac:dyDescent="0.25">
      <c r="B269" s="1850"/>
      <c r="C269" s="1851"/>
      <c r="U269"/>
      <c r="V269"/>
      <c r="W269"/>
      <c r="X269"/>
      <c r="Y269"/>
      <c r="Z269"/>
      <c r="AA269"/>
      <c r="AB269"/>
      <c r="AC269"/>
      <c r="AD269"/>
      <c r="AE269"/>
      <c r="AF269"/>
      <c r="AG269"/>
      <c r="AH269"/>
      <c r="AI269"/>
      <c r="AJ269"/>
      <c r="AK269"/>
      <c r="AL269"/>
    </row>
    <row r="270" spans="2:38" s="1855" customFormat="1" x14ac:dyDescent="0.25">
      <c r="B270" s="1850"/>
      <c r="C270" s="1851"/>
      <c r="U270"/>
      <c r="V270"/>
      <c r="W270"/>
      <c r="X270"/>
      <c r="Y270"/>
      <c r="Z270"/>
      <c r="AA270"/>
      <c r="AB270"/>
      <c r="AC270"/>
      <c r="AD270"/>
      <c r="AE270"/>
      <c r="AF270"/>
      <c r="AG270"/>
      <c r="AH270"/>
      <c r="AI270"/>
      <c r="AJ270"/>
      <c r="AK270"/>
      <c r="AL270"/>
    </row>
    <row r="271" spans="2:38" s="1855" customFormat="1" x14ac:dyDescent="0.25">
      <c r="B271" s="1850"/>
      <c r="C271" s="1851"/>
      <c r="U271"/>
      <c r="V271"/>
      <c r="W271"/>
      <c r="X271"/>
      <c r="Y271"/>
      <c r="Z271"/>
      <c r="AA271"/>
      <c r="AB271"/>
      <c r="AC271"/>
      <c r="AD271"/>
      <c r="AE271"/>
      <c r="AF271"/>
      <c r="AG271"/>
      <c r="AH271"/>
      <c r="AI271"/>
      <c r="AJ271"/>
      <c r="AK271"/>
      <c r="AL271"/>
    </row>
    <row r="272" spans="2:38" s="1855" customFormat="1" x14ac:dyDescent="0.25">
      <c r="B272" s="1850"/>
      <c r="C272" s="1851"/>
      <c r="U272"/>
      <c r="V272"/>
      <c r="W272"/>
      <c r="X272"/>
      <c r="Y272"/>
      <c r="Z272"/>
      <c r="AA272"/>
      <c r="AB272"/>
      <c r="AC272"/>
      <c r="AD272"/>
      <c r="AE272"/>
      <c r="AF272"/>
      <c r="AG272"/>
      <c r="AH272"/>
      <c r="AI272"/>
      <c r="AJ272"/>
      <c r="AK272"/>
      <c r="AL272"/>
    </row>
    <row r="273" spans="2:38" s="1855" customFormat="1" x14ac:dyDescent="0.25">
      <c r="B273" s="1850"/>
      <c r="C273" s="1851"/>
      <c r="U273"/>
      <c r="V273"/>
      <c r="W273"/>
      <c r="X273"/>
      <c r="Y273"/>
      <c r="Z273"/>
      <c r="AA273"/>
      <c r="AB273"/>
      <c r="AC273"/>
      <c r="AD273"/>
      <c r="AE273"/>
      <c r="AF273"/>
      <c r="AG273"/>
      <c r="AH273"/>
      <c r="AI273"/>
      <c r="AJ273"/>
      <c r="AK273"/>
      <c r="AL273"/>
    </row>
    <row r="274" spans="2:38" s="1855" customFormat="1" x14ac:dyDescent="0.25">
      <c r="B274" s="1850"/>
      <c r="C274" s="1851"/>
      <c r="U274"/>
      <c r="V274"/>
      <c r="W274"/>
      <c r="X274"/>
      <c r="Y274"/>
      <c r="Z274"/>
      <c r="AA274"/>
      <c r="AB274"/>
      <c r="AC274"/>
      <c r="AD274"/>
      <c r="AE274"/>
      <c r="AF274"/>
      <c r="AG274"/>
      <c r="AH274"/>
      <c r="AI274"/>
      <c r="AJ274"/>
      <c r="AK274"/>
      <c r="AL274"/>
    </row>
    <row r="275" spans="2:38" s="1855" customFormat="1" x14ac:dyDescent="0.25">
      <c r="B275" s="1850"/>
      <c r="C275" s="1851"/>
      <c r="U275"/>
      <c r="V275"/>
      <c r="W275"/>
      <c r="X275"/>
      <c r="Y275"/>
      <c r="Z275"/>
      <c r="AA275"/>
      <c r="AB275"/>
      <c r="AC275"/>
      <c r="AD275"/>
      <c r="AE275"/>
      <c r="AF275"/>
      <c r="AG275"/>
      <c r="AH275"/>
      <c r="AI275"/>
      <c r="AJ275"/>
      <c r="AK275"/>
      <c r="AL275"/>
    </row>
    <row r="276" spans="2:38" s="1855" customFormat="1" x14ac:dyDescent="0.25">
      <c r="B276" s="1850"/>
      <c r="C276" s="1851"/>
      <c r="U276"/>
      <c r="V276"/>
      <c r="W276"/>
      <c r="X276"/>
      <c r="Y276"/>
      <c r="Z276"/>
      <c r="AA276"/>
      <c r="AB276"/>
      <c r="AC276"/>
      <c r="AD276"/>
      <c r="AE276"/>
      <c r="AF276"/>
      <c r="AG276"/>
      <c r="AH276"/>
      <c r="AI276"/>
      <c r="AJ276"/>
      <c r="AK276"/>
      <c r="AL276"/>
    </row>
    <row r="277" spans="2:38" s="1855" customFormat="1" x14ac:dyDescent="0.25">
      <c r="B277" s="1850"/>
      <c r="C277" s="1851"/>
      <c r="U277"/>
      <c r="V277"/>
      <c r="W277"/>
      <c r="X277"/>
      <c r="Y277"/>
      <c r="Z277"/>
      <c r="AA277"/>
      <c r="AB277"/>
      <c r="AC277"/>
      <c r="AD277"/>
      <c r="AE277"/>
      <c r="AF277"/>
      <c r="AG277"/>
      <c r="AH277"/>
      <c r="AI277"/>
      <c r="AJ277"/>
      <c r="AK277"/>
      <c r="AL277"/>
    </row>
    <row r="278" spans="2:38" s="1855" customFormat="1" x14ac:dyDescent="0.25">
      <c r="B278" s="1850"/>
      <c r="C278" s="1851"/>
      <c r="U278"/>
      <c r="V278"/>
      <c r="W278"/>
      <c r="X278"/>
      <c r="Y278"/>
      <c r="Z278"/>
      <c r="AA278"/>
      <c r="AB278"/>
      <c r="AC278"/>
      <c r="AD278"/>
      <c r="AE278"/>
      <c r="AF278"/>
      <c r="AG278"/>
      <c r="AH278"/>
      <c r="AI278"/>
      <c r="AJ278"/>
      <c r="AK278"/>
      <c r="AL278"/>
    </row>
    <row r="279" spans="2:38" s="1855" customFormat="1" x14ac:dyDescent="0.25">
      <c r="B279" s="1850"/>
      <c r="C279" s="1851"/>
      <c r="U279"/>
      <c r="V279"/>
      <c r="W279"/>
      <c r="X279"/>
      <c r="Y279"/>
      <c r="Z279"/>
      <c r="AA279"/>
      <c r="AB279"/>
      <c r="AC279"/>
      <c r="AD279"/>
      <c r="AE279"/>
      <c r="AF279"/>
      <c r="AG279"/>
      <c r="AH279"/>
      <c r="AI279"/>
      <c r="AJ279"/>
      <c r="AK279"/>
      <c r="AL279"/>
    </row>
    <row r="280" spans="2:38" s="1855" customFormat="1" x14ac:dyDescent="0.25">
      <c r="B280" s="1850"/>
      <c r="C280" s="1851"/>
      <c r="U280"/>
      <c r="V280"/>
      <c r="W280"/>
      <c r="X280"/>
      <c r="Y280"/>
      <c r="Z280"/>
      <c r="AA280"/>
      <c r="AB280"/>
      <c r="AC280"/>
      <c r="AD280"/>
      <c r="AE280"/>
      <c r="AF280"/>
      <c r="AG280"/>
      <c r="AH280"/>
      <c r="AI280"/>
      <c r="AJ280"/>
      <c r="AK280"/>
      <c r="AL280"/>
    </row>
    <row r="281" spans="2:38" s="1855" customFormat="1" x14ac:dyDescent="0.25">
      <c r="B281" s="1850"/>
      <c r="C281" s="1851"/>
      <c r="U281"/>
      <c r="V281"/>
      <c r="W281"/>
      <c r="X281"/>
      <c r="Y281"/>
      <c r="Z281"/>
      <c r="AA281"/>
      <c r="AB281"/>
      <c r="AC281"/>
      <c r="AD281"/>
      <c r="AE281"/>
      <c r="AF281"/>
      <c r="AG281"/>
      <c r="AH281"/>
      <c r="AI281"/>
      <c r="AJ281"/>
      <c r="AK281"/>
      <c r="AL281"/>
    </row>
    <row r="282" spans="2:38" s="1855" customFormat="1" x14ac:dyDescent="0.25">
      <c r="B282" s="1850"/>
      <c r="C282" s="1851"/>
      <c r="U282"/>
      <c r="V282"/>
      <c r="W282"/>
      <c r="X282"/>
      <c r="Y282"/>
      <c r="Z282"/>
      <c r="AA282"/>
      <c r="AB282"/>
      <c r="AC282"/>
      <c r="AD282"/>
      <c r="AE282"/>
      <c r="AF282"/>
      <c r="AG282"/>
      <c r="AH282"/>
      <c r="AI282"/>
      <c r="AJ282"/>
      <c r="AK282"/>
      <c r="AL282"/>
    </row>
    <row r="283" spans="2:38" s="1855" customFormat="1" x14ac:dyDescent="0.25">
      <c r="B283" s="1850"/>
      <c r="C283" s="1851"/>
      <c r="U283"/>
      <c r="V283"/>
      <c r="W283"/>
      <c r="X283"/>
      <c r="Y283"/>
      <c r="Z283"/>
      <c r="AA283"/>
      <c r="AB283"/>
      <c r="AC283"/>
      <c r="AD283"/>
      <c r="AE283"/>
      <c r="AF283"/>
      <c r="AG283"/>
      <c r="AH283"/>
      <c r="AI283"/>
      <c r="AJ283"/>
      <c r="AK283"/>
      <c r="AL283"/>
    </row>
    <row r="284" spans="2:38" s="1855" customFormat="1" x14ac:dyDescent="0.25">
      <c r="B284" s="1850"/>
      <c r="C284" s="1851"/>
      <c r="U284"/>
      <c r="V284"/>
      <c r="W284"/>
      <c r="X284"/>
      <c r="Y284"/>
      <c r="Z284"/>
      <c r="AA284"/>
      <c r="AB284"/>
      <c r="AC284"/>
      <c r="AD284"/>
      <c r="AE284"/>
      <c r="AF284"/>
      <c r="AG284"/>
      <c r="AH284"/>
      <c r="AI284"/>
      <c r="AJ284"/>
      <c r="AK284"/>
      <c r="AL284"/>
    </row>
    <row r="285" spans="2:38" s="1855" customFormat="1" x14ac:dyDescent="0.25">
      <c r="B285" s="1850"/>
      <c r="C285" s="1851"/>
      <c r="U285"/>
      <c r="V285"/>
      <c r="W285"/>
      <c r="X285"/>
      <c r="Y285"/>
      <c r="Z285"/>
      <c r="AA285"/>
      <c r="AB285"/>
      <c r="AC285"/>
      <c r="AD285"/>
      <c r="AE285"/>
      <c r="AF285"/>
      <c r="AG285"/>
      <c r="AH285"/>
      <c r="AI285"/>
      <c r="AJ285"/>
      <c r="AK285"/>
      <c r="AL285"/>
    </row>
    <row r="286" spans="2:38" s="1855" customFormat="1" x14ac:dyDescent="0.25">
      <c r="B286" s="1850"/>
      <c r="C286" s="1851"/>
      <c r="U286"/>
      <c r="V286"/>
      <c r="W286"/>
      <c r="X286"/>
      <c r="Y286"/>
      <c r="Z286"/>
      <c r="AA286"/>
      <c r="AB286"/>
      <c r="AC286"/>
      <c r="AD286"/>
      <c r="AE286"/>
      <c r="AF286"/>
      <c r="AG286"/>
      <c r="AH286"/>
      <c r="AI286"/>
      <c r="AJ286"/>
      <c r="AK286"/>
      <c r="AL286"/>
    </row>
    <row r="287" spans="2:38" s="1855" customFormat="1" x14ac:dyDescent="0.25">
      <c r="B287" s="1850"/>
      <c r="C287" s="1851"/>
      <c r="U287"/>
      <c r="V287"/>
      <c r="W287"/>
      <c r="X287"/>
      <c r="Y287"/>
      <c r="Z287"/>
      <c r="AA287"/>
      <c r="AB287"/>
      <c r="AC287"/>
      <c r="AD287"/>
      <c r="AE287"/>
      <c r="AF287"/>
      <c r="AG287"/>
      <c r="AH287"/>
      <c r="AI287"/>
      <c r="AJ287"/>
      <c r="AK287"/>
      <c r="AL287"/>
    </row>
    <row r="288" spans="2:38" s="1855" customFormat="1" x14ac:dyDescent="0.25">
      <c r="B288" s="1850"/>
      <c r="C288" s="1851"/>
      <c r="U288"/>
      <c r="V288"/>
      <c r="W288"/>
      <c r="X288"/>
      <c r="Y288"/>
      <c r="Z288"/>
      <c r="AA288"/>
      <c r="AB288"/>
      <c r="AC288"/>
      <c r="AD288"/>
      <c r="AE288"/>
      <c r="AF288"/>
      <c r="AG288"/>
      <c r="AH288"/>
      <c r="AI288"/>
      <c r="AJ288"/>
      <c r="AK288"/>
      <c r="AL288"/>
    </row>
    <row r="289" spans="2:38" s="1855" customFormat="1" x14ac:dyDescent="0.25">
      <c r="B289" s="1850"/>
      <c r="C289" s="1851"/>
      <c r="U289"/>
      <c r="V289"/>
      <c r="W289"/>
      <c r="X289"/>
      <c r="Y289"/>
      <c r="Z289"/>
      <c r="AA289"/>
      <c r="AB289"/>
      <c r="AC289"/>
      <c r="AD289"/>
      <c r="AE289"/>
      <c r="AF289"/>
      <c r="AG289"/>
      <c r="AH289"/>
      <c r="AI289"/>
      <c r="AJ289"/>
      <c r="AK289"/>
      <c r="AL289"/>
    </row>
    <row r="290" spans="2:38" s="1855" customFormat="1" x14ac:dyDescent="0.25">
      <c r="B290" s="1850"/>
      <c r="C290" s="1851"/>
      <c r="U290"/>
      <c r="V290"/>
      <c r="W290"/>
      <c r="X290"/>
      <c r="Y290"/>
      <c r="Z290"/>
      <c r="AA290"/>
      <c r="AB290"/>
      <c r="AC290"/>
      <c r="AD290"/>
      <c r="AE290"/>
      <c r="AF290"/>
      <c r="AG290"/>
      <c r="AH290"/>
      <c r="AI290"/>
      <c r="AJ290"/>
      <c r="AK290"/>
      <c r="AL290"/>
    </row>
    <row r="291" spans="2:38" s="1855" customFormat="1" x14ac:dyDescent="0.25">
      <c r="B291" s="1850"/>
      <c r="C291" s="1851"/>
      <c r="U291"/>
      <c r="V291"/>
      <c r="W291"/>
      <c r="X291"/>
      <c r="Y291"/>
      <c r="Z291"/>
      <c r="AA291"/>
      <c r="AB291"/>
      <c r="AC291"/>
      <c r="AD291"/>
      <c r="AE291"/>
      <c r="AF291"/>
      <c r="AG291"/>
      <c r="AH291"/>
      <c r="AI291"/>
      <c r="AJ291"/>
      <c r="AK291"/>
      <c r="AL291"/>
    </row>
    <row r="292" spans="2:38" s="1855" customFormat="1" x14ac:dyDescent="0.25">
      <c r="B292" s="1850"/>
      <c r="C292" s="1851"/>
      <c r="U292"/>
      <c r="V292"/>
      <c r="W292"/>
      <c r="X292"/>
      <c r="Y292"/>
      <c r="Z292"/>
      <c r="AA292"/>
      <c r="AB292"/>
      <c r="AC292"/>
      <c r="AD292"/>
      <c r="AE292"/>
      <c r="AF292"/>
      <c r="AG292"/>
      <c r="AH292"/>
      <c r="AI292"/>
      <c r="AJ292"/>
      <c r="AK292"/>
      <c r="AL292"/>
    </row>
    <row r="293" spans="2:38" s="1855" customFormat="1" x14ac:dyDescent="0.25">
      <c r="B293" s="1850"/>
      <c r="C293" s="1851"/>
      <c r="U293"/>
      <c r="V293"/>
      <c r="W293"/>
      <c r="X293"/>
      <c r="Y293"/>
      <c r="Z293"/>
      <c r="AA293"/>
      <c r="AB293"/>
      <c r="AC293"/>
      <c r="AD293"/>
      <c r="AE293"/>
      <c r="AF293"/>
      <c r="AG293"/>
      <c r="AH293"/>
      <c r="AI293"/>
      <c r="AJ293"/>
      <c r="AK293"/>
      <c r="AL293"/>
    </row>
    <row r="294" spans="2:38" s="1855" customFormat="1" x14ac:dyDescent="0.25">
      <c r="B294" s="1850"/>
      <c r="C294" s="1851"/>
      <c r="U294"/>
      <c r="V294"/>
      <c r="W294"/>
      <c r="X294"/>
      <c r="Y294"/>
      <c r="Z294"/>
      <c r="AA294"/>
      <c r="AB294"/>
      <c r="AC294"/>
      <c r="AD294"/>
      <c r="AE294"/>
      <c r="AF294"/>
      <c r="AG294"/>
      <c r="AH294"/>
      <c r="AI294"/>
      <c r="AJ294"/>
      <c r="AK294"/>
      <c r="AL294"/>
    </row>
    <row r="295" spans="2:38" s="1855" customFormat="1" x14ac:dyDescent="0.25">
      <c r="B295" s="1850"/>
      <c r="C295" s="1851"/>
      <c r="U295"/>
      <c r="V295"/>
      <c r="W295"/>
      <c r="X295"/>
      <c r="Y295"/>
      <c r="Z295"/>
      <c r="AA295"/>
      <c r="AB295"/>
      <c r="AC295"/>
      <c r="AD295"/>
      <c r="AE295"/>
      <c r="AF295"/>
      <c r="AG295"/>
      <c r="AH295"/>
      <c r="AI295"/>
      <c r="AJ295"/>
      <c r="AK295"/>
      <c r="AL295"/>
    </row>
    <row r="296" spans="2:38" s="1855" customFormat="1" x14ac:dyDescent="0.25">
      <c r="B296" s="1850"/>
      <c r="C296" s="1851"/>
      <c r="U296"/>
      <c r="V296"/>
      <c r="W296"/>
      <c r="X296"/>
      <c r="Y296"/>
      <c r="Z296"/>
      <c r="AA296"/>
      <c r="AB296"/>
      <c r="AC296"/>
      <c r="AD296"/>
      <c r="AE296"/>
      <c r="AF296"/>
      <c r="AG296"/>
      <c r="AH296"/>
      <c r="AI296"/>
      <c r="AJ296"/>
      <c r="AK296"/>
      <c r="AL296"/>
    </row>
    <row r="297" spans="2:38" s="1855" customFormat="1" x14ac:dyDescent="0.25">
      <c r="B297" s="1850"/>
      <c r="C297" s="1851"/>
      <c r="U297"/>
      <c r="V297"/>
      <c r="W297"/>
      <c r="X297"/>
      <c r="Y297"/>
      <c r="Z297"/>
      <c r="AA297"/>
      <c r="AB297"/>
      <c r="AC297"/>
      <c r="AD297"/>
      <c r="AE297"/>
      <c r="AF297"/>
      <c r="AG297"/>
      <c r="AH297"/>
      <c r="AI297"/>
      <c r="AJ297"/>
      <c r="AK297"/>
      <c r="AL297"/>
    </row>
    <row r="298" spans="2:38" s="1855" customFormat="1" x14ac:dyDescent="0.25">
      <c r="B298" s="1850"/>
      <c r="C298" s="1851"/>
      <c r="U298"/>
      <c r="V298"/>
      <c r="W298"/>
      <c r="X298"/>
      <c r="Y298"/>
      <c r="Z298"/>
      <c r="AA298"/>
      <c r="AB298"/>
      <c r="AC298"/>
      <c r="AD298"/>
      <c r="AE298"/>
      <c r="AF298"/>
      <c r="AG298"/>
      <c r="AH298"/>
      <c r="AI298"/>
      <c r="AJ298"/>
      <c r="AK298"/>
      <c r="AL298"/>
    </row>
    <row r="299" spans="2:38" s="1855" customFormat="1" x14ac:dyDescent="0.25">
      <c r="B299" s="1850"/>
      <c r="C299" s="1851"/>
      <c r="U299"/>
      <c r="V299"/>
      <c r="W299"/>
      <c r="X299"/>
      <c r="Y299"/>
      <c r="Z299"/>
      <c r="AA299"/>
      <c r="AB299"/>
      <c r="AC299"/>
      <c r="AD299"/>
      <c r="AE299"/>
      <c r="AF299"/>
      <c r="AG299"/>
      <c r="AH299"/>
      <c r="AI299"/>
      <c r="AJ299"/>
      <c r="AK299"/>
      <c r="AL299"/>
    </row>
    <row r="300" spans="2:38" s="1855" customFormat="1" x14ac:dyDescent="0.25">
      <c r="B300" s="1850"/>
      <c r="C300" s="1851"/>
      <c r="U300"/>
      <c r="V300"/>
      <c r="W300"/>
      <c r="X300"/>
      <c r="Y300"/>
      <c r="Z300"/>
      <c r="AA300"/>
      <c r="AB300"/>
      <c r="AC300"/>
      <c r="AD300"/>
      <c r="AE300"/>
      <c r="AF300"/>
      <c r="AG300"/>
      <c r="AH300"/>
      <c r="AI300"/>
      <c r="AJ300"/>
      <c r="AK300"/>
      <c r="AL300"/>
    </row>
    <row r="301" spans="2:38" s="1855" customFormat="1" x14ac:dyDescent="0.25">
      <c r="B301" s="1850"/>
      <c r="C301" s="1851"/>
      <c r="U301"/>
      <c r="V301"/>
      <c r="W301"/>
      <c r="X301"/>
      <c r="Y301"/>
      <c r="Z301"/>
      <c r="AA301"/>
      <c r="AB301"/>
      <c r="AC301"/>
      <c r="AD301"/>
      <c r="AE301"/>
      <c r="AF301"/>
      <c r="AG301"/>
      <c r="AH301"/>
      <c r="AI301"/>
      <c r="AJ301"/>
      <c r="AK301"/>
      <c r="AL301"/>
    </row>
    <row r="302" spans="2:38" s="1855" customFormat="1" x14ac:dyDescent="0.25">
      <c r="B302" s="1850"/>
      <c r="C302" s="1851"/>
      <c r="U302"/>
      <c r="V302"/>
      <c r="W302"/>
      <c r="X302"/>
      <c r="Y302"/>
      <c r="Z302"/>
      <c r="AA302"/>
      <c r="AB302"/>
      <c r="AC302"/>
      <c r="AD302"/>
      <c r="AE302"/>
      <c r="AF302"/>
      <c r="AG302"/>
      <c r="AH302"/>
      <c r="AI302"/>
      <c r="AJ302"/>
      <c r="AK302"/>
      <c r="AL302"/>
    </row>
    <row r="303" spans="2:38" s="1855" customFormat="1" x14ac:dyDescent="0.25">
      <c r="B303" s="1850"/>
      <c r="C303" s="1851"/>
      <c r="U303"/>
      <c r="V303"/>
      <c r="W303"/>
      <c r="X303"/>
      <c r="Y303"/>
      <c r="Z303"/>
      <c r="AA303"/>
      <c r="AB303"/>
      <c r="AC303"/>
      <c r="AD303"/>
      <c r="AE303"/>
      <c r="AF303"/>
      <c r="AG303"/>
      <c r="AH303"/>
      <c r="AI303"/>
      <c r="AJ303"/>
      <c r="AK303"/>
      <c r="AL303"/>
    </row>
    <row r="304" spans="2:38" s="1855" customFormat="1" x14ac:dyDescent="0.25">
      <c r="B304" s="1850"/>
      <c r="C304" s="1851"/>
      <c r="U304"/>
      <c r="V304"/>
      <c r="W304"/>
      <c r="X304"/>
      <c r="Y304"/>
      <c r="Z304"/>
      <c r="AA304"/>
      <c r="AB304"/>
      <c r="AC304"/>
      <c r="AD304"/>
      <c r="AE304"/>
      <c r="AF304"/>
      <c r="AG304"/>
      <c r="AH304"/>
      <c r="AI304"/>
      <c r="AJ304"/>
      <c r="AK304"/>
      <c r="AL304"/>
    </row>
    <row r="305" spans="2:38" s="1855" customFormat="1" x14ac:dyDescent="0.25">
      <c r="B305" s="1850"/>
      <c r="C305" s="1851"/>
      <c r="U305"/>
      <c r="V305"/>
      <c r="W305"/>
      <c r="X305"/>
      <c r="Y305"/>
      <c r="Z305"/>
      <c r="AA305"/>
      <c r="AB305"/>
      <c r="AC305"/>
      <c r="AD305"/>
      <c r="AE305"/>
      <c r="AF305"/>
      <c r="AG305"/>
      <c r="AH305"/>
      <c r="AI305"/>
      <c r="AJ305"/>
      <c r="AK305"/>
      <c r="AL305"/>
    </row>
    <row r="306" spans="2:38" s="1855" customFormat="1" x14ac:dyDescent="0.25">
      <c r="B306" s="1850"/>
      <c r="C306" s="1851"/>
      <c r="U306"/>
      <c r="V306"/>
      <c r="W306"/>
      <c r="X306"/>
      <c r="Y306"/>
      <c r="Z306"/>
      <c r="AA306"/>
      <c r="AB306"/>
      <c r="AC306"/>
      <c r="AD306"/>
      <c r="AE306"/>
      <c r="AF306"/>
      <c r="AG306"/>
      <c r="AH306"/>
      <c r="AI306"/>
      <c r="AJ306"/>
      <c r="AK306"/>
      <c r="AL306"/>
    </row>
    <row r="307" spans="2:38" s="1855" customFormat="1" x14ac:dyDescent="0.25">
      <c r="B307" s="1850"/>
      <c r="C307" s="1851"/>
      <c r="U307"/>
      <c r="V307"/>
      <c r="W307"/>
      <c r="X307"/>
      <c r="Y307"/>
      <c r="Z307"/>
      <c r="AA307"/>
      <c r="AB307"/>
      <c r="AC307"/>
      <c r="AD307"/>
      <c r="AE307"/>
      <c r="AF307"/>
      <c r="AG307"/>
      <c r="AH307"/>
      <c r="AI307"/>
      <c r="AJ307"/>
      <c r="AK307"/>
      <c r="AL307"/>
    </row>
    <row r="308" spans="2:38" s="1855" customFormat="1" x14ac:dyDescent="0.25">
      <c r="B308" s="1850"/>
      <c r="C308" s="1851"/>
      <c r="U308"/>
      <c r="V308"/>
      <c r="W308"/>
      <c r="X308"/>
      <c r="Y308"/>
      <c r="Z308"/>
      <c r="AA308"/>
      <c r="AB308"/>
      <c r="AC308"/>
      <c r="AD308"/>
      <c r="AE308"/>
      <c r="AF308"/>
      <c r="AG308"/>
      <c r="AH308"/>
      <c r="AI308"/>
      <c r="AJ308"/>
      <c r="AK308"/>
      <c r="AL308"/>
    </row>
    <row r="309" spans="2:38" s="1855" customFormat="1" x14ac:dyDescent="0.25">
      <c r="B309" s="1850"/>
      <c r="C309" s="1851"/>
      <c r="U309"/>
      <c r="V309"/>
      <c r="W309"/>
      <c r="X309"/>
      <c r="Y309"/>
      <c r="Z309"/>
      <c r="AA309"/>
      <c r="AB309"/>
      <c r="AC309"/>
      <c r="AD309"/>
      <c r="AE309"/>
      <c r="AF309"/>
      <c r="AG309"/>
      <c r="AH309"/>
      <c r="AI309"/>
      <c r="AJ309"/>
      <c r="AK309"/>
      <c r="AL309"/>
    </row>
    <row r="310" spans="2:38" s="1855" customFormat="1" x14ac:dyDescent="0.25">
      <c r="B310" s="1850"/>
      <c r="C310" s="1851"/>
      <c r="U310"/>
      <c r="V310"/>
      <c r="W310"/>
      <c r="X310"/>
      <c r="Y310"/>
      <c r="Z310"/>
      <c r="AA310"/>
      <c r="AB310"/>
      <c r="AC310"/>
      <c r="AD310"/>
      <c r="AE310"/>
      <c r="AF310"/>
      <c r="AG310"/>
      <c r="AH310"/>
      <c r="AI310"/>
      <c r="AJ310"/>
      <c r="AK310"/>
      <c r="AL310"/>
    </row>
    <row r="311" spans="2:38" s="1855" customFormat="1" x14ac:dyDescent="0.25">
      <c r="B311" s="1850"/>
      <c r="C311" s="1851"/>
      <c r="U311"/>
      <c r="V311"/>
      <c r="W311"/>
      <c r="X311"/>
      <c r="Y311"/>
      <c r="Z311"/>
      <c r="AA311"/>
      <c r="AB311"/>
      <c r="AC311"/>
      <c r="AD311"/>
      <c r="AE311"/>
      <c r="AF311"/>
      <c r="AG311"/>
      <c r="AH311"/>
      <c r="AI311"/>
      <c r="AJ311"/>
      <c r="AK311"/>
      <c r="AL311"/>
    </row>
    <row r="312" spans="2:38" s="1855" customFormat="1" x14ac:dyDescent="0.25">
      <c r="B312" s="1850"/>
      <c r="C312" s="1851"/>
      <c r="U312"/>
      <c r="V312"/>
      <c r="W312"/>
      <c r="X312"/>
      <c r="Y312"/>
      <c r="Z312"/>
      <c r="AA312"/>
      <c r="AB312"/>
      <c r="AC312"/>
      <c r="AD312"/>
      <c r="AE312"/>
      <c r="AF312"/>
      <c r="AG312"/>
      <c r="AH312"/>
      <c r="AI312"/>
      <c r="AJ312"/>
      <c r="AK312"/>
      <c r="AL312"/>
    </row>
    <row r="313" spans="2:38" s="1855" customFormat="1" x14ac:dyDescent="0.25">
      <c r="B313" s="1850"/>
      <c r="C313" s="1851"/>
      <c r="U313"/>
      <c r="V313"/>
      <c r="W313"/>
      <c r="X313"/>
      <c r="Y313"/>
      <c r="Z313"/>
      <c r="AA313"/>
      <c r="AB313"/>
      <c r="AC313"/>
      <c r="AD313"/>
      <c r="AE313"/>
      <c r="AF313"/>
      <c r="AG313"/>
      <c r="AH313"/>
      <c r="AI313"/>
      <c r="AJ313"/>
      <c r="AK313"/>
      <c r="AL313"/>
    </row>
    <row r="314" spans="2:38" s="1855" customFormat="1" x14ac:dyDescent="0.25">
      <c r="B314" s="1850"/>
      <c r="C314" s="1851"/>
      <c r="U314"/>
      <c r="V314"/>
      <c r="W314"/>
      <c r="X314"/>
      <c r="Y314"/>
      <c r="Z314"/>
      <c r="AA314"/>
      <c r="AB314"/>
      <c r="AC314"/>
      <c r="AD314"/>
      <c r="AE314"/>
      <c r="AF314"/>
      <c r="AG314"/>
      <c r="AH314"/>
      <c r="AI314"/>
      <c r="AJ314"/>
      <c r="AK314"/>
      <c r="AL314"/>
    </row>
    <row r="315" spans="2:38" s="1855" customFormat="1" x14ac:dyDescent="0.25">
      <c r="B315" s="1850"/>
      <c r="C315" s="1851"/>
      <c r="U315"/>
      <c r="V315"/>
      <c r="W315"/>
      <c r="X315"/>
      <c r="Y315"/>
      <c r="Z315"/>
      <c r="AA315"/>
      <c r="AB315"/>
      <c r="AC315"/>
      <c r="AD315"/>
      <c r="AE315"/>
      <c r="AF315"/>
      <c r="AG315"/>
      <c r="AH315"/>
      <c r="AI315"/>
      <c r="AJ315"/>
      <c r="AK315"/>
      <c r="AL315"/>
    </row>
    <row r="316" spans="2:38" s="1855" customFormat="1" x14ac:dyDescent="0.25">
      <c r="B316" s="1850"/>
      <c r="C316" s="1851"/>
      <c r="U316"/>
      <c r="V316"/>
      <c r="W316"/>
      <c r="X316"/>
      <c r="Y316"/>
      <c r="Z316"/>
      <c r="AA316"/>
      <c r="AB316"/>
      <c r="AC316"/>
      <c r="AD316"/>
      <c r="AE316"/>
      <c r="AF316"/>
      <c r="AG316"/>
      <c r="AH316"/>
      <c r="AI316"/>
      <c r="AJ316"/>
      <c r="AK316"/>
      <c r="AL316"/>
    </row>
    <row r="317" spans="2:38" s="1855" customFormat="1" x14ac:dyDescent="0.25">
      <c r="B317" s="1850"/>
      <c r="C317" s="1851"/>
      <c r="E317" s="1854"/>
      <c r="F317" s="1854"/>
      <c r="G317" s="1854"/>
      <c r="H317" s="1854"/>
      <c r="I317" s="1854"/>
      <c r="J317" s="1854"/>
      <c r="K317" s="1854"/>
      <c r="L317" s="1854"/>
      <c r="M317" s="1854"/>
      <c r="N317" s="1854"/>
      <c r="O317" s="1854"/>
      <c r="P317" s="1854"/>
      <c r="Q317" s="1854"/>
      <c r="R317" s="1854"/>
      <c r="S317" s="1854"/>
      <c r="T317" s="1854"/>
      <c r="U317"/>
      <c r="V317"/>
      <c r="W317"/>
      <c r="X317"/>
      <c r="Y317"/>
      <c r="Z317"/>
      <c r="AA317"/>
      <c r="AB317"/>
      <c r="AC317"/>
      <c r="AD317"/>
      <c r="AE317"/>
      <c r="AF317"/>
      <c r="AG317"/>
      <c r="AH317"/>
      <c r="AI317"/>
      <c r="AJ317"/>
      <c r="AK317"/>
      <c r="AL317"/>
    </row>
    <row r="318" spans="2:38" s="1855" customFormat="1" x14ac:dyDescent="0.25">
      <c r="B318" s="1850"/>
      <c r="C318" s="1851"/>
      <c r="E318" s="1854"/>
      <c r="F318" s="1854"/>
      <c r="G318" s="1854"/>
      <c r="H318" s="1854"/>
      <c r="I318" s="1854"/>
      <c r="J318" s="1854"/>
      <c r="K318" s="1854"/>
      <c r="L318" s="1854"/>
      <c r="M318" s="1854"/>
      <c r="N318" s="1854"/>
      <c r="O318" s="1854"/>
      <c r="P318" s="1854"/>
      <c r="Q318" s="1854"/>
      <c r="R318" s="1854"/>
      <c r="S318" s="1854"/>
      <c r="T318" s="1854"/>
      <c r="U318"/>
      <c r="V318"/>
      <c r="W318"/>
      <c r="X318"/>
      <c r="Y318"/>
      <c r="Z318"/>
      <c r="AA318"/>
      <c r="AB318"/>
      <c r="AC318"/>
      <c r="AD318"/>
      <c r="AE318"/>
      <c r="AF318"/>
      <c r="AG318"/>
      <c r="AH318"/>
      <c r="AI318"/>
      <c r="AJ318"/>
      <c r="AK318"/>
      <c r="AL318"/>
    </row>
    <row r="319" spans="2:38" s="1855" customFormat="1" x14ac:dyDescent="0.25">
      <c r="B319" s="1850"/>
      <c r="C319" s="1851"/>
      <c r="E319" s="1854"/>
      <c r="F319" s="1854"/>
      <c r="G319" s="1854"/>
      <c r="H319" s="1854"/>
      <c r="I319" s="1854"/>
      <c r="J319" s="1854"/>
      <c r="K319" s="1854"/>
      <c r="L319" s="1854"/>
      <c r="M319" s="1854"/>
      <c r="N319" s="1854"/>
      <c r="O319" s="1854"/>
      <c r="P319" s="1854"/>
      <c r="Q319" s="1854"/>
      <c r="R319" s="1854"/>
      <c r="S319" s="1854"/>
      <c r="T319" s="1854"/>
      <c r="U319"/>
      <c r="V319"/>
      <c r="W319"/>
      <c r="X319"/>
      <c r="Y319"/>
      <c r="Z319"/>
      <c r="AA319"/>
      <c r="AB319"/>
      <c r="AC319"/>
      <c r="AD319"/>
      <c r="AE319"/>
      <c r="AF319"/>
      <c r="AG319"/>
      <c r="AH319"/>
      <c r="AI319"/>
      <c r="AJ319"/>
      <c r="AK319"/>
      <c r="AL319"/>
    </row>
    <row r="320" spans="2:38" s="1855" customFormat="1" x14ac:dyDescent="0.25">
      <c r="B320" s="1850"/>
      <c r="C320" s="1851"/>
      <c r="E320" s="1854"/>
      <c r="F320" s="1854"/>
      <c r="G320" s="1854"/>
      <c r="H320" s="1854"/>
      <c r="I320" s="1854"/>
      <c r="J320" s="1854"/>
      <c r="K320" s="1854"/>
      <c r="L320" s="1854"/>
      <c r="M320" s="1854"/>
      <c r="N320" s="1854"/>
      <c r="O320" s="1854"/>
      <c r="P320" s="1854"/>
      <c r="Q320" s="1854"/>
      <c r="R320" s="1854"/>
      <c r="S320" s="1854"/>
      <c r="T320" s="1854"/>
      <c r="U320"/>
      <c r="V320"/>
      <c r="W320"/>
      <c r="X320"/>
      <c r="Y320"/>
      <c r="Z320"/>
      <c r="AA320"/>
      <c r="AB320"/>
      <c r="AC320"/>
      <c r="AD320"/>
      <c r="AE320"/>
      <c r="AF320"/>
      <c r="AG320"/>
      <c r="AH320"/>
      <c r="AI320"/>
      <c r="AJ320"/>
      <c r="AK320"/>
      <c r="AL320"/>
    </row>
    <row r="321" spans="2:38" s="1855" customFormat="1" x14ac:dyDescent="0.25">
      <c r="B321" s="1850"/>
      <c r="C321" s="1851"/>
      <c r="E321" s="1854"/>
      <c r="F321" s="1854"/>
      <c r="G321" s="1854"/>
      <c r="H321" s="1854"/>
      <c r="I321" s="1854"/>
      <c r="J321" s="1854"/>
      <c r="K321" s="1854"/>
      <c r="L321" s="1854"/>
      <c r="M321" s="1854"/>
      <c r="N321" s="1854"/>
      <c r="O321" s="1854"/>
      <c r="P321" s="1854"/>
      <c r="Q321" s="1854"/>
      <c r="R321" s="1854"/>
      <c r="S321" s="1854"/>
      <c r="T321" s="1854"/>
      <c r="U321"/>
      <c r="V321"/>
      <c r="W321"/>
      <c r="X321"/>
      <c r="Y321"/>
      <c r="Z321"/>
      <c r="AA321"/>
      <c r="AB321"/>
      <c r="AC321"/>
      <c r="AD321"/>
      <c r="AE321"/>
      <c r="AF321"/>
      <c r="AG321"/>
      <c r="AH321"/>
      <c r="AI321"/>
      <c r="AJ321"/>
      <c r="AK321"/>
      <c r="AL321"/>
    </row>
    <row r="322" spans="2:38" s="1855" customFormat="1" x14ac:dyDescent="0.25">
      <c r="B322" s="1850"/>
      <c r="C322" s="1851"/>
      <c r="E322" s="1854"/>
      <c r="F322" s="1854"/>
      <c r="G322" s="1854"/>
      <c r="H322" s="1854"/>
      <c r="I322" s="1854"/>
      <c r="J322" s="1854"/>
      <c r="K322" s="1854"/>
      <c r="L322" s="1854"/>
      <c r="M322" s="1854"/>
      <c r="N322" s="1854"/>
      <c r="O322" s="1854"/>
      <c r="P322" s="1854"/>
      <c r="Q322" s="1854"/>
      <c r="R322" s="1854"/>
      <c r="S322" s="1854"/>
      <c r="T322" s="1854"/>
      <c r="U322"/>
      <c r="V322"/>
      <c r="W322"/>
      <c r="X322"/>
      <c r="Y322"/>
      <c r="Z322"/>
      <c r="AA322"/>
      <c r="AB322"/>
      <c r="AC322"/>
      <c r="AD322"/>
      <c r="AE322"/>
      <c r="AF322"/>
      <c r="AG322"/>
      <c r="AH322"/>
      <c r="AI322"/>
      <c r="AJ322"/>
      <c r="AK322"/>
      <c r="AL322"/>
    </row>
    <row r="323" spans="2:38" s="1855" customFormat="1" x14ac:dyDescent="0.25">
      <c r="B323" s="1850"/>
      <c r="C323" s="1851"/>
      <c r="E323" s="1854"/>
      <c r="F323" s="1854"/>
      <c r="G323" s="1854"/>
      <c r="H323" s="1854"/>
      <c r="I323" s="1854"/>
      <c r="J323" s="1854"/>
      <c r="K323" s="1854"/>
      <c r="L323" s="1854"/>
      <c r="M323" s="1854"/>
      <c r="N323" s="1854"/>
      <c r="O323" s="1854"/>
      <c r="P323" s="1854"/>
      <c r="Q323" s="1854"/>
      <c r="R323" s="1854"/>
      <c r="S323" s="1854"/>
      <c r="T323" s="1854"/>
      <c r="U323"/>
      <c r="V323"/>
      <c r="W323"/>
      <c r="X323"/>
      <c r="Y323"/>
      <c r="Z323"/>
      <c r="AA323"/>
      <c r="AB323"/>
      <c r="AC323"/>
      <c r="AD323"/>
      <c r="AE323"/>
      <c r="AF323"/>
      <c r="AG323"/>
      <c r="AH323"/>
      <c r="AI323"/>
      <c r="AJ323"/>
      <c r="AK323"/>
      <c r="AL323"/>
    </row>
    <row r="324" spans="2:38" s="1855" customFormat="1" x14ac:dyDescent="0.25">
      <c r="B324" s="1850"/>
      <c r="C324" s="1851"/>
      <c r="E324" s="1854"/>
      <c r="F324" s="1854"/>
      <c r="G324" s="1854"/>
      <c r="H324" s="1854"/>
      <c r="I324" s="1854"/>
      <c r="J324" s="1854"/>
      <c r="K324" s="1854"/>
      <c r="L324" s="1854"/>
      <c r="M324" s="1854"/>
      <c r="N324" s="1854"/>
      <c r="O324" s="1854"/>
      <c r="P324" s="1854"/>
      <c r="Q324" s="1854"/>
      <c r="R324" s="1854"/>
      <c r="S324" s="1854"/>
      <c r="T324" s="1854"/>
      <c r="U324"/>
      <c r="V324"/>
      <c r="W324"/>
      <c r="X324"/>
      <c r="Y324"/>
      <c r="Z324"/>
      <c r="AA324"/>
      <c r="AB324"/>
      <c r="AC324"/>
      <c r="AD324"/>
      <c r="AE324"/>
      <c r="AF324"/>
      <c r="AG324"/>
      <c r="AH324"/>
      <c r="AI324"/>
      <c r="AJ324"/>
      <c r="AK324"/>
      <c r="AL324"/>
    </row>
    <row r="325" spans="2:38" s="1855" customFormat="1" x14ac:dyDescent="0.25">
      <c r="B325" s="1850"/>
      <c r="C325" s="1851"/>
      <c r="E325" s="1854"/>
      <c r="F325" s="1854"/>
      <c r="G325" s="1854"/>
      <c r="H325" s="1854"/>
      <c r="I325" s="1854"/>
      <c r="J325" s="1854"/>
      <c r="K325" s="1854"/>
      <c r="L325" s="1854"/>
      <c r="M325" s="1854"/>
      <c r="N325" s="1854"/>
      <c r="O325" s="1854"/>
      <c r="P325" s="1854"/>
      <c r="Q325" s="1854"/>
      <c r="R325" s="1854"/>
      <c r="S325" s="1854"/>
      <c r="T325" s="1854"/>
      <c r="U325"/>
      <c r="V325"/>
      <c r="W325"/>
      <c r="X325"/>
      <c r="Y325"/>
      <c r="Z325"/>
      <c r="AA325"/>
      <c r="AB325"/>
      <c r="AC325"/>
      <c r="AD325"/>
      <c r="AE325"/>
      <c r="AF325"/>
      <c r="AG325"/>
      <c r="AH325"/>
      <c r="AI325"/>
      <c r="AJ325"/>
      <c r="AK325"/>
      <c r="AL325"/>
    </row>
    <row r="326" spans="2:38" s="1855" customFormat="1" x14ac:dyDescent="0.25">
      <c r="B326" s="1850"/>
      <c r="C326" s="1851"/>
      <c r="E326" s="1854"/>
      <c r="F326" s="1854"/>
      <c r="G326" s="1854"/>
      <c r="H326" s="1854"/>
      <c r="I326" s="1854"/>
      <c r="J326" s="1854"/>
      <c r="K326" s="1854"/>
      <c r="L326" s="1854"/>
      <c r="M326" s="1854"/>
      <c r="N326" s="1854"/>
      <c r="O326" s="1854"/>
      <c r="P326" s="1854"/>
      <c r="Q326" s="1854"/>
      <c r="R326" s="1854"/>
      <c r="S326" s="1854"/>
      <c r="T326" s="1854"/>
      <c r="U326"/>
      <c r="V326"/>
      <c r="W326"/>
      <c r="X326"/>
      <c r="Y326"/>
      <c r="Z326"/>
      <c r="AA326"/>
      <c r="AB326"/>
      <c r="AC326"/>
      <c r="AD326"/>
      <c r="AE326"/>
      <c r="AF326"/>
      <c r="AG326"/>
      <c r="AH326"/>
      <c r="AI326"/>
      <c r="AJ326"/>
      <c r="AK326"/>
      <c r="AL326"/>
    </row>
    <row r="327" spans="2:38" s="1855" customFormat="1" x14ac:dyDescent="0.25">
      <c r="B327" s="1850"/>
      <c r="C327" s="1851"/>
      <c r="E327" s="1854"/>
      <c r="F327" s="1854"/>
      <c r="G327" s="1854"/>
      <c r="H327" s="1854"/>
      <c r="I327" s="1854"/>
      <c r="J327" s="1854"/>
      <c r="K327" s="1854"/>
      <c r="L327" s="1854"/>
      <c r="M327" s="1854"/>
      <c r="N327" s="1854"/>
      <c r="O327" s="1854"/>
      <c r="P327" s="1854"/>
      <c r="Q327" s="1854"/>
      <c r="R327" s="1854"/>
      <c r="S327" s="1854"/>
      <c r="T327" s="1854"/>
      <c r="U327"/>
      <c r="V327"/>
      <c r="W327"/>
      <c r="X327"/>
      <c r="Y327"/>
      <c r="Z327"/>
      <c r="AA327"/>
      <c r="AB327"/>
      <c r="AC327"/>
      <c r="AD327"/>
      <c r="AE327"/>
      <c r="AF327"/>
      <c r="AG327"/>
      <c r="AH327"/>
      <c r="AI327"/>
      <c r="AJ327"/>
      <c r="AK327"/>
      <c r="AL327"/>
    </row>
    <row r="328" spans="2:38" s="1855" customFormat="1" x14ac:dyDescent="0.25">
      <c r="B328" s="1850"/>
      <c r="C328" s="1851"/>
      <c r="E328" s="1854"/>
      <c r="F328" s="1854"/>
      <c r="G328" s="1854"/>
      <c r="H328" s="1854"/>
      <c r="I328" s="1854"/>
      <c r="J328" s="1854"/>
      <c r="K328" s="1854"/>
      <c r="L328" s="1854"/>
      <c r="M328" s="1854"/>
      <c r="N328" s="1854"/>
      <c r="O328" s="1854"/>
      <c r="P328" s="1854"/>
      <c r="Q328" s="1854"/>
      <c r="R328" s="1854"/>
      <c r="S328" s="1854"/>
      <c r="T328" s="1854"/>
      <c r="U328"/>
      <c r="V328"/>
      <c r="W328"/>
      <c r="X328"/>
      <c r="Y328"/>
      <c r="Z328"/>
      <c r="AA328"/>
      <c r="AB328"/>
      <c r="AC328"/>
      <c r="AD328"/>
      <c r="AE328"/>
      <c r="AF328"/>
      <c r="AG328"/>
      <c r="AH328"/>
      <c r="AI328"/>
      <c r="AJ328"/>
      <c r="AK328"/>
      <c r="AL328"/>
    </row>
    <row r="329" spans="2:38" s="1855" customFormat="1" x14ac:dyDescent="0.25">
      <c r="B329" s="1850"/>
      <c r="C329" s="1851"/>
      <c r="E329" s="1854"/>
      <c r="F329" s="1854"/>
      <c r="G329" s="1854"/>
      <c r="H329" s="1854"/>
      <c r="I329" s="1854"/>
      <c r="J329" s="1854"/>
      <c r="K329" s="1854"/>
      <c r="L329" s="1854"/>
      <c r="M329" s="1854"/>
      <c r="N329" s="1854"/>
      <c r="O329" s="1854"/>
      <c r="P329" s="1854"/>
      <c r="Q329" s="1854"/>
      <c r="R329" s="1854"/>
      <c r="S329" s="1854"/>
      <c r="T329" s="1854"/>
      <c r="U329"/>
      <c r="V329"/>
      <c r="W329"/>
      <c r="X329"/>
      <c r="Y329"/>
      <c r="Z329"/>
      <c r="AA329"/>
      <c r="AB329"/>
      <c r="AC329"/>
      <c r="AD329"/>
      <c r="AE329"/>
      <c r="AF329"/>
      <c r="AG329"/>
      <c r="AH329"/>
      <c r="AI329"/>
      <c r="AJ329"/>
      <c r="AK329"/>
      <c r="AL329"/>
    </row>
    <row r="330" spans="2:38" s="1855" customFormat="1" x14ac:dyDescent="0.25">
      <c r="B330" s="1850"/>
      <c r="C330" s="1851"/>
      <c r="E330" s="1854"/>
      <c r="F330" s="1854"/>
      <c r="G330" s="1854"/>
      <c r="H330" s="1854"/>
      <c r="I330" s="1854"/>
      <c r="J330" s="1854"/>
      <c r="K330" s="1854"/>
      <c r="L330" s="1854"/>
      <c r="M330" s="1854"/>
      <c r="N330" s="1854"/>
      <c r="O330" s="1854"/>
      <c r="P330" s="1854"/>
      <c r="Q330" s="1854"/>
      <c r="R330" s="1854"/>
      <c r="S330" s="1854"/>
      <c r="T330" s="1854"/>
      <c r="U330"/>
      <c r="V330"/>
      <c r="W330"/>
      <c r="X330"/>
      <c r="Y330"/>
      <c r="Z330"/>
      <c r="AA330"/>
      <c r="AB330"/>
      <c r="AC330"/>
      <c r="AD330"/>
      <c r="AE330"/>
      <c r="AF330"/>
      <c r="AG330"/>
      <c r="AH330"/>
      <c r="AI330"/>
      <c r="AJ330"/>
      <c r="AK330"/>
      <c r="AL330"/>
    </row>
    <row r="331" spans="2:38" s="1855" customFormat="1" x14ac:dyDescent="0.25">
      <c r="B331" s="1850"/>
      <c r="C331" s="1851"/>
      <c r="E331" s="1854"/>
      <c r="F331" s="1854"/>
      <c r="G331" s="1854"/>
      <c r="H331" s="1854"/>
      <c r="I331" s="1854"/>
      <c r="J331" s="1854"/>
      <c r="K331" s="1854"/>
      <c r="L331" s="1854"/>
      <c r="M331" s="1854"/>
      <c r="N331" s="1854"/>
      <c r="O331" s="1854"/>
      <c r="P331" s="1854"/>
      <c r="Q331" s="1854"/>
      <c r="R331" s="1854"/>
      <c r="S331" s="1854"/>
      <c r="T331" s="1854"/>
      <c r="U331"/>
      <c r="V331"/>
      <c r="W331"/>
      <c r="X331"/>
      <c r="Y331"/>
      <c r="Z331"/>
      <c r="AA331"/>
      <c r="AB331"/>
      <c r="AC331"/>
      <c r="AD331"/>
      <c r="AE331"/>
      <c r="AF331"/>
      <c r="AG331"/>
      <c r="AH331"/>
      <c r="AI331"/>
      <c r="AJ331"/>
      <c r="AK331"/>
      <c r="AL331"/>
    </row>
    <row r="332" spans="2:38" s="1855" customFormat="1" x14ac:dyDescent="0.25">
      <c r="B332" s="1850"/>
      <c r="C332" s="1851"/>
      <c r="E332" s="1854"/>
      <c r="F332" s="1854"/>
      <c r="G332" s="1854"/>
      <c r="H332" s="1854"/>
      <c r="I332" s="1854"/>
      <c r="J332" s="1854"/>
      <c r="K332" s="1854"/>
      <c r="L332" s="1854"/>
      <c r="M332" s="1854"/>
      <c r="N332" s="1854"/>
      <c r="O332" s="1854"/>
      <c r="P332" s="1854"/>
      <c r="Q332" s="1854"/>
      <c r="R332" s="1854"/>
      <c r="S332" s="1854"/>
      <c r="T332" s="1854"/>
      <c r="U332"/>
      <c r="V332"/>
      <c r="W332"/>
      <c r="X332"/>
      <c r="Y332"/>
      <c r="Z332"/>
      <c r="AA332"/>
      <c r="AB332"/>
      <c r="AC332"/>
      <c r="AD332"/>
      <c r="AE332"/>
      <c r="AF332"/>
      <c r="AG332"/>
      <c r="AH332"/>
      <c r="AI332"/>
      <c r="AJ332"/>
      <c r="AK332"/>
      <c r="AL332"/>
    </row>
    <row r="333" spans="2:38" s="1855" customFormat="1" x14ac:dyDescent="0.25">
      <c r="B333" s="1850"/>
      <c r="C333" s="1851"/>
      <c r="E333" s="1854"/>
      <c r="F333" s="1854"/>
      <c r="G333" s="1854"/>
      <c r="H333" s="1854"/>
      <c r="I333" s="1854"/>
      <c r="J333" s="1854"/>
      <c r="K333" s="1854"/>
      <c r="L333" s="1854"/>
      <c r="M333" s="1854"/>
      <c r="N333" s="1854"/>
      <c r="O333" s="1854"/>
      <c r="P333" s="1854"/>
      <c r="Q333" s="1854"/>
      <c r="R333" s="1854"/>
      <c r="S333" s="1854"/>
      <c r="T333" s="1854"/>
      <c r="U333"/>
      <c r="V333"/>
      <c r="W333"/>
      <c r="X333"/>
      <c r="Y333"/>
      <c r="Z333"/>
      <c r="AA333"/>
      <c r="AB333"/>
      <c r="AC333"/>
      <c r="AD333"/>
      <c r="AE333"/>
      <c r="AF333"/>
      <c r="AG333"/>
      <c r="AH333"/>
      <c r="AI333"/>
      <c r="AJ333"/>
      <c r="AK333"/>
      <c r="AL333"/>
    </row>
    <row r="334" spans="2:38" s="1855" customFormat="1" x14ac:dyDescent="0.25">
      <c r="B334" s="1850"/>
      <c r="C334" s="1851"/>
      <c r="E334" s="1854"/>
      <c r="F334" s="1854"/>
      <c r="G334" s="1854"/>
      <c r="H334" s="1854"/>
      <c r="I334" s="1854"/>
      <c r="J334" s="1854"/>
      <c r="K334" s="1854"/>
      <c r="L334" s="1854"/>
      <c r="M334" s="1854"/>
      <c r="N334" s="1854"/>
      <c r="O334" s="1854"/>
      <c r="P334" s="1854"/>
      <c r="Q334" s="1854"/>
      <c r="R334" s="1854"/>
      <c r="S334" s="1854"/>
      <c r="T334" s="1854"/>
      <c r="U334"/>
      <c r="V334"/>
      <c r="W334"/>
      <c r="X334"/>
      <c r="Y334"/>
      <c r="Z334"/>
      <c r="AA334"/>
      <c r="AB334"/>
      <c r="AC334"/>
      <c r="AD334"/>
      <c r="AE334"/>
      <c r="AF334"/>
      <c r="AG334"/>
      <c r="AH334"/>
      <c r="AI334"/>
      <c r="AJ334"/>
      <c r="AK334"/>
      <c r="AL334"/>
    </row>
    <row r="335" spans="2:38" s="1855" customFormat="1" x14ac:dyDescent="0.25">
      <c r="B335" s="1850"/>
      <c r="C335" s="1851"/>
      <c r="E335" s="1854"/>
      <c r="F335" s="1854"/>
      <c r="G335" s="1854"/>
      <c r="H335" s="1854"/>
      <c r="I335" s="1854"/>
      <c r="J335" s="1854"/>
      <c r="K335" s="1854"/>
      <c r="L335" s="1854"/>
      <c r="M335" s="1854"/>
      <c r="N335" s="1854"/>
      <c r="O335" s="1854"/>
      <c r="P335" s="1854"/>
      <c r="Q335" s="1854"/>
      <c r="R335" s="1854"/>
      <c r="S335" s="1854"/>
      <c r="T335" s="1854"/>
      <c r="U335"/>
      <c r="V335"/>
      <c r="W335"/>
      <c r="X335"/>
      <c r="Y335"/>
      <c r="Z335"/>
      <c r="AA335"/>
      <c r="AB335"/>
      <c r="AC335"/>
      <c r="AD335"/>
      <c r="AE335"/>
      <c r="AF335"/>
      <c r="AG335"/>
      <c r="AH335"/>
      <c r="AI335"/>
      <c r="AJ335"/>
      <c r="AK335"/>
      <c r="AL335"/>
    </row>
    <row r="336" spans="2:38" s="1855" customFormat="1" x14ac:dyDescent="0.25">
      <c r="B336" s="1850"/>
      <c r="C336" s="1851"/>
      <c r="E336" s="1854"/>
      <c r="F336" s="1854"/>
      <c r="G336" s="1854"/>
      <c r="H336" s="1854"/>
      <c r="I336" s="1854"/>
      <c r="J336" s="1854"/>
      <c r="K336" s="1854"/>
      <c r="L336" s="1854"/>
      <c r="M336" s="1854"/>
      <c r="N336" s="1854"/>
      <c r="O336" s="1854"/>
      <c r="P336" s="1854"/>
      <c r="Q336" s="1854"/>
      <c r="R336" s="1854"/>
      <c r="S336" s="1854"/>
      <c r="T336" s="1854"/>
      <c r="U336"/>
      <c r="V336"/>
      <c r="W336"/>
      <c r="X336"/>
      <c r="Y336"/>
      <c r="Z336"/>
      <c r="AA336"/>
      <c r="AB336"/>
      <c r="AC336"/>
      <c r="AD336"/>
      <c r="AE336"/>
      <c r="AF336"/>
      <c r="AG336"/>
      <c r="AH336"/>
      <c r="AI336"/>
      <c r="AJ336"/>
      <c r="AK336"/>
      <c r="AL336"/>
    </row>
    <row r="337" spans="2:38" s="1855" customFormat="1" x14ac:dyDescent="0.25">
      <c r="B337" s="1850"/>
      <c r="C337" s="1851"/>
      <c r="E337" s="1854"/>
      <c r="F337" s="1854"/>
      <c r="G337" s="1854"/>
      <c r="H337" s="1854"/>
      <c r="I337" s="1854"/>
      <c r="J337" s="1854"/>
      <c r="K337" s="1854"/>
      <c r="L337" s="1854"/>
      <c r="M337" s="1854"/>
      <c r="N337" s="1854"/>
      <c r="O337" s="1854"/>
      <c r="P337" s="1854"/>
      <c r="Q337" s="1854"/>
      <c r="R337" s="1854"/>
      <c r="S337" s="1854"/>
      <c r="T337" s="1854"/>
      <c r="U337"/>
      <c r="V337"/>
      <c r="W337"/>
      <c r="X337"/>
      <c r="Y337"/>
      <c r="Z337"/>
      <c r="AA337"/>
      <c r="AB337"/>
      <c r="AC337"/>
      <c r="AD337"/>
      <c r="AE337"/>
      <c r="AF337"/>
      <c r="AG337"/>
      <c r="AH337"/>
      <c r="AI337"/>
      <c r="AJ337"/>
      <c r="AK337"/>
      <c r="AL337"/>
    </row>
    <row r="338" spans="2:38" s="1855" customFormat="1" x14ac:dyDescent="0.25">
      <c r="B338" s="1850"/>
      <c r="C338" s="1851"/>
      <c r="E338" s="1854"/>
      <c r="F338" s="1854"/>
      <c r="G338" s="1854"/>
      <c r="H338" s="1854"/>
      <c r="I338" s="1854"/>
      <c r="J338" s="1854"/>
      <c r="K338" s="1854"/>
      <c r="L338" s="1854"/>
      <c r="M338" s="1854"/>
      <c r="N338" s="1854"/>
      <c r="O338" s="1854"/>
      <c r="P338" s="1854"/>
      <c r="Q338" s="1854"/>
      <c r="R338" s="1854"/>
      <c r="S338" s="1854"/>
      <c r="T338" s="1854"/>
      <c r="U338"/>
      <c r="V338"/>
      <c r="W338"/>
      <c r="X338"/>
      <c r="Y338"/>
      <c r="Z338"/>
      <c r="AA338"/>
      <c r="AB338"/>
      <c r="AC338"/>
      <c r="AD338"/>
      <c r="AE338"/>
      <c r="AF338"/>
      <c r="AG338"/>
      <c r="AH338"/>
      <c r="AI338"/>
      <c r="AJ338"/>
      <c r="AK338"/>
      <c r="AL338"/>
    </row>
    <row r="339" spans="2:38" s="1855" customFormat="1" x14ac:dyDescent="0.25">
      <c r="B339" s="1850"/>
      <c r="C339" s="1851"/>
      <c r="E339" s="1854"/>
      <c r="F339" s="1854"/>
      <c r="G339" s="1854"/>
      <c r="H339" s="1854"/>
      <c r="I339" s="1854"/>
      <c r="J339" s="1854"/>
      <c r="K339" s="1854"/>
      <c r="L339" s="1854"/>
      <c r="M339" s="1854"/>
      <c r="N339" s="1854"/>
      <c r="O339" s="1854"/>
      <c r="P339" s="1854"/>
      <c r="Q339" s="1854"/>
      <c r="R339" s="1854"/>
      <c r="S339" s="1854"/>
      <c r="T339" s="1854"/>
      <c r="U339"/>
      <c r="V339"/>
      <c r="W339"/>
      <c r="X339"/>
      <c r="Y339"/>
      <c r="Z339"/>
      <c r="AA339"/>
      <c r="AB339"/>
      <c r="AC339"/>
      <c r="AD339"/>
      <c r="AE339"/>
      <c r="AF339"/>
      <c r="AG339"/>
      <c r="AH339"/>
      <c r="AI339"/>
      <c r="AJ339"/>
      <c r="AK339"/>
      <c r="AL339"/>
    </row>
    <row r="340" spans="2:38" s="1855" customFormat="1" x14ac:dyDescent="0.25">
      <c r="B340" s="1850"/>
      <c r="C340" s="1851"/>
      <c r="E340" s="1854"/>
      <c r="F340" s="1854"/>
      <c r="G340" s="1854"/>
      <c r="H340" s="1854"/>
      <c r="I340" s="1854"/>
      <c r="J340" s="1854"/>
      <c r="K340" s="1854"/>
      <c r="L340" s="1854"/>
      <c r="M340" s="1854"/>
      <c r="N340" s="1854"/>
      <c r="O340" s="1854"/>
      <c r="P340" s="1854"/>
      <c r="Q340" s="1854"/>
      <c r="R340" s="1854"/>
      <c r="S340" s="1854"/>
      <c r="T340" s="1854"/>
      <c r="U340"/>
      <c r="V340"/>
      <c r="W340"/>
      <c r="X340"/>
      <c r="Y340"/>
      <c r="Z340"/>
      <c r="AA340"/>
      <c r="AB340"/>
      <c r="AC340"/>
      <c r="AD340"/>
      <c r="AE340"/>
      <c r="AF340"/>
      <c r="AG340"/>
      <c r="AH340"/>
      <c r="AI340"/>
      <c r="AJ340"/>
      <c r="AK340"/>
      <c r="AL340"/>
    </row>
    <row r="341" spans="2:38" s="1855" customFormat="1" x14ac:dyDescent="0.25">
      <c r="B341" s="1850"/>
      <c r="C341" s="1851"/>
      <c r="E341" s="1854"/>
      <c r="F341" s="1854"/>
      <c r="G341" s="1854"/>
      <c r="H341" s="1854"/>
      <c r="I341" s="1854"/>
      <c r="J341" s="1854"/>
      <c r="K341" s="1854"/>
      <c r="L341" s="1854"/>
      <c r="M341" s="1854"/>
      <c r="N341" s="1854"/>
      <c r="O341" s="1854"/>
      <c r="P341" s="1854"/>
      <c r="Q341" s="1854"/>
      <c r="R341" s="1854"/>
      <c r="S341" s="1854"/>
      <c r="T341" s="1854"/>
      <c r="U341"/>
      <c r="V341"/>
      <c r="W341"/>
      <c r="X341"/>
      <c r="Y341"/>
      <c r="Z341"/>
      <c r="AA341"/>
      <c r="AB341"/>
      <c r="AC341"/>
      <c r="AD341"/>
      <c r="AE341"/>
      <c r="AF341"/>
      <c r="AG341"/>
      <c r="AH341"/>
      <c r="AI341"/>
      <c r="AJ341"/>
      <c r="AK341"/>
      <c r="AL341"/>
    </row>
    <row r="342" spans="2:38" s="1855" customFormat="1" x14ac:dyDescent="0.25">
      <c r="B342" s="1850"/>
      <c r="C342" s="1851"/>
      <c r="E342" s="1854"/>
      <c r="F342" s="1854"/>
      <c r="G342" s="1854"/>
      <c r="H342" s="1854"/>
      <c r="I342" s="1854"/>
      <c r="J342" s="1854"/>
      <c r="K342" s="1854"/>
      <c r="L342" s="1854"/>
      <c r="M342" s="1854"/>
      <c r="N342" s="1854"/>
      <c r="O342" s="1854"/>
      <c r="P342" s="1854"/>
      <c r="Q342" s="1854"/>
      <c r="R342" s="1854"/>
      <c r="S342" s="1854"/>
      <c r="T342" s="1854"/>
      <c r="U342"/>
      <c r="V342"/>
      <c r="W342"/>
      <c r="X342"/>
      <c r="Y342"/>
      <c r="Z342"/>
      <c r="AA342"/>
      <c r="AB342"/>
      <c r="AC342"/>
      <c r="AD342"/>
      <c r="AE342"/>
      <c r="AF342"/>
      <c r="AG342"/>
      <c r="AH342"/>
      <c r="AI342"/>
      <c r="AJ342"/>
      <c r="AK342"/>
      <c r="AL342"/>
    </row>
    <row r="343" spans="2:38" s="1855" customFormat="1" x14ac:dyDescent="0.25">
      <c r="B343" s="1850"/>
      <c r="C343" s="1851"/>
      <c r="E343" s="1854"/>
      <c r="F343" s="1854"/>
      <c r="G343" s="1854"/>
      <c r="H343" s="1854"/>
      <c r="I343" s="1854"/>
      <c r="J343" s="1854"/>
      <c r="K343" s="1854"/>
      <c r="L343" s="1854"/>
      <c r="M343" s="1854"/>
      <c r="N343" s="1854"/>
      <c r="O343" s="1854"/>
      <c r="P343" s="1854"/>
      <c r="Q343" s="1854"/>
      <c r="R343" s="1854"/>
      <c r="S343" s="1854"/>
      <c r="T343" s="1854"/>
      <c r="U343"/>
      <c r="V343"/>
      <c r="W343"/>
      <c r="X343"/>
      <c r="Y343"/>
      <c r="Z343"/>
      <c r="AA343"/>
      <c r="AB343"/>
      <c r="AC343"/>
      <c r="AD343"/>
      <c r="AE343"/>
      <c r="AF343"/>
      <c r="AG343"/>
      <c r="AH343"/>
      <c r="AI343"/>
      <c r="AJ343"/>
      <c r="AK343"/>
      <c r="AL343"/>
    </row>
    <row r="344" spans="2:38" s="1855" customFormat="1" x14ac:dyDescent="0.25">
      <c r="B344" s="1850"/>
      <c r="C344" s="1851"/>
      <c r="E344" s="1854"/>
      <c r="F344" s="1854"/>
      <c r="G344" s="1854"/>
      <c r="H344" s="1854"/>
      <c r="I344" s="1854"/>
      <c r="J344" s="1854"/>
      <c r="K344" s="1854"/>
      <c r="L344" s="1854"/>
      <c r="M344" s="1854"/>
      <c r="N344" s="1854"/>
      <c r="O344" s="1854"/>
      <c r="P344" s="1854"/>
      <c r="Q344" s="1854"/>
      <c r="R344" s="1854"/>
      <c r="S344" s="1854"/>
      <c r="T344" s="1854"/>
      <c r="U344"/>
      <c r="V344"/>
      <c r="W344"/>
      <c r="X344"/>
      <c r="Y344"/>
      <c r="Z344"/>
      <c r="AA344"/>
      <c r="AB344"/>
      <c r="AC344"/>
      <c r="AD344"/>
      <c r="AE344"/>
      <c r="AF344"/>
      <c r="AG344"/>
      <c r="AH344"/>
      <c r="AI344"/>
      <c r="AJ344"/>
      <c r="AK344"/>
      <c r="AL344"/>
    </row>
    <row r="345" spans="2:38" s="1855" customFormat="1" x14ac:dyDescent="0.25">
      <c r="B345" s="1850"/>
      <c r="C345" s="1851"/>
      <c r="E345" s="1854"/>
      <c r="F345" s="1854"/>
      <c r="G345" s="1854"/>
      <c r="H345" s="1854"/>
      <c r="I345" s="1854"/>
      <c r="J345" s="1854"/>
      <c r="K345" s="1854"/>
      <c r="L345" s="1854"/>
      <c r="M345" s="1854"/>
      <c r="N345" s="1854"/>
      <c r="O345" s="1854"/>
      <c r="P345" s="1854"/>
      <c r="Q345" s="1854"/>
      <c r="R345" s="1854"/>
      <c r="S345" s="1854"/>
      <c r="T345" s="1854"/>
      <c r="U345"/>
      <c r="V345"/>
      <c r="W345"/>
      <c r="X345"/>
      <c r="Y345"/>
      <c r="Z345"/>
      <c r="AA345"/>
      <c r="AB345"/>
      <c r="AC345"/>
      <c r="AD345"/>
      <c r="AE345"/>
      <c r="AF345"/>
      <c r="AG345"/>
      <c r="AH345"/>
      <c r="AI345"/>
      <c r="AJ345"/>
      <c r="AK345"/>
      <c r="AL345"/>
    </row>
    <row r="346" spans="2:38" s="1855" customFormat="1" x14ac:dyDescent="0.25">
      <c r="B346" s="1850"/>
      <c r="C346" s="1851"/>
      <c r="E346" s="1854"/>
      <c r="F346" s="1854"/>
      <c r="G346" s="1854"/>
      <c r="H346" s="1854"/>
      <c r="I346" s="1854"/>
      <c r="J346" s="1854"/>
      <c r="K346" s="1854"/>
      <c r="L346" s="1854"/>
      <c r="M346" s="1854"/>
      <c r="N346" s="1854"/>
      <c r="O346" s="1854"/>
      <c r="P346" s="1854"/>
      <c r="Q346" s="1854"/>
      <c r="R346" s="1854"/>
      <c r="S346" s="1854"/>
      <c r="T346" s="1854"/>
      <c r="U346"/>
      <c r="V346"/>
      <c r="W346"/>
      <c r="X346"/>
      <c r="Y346"/>
      <c r="Z346"/>
      <c r="AA346"/>
      <c r="AB346"/>
      <c r="AC346"/>
      <c r="AD346"/>
      <c r="AE346"/>
      <c r="AF346"/>
      <c r="AG346"/>
      <c r="AH346"/>
      <c r="AI346"/>
      <c r="AJ346"/>
      <c r="AK346"/>
      <c r="AL346"/>
    </row>
    <row r="347" spans="2:38" s="1855" customFormat="1" x14ac:dyDescent="0.25">
      <c r="B347" s="1850"/>
      <c r="C347" s="1851"/>
      <c r="E347" s="1854"/>
      <c r="F347" s="1854"/>
      <c r="G347" s="1854"/>
      <c r="H347" s="1854"/>
      <c r="I347" s="1854"/>
      <c r="J347" s="1854"/>
      <c r="K347" s="1854"/>
      <c r="L347" s="1854"/>
      <c r="M347" s="1854"/>
      <c r="N347" s="1854"/>
      <c r="O347" s="1854"/>
      <c r="P347" s="1854"/>
      <c r="Q347" s="1854"/>
      <c r="R347" s="1854"/>
      <c r="S347" s="1854"/>
      <c r="T347" s="1854"/>
      <c r="U347"/>
      <c r="V347"/>
      <c r="W347"/>
      <c r="X347"/>
      <c r="Y347"/>
      <c r="Z347"/>
      <c r="AA347"/>
      <c r="AB347"/>
      <c r="AC347"/>
      <c r="AD347"/>
      <c r="AE347"/>
      <c r="AF347"/>
      <c r="AG347"/>
      <c r="AH347"/>
      <c r="AI347"/>
      <c r="AJ347"/>
      <c r="AK347"/>
      <c r="AL347"/>
    </row>
    <row r="348" spans="2:38" s="1855" customFormat="1" x14ac:dyDescent="0.25">
      <c r="B348" s="1850"/>
      <c r="C348" s="1851"/>
      <c r="E348" s="1854"/>
      <c r="F348" s="1854"/>
      <c r="G348" s="1854"/>
      <c r="H348" s="1854"/>
      <c r="I348" s="1854"/>
      <c r="J348" s="1854"/>
      <c r="K348" s="1854"/>
      <c r="L348" s="1854"/>
      <c r="M348" s="1854"/>
      <c r="N348" s="1854"/>
      <c r="O348" s="1854"/>
      <c r="P348" s="1854"/>
      <c r="Q348" s="1854"/>
      <c r="R348" s="1854"/>
      <c r="S348" s="1854"/>
      <c r="T348" s="1854"/>
      <c r="U348"/>
      <c r="V348"/>
      <c r="W348"/>
      <c r="X348"/>
      <c r="Y348"/>
      <c r="Z348"/>
      <c r="AA348"/>
      <c r="AB348"/>
      <c r="AC348"/>
      <c r="AD348"/>
      <c r="AE348"/>
      <c r="AF348"/>
      <c r="AG348"/>
      <c r="AH348"/>
      <c r="AI348"/>
      <c r="AJ348"/>
      <c r="AK348"/>
      <c r="AL348"/>
    </row>
    <row r="349" spans="2:38" s="1855" customFormat="1" x14ac:dyDescent="0.25">
      <c r="B349" s="1850"/>
      <c r="C349" s="1851"/>
      <c r="E349" s="1854"/>
      <c r="F349" s="1854"/>
      <c r="G349" s="1854"/>
      <c r="H349" s="1854"/>
      <c r="I349" s="1854"/>
      <c r="J349" s="1854"/>
      <c r="K349" s="1854"/>
      <c r="L349" s="1854"/>
      <c r="M349" s="1854"/>
      <c r="N349" s="1854"/>
      <c r="O349" s="1854"/>
      <c r="P349" s="1854"/>
      <c r="Q349" s="1854"/>
      <c r="R349" s="1854"/>
      <c r="S349" s="1854"/>
      <c r="T349" s="1854"/>
      <c r="U349"/>
      <c r="V349"/>
      <c r="W349"/>
      <c r="X349"/>
      <c r="Y349"/>
      <c r="Z349"/>
      <c r="AA349"/>
      <c r="AB349"/>
      <c r="AC349"/>
      <c r="AD349"/>
      <c r="AE349"/>
      <c r="AF349"/>
      <c r="AG349"/>
      <c r="AH349"/>
      <c r="AI349"/>
      <c r="AJ349"/>
      <c r="AK349"/>
      <c r="AL349"/>
    </row>
    <row r="350" spans="2:38" s="1855" customFormat="1" x14ac:dyDescent="0.25">
      <c r="B350" s="1850"/>
      <c r="C350" s="1851"/>
      <c r="E350" s="1854"/>
      <c r="F350" s="1854"/>
      <c r="G350" s="1854"/>
      <c r="H350" s="1854"/>
      <c r="I350" s="1854"/>
      <c r="J350" s="1854"/>
      <c r="K350" s="1854"/>
      <c r="L350" s="1854"/>
      <c r="M350" s="1854"/>
      <c r="N350" s="1854"/>
      <c r="O350" s="1854"/>
      <c r="P350" s="1854"/>
      <c r="Q350" s="1854"/>
      <c r="R350" s="1854"/>
      <c r="S350" s="1854"/>
      <c r="T350" s="1854"/>
      <c r="U350"/>
      <c r="V350"/>
      <c r="W350"/>
      <c r="X350"/>
      <c r="Y350"/>
      <c r="Z350"/>
      <c r="AA350"/>
      <c r="AB350"/>
      <c r="AC350"/>
      <c r="AD350"/>
      <c r="AE350"/>
      <c r="AF350"/>
      <c r="AG350"/>
      <c r="AH350"/>
      <c r="AI350"/>
      <c r="AJ350"/>
      <c r="AK350"/>
      <c r="AL350"/>
    </row>
    <row r="351" spans="2:38" s="1855" customFormat="1" x14ac:dyDescent="0.25">
      <c r="B351" s="1850"/>
      <c r="C351" s="1851"/>
      <c r="E351" s="1854"/>
      <c r="F351" s="1854"/>
      <c r="G351" s="1854"/>
      <c r="H351" s="1854"/>
      <c r="I351" s="1854"/>
      <c r="J351" s="1854"/>
      <c r="K351" s="1854"/>
      <c r="L351" s="1854"/>
      <c r="M351" s="1854"/>
      <c r="N351" s="1854"/>
      <c r="O351" s="1854"/>
      <c r="P351" s="1854"/>
      <c r="Q351" s="1854"/>
      <c r="R351" s="1854"/>
      <c r="S351" s="1854"/>
      <c r="T351" s="1854"/>
      <c r="U351"/>
      <c r="V351"/>
      <c r="W351"/>
      <c r="X351"/>
      <c r="Y351"/>
      <c r="Z351"/>
      <c r="AA351"/>
      <c r="AB351"/>
      <c r="AC351"/>
      <c r="AD351"/>
      <c r="AE351"/>
      <c r="AF351"/>
      <c r="AG351"/>
      <c r="AH351"/>
      <c r="AI351"/>
      <c r="AJ351"/>
      <c r="AK351"/>
      <c r="AL351"/>
    </row>
    <row r="352" spans="2:38" s="1855" customFormat="1" x14ac:dyDescent="0.25">
      <c r="B352" s="1850"/>
      <c r="C352" s="1851"/>
      <c r="E352" s="1854"/>
      <c r="F352" s="1854"/>
      <c r="G352" s="1854"/>
      <c r="H352" s="1854"/>
      <c r="I352" s="1854"/>
      <c r="J352" s="1854"/>
      <c r="K352" s="1854"/>
      <c r="L352" s="1854"/>
      <c r="M352" s="1854"/>
      <c r="N352" s="1854"/>
      <c r="O352" s="1854"/>
      <c r="P352" s="1854"/>
      <c r="Q352" s="1854"/>
      <c r="R352" s="1854"/>
      <c r="S352" s="1854"/>
      <c r="T352" s="1854"/>
      <c r="U352"/>
      <c r="V352"/>
      <c r="W352"/>
      <c r="X352"/>
      <c r="Y352"/>
      <c r="Z352"/>
      <c r="AA352"/>
      <c r="AB352"/>
      <c r="AC352"/>
      <c r="AD352"/>
      <c r="AE352"/>
      <c r="AF352"/>
      <c r="AG352"/>
      <c r="AH352"/>
      <c r="AI352"/>
      <c r="AJ352"/>
      <c r="AK352"/>
      <c r="AL352"/>
    </row>
    <row r="353" spans="2:38" s="1855" customFormat="1" x14ac:dyDescent="0.25">
      <c r="B353" s="1850"/>
      <c r="C353" s="1851"/>
      <c r="E353" s="1854"/>
      <c r="F353" s="1854"/>
      <c r="G353" s="1854"/>
      <c r="H353" s="1854"/>
      <c r="I353" s="1854"/>
      <c r="J353" s="1854"/>
      <c r="K353" s="1854"/>
      <c r="L353" s="1854"/>
      <c r="M353" s="1854"/>
      <c r="N353" s="1854"/>
      <c r="O353" s="1854"/>
      <c r="P353" s="1854"/>
      <c r="Q353" s="1854"/>
      <c r="R353" s="1854"/>
      <c r="S353" s="1854"/>
      <c r="T353" s="1854"/>
      <c r="U353"/>
      <c r="V353"/>
      <c r="W353"/>
      <c r="X353"/>
      <c r="Y353"/>
      <c r="Z353"/>
      <c r="AA353"/>
      <c r="AB353"/>
      <c r="AC353"/>
      <c r="AD353"/>
      <c r="AE353"/>
      <c r="AF353"/>
      <c r="AG353"/>
      <c r="AH353"/>
      <c r="AI353"/>
      <c r="AJ353"/>
      <c r="AK353"/>
      <c r="AL353"/>
    </row>
    <row r="354" spans="2:38" s="1855" customFormat="1" x14ac:dyDescent="0.25">
      <c r="B354" s="1850"/>
      <c r="C354" s="1851"/>
      <c r="E354" s="1854"/>
      <c r="F354" s="1854"/>
      <c r="G354" s="1854"/>
      <c r="H354" s="1854"/>
      <c r="I354" s="1854"/>
      <c r="J354" s="1854"/>
      <c r="K354" s="1854"/>
      <c r="L354" s="1854"/>
      <c r="M354" s="1854"/>
      <c r="N354" s="1854"/>
      <c r="O354" s="1854"/>
      <c r="P354" s="1854"/>
      <c r="Q354" s="1854"/>
      <c r="R354" s="1854"/>
      <c r="S354" s="1854"/>
      <c r="T354" s="1854"/>
      <c r="U354"/>
      <c r="V354"/>
      <c r="W354"/>
      <c r="X354"/>
      <c r="Y354"/>
      <c r="Z354"/>
      <c r="AA354"/>
      <c r="AB354"/>
      <c r="AC354"/>
      <c r="AD354"/>
      <c r="AE354"/>
      <c r="AF354"/>
      <c r="AG354"/>
      <c r="AH354"/>
      <c r="AI354"/>
      <c r="AJ354"/>
      <c r="AK354"/>
      <c r="AL354"/>
    </row>
    <row r="355" spans="2:38" s="1855" customFormat="1" x14ac:dyDescent="0.25">
      <c r="B355" s="1850"/>
      <c r="C355" s="1851"/>
      <c r="E355" s="1854"/>
      <c r="F355" s="1854"/>
      <c r="G355" s="1854"/>
      <c r="H355" s="1854"/>
      <c r="I355" s="1854"/>
      <c r="J355" s="1854"/>
      <c r="K355" s="1854"/>
      <c r="L355" s="1854"/>
      <c r="M355" s="1854"/>
      <c r="N355" s="1854"/>
      <c r="O355" s="1854"/>
      <c r="P355" s="1854"/>
      <c r="Q355" s="1854"/>
      <c r="R355" s="1854"/>
      <c r="S355" s="1854"/>
      <c r="T355" s="1854"/>
      <c r="U355"/>
      <c r="V355"/>
      <c r="W355"/>
      <c r="X355"/>
      <c r="Y355"/>
      <c r="Z355"/>
      <c r="AA355"/>
      <c r="AB355"/>
      <c r="AC355"/>
      <c r="AD355"/>
      <c r="AE355"/>
      <c r="AF355"/>
      <c r="AG355"/>
      <c r="AH355"/>
      <c r="AI355"/>
      <c r="AJ355"/>
      <c r="AK355"/>
      <c r="AL355"/>
    </row>
    <row r="356" spans="2:38" s="1855" customFormat="1" x14ac:dyDescent="0.25">
      <c r="B356" s="1850"/>
      <c r="C356" s="1851"/>
      <c r="E356" s="1854"/>
      <c r="F356" s="1854"/>
      <c r="G356" s="1854"/>
      <c r="H356" s="1854"/>
      <c r="I356" s="1854"/>
      <c r="J356" s="1854"/>
      <c r="K356" s="1854"/>
      <c r="L356" s="1854"/>
      <c r="M356" s="1854"/>
      <c r="N356" s="1854"/>
      <c r="O356" s="1854"/>
      <c r="P356" s="1854"/>
      <c r="Q356" s="1854"/>
      <c r="R356" s="1854"/>
      <c r="S356" s="1854"/>
      <c r="T356" s="1854"/>
      <c r="U356"/>
      <c r="V356"/>
      <c r="W356"/>
      <c r="X356"/>
      <c r="Y356"/>
      <c r="Z356"/>
      <c r="AA356"/>
      <c r="AB356"/>
      <c r="AC356"/>
      <c r="AD356"/>
      <c r="AE356"/>
      <c r="AF356"/>
      <c r="AG356"/>
      <c r="AH356"/>
      <c r="AI356"/>
      <c r="AJ356"/>
      <c r="AK356"/>
      <c r="AL356"/>
    </row>
    <row r="357" spans="2:38" s="1855" customFormat="1" x14ac:dyDescent="0.25">
      <c r="B357" s="1850"/>
      <c r="C357" s="1851"/>
      <c r="E357" s="1854"/>
      <c r="F357" s="1854"/>
      <c r="G357" s="1854"/>
      <c r="H357" s="1854"/>
      <c r="I357" s="1854"/>
      <c r="J357" s="1854"/>
      <c r="K357" s="1854"/>
      <c r="L357" s="1854"/>
      <c r="M357" s="1854"/>
      <c r="N357" s="1854"/>
      <c r="O357" s="1854"/>
      <c r="P357" s="1854"/>
      <c r="Q357" s="1854"/>
      <c r="R357" s="1854"/>
      <c r="S357" s="1854"/>
      <c r="T357" s="1854"/>
      <c r="U357"/>
      <c r="V357"/>
      <c r="W357"/>
      <c r="X357"/>
      <c r="Y357"/>
      <c r="Z357"/>
      <c r="AA357"/>
      <c r="AB357"/>
      <c r="AC357"/>
      <c r="AD357"/>
      <c r="AE357"/>
      <c r="AF357"/>
      <c r="AG357"/>
      <c r="AH357"/>
      <c r="AI357"/>
      <c r="AJ357"/>
      <c r="AK357"/>
      <c r="AL357"/>
    </row>
    <row r="358" spans="2:38" s="1855" customFormat="1" x14ac:dyDescent="0.25">
      <c r="B358" s="1850"/>
      <c r="C358" s="1851"/>
      <c r="E358" s="1854"/>
      <c r="F358" s="1854"/>
      <c r="G358" s="1854"/>
      <c r="H358" s="1854"/>
      <c r="I358" s="1854"/>
      <c r="J358" s="1854"/>
      <c r="K358" s="1854"/>
      <c r="L358" s="1854"/>
      <c r="M358" s="1854"/>
      <c r="N358" s="1854"/>
      <c r="O358" s="1854"/>
      <c r="P358" s="1854"/>
      <c r="Q358" s="1854"/>
      <c r="R358" s="1854"/>
      <c r="S358" s="1854"/>
      <c r="T358" s="1854"/>
      <c r="U358"/>
      <c r="V358"/>
      <c r="W358"/>
      <c r="X358"/>
      <c r="Y358"/>
      <c r="Z358"/>
      <c r="AA358"/>
      <c r="AB358"/>
      <c r="AC358"/>
      <c r="AD358"/>
      <c r="AE358"/>
      <c r="AF358"/>
      <c r="AG358"/>
      <c r="AH358"/>
      <c r="AI358"/>
      <c r="AJ358"/>
      <c r="AK358"/>
      <c r="AL358"/>
    </row>
    <row r="359" spans="2:38" s="1855" customFormat="1" x14ac:dyDescent="0.25">
      <c r="B359" s="1850"/>
      <c r="C359" s="1851"/>
      <c r="E359" s="1854"/>
      <c r="F359" s="1854"/>
      <c r="G359" s="1854"/>
      <c r="H359" s="1854"/>
      <c r="I359" s="1854"/>
      <c r="J359" s="1854"/>
      <c r="K359" s="1854"/>
      <c r="L359" s="1854"/>
      <c r="M359" s="1854"/>
      <c r="N359" s="1854"/>
      <c r="O359" s="1854"/>
      <c r="P359" s="1854"/>
      <c r="Q359" s="1854"/>
      <c r="R359" s="1854"/>
      <c r="S359" s="1854"/>
      <c r="T359" s="1854"/>
      <c r="U359"/>
      <c r="V359"/>
      <c r="W359"/>
      <c r="X359"/>
      <c r="Y359"/>
      <c r="Z359"/>
      <c r="AA359"/>
      <c r="AB359"/>
      <c r="AC359"/>
      <c r="AD359"/>
      <c r="AE359"/>
      <c r="AF359"/>
      <c r="AG359"/>
      <c r="AH359"/>
      <c r="AI359"/>
      <c r="AJ359"/>
      <c r="AK359"/>
      <c r="AL359"/>
    </row>
    <row r="360" spans="2:38" s="1855" customFormat="1" x14ac:dyDescent="0.25">
      <c r="B360" s="1850"/>
      <c r="C360" s="1851"/>
      <c r="E360" s="1854"/>
      <c r="F360" s="1854"/>
      <c r="G360" s="1854"/>
      <c r="H360" s="1854"/>
      <c r="I360" s="1854"/>
      <c r="J360" s="1854"/>
      <c r="K360" s="1854"/>
      <c r="L360" s="1854"/>
      <c r="M360" s="1854"/>
      <c r="N360" s="1854"/>
      <c r="O360" s="1854"/>
      <c r="P360" s="1854"/>
      <c r="Q360" s="1854"/>
      <c r="R360" s="1854"/>
      <c r="S360" s="1854"/>
      <c r="T360" s="1854"/>
      <c r="U360"/>
      <c r="V360"/>
      <c r="W360"/>
      <c r="X360"/>
      <c r="Y360"/>
      <c r="Z360"/>
      <c r="AA360"/>
      <c r="AB360"/>
      <c r="AC360"/>
      <c r="AD360"/>
      <c r="AE360"/>
      <c r="AF360"/>
      <c r="AG360"/>
      <c r="AH360"/>
      <c r="AI360"/>
      <c r="AJ360"/>
      <c r="AK360"/>
      <c r="AL360"/>
    </row>
    <row r="361" spans="2:38" s="1855" customFormat="1" x14ac:dyDescent="0.25">
      <c r="B361" s="1850"/>
      <c r="C361" s="1851"/>
      <c r="E361" s="1854"/>
      <c r="F361" s="1854"/>
      <c r="G361" s="1854"/>
      <c r="H361" s="1854"/>
      <c r="I361" s="1854"/>
      <c r="J361" s="1854"/>
      <c r="K361" s="1854"/>
      <c r="L361" s="1854"/>
      <c r="M361" s="1854"/>
      <c r="N361" s="1854"/>
      <c r="O361" s="1854"/>
      <c r="P361" s="1854"/>
      <c r="Q361" s="1854"/>
      <c r="R361" s="1854"/>
      <c r="S361" s="1854"/>
      <c r="T361" s="1854"/>
      <c r="U361"/>
      <c r="V361"/>
      <c r="W361"/>
      <c r="X361"/>
      <c r="Y361"/>
      <c r="Z361"/>
      <c r="AA361"/>
      <c r="AB361"/>
      <c r="AC361"/>
      <c r="AD361"/>
      <c r="AE361"/>
      <c r="AF361"/>
      <c r="AG361"/>
      <c r="AH361"/>
      <c r="AI361"/>
      <c r="AJ361"/>
      <c r="AK361"/>
      <c r="AL361"/>
    </row>
    <row r="362" spans="2:38" s="1855" customFormat="1" x14ac:dyDescent="0.25">
      <c r="B362" s="1850"/>
      <c r="C362" s="1851"/>
      <c r="E362" s="1854"/>
      <c r="F362" s="1854"/>
      <c r="G362" s="1854"/>
      <c r="H362" s="1854"/>
      <c r="I362" s="1854"/>
      <c r="J362" s="1854"/>
      <c r="K362" s="1854"/>
      <c r="L362" s="1854"/>
      <c r="M362" s="1854"/>
      <c r="N362" s="1854"/>
      <c r="O362" s="1854"/>
      <c r="P362" s="1854"/>
      <c r="Q362" s="1854"/>
      <c r="R362" s="1854"/>
      <c r="S362" s="1854"/>
      <c r="T362" s="1854"/>
      <c r="U362"/>
      <c r="V362"/>
      <c r="W362"/>
      <c r="X362"/>
      <c r="Y362"/>
      <c r="Z362"/>
      <c r="AA362"/>
      <c r="AB362"/>
      <c r="AC362"/>
      <c r="AD362"/>
      <c r="AE362"/>
      <c r="AF362"/>
      <c r="AG362"/>
      <c r="AH362"/>
      <c r="AI362"/>
      <c r="AJ362"/>
      <c r="AK362"/>
      <c r="AL362"/>
    </row>
    <row r="363" spans="2:38" s="1855" customFormat="1" x14ac:dyDescent="0.25">
      <c r="B363" s="1850"/>
      <c r="C363" s="1851"/>
      <c r="E363" s="1854"/>
      <c r="F363" s="1854"/>
      <c r="G363" s="1854"/>
      <c r="H363" s="1854"/>
      <c r="I363" s="1854"/>
      <c r="J363" s="1854"/>
      <c r="K363" s="1854"/>
      <c r="L363" s="1854"/>
      <c r="M363" s="1854"/>
      <c r="N363" s="1854"/>
      <c r="O363" s="1854"/>
      <c r="P363" s="1854"/>
      <c r="Q363" s="1854"/>
      <c r="R363" s="1854"/>
      <c r="S363" s="1854"/>
      <c r="T363" s="1854"/>
      <c r="U363"/>
      <c r="V363"/>
      <c r="W363"/>
      <c r="X363"/>
      <c r="Y363"/>
      <c r="Z363"/>
      <c r="AA363"/>
      <c r="AB363"/>
      <c r="AC363"/>
      <c r="AD363"/>
      <c r="AE363"/>
      <c r="AF363"/>
      <c r="AG363"/>
      <c r="AH363"/>
      <c r="AI363"/>
      <c r="AJ363"/>
      <c r="AK363"/>
      <c r="AL363"/>
    </row>
    <row r="364" spans="2:38" s="1855" customFormat="1" x14ac:dyDescent="0.25">
      <c r="B364" s="1850"/>
      <c r="C364" s="1851"/>
      <c r="E364" s="1854"/>
      <c r="F364" s="1854"/>
      <c r="G364" s="1854"/>
      <c r="H364" s="1854"/>
      <c r="I364" s="1854"/>
      <c r="J364" s="1854"/>
      <c r="K364" s="1854"/>
      <c r="L364" s="1854"/>
      <c r="M364" s="1854"/>
      <c r="N364" s="1854"/>
      <c r="O364" s="1854"/>
      <c r="P364" s="1854"/>
      <c r="Q364" s="1854"/>
      <c r="R364" s="1854"/>
      <c r="S364" s="1854"/>
      <c r="T364" s="1854"/>
      <c r="U364"/>
      <c r="V364"/>
      <c r="W364"/>
      <c r="X364"/>
      <c r="Y364"/>
      <c r="Z364"/>
      <c r="AA364"/>
      <c r="AB364"/>
      <c r="AC364"/>
      <c r="AD364"/>
      <c r="AE364"/>
      <c r="AF364"/>
      <c r="AG364"/>
      <c r="AH364"/>
      <c r="AI364"/>
      <c r="AJ364"/>
      <c r="AK364"/>
      <c r="AL364"/>
    </row>
    <row r="365" spans="2:38" s="1855" customFormat="1" x14ac:dyDescent="0.25">
      <c r="B365" s="1850"/>
      <c r="C365" s="1851"/>
      <c r="E365" s="1854"/>
      <c r="F365" s="1854"/>
      <c r="G365" s="1854"/>
      <c r="H365" s="1854"/>
      <c r="I365" s="1854"/>
      <c r="J365" s="1854"/>
      <c r="K365" s="1854"/>
      <c r="L365" s="1854"/>
      <c r="M365" s="1854"/>
      <c r="N365" s="1854"/>
      <c r="O365" s="1854"/>
      <c r="P365" s="1854"/>
      <c r="Q365" s="1854"/>
      <c r="R365" s="1854"/>
      <c r="S365" s="1854"/>
      <c r="T365" s="1854"/>
      <c r="U365"/>
      <c r="V365"/>
      <c r="W365"/>
      <c r="X365"/>
      <c r="Y365"/>
      <c r="Z365"/>
      <c r="AA365"/>
      <c r="AB365"/>
      <c r="AC365"/>
      <c r="AD365"/>
      <c r="AE365"/>
      <c r="AF365"/>
      <c r="AG365"/>
      <c r="AH365"/>
      <c r="AI365"/>
      <c r="AJ365"/>
      <c r="AK365"/>
      <c r="AL365"/>
    </row>
    <row r="366" spans="2:38" s="1855" customFormat="1" x14ac:dyDescent="0.25">
      <c r="B366" s="1850"/>
      <c r="C366" s="1851"/>
      <c r="E366" s="1854"/>
      <c r="F366" s="1854"/>
      <c r="G366" s="1854"/>
      <c r="H366" s="1854"/>
      <c r="I366" s="1854"/>
      <c r="J366" s="1854"/>
      <c r="K366" s="1854"/>
      <c r="L366" s="1854"/>
      <c r="M366" s="1854"/>
      <c r="N366" s="1854"/>
      <c r="O366" s="1854"/>
      <c r="P366" s="1854"/>
      <c r="Q366" s="1854"/>
      <c r="R366" s="1854"/>
      <c r="S366" s="1854"/>
      <c r="T366" s="1854"/>
      <c r="U366"/>
      <c r="V366"/>
      <c r="W366"/>
      <c r="X366"/>
      <c r="Y366"/>
      <c r="Z366"/>
      <c r="AA366"/>
      <c r="AB366"/>
      <c r="AC366"/>
      <c r="AD366"/>
      <c r="AE366"/>
      <c r="AF366"/>
      <c r="AG366"/>
      <c r="AH366"/>
      <c r="AI366"/>
      <c r="AJ366"/>
      <c r="AK366"/>
      <c r="AL366"/>
    </row>
    <row r="367" spans="2:38" s="1855" customFormat="1" x14ac:dyDescent="0.25">
      <c r="B367" s="1850"/>
      <c r="C367" s="1851"/>
      <c r="E367" s="1854"/>
      <c r="F367" s="1854"/>
      <c r="G367" s="1854"/>
      <c r="H367" s="1854"/>
      <c r="I367" s="1854"/>
      <c r="J367" s="1854"/>
      <c r="K367" s="1854"/>
      <c r="L367" s="1854"/>
      <c r="M367" s="1854"/>
      <c r="N367" s="1854"/>
      <c r="O367" s="1854"/>
      <c r="P367" s="1854"/>
      <c r="Q367" s="1854"/>
      <c r="R367" s="1854"/>
      <c r="S367" s="1854"/>
      <c r="T367" s="1854"/>
      <c r="U367"/>
      <c r="V367"/>
      <c r="W367"/>
      <c r="X367"/>
      <c r="Y367"/>
      <c r="Z367"/>
      <c r="AA367"/>
      <c r="AB367"/>
      <c r="AC367"/>
      <c r="AD367"/>
      <c r="AE367"/>
      <c r="AF367"/>
      <c r="AG367"/>
      <c r="AH367"/>
      <c r="AI367"/>
      <c r="AJ367"/>
      <c r="AK367"/>
      <c r="AL367"/>
    </row>
    <row r="368" spans="2:38" s="1855" customFormat="1" x14ac:dyDescent="0.25">
      <c r="B368" s="1850"/>
      <c r="C368" s="1851"/>
      <c r="E368" s="1854"/>
      <c r="F368" s="1854"/>
      <c r="G368" s="1854"/>
      <c r="H368" s="1854"/>
      <c r="I368" s="1854"/>
      <c r="J368" s="1854"/>
      <c r="K368" s="1854"/>
      <c r="L368" s="1854"/>
      <c r="M368" s="1854"/>
      <c r="N368" s="1854"/>
      <c r="O368" s="1854"/>
      <c r="P368" s="1854"/>
      <c r="Q368" s="1854"/>
      <c r="R368" s="1854"/>
      <c r="S368" s="1854"/>
      <c r="T368" s="1854"/>
      <c r="U368"/>
      <c r="V368"/>
      <c r="W368"/>
      <c r="X368"/>
      <c r="Y368"/>
      <c r="Z368"/>
      <c r="AA368"/>
      <c r="AB368"/>
      <c r="AC368"/>
      <c r="AD368"/>
      <c r="AE368"/>
      <c r="AF368"/>
      <c r="AG368"/>
      <c r="AH368"/>
      <c r="AI368"/>
      <c r="AJ368"/>
      <c r="AK368"/>
      <c r="AL368"/>
    </row>
    <row r="369" spans="2:38" s="1855" customFormat="1" x14ac:dyDescent="0.25">
      <c r="B369" s="1850"/>
      <c r="C369" s="1851"/>
      <c r="E369" s="1854"/>
      <c r="F369" s="1854"/>
      <c r="G369" s="1854"/>
      <c r="H369" s="1854"/>
      <c r="I369" s="1854"/>
      <c r="J369" s="1854"/>
      <c r="K369" s="1854"/>
      <c r="L369" s="1854"/>
      <c r="M369" s="1854"/>
      <c r="N369" s="1854"/>
      <c r="O369" s="1854"/>
      <c r="P369" s="1854"/>
      <c r="Q369" s="1854"/>
      <c r="R369" s="1854"/>
      <c r="S369" s="1854"/>
      <c r="T369" s="1854"/>
      <c r="U369"/>
      <c r="V369"/>
      <c r="W369"/>
      <c r="X369"/>
      <c r="Y369"/>
      <c r="Z369"/>
      <c r="AA369"/>
      <c r="AB369"/>
      <c r="AC369"/>
      <c r="AD369"/>
      <c r="AE369"/>
      <c r="AF369"/>
      <c r="AG369"/>
      <c r="AH369"/>
      <c r="AI369"/>
      <c r="AJ369"/>
      <c r="AK369"/>
      <c r="AL369"/>
    </row>
    <row r="370" spans="2:38" s="1855" customFormat="1" x14ac:dyDescent="0.25">
      <c r="B370" s="1850"/>
      <c r="C370" s="1851"/>
      <c r="E370" s="1854"/>
      <c r="F370" s="1854"/>
      <c r="G370" s="1854"/>
      <c r="H370" s="1854"/>
      <c r="I370" s="1854"/>
      <c r="J370" s="1854"/>
      <c r="K370" s="1854"/>
      <c r="L370" s="1854"/>
      <c r="M370" s="1854"/>
      <c r="N370" s="1854"/>
      <c r="O370" s="1854"/>
      <c r="P370" s="1854"/>
      <c r="Q370" s="1854"/>
      <c r="R370" s="1854"/>
      <c r="S370" s="1854"/>
      <c r="T370" s="1854"/>
      <c r="U370"/>
      <c r="V370"/>
      <c r="W370"/>
      <c r="X370"/>
      <c r="Y370"/>
      <c r="Z370"/>
      <c r="AA370"/>
      <c r="AB370"/>
      <c r="AC370"/>
      <c r="AD370"/>
      <c r="AE370"/>
      <c r="AF370"/>
      <c r="AG370"/>
      <c r="AH370"/>
      <c r="AI370"/>
      <c r="AJ370"/>
      <c r="AK370"/>
      <c r="AL370"/>
    </row>
    <row r="371" spans="2:38" s="1855" customFormat="1" x14ac:dyDescent="0.25">
      <c r="B371" s="1850"/>
      <c r="C371" s="1851"/>
      <c r="E371" s="1854"/>
      <c r="F371" s="1854"/>
      <c r="G371" s="1854"/>
      <c r="H371" s="1854"/>
      <c r="I371" s="1854"/>
      <c r="J371" s="1854"/>
      <c r="K371" s="1854"/>
      <c r="L371" s="1854"/>
      <c r="M371" s="1854"/>
      <c r="N371" s="1854"/>
      <c r="O371" s="1854"/>
      <c r="P371" s="1854"/>
      <c r="Q371" s="1854"/>
      <c r="R371" s="1854"/>
      <c r="S371" s="1854"/>
      <c r="T371" s="1854"/>
      <c r="U371"/>
      <c r="V371"/>
      <c r="W371"/>
      <c r="X371"/>
      <c r="Y371"/>
      <c r="Z371"/>
      <c r="AA371"/>
      <c r="AB371"/>
      <c r="AC371"/>
      <c r="AD371"/>
      <c r="AE371"/>
      <c r="AF371"/>
      <c r="AG371"/>
      <c r="AH371"/>
      <c r="AI371"/>
      <c r="AJ371"/>
      <c r="AK371"/>
      <c r="AL371"/>
    </row>
    <row r="372" spans="2:38" s="1855" customFormat="1" x14ac:dyDescent="0.25">
      <c r="B372" s="1850"/>
      <c r="C372" s="1851"/>
      <c r="E372" s="1854"/>
      <c r="F372" s="1854"/>
      <c r="G372" s="1854"/>
      <c r="H372" s="1854"/>
      <c r="I372" s="1854"/>
      <c r="J372" s="1854"/>
      <c r="K372" s="1854"/>
      <c r="L372" s="1854"/>
      <c r="M372" s="1854"/>
      <c r="N372" s="1854"/>
      <c r="O372" s="1854"/>
      <c r="P372" s="1854"/>
      <c r="Q372" s="1854"/>
      <c r="R372" s="1854"/>
      <c r="S372" s="1854"/>
      <c r="T372" s="1854"/>
      <c r="U372"/>
      <c r="V372"/>
      <c r="W372"/>
      <c r="X372"/>
      <c r="Y372"/>
      <c r="Z372"/>
      <c r="AA372"/>
      <c r="AB372"/>
      <c r="AC372"/>
      <c r="AD372"/>
      <c r="AE372"/>
      <c r="AF372"/>
      <c r="AG372"/>
      <c r="AH372"/>
      <c r="AI372"/>
      <c r="AJ372"/>
      <c r="AK372"/>
      <c r="AL372"/>
    </row>
    <row r="373" spans="2:38" s="1855" customFormat="1" x14ac:dyDescent="0.25">
      <c r="B373" s="1850"/>
      <c r="C373" s="1851"/>
      <c r="E373" s="1854"/>
      <c r="F373" s="1854"/>
      <c r="G373" s="1854"/>
      <c r="H373" s="1854"/>
      <c r="I373" s="1854"/>
      <c r="J373" s="1854"/>
      <c r="K373" s="1854"/>
      <c r="L373" s="1854"/>
      <c r="M373" s="1854"/>
      <c r="N373" s="1854"/>
      <c r="O373" s="1854"/>
      <c r="P373" s="1854"/>
      <c r="Q373" s="1854"/>
      <c r="R373" s="1854"/>
      <c r="S373" s="1854"/>
      <c r="T373" s="1854"/>
      <c r="U373"/>
      <c r="V373"/>
      <c r="W373"/>
      <c r="X373"/>
      <c r="Y373"/>
      <c r="Z373"/>
      <c r="AA373"/>
      <c r="AB373"/>
      <c r="AC373"/>
      <c r="AD373"/>
      <c r="AE373"/>
      <c r="AF373"/>
      <c r="AG373"/>
      <c r="AH373"/>
      <c r="AI373"/>
      <c r="AJ373"/>
      <c r="AK373"/>
      <c r="AL373"/>
    </row>
    <row r="374" spans="2:38" s="1855" customFormat="1" x14ac:dyDescent="0.25">
      <c r="B374" s="1850"/>
      <c r="C374" s="1851"/>
      <c r="E374" s="1854"/>
      <c r="F374" s="1854"/>
      <c r="G374" s="1854"/>
      <c r="H374" s="1854"/>
      <c r="I374" s="1854"/>
      <c r="J374" s="1854"/>
      <c r="K374" s="1854"/>
      <c r="L374" s="1854"/>
      <c r="M374" s="1854"/>
      <c r="N374" s="1854"/>
      <c r="O374" s="1854"/>
      <c r="P374" s="1854"/>
      <c r="Q374" s="1854"/>
      <c r="R374" s="1854"/>
      <c r="S374" s="1854"/>
      <c r="T374" s="1854"/>
      <c r="U374"/>
      <c r="V374"/>
      <c r="W374"/>
      <c r="X374"/>
      <c r="Y374"/>
      <c r="Z374"/>
      <c r="AA374"/>
      <c r="AB374"/>
      <c r="AC374"/>
      <c r="AD374"/>
      <c r="AE374"/>
      <c r="AF374"/>
      <c r="AG374"/>
      <c r="AH374"/>
      <c r="AI374"/>
      <c r="AJ374"/>
      <c r="AK374"/>
      <c r="AL374"/>
    </row>
    <row r="375" spans="2:38" s="1855" customFormat="1" x14ac:dyDescent="0.25">
      <c r="B375" s="1850"/>
      <c r="C375" s="1851"/>
      <c r="E375" s="1854"/>
      <c r="F375" s="1854"/>
      <c r="G375" s="1854"/>
      <c r="H375" s="1854"/>
      <c r="I375" s="1854"/>
      <c r="J375" s="1854"/>
      <c r="K375" s="1854"/>
      <c r="L375" s="1854"/>
      <c r="M375" s="1854"/>
      <c r="N375" s="1854"/>
      <c r="O375" s="1854"/>
      <c r="P375" s="1854"/>
      <c r="Q375" s="1854"/>
      <c r="R375" s="1854"/>
      <c r="S375" s="1854"/>
      <c r="T375" s="1854"/>
      <c r="U375"/>
      <c r="V375"/>
      <c r="W375"/>
      <c r="X375"/>
      <c r="Y375"/>
      <c r="Z375"/>
      <c r="AA375"/>
      <c r="AB375"/>
      <c r="AC375"/>
      <c r="AD375"/>
      <c r="AE375"/>
      <c r="AF375"/>
      <c r="AG375"/>
      <c r="AH375"/>
      <c r="AI375"/>
      <c r="AJ375"/>
      <c r="AK375"/>
      <c r="AL375"/>
    </row>
    <row r="376" spans="2:38" s="1855" customFormat="1" x14ac:dyDescent="0.25">
      <c r="B376" s="1850"/>
      <c r="C376" s="1851"/>
      <c r="E376" s="1854"/>
      <c r="F376" s="1854"/>
      <c r="G376" s="1854"/>
      <c r="H376" s="1854"/>
      <c r="I376" s="1854"/>
      <c r="J376" s="1854"/>
      <c r="K376" s="1854"/>
      <c r="L376" s="1854"/>
      <c r="M376" s="1854"/>
      <c r="N376" s="1854"/>
      <c r="O376" s="1854"/>
      <c r="P376" s="1854"/>
      <c r="Q376" s="1854"/>
      <c r="R376" s="1854"/>
      <c r="S376" s="1854"/>
      <c r="T376" s="1854"/>
      <c r="U376"/>
      <c r="V376"/>
      <c r="W376"/>
      <c r="X376"/>
      <c r="Y376"/>
      <c r="Z376"/>
      <c r="AA376"/>
      <c r="AB376"/>
      <c r="AC376"/>
      <c r="AD376"/>
      <c r="AE376"/>
      <c r="AF376"/>
      <c r="AG376"/>
      <c r="AH376"/>
      <c r="AI376"/>
      <c r="AJ376"/>
      <c r="AK376"/>
      <c r="AL376"/>
    </row>
    <row r="377" spans="2:38" s="1855" customFormat="1" x14ac:dyDescent="0.25">
      <c r="B377" s="1850"/>
      <c r="C377" s="1851"/>
      <c r="E377" s="1854"/>
      <c r="F377" s="1854"/>
      <c r="G377" s="1854"/>
      <c r="H377" s="1854"/>
      <c r="I377" s="1854"/>
      <c r="J377" s="1854"/>
      <c r="K377" s="1854"/>
      <c r="L377" s="1854"/>
      <c r="M377" s="1854"/>
      <c r="N377" s="1854"/>
      <c r="O377" s="1854"/>
      <c r="P377" s="1854"/>
      <c r="Q377" s="1854"/>
      <c r="R377" s="1854"/>
      <c r="S377" s="1854"/>
      <c r="T377" s="1854"/>
      <c r="U377"/>
      <c r="V377"/>
      <c r="W377"/>
      <c r="X377"/>
      <c r="Y377"/>
      <c r="Z377"/>
      <c r="AA377"/>
      <c r="AB377"/>
      <c r="AC377"/>
      <c r="AD377"/>
      <c r="AE377"/>
      <c r="AF377"/>
      <c r="AG377"/>
      <c r="AH377"/>
      <c r="AI377"/>
      <c r="AJ377"/>
      <c r="AK377"/>
      <c r="AL377"/>
    </row>
    <row r="378" spans="2:38" s="1855" customFormat="1" x14ac:dyDescent="0.25">
      <c r="B378" s="1850"/>
      <c r="C378" s="1851"/>
      <c r="E378" s="1854"/>
      <c r="F378" s="1854"/>
      <c r="G378" s="1854"/>
      <c r="H378" s="1854"/>
      <c r="I378" s="1854"/>
      <c r="J378" s="1854"/>
      <c r="K378" s="1854"/>
      <c r="L378" s="1854"/>
      <c r="M378" s="1854"/>
      <c r="N378" s="1854"/>
      <c r="O378" s="1854"/>
      <c r="P378" s="1854"/>
      <c r="Q378" s="1854"/>
      <c r="R378" s="1854"/>
      <c r="S378" s="1854"/>
      <c r="T378" s="1854"/>
      <c r="U378"/>
      <c r="V378"/>
      <c r="W378"/>
      <c r="X378"/>
      <c r="Y378"/>
      <c r="Z378"/>
      <c r="AA378"/>
      <c r="AB378"/>
      <c r="AC378"/>
      <c r="AD378"/>
      <c r="AE378"/>
      <c r="AF378"/>
      <c r="AG378"/>
      <c r="AH378"/>
      <c r="AI378"/>
      <c r="AJ378"/>
      <c r="AK378"/>
      <c r="AL378"/>
    </row>
    <row r="379" spans="2:38" s="1855" customFormat="1" x14ac:dyDescent="0.25">
      <c r="B379" s="1850"/>
      <c r="C379" s="1851"/>
      <c r="E379" s="1854"/>
      <c r="F379" s="1854"/>
      <c r="G379" s="1854"/>
      <c r="H379" s="1854"/>
      <c r="I379" s="1854"/>
      <c r="J379" s="1854"/>
      <c r="K379" s="1854"/>
      <c r="L379" s="1854"/>
      <c r="M379" s="1854"/>
      <c r="N379" s="1854"/>
      <c r="O379" s="1854"/>
      <c r="P379" s="1854"/>
      <c r="Q379" s="1854"/>
      <c r="R379" s="1854"/>
      <c r="S379" s="1854"/>
      <c r="T379" s="1854"/>
      <c r="U379"/>
      <c r="V379"/>
      <c r="W379"/>
      <c r="X379"/>
      <c r="Y379"/>
      <c r="Z379"/>
      <c r="AA379"/>
      <c r="AB379"/>
      <c r="AC379"/>
      <c r="AD379"/>
      <c r="AE379"/>
      <c r="AF379"/>
      <c r="AG379"/>
      <c r="AH379"/>
      <c r="AI379"/>
      <c r="AJ379"/>
      <c r="AK379"/>
      <c r="AL379"/>
    </row>
    <row r="380" spans="2:38" s="1855" customFormat="1" x14ac:dyDescent="0.25">
      <c r="B380" s="1850"/>
      <c r="C380" s="1851"/>
      <c r="E380" s="1854"/>
      <c r="F380" s="1854"/>
      <c r="G380" s="1854"/>
      <c r="H380" s="1854"/>
      <c r="I380" s="1854"/>
      <c r="J380" s="1854"/>
      <c r="K380" s="1854"/>
      <c r="L380" s="1854"/>
      <c r="M380" s="1854"/>
      <c r="N380" s="1854"/>
      <c r="O380" s="1854"/>
      <c r="P380" s="1854"/>
      <c r="Q380" s="1854"/>
      <c r="R380" s="1854"/>
      <c r="S380" s="1854"/>
      <c r="T380" s="1854"/>
      <c r="U380"/>
      <c r="V380"/>
      <c r="W380"/>
      <c r="X380"/>
      <c r="Y380"/>
      <c r="Z380"/>
      <c r="AA380"/>
      <c r="AB380"/>
      <c r="AC380"/>
      <c r="AD380"/>
      <c r="AE380"/>
      <c r="AF380"/>
      <c r="AG380"/>
      <c r="AH380"/>
      <c r="AI380"/>
      <c r="AJ380"/>
      <c r="AK380"/>
      <c r="AL380"/>
    </row>
    <row r="381" spans="2:38" s="1855" customFormat="1" x14ac:dyDescent="0.25">
      <c r="B381" s="1850"/>
      <c r="C381" s="1851"/>
      <c r="E381" s="1854"/>
      <c r="F381" s="1854"/>
      <c r="G381" s="1854"/>
      <c r="H381" s="1854"/>
      <c r="I381" s="1854"/>
      <c r="J381" s="1854"/>
      <c r="K381" s="1854"/>
      <c r="L381" s="1854"/>
      <c r="M381" s="1854"/>
      <c r="N381" s="1854"/>
      <c r="O381" s="1854"/>
      <c r="P381" s="1854"/>
      <c r="Q381" s="1854"/>
      <c r="R381" s="1854"/>
      <c r="S381" s="1854"/>
      <c r="T381" s="1854"/>
      <c r="U381"/>
      <c r="V381"/>
      <c r="W381"/>
      <c r="X381"/>
      <c r="Y381"/>
      <c r="Z381"/>
      <c r="AA381"/>
      <c r="AB381"/>
      <c r="AC381"/>
      <c r="AD381"/>
      <c r="AE381"/>
      <c r="AF381"/>
      <c r="AG381"/>
      <c r="AH381"/>
      <c r="AI381"/>
      <c r="AJ381"/>
      <c r="AK381"/>
      <c r="AL381"/>
    </row>
    <row r="382" spans="2:38" s="1855" customFormat="1" x14ac:dyDescent="0.25">
      <c r="B382" s="1850"/>
      <c r="C382" s="1851"/>
      <c r="E382" s="1854"/>
      <c r="F382" s="1854"/>
      <c r="G382" s="1854"/>
      <c r="H382" s="1854"/>
      <c r="I382" s="1854"/>
      <c r="J382" s="1854"/>
      <c r="K382" s="1854"/>
      <c r="L382" s="1854"/>
      <c r="M382" s="1854"/>
      <c r="N382" s="1854"/>
      <c r="O382" s="1854"/>
      <c r="P382" s="1854"/>
      <c r="Q382" s="1854"/>
      <c r="R382" s="1854"/>
      <c r="S382" s="1854"/>
      <c r="T382" s="1854"/>
      <c r="U382"/>
      <c r="V382"/>
      <c r="W382"/>
      <c r="X382"/>
      <c r="Y382"/>
      <c r="Z382"/>
      <c r="AA382"/>
      <c r="AB382"/>
      <c r="AC382"/>
      <c r="AD382"/>
      <c r="AE382"/>
      <c r="AF382"/>
      <c r="AG382"/>
      <c r="AH382"/>
      <c r="AI382"/>
      <c r="AJ382"/>
      <c r="AK382"/>
      <c r="AL382"/>
    </row>
    <row r="383" spans="2:38" s="1855" customFormat="1" x14ac:dyDescent="0.25">
      <c r="B383" s="1850"/>
      <c r="C383" s="1851"/>
      <c r="E383" s="1854"/>
      <c r="F383" s="1854"/>
      <c r="G383" s="1854"/>
      <c r="H383" s="1854"/>
      <c r="I383" s="1854"/>
      <c r="J383" s="1854"/>
      <c r="K383" s="1854"/>
      <c r="L383" s="1854"/>
      <c r="M383" s="1854"/>
      <c r="N383" s="1854"/>
      <c r="O383" s="1854"/>
      <c r="P383" s="1854"/>
      <c r="Q383" s="1854"/>
      <c r="R383" s="1854"/>
      <c r="S383" s="1854"/>
      <c r="T383" s="1854"/>
      <c r="U383"/>
      <c r="V383"/>
      <c r="W383"/>
      <c r="X383"/>
      <c r="Y383"/>
      <c r="Z383"/>
      <c r="AA383"/>
      <c r="AB383"/>
      <c r="AC383"/>
      <c r="AD383"/>
      <c r="AE383"/>
      <c r="AF383"/>
      <c r="AG383"/>
      <c r="AH383"/>
      <c r="AI383"/>
      <c r="AJ383"/>
      <c r="AK383"/>
      <c r="AL383"/>
    </row>
    <row r="384" spans="2:38" s="1855" customFormat="1" x14ac:dyDescent="0.25">
      <c r="B384" s="1850"/>
      <c r="C384" s="1851"/>
      <c r="E384" s="1854"/>
      <c r="F384" s="1854"/>
      <c r="G384" s="1854"/>
      <c r="H384" s="1854"/>
      <c r="I384" s="1854"/>
      <c r="J384" s="1854"/>
      <c r="K384" s="1854"/>
      <c r="L384" s="1854"/>
      <c r="M384" s="1854"/>
      <c r="N384" s="1854"/>
      <c r="O384" s="1854"/>
      <c r="P384" s="1854"/>
      <c r="Q384" s="1854"/>
      <c r="R384" s="1854"/>
      <c r="S384" s="1854"/>
      <c r="T384" s="1854"/>
      <c r="U384"/>
      <c r="V384"/>
      <c r="W384"/>
      <c r="X384"/>
      <c r="Y384"/>
      <c r="Z384"/>
      <c r="AA384"/>
      <c r="AB384"/>
      <c r="AC384"/>
      <c r="AD384"/>
      <c r="AE384"/>
      <c r="AF384"/>
      <c r="AG384"/>
      <c r="AH384"/>
      <c r="AI384"/>
      <c r="AJ384"/>
      <c r="AK384"/>
      <c r="AL384"/>
    </row>
    <row r="385" spans="2:38" s="1855" customFormat="1" x14ac:dyDescent="0.25">
      <c r="B385" s="1850"/>
      <c r="C385" s="1851"/>
      <c r="E385" s="1854"/>
      <c r="F385" s="1854"/>
      <c r="G385" s="1854"/>
      <c r="H385" s="1854"/>
      <c r="I385" s="1854"/>
      <c r="J385" s="1854"/>
      <c r="K385" s="1854"/>
      <c r="L385" s="1854"/>
      <c r="M385" s="1854"/>
      <c r="N385" s="1854"/>
      <c r="O385" s="1854"/>
      <c r="P385" s="1854"/>
      <c r="Q385" s="1854"/>
      <c r="R385" s="1854"/>
      <c r="S385" s="1854"/>
      <c r="T385" s="1854"/>
      <c r="U385"/>
      <c r="V385"/>
      <c r="W385"/>
      <c r="X385"/>
      <c r="Y385"/>
      <c r="Z385"/>
      <c r="AA385"/>
      <c r="AB385"/>
      <c r="AC385"/>
      <c r="AD385"/>
      <c r="AE385"/>
      <c r="AF385"/>
      <c r="AG385"/>
      <c r="AH385"/>
      <c r="AI385"/>
      <c r="AJ385"/>
      <c r="AK385"/>
      <c r="AL385"/>
    </row>
    <row r="386" spans="2:38" s="1855" customFormat="1" x14ac:dyDescent="0.25">
      <c r="B386" s="1850"/>
      <c r="C386" s="1851"/>
      <c r="E386" s="1854"/>
      <c r="F386" s="1854"/>
      <c r="G386" s="1854"/>
      <c r="H386" s="1854"/>
      <c r="I386" s="1854"/>
      <c r="J386" s="1854"/>
      <c r="K386" s="1854"/>
      <c r="L386" s="1854"/>
      <c r="M386" s="1854"/>
      <c r="N386" s="1854"/>
      <c r="O386" s="1854"/>
      <c r="P386" s="1854"/>
      <c r="Q386" s="1854"/>
      <c r="R386" s="1854"/>
      <c r="S386" s="1854"/>
      <c r="T386" s="1854"/>
      <c r="U386"/>
      <c r="V386"/>
      <c r="W386"/>
      <c r="X386"/>
      <c r="Y386"/>
      <c r="Z386"/>
      <c r="AA386"/>
      <c r="AB386"/>
      <c r="AC386"/>
      <c r="AD386"/>
      <c r="AE386"/>
      <c r="AF386"/>
      <c r="AG386"/>
      <c r="AH386"/>
      <c r="AI386"/>
      <c r="AJ386"/>
      <c r="AK386"/>
      <c r="AL386"/>
    </row>
    <row r="387" spans="2:38" s="1855" customFormat="1" x14ac:dyDescent="0.25">
      <c r="B387" s="1850"/>
      <c r="C387" s="1851"/>
      <c r="E387" s="1854"/>
      <c r="F387" s="1854"/>
      <c r="G387" s="1854"/>
      <c r="H387" s="1854"/>
      <c r="I387" s="1854"/>
      <c r="J387" s="1854"/>
      <c r="K387" s="1854"/>
      <c r="L387" s="1854"/>
      <c r="M387" s="1854"/>
      <c r="N387" s="1854"/>
      <c r="O387" s="1854"/>
      <c r="P387" s="1854"/>
      <c r="Q387" s="1854"/>
      <c r="R387" s="1854"/>
      <c r="S387" s="1854"/>
      <c r="T387" s="1854"/>
      <c r="U387"/>
      <c r="V387"/>
      <c r="W387"/>
      <c r="X387"/>
      <c r="Y387"/>
      <c r="Z387"/>
      <c r="AA387"/>
      <c r="AB387"/>
      <c r="AC387"/>
      <c r="AD387"/>
      <c r="AE387"/>
      <c r="AF387"/>
      <c r="AG387"/>
      <c r="AH387"/>
      <c r="AI387"/>
      <c r="AJ387"/>
      <c r="AK387"/>
      <c r="AL387"/>
    </row>
    <row r="388" spans="2:38" s="1855" customFormat="1" x14ac:dyDescent="0.25">
      <c r="B388" s="1850"/>
      <c r="C388" s="1851"/>
      <c r="E388" s="1854"/>
      <c r="F388" s="1854"/>
      <c r="G388" s="1854"/>
      <c r="H388" s="1854"/>
      <c r="I388" s="1854"/>
      <c r="J388" s="1854"/>
      <c r="K388" s="1854"/>
      <c r="L388" s="1854"/>
      <c r="M388" s="1854"/>
      <c r="N388" s="1854"/>
      <c r="O388" s="1854"/>
      <c r="P388" s="1854"/>
      <c r="Q388" s="1854"/>
      <c r="R388" s="1854"/>
      <c r="S388" s="1854"/>
      <c r="T388" s="1854"/>
      <c r="U388"/>
      <c r="V388"/>
      <c r="W388"/>
      <c r="X388"/>
      <c r="Y388"/>
      <c r="Z388"/>
      <c r="AA388"/>
      <c r="AB388"/>
      <c r="AC388"/>
      <c r="AD388"/>
      <c r="AE388"/>
      <c r="AF388"/>
      <c r="AG388"/>
      <c r="AH388"/>
      <c r="AI388"/>
      <c r="AJ388"/>
      <c r="AK388"/>
      <c r="AL388"/>
    </row>
    <row r="389" spans="2:38" s="1855" customFormat="1" x14ac:dyDescent="0.25">
      <c r="B389" s="1850"/>
      <c r="C389" s="1851"/>
      <c r="E389" s="1854"/>
      <c r="F389" s="1854"/>
      <c r="G389" s="1854"/>
      <c r="H389" s="1854"/>
      <c r="I389" s="1854"/>
      <c r="J389" s="1854"/>
      <c r="K389" s="1854"/>
      <c r="L389" s="1854"/>
      <c r="M389" s="1854"/>
      <c r="N389" s="1854"/>
      <c r="O389" s="1854"/>
      <c r="P389" s="1854"/>
      <c r="Q389" s="1854"/>
      <c r="R389" s="1854"/>
      <c r="S389" s="1854"/>
      <c r="T389" s="1854"/>
      <c r="U389"/>
      <c r="V389"/>
      <c r="W389"/>
      <c r="X389"/>
      <c r="Y389"/>
      <c r="Z389"/>
      <c r="AA389"/>
      <c r="AB389"/>
      <c r="AC389"/>
      <c r="AD389"/>
      <c r="AE389"/>
      <c r="AF389"/>
      <c r="AG389"/>
      <c r="AH389"/>
      <c r="AI389"/>
      <c r="AJ389"/>
      <c r="AK389"/>
      <c r="AL389"/>
    </row>
    <row r="390" spans="2:38" s="1855" customFormat="1" x14ac:dyDescent="0.25">
      <c r="B390" s="1850"/>
      <c r="C390" s="1851"/>
      <c r="E390" s="1854"/>
      <c r="F390" s="1854"/>
      <c r="G390" s="1854"/>
      <c r="H390" s="1854"/>
      <c r="I390" s="1854"/>
      <c r="J390" s="1854"/>
      <c r="K390" s="1854"/>
      <c r="L390" s="1854"/>
      <c r="M390" s="1854"/>
      <c r="N390" s="1854"/>
      <c r="O390" s="1854"/>
      <c r="P390" s="1854"/>
      <c r="Q390" s="1854"/>
      <c r="R390" s="1854"/>
      <c r="S390" s="1854"/>
      <c r="T390" s="1854"/>
      <c r="U390"/>
      <c r="V390"/>
      <c r="W390"/>
      <c r="X390"/>
      <c r="Y390"/>
      <c r="Z390"/>
      <c r="AA390"/>
      <c r="AB390"/>
      <c r="AC390"/>
      <c r="AD390"/>
      <c r="AE390"/>
      <c r="AF390"/>
      <c r="AG390"/>
      <c r="AH390"/>
      <c r="AI390"/>
      <c r="AJ390"/>
      <c r="AK390"/>
      <c r="AL390"/>
    </row>
    <row r="391" spans="2:38" s="1855" customFormat="1" x14ac:dyDescent="0.25">
      <c r="B391" s="1850"/>
      <c r="C391" s="1851"/>
      <c r="E391" s="1854"/>
      <c r="F391" s="1854"/>
      <c r="G391" s="1854"/>
      <c r="H391" s="1854"/>
      <c r="I391" s="1854"/>
      <c r="J391" s="1854"/>
      <c r="K391" s="1854"/>
      <c r="L391" s="1854"/>
      <c r="M391" s="1854"/>
      <c r="N391" s="1854"/>
      <c r="O391" s="1854"/>
      <c r="P391" s="1854"/>
      <c r="Q391" s="1854"/>
      <c r="R391" s="1854"/>
      <c r="S391" s="1854"/>
      <c r="T391" s="1854"/>
      <c r="U391"/>
      <c r="V391"/>
      <c r="W391"/>
      <c r="X391"/>
      <c r="Y391"/>
      <c r="Z391"/>
      <c r="AA391"/>
      <c r="AB391"/>
      <c r="AC391"/>
      <c r="AD391"/>
      <c r="AE391"/>
      <c r="AF391"/>
      <c r="AG391"/>
      <c r="AH391"/>
      <c r="AI391"/>
      <c r="AJ391"/>
      <c r="AK391"/>
      <c r="AL391"/>
    </row>
    <row r="392" spans="2:38" s="1855" customFormat="1" x14ac:dyDescent="0.25">
      <c r="B392" s="1850"/>
      <c r="C392" s="1851"/>
      <c r="E392" s="1854"/>
      <c r="F392" s="1854"/>
      <c r="G392" s="1854"/>
      <c r="H392" s="1854"/>
      <c r="I392" s="1854"/>
      <c r="J392" s="1854"/>
      <c r="K392" s="1854"/>
      <c r="L392" s="1854"/>
      <c r="M392" s="1854"/>
      <c r="N392" s="1854"/>
      <c r="O392" s="1854"/>
      <c r="P392" s="1854"/>
      <c r="Q392" s="1854"/>
      <c r="R392" s="1854"/>
      <c r="S392" s="1854"/>
      <c r="T392" s="1854"/>
      <c r="U392"/>
      <c r="V392"/>
      <c r="W392"/>
      <c r="X392"/>
      <c r="Y392"/>
      <c r="Z392"/>
      <c r="AA392"/>
      <c r="AB392"/>
      <c r="AC392"/>
      <c r="AD392"/>
      <c r="AE392"/>
      <c r="AF392"/>
      <c r="AG392"/>
      <c r="AH392"/>
      <c r="AI392"/>
      <c r="AJ392"/>
      <c r="AK392"/>
      <c r="AL392"/>
    </row>
    <row r="393" spans="2:38" s="1855" customFormat="1" x14ac:dyDescent="0.25">
      <c r="B393" s="1850"/>
      <c r="C393" s="1851"/>
      <c r="E393" s="1854"/>
      <c r="F393" s="1854"/>
      <c r="G393" s="1854"/>
      <c r="H393" s="1854"/>
      <c r="I393" s="1854"/>
      <c r="J393" s="1854"/>
      <c r="K393" s="1854"/>
      <c r="L393" s="1854"/>
      <c r="M393" s="1854"/>
      <c r="N393" s="1854"/>
      <c r="O393" s="1854"/>
      <c r="P393" s="1854"/>
      <c r="Q393" s="1854"/>
      <c r="R393" s="1854"/>
      <c r="S393" s="1854"/>
      <c r="T393" s="1854"/>
      <c r="U393"/>
      <c r="V393"/>
      <c r="W393"/>
      <c r="X393"/>
      <c r="Y393"/>
      <c r="Z393"/>
      <c r="AA393"/>
      <c r="AB393"/>
      <c r="AC393"/>
      <c r="AD393"/>
      <c r="AE393"/>
      <c r="AF393"/>
      <c r="AG393"/>
      <c r="AH393"/>
      <c r="AI393"/>
      <c r="AJ393"/>
      <c r="AK393"/>
      <c r="AL393"/>
    </row>
    <row r="394" spans="2:38" s="1855" customFormat="1" x14ac:dyDescent="0.25">
      <c r="B394" s="1850"/>
      <c r="C394" s="1851"/>
      <c r="E394" s="1854"/>
      <c r="F394" s="1854"/>
      <c r="G394" s="1854"/>
      <c r="H394" s="1854"/>
      <c r="I394" s="1854"/>
      <c r="J394" s="1854"/>
      <c r="K394" s="1854"/>
      <c r="L394" s="1854"/>
      <c r="M394" s="1854"/>
      <c r="N394" s="1854"/>
      <c r="O394" s="1854"/>
      <c r="P394" s="1854"/>
      <c r="Q394" s="1854"/>
      <c r="R394" s="1854"/>
      <c r="S394" s="1854"/>
      <c r="T394" s="1854"/>
      <c r="U394"/>
      <c r="V394"/>
      <c r="W394"/>
      <c r="X394"/>
      <c r="Y394"/>
      <c r="Z394"/>
      <c r="AA394"/>
      <c r="AB394"/>
      <c r="AC394"/>
      <c r="AD394"/>
      <c r="AE394"/>
      <c r="AF394"/>
      <c r="AG394"/>
      <c r="AH394"/>
      <c r="AI394"/>
      <c r="AJ394"/>
      <c r="AK394"/>
      <c r="AL394"/>
    </row>
    <row r="395" spans="2:38" s="1855" customFormat="1" x14ac:dyDescent="0.25">
      <c r="B395" s="1850"/>
      <c r="C395" s="1851"/>
      <c r="E395" s="1854"/>
      <c r="F395" s="1854"/>
      <c r="G395" s="1854"/>
      <c r="H395" s="1854"/>
      <c r="I395" s="1854"/>
      <c r="J395" s="1854"/>
      <c r="K395" s="1854"/>
      <c r="L395" s="1854"/>
      <c r="M395" s="1854"/>
      <c r="N395" s="1854"/>
      <c r="O395" s="1854"/>
      <c r="P395" s="1854"/>
      <c r="Q395" s="1854"/>
      <c r="R395" s="1854"/>
      <c r="S395" s="1854"/>
      <c r="T395" s="1854"/>
      <c r="U395"/>
      <c r="V395"/>
      <c r="W395"/>
      <c r="X395"/>
      <c r="Y395"/>
      <c r="Z395"/>
      <c r="AA395"/>
      <c r="AB395"/>
      <c r="AC395"/>
      <c r="AD395"/>
      <c r="AE395"/>
      <c r="AF395"/>
      <c r="AG395"/>
      <c r="AH395"/>
      <c r="AI395"/>
      <c r="AJ395"/>
      <c r="AK395"/>
      <c r="AL395"/>
    </row>
    <row r="396" spans="2:38" s="1855" customFormat="1" x14ac:dyDescent="0.25">
      <c r="B396" s="1850"/>
      <c r="C396" s="1851"/>
      <c r="E396" s="1854"/>
      <c r="F396" s="1854"/>
      <c r="G396" s="1854"/>
      <c r="H396" s="1854"/>
      <c r="I396" s="1854"/>
      <c r="J396" s="1854"/>
      <c r="K396" s="1854"/>
      <c r="L396" s="1854"/>
      <c r="M396" s="1854"/>
      <c r="N396" s="1854"/>
      <c r="O396" s="1854"/>
      <c r="P396" s="1854"/>
      <c r="Q396" s="1854"/>
      <c r="R396" s="1854"/>
      <c r="S396" s="1854"/>
      <c r="T396" s="1854"/>
      <c r="U396"/>
      <c r="V396"/>
      <c r="W396"/>
      <c r="X396"/>
      <c r="Y396"/>
      <c r="Z396"/>
      <c r="AA396"/>
      <c r="AB396"/>
      <c r="AC396"/>
      <c r="AD396"/>
      <c r="AE396"/>
      <c r="AF396"/>
      <c r="AG396"/>
      <c r="AH396"/>
      <c r="AI396"/>
      <c r="AJ396"/>
      <c r="AK396"/>
      <c r="AL396"/>
    </row>
    <row r="397" spans="2:38" s="1855" customFormat="1" x14ac:dyDescent="0.25">
      <c r="B397" s="1850"/>
      <c r="C397" s="1851"/>
      <c r="E397" s="1854"/>
      <c r="F397" s="1854"/>
      <c r="G397" s="1854"/>
      <c r="H397" s="1854"/>
      <c r="I397" s="1854"/>
      <c r="J397" s="1854"/>
      <c r="K397" s="1854"/>
      <c r="L397" s="1854"/>
      <c r="M397" s="1854"/>
      <c r="N397" s="1854"/>
      <c r="O397" s="1854"/>
      <c r="P397" s="1854"/>
      <c r="Q397" s="1854"/>
      <c r="R397" s="1854"/>
      <c r="S397" s="1854"/>
      <c r="T397" s="1854"/>
      <c r="U397"/>
      <c r="V397"/>
      <c r="W397"/>
      <c r="X397"/>
      <c r="Y397"/>
      <c r="Z397"/>
      <c r="AA397"/>
      <c r="AB397"/>
      <c r="AC397"/>
      <c r="AD397"/>
      <c r="AE397"/>
      <c r="AF397"/>
      <c r="AG397"/>
      <c r="AH397"/>
      <c r="AI397"/>
      <c r="AJ397"/>
      <c r="AK397"/>
      <c r="AL397"/>
    </row>
    <row r="398" spans="2:38" s="1855" customFormat="1" x14ac:dyDescent="0.25">
      <c r="B398" s="1850"/>
      <c r="C398" s="1851"/>
      <c r="E398" s="1854"/>
      <c r="F398" s="1854"/>
      <c r="G398" s="1854"/>
      <c r="H398" s="1854"/>
      <c r="I398" s="1854"/>
      <c r="J398" s="1854"/>
      <c r="K398" s="1854"/>
      <c r="L398" s="1854"/>
      <c r="M398" s="1854"/>
      <c r="N398" s="1854"/>
      <c r="O398" s="1854"/>
      <c r="P398" s="1854"/>
      <c r="Q398" s="1854"/>
      <c r="R398" s="1854"/>
      <c r="S398" s="1854"/>
      <c r="T398" s="1854"/>
      <c r="U398"/>
      <c r="V398"/>
      <c r="W398"/>
      <c r="X398"/>
      <c r="Y398"/>
      <c r="Z398"/>
      <c r="AA398"/>
      <c r="AB398"/>
      <c r="AC398"/>
      <c r="AD398"/>
      <c r="AE398"/>
      <c r="AF398"/>
      <c r="AG398"/>
      <c r="AH398"/>
      <c r="AI398"/>
      <c r="AJ398"/>
      <c r="AK398"/>
      <c r="AL398"/>
    </row>
    <row r="399" spans="2:38" s="1855" customFormat="1" x14ac:dyDescent="0.25">
      <c r="B399" s="1850"/>
      <c r="C399" s="1851"/>
      <c r="E399" s="1854"/>
      <c r="F399" s="1854"/>
      <c r="G399" s="1854"/>
      <c r="H399" s="1854"/>
      <c r="I399" s="1854"/>
      <c r="J399" s="1854"/>
      <c r="K399" s="1854"/>
      <c r="L399" s="1854"/>
      <c r="M399" s="1854"/>
      <c r="N399" s="1854"/>
      <c r="O399" s="1854"/>
      <c r="P399" s="1854"/>
      <c r="Q399" s="1854"/>
      <c r="R399" s="1854"/>
      <c r="S399" s="1854"/>
      <c r="T399" s="1854"/>
      <c r="U399"/>
      <c r="V399"/>
      <c r="W399"/>
      <c r="X399"/>
      <c r="Y399"/>
      <c r="Z399"/>
      <c r="AA399"/>
      <c r="AB399"/>
      <c r="AC399"/>
      <c r="AD399"/>
      <c r="AE399"/>
      <c r="AF399"/>
      <c r="AG399"/>
      <c r="AH399"/>
      <c r="AI399"/>
      <c r="AJ399"/>
      <c r="AK399"/>
      <c r="AL399"/>
    </row>
    <row r="400" spans="2:38" s="1855" customFormat="1" x14ac:dyDescent="0.25">
      <c r="B400" s="1850"/>
      <c r="C400" s="1851"/>
      <c r="E400" s="1854"/>
      <c r="F400" s="1854"/>
      <c r="G400" s="1854"/>
      <c r="H400" s="1854"/>
      <c r="I400" s="1854"/>
      <c r="J400" s="1854"/>
      <c r="K400" s="1854"/>
      <c r="L400" s="1854"/>
      <c r="M400" s="1854"/>
      <c r="N400" s="1854"/>
      <c r="O400" s="1854"/>
      <c r="P400" s="1854"/>
      <c r="Q400" s="1854"/>
      <c r="R400" s="1854"/>
      <c r="S400" s="1854"/>
      <c r="T400" s="1854"/>
      <c r="U400"/>
      <c r="V400"/>
      <c r="W400"/>
      <c r="X400"/>
      <c r="Y400"/>
      <c r="Z400"/>
      <c r="AA400"/>
      <c r="AB400"/>
      <c r="AC400"/>
      <c r="AD400"/>
      <c r="AE400"/>
      <c r="AF400"/>
      <c r="AG400"/>
      <c r="AH400"/>
      <c r="AI400"/>
      <c r="AJ400"/>
      <c r="AK400"/>
      <c r="AL400"/>
    </row>
    <row r="401" spans="2:38" s="1855" customFormat="1" x14ac:dyDescent="0.25">
      <c r="B401" s="1850"/>
      <c r="C401" s="1851"/>
      <c r="E401" s="1854"/>
      <c r="F401" s="1854"/>
      <c r="G401" s="1854"/>
      <c r="H401" s="1854"/>
      <c r="I401" s="1854"/>
      <c r="J401" s="1854"/>
      <c r="K401" s="1854"/>
      <c r="L401" s="1854"/>
      <c r="M401" s="1854"/>
      <c r="N401" s="1854"/>
      <c r="O401" s="1854"/>
      <c r="P401" s="1854"/>
      <c r="Q401" s="1854"/>
      <c r="R401" s="1854"/>
      <c r="S401" s="1854"/>
      <c r="T401" s="1854"/>
      <c r="U401"/>
      <c r="V401"/>
      <c r="W401"/>
      <c r="X401"/>
      <c r="Y401"/>
      <c r="Z401"/>
      <c r="AA401"/>
      <c r="AB401"/>
      <c r="AC401"/>
      <c r="AD401"/>
      <c r="AE401"/>
      <c r="AF401"/>
      <c r="AG401"/>
      <c r="AH401"/>
      <c r="AI401"/>
      <c r="AJ401"/>
      <c r="AK401"/>
      <c r="AL401"/>
    </row>
    <row r="402" spans="2:38" s="1855" customFormat="1" x14ac:dyDescent="0.25">
      <c r="B402" s="1850"/>
      <c r="C402" s="1851"/>
      <c r="E402" s="1854"/>
      <c r="F402" s="1854"/>
      <c r="G402" s="1854"/>
      <c r="H402" s="1854"/>
      <c r="I402" s="1854"/>
      <c r="J402" s="1854"/>
      <c r="K402" s="1854"/>
      <c r="L402" s="1854"/>
      <c r="M402" s="1854"/>
      <c r="N402" s="1854"/>
      <c r="O402" s="1854"/>
      <c r="P402" s="1854"/>
      <c r="Q402" s="1854"/>
      <c r="R402" s="1854"/>
      <c r="S402" s="1854"/>
      <c r="T402" s="1854"/>
      <c r="U402"/>
      <c r="V402"/>
      <c r="W402"/>
      <c r="X402"/>
      <c r="Y402"/>
      <c r="Z402"/>
      <c r="AA402"/>
      <c r="AB402"/>
      <c r="AC402"/>
      <c r="AD402"/>
      <c r="AE402"/>
      <c r="AF402"/>
      <c r="AG402"/>
      <c r="AH402"/>
      <c r="AI402"/>
      <c r="AJ402"/>
      <c r="AK402"/>
      <c r="AL402"/>
    </row>
    <row r="403" spans="2:38" s="1855" customFormat="1" x14ac:dyDescent="0.25">
      <c r="B403" s="1850"/>
      <c r="C403" s="1851"/>
      <c r="E403" s="1854"/>
      <c r="F403" s="1854"/>
      <c r="G403" s="1854"/>
      <c r="H403" s="1854"/>
      <c r="I403" s="1854"/>
      <c r="J403" s="1854"/>
      <c r="K403" s="1854"/>
      <c r="L403" s="1854"/>
      <c r="M403" s="1854"/>
      <c r="N403" s="1854"/>
      <c r="O403" s="1854"/>
      <c r="P403" s="1854"/>
      <c r="Q403" s="1854"/>
      <c r="R403" s="1854"/>
      <c r="S403" s="1854"/>
      <c r="T403" s="1854"/>
      <c r="U403"/>
      <c r="V403"/>
      <c r="W403"/>
      <c r="X403"/>
      <c r="Y403"/>
      <c r="Z403"/>
      <c r="AA403"/>
      <c r="AB403"/>
      <c r="AC403"/>
      <c r="AD403"/>
      <c r="AE403"/>
      <c r="AF403"/>
      <c r="AG403"/>
      <c r="AH403"/>
      <c r="AI403"/>
      <c r="AJ403"/>
      <c r="AK403"/>
      <c r="AL403"/>
    </row>
    <row r="404" spans="2:38" s="1855" customFormat="1" x14ac:dyDescent="0.25">
      <c r="B404" s="1850"/>
      <c r="C404" s="1851"/>
      <c r="E404" s="1854"/>
      <c r="F404" s="1854"/>
      <c r="G404" s="1854"/>
      <c r="H404" s="1854"/>
      <c r="I404" s="1854"/>
      <c r="J404" s="1854"/>
      <c r="K404" s="1854"/>
      <c r="L404" s="1854"/>
      <c r="M404" s="1854"/>
      <c r="N404" s="1854"/>
      <c r="O404" s="1854"/>
      <c r="P404" s="1854"/>
      <c r="Q404" s="1854"/>
      <c r="R404" s="1854"/>
      <c r="S404" s="1854"/>
      <c r="T404" s="1854"/>
      <c r="U404"/>
      <c r="V404"/>
      <c r="W404"/>
      <c r="X404"/>
      <c r="Y404"/>
      <c r="Z404"/>
      <c r="AA404"/>
      <c r="AB404"/>
      <c r="AC404"/>
      <c r="AD404"/>
      <c r="AE404"/>
      <c r="AF404"/>
      <c r="AG404"/>
      <c r="AH404"/>
      <c r="AI404"/>
      <c r="AJ404"/>
      <c r="AK404"/>
      <c r="AL404"/>
    </row>
    <row r="405" spans="2:38" s="1855" customFormat="1" x14ac:dyDescent="0.25">
      <c r="B405" s="1850"/>
      <c r="C405" s="1851"/>
      <c r="E405" s="1854"/>
      <c r="F405" s="1854"/>
      <c r="G405" s="1854"/>
      <c r="H405" s="1854"/>
      <c r="I405" s="1854"/>
      <c r="J405" s="1854"/>
      <c r="K405" s="1854"/>
      <c r="L405" s="1854"/>
      <c r="M405" s="1854"/>
      <c r="N405" s="1854"/>
      <c r="O405" s="1854"/>
      <c r="P405" s="1854"/>
      <c r="Q405" s="1854"/>
      <c r="R405" s="1854"/>
      <c r="S405" s="1854"/>
      <c r="T405" s="1854"/>
      <c r="U405"/>
      <c r="V405"/>
      <c r="W405"/>
      <c r="X405"/>
      <c r="Y405"/>
      <c r="Z405"/>
      <c r="AA405"/>
      <c r="AB405"/>
      <c r="AC405"/>
      <c r="AD405"/>
      <c r="AE405"/>
      <c r="AF405"/>
      <c r="AG405"/>
      <c r="AH405"/>
      <c r="AI405"/>
      <c r="AJ405"/>
      <c r="AK405"/>
      <c r="AL405"/>
    </row>
    <row r="406" spans="2:38" s="1855" customFormat="1" x14ac:dyDescent="0.25">
      <c r="B406" s="1850"/>
      <c r="C406" s="1851"/>
      <c r="E406" s="1854"/>
      <c r="F406" s="1854"/>
      <c r="G406" s="1854"/>
      <c r="H406" s="1854"/>
      <c r="I406" s="1854"/>
      <c r="J406" s="1854"/>
      <c r="K406" s="1854"/>
      <c r="L406" s="1854"/>
      <c r="M406" s="1854"/>
      <c r="N406" s="1854"/>
      <c r="O406" s="1854"/>
      <c r="P406" s="1854"/>
      <c r="Q406" s="1854"/>
      <c r="R406" s="1854"/>
      <c r="S406" s="1854"/>
      <c r="T406" s="1854"/>
      <c r="U406"/>
      <c r="V406"/>
      <c r="W406"/>
      <c r="X406"/>
      <c r="Y406"/>
      <c r="Z406"/>
      <c r="AA406"/>
      <c r="AB406"/>
      <c r="AC406"/>
      <c r="AD406"/>
      <c r="AE406"/>
      <c r="AF406"/>
      <c r="AG406"/>
      <c r="AH406"/>
      <c r="AI406"/>
      <c r="AJ406"/>
      <c r="AK406"/>
      <c r="AL406"/>
    </row>
    <row r="407" spans="2:38" s="1855" customFormat="1" x14ac:dyDescent="0.25">
      <c r="B407" s="1850"/>
      <c r="C407" s="1851"/>
      <c r="E407" s="1854"/>
      <c r="F407" s="1854"/>
      <c r="G407" s="1854"/>
      <c r="H407" s="1854"/>
      <c r="I407" s="1854"/>
      <c r="J407" s="1854"/>
      <c r="K407" s="1854"/>
      <c r="L407" s="1854"/>
      <c r="M407" s="1854"/>
      <c r="N407" s="1854"/>
      <c r="O407" s="1854"/>
      <c r="P407" s="1854"/>
      <c r="Q407" s="1854"/>
      <c r="R407" s="1854"/>
      <c r="S407" s="1854"/>
      <c r="T407" s="1854"/>
      <c r="U407"/>
      <c r="V407"/>
      <c r="W407"/>
      <c r="X407"/>
      <c r="Y407"/>
      <c r="Z407"/>
      <c r="AA407"/>
      <c r="AB407"/>
      <c r="AC407"/>
      <c r="AD407"/>
      <c r="AE407"/>
      <c r="AF407"/>
      <c r="AG407"/>
      <c r="AH407"/>
      <c r="AI407"/>
      <c r="AJ407"/>
      <c r="AK407"/>
      <c r="AL407"/>
    </row>
    <row r="408" spans="2:38" s="1855" customFormat="1" x14ac:dyDescent="0.25">
      <c r="B408" s="1850"/>
      <c r="C408" s="1851"/>
      <c r="E408" s="1854"/>
      <c r="F408" s="1854"/>
      <c r="G408" s="1854"/>
      <c r="H408" s="1854"/>
      <c r="I408" s="1854"/>
      <c r="J408" s="1854"/>
      <c r="K408" s="1854"/>
      <c r="L408" s="1854"/>
      <c r="M408" s="1854"/>
      <c r="N408" s="1854"/>
      <c r="O408" s="1854"/>
      <c r="P408" s="1854"/>
      <c r="Q408" s="1854"/>
      <c r="R408" s="1854"/>
      <c r="S408" s="1854"/>
      <c r="T408" s="1854"/>
      <c r="U408"/>
      <c r="V408"/>
      <c r="W408"/>
      <c r="X408"/>
      <c r="Y408"/>
      <c r="Z408"/>
      <c r="AA408"/>
      <c r="AB408"/>
      <c r="AC408"/>
      <c r="AD408"/>
      <c r="AE408"/>
      <c r="AF408"/>
      <c r="AG408"/>
      <c r="AH408"/>
      <c r="AI408"/>
      <c r="AJ408"/>
      <c r="AK408"/>
      <c r="AL408"/>
    </row>
    <row r="409" spans="2:38" s="1855" customFormat="1" x14ac:dyDescent="0.25">
      <c r="B409" s="1850"/>
      <c r="C409" s="1851"/>
      <c r="E409" s="1854"/>
      <c r="F409" s="1854"/>
      <c r="G409" s="1854"/>
      <c r="H409" s="1854"/>
      <c r="I409" s="1854"/>
      <c r="J409" s="1854"/>
      <c r="K409" s="1854"/>
      <c r="L409" s="1854"/>
      <c r="M409" s="1854"/>
      <c r="N409" s="1854"/>
      <c r="O409" s="1854"/>
      <c r="P409" s="1854"/>
      <c r="Q409" s="1854"/>
      <c r="R409" s="1854"/>
      <c r="S409" s="1854"/>
      <c r="T409" s="1854"/>
      <c r="U409"/>
      <c r="V409"/>
      <c r="W409"/>
      <c r="X409"/>
      <c r="Y409"/>
      <c r="Z409"/>
      <c r="AA409"/>
      <c r="AB409"/>
      <c r="AC409"/>
      <c r="AD409"/>
      <c r="AE409"/>
      <c r="AF409"/>
      <c r="AG409"/>
      <c r="AH409"/>
      <c r="AI409"/>
      <c r="AJ409"/>
      <c r="AK409"/>
      <c r="AL409"/>
    </row>
    <row r="410" spans="2:38" s="1855" customFormat="1" x14ac:dyDescent="0.25">
      <c r="B410" s="1850"/>
      <c r="C410" s="1851"/>
      <c r="E410" s="1854"/>
      <c r="F410" s="1854"/>
      <c r="G410" s="1854"/>
      <c r="H410" s="1854"/>
      <c r="I410" s="1854"/>
      <c r="J410" s="1854"/>
      <c r="K410" s="1854"/>
      <c r="L410" s="1854"/>
      <c r="M410" s="1854"/>
      <c r="N410" s="1854"/>
      <c r="O410" s="1854"/>
      <c r="P410" s="1854"/>
      <c r="Q410" s="1854"/>
      <c r="R410" s="1854"/>
      <c r="S410" s="1854"/>
      <c r="T410" s="1854"/>
      <c r="U410"/>
      <c r="V410"/>
      <c r="W410"/>
      <c r="X410"/>
      <c r="Y410"/>
      <c r="Z410"/>
      <c r="AA410"/>
      <c r="AB410"/>
      <c r="AC410"/>
      <c r="AD410"/>
      <c r="AE410"/>
      <c r="AF410"/>
      <c r="AG410"/>
      <c r="AH410"/>
      <c r="AI410"/>
      <c r="AJ410"/>
      <c r="AK410"/>
      <c r="AL410"/>
    </row>
    <row r="411" spans="2:38" s="1855" customFormat="1" x14ac:dyDescent="0.25">
      <c r="B411" s="1850"/>
      <c r="C411" s="1851"/>
      <c r="E411" s="1854"/>
      <c r="F411" s="1854"/>
      <c r="G411" s="1854"/>
      <c r="H411" s="1854"/>
      <c r="I411" s="1854"/>
      <c r="J411" s="1854"/>
      <c r="K411" s="1854"/>
      <c r="L411" s="1854"/>
      <c r="M411" s="1854"/>
      <c r="N411" s="1854"/>
      <c r="O411" s="1854"/>
      <c r="P411" s="1854"/>
      <c r="Q411" s="1854"/>
      <c r="R411" s="1854"/>
      <c r="S411" s="1854"/>
      <c r="T411" s="1854"/>
      <c r="U411"/>
      <c r="V411"/>
      <c r="W411"/>
      <c r="X411"/>
      <c r="Y411"/>
      <c r="Z411"/>
      <c r="AA411"/>
      <c r="AB411"/>
      <c r="AC411"/>
      <c r="AD411"/>
      <c r="AE411"/>
      <c r="AF411"/>
      <c r="AG411"/>
      <c r="AH411"/>
      <c r="AI411"/>
      <c r="AJ411"/>
      <c r="AK411"/>
      <c r="AL411"/>
    </row>
    <row r="412" spans="2:38" s="1855" customFormat="1" x14ac:dyDescent="0.25">
      <c r="B412" s="1850"/>
      <c r="C412" s="1851"/>
      <c r="E412" s="1854"/>
      <c r="F412" s="1854"/>
      <c r="G412" s="1854"/>
      <c r="H412" s="1854"/>
      <c r="I412" s="1854"/>
      <c r="J412" s="1854"/>
      <c r="K412" s="1854"/>
      <c r="L412" s="1854"/>
      <c r="M412" s="1854"/>
      <c r="N412" s="1854"/>
      <c r="O412" s="1854"/>
      <c r="P412" s="1854"/>
      <c r="Q412" s="1854"/>
      <c r="R412" s="1854"/>
      <c r="S412" s="1854"/>
      <c r="T412" s="1854"/>
      <c r="U412"/>
      <c r="V412"/>
      <c r="W412"/>
      <c r="X412"/>
      <c r="Y412"/>
      <c r="Z412"/>
      <c r="AA412"/>
      <c r="AB412"/>
      <c r="AC412"/>
      <c r="AD412"/>
      <c r="AE412"/>
      <c r="AF412"/>
      <c r="AG412"/>
      <c r="AH412"/>
      <c r="AI412"/>
      <c r="AJ412"/>
      <c r="AK412"/>
      <c r="AL412"/>
    </row>
    <row r="413" spans="2:38" s="1855" customFormat="1" x14ac:dyDescent="0.25">
      <c r="B413" s="1850"/>
      <c r="C413" s="1851"/>
      <c r="E413" s="1854"/>
      <c r="F413" s="1854"/>
      <c r="G413" s="1854"/>
      <c r="H413" s="1854"/>
      <c r="I413" s="1854"/>
      <c r="J413" s="1854"/>
      <c r="K413" s="1854"/>
      <c r="L413" s="1854"/>
      <c r="M413" s="1854"/>
      <c r="N413" s="1854"/>
      <c r="O413" s="1854"/>
      <c r="P413" s="1854"/>
      <c r="Q413" s="1854"/>
      <c r="R413" s="1854"/>
      <c r="S413" s="1854"/>
      <c r="T413" s="1854"/>
      <c r="U413"/>
      <c r="V413"/>
      <c r="W413"/>
      <c r="X413"/>
      <c r="Y413"/>
      <c r="Z413"/>
      <c r="AA413"/>
      <c r="AB413"/>
      <c r="AC413"/>
      <c r="AD413"/>
      <c r="AE413"/>
      <c r="AF413"/>
      <c r="AG413"/>
      <c r="AH413"/>
      <c r="AI413"/>
      <c r="AJ413"/>
      <c r="AK413"/>
      <c r="AL413"/>
    </row>
    <row r="414" spans="2:38" s="1855" customFormat="1" x14ac:dyDescent="0.25">
      <c r="B414" s="1850"/>
      <c r="C414" s="1851"/>
      <c r="E414" s="1854"/>
      <c r="F414" s="1854"/>
      <c r="G414" s="1854"/>
      <c r="H414" s="1854"/>
      <c r="I414" s="1854"/>
      <c r="J414" s="1854"/>
      <c r="K414" s="1854"/>
      <c r="L414" s="1854"/>
      <c r="M414" s="1854"/>
      <c r="N414" s="1854"/>
      <c r="O414" s="1854"/>
      <c r="P414" s="1854"/>
      <c r="Q414" s="1854"/>
      <c r="R414" s="1854"/>
      <c r="S414" s="1854"/>
      <c r="T414" s="1854"/>
      <c r="U414"/>
      <c r="V414"/>
      <c r="W414"/>
      <c r="X414"/>
      <c r="Y414"/>
      <c r="Z414"/>
      <c r="AA414"/>
      <c r="AB414"/>
      <c r="AC414"/>
      <c r="AD414"/>
      <c r="AE414"/>
      <c r="AF414"/>
      <c r="AG414"/>
      <c r="AH414"/>
      <c r="AI414"/>
      <c r="AJ414"/>
      <c r="AK414"/>
      <c r="AL414"/>
    </row>
    <row r="415" spans="2:38" s="1855" customFormat="1" x14ac:dyDescent="0.25">
      <c r="B415" s="1850"/>
      <c r="C415" s="1851"/>
      <c r="E415" s="1854"/>
      <c r="F415" s="1854"/>
      <c r="G415" s="1854"/>
      <c r="H415" s="1854"/>
      <c r="I415" s="1854"/>
      <c r="J415" s="1854"/>
      <c r="K415" s="1854"/>
      <c r="L415" s="1854"/>
      <c r="M415" s="1854"/>
      <c r="N415" s="1854"/>
      <c r="O415" s="1854"/>
      <c r="P415" s="1854"/>
      <c r="Q415" s="1854"/>
      <c r="R415" s="1854"/>
      <c r="S415" s="1854"/>
      <c r="T415" s="1854"/>
      <c r="U415"/>
      <c r="V415"/>
      <c r="W415"/>
      <c r="X415"/>
      <c r="Y415"/>
      <c r="Z415"/>
      <c r="AA415"/>
      <c r="AB415"/>
      <c r="AC415"/>
      <c r="AD415"/>
      <c r="AE415"/>
      <c r="AF415"/>
      <c r="AG415"/>
      <c r="AH415"/>
      <c r="AI415"/>
      <c r="AJ415"/>
      <c r="AK415"/>
      <c r="AL415"/>
    </row>
    <row r="416" spans="2:38" s="1855" customFormat="1" x14ac:dyDescent="0.25">
      <c r="B416" s="1850"/>
      <c r="C416" s="1851"/>
      <c r="E416" s="1854"/>
      <c r="F416" s="1854"/>
      <c r="G416" s="1854"/>
      <c r="H416" s="1854"/>
      <c r="I416" s="1854"/>
      <c r="J416" s="1854"/>
      <c r="K416" s="1854"/>
      <c r="L416" s="1854"/>
      <c r="M416" s="1854"/>
      <c r="N416" s="1854"/>
      <c r="O416" s="1854"/>
      <c r="P416" s="1854"/>
      <c r="Q416" s="1854"/>
      <c r="R416" s="1854"/>
      <c r="S416" s="1854"/>
      <c r="T416" s="1854"/>
      <c r="U416"/>
      <c r="V416"/>
      <c r="W416"/>
      <c r="X416"/>
      <c r="Y416"/>
      <c r="Z416"/>
      <c r="AA416"/>
      <c r="AB416"/>
      <c r="AC416"/>
      <c r="AD416"/>
      <c r="AE416"/>
      <c r="AF416"/>
      <c r="AG416"/>
      <c r="AH416"/>
      <c r="AI416"/>
      <c r="AJ416"/>
      <c r="AK416"/>
      <c r="AL416"/>
    </row>
    <row r="417" spans="2:38" s="1855" customFormat="1" x14ac:dyDescent="0.25">
      <c r="B417" s="1850"/>
      <c r="C417" s="1851"/>
      <c r="E417" s="1854"/>
      <c r="F417" s="1854"/>
      <c r="G417" s="1854"/>
      <c r="H417" s="1854"/>
      <c r="I417" s="1854"/>
      <c r="J417" s="1854"/>
      <c r="K417" s="1854"/>
      <c r="L417" s="1854"/>
      <c r="M417" s="1854"/>
      <c r="N417" s="1854"/>
      <c r="O417" s="1854"/>
      <c r="P417" s="1854"/>
      <c r="Q417" s="1854"/>
      <c r="R417" s="1854"/>
      <c r="S417" s="1854"/>
      <c r="T417" s="1854"/>
      <c r="U417"/>
      <c r="V417"/>
      <c r="W417"/>
      <c r="X417"/>
      <c r="Y417"/>
      <c r="Z417"/>
      <c r="AA417"/>
      <c r="AB417"/>
      <c r="AC417"/>
      <c r="AD417"/>
      <c r="AE417"/>
      <c r="AF417"/>
      <c r="AG417"/>
      <c r="AH417"/>
      <c r="AI417"/>
      <c r="AJ417"/>
      <c r="AK417"/>
      <c r="AL417"/>
    </row>
    <row r="418" spans="2:38" s="1855" customFormat="1" x14ac:dyDescent="0.25">
      <c r="B418" s="1850"/>
      <c r="C418" s="1851"/>
      <c r="E418" s="1854"/>
      <c r="F418" s="1854"/>
      <c r="G418" s="1854"/>
      <c r="H418" s="1854"/>
      <c r="I418" s="1854"/>
      <c r="J418" s="1854"/>
      <c r="K418" s="1854"/>
      <c r="L418" s="1854"/>
      <c r="M418" s="1854"/>
      <c r="N418" s="1854"/>
      <c r="O418" s="1854"/>
      <c r="P418" s="1854"/>
      <c r="Q418" s="1854"/>
      <c r="R418" s="1854"/>
      <c r="S418" s="1854"/>
      <c r="T418" s="1854"/>
      <c r="U418"/>
      <c r="V418"/>
      <c r="W418"/>
      <c r="X418"/>
      <c r="Y418"/>
      <c r="Z418"/>
      <c r="AA418"/>
      <c r="AB418"/>
      <c r="AC418"/>
      <c r="AD418"/>
      <c r="AE418"/>
      <c r="AF418"/>
      <c r="AG418"/>
      <c r="AH418"/>
      <c r="AI418"/>
      <c r="AJ418"/>
      <c r="AK418"/>
      <c r="AL418"/>
    </row>
    <row r="419" spans="2:38" s="1855" customFormat="1" x14ac:dyDescent="0.25">
      <c r="B419" s="1850"/>
      <c r="C419" s="1851"/>
      <c r="E419" s="1854"/>
      <c r="F419" s="1854"/>
      <c r="G419" s="1854"/>
      <c r="H419" s="1854"/>
      <c r="I419" s="1854"/>
      <c r="J419" s="1854"/>
      <c r="K419" s="1854"/>
      <c r="L419" s="1854"/>
      <c r="M419" s="1854"/>
      <c r="N419" s="1854"/>
      <c r="O419" s="1854"/>
      <c r="P419" s="1854"/>
      <c r="Q419" s="1854"/>
      <c r="R419" s="1854"/>
      <c r="S419" s="1854"/>
      <c r="T419" s="1854"/>
      <c r="U419"/>
      <c r="V419"/>
      <c r="W419"/>
      <c r="X419"/>
      <c r="Y419"/>
      <c r="Z419"/>
      <c r="AA419"/>
      <c r="AB419"/>
      <c r="AC419"/>
      <c r="AD419"/>
      <c r="AE419"/>
      <c r="AF419"/>
      <c r="AG419"/>
      <c r="AH419"/>
      <c r="AI419"/>
      <c r="AJ419"/>
      <c r="AK419"/>
      <c r="AL419"/>
    </row>
    <row r="420" spans="2:38" s="1855" customFormat="1" x14ac:dyDescent="0.25">
      <c r="B420" s="1850"/>
      <c r="C420" s="1851"/>
      <c r="E420" s="1854"/>
      <c r="F420" s="1854"/>
      <c r="G420" s="1854"/>
      <c r="H420" s="1854"/>
      <c r="I420" s="1854"/>
      <c r="J420" s="1854"/>
      <c r="K420" s="1854"/>
      <c r="L420" s="1854"/>
      <c r="M420" s="1854"/>
      <c r="N420" s="1854"/>
      <c r="O420" s="1854"/>
      <c r="P420" s="1854"/>
      <c r="Q420" s="1854"/>
      <c r="R420" s="1854"/>
      <c r="S420" s="1854"/>
      <c r="T420" s="1854"/>
      <c r="U420"/>
      <c r="V420"/>
      <c r="W420"/>
      <c r="X420"/>
      <c r="Y420"/>
      <c r="Z420"/>
      <c r="AA420"/>
      <c r="AB420"/>
      <c r="AC420"/>
      <c r="AD420"/>
      <c r="AE420"/>
      <c r="AF420"/>
      <c r="AG420"/>
      <c r="AH420"/>
      <c r="AI420"/>
      <c r="AJ420"/>
      <c r="AK420"/>
      <c r="AL420"/>
    </row>
    <row r="421" spans="2:38" s="1855" customFormat="1" x14ac:dyDescent="0.25">
      <c r="B421" s="1850"/>
      <c r="C421" s="1851"/>
      <c r="E421" s="1854"/>
      <c r="F421" s="1854"/>
      <c r="G421" s="1854"/>
      <c r="H421" s="1854"/>
      <c r="I421" s="1854"/>
      <c r="J421" s="1854"/>
      <c r="K421" s="1854"/>
      <c r="L421" s="1854"/>
      <c r="M421" s="1854"/>
      <c r="N421" s="1854"/>
      <c r="O421" s="1854"/>
      <c r="P421" s="1854"/>
      <c r="Q421" s="1854"/>
      <c r="R421" s="1854"/>
      <c r="S421" s="1854"/>
      <c r="T421" s="1854"/>
      <c r="U421"/>
      <c r="V421"/>
      <c r="W421"/>
      <c r="X421"/>
      <c r="Y421"/>
      <c r="Z421"/>
      <c r="AA421"/>
      <c r="AB421"/>
      <c r="AC421"/>
      <c r="AD421"/>
      <c r="AE421"/>
      <c r="AF421"/>
      <c r="AG421"/>
      <c r="AH421"/>
      <c r="AI421"/>
      <c r="AJ421"/>
      <c r="AK421"/>
      <c r="AL421"/>
    </row>
    <row r="422" spans="2:38" s="1855" customFormat="1" x14ac:dyDescent="0.25">
      <c r="B422" s="1850"/>
      <c r="C422" s="1851"/>
      <c r="E422" s="1854"/>
      <c r="F422" s="1854"/>
      <c r="G422" s="1854"/>
      <c r="H422" s="1854"/>
      <c r="I422" s="1854"/>
      <c r="J422" s="1854"/>
      <c r="K422" s="1854"/>
      <c r="L422" s="1854"/>
      <c r="M422" s="1854"/>
      <c r="N422" s="1854"/>
      <c r="O422" s="1854"/>
      <c r="P422" s="1854"/>
      <c r="Q422" s="1854"/>
      <c r="R422" s="1854"/>
      <c r="S422" s="1854"/>
      <c r="T422" s="1854"/>
      <c r="U422"/>
      <c r="V422"/>
      <c r="W422"/>
      <c r="X422"/>
      <c r="Y422"/>
      <c r="Z422"/>
      <c r="AA422"/>
      <c r="AB422"/>
      <c r="AC422"/>
      <c r="AD422"/>
      <c r="AE422"/>
      <c r="AF422"/>
      <c r="AG422"/>
      <c r="AH422"/>
      <c r="AI422"/>
      <c r="AJ422"/>
      <c r="AK422"/>
      <c r="AL422"/>
    </row>
    <row r="423" spans="2:38" s="1855" customFormat="1" x14ac:dyDescent="0.25">
      <c r="B423" s="1850"/>
      <c r="C423" s="1851"/>
      <c r="E423" s="1854"/>
      <c r="F423" s="1854"/>
      <c r="G423" s="1854"/>
      <c r="H423" s="1854"/>
      <c r="I423" s="1854"/>
      <c r="J423" s="1854"/>
      <c r="K423" s="1854"/>
      <c r="L423" s="1854"/>
      <c r="M423" s="1854"/>
      <c r="N423" s="1854"/>
      <c r="O423" s="1854"/>
      <c r="P423" s="1854"/>
      <c r="Q423" s="1854"/>
      <c r="R423" s="1854"/>
      <c r="S423" s="1854"/>
      <c r="T423" s="1854"/>
      <c r="U423"/>
      <c r="V423"/>
      <c r="W423"/>
      <c r="X423"/>
      <c r="Y423"/>
      <c r="Z423"/>
      <c r="AA423"/>
      <c r="AB423"/>
      <c r="AC423"/>
      <c r="AD423"/>
      <c r="AE423"/>
      <c r="AF423"/>
      <c r="AG423"/>
      <c r="AH423"/>
      <c r="AI423"/>
      <c r="AJ423"/>
      <c r="AK423"/>
      <c r="AL423"/>
    </row>
    <row r="424" spans="2:38" s="1855" customFormat="1" x14ac:dyDescent="0.25">
      <c r="B424" s="1850"/>
      <c r="C424" s="1851"/>
      <c r="E424" s="1854"/>
      <c r="F424" s="1854"/>
      <c r="G424" s="1854"/>
      <c r="H424" s="1854"/>
      <c r="I424" s="1854"/>
      <c r="J424" s="1854"/>
      <c r="K424" s="1854"/>
      <c r="L424" s="1854"/>
      <c r="M424" s="1854"/>
      <c r="N424" s="1854"/>
      <c r="O424" s="1854"/>
      <c r="P424" s="1854"/>
      <c r="Q424" s="1854"/>
      <c r="R424" s="1854"/>
      <c r="S424" s="1854"/>
      <c r="T424" s="1854"/>
      <c r="U424"/>
      <c r="V424"/>
      <c r="W424"/>
      <c r="X424"/>
      <c r="Y424"/>
      <c r="Z424"/>
      <c r="AA424"/>
      <c r="AB424"/>
      <c r="AC424"/>
      <c r="AD424"/>
      <c r="AE424"/>
      <c r="AF424"/>
      <c r="AG424"/>
      <c r="AH424"/>
      <c r="AI424"/>
      <c r="AJ424"/>
      <c r="AK424"/>
      <c r="AL424"/>
    </row>
    <row r="425" spans="2:38" s="1855" customFormat="1" x14ac:dyDescent="0.25">
      <c r="B425" s="1850"/>
      <c r="C425" s="1851"/>
      <c r="E425" s="1854"/>
      <c r="F425" s="1854"/>
      <c r="G425" s="1854"/>
      <c r="H425" s="1854"/>
      <c r="I425" s="1854"/>
      <c r="J425" s="1854"/>
      <c r="K425" s="1854"/>
      <c r="L425" s="1854"/>
      <c r="M425" s="1854"/>
      <c r="N425" s="1854"/>
      <c r="O425" s="1854"/>
      <c r="P425" s="1854"/>
      <c r="Q425" s="1854"/>
      <c r="R425" s="1854"/>
      <c r="S425" s="1854"/>
      <c r="T425" s="1854"/>
      <c r="U425"/>
      <c r="V425"/>
      <c r="W425"/>
      <c r="X425"/>
      <c r="Y425"/>
      <c r="Z425"/>
      <c r="AA425"/>
      <c r="AB425"/>
      <c r="AC425"/>
      <c r="AD425"/>
      <c r="AE425"/>
      <c r="AF425"/>
      <c r="AG425"/>
      <c r="AH425"/>
      <c r="AI425"/>
      <c r="AJ425"/>
      <c r="AK425"/>
      <c r="AL425"/>
    </row>
    <row r="426" spans="2:38" s="1855" customFormat="1" x14ac:dyDescent="0.25">
      <c r="B426" s="1850"/>
      <c r="C426" s="1851"/>
      <c r="E426" s="1854"/>
      <c r="F426" s="1854"/>
      <c r="G426" s="1854"/>
      <c r="H426" s="1854"/>
      <c r="I426" s="1854"/>
      <c r="J426" s="1854"/>
      <c r="K426" s="1854"/>
      <c r="L426" s="1854"/>
      <c r="M426" s="1854"/>
      <c r="N426" s="1854"/>
      <c r="O426" s="1854"/>
      <c r="P426" s="1854"/>
      <c r="Q426" s="1854"/>
      <c r="R426" s="1854"/>
      <c r="S426" s="1854"/>
      <c r="T426" s="1854"/>
      <c r="U426"/>
      <c r="V426"/>
      <c r="W426"/>
      <c r="X426"/>
      <c r="Y426"/>
      <c r="Z426"/>
      <c r="AA426"/>
      <c r="AB426"/>
      <c r="AC426"/>
      <c r="AD426"/>
      <c r="AE426"/>
      <c r="AF426"/>
      <c r="AG426"/>
      <c r="AH426"/>
      <c r="AI426"/>
      <c r="AJ426"/>
      <c r="AK426"/>
      <c r="AL426"/>
    </row>
    <row r="427" spans="2:38" s="1855" customFormat="1" x14ac:dyDescent="0.25">
      <c r="B427" s="1850"/>
      <c r="C427" s="1851"/>
      <c r="E427" s="1854"/>
      <c r="F427" s="1854"/>
      <c r="G427" s="1854"/>
      <c r="H427" s="1854"/>
      <c r="I427" s="1854"/>
      <c r="J427" s="1854"/>
      <c r="K427" s="1854"/>
      <c r="L427" s="1854"/>
      <c r="M427" s="1854"/>
      <c r="N427" s="1854"/>
      <c r="O427" s="1854"/>
      <c r="P427" s="1854"/>
      <c r="Q427" s="1854"/>
      <c r="R427" s="1854"/>
      <c r="S427" s="1854"/>
      <c r="T427" s="1854"/>
      <c r="U427"/>
      <c r="V427"/>
      <c r="W427"/>
      <c r="X427"/>
      <c r="Y427"/>
      <c r="Z427"/>
      <c r="AA427"/>
      <c r="AB427"/>
      <c r="AC427"/>
      <c r="AD427"/>
      <c r="AE427"/>
      <c r="AF427"/>
      <c r="AG427"/>
      <c r="AH427"/>
      <c r="AI427"/>
      <c r="AJ427"/>
      <c r="AK427"/>
      <c r="AL427"/>
    </row>
    <row r="428" spans="2:38" s="1855" customFormat="1" x14ac:dyDescent="0.25">
      <c r="B428" s="1850"/>
      <c r="C428" s="1851"/>
      <c r="E428" s="1854"/>
      <c r="F428" s="1854"/>
      <c r="G428" s="1854"/>
      <c r="H428" s="1854"/>
      <c r="I428" s="1854"/>
      <c r="J428" s="1854"/>
      <c r="K428" s="1854"/>
      <c r="L428" s="1854"/>
      <c r="M428" s="1854"/>
      <c r="N428" s="1854"/>
      <c r="O428" s="1854"/>
      <c r="P428" s="1854"/>
      <c r="Q428" s="1854"/>
      <c r="R428" s="1854"/>
      <c r="S428" s="1854"/>
      <c r="T428" s="1854"/>
      <c r="U428"/>
      <c r="V428"/>
      <c r="W428"/>
      <c r="X428"/>
      <c r="Y428"/>
      <c r="Z428"/>
      <c r="AA428"/>
      <c r="AB428"/>
      <c r="AC428"/>
      <c r="AD428"/>
      <c r="AE428"/>
      <c r="AF428"/>
      <c r="AG428"/>
      <c r="AH428"/>
      <c r="AI428"/>
      <c r="AJ428"/>
      <c r="AK428"/>
      <c r="AL428"/>
    </row>
    <row r="429" spans="2:38" s="1855" customFormat="1" x14ac:dyDescent="0.25">
      <c r="B429" s="1850"/>
      <c r="C429" s="1851"/>
      <c r="E429" s="1854"/>
      <c r="F429" s="1854"/>
      <c r="G429" s="1854"/>
      <c r="H429" s="1854"/>
      <c r="I429" s="1854"/>
      <c r="J429" s="1854"/>
      <c r="K429" s="1854"/>
      <c r="L429" s="1854"/>
      <c r="M429" s="1854"/>
      <c r="N429" s="1854"/>
      <c r="O429" s="1854"/>
      <c r="P429" s="1854"/>
      <c r="Q429" s="1854"/>
      <c r="R429" s="1854"/>
      <c r="S429" s="1854"/>
      <c r="T429" s="1854"/>
      <c r="U429"/>
      <c r="V429"/>
      <c r="W429"/>
      <c r="X429"/>
      <c r="Y429"/>
      <c r="Z429"/>
      <c r="AA429"/>
      <c r="AB429"/>
      <c r="AC429"/>
      <c r="AD429"/>
      <c r="AE429"/>
      <c r="AF429"/>
      <c r="AG429"/>
      <c r="AH429"/>
      <c r="AI429"/>
      <c r="AJ429"/>
      <c r="AK429"/>
      <c r="AL429"/>
    </row>
    <row r="430" spans="2:38" s="1855" customFormat="1" x14ac:dyDescent="0.25">
      <c r="B430" s="1850"/>
      <c r="C430" s="1851"/>
      <c r="E430" s="1854"/>
      <c r="F430" s="1854"/>
      <c r="G430" s="1854"/>
      <c r="H430" s="1854"/>
      <c r="I430" s="1854"/>
      <c r="J430" s="1854"/>
      <c r="K430" s="1854"/>
      <c r="L430" s="1854"/>
      <c r="M430" s="1854"/>
      <c r="N430" s="1854"/>
      <c r="O430" s="1854"/>
      <c r="P430" s="1854"/>
      <c r="Q430" s="1854"/>
      <c r="R430" s="1854"/>
      <c r="S430" s="1854"/>
      <c r="T430" s="1854"/>
      <c r="U430"/>
      <c r="V430"/>
      <c r="W430"/>
      <c r="X430"/>
      <c r="Y430"/>
      <c r="Z430"/>
      <c r="AA430"/>
      <c r="AB430"/>
      <c r="AC430"/>
      <c r="AD430"/>
      <c r="AE430"/>
      <c r="AF430"/>
      <c r="AG430"/>
      <c r="AH430"/>
      <c r="AI430"/>
      <c r="AJ430"/>
      <c r="AK430"/>
      <c r="AL430"/>
    </row>
    <row r="431" spans="2:38" s="1855" customFormat="1" x14ac:dyDescent="0.25">
      <c r="B431" s="1850"/>
      <c r="C431" s="1851"/>
      <c r="E431" s="1854"/>
      <c r="F431" s="1854"/>
      <c r="G431" s="1854"/>
      <c r="H431" s="1854"/>
      <c r="I431" s="1854"/>
      <c r="J431" s="1854"/>
      <c r="K431" s="1854"/>
      <c r="L431" s="1854"/>
      <c r="M431" s="1854"/>
      <c r="N431" s="1854"/>
      <c r="O431" s="1854"/>
      <c r="P431" s="1854"/>
      <c r="Q431" s="1854"/>
      <c r="R431" s="1854"/>
      <c r="S431" s="1854"/>
      <c r="T431" s="1854"/>
      <c r="U431"/>
      <c r="V431"/>
      <c r="W431"/>
      <c r="X431"/>
      <c r="Y431"/>
      <c r="Z431"/>
      <c r="AA431"/>
      <c r="AB431"/>
      <c r="AC431"/>
      <c r="AD431"/>
      <c r="AE431"/>
      <c r="AF431"/>
      <c r="AG431"/>
      <c r="AH431"/>
      <c r="AI431"/>
      <c r="AJ431"/>
      <c r="AK431"/>
      <c r="AL431"/>
    </row>
    <row r="432" spans="2:38" s="1855" customFormat="1" x14ac:dyDescent="0.25">
      <c r="B432" s="1850"/>
      <c r="C432" s="1851"/>
      <c r="E432" s="1854"/>
      <c r="F432" s="1854"/>
      <c r="G432" s="1854"/>
      <c r="H432" s="1854"/>
      <c r="I432" s="1854"/>
      <c r="J432" s="1854"/>
      <c r="K432" s="1854"/>
      <c r="L432" s="1854"/>
      <c r="M432" s="1854"/>
      <c r="N432" s="1854"/>
      <c r="O432" s="1854"/>
      <c r="P432" s="1854"/>
      <c r="Q432" s="1854"/>
      <c r="R432" s="1854"/>
      <c r="S432" s="1854"/>
      <c r="T432" s="1854"/>
      <c r="U432"/>
      <c r="V432"/>
      <c r="W432"/>
      <c r="X432"/>
      <c r="Y432"/>
      <c r="Z432"/>
      <c r="AA432"/>
      <c r="AB432"/>
      <c r="AC432"/>
      <c r="AD432"/>
      <c r="AE432"/>
      <c r="AF432"/>
      <c r="AG432"/>
      <c r="AH432"/>
      <c r="AI432"/>
      <c r="AJ432"/>
      <c r="AK432"/>
      <c r="AL432"/>
    </row>
    <row r="433" spans="2:38" s="1855" customFormat="1" x14ac:dyDescent="0.25">
      <c r="B433" s="1850"/>
      <c r="C433" s="1851"/>
      <c r="E433" s="1854"/>
      <c r="F433" s="1854"/>
      <c r="G433" s="1854"/>
      <c r="H433" s="1854"/>
      <c r="I433" s="1854"/>
      <c r="J433" s="1854"/>
      <c r="K433" s="1854"/>
      <c r="L433" s="1854"/>
      <c r="M433" s="1854"/>
      <c r="N433" s="1854"/>
      <c r="O433" s="1854"/>
      <c r="P433" s="1854"/>
      <c r="Q433" s="1854"/>
      <c r="R433" s="1854"/>
      <c r="S433" s="1854"/>
      <c r="T433" s="1854"/>
      <c r="U433"/>
      <c r="V433"/>
      <c r="W433"/>
      <c r="X433"/>
      <c r="Y433"/>
      <c r="Z433"/>
      <c r="AA433"/>
      <c r="AB433"/>
      <c r="AC433"/>
      <c r="AD433"/>
      <c r="AE433"/>
      <c r="AF433"/>
      <c r="AG433"/>
      <c r="AH433"/>
      <c r="AI433"/>
      <c r="AJ433"/>
      <c r="AK433"/>
      <c r="AL433"/>
    </row>
    <row r="434" spans="2:38" s="1855" customFormat="1" x14ac:dyDescent="0.25">
      <c r="B434" s="1850"/>
      <c r="C434" s="1851"/>
      <c r="E434" s="1854"/>
      <c r="F434" s="1854"/>
      <c r="G434" s="1854"/>
      <c r="H434" s="1854"/>
      <c r="I434" s="1854"/>
      <c r="J434" s="1854"/>
      <c r="K434" s="1854"/>
      <c r="L434" s="1854"/>
      <c r="M434" s="1854"/>
      <c r="N434" s="1854"/>
      <c r="O434" s="1854"/>
      <c r="P434" s="1854"/>
      <c r="Q434" s="1854"/>
      <c r="R434" s="1854"/>
      <c r="S434" s="1854"/>
      <c r="T434" s="1854"/>
      <c r="U434"/>
      <c r="V434"/>
      <c r="W434"/>
      <c r="X434"/>
      <c r="Y434"/>
      <c r="Z434"/>
      <c r="AA434"/>
      <c r="AB434"/>
      <c r="AC434"/>
      <c r="AD434"/>
      <c r="AE434"/>
      <c r="AF434"/>
      <c r="AG434"/>
      <c r="AH434"/>
      <c r="AI434"/>
      <c r="AJ434"/>
      <c r="AK434"/>
      <c r="AL434"/>
    </row>
    <row r="435" spans="2:38" s="1855" customFormat="1" x14ac:dyDescent="0.25">
      <c r="B435" s="1850"/>
      <c r="C435" s="1851"/>
      <c r="E435" s="1854"/>
      <c r="F435" s="1854"/>
      <c r="G435" s="1854"/>
      <c r="H435" s="1854"/>
      <c r="I435" s="1854"/>
      <c r="J435" s="1854"/>
      <c r="K435" s="1854"/>
      <c r="L435" s="1854"/>
      <c r="M435" s="1854"/>
      <c r="N435" s="1854"/>
      <c r="O435" s="1854"/>
      <c r="P435" s="1854"/>
      <c r="Q435" s="1854"/>
      <c r="R435" s="1854"/>
      <c r="S435" s="1854"/>
      <c r="T435" s="1854"/>
      <c r="U435"/>
      <c r="V435"/>
      <c r="W435"/>
      <c r="X435"/>
      <c r="Y435"/>
      <c r="Z435"/>
      <c r="AA435"/>
      <c r="AB435"/>
      <c r="AC435"/>
      <c r="AD435"/>
      <c r="AE435"/>
      <c r="AF435"/>
      <c r="AG435"/>
      <c r="AH435"/>
      <c r="AI435"/>
      <c r="AJ435"/>
      <c r="AK435"/>
      <c r="AL435"/>
    </row>
    <row r="436" spans="2:38" s="1855" customFormat="1" x14ac:dyDescent="0.25">
      <c r="B436" s="1850"/>
      <c r="C436" s="1851"/>
      <c r="E436" s="1854"/>
      <c r="F436" s="1854"/>
      <c r="G436" s="1854"/>
      <c r="H436" s="1854"/>
      <c r="I436" s="1854"/>
      <c r="J436" s="1854"/>
      <c r="K436" s="1854"/>
      <c r="L436" s="1854"/>
      <c r="M436" s="1854"/>
      <c r="N436" s="1854"/>
      <c r="O436" s="1854"/>
      <c r="P436" s="1854"/>
      <c r="Q436" s="1854"/>
      <c r="R436" s="1854"/>
      <c r="S436" s="1854"/>
      <c r="T436" s="1854"/>
      <c r="U436"/>
      <c r="V436"/>
      <c r="W436"/>
      <c r="X436"/>
      <c r="Y436"/>
      <c r="Z436"/>
      <c r="AA436"/>
      <c r="AB436"/>
      <c r="AC436"/>
      <c r="AD436"/>
      <c r="AE436"/>
      <c r="AF436"/>
      <c r="AG436"/>
      <c r="AH436"/>
      <c r="AI436"/>
      <c r="AJ436"/>
      <c r="AK436"/>
      <c r="AL436"/>
    </row>
    <row r="437" spans="2:38" s="1855" customFormat="1" x14ac:dyDescent="0.25">
      <c r="B437" s="1850"/>
      <c r="C437" s="1851"/>
      <c r="E437" s="1854"/>
      <c r="F437" s="1854"/>
      <c r="G437" s="1854"/>
      <c r="H437" s="1854"/>
      <c r="I437" s="1854"/>
      <c r="J437" s="1854"/>
      <c r="K437" s="1854"/>
      <c r="L437" s="1854"/>
      <c r="M437" s="1854"/>
      <c r="N437" s="1854"/>
      <c r="O437" s="1854"/>
      <c r="P437" s="1854"/>
      <c r="Q437" s="1854"/>
      <c r="R437" s="1854"/>
      <c r="S437" s="1854"/>
      <c r="T437" s="1854"/>
      <c r="U437"/>
      <c r="V437"/>
      <c r="W437"/>
      <c r="X437"/>
      <c r="Y437"/>
      <c r="Z437"/>
      <c r="AA437"/>
      <c r="AB437"/>
      <c r="AC437"/>
      <c r="AD437"/>
      <c r="AE437"/>
      <c r="AF437"/>
      <c r="AG437"/>
      <c r="AH437"/>
      <c r="AI437"/>
      <c r="AJ437"/>
      <c r="AK437"/>
      <c r="AL437"/>
    </row>
    <row r="438" spans="2:38" s="1855" customFormat="1" x14ac:dyDescent="0.25">
      <c r="B438" s="1850"/>
      <c r="C438" s="1851"/>
      <c r="E438" s="1854"/>
      <c r="F438" s="1854"/>
      <c r="G438" s="1854"/>
      <c r="H438" s="1854"/>
      <c r="I438" s="1854"/>
      <c r="J438" s="1854"/>
      <c r="K438" s="1854"/>
      <c r="L438" s="1854"/>
      <c r="M438" s="1854"/>
      <c r="N438" s="1854"/>
      <c r="O438" s="1854"/>
      <c r="P438" s="1854"/>
      <c r="Q438" s="1854"/>
      <c r="R438" s="1854"/>
      <c r="S438" s="1854"/>
      <c r="T438" s="1854"/>
      <c r="U438"/>
      <c r="V438"/>
      <c r="W438"/>
      <c r="X438"/>
      <c r="Y438"/>
      <c r="Z438"/>
      <c r="AA438"/>
      <c r="AB438"/>
      <c r="AC438"/>
      <c r="AD438"/>
      <c r="AE438"/>
      <c r="AF438"/>
      <c r="AG438"/>
      <c r="AH438"/>
      <c r="AI438"/>
      <c r="AJ438"/>
      <c r="AK438"/>
      <c r="AL438"/>
    </row>
    <row r="439" spans="2:38" s="1855" customFormat="1" x14ac:dyDescent="0.25">
      <c r="B439" s="1850"/>
      <c r="C439" s="1851"/>
      <c r="E439" s="1854"/>
      <c r="F439" s="1854"/>
      <c r="G439" s="1854"/>
      <c r="H439" s="1854"/>
      <c r="I439" s="1854"/>
      <c r="J439" s="1854"/>
      <c r="K439" s="1854"/>
      <c r="L439" s="1854"/>
      <c r="M439" s="1854"/>
      <c r="N439" s="1854"/>
      <c r="O439" s="1854"/>
      <c r="P439" s="1854"/>
      <c r="Q439" s="1854"/>
      <c r="R439" s="1854"/>
      <c r="S439" s="1854"/>
      <c r="T439" s="1854"/>
      <c r="U439"/>
      <c r="V439"/>
      <c r="W439"/>
      <c r="X439"/>
      <c r="Y439"/>
      <c r="Z439"/>
      <c r="AA439"/>
      <c r="AB439"/>
      <c r="AC439"/>
      <c r="AD439"/>
      <c r="AE439"/>
      <c r="AF439"/>
      <c r="AG439"/>
      <c r="AH439"/>
      <c r="AI439"/>
      <c r="AJ439"/>
      <c r="AK439"/>
      <c r="AL439"/>
    </row>
    <row r="440" spans="2:38" s="1855" customFormat="1" x14ac:dyDescent="0.25">
      <c r="B440" s="1850"/>
      <c r="C440" s="1851"/>
      <c r="E440" s="1854"/>
      <c r="F440" s="1854"/>
      <c r="G440" s="1854"/>
      <c r="H440" s="1854"/>
      <c r="I440" s="1854"/>
      <c r="J440" s="1854"/>
      <c r="K440" s="1854"/>
      <c r="L440" s="1854"/>
      <c r="M440" s="1854"/>
      <c r="N440" s="1854"/>
      <c r="O440" s="1854"/>
      <c r="P440" s="1854"/>
      <c r="Q440" s="1854"/>
      <c r="R440" s="1854"/>
      <c r="S440" s="1854"/>
      <c r="T440" s="1854"/>
      <c r="U440"/>
      <c r="V440"/>
      <c r="W440"/>
      <c r="X440"/>
      <c r="Y440"/>
      <c r="Z440"/>
      <c r="AA440"/>
      <c r="AB440"/>
      <c r="AC440"/>
      <c r="AD440"/>
      <c r="AE440"/>
      <c r="AF440"/>
      <c r="AG440"/>
      <c r="AH440"/>
      <c r="AI440"/>
      <c r="AJ440"/>
      <c r="AK440"/>
      <c r="AL440"/>
    </row>
    <row r="441" spans="2:38" s="1855" customFormat="1" x14ac:dyDescent="0.25">
      <c r="B441" s="1850"/>
      <c r="C441" s="1851"/>
      <c r="E441" s="1854"/>
      <c r="F441" s="1854"/>
      <c r="G441" s="1854"/>
      <c r="H441" s="1854"/>
      <c r="I441" s="1854"/>
      <c r="J441" s="1854"/>
      <c r="K441" s="1854"/>
      <c r="L441" s="1854"/>
      <c r="M441" s="1854"/>
      <c r="N441" s="1854"/>
      <c r="O441" s="1854"/>
      <c r="P441" s="1854"/>
      <c r="Q441" s="1854"/>
      <c r="R441" s="1854"/>
      <c r="S441" s="1854"/>
      <c r="T441" s="1854"/>
      <c r="U441"/>
      <c r="V441"/>
      <c r="W441"/>
      <c r="X441"/>
      <c r="Y441"/>
      <c r="Z441"/>
      <c r="AA441"/>
      <c r="AB441"/>
      <c r="AC441"/>
      <c r="AD441"/>
      <c r="AE441"/>
      <c r="AF441"/>
      <c r="AG441"/>
      <c r="AH441"/>
      <c r="AI441"/>
      <c r="AJ441"/>
      <c r="AK441"/>
      <c r="AL441"/>
    </row>
    <row r="442" spans="2:38" s="1855" customFormat="1" x14ac:dyDescent="0.25">
      <c r="B442" s="1850"/>
      <c r="C442" s="1851"/>
      <c r="E442" s="1854"/>
      <c r="F442" s="1854"/>
      <c r="G442" s="1854"/>
      <c r="H442" s="1854"/>
      <c r="I442" s="1854"/>
      <c r="J442" s="1854"/>
      <c r="K442" s="1854"/>
      <c r="L442" s="1854"/>
      <c r="M442" s="1854"/>
      <c r="N442" s="1854"/>
      <c r="O442" s="1854"/>
      <c r="P442" s="1854"/>
      <c r="Q442" s="1854"/>
      <c r="R442" s="1854"/>
      <c r="S442" s="1854"/>
      <c r="T442" s="1854"/>
      <c r="U442"/>
      <c r="V442"/>
      <c r="W442"/>
      <c r="X442"/>
      <c r="Y442"/>
      <c r="Z442"/>
      <c r="AA442"/>
      <c r="AB442"/>
      <c r="AC442"/>
      <c r="AD442"/>
      <c r="AE442"/>
      <c r="AF442"/>
      <c r="AG442"/>
      <c r="AH442"/>
      <c r="AI442"/>
      <c r="AJ442"/>
      <c r="AK442"/>
      <c r="AL442"/>
    </row>
    <row r="443" spans="2:38" s="1855" customFormat="1" x14ac:dyDescent="0.25">
      <c r="B443" s="1850"/>
      <c r="C443" s="1851"/>
      <c r="E443" s="1854"/>
      <c r="F443" s="1854"/>
      <c r="G443" s="1854"/>
      <c r="H443" s="1854"/>
      <c r="I443" s="1854"/>
      <c r="J443" s="1854"/>
      <c r="K443" s="1854"/>
      <c r="L443" s="1854"/>
      <c r="M443" s="1854"/>
      <c r="N443" s="1854"/>
      <c r="O443" s="1854"/>
      <c r="P443" s="1854"/>
      <c r="Q443" s="1854"/>
      <c r="R443" s="1854"/>
      <c r="S443" s="1854"/>
      <c r="T443" s="1854"/>
      <c r="U443"/>
      <c r="V443"/>
      <c r="W443"/>
      <c r="X443"/>
      <c r="Y443"/>
      <c r="Z443"/>
      <c r="AA443"/>
      <c r="AB443"/>
      <c r="AC443"/>
      <c r="AD443"/>
      <c r="AE443"/>
      <c r="AF443"/>
      <c r="AG443"/>
      <c r="AH443"/>
      <c r="AI443"/>
      <c r="AJ443"/>
      <c r="AK443"/>
      <c r="AL443"/>
    </row>
    <row r="444" spans="2:38" s="1855" customFormat="1" x14ac:dyDescent="0.25">
      <c r="B444" s="1850"/>
      <c r="C444" s="1851"/>
      <c r="E444" s="1854"/>
      <c r="F444" s="1854"/>
      <c r="G444" s="1854"/>
      <c r="H444" s="1854"/>
      <c r="I444" s="1854"/>
      <c r="J444" s="1854"/>
      <c r="K444" s="1854"/>
      <c r="L444" s="1854"/>
      <c r="M444" s="1854"/>
      <c r="N444" s="1854"/>
      <c r="O444" s="1854"/>
      <c r="P444" s="1854"/>
      <c r="Q444" s="1854"/>
      <c r="R444" s="1854"/>
      <c r="S444" s="1854"/>
      <c r="T444" s="1854"/>
      <c r="U444"/>
      <c r="V444"/>
      <c r="W444"/>
      <c r="X444"/>
      <c r="Y444"/>
      <c r="Z444"/>
      <c r="AA444"/>
      <c r="AB444"/>
      <c r="AC444"/>
      <c r="AD444"/>
      <c r="AE444"/>
      <c r="AF444"/>
      <c r="AG444"/>
      <c r="AH444"/>
      <c r="AI444"/>
      <c r="AJ444"/>
      <c r="AK444"/>
      <c r="AL444"/>
    </row>
    <row r="445" spans="2:38" s="1855" customFormat="1" x14ac:dyDescent="0.25">
      <c r="B445" s="1850"/>
      <c r="C445" s="1851"/>
      <c r="E445" s="1854"/>
      <c r="F445" s="1854"/>
      <c r="G445" s="1854"/>
      <c r="H445" s="1854"/>
      <c r="I445" s="1854"/>
      <c r="J445" s="1854"/>
      <c r="K445" s="1854"/>
      <c r="L445" s="1854"/>
      <c r="M445" s="1854"/>
      <c r="N445" s="1854"/>
      <c r="O445" s="1854"/>
      <c r="P445" s="1854"/>
      <c r="Q445" s="1854"/>
      <c r="R445" s="1854"/>
      <c r="S445" s="1854"/>
      <c r="T445" s="1854"/>
      <c r="U445"/>
      <c r="V445"/>
      <c r="W445"/>
      <c r="X445"/>
      <c r="Y445"/>
      <c r="Z445"/>
      <c r="AA445"/>
      <c r="AB445"/>
      <c r="AC445"/>
      <c r="AD445"/>
      <c r="AE445"/>
      <c r="AF445"/>
      <c r="AG445"/>
      <c r="AH445"/>
      <c r="AI445"/>
      <c r="AJ445"/>
      <c r="AK445"/>
      <c r="AL445"/>
    </row>
    <row r="446" spans="2:38" s="1855" customFormat="1" x14ac:dyDescent="0.25">
      <c r="B446" s="1850"/>
      <c r="C446" s="1851"/>
      <c r="E446" s="1854"/>
      <c r="F446" s="1854"/>
      <c r="G446" s="1854"/>
      <c r="H446" s="1854"/>
      <c r="I446" s="1854"/>
      <c r="J446" s="1854"/>
      <c r="K446" s="1854"/>
      <c r="L446" s="1854"/>
      <c r="M446" s="1854"/>
      <c r="N446" s="1854"/>
      <c r="O446" s="1854"/>
      <c r="P446" s="1854"/>
      <c r="Q446" s="1854"/>
      <c r="R446" s="1854"/>
      <c r="S446" s="1854"/>
      <c r="T446" s="1854"/>
      <c r="U446"/>
      <c r="V446"/>
      <c r="W446"/>
      <c r="X446"/>
      <c r="Y446"/>
      <c r="Z446"/>
      <c r="AA446"/>
      <c r="AB446"/>
      <c r="AC446"/>
      <c r="AD446"/>
      <c r="AE446"/>
      <c r="AF446"/>
      <c r="AG446"/>
      <c r="AH446"/>
      <c r="AI446"/>
      <c r="AJ446"/>
      <c r="AK446"/>
      <c r="AL446"/>
    </row>
    <row r="447" spans="2:38" s="1855" customFormat="1" x14ac:dyDescent="0.25">
      <c r="B447" s="1850"/>
      <c r="C447" s="1851"/>
      <c r="E447" s="1854"/>
      <c r="F447" s="1854"/>
      <c r="G447" s="1854"/>
      <c r="H447" s="1854"/>
      <c r="I447" s="1854"/>
      <c r="J447" s="1854"/>
      <c r="K447" s="1854"/>
      <c r="L447" s="1854"/>
      <c r="M447" s="1854"/>
      <c r="N447" s="1854"/>
      <c r="O447" s="1854"/>
      <c r="P447" s="1854"/>
      <c r="Q447" s="1854"/>
      <c r="R447" s="1854"/>
      <c r="S447" s="1854"/>
      <c r="T447" s="1854"/>
      <c r="U447"/>
      <c r="V447"/>
      <c r="W447"/>
      <c r="X447"/>
      <c r="Y447"/>
      <c r="Z447"/>
      <c r="AA447"/>
      <c r="AB447"/>
      <c r="AC447"/>
      <c r="AD447"/>
      <c r="AE447"/>
      <c r="AF447"/>
      <c r="AG447"/>
      <c r="AH447"/>
      <c r="AI447"/>
      <c r="AJ447"/>
      <c r="AK447"/>
      <c r="AL447"/>
    </row>
    <row r="448" spans="2:38" s="1855" customFormat="1" x14ac:dyDescent="0.25">
      <c r="B448" s="1850"/>
      <c r="C448" s="1851"/>
      <c r="E448" s="1854"/>
      <c r="F448" s="1854"/>
      <c r="G448" s="1854"/>
      <c r="H448" s="1854"/>
      <c r="I448" s="1854"/>
      <c r="J448" s="1854"/>
      <c r="K448" s="1854"/>
      <c r="L448" s="1854"/>
      <c r="M448" s="1854"/>
      <c r="N448" s="1854"/>
      <c r="O448" s="1854"/>
      <c r="P448" s="1854"/>
      <c r="Q448" s="1854"/>
      <c r="R448" s="1854"/>
      <c r="S448" s="1854"/>
      <c r="T448" s="1854"/>
      <c r="U448"/>
      <c r="V448"/>
      <c r="W448"/>
      <c r="X448"/>
      <c r="Y448"/>
      <c r="Z448"/>
      <c r="AA448"/>
      <c r="AB448"/>
      <c r="AC448"/>
      <c r="AD448"/>
      <c r="AE448"/>
      <c r="AF448"/>
      <c r="AG448"/>
      <c r="AH448"/>
      <c r="AI448"/>
      <c r="AJ448"/>
      <c r="AK448"/>
      <c r="AL448"/>
    </row>
    <row r="449" spans="2:38" s="1855" customFormat="1" x14ac:dyDescent="0.25">
      <c r="B449" s="1850"/>
      <c r="C449" s="1851"/>
      <c r="E449" s="1854"/>
      <c r="F449" s="1854"/>
      <c r="G449" s="1854"/>
      <c r="H449" s="1854"/>
      <c r="I449" s="1854"/>
      <c r="J449" s="1854"/>
      <c r="K449" s="1854"/>
      <c r="L449" s="1854"/>
      <c r="M449" s="1854"/>
      <c r="N449" s="1854"/>
      <c r="O449" s="1854"/>
      <c r="P449" s="1854"/>
      <c r="Q449" s="1854"/>
      <c r="R449" s="1854"/>
      <c r="S449" s="1854"/>
      <c r="T449" s="1854"/>
      <c r="U449"/>
      <c r="V449"/>
      <c r="W449"/>
      <c r="X449"/>
      <c r="Y449"/>
      <c r="Z449"/>
      <c r="AA449"/>
      <c r="AB449"/>
      <c r="AC449"/>
      <c r="AD449"/>
      <c r="AE449"/>
      <c r="AF449"/>
      <c r="AG449"/>
      <c r="AH449"/>
      <c r="AI449"/>
      <c r="AJ449"/>
      <c r="AK449"/>
      <c r="AL449"/>
    </row>
    <row r="450" spans="2:38" s="1855" customFormat="1" x14ac:dyDescent="0.25">
      <c r="B450" s="1850"/>
      <c r="C450" s="1851"/>
      <c r="E450" s="1854"/>
      <c r="F450" s="1854"/>
      <c r="G450" s="1854"/>
      <c r="H450" s="1854"/>
      <c r="I450" s="1854"/>
      <c r="J450" s="1854"/>
      <c r="K450" s="1854"/>
      <c r="L450" s="1854"/>
      <c r="M450" s="1854"/>
      <c r="N450" s="1854"/>
      <c r="O450" s="1854"/>
      <c r="P450" s="1854"/>
      <c r="Q450" s="1854"/>
      <c r="R450" s="1854"/>
      <c r="S450" s="1854"/>
      <c r="T450" s="1854"/>
      <c r="U450"/>
      <c r="V450"/>
      <c r="W450"/>
      <c r="X450"/>
      <c r="Y450"/>
      <c r="Z450"/>
      <c r="AA450"/>
      <c r="AB450"/>
      <c r="AC450"/>
      <c r="AD450"/>
      <c r="AE450"/>
      <c r="AF450"/>
      <c r="AG450"/>
      <c r="AH450"/>
      <c r="AI450"/>
      <c r="AJ450"/>
      <c r="AK450"/>
      <c r="AL450"/>
    </row>
    <row r="451" spans="2:38" s="1855" customFormat="1" x14ac:dyDescent="0.25">
      <c r="B451" s="1850"/>
      <c r="C451" s="1851"/>
      <c r="E451" s="1854"/>
      <c r="F451" s="1854"/>
      <c r="G451" s="1854"/>
      <c r="H451" s="1854"/>
      <c r="I451" s="1854"/>
      <c r="J451" s="1854"/>
      <c r="K451" s="1854"/>
      <c r="L451" s="1854"/>
      <c r="M451" s="1854"/>
      <c r="N451" s="1854"/>
      <c r="O451" s="1854"/>
      <c r="P451" s="1854"/>
      <c r="Q451" s="1854"/>
      <c r="R451" s="1854"/>
      <c r="S451" s="1854"/>
      <c r="T451" s="1854"/>
      <c r="U451"/>
      <c r="V451"/>
      <c r="W451"/>
      <c r="X451"/>
      <c r="Y451"/>
      <c r="Z451"/>
      <c r="AA451"/>
      <c r="AB451"/>
      <c r="AC451"/>
      <c r="AD451"/>
      <c r="AE451"/>
      <c r="AF451"/>
      <c r="AG451"/>
      <c r="AH451"/>
      <c r="AI451"/>
      <c r="AJ451"/>
      <c r="AK451"/>
      <c r="AL451"/>
    </row>
    <row r="452" spans="2:38" s="1855" customFormat="1" x14ac:dyDescent="0.25">
      <c r="B452" s="1850"/>
      <c r="C452" s="1851"/>
      <c r="E452" s="1854"/>
      <c r="F452" s="1854"/>
      <c r="G452" s="1854"/>
      <c r="H452" s="1854"/>
      <c r="I452" s="1854"/>
      <c r="J452" s="1854"/>
      <c r="K452" s="1854"/>
      <c r="L452" s="1854"/>
      <c r="M452" s="1854"/>
      <c r="N452" s="1854"/>
      <c r="O452" s="1854"/>
      <c r="P452" s="1854"/>
      <c r="Q452" s="1854"/>
      <c r="R452" s="1854"/>
      <c r="S452" s="1854"/>
      <c r="T452" s="1854"/>
      <c r="U452"/>
      <c r="V452"/>
      <c r="W452"/>
      <c r="X452"/>
      <c r="Y452"/>
      <c r="Z452"/>
      <c r="AA452"/>
      <c r="AB452"/>
      <c r="AC452"/>
      <c r="AD452"/>
      <c r="AE452"/>
      <c r="AF452"/>
      <c r="AG452"/>
      <c r="AH452"/>
      <c r="AI452"/>
      <c r="AJ452"/>
      <c r="AK452"/>
      <c r="AL452"/>
    </row>
    <row r="453" spans="2:38" s="1855" customFormat="1" x14ac:dyDescent="0.25">
      <c r="B453" s="1850"/>
      <c r="C453" s="1851"/>
      <c r="E453" s="1854"/>
      <c r="F453" s="1854"/>
      <c r="G453" s="1854"/>
      <c r="H453" s="1854"/>
      <c r="I453" s="1854"/>
      <c r="J453" s="1854"/>
      <c r="K453" s="1854"/>
      <c r="L453" s="1854"/>
      <c r="M453" s="1854"/>
      <c r="N453" s="1854"/>
      <c r="O453" s="1854"/>
      <c r="P453" s="1854"/>
      <c r="Q453" s="1854"/>
      <c r="R453" s="1854"/>
      <c r="S453" s="1854"/>
      <c r="T453" s="1854"/>
      <c r="U453"/>
      <c r="V453"/>
      <c r="W453"/>
      <c r="X453"/>
      <c r="Y453"/>
      <c r="Z453"/>
      <c r="AA453"/>
      <c r="AB453"/>
      <c r="AC453"/>
      <c r="AD453"/>
      <c r="AE453"/>
      <c r="AF453"/>
      <c r="AG453"/>
      <c r="AH453"/>
      <c r="AI453"/>
      <c r="AJ453"/>
      <c r="AK453"/>
      <c r="AL453"/>
    </row>
    <row r="454" spans="2:38" s="1855" customFormat="1" x14ac:dyDescent="0.25">
      <c r="B454" s="1850"/>
      <c r="C454" s="1851"/>
      <c r="E454" s="1854"/>
      <c r="F454" s="1854"/>
      <c r="G454" s="1854"/>
      <c r="H454" s="1854"/>
      <c r="I454" s="1854"/>
      <c r="J454" s="1854"/>
      <c r="K454" s="1854"/>
      <c r="L454" s="1854"/>
      <c r="M454" s="1854"/>
      <c r="N454" s="1854"/>
      <c r="O454" s="1854"/>
      <c r="P454" s="1854"/>
      <c r="Q454" s="1854"/>
      <c r="R454" s="1854"/>
      <c r="S454" s="1854"/>
      <c r="T454" s="1854"/>
      <c r="U454"/>
      <c r="V454"/>
      <c r="W454"/>
      <c r="X454"/>
      <c r="Y454"/>
      <c r="Z454"/>
      <c r="AA454"/>
      <c r="AB454"/>
      <c r="AC454"/>
      <c r="AD454"/>
      <c r="AE454"/>
      <c r="AF454"/>
      <c r="AG454"/>
      <c r="AH454"/>
      <c r="AI454"/>
      <c r="AJ454"/>
      <c r="AK454"/>
      <c r="AL454"/>
    </row>
    <row r="455" spans="2:38" s="1855" customFormat="1" x14ac:dyDescent="0.25">
      <c r="B455" s="1850"/>
      <c r="C455" s="1851"/>
      <c r="E455" s="1854"/>
      <c r="F455" s="1854"/>
      <c r="G455" s="1854"/>
      <c r="H455" s="1854"/>
      <c r="I455" s="1854"/>
      <c r="J455" s="1854"/>
      <c r="K455" s="1854"/>
      <c r="L455" s="1854"/>
      <c r="M455" s="1854"/>
      <c r="N455" s="1854"/>
      <c r="O455" s="1854"/>
      <c r="P455" s="1854"/>
      <c r="Q455" s="1854"/>
      <c r="R455" s="1854"/>
      <c r="S455" s="1854"/>
      <c r="T455" s="1854"/>
      <c r="U455"/>
      <c r="V455"/>
      <c r="W455"/>
      <c r="X455"/>
      <c r="Y455"/>
      <c r="Z455"/>
      <c r="AA455"/>
      <c r="AB455"/>
      <c r="AC455"/>
      <c r="AD455"/>
      <c r="AE455"/>
      <c r="AF455"/>
      <c r="AG455"/>
      <c r="AH455"/>
      <c r="AI455"/>
      <c r="AJ455"/>
      <c r="AK455"/>
      <c r="AL455"/>
    </row>
    <row r="456" spans="2:38" s="1855" customFormat="1" x14ac:dyDescent="0.25">
      <c r="B456" s="1850"/>
      <c r="C456" s="1851"/>
      <c r="E456" s="1854"/>
      <c r="F456" s="1854"/>
      <c r="G456" s="1854"/>
      <c r="H456" s="1854"/>
      <c r="I456" s="1854"/>
      <c r="J456" s="1854"/>
      <c r="K456" s="1854"/>
      <c r="L456" s="1854"/>
      <c r="M456" s="1854"/>
      <c r="N456" s="1854"/>
      <c r="O456" s="1854"/>
      <c r="P456" s="1854"/>
      <c r="Q456" s="1854"/>
      <c r="R456" s="1854"/>
      <c r="S456" s="1854"/>
      <c r="T456" s="1854"/>
      <c r="U456"/>
      <c r="V456"/>
      <c r="W456"/>
      <c r="X456"/>
      <c r="Y456"/>
      <c r="Z456"/>
      <c r="AA456"/>
      <c r="AB456"/>
      <c r="AC456"/>
      <c r="AD456"/>
      <c r="AE456"/>
      <c r="AF456"/>
      <c r="AG456"/>
      <c r="AH456"/>
      <c r="AI456"/>
      <c r="AJ456"/>
      <c r="AK456"/>
      <c r="AL456"/>
    </row>
    <row r="457" spans="2:38" s="1855" customFormat="1" x14ac:dyDescent="0.25">
      <c r="B457" s="1850"/>
      <c r="C457" s="1851"/>
      <c r="E457" s="1854"/>
      <c r="F457" s="1854"/>
      <c r="G457" s="1854"/>
      <c r="H457" s="1854"/>
      <c r="I457" s="1854"/>
      <c r="J457" s="1854"/>
      <c r="K457" s="1854"/>
      <c r="L457" s="1854"/>
      <c r="M457" s="1854"/>
      <c r="N457" s="1854"/>
      <c r="O457" s="1854"/>
      <c r="P457" s="1854"/>
      <c r="Q457" s="1854"/>
      <c r="R457" s="1854"/>
      <c r="S457" s="1854"/>
      <c r="T457" s="1854"/>
      <c r="U457"/>
      <c r="V457"/>
      <c r="W457"/>
      <c r="X457"/>
      <c r="Y457"/>
      <c r="Z457"/>
      <c r="AA457"/>
      <c r="AB457"/>
      <c r="AC457"/>
      <c r="AD457"/>
      <c r="AE457"/>
      <c r="AF457"/>
      <c r="AG457"/>
      <c r="AH457"/>
      <c r="AI457"/>
      <c r="AJ457"/>
      <c r="AK457"/>
      <c r="AL457"/>
    </row>
    <row r="458" spans="2:38" s="1855" customFormat="1" x14ac:dyDescent="0.25">
      <c r="B458" s="1850"/>
      <c r="C458" s="1851"/>
      <c r="E458" s="1854"/>
      <c r="F458" s="1854"/>
      <c r="G458" s="1854"/>
      <c r="H458" s="1854"/>
      <c r="I458" s="1854"/>
      <c r="J458" s="1854"/>
      <c r="K458" s="1854"/>
      <c r="L458" s="1854"/>
      <c r="M458" s="1854"/>
      <c r="N458" s="1854"/>
      <c r="O458" s="1854"/>
      <c r="P458" s="1854"/>
      <c r="Q458" s="1854"/>
      <c r="R458" s="1854"/>
      <c r="S458" s="1854"/>
      <c r="T458" s="1854"/>
      <c r="U458"/>
      <c r="V458"/>
      <c r="W458"/>
      <c r="X458"/>
      <c r="Y458"/>
      <c r="Z458"/>
      <c r="AA458"/>
      <c r="AB458"/>
      <c r="AC458"/>
      <c r="AD458"/>
      <c r="AE458"/>
      <c r="AF458"/>
      <c r="AG458"/>
      <c r="AH458"/>
      <c r="AI458"/>
      <c r="AJ458"/>
      <c r="AK458"/>
      <c r="AL458"/>
    </row>
    <row r="459" spans="2:38" s="1855" customFormat="1" x14ac:dyDescent="0.25">
      <c r="B459" s="1850"/>
      <c r="C459" s="1851"/>
      <c r="E459" s="1854"/>
      <c r="F459" s="1854"/>
      <c r="G459" s="1854"/>
      <c r="H459" s="1854"/>
      <c r="I459" s="1854"/>
      <c r="J459" s="1854"/>
      <c r="K459" s="1854"/>
      <c r="L459" s="1854"/>
      <c r="M459" s="1854"/>
      <c r="N459" s="1854"/>
      <c r="O459" s="1854"/>
      <c r="P459" s="1854"/>
      <c r="Q459" s="1854"/>
      <c r="R459" s="1854"/>
      <c r="S459" s="1854"/>
      <c r="T459" s="1854"/>
      <c r="U459"/>
      <c r="V459"/>
      <c r="W459"/>
      <c r="X459"/>
      <c r="Y459"/>
      <c r="Z459"/>
      <c r="AA459"/>
      <c r="AB459"/>
      <c r="AC459"/>
      <c r="AD459"/>
      <c r="AE459"/>
      <c r="AF459"/>
      <c r="AG459"/>
      <c r="AH459"/>
      <c r="AI459"/>
      <c r="AJ459"/>
      <c r="AK459"/>
      <c r="AL459"/>
    </row>
    <row r="460" spans="2:38" s="1855" customFormat="1" x14ac:dyDescent="0.25">
      <c r="B460" s="1850"/>
      <c r="C460" s="1851"/>
      <c r="E460" s="1854"/>
      <c r="F460" s="1854"/>
      <c r="G460" s="1854"/>
      <c r="H460" s="1854"/>
      <c r="I460" s="1854"/>
      <c r="J460" s="1854"/>
      <c r="K460" s="1854"/>
      <c r="L460" s="1854"/>
      <c r="M460" s="1854"/>
      <c r="N460" s="1854"/>
      <c r="O460" s="1854"/>
      <c r="P460" s="1854"/>
      <c r="Q460" s="1854"/>
      <c r="R460" s="1854"/>
      <c r="S460" s="1854"/>
      <c r="T460" s="1854"/>
      <c r="U460"/>
      <c r="V460"/>
      <c r="W460"/>
      <c r="X460"/>
      <c r="Y460"/>
      <c r="Z460"/>
      <c r="AA460"/>
      <c r="AB460"/>
      <c r="AC460"/>
      <c r="AD460"/>
      <c r="AE460"/>
      <c r="AF460"/>
      <c r="AG460"/>
      <c r="AH460"/>
      <c r="AI460"/>
      <c r="AJ460"/>
      <c r="AK460"/>
      <c r="AL460"/>
    </row>
    <row r="461" spans="2:38" s="1855" customFormat="1" x14ac:dyDescent="0.25">
      <c r="B461" s="1850"/>
      <c r="C461" s="1851"/>
      <c r="E461" s="1854"/>
      <c r="F461" s="1854"/>
      <c r="G461" s="1854"/>
      <c r="H461" s="1854"/>
      <c r="I461" s="1854"/>
      <c r="J461" s="1854"/>
      <c r="K461" s="1854"/>
      <c r="L461" s="1854"/>
      <c r="M461" s="1854"/>
      <c r="N461" s="1854"/>
      <c r="O461" s="1854"/>
      <c r="P461" s="1854"/>
      <c r="Q461" s="1854"/>
      <c r="R461" s="1854"/>
      <c r="S461" s="1854"/>
      <c r="T461" s="1854"/>
      <c r="U461"/>
      <c r="V461"/>
      <c r="W461"/>
      <c r="X461"/>
      <c r="Y461"/>
      <c r="Z461"/>
      <c r="AA461"/>
      <c r="AB461"/>
      <c r="AC461"/>
      <c r="AD461"/>
      <c r="AE461"/>
      <c r="AF461"/>
      <c r="AG461"/>
      <c r="AH461"/>
      <c r="AI461"/>
      <c r="AJ461"/>
      <c r="AK461"/>
      <c r="AL461"/>
    </row>
    <row r="462" spans="2:38" s="1855" customFormat="1" x14ac:dyDescent="0.25">
      <c r="B462" s="1850"/>
      <c r="C462" s="1851"/>
      <c r="E462" s="1854"/>
      <c r="F462" s="1854"/>
      <c r="G462" s="1854"/>
      <c r="H462" s="1854"/>
      <c r="I462" s="1854"/>
      <c r="J462" s="1854"/>
      <c r="K462" s="1854"/>
      <c r="L462" s="1854"/>
      <c r="M462" s="1854"/>
      <c r="N462" s="1854"/>
      <c r="O462" s="1854"/>
      <c r="P462" s="1854"/>
      <c r="Q462" s="1854"/>
      <c r="R462" s="1854"/>
      <c r="S462" s="1854"/>
      <c r="T462" s="1854"/>
      <c r="U462"/>
      <c r="V462"/>
      <c r="W462"/>
      <c r="X462"/>
      <c r="Y462"/>
      <c r="Z462"/>
      <c r="AA462"/>
      <c r="AB462"/>
      <c r="AC462"/>
      <c r="AD462"/>
      <c r="AE462"/>
      <c r="AF462"/>
      <c r="AG462"/>
      <c r="AH462"/>
      <c r="AI462"/>
      <c r="AJ462"/>
      <c r="AK462"/>
      <c r="AL462"/>
    </row>
    <row r="463" spans="2:38" s="1855" customFormat="1" x14ac:dyDescent="0.25">
      <c r="B463" s="1850"/>
      <c r="C463" s="1851"/>
      <c r="E463" s="1854"/>
      <c r="F463" s="1854"/>
      <c r="G463" s="1854"/>
      <c r="H463" s="1854"/>
      <c r="I463" s="1854"/>
      <c r="J463" s="1854"/>
      <c r="K463" s="1854"/>
      <c r="L463" s="1854"/>
      <c r="M463" s="1854"/>
      <c r="N463" s="1854"/>
      <c r="O463" s="1854"/>
      <c r="P463" s="1854"/>
      <c r="Q463" s="1854"/>
      <c r="R463" s="1854"/>
      <c r="S463" s="1854"/>
      <c r="T463" s="1854"/>
      <c r="U463"/>
      <c r="V463"/>
      <c r="W463"/>
      <c r="X463"/>
      <c r="Y463"/>
      <c r="Z463"/>
      <c r="AA463"/>
      <c r="AB463"/>
      <c r="AC463"/>
      <c r="AD463"/>
      <c r="AE463"/>
      <c r="AF463"/>
      <c r="AG463"/>
      <c r="AH463"/>
      <c r="AI463"/>
      <c r="AJ463"/>
      <c r="AK463"/>
      <c r="AL463"/>
    </row>
    <row r="464" spans="2:38" s="1855" customFormat="1" x14ac:dyDescent="0.25">
      <c r="B464" s="1850"/>
      <c r="C464" s="1851"/>
      <c r="E464" s="1854"/>
      <c r="F464" s="1854"/>
      <c r="G464" s="1854"/>
      <c r="H464" s="1854"/>
      <c r="I464" s="1854"/>
      <c r="J464" s="1854"/>
      <c r="K464" s="1854"/>
      <c r="L464" s="1854"/>
      <c r="M464" s="1854"/>
      <c r="N464" s="1854"/>
      <c r="O464" s="1854"/>
      <c r="P464" s="1854"/>
      <c r="Q464" s="1854"/>
      <c r="R464" s="1854"/>
      <c r="S464" s="1854"/>
      <c r="T464" s="1854"/>
      <c r="U464"/>
      <c r="V464"/>
      <c r="W464"/>
      <c r="X464"/>
      <c r="Y464"/>
      <c r="Z464"/>
      <c r="AA464"/>
      <c r="AB464"/>
      <c r="AC464"/>
      <c r="AD464"/>
      <c r="AE464"/>
      <c r="AF464"/>
      <c r="AG464"/>
      <c r="AH464"/>
      <c r="AI464"/>
      <c r="AJ464"/>
      <c r="AK464"/>
      <c r="AL464"/>
    </row>
    <row r="465" spans="2:38" s="1855" customFormat="1" x14ac:dyDescent="0.25">
      <c r="B465" s="1850"/>
      <c r="C465" s="1851"/>
      <c r="E465" s="1854"/>
      <c r="F465" s="1854"/>
      <c r="G465" s="1854"/>
      <c r="H465" s="1854"/>
      <c r="I465" s="1854"/>
      <c r="J465" s="1854"/>
      <c r="K465" s="1854"/>
      <c r="L465" s="1854"/>
      <c r="M465" s="1854"/>
      <c r="N465" s="1854"/>
      <c r="O465" s="1854"/>
      <c r="P465" s="1854"/>
      <c r="Q465" s="1854"/>
      <c r="R465" s="1854"/>
      <c r="S465" s="1854"/>
      <c r="T465" s="1854"/>
      <c r="U465"/>
      <c r="V465"/>
      <c r="W465"/>
      <c r="X465"/>
      <c r="Y465"/>
      <c r="Z465"/>
      <c r="AA465"/>
      <c r="AB465"/>
      <c r="AC465"/>
      <c r="AD465"/>
      <c r="AE465"/>
      <c r="AF465"/>
      <c r="AG465"/>
      <c r="AH465"/>
      <c r="AI465"/>
      <c r="AJ465"/>
      <c r="AK465"/>
      <c r="AL465"/>
    </row>
    <row r="466" spans="2:38" s="1855" customFormat="1" x14ac:dyDescent="0.25">
      <c r="B466" s="1850"/>
      <c r="C466" s="1851"/>
      <c r="E466" s="1854"/>
      <c r="F466" s="1854"/>
      <c r="G466" s="1854"/>
      <c r="H466" s="1854"/>
      <c r="I466" s="1854"/>
      <c r="J466" s="1854"/>
      <c r="K466" s="1854"/>
      <c r="L466" s="1854"/>
      <c r="M466" s="1854"/>
      <c r="N466" s="1854"/>
      <c r="O466" s="1854"/>
      <c r="P466" s="1854"/>
      <c r="Q466" s="1854"/>
      <c r="R466" s="1854"/>
      <c r="S466" s="1854"/>
      <c r="T466" s="1854"/>
      <c r="U466"/>
      <c r="V466"/>
      <c r="W466"/>
      <c r="X466"/>
      <c r="Y466"/>
      <c r="Z466"/>
      <c r="AA466"/>
      <c r="AB466"/>
      <c r="AC466"/>
      <c r="AD466"/>
      <c r="AE466"/>
      <c r="AF466"/>
      <c r="AG466"/>
      <c r="AH466"/>
      <c r="AI466"/>
      <c r="AJ466"/>
      <c r="AK466"/>
      <c r="AL466"/>
    </row>
    <row r="467" spans="2:38" s="1855" customFormat="1" x14ac:dyDescent="0.25">
      <c r="B467" s="1850"/>
      <c r="C467" s="1851"/>
      <c r="E467" s="1854"/>
      <c r="F467" s="1854"/>
      <c r="G467" s="1854"/>
      <c r="H467" s="1854"/>
      <c r="I467" s="1854"/>
      <c r="J467" s="1854"/>
      <c r="K467" s="1854"/>
      <c r="L467" s="1854"/>
      <c r="M467" s="1854"/>
      <c r="N467" s="1854"/>
      <c r="O467" s="1854"/>
      <c r="P467" s="1854"/>
      <c r="Q467" s="1854"/>
      <c r="R467" s="1854"/>
      <c r="S467" s="1854"/>
      <c r="T467" s="1854"/>
      <c r="U467"/>
      <c r="V467"/>
      <c r="W467"/>
      <c r="X467"/>
      <c r="Y467"/>
      <c r="Z467"/>
      <c r="AA467"/>
      <c r="AB467"/>
      <c r="AC467"/>
      <c r="AD467"/>
      <c r="AE467"/>
      <c r="AF467"/>
      <c r="AG467"/>
      <c r="AH467"/>
      <c r="AI467"/>
      <c r="AJ467"/>
      <c r="AK467"/>
      <c r="AL467"/>
    </row>
    <row r="468" spans="2:38" s="1855" customFormat="1" x14ac:dyDescent="0.25">
      <c r="B468" s="1850"/>
      <c r="C468" s="1851"/>
      <c r="E468" s="1854"/>
      <c r="F468" s="1854"/>
      <c r="G468" s="1854"/>
      <c r="H468" s="1854"/>
      <c r="I468" s="1854"/>
      <c r="J468" s="1854"/>
      <c r="K468" s="1854"/>
      <c r="L468" s="1854"/>
      <c r="M468" s="1854"/>
      <c r="N468" s="1854"/>
      <c r="O468" s="1854"/>
      <c r="P468" s="1854"/>
      <c r="Q468" s="1854"/>
      <c r="R468" s="1854"/>
      <c r="S468" s="1854"/>
      <c r="T468" s="1854"/>
      <c r="U468"/>
      <c r="V468"/>
      <c r="W468"/>
      <c r="X468"/>
      <c r="Y468"/>
      <c r="Z468"/>
      <c r="AA468"/>
      <c r="AB468"/>
      <c r="AC468"/>
      <c r="AD468"/>
      <c r="AE468"/>
      <c r="AF468"/>
      <c r="AG468"/>
      <c r="AH468"/>
      <c r="AI468"/>
      <c r="AJ468"/>
      <c r="AK468"/>
      <c r="AL468"/>
    </row>
    <row r="469" spans="2:38" s="1855" customFormat="1" x14ac:dyDescent="0.25">
      <c r="B469" s="1850"/>
      <c r="C469" s="1851"/>
      <c r="E469" s="1854"/>
      <c r="F469" s="1854"/>
      <c r="G469" s="1854"/>
      <c r="H469" s="1854"/>
      <c r="I469" s="1854"/>
      <c r="J469" s="1854"/>
      <c r="K469" s="1854"/>
      <c r="L469" s="1854"/>
      <c r="M469" s="1854"/>
      <c r="N469" s="1854"/>
      <c r="O469" s="1854"/>
      <c r="P469" s="1854"/>
      <c r="Q469" s="1854"/>
      <c r="R469" s="1854"/>
      <c r="S469" s="1854"/>
      <c r="T469" s="1854"/>
      <c r="U469"/>
      <c r="V469"/>
      <c r="W469"/>
      <c r="X469"/>
      <c r="Y469"/>
      <c r="Z469"/>
      <c r="AA469"/>
      <c r="AB469"/>
      <c r="AC469"/>
      <c r="AD469"/>
      <c r="AE469"/>
      <c r="AF469"/>
      <c r="AG469"/>
      <c r="AH469"/>
      <c r="AI469"/>
      <c r="AJ469"/>
      <c r="AK469"/>
      <c r="AL469"/>
    </row>
    <row r="470" spans="2:38" s="1855" customFormat="1" x14ac:dyDescent="0.25">
      <c r="B470" s="1850"/>
      <c r="C470" s="1851"/>
      <c r="E470" s="1854"/>
      <c r="F470" s="1854"/>
      <c r="G470" s="1854"/>
      <c r="H470" s="1854"/>
      <c r="I470" s="1854"/>
      <c r="J470" s="1854"/>
      <c r="K470" s="1854"/>
      <c r="L470" s="1854"/>
      <c r="M470" s="1854"/>
      <c r="N470" s="1854"/>
      <c r="O470" s="1854"/>
      <c r="P470" s="1854"/>
      <c r="Q470" s="1854"/>
      <c r="R470" s="1854"/>
      <c r="S470" s="1854"/>
      <c r="T470" s="1854"/>
      <c r="U470"/>
      <c r="V470"/>
      <c r="W470"/>
      <c r="X470"/>
      <c r="Y470"/>
      <c r="Z470"/>
      <c r="AA470"/>
      <c r="AB470"/>
      <c r="AC470"/>
      <c r="AD470"/>
      <c r="AE470"/>
      <c r="AF470"/>
      <c r="AG470"/>
      <c r="AH470"/>
      <c r="AI470"/>
      <c r="AJ470"/>
      <c r="AK470"/>
      <c r="AL470"/>
    </row>
    <row r="471" spans="2:38" s="1855" customFormat="1" x14ac:dyDescent="0.25">
      <c r="B471" s="1850"/>
      <c r="C471" s="1851"/>
      <c r="E471" s="1854"/>
      <c r="F471" s="1854"/>
      <c r="G471" s="1854"/>
      <c r="H471" s="1854"/>
      <c r="I471" s="1854"/>
      <c r="J471" s="1854"/>
      <c r="K471" s="1854"/>
      <c r="L471" s="1854"/>
      <c r="M471" s="1854"/>
      <c r="N471" s="1854"/>
      <c r="O471" s="1854"/>
      <c r="P471" s="1854"/>
      <c r="Q471" s="1854"/>
      <c r="R471" s="1854"/>
      <c r="S471" s="1854"/>
      <c r="T471" s="1854"/>
      <c r="U471"/>
      <c r="V471"/>
      <c r="W471"/>
      <c r="X471"/>
      <c r="Y471"/>
      <c r="Z471"/>
      <c r="AA471"/>
      <c r="AB471"/>
      <c r="AC471"/>
      <c r="AD471"/>
      <c r="AE471"/>
      <c r="AF471"/>
      <c r="AG471"/>
      <c r="AH471"/>
      <c r="AI471"/>
      <c r="AJ471"/>
      <c r="AK471"/>
      <c r="AL471"/>
    </row>
    <row r="472" spans="2:38" s="1855" customFormat="1" x14ac:dyDescent="0.25">
      <c r="B472" s="1850"/>
      <c r="C472" s="1851"/>
      <c r="E472" s="1854"/>
      <c r="F472" s="1854"/>
      <c r="G472" s="1854"/>
      <c r="H472" s="1854"/>
      <c r="I472" s="1854"/>
      <c r="J472" s="1854"/>
      <c r="K472" s="1854"/>
      <c r="L472" s="1854"/>
      <c r="M472" s="1854"/>
      <c r="N472" s="1854"/>
      <c r="O472" s="1854"/>
      <c r="P472" s="1854"/>
      <c r="Q472" s="1854"/>
      <c r="R472" s="1854"/>
      <c r="S472" s="1854"/>
      <c r="T472" s="1854"/>
      <c r="U472"/>
      <c r="V472"/>
      <c r="W472"/>
      <c r="X472"/>
      <c r="Y472"/>
      <c r="Z472"/>
      <c r="AA472"/>
      <c r="AB472"/>
      <c r="AC472"/>
      <c r="AD472"/>
      <c r="AE472"/>
      <c r="AF472"/>
      <c r="AG472"/>
      <c r="AH472"/>
      <c r="AI472"/>
      <c r="AJ472"/>
      <c r="AK472"/>
      <c r="AL472"/>
    </row>
    <row r="473" spans="2:38" s="1855" customFormat="1" x14ac:dyDescent="0.25">
      <c r="B473" s="1850"/>
      <c r="C473" s="1851"/>
      <c r="E473" s="1854"/>
      <c r="F473" s="1854"/>
      <c r="G473" s="1854"/>
      <c r="H473" s="1854"/>
      <c r="I473" s="1854"/>
      <c r="J473" s="1854"/>
      <c r="K473" s="1854"/>
      <c r="L473" s="1854"/>
      <c r="M473" s="1854"/>
      <c r="N473" s="1854"/>
      <c r="O473" s="1854"/>
      <c r="P473" s="1854"/>
      <c r="Q473" s="1854"/>
      <c r="R473" s="1854"/>
      <c r="S473" s="1854"/>
      <c r="T473" s="1854"/>
      <c r="U473"/>
      <c r="V473"/>
      <c r="W473"/>
      <c r="X473"/>
      <c r="Y473"/>
      <c r="Z473"/>
      <c r="AA473"/>
      <c r="AB473"/>
      <c r="AC473"/>
      <c r="AD473"/>
      <c r="AE473"/>
      <c r="AF473"/>
      <c r="AG473"/>
      <c r="AH473"/>
      <c r="AI473"/>
      <c r="AJ473"/>
      <c r="AK473"/>
      <c r="AL473"/>
    </row>
    <row r="474" spans="2:38" s="1855" customFormat="1" x14ac:dyDescent="0.25">
      <c r="B474" s="1850"/>
      <c r="C474" s="1851"/>
      <c r="E474" s="1854"/>
      <c r="F474" s="1854"/>
      <c r="G474" s="1854"/>
      <c r="H474" s="1854"/>
      <c r="I474" s="1854"/>
      <c r="J474" s="1854"/>
      <c r="K474" s="1854"/>
      <c r="L474" s="1854"/>
      <c r="M474" s="1854"/>
      <c r="N474" s="1854"/>
      <c r="O474" s="1854"/>
      <c r="P474" s="1854"/>
      <c r="Q474" s="1854"/>
      <c r="R474" s="1854"/>
      <c r="S474" s="1854"/>
      <c r="T474" s="1854"/>
      <c r="U474"/>
      <c r="V474"/>
      <c r="W474"/>
      <c r="X474"/>
      <c r="Y474"/>
      <c r="Z474"/>
      <c r="AA474"/>
      <c r="AB474"/>
      <c r="AC474"/>
      <c r="AD474"/>
      <c r="AE474"/>
      <c r="AF474"/>
      <c r="AG474"/>
      <c r="AH474"/>
      <c r="AI474"/>
      <c r="AJ474"/>
      <c r="AK474"/>
      <c r="AL474"/>
    </row>
    <row r="475" spans="2:38" s="1855" customFormat="1" x14ac:dyDescent="0.25">
      <c r="B475" s="1850"/>
      <c r="C475" s="1851"/>
      <c r="E475" s="1854"/>
      <c r="F475" s="1854"/>
      <c r="G475" s="1854"/>
      <c r="H475" s="1854"/>
      <c r="I475" s="1854"/>
      <c r="J475" s="1854"/>
      <c r="K475" s="1854"/>
      <c r="L475" s="1854"/>
      <c r="M475" s="1854"/>
      <c r="N475" s="1854"/>
      <c r="O475" s="1854"/>
      <c r="P475" s="1854"/>
      <c r="Q475" s="1854"/>
      <c r="R475" s="1854"/>
      <c r="S475" s="1854"/>
      <c r="T475" s="1854"/>
      <c r="U475"/>
      <c r="V475"/>
      <c r="W475"/>
      <c r="X475"/>
      <c r="Y475"/>
      <c r="Z475"/>
      <c r="AA475"/>
      <c r="AB475"/>
      <c r="AC475"/>
      <c r="AD475"/>
      <c r="AE475"/>
      <c r="AF475"/>
      <c r="AG475"/>
      <c r="AH475"/>
      <c r="AI475"/>
      <c r="AJ475"/>
      <c r="AK475"/>
      <c r="AL475"/>
    </row>
    <row r="476" spans="2:38" s="1855" customFormat="1" x14ac:dyDescent="0.25">
      <c r="B476" s="1850"/>
      <c r="C476" s="1851"/>
      <c r="E476" s="1854"/>
      <c r="F476" s="1854"/>
      <c r="G476" s="1854"/>
      <c r="H476" s="1854"/>
      <c r="I476" s="1854"/>
      <c r="J476" s="1854"/>
      <c r="K476" s="1854"/>
      <c r="L476" s="1854"/>
      <c r="M476" s="1854"/>
      <c r="N476" s="1854"/>
      <c r="O476" s="1854"/>
      <c r="P476" s="1854"/>
      <c r="Q476" s="1854"/>
      <c r="R476" s="1854"/>
      <c r="S476" s="1854"/>
      <c r="T476" s="1854"/>
      <c r="U476"/>
      <c r="V476"/>
      <c r="W476"/>
      <c r="X476"/>
      <c r="Y476"/>
      <c r="Z476"/>
      <c r="AA476"/>
      <c r="AB476"/>
      <c r="AC476"/>
      <c r="AD476"/>
      <c r="AE476"/>
      <c r="AF476"/>
      <c r="AG476"/>
      <c r="AH476"/>
      <c r="AI476"/>
      <c r="AJ476"/>
      <c r="AK476"/>
      <c r="AL476"/>
    </row>
    <row r="477" spans="2:38" s="1855" customFormat="1" x14ac:dyDescent="0.25">
      <c r="B477" s="1850"/>
      <c r="C477" s="1851"/>
      <c r="E477" s="1854"/>
      <c r="F477" s="1854"/>
      <c r="G477" s="1854"/>
      <c r="H477" s="1854"/>
      <c r="I477" s="1854"/>
      <c r="J477" s="1854"/>
      <c r="K477" s="1854"/>
      <c r="L477" s="1854"/>
      <c r="M477" s="1854"/>
      <c r="N477" s="1854"/>
      <c r="O477" s="1854"/>
      <c r="P477" s="1854"/>
      <c r="Q477" s="1854"/>
      <c r="R477" s="1854"/>
      <c r="S477" s="1854"/>
      <c r="T477" s="1854"/>
      <c r="U477"/>
      <c r="V477"/>
      <c r="W477"/>
      <c r="X477"/>
      <c r="Y477"/>
      <c r="Z477"/>
      <c r="AA477"/>
      <c r="AB477"/>
      <c r="AC477"/>
      <c r="AD477"/>
      <c r="AE477"/>
      <c r="AF477"/>
      <c r="AG477"/>
      <c r="AH477"/>
      <c r="AI477"/>
      <c r="AJ477"/>
      <c r="AK477"/>
      <c r="AL477"/>
    </row>
    <row r="478" spans="2:38" s="1855" customFormat="1" x14ac:dyDescent="0.25">
      <c r="B478" s="1850"/>
      <c r="C478" s="1851"/>
      <c r="E478" s="1854"/>
      <c r="F478" s="1854"/>
      <c r="G478" s="1854"/>
      <c r="H478" s="1854"/>
      <c r="I478" s="1854"/>
      <c r="J478" s="1854"/>
      <c r="K478" s="1854"/>
      <c r="L478" s="1854"/>
      <c r="M478" s="1854"/>
      <c r="N478" s="1854"/>
      <c r="O478" s="1854"/>
      <c r="P478" s="1854"/>
      <c r="Q478" s="1854"/>
      <c r="R478" s="1854"/>
      <c r="S478" s="1854"/>
      <c r="T478" s="1854"/>
      <c r="U478"/>
      <c r="V478"/>
      <c r="W478"/>
      <c r="X478"/>
      <c r="Y478"/>
      <c r="Z478"/>
      <c r="AA478"/>
      <c r="AB478"/>
      <c r="AC478"/>
      <c r="AD478"/>
      <c r="AE478"/>
      <c r="AF478"/>
      <c r="AG478"/>
      <c r="AH478"/>
      <c r="AI478"/>
      <c r="AJ478"/>
      <c r="AK478"/>
      <c r="AL478"/>
    </row>
    <row r="479" spans="2:38" s="1855" customFormat="1" x14ac:dyDescent="0.25">
      <c r="B479" s="1850"/>
      <c r="C479" s="1851"/>
      <c r="E479" s="1854"/>
      <c r="F479" s="1854"/>
      <c r="G479" s="1854"/>
      <c r="H479" s="1854"/>
      <c r="I479" s="1854"/>
      <c r="J479" s="1854"/>
      <c r="K479" s="1854"/>
      <c r="L479" s="1854"/>
      <c r="M479" s="1854"/>
      <c r="N479" s="1854"/>
      <c r="O479" s="1854"/>
      <c r="P479" s="1854"/>
      <c r="Q479" s="1854"/>
      <c r="R479" s="1854"/>
      <c r="S479" s="1854"/>
      <c r="T479" s="1854"/>
      <c r="U479"/>
      <c r="V479"/>
      <c r="W479"/>
      <c r="X479"/>
      <c r="Y479"/>
      <c r="Z479"/>
      <c r="AA479"/>
      <c r="AB479"/>
      <c r="AC479"/>
      <c r="AD479"/>
      <c r="AE479"/>
      <c r="AF479"/>
      <c r="AG479"/>
      <c r="AH479"/>
      <c r="AI479"/>
      <c r="AJ479"/>
      <c r="AK479"/>
      <c r="AL479"/>
    </row>
    <row r="480" spans="2:38" s="1855" customFormat="1" x14ac:dyDescent="0.25">
      <c r="B480" s="1850"/>
      <c r="C480" s="1851"/>
      <c r="E480" s="1854"/>
      <c r="F480" s="1854"/>
      <c r="G480" s="1854"/>
      <c r="H480" s="1854"/>
      <c r="I480" s="1854"/>
      <c r="J480" s="1854"/>
      <c r="K480" s="1854"/>
      <c r="L480" s="1854"/>
      <c r="M480" s="1854"/>
      <c r="N480" s="1854"/>
      <c r="O480" s="1854"/>
      <c r="P480" s="1854"/>
      <c r="Q480" s="1854"/>
      <c r="R480" s="1854"/>
      <c r="S480" s="1854"/>
      <c r="T480" s="1854"/>
      <c r="U480"/>
      <c r="V480"/>
      <c r="W480"/>
      <c r="X480"/>
      <c r="Y480"/>
      <c r="Z480"/>
      <c r="AA480"/>
      <c r="AB480"/>
      <c r="AC480"/>
      <c r="AD480"/>
      <c r="AE480"/>
      <c r="AF480"/>
      <c r="AG480"/>
      <c r="AH480"/>
      <c r="AI480"/>
      <c r="AJ480"/>
      <c r="AK480"/>
      <c r="AL480"/>
    </row>
    <row r="481" spans="2:38" s="1855" customFormat="1" x14ac:dyDescent="0.25">
      <c r="B481" s="1850"/>
      <c r="C481" s="1851"/>
      <c r="E481" s="1854"/>
      <c r="F481" s="1854"/>
      <c r="G481" s="1854"/>
      <c r="H481" s="1854"/>
      <c r="I481" s="1854"/>
      <c r="J481" s="1854"/>
      <c r="K481" s="1854"/>
      <c r="L481" s="1854"/>
      <c r="M481" s="1854"/>
      <c r="N481" s="1854"/>
      <c r="O481" s="1854"/>
      <c r="P481" s="1854"/>
      <c r="Q481" s="1854"/>
      <c r="R481" s="1854"/>
      <c r="S481" s="1854"/>
      <c r="T481" s="1854"/>
      <c r="U481"/>
      <c r="V481"/>
      <c r="W481"/>
      <c r="X481"/>
      <c r="Y481"/>
      <c r="Z481"/>
      <c r="AA481"/>
      <c r="AB481"/>
      <c r="AC481"/>
      <c r="AD481"/>
      <c r="AE481"/>
      <c r="AF481"/>
      <c r="AG481"/>
      <c r="AH481"/>
      <c r="AI481"/>
      <c r="AJ481"/>
      <c r="AK481"/>
      <c r="AL481"/>
    </row>
    <row r="482" spans="2:38" s="1855" customFormat="1" x14ac:dyDescent="0.25">
      <c r="B482" s="1850"/>
      <c r="C482" s="1851"/>
      <c r="E482" s="1854"/>
      <c r="F482" s="1854"/>
      <c r="G482" s="1854"/>
      <c r="H482" s="1854"/>
      <c r="I482" s="1854"/>
      <c r="J482" s="1854"/>
      <c r="K482" s="1854"/>
      <c r="L482" s="1854"/>
      <c r="M482" s="1854"/>
      <c r="N482" s="1854"/>
      <c r="O482" s="1854"/>
      <c r="P482" s="1854"/>
      <c r="Q482" s="1854"/>
      <c r="R482" s="1854"/>
      <c r="S482" s="1854"/>
      <c r="T482" s="1854"/>
      <c r="U482"/>
      <c r="V482"/>
      <c r="W482"/>
      <c r="X482"/>
      <c r="Y482"/>
      <c r="Z482"/>
      <c r="AA482"/>
      <c r="AB482"/>
      <c r="AC482"/>
      <c r="AD482"/>
      <c r="AE482"/>
      <c r="AF482"/>
      <c r="AG482"/>
      <c r="AH482"/>
      <c r="AI482"/>
      <c r="AJ482"/>
      <c r="AK482"/>
      <c r="AL482"/>
    </row>
    <row r="483" spans="2:38" s="1855" customFormat="1" x14ac:dyDescent="0.25">
      <c r="B483" s="1850"/>
      <c r="C483" s="1851"/>
      <c r="E483" s="1854"/>
      <c r="F483" s="1854"/>
      <c r="G483" s="1854"/>
      <c r="H483" s="1854"/>
      <c r="I483" s="1854"/>
      <c r="J483" s="1854"/>
      <c r="K483" s="1854"/>
      <c r="L483" s="1854"/>
      <c r="M483" s="1854"/>
      <c r="N483" s="1854"/>
      <c r="O483" s="1854"/>
      <c r="P483" s="1854"/>
      <c r="Q483" s="1854"/>
      <c r="R483" s="1854"/>
      <c r="S483" s="1854"/>
      <c r="T483" s="1854"/>
      <c r="U483"/>
      <c r="V483"/>
      <c r="W483"/>
      <c r="X483"/>
      <c r="Y483"/>
      <c r="Z483"/>
      <c r="AA483"/>
      <c r="AB483"/>
      <c r="AC483"/>
      <c r="AD483"/>
      <c r="AE483"/>
      <c r="AF483"/>
      <c r="AG483"/>
      <c r="AH483"/>
      <c r="AI483"/>
      <c r="AJ483"/>
      <c r="AK483"/>
      <c r="AL483"/>
    </row>
    <row r="484" spans="2:38" s="1855" customFormat="1" x14ac:dyDescent="0.25">
      <c r="B484" s="1850"/>
      <c r="C484" s="1851"/>
      <c r="E484" s="1854"/>
      <c r="F484" s="1854"/>
      <c r="G484" s="1854"/>
      <c r="H484" s="1854"/>
      <c r="I484" s="1854"/>
      <c r="J484" s="1854"/>
      <c r="K484" s="1854"/>
      <c r="L484" s="1854"/>
      <c r="M484" s="1854"/>
      <c r="N484" s="1854"/>
      <c r="O484" s="1854"/>
      <c r="P484" s="1854"/>
      <c r="Q484" s="1854"/>
      <c r="R484" s="1854"/>
      <c r="S484" s="1854"/>
      <c r="T484" s="1854"/>
      <c r="U484"/>
      <c r="V484"/>
      <c r="W484"/>
      <c r="X484"/>
      <c r="Y484"/>
      <c r="Z484"/>
      <c r="AA484"/>
      <c r="AB484"/>
      <c r="AC484"/>
      <c r="AD484"/>
      <c r="AE484"/>
      <c r="AF484"/>
      <c r="AG484"/>
      <c r="AH484"/>
      <c r="AI484"/>
      <c r="AJ484"/>
      <c r="AK484"/>
      <c r="AL484"/>
    </row>
    <row r="485" spans="2:38" s="1855" customFormat="1" x14ac:dyDescent="0.25">
      <c r="B485" s="1850"/>
      <c r="C485" s="1851"/>
      <c r="E485" s="1854"/>
      <c r="F485" s="1854"/>
      <c r="G485" s="1854"/>
      <c r="H485" s="1854"/>
      <c r="I485" s="1854"/>
      <c r="J485" s="1854"/>
      <c r="K485" s="1854"/>
      <c r="L485" s="1854"/>
      <c r="M485" s="1854"/>
      <c r="N485" s="1854"/>
      <c r="O485" s="1854"/>
      <c r="P485" s="1854"/>
      <c r="Q485" s="1854"/>
      <c r="R485" s="1854"/>
      <c r="S485" s="1854"/>
      <c r="T485" s="1854"/>
      <c r="U485"/>
      <c r="V485"/>
      <c r="W485"/>
      <c r="X485"/>
      <c r="Y485"/>
      <c r="Z485"/>
      <c r="AA485"/>
      <c r="AB485"/>
      <c r="AC485"/>
      <c r="AD485"/>
      <c r="AE485"/>
      <c r="AF485"/>
      <c r="AG485"/>
      <c r="AH485"/>
      <c r="AI485"/>
      <c r="AJ485"/>
      <c r="AK485"/>
      <c r="AL485"/>
    </row>
    <row r="486" spans="2:38" s="1855" customFormat="1" x14ac:dyDescent="0.25">
      <c r="B486" s="1850"/>
      <c r="C486" s="1851"/>
      <c r="E486" s="1854"/>
      <c r="F486" s="1854"/>
      <c r="G486" s="1854"/>
      <c r="H486" s="1854"/>
      <c r="I486" s="1854"/>
      <c r="J486" s="1854"/>
      <c r="K486" s="1854"/>
      <c r="L486" s="1854"/>
      <c r="M486" s="1854"/>
      <c r="N486" s="1854"/>
      <c r="O486" s="1854"/>
      <c r="P486" s="1854"/>
      <c r="Q486" s="1854"/>
      <c r="R486" s="1854"/>
      <c r="S486" s="1854"/>
      <c r="T486" s="1854"/>
      <c r="U486"/>
      <c r="V486"/>
      <c r="W486"/>
      <c r="X486"/>
      <c r="Y486"/>
      <c r="Z486"/>
      <c r="AA486"/>
      <c r="AB486"/>
      <c r="AC486"/>
      <c r="AD486"/>
      <c r="AE486"/>
      <c r="AF486"/>
      <c r="AG486"/>
      <c r="AH486"/>
      <c r="AI486"/>
      <c r="AJ486"/>
      <c r="AK486"/>
      <c r="AL486"/>
    </row>
    <row r="487" spans="2:38" s="1855" customFormat="1" x14ac:dyDescent="0.25">
      <c r="B487" s="1850"/>
      <c r="C487" s="1851"/>
      <c r="E487" s="1854"/>
      <c r="F487" s="1854"/>
      <c r="G487" s="1854"/>
      <c r="H487" s="1854"/>
      <c r="I487" s="1854"/>
      <c r="J487" s="1854"/>
      <c r="K487" s="1854"/>
      <c r="L487" s="1854"/>
      <c r="M487" s="1854"/>
      <c r="N487" s="1854"/>
      <c r="O487" s="1854"/>
      <c r="P487" s="1854"/>
      <c r="Q487" s="1854"/>
      <c r="R487" s="1854"/>
      <c r="S487" s="1854"/>
      <c r="T487" s="1854"/>
      <c r="U487"/>
      <c r="V487"/>
      <c r="W487"/>
      <c r="X487"/>
      <c r="Y487"/>
      <c r="Z487"/>
      <c r="AA487"/>
      <c r="AB487"/>
      <c r="AC487"/>
      <c r="AD487"/>
      <c r="AE487"/>
      <c r="AF487"/>
      <c r="AG487"/>
      <c r="AH487"/>
      <c r="AI487"/>
      <c r="AJ487"/>
      <c r="AK487"/>
      <c r="AL487"/>
    </row>
    <row r="488" spans="2:38" s="1855" customFormat="1" x14ac:dyDescent="0.25">
      <c r="B488" s="1850"/>
      <c r="C488" s="1851"/>
      <c r="E488" s="1854"/>
      <c r="F488" s="1854"/>
      <c r="G488" s="1854"/>
      <c r="H488" s="1854"/>
      <c r="I488" s="1854"/>
      <c r="J488" s="1854"/>
      <c r="K488" s="1854"/>
      <c r="L488" s="1854"/>
      <c r="M488" s="1854"/>
      <c r="N488" s="1854"/>
      <c r="O488" s="1854"/>
      <c r="P488" s="1854"/>
      <c r="Q488" s="1854"/>
      <c r="R488" s="1854"/>
      <c r="S488" s="1854"/>
      <c r="T488" s="1854"/>
      <c r="U488"/>
      <c r="V488"/>
      <c r="W488"/>
      <c r="X488"/>
      <c r="Y488"/>
      <c r="Z488"/>
      <c r="AA488"/>
      <c r="AB488"/>
      <c r="AC488"/>
      <c r="AD488"/>
      <c r="AE488"/>
      <c r="AF488"/>
      <c r="AG488"/>
      <c r="AH488"/>
      <c r="AI488"/>
      <c r="AJ488"/>
      <c r="AK488"/>
      <c r="AL488"/>
    </row>
    <row r="489" spans="2:38" s="1855" customFormat="1" x14ac:dyDescent="0.25">
      <c r="B489" s="1850"/>
      <c r="C489" s="1851"/>
      <c r="E489" s="1854"/>
      <c r="F489" s="1854"/>
      <c r="G489" s="1854"/>
      <c r="H489" s="1854"/>
      <c r="I489" s="1854"/>
      <c r="J489" s="1854"/>
      <c r="K489" s="1854"/>
      <c r="L489" s="1854"/>
      <c r="M489" s="1854"/>
      <c r="N489" s="1854"/>
      <c r="O489" s="1854"/>
      <c r="P489" s="1854"/>
      <c r="Q489" s="1854"/>
      <c r="R489" s="1854"/>
      <c r="S489" s="1854"/>
      <c r="T489" s="1854"/>
      <c r="U489"/>
      <c r="V489"/>
      <c r="W489"/>
      <c r="X489"/>
      <c r="Y489"/>
      <c r="Z489"/>
      <c r="AA489"/>
      <c r="AB489"/>
      <c r="AC489"/>
      <c r="AD489"/>
      <c r="AE489"/>
      <c r="AF489"/>
      <c r="AG489"/>
      <c r="AH489"/>
      <c r="AI489"/>
      <c r="AJ489"/>
      <c r="AK489"/>
      <c r="AL489"/>
    </row>
    <row r="490" spans="2:38" s="1855" customFormat="1" x14ac:dyDescent="0.25">
      <c r="B490" s="1850"/>
      <c r="C490" s="1851"/>
      <c r="E490" s="1854"/>
      <c r="F490" s="1854"/>
      <c r="G490" s="1854"/>
      <c r="H490" s="1854"/>
      <c r="I490" s="1854"/>
      <c r="J490" s="1854"/>
      <c r="K490" s="1854"/>
      <c r="L490" s="1854"/>
      <c r="M490" s="1854"/>
      <c r="N490" s="1854"/>
      <c r="O490" s="1854"/>
      <c r="P490" s="1854"/>
      <c r="Q490" s="1854"/>
      <c r="R490" s="1854"/>
      <c r="S490" s="1854"/>
      <c r="T490" s="1854"/>
      <c r="U490"/>
      <c r="V490"/>
      <c r="W490"/>
      <c r="X490"/>
      <c r="Y490"/>
      <c r="Z490"/>
      <c r="AA490"/>
      <c r="AB490"/>
      <c r="AC490"/>
      <c r="AD490"/>
      <c r="AE490"/>
      <c r="AF490"/>
      <c r="AG490"/>
      <c r="AH490"/>
      <c r="AI490"/>
      <c r="AJ490"/>
      <c r="AK490"/>
      <c r="AL490"/>
    </row>
    <row r="491" spans="2:38" s="1855" customFormat="1" x14ac:dyDescent="0.25">
      <c r="B491" s="1850"/>
      <c r="C491" s="1851"/>
      <c r="E491" s="1854"/>
      <c r="F491" s="1854"/>
      <c r="G491" s="1854"/>
      <c r="H491" s="1854"/>
      <c r="I491" s="1854"/>
      <c r="J491" s="1854"/>
      <c r="K491" s="1854"/>
      <c r="L491" s="1854"/>
      <c r="M491" s="1854"/>
      <c r="N491" s="1854"/>
      <c r="O491" s="1854"/>
      <c r="P491" s="1854"/>
      <c r="Q491" s="1854"/>
      <c r="R491" s="1854"/>
      <c r="S491" s="1854"/>
      <c r="T491" s="1854"/>
      <c r="U491"/>
      <c r="V491"/>
      <c r="W491"/>
      <c r="X491"/>
      <c r="Y491"/>
      <c r="Z491"/>
      <c r="AA491"/>
      <c r="AB491"/>
      <c r="AC491"/>
      <c r="AD491"/>
      <c r="AE491"/>
      <c r="AF491"/>
      <c r="AG491"/>
      <c r="AH491"/>
      <c r="AI491"/>
      <c r="AJ491"/>
      <c r="AK491"/>
      <c r="AL491"/>
    </row>
    <row r="492" spans="2:38" s="1855" customFormat="1" x14ac:dyDescent="0.25">
      <c r="B492" s="1850"/>
      <c r="C492" s="1851"/>
      <c r="E492" s="1854"/>
      <c r="F492" s="1854"/>
      <c r="G492" s="1854"/>
      <c r="H492" s="1854"/>
      <c r="I492" s="1854"/>
      <c r="J492" s="1854"/>
      <c r="K492" s="1854"/>
      <c r="L492" s="1854"/>
      <c r="M492" s="1854"/>
      <c r="N492" s="1854"/>
      <c r="O492" s="1854"/>
      <c r="P492" s="1854"/>
      <c r="Q492" s="1854"/>
      <c r="R492" s="1854"/>
      <c r="S492" s="1854"/>
      <c r="T492" s="1854"/>
      <c r="U492"/>
      <c r="V492"/>
      <c r="W492"/>
      <c r="X492"/>
      <c r="Y492"/>
      <c r="Z492"/>
      <c r="AA492"/>
      <c r="AB492"/>
      <c r="AC492"/>
      <c r="AD492"/>
      <c r="AE492"/>
      <c r="AF492"/>
      <c r="AG492"/>
      <c r="AH492"/>
      <c r="AI492"/>
      <c r="AJ492"/>
      <c r="AK492"/>
      <c r="AL492"/>
    </row>
    <row r="493" spans="2:38" s="1855" customFormat="1" x14ac:dyDescent="0.25">
      <c r="B493" s="1850"/>
      <c r="C493" s="1851"/>
      <c r="E493" s="1854"/>
      <c r="F493" s="1854"/>
      <c r="G493" s="1854"/>
      <c r="H493" s="1854"/>
      <c r="I493" s="1854"/>
      <c r="J493" s="1854"/>
      <c r="K493" s="1854"/>
      <c r="L493" s="1854"/>
      <c r="M493" s="1854"/>
      <c r="N493" s="1854"/>
      <c r="O493" s="1854"/>
      <c r="P493" s="1854"/>
      <c r="Q493" s="1854"/>
      <c r="R493" s="1854"/>
      <c r="S493" s="1854"/>
      <c r="T493" s="1854"/>
      <c r="U493"/>
      <c r="V493"/>
      <c r="W493"/>
      <c r="X493"/>
      <c r="Y493"/>
      <c r="Z493"/>
      <c r="AA493"/>
      <c r="AB493"/>
      <c r="AC493"/>
      <c r="AD493"/>
      <c r="AE493"/>
      <c r="AF493"/>
      <c r="AG493"/>
      <c r="AH493"/>
      <c r="AI493"/>
      <c r="AJ493"/>
      <c r="AK493"/>
      <c r="AL493"/>
    </row>
    <row r="494" spans="2:38" s="1855" customFormat="1" x14ac:dyDescent="0.25">
      <c r="B494" s="1850"/>
      <c r="C494" s="1851"/>
      <c r="E494" s="1854"/>
      <c r="F494" s="1854"/>
      <c r="G494" s="1854"/>
      <c r="H494" s="1854"/>
      <c r="I494" s="1854"/>
      <c r="J494" s="1854"/>
      <c r="K494" s="1854"/>
      <c r="L494" s="1854"/>
      <c r="M494" s="1854"/>
      <c r="N494" s="1854"/>
      <c r="O494" s="1854"/>
      <c r="P494" s="1854"/>
      <c r="Q494" s="1854"/>
      <c r="R494" s="1854"/>
      <c r="S494" s="1854"/>
      <c r="T494" s="1854"/>
      <c r="U494"/>
      <c r="V494"/>
      <c r="W494"/>
      <c r="X494"/>
      <c r="Y494"/>
      <c r="Z494"/>
      <c r="AA494"/>
      <c r="AB494"/>
      <c r="AC494"/>
      <c r="AD494"/>
      <c r="AE494"/>
      <c r="AF494"/>
      <c r="AG494"/>
      <c r="AH494"/>
      <c r="AI494"/>
      <c r="AJ494"/>
      <c r="AK494"/>
      <c r="AL494"/>
    </row>
    <row r="495" spans="2:38" s="1855" customFormat="1" x14ac:dyDescent="0.25">
      <c r="B495" s="1850"/>
      <c r="C495" s="1851"/>
      <c r="E495" s="1854"/>
      <c r="F495" s="1854"/>
      <c r="G495" s="1854"/>
      <c r="H495" s="1854"/>
      <c r="I495" s="1854"/>
      <c r="J495" s="1854"/>
      <c r="K495" s="1854"/>
      <c r="L495" s="1854"/>
      <c r="M495" s="1854"/>
      <c r="N495" s="1854"/>
      <c r="O495" s="1854"/>
      <c r="P495" s="1854"/>
      <c r="Q495" s="1854"/>
      <c r="R495" s="1854"/>
      <c r="S495" s="1854"/>
      <c r="T495" s="1854"/>
      <c r="U495"/>
      <c r="V495"/>
      <c r="W495"/>
      <c r="X495"/>
      <c r="Y495"/>
      <c r="Z495"/>
      <c r="AA495"/>
      <c r="AB495"/>
      <c r="AC495"/>
      <c r="AD495"/>
      <c r="AE495"/>
      <c r="AF495"/>
      <c r="AG495"/>
      <c r="AH495"/>
      <c r="AI495"/>
      <c r="AJ495"/>
      <c r="AK495"/>
      <c r="AL495"/>
    </row>
    <row r="496" spans="2:38" s="1855" customFormat="1" x14ac:dyDescent="0.25">
      <c r="B496" s="1850"/>
      <c r="C496" s="1851"/>
      <c r="E496" s="1854"/>
      <c r="F496" s="1854"/>
      <c r="G496" s="1854"/>
      <c r="H496" s="1854"/>
      <c r="I496" s="1854"/>
      <c r="J496" s="1854"/>
      <c r="K496" s="1854"/>
      <c r="L496" s="1854"/>
      <c r="M496" s="1854"/>
      <c r="N496" s="1854"/>
      <c r="O496" s="1854"/>
      <c r="P496" s="1854"/>
      <c r="Q496" s="1854"/>
      <c r="R496" s="1854"/>
      <c r="S496" s="1854"/>
      <c r="T496" s="1854"/>
      <c r="U496"/>
      <c r="V496"/>
      <c r="W496"/>
      <c r="X496"/>
      <c r="Y496"/>
      <c r="Z496"/>
      <c r="AA496"/>
      <c r="AB496"/>
      <c r="AC496"/>
      <c r="AD496"/>
      <c r="AE496"/>
      <c r="AF496"/>
      <c r="AG496"/>
      <c r="AH496"/>
      <c r="AI496"/>
      <c r="AJ496"/>
      <c r="AK496"/>
      <c r="AL496"/>
    </row>
    <row r="497" spans="2:38" s="1855" customFormat="1" x14ac:dyDescent="0.25">
      <c r="B497" s="1850"/>
      <c r="C497" s="1851"/>
      <c r="E497" s="1854"/>
      <c r="F497" s="1854"/>
      <c r="G497" s="1854"/>
      <c r="H497" s="1854"/>
      <c r="I497" s="1854"/>
      <c r="J497" s="1854"/>
      <c r="K497" s="1854"/>
      <c r="L497" s="1854"/>
      <c r="M497" s="1854"/>
      <c r="N497" s="1854"/>
      <c r="O497" s="1854"/>
      <c r="P497" s="1854"/>
      <c r="Q497" s="1854"/>
      <c r="R497" s="1854"/>
      <c r="S497" s="1854"/>
      <c r="T497" s="1854"/>
      <c r="U497"/>
      <c r="V497"/>
      <c r="W497"/>
      <c r="X497"/>
      <c r="Y497"/>
      <c r="Z497"/>
      <c r="AA497"/>
      <c r="AB497"/>
      <c r="AC497"/>
      <c r="AD497"/>
      <c r="AE497"/>
      <c r="AF497"/>
      <c r="AG497"/>
      <c r="AH497"/>
      <c r="AI497"/>
      <c r="AJ497"/>
      <c r="AK497"/>
      <c r="AL497"/>
    </row>
    <row r="498" spans="2:38" s="1855" customFormat="1" x14ac:dyDescent="0.25">
      <c r="B498" s="1850"/>
      <c r="C498" s="1851"/>
      <c r="E498" s="1854"/>
      <c r="F498" s="1854"/>
      <c r="G498" s="1854"/>
      <c r="H498" s="1854"/>
      <c r="I498" s="1854"/>
      <c r="J498" s="1854"/>
      <c r="K498" s="1854"/>
      <c r="L498" s="1854"/>
      <c r="M498" s="1854"/>
      <c r="N498" s="1854"/>
      <c r="O498" s="1854"/>
      <c r="P498" s="1854"/>
      <c r="Q498" s="1854"/>
      <c r="R498" s="1854"/>
      <c r="S498" s="1854"/>
      <c r="T498" s="1854"/>
      <c r="U498"/>
      <c r="V498"/>
      <c r="W498"/>
      <c r="X498"/>
      <c r="Y498"/>
      <c r="Z498"/>
      <c r="AA498"/>
      <c r="AB498"/>
      <c r="AC498"/>
      <c r="AD498"/>
      <c r="AE498"/>
      <c r="AF498"/>
      <c r="AG498"/>
      <c r="AH498"/>
      <c r="AI498"/>
      <c r="AJ498"/>
      <c r="AK498"/>
      <c r="AL498"/>
    </row>
    <row r="499" spans="2:38" s="1855" customFormat="1" x14ac:dyDescent="0.25">
      <c r="B499" s="1850"/>
      <c r="C499" s="1851"/>
      <c r="E499" s="1854"/>
      <c r="F499" s="1854"/>
      <c r="G499" s="1854"/>
      <c r="H499" s="1854"/>
      <c r="I499" s="1854"/>
      <c r="J499" s="1854"/>
      <c r="K499" s="1854"/>
      <c r="L499" s="1854"/>
      <c r="M499" s="1854"/>
      <c r="N499" s="1854"/>
      <c r="O499" s="1854"/>
      <c r="P499" s="1854"/>
      <c r="Q499" s="1854"/>
      <c r="R499" s="1854"/>
      <c r="S499" s="1854"/>
      <c r="T499" s="1854"/>
      <c r="U499"/>
      <c r="V499"/>
      <c r="W499"/>
      <c r="X499"/>
      <c r="Y499"/>
      <c r="Z499"/>
      <c r="AA499"/>
      <c r="AB499"/>
      <c r="AC499"/>
      <c r="AD499"/>
      <c r="AE499"/>
      <c r="AF499"/>
      <c r="AG499"/>
      <c r="AH499"/>
      <c r="AI499"/>
      <c r="AJ499"/>
      <c r="AK499"/>
      <c r="AL499"/>
    </row>
    <row r="500" spans="2:38" s="1855" customFormat="1" x14ac:dyDescent="0.25">
      <c r="B500" s="1850"/>
      <c r="C500" s="1851"/>
      <c r="E500" s="1854"/>
      <c r="F500" s="1854"/>
      <c r="G500" s="1854"/>
      <c r="H500" s="1854"/>
      <c r="I500" s="1854"/>
      <c r="J500" s="1854"/>
      <c r="K500" s="1854"/>
      <c r="L500" s="1854"/>
      <c r="M500" s="1854"/>
      <c r="N500" s="1854"/>
      <c r="O500" s="1854"/>
      <c r="P500" s="1854"/>
      <c r="Q500" s="1854"/>
      <c r="R500" s="1854"/>
      <c r="S500" s="1854"/>
      <c r="T500" s="1854"/>
      <c r="U500"/>
      <c r="V500"/>
      <c r="W500"/>
      <c r="X500"/>
      <c r="Y500"/>
      <c r="Z500"/>
      <c r="AA500"/>
      <c r="AB500"/>
      <c r="AC500"/>
      <c r="AD500"/>
      <c r="AE500"/>
      <c r="AF500"/>
      <c r="AG500"/>
      <c r="AH500"/>
      <c r="AI500"/>
      <c r="AJ500"/>
      <c r="AK500"/>
      <c r="AL500"/>
    </row>
    <row r="501" spans="2:38" s="1855" customFormat="1" x14ac:dyDescent="0.25">
      <c r="B501" s="1850"/>
      <c r="C501" s="1851"/>
      <c r="E501" s="1854"/>
      <c r="F501" s="1854"/>
      <c r="G501" s="1854"/>
      <c r="H501" s="1854"/>
      <c r="I501" s="1854"/>
      <c r="J501" s="1854"/>
      <c r="K501" s="1854"/>
      <c r="L501" s="1854"/>
      <c r="M501" s="1854"/>
      <c r="N501" s="1854"/>
      <c r="O501" s="1854"/>
      <c r="P501" s="1854"/>
      <c r="Q501" s="1854"/>
      <c r="R501" s="1854"/>
      <c r="S501" s="1854"/>
      <c r="T501" s="1854"/>
      <c r="U501"/>
      <c r="V501"/>
      <c r="W501"/>
      <c r="X501"/>
      <c r="Y501"/>
      <c r="Z501"/>
      <c r="AA501"/>
      <c r="AB501"/>
      <c r="AC501"/>
      <c r="AD501"/>
      <c r="AE501"/>
      <c r="AF501"/>
      <c r="AG501"/>
      <c r="AH501"/>
      <c r="AI501"/>
      <c r="AJ501"/>
      <c r="AK501"/>
      <c r="AL501"/>
    </row>
    <row r="502" spans="2:38" s="1855" customFormat="1" x14ac:dyDescent="0.25">
      <c r="B502" s="1850"/>
      <c r="C502" s="1851"/>
      <c r="E502" s="1854"/>
      <c r="F502" s="1854"/>
      <c r="G502" s="1854"/>
      <c r="H502" s="1854"/>
      <c r="I502" s="1854"/>
      <c r="J502" s="1854"/>
      <c r="K502" s="1854"/>
      <c r="L502" s="1854"/>
      <c r="M502" s="1854"/>
      <c r="N502" s="1854"/>
      <c r="O502" s="1854"/>
      <c r="P502" s="1854"/>
      <c r="Q502" s="1854"/>
      <c r="R502" s="1854"/>
      <c r="S502" s="1854"/>
      <c r="T502" s="1854"/>
      <c r="U502"/>
      <c r="V502"/>
      <c r="W502"/>
      <c r="X502"/>
      <c r="Y502"/>
      <c r="Z502"/>
      <c r="AA502"/>
      <c r="AB502"/>
      <c r="AC502"/>
      <c r="AD502"/>
      <c r="AE502"/>
      <c r="AF502"/>
      <c r="AG502"/>
      <c r="AH502"/>
      <c r="AI502"/>
      <c r="AJ502"/>
      <c r="AK502"/>
      <c r="AL502"/>
    </row>
    <row r="503" spans="2:38" s="1855" customFormat="1" x14ac:dyDescent="0.25">
      <c r="B503" s="1850"/>
      <c r="C503" s="1851"/>
      <c r="E503" s="1854"/>
      <c r="F503" s="1854"/>
      <c r="G503" s="1854"/>
      <c r="H503" s="1854"/>
      <c r="I503" s="1854"/>
      <c r="J503" s="1854"/>
      <c r="K503" s="1854"/>
      <c r="L503" s="1854"/>
      <c r="M503" s="1854"/>
      <c r="N503" s="1854"/>
      <c r="O503" s="1854"/>
      <c r="P503" s="1854"/>
      <c r="Q503" s="1854"/>
      <c r="R503" s="1854"/>
      <c r="S503" s="1854"/>
      <c r="T503" s="1854"/>
      <c r="U503"/>
      <c r="V503"/>
      <c r="W503"/>
      <c r="X503"/>
      <c r="Y503"/>
      <c r="Z503"/>
      <c r="AA503"/>
      <c r="AB503"/>
      <c r="AC503"/>
      <c r="AD503"/>
      <c r="AE503"/>
      <c r="AF503"/>
      <c r="AG503"/>
      <c r="AH503"/>
      <c r="AI503"/>
      <c r="AJ503"/>
      <c r="AK503"/>
      <c r="AL503"/>
    </row>
    <row r="504" spans="2:38" s="1855" customFormat="1" x14ac:dyDescent="0.25">
      <c r="B504" s="1850"/>
      <c r="C504" s="1851"/>
      <c r="E504" s="1854"/>
      <c r="F504" s="1854"/>
      <c r="G504" s="1854"/>
      <c r="H504" s="1854"/>
      <c r="I504" s="1854"/>
      <c r="J504" s="1854"/>
      <c r="K504" s="1854"/>
      <c r="L504" s="1854"/>
      <c r="M504" s="1854"/>
      <c r="N504" s="1854"/>
      <c r="O504" s="1854"/>
      <c r="P504" s="1854"/>
      <c r="Q504" s="1854"/>
      <c r="R504" s="1854"/>
      <c r="S504" s="1854"/>
      <c r="T504" s="1854"/>
      <c r="U504"/>
      <c r="V504"/>
      <c r="W504"/>
      <c r="X504"/>
      <c r="Y504"/>
      <c r="Z504"/>
      <c r="AA504"/>
      <c r="AB504"/>
      <c r="AC504"/>
      <c r="AD504"/>
      <c r="AE504"/>
      <c r="AF504"/>
      <c r="AG504"/>
      <c r="AH504"/>
      <c r="AI504"/>
      <c r="AJ504"/>
      <c r="AK504"/>
      <c r="AL504"/>
    </row>
    <row r="505" spans="2:38" s="1855" customFormat="1" x14ac:dyDescent="0.25">
      <c r="B505" s="1850"/>
      <c r="C505" s="1851"/>
      <c r="E505" s="1854"/>
      <c r="F505" s="1854"/>
      <c r="G505" s="1854"/>
      <c r="H505" s="1854"/>
      <c r="I505" s="1854"/>
      <c r="J505" s="1854"/>
      <c r="K505" s="1854"/>
      <c r="L505" s="1854"/>
      <c r="M505" s="1854"/>
      <c r="N505" s="1854"/>
      <c r="O505" s="1854"/>
      <c r="P505" s="1854"/>
      <c r="Q505" s="1854"/>
      <c r="R505" s="1854"/>
      <c r="S505" s="1854"/>
      <c r="T505" s="1854"/>
      <c r="U505"/>
      <c r="V505"/>
      <c r="W505"/>
      <c r="X505"/>
      <c r="Y505"/>
      <c r="Z505"/>
      <c r="AA505"/>
      <c r="AB505"/>
      <c r="AC505"/>
      <c r="AD505"/>
      <c r="AE505"/>
      <c r="AF505"/>
      <c r="AG505"/>
      <c r="AH505"/>
      <c r="AI505"/>
      <c r="AJ505"/>
      <c r="AK505"/>
      <c r="AL505"/>
    </row>
    <row r="506" spans="2:38" s="1855" customFormat="1" x14ac:dyDescent="0.25">
      <c r="B506" s="1850"/>
      <c r="C506" s="1851"/>
      <c r="E506" s="1854"/>
      <c r="F506" s="1854"/>
      <c r="G506" s="1854"/>
      <c r="H506" s="1854"/>
      <c r="I506" s="1854"/>
      <c r="J506" s="1854"/>
      <c r="K506" s="1854"/>
      <c r="L506" s="1854"/>
      <c r="M506" s="1854"/>
      <c r="N506" s="1854"/>
      <c r="O506" s="1854"/>
      <c r="P506" s="1854"/>
      <c r="Q506" s="1854"/>
      <c r="R506" s="1854"/>
      <c r="S506" s="1854"/>
      <c r="T506" s="1854"/>
      <c r="U506"/>
      <c r="V506"/>
      <c r="W506"/>
      <c r="X506"/>
      <c r="Y506"/>
      <c r="Z506"/>
      <c r="AA506"/>
      <c r="AB506"/>
      <c r="AC506"/>
      <c r="AD506"/>
      <c r="AE506"/>
      <c r="AF506"/>
      <c r="AG506"/>
      <c r="AH506"/>
      <c r="AI506"/>
      <c r="AJ506"/>
      <c r="AK506"/>
      <c r="AL506"/>
    </row>
    <row r="507" spans="2:38" s="1855" customFormat="1" x14ac:dyDescent="0.25">
      <c r="B507" s="1850"/>
      <c r="C507" s="1851"/>
      <c r="E507" s="1854"/>
      <c r="F507" s="1854"/>
      <c r="G507" s="1854"/>
      <c r="H507" s="1854"/>
      <c r="I507" s="1854"/>
      <c r="J507" s="1854"/>
      <c r="K507" s="1854"/>
      <c r="L507" s="1854"/>
      <c r="M507" s="1854"/>
      <c r="N507" s="1854"/>
      <c r="O507" s="1854"/>
      <c r="P507" s="1854"/>
      <c r="Q507" s="1854"/>
      <c r="R507" s="1854"/>
      <c r="S507" s="1854"/>
      <c r="T507" s="1854"/>
      <c r="U507"/>
      <c r="V507"/>
      <c r="W507"/>
      <c r="X507"/>
      <c r="Y507"/>
      <c r="Z507"/>
      <c r="AA507"/>
      <c r="AB507"/>
      <c r="AC507"/>
      <c r="AD507"/>
      <c r="AE507"/>
      <c r="AF507"/>
      <c r="AG507"/>
      <c r="AH507"/>
      <c r="AI507"/>
      <c r="AJ507"/>
      <c r="AK507"/>
      <c r="AL507"/>
    </row>
    <row r="508" spans="2:38" s="1855" customFormat="1" x14ac:dyDescent="0.25">
      <c r="B508" s="1850"/>
      <c r="C508" s="1851"/>
      <c r="E508" s="1854"/>
      <c r="F508" s="1854"/>
      <c r="G508" s="1854"/>
      <c r="H508" s="1854"/>
      <c r="I508" s="1854"/>
      <c r="J508" s="1854"/>
      <c r="K508" s="1854"/>
      <c r="L508" s="1854"/>
      <c r="M508" s="1854"/>
      <c r="N508" s="1854"/>
      <c r="O508" s="1854"/>
      <c r="P508" s="1854"/>
      <c r="Q508" s="1854"/>
      <c r="R508" s="1854"/>
      <c r="S508" s="1854"/>
      <c r="T508" s="1854"/>
      <c r="U508"/>
      <c r="V508"/>
      <c r="W508"/>
      <c r="X508"/>
      <c r="Y508"/>
      <c r="Z508"/>
      <c r="AA508"/>
      <c r="AB508"/>
      <c r="AC508"/>
      <c r="AD508"/>
      <c r="AE508"/>
      <c r="AF508"/>
      <c r="AG508"/>
      <c r="AH508"/>
      <c r="AI508"/>
      <c r="AJ508"/>
      <c r="AK508"/>
      <c r="AL508"/>
    </row>
    <row r="509" spans="2:38" s="1855" customFormat="1" x14ac:dyDescent="0.25">
      <c r="B509" s="1850"/>
      <c r="C509" s="1851"/>
      <c r="E509" s="1854"/>
      <c r="F509" s="1854"/>
      <c r="G509" s="1854"/>
      <c r="H509" s="1854"/>
      <c r="I509" s="1854"/>
      <c r="J509" s="1854"/>
      <c r="K509" s="1854"/>
      <c r="L509" s="1854"/>
      <c r="M509" s="1854"/>
      <c r="N509" s="1854"/>
      <c r="O509" s="1854"/>
      <c r="P509" s="1854"/>
      <c r="Q509" s="1854"/>
      <c r="R509" s="1854"/>
      <c r="S509" s="1854"/>
      <c r="T509" s="1854"/>
      <c r="U509"/>
      <c r="V509"/>
      <c r="W509"/>
      <c r="X509"/>
      <c r="Y509"/>
      <c r="Z509"/>
      <c r="AA509"/>
      <c r="AB509"/>
      <c r="AC509"/>
      <c r="AD509"/>
      <c r="AE509"/>
      <c r="AF509"/>
      <c r="AG509"/>
      <c r="AH509"/>
      <c r="AI509"/>
      <c r="AJ509"/>
      <c r="AK509"/>
      <c r="AL509"/>
    </row>
    <row r="510" spans="2:38" s="1855" customFormat="1" x14ac:dyDescent="0.25">
      <c r="B510" s="1850"/>
      <c r="C510" s="1851"/>
      <c r="E510" s="1854"/>
      <c r="F510" s="1854"/>
      <c r="G510" s="1854"/>
      <c r="H510" s="1854"/>
      <c r="I510" s="1854"/>
      <c r="J510" s="1854"/>
      <c r="K510" s="1854"/>
      <c r="L510" s="1854"/>
      <c r="M510" s="1854"/>
      <c r="N510" s="1854"/>
      <c r="O510" s="1854"/>
      <c r="P510" s="1854"/>
      <c r="Q510" s="1854"/>
      <c r="R510" s="1854"/>
      <c r="S510" s="1854"/>
      <c r="T510" s="1854"/>
      <c r="U510"/>
      <c r="V510"/>
      <c r="W510"/>
      <c r="X510"/>
      <c r="Y510"/>
      <c r="Z510"/>
      <c r="AA510"/>
      <c r="AB510"/>
      <c r="AC510"/>
      <c r="AD510"/>
      <c r="AE510"/>
      <c r="AF510"/>
      <c r="AG510"/>
      <c r="AH510"/>
      <c r="AI510"/>
      <c r="AJ510"/>
      <c r="AK510"/>
      <c r="AL510"/>
    </row>
    <row r="511" spans="2:38" s="1855" customFormat="1" x14ac:dyDescent="0.25">
      <c r="B511" s="1850"/>
      <c r="C511" s="1851"/>
      <c r="E511" s="1854"/>
      <c r="F511" s="1854"/>
      <c r="G511" s="1854"/>
      <c r="H511" s="1854"/>
      <c r="I511" s="1854"/>
      <c r="J511" s="1854"/>
      <c r="K511" s="1854"/>
      <c r="L511" s="1854"/>
      <c r="M511" s="1854"/>
      <c r="N511" s="1854"/>
      <c r="O511" s="1854"/>
      <c r="P511" s="1854"/>
      <c r="Q511" s="1854"/>
      <c r="R511" s="1854"/>
      <c r="S511" s="1854"/>
      <c r="T511" s="1854"/>
      <c r="U511"/>
      <c r="V511"/>
      <c r="W511"/>
      <c r="X511"/>
      <c r="Y511"/>
      <c r="Z511"/>
      <c r="AA511"/>
      <c r="AB511"/>
      <c r="AC511"/>
      <c r="AD511"/>
      <c r="AE511"/>
      <c r="AF511"/>
      <c r="AG511"/>
      <c r="AH511"/>
      <c r="AI511"/>
      <c r="AJ511"/>
      <c r="AK511"/>
      <c r="AL511"/>
    </row>
    <row r="512" spans="2:38" s="1855" customFormat="1" x14ac:dyDescent="0.25">
      <c r="B512" s="1850"/>
      <c r="C512" s="1851"/>
      <c r="E512" s="1854"/>
      <c r="F512" s="1854"/>
      <c r="G512" s="1854"/>
      <c r="H512" s="1854"/>
      <c r="I512" s="1854"/>
      <c r="J512" s="1854"/>
      <c r="K512" s="1854"/>
      <c r="L512" s="1854"/>
      <c r="M512" s="1854"/>
      <c r="N512" s="1854"/>
      <c r="O512" s="1854"/>
      <c r="P512" s="1854"/>
      <c r="Q512" s="1854"/>
      <c r="R512" s="1854"/>
      <c r="S512" s="1854"/>
      <c r="T512" s="1854"/>
      <c r="U512"/>
      <c r="V512"/>
      <c r="W512"/>
      <c r="X512"/>
      <c r="Y512"/>
      <c r="Z512"/>
      <c r="AA512"/>
      <c r="AB512"/>
      <c r="AC512"/>
      <c r="AD512"/>
      <c r="AE512"/>
      <c r="AF512"/>
      <c r="AG512"/>
      <c r="AH512"/>
      <c r="AI512"/>
      <c r="AJ512"/>
      <c r="AK512"/>
      <c r="AL512"/>
    </row>
    <row r="513" spans="2:38" s="1855" customFormat="1" x14ac:dyDescent="0.25">
      <c r="B513" s="1850"/>
      <c r="C513" s="1851"/>
      <c r="E513" s="1854"/>
      <c r="F513" s="1854"/>
      <c r="G513" s="1854"/>
      <c r="H513" s="1854"/>
      <c r="I513" s="1854"/>
      <c r="J513" s="1854"/>
      <c r="K513" s="1854"/>
      <c r="L513" s="1854"/>
      <c r="M513" s="1854"/>
      <c r="N513" s="1854"/>
      <c r="O513" s="1854"/>
      <c r="P513" s="1854"/>
      <c r="Q513" s="1854"/>
      <c r="R513" s="1854"/>
      <c r="S513" s="1854"/>
      <c r="T513" s="1854"/>
      <c r="U513"/>
      <c r="V513"/>
      <c r="W513"/>
      <c r="X513"/>
      <c r="Y513"/>
      <c r="Z513"/>
      <c r="AA513"/>
      <c r="AB513"/>
      <c r="AC513"/>
      <c r="AD513"/>
      <c r="AE513"/>
      <c r="AF513"/>
      <c r="AG513"/>
      <c r="AH513"/>
      <c r="AI513"/>
      <c r="AJ513"/>
      <c r="AK513"/>
      <c r="AL513"/>
    </row>
    <row r="514" spans="2:38" s="1855" customFormat="1" x14ac:dyDescent="0.25">
      <c r="B514" s="1850"/>
      <c r="C514" s="1851"/>
      <c r="E514" s="1854"/>
      <c r="F514" s="1854"/>
      <c r="G514" s="1854"/>
      <c r="H514" s="1854"/>
      <c r="I514" s="1854"/>
      <c r="J514" s="1854"/>
      <c r="K514" s="1854"/>
      <c r="L514" s="1854"/>
      <c r="M514" s="1854"/>
      <c r="N514" s="1854"/>
      <c r="O514" s="1854"/>
      <c r="P514" s="1854"/>
      <c r="Q514" s="1854"/>
      <c r="R514" s="1854"/>
      <c r="S514" s="1854"/>
      <c r="T514" s="1854"/>
      <c r="U514"/>
      <c r="V514"/>
      <c r="W514"/>
      <c r="X514"/>
      <c r="Y514"/>
      <c r="Z514"/>
      <c r="AA514"/>
      <c r="AB514"/>
      <c r="AC514"/>
      <c r="AD514"/>
      <c r="AE514"/>
      <c r="AF514"/>
      <c r="AG514"/>
      <c r="AH514"/>
      <c r="AI514"/>
      <c r="AJ514"/>
      <c r="AK514"/>
      <c r="AL514"/>
    </row>
    <row r="515" spans="2:38" s="1855" customFormat="1" x14ac:dyDescent="0.25">
      <c r="B515" s="1850"/>
      <c r="C515" s="1851"/>
      <c r="E515" s="1854"/>
      <c r="F515" s="1854"/>
      <c r="G515" s="1854"/>
      <c r="H515" s="1854"/>
      <c r="I515" s="1854"/>
      <c r="J515" s="1854"/>
      <c r="K515" s="1854"/>
      <c r="L515" s="1854"/>
      <c r="M515" s="1854"/>
      <c r="N515" s="1854"/>
      <c r="O515" s="1854"/>
      <c r="P515" s="1854"/>
      <c r="Q515" s="1854"/>
      <c r="R515" s="1854"/>
      <c r="S515" s="1854"/>
      <c r="T515" s="1854"/>
      <c r="U515"/>
      <c r="V515"/>
      <c r="W515"/>
      <c r="X515"/>
      <c r="Y515"/>
      <c r="Z515"/>
      <c r="AA515"/>
      <c r="AB515"/>
      <c r="AC515"/>
      <c r="AD515"/>
      <c r="AE515"/>
      <c r="AF515"/>
      <c r="AG515"/>
      <c r="AH515"/>
      <c r="AI515"/>
      <c r="AJ515"/>
      <c r="AK515"/>
      <c r="AL515"/>
    </row>
    <row r="516" spans="2:38" s="1855" customFormat="1" x14ac:dyDescent="0.25">
      <c r="B516" s="1850"/>
      <c r="C516" s="1851"/>
      <c r="E516" s="1854"/>
      <c r="F516" s="1854"/>
      <c r="G516" s="1854"/>
      <c r="H516" s="1854"/>
      <c r="I516" s="1854"/>
      <c r="J516" s="1854"/>
      <c r="K516" s="1854"/>
      <c r="L516" s="1854"/>
      <c r="M516" s="1854"/>
      <c r="N516" s="1854"/>
      <c r="O516" s="1854"/>
      <c r="P516" s="1854"/>
      <c r="Q516" s="1854"/>
      <c r="R516" s="1854"/>
      <c r="S516" s="1854"/>
      <c r="T516" s="1854"/>
      <c r="U516"/>
      <c r="V516"/>
      <c r="W516"/>
      <c r="X516"/>
      <c r="Y516"/>
      <c r="Z516"/>
      <c r="AA516"/>
      <c r="AB516"/>
      <c r="AC516"/>
      <c r="AD516"/>
      <c r="AE516"/>
      <c r="AF516"/>
      <c r="AG516"/>
      <c r="AH516"/>
      <c r="AI516"/>
      <c r="AJ516"/>
      <c r="AK516"/>
      <c r="AL516"/>
    </row>
    <row r="517" spans="2:38" s="1855" customFormat="1" x14ac:dyDescent="0.25">
      <c r="B517" s="1850"/>
      <c r="C517" s="1851"/>
      <c r="E517" s="1854"/>
      <c r="F517" s="1854"/>
      <c r="G517" s="1854"/>
      <c r="H517" s="1854"/>
      <c r="I517" s="1854"/>
      <c r="J517" s="1854"/>
      <c r="K517" s="1854"/>
      <c r="L517" s="1854"/>
      <c r="M517" s="1854"/>
      <c r="N517" s="1854"/>
      <c r="O517" s="1854"/>
      <c r="P517" s="1854"/>
      <c r="Q517" s="1854"/>
      <c r="R517" s="1854"/>
      <c r="S517" s="1854"/>
      <c r="T517" s="1854"/>
      <c r="U517"/>
      <c r="V517"/>
      <c r="W517"/>
      <c r="X517"/>
      <c r="Y517"/>
      <c r="Z517"/>
      <c r="AA517"/>
      <c r="AB517"/>
      <c r="AC517"/>
      <c r="AD517"/>
      <c r="AE517"/>
      <c r="AF517"/>
      <c r="AG517"/>
      <c r="AH517"/>
      <c r="AI517"/>
      <c r="AJ517"/>
      <c r="AK517"/>
      <c r="AL517"/>
    </row>
    <row r="518" spans="2:38" s="1855" customFormat="1" x14ac:dyDescent="0.25">
      <c r="B518" s="1850"/>
      <c r="C518" s="1851"/>
      <c r="E518" s="1854"/>
      <c r="F518" s="1854"/>
      <c r="G518" s="1854"/>
      <c r="H518" s="1854"/>
      <c r="I518" s="1854"/>
      <c r="J518" s="1854"/>
      <c r="K518" s="1854"/>
      <c r="L518" s="1854"/>
      <c r="M518" s="1854"/>
      <c r="N518" s="1854"/>
      <c r="O518" s="1854"/>
      <c r="P518" s="1854"/>
      <c r="Q518" s="1854"/>
      <c r="R518" s="1854"/>
      <c r="S518" s="1854"/>
      <c r="T518" s="1854"/>
      <c r="U518"/>
      <c r="V518"/>
      <c r="W518"/>
      <c r="X518"/>
      <c r="Y518"/>
      <c r="Z518"/>
      <c r="AA518"/>
      <c r="AB518"/>
      <c r="AC518"/>
      <c r="AD518"/>
      <c r="AE518"/>
      <c r="AF518"/>
      <c r="AG518"/>
      <c r="AH518"/>
      <c r="AI518"/>
      <c r="AJ518"/>
      <c r="AK518"/>
      <c r="AL518"/>
    </row>
    <row r="519" spans="2:38" s="1855" customFormat="1" x14ac:dyDescent="0.25">
      <c r="B519" s="1850"/>
      <c r="C519" s="1851"/>
      <c r="E519" s="1854"/>
      <c r="F519" s="1854"/>
      <c r="G519" s="1854"/>
      <c r="H519" s="1854"/>
      <c r="I519" s="1854"/>
      <c r="J519" s="1854"/>
      <c r="K519" s="1854"/>
      <c r="L519" s="1854"/>
      <c r="M519" s="1854"/>
      <c r="N519" s="1854"/>
      <c r="O519" s="1854"/>
      <c r="P519" s="1854"/>
      <c r="Q519" s="1854"/>
      <c r="R519" s="1854"/>
      <c r="S519" s="1854"/>
      <c r="T519" s="1854"/>
      <c r="U519"/>
      <c r="V519"/>
      <c r="W519"/>
      <c r="X519"/>
      <c r="Y519"/>
      <c r="Z519"/>
      <c r="AA519"/>
      <c r="AB519"/>
      <c r="AC519"/>
      <c r="AD519"/>
      <c r="AE519"/>
      <c r="AF519"/>
      <c r="AG519"/>
      <c r="AH519"/>
      <c r="AI519"/>
      <c r="AJ519"/>
      <c r="AK519"/>
      <c r="AL519"/>
    </row>
    <row r="520" spans="2:38" s="1855" customFormat="1" x14ac:dyDescent="0.25">
      <c r="B520" s="1850"/>
      <c r="C520" s="1851"/>
      <c r="E520" s="1854"/>
      <c r="F520" s="1854"/>
      <c r="G520" s="1854"/>
      <c r="H520" s="1854"/>
      <c r="I520" s="1854"/>
      <c r="J520" s="1854"/>
      <c r="K520" s="1854"/>
      <c r="L520" s="1854"/>
      <c r="M520" s="1854"/>
      <c r="N520" s="1854"/>
      <c r="O520" s="1854"/>
      <c r="P520" s="1854"/>
      <c r="Q520" s="1854"/>
      <c r="R520" s="1854"/>
      <c r="S520" s="1854"/>
      <c r="T520" s="1854"/>
      <c r="U520"/>
      <c r="V520"/>
      <c r="W520"/>
      <c r="X520"/>
      <c r="Y520"/>
      <c r="Z520"/>
      <c r="AA520"/>
      <c r="AB520"/>
      <c r="AC520"/>
      <c r="AD520"/>
      <c r="AE520"/>
      <c r="AF520"/>
      <c r="AG520"/>
      <c r="AH520"/>
      <c r="AI520"/>
      <c r="AJ520"/>
      <c r="AK520"/>
      <c r="AL520"/>
    </row>
    <row r="521" spans="2:38" s="1855" customFormat="1" x14ac:dyDescent="0.25">
      <c r="B521" s="1850"/>
      <c r="C521" s="1851"/>
      <c r="E521" s="1854"/>
      <c r="F521" s="1854"/>
      <c r="G521" s="1854"/>
      <c r="H521" s="1854"/>
      <c r="I521" s="1854"/>
      <c r="J521" s="1854"/>
      <c r="K521" s="1854"/>
      <c r="L521" s="1854"/>
      <c r="M521" s="1854"/>
      <c r="N521" s="1854"/>
      <c r="O521" s="1854"/>
      <c r="P521" s="1854"/>
      <c r="Q521" s="1854"/>
      <c r="R521" s="1854"/>
      <c r="S521" s="1854"/>
      <c r="T521" s="1854"/>
      <c r="U521"/>
      <c r="V521"/>
      <c r="W521"/>
      <c r="X521"/>
      <c r="Y521"/>
      <c r="Z521"/>
      <c r="AA521"/>
      <c r="AB521"/>
      <c r="AC521"/>
      <c r="AD521"/>
      <c r="AE521"/>
      <c r="AF521"/>
      <c r="AG521"/>
      <c r="AH521"/>
      <c r="AI521"/>
      <c r="AJ521"/>
      <c r="AK521"/>
      <c r="AL521"/>
    </row>
    <row r="522" spans="2:38" s="1855" customFormat="1" x14ac:dyDescent="0.25">
      <c r="B522" s="1850"/>
      <c r="C522" s="1851"/>
      <c r="E522" s="1854"/>
      <c r="F522" s="1854"/>
      <c r="G522" s="1854"/>
      <c r="H522" s="1854"/>
      <c r="I522" s="1854"/>
      <c r="J522" s="1854"/>
      <c r="K522" s="1854"/>
      <c r="L522" s="1854"/>
      <c r="M522" s="1854"/>
      <c r="N522" s="1854"/>
      <c r="O522" s="1854"/>
      <c r="P522" s="1854"/>
      <c r="Q522" s="1854"/>
      <c r="R522" s="1854"/>
      <c r="S522" s="1854"/>
      <c r="T522" s="1854"/>
      <c r="U522"/>
      <c r="V522"/>
      <c r="W522"/>
      <c r="X522"/>
      <c r="Y522"/>
      <c r="Z522"/>
      <c r="AA522"/>
      <c r="AB522"/>
      <c r="AC522"/>
      <c r="AD522"/>
      <c r="AE522"/>
      <c r="AF522"/>
      <c r="AG522"/>
      <c r="AH522"/>
      <c r="AI522"/>
      <c r="AJ522"/>
      <c r="AK522"/>
      <c r="AL522"/>
    </row>
    <row r="523" spans="2:38" s="1855" customFormat="1" x14ac:dyDescent="0.25">
      <c r="B523" s="1850"/>
      <c r="C523" s="1851"/>
      <c r="E523" s="1854"/>
      <c r="F523" s="1854"/>
      <c r="G523" s="1854"/>
      <c r="H523" s="1854"/>
      <c r="I523" s="1854"/>
      <c r="J523" s="1854"/>
      <c r="K523" s="1854"/>
      <c r="L523" s="1854"/>
      <c r="M523" s="1854"/>
      <c r="N523" s="1854"/>
      <c r="O523" s="1854"/>
      <c r="P523" s="1854"/>
      <c r="Q523" s="1854"/>
      <c r="R523" s="1854"/>
      <c r="S523" s="1854"/>
      <c r="T523" s="1854"/>
      <c r="U523"/>
      <c r="V523"/>
      <c r="W523"/>
      <c r="X523"/>
      <c r="Y523"/>
      <c r="Z523"/>
      <c r="AA523"/>
      <c r="AB523"/>
      <c r="AC523"/>
      <c r="AD523"/>
      <c r="AE523"/>
      <c r="AF523"/>
      <c r="AG523"/>
      <c r="AH523"/>
      <c r="AI523"/>
      <c r="AJ523"/>
      <c r="AK523"/>
      <c r="AL523"/>
    </row>
    <row r="524" spans="2:38" s="1855" customFormat="1" x14ac:dyDescent="0.25">
      <c r="B524" s="1850"/>
      <c r="C524" s="1851"/>
      <c r="E524" s="1854"/>
      <c r="F524" s="1854"/>
      <c r="G524" s="1854"/>
      <c r="H524" s="1854"/>
      <c r="I524" s="1854"/>
      <c r="J524" s="1854"/>
      <c r="K524" s="1854"/>
      <c r="L524" s="1854"/>
      <c r="M524" s="1854"/>
      <c r="N524" s="1854"/>
      <c r="O524" s="1854"/>
      <c r="P524" s="1854"/>
      <c r="Q524" s="1854"/>
      <c r="R524" s="1854"/>
      <c r="S524" s="1854"/>
      <c r="T524" s="1854"/>
      <c r="U524"/>
      <c r="V524"/>
      <c r="W524"/>
      <c r="X524"/>
      <c r="Y524"/>
      <c r="Z524"/>
      <c r="AA524"/>
      <c r="AB524"/>
      <c r="AC524"/>
      <c r="AD524"/>
      <c r="AE524"/>
      <c r="AF524"/>
      <c r="AG524"/>
      <c r="AH524"/>
      <c r="AI524"/>
      <c r="AJ524"/>
      <c r="AK524"/>
      <c r="AL524"/>
    </row>
    <row r="525" spans="2:38" s="1855" customFormat="1" x14ac:dyDescent="0.25">
      <c r="B525" s="1850"/>
      <c r="C525" s="1851"/>
      <c r="E525" s="1854"/>
      <c r="F525" s="1854"/>
      <c r="G525" s="1854"/>
      <c r="H525" s="1854"/>
      <c r="I525" s="1854"/>
      <c r="J525" s="1854"/>
      <c r="K525" s="1854"/>
      <c r="L525" s="1854"/>
      <c r="M525" s="1854"/>
      <c r="N525" s="1854"/>
      <c r="O525" s="1854"/>
      <c r="P525" s="1854"/>
      <c r="Q525" s="1854"/>
      <c r="R525" s="1854"/>
      <c r="S525" s="1854"/>
      <c r="T525" s="1854"/>
      <c r="U525"/>
      <c r="V525"/>
      <c r="W525"/>
      <c r="X525"/>
      <c r="Y525"/>
      <c r="Z525"/>
      <c r="AA525"/>
      <c r="AB525"/>
      <c r="AC525"/>
      <c r="AD525"/>
      <c r="AE525"/>
      <c r="AF525"/>
      <c r="AG525"/>
      <c r="AH525"/>
      <c r="AI525"/>
      <c r="AJ525"/>
      <c r="AK525"/>
      <c r="AL525"/>
    </row>
    <row r="526" spans="2:38" s="1855" customFormat="1" x14ac:dyDescent="0.25">
      <c r="B526" s="1850"/>
      <c r="C526" s="1851"/>
      <c r="E526" s="1854"/>
      <c r="F526" s="1854"/>
      <c r="G526" s="1854"/>
      <c r="H526" s="1854"/>
      <c r="I526" s="1854"/>
      <c r="J526" s="1854"/>
      <c r="K526" s="1854"/>
      <c r="L526" s="1854"/>
      <c r="M526" s="1854"/>
      <c r="N526" s="1854"/>
      <c r="O526" s="1854"/>
      <c r="P526" s="1854"/>
      <c r="Q526" s="1854"/>
      <c r="R526" s="1854"/>
      <c r="S526" s="1854"/>
      <c r="T526" s="1854"/>
      <c r="U526"/>
      <c r="V526"/>
      <c r="W526"/>
      <c r="X526"/>
      <c r="Y526"/>
      <c r="Z526"/>
      <c r="AA526"/>
      <c r="AB526"/>
      <c r="AC526"/>
      <c r="AD526"/>
      <c r="AE526"/>
      <c r="AF526"/>
      <c r="AG526"/>
      <c r="AH526"/>
      <c r="AI526"/>
      <c r="AJ526"/>
      <c r="AK526"/>
      <c r="AL526"/>
    </row>
    <row r="527" spans="2:38" s="1855" customFormat="1" x14ac:dyDescent="0.25">
      <c r="B527" s="1850"/>
      <c r="C527" s="1851"/>
      <c r="E527" s="1854"/>
      <c r="F527" s="1854"/>
      <c r="G527" s="1854"/>
      <c r="H527" s="1854"/>
      <c r="I527" s="1854"/>
      <c r="J527" s="1854"/>
      <c r="K527" s="1854"/>
      <c r="L527" s="1854"/>
      <c r="M527" s="1854"/>
      <c r="N527" s="1854"/>
      <c r="O527" s="1854"/>
      <c r="P527" s="1854"/>
      <c r="Q527" s="1854"/>
      <c r="R527" s="1854"/>
      <c r="S527" s="1854"/>
      <c r="T527" s="1854"/>
      <c r="U527"/>
      <c r="V527"/>
      <c r="W527"/>
      <c r="X527"/>
      <c r="Y527"/>
      <c r="Z527"/>
      <c r="AA527"/>
      <c r="AB527"/>
      <c r="AC527"/>
      <c r="AD527"/>
      <c r="AE527"/>
      <c r="AF527"/>
      <c r="AG527"/>
      <c r="AH527"/>
      <c r="AI527"/>
      <c r="AJ527"/>
      <c r="AK527"/>
      <c r="AL527"/>
    </row>
    <row r="528" spans="2:38" s="1855" customFormat="1" x14ac:dyDescent="0.25">
      <c r="B528" s="1850"/>
      <c r="C528" s="1851"/>
      <c r="E528" s="1854"/>
      <c r="F528" s="1854"/>
      <c r="G528" s="1854"/>
      <c r="H528" s="1854"/>
      <c r="I528" s="1854"/>
      <c r="J528" s="1854"/>
      <c r="K528" s="1854"/>
      <c r="L528" s="1854"/>
      <c r="M528" s="1854"/>
      <c r="N528" s="1854"/>
      <c r="O528" s="1854"/>
      <c r="P528" s="1854"/>
      <c r="Q528" s="1854"/>
      <c r="R528" s="1854"/>
      <c r="S528" s="1854"/>
      <c r="T528" s="1854"/>
      <c r="U528"/>
      <c r="V528"/>
      <c r="W528"/>
      <c r="X528"/>
      <c r="Y528"/>
      <c r="Z528"/>
      <c r="AA528"/>
      <c r="AB528"/>
      <c r="AC528"/>
      <c r="AD528"/>
      <c r="AE528"/>
      <c r="AF528"/>
      <c r="AG528"/>
      <c r="AH528"/>
      <c r="AI528"/>
      <c r="AJ528"/>
      <c r="AK528"/>
      <c r="AL528"/>
    </row>
    <row r="529" spans="2:38" s="1855" customFormat="1" x14ac:dyDescent="0.25">
      <c r="B529" s="1850"/>
      <c r="C529" s="1851"/>
      <c r="E529" s="1854"/>
      <c r="F529" s="1854"/>
      <c r="G529" s="1854"/>
      <c r="H529" s="1854"/>
      <c r="I529" s="1854"/>
      <c r="J529" s="1854"/>
      <c r="K529" s="1854"/>
      <c r="L529" s="1854"/>
      <c r="M529" s="1854"/>
      <c r="N529" s="1854"/>
      <c r="O529" s="1854"/>
      <c r="P529" s="1854"/>
      <c r="Q529" s="1854"/>
      <c r="R529" s="1854"/>
      <c r="S529" s="1854"/>
      <c r="T529" s="1854"/>
      <c r="U529"/>
      <c r="V529"/>
      <c r="W529"/>
      <c r="X529"/>
      <c r="Y529"/>
      <c r="Z529"/>
      <c r="AA529"/>
      <c r="AB529"/>
      <c r="AC529"/>
      <c r="AD529"/>
      <c r="AE529"/>
      <c r="AF529"/>
      <c r="AG529"/>
      <c r="AH529"/>
      <c r="AI529"/>
      <c r="AJ529"/>
      <c r="AK529"/>
      <c r="AL529"/>
    </row>
  </sheetData>
  <mergeCells count="2">
    <mergeCell ref="B178:C178"/>
    <mergeCell ref="B179:C17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5"/>
  <sheetViews>
    <sheetView topLeftCell="A19" workbookViewId="0"/>
  </sheetViews>
  <sheetFormatPr defaultRowHeight="15" x14ac:dyDescent="0.25"/>
  <cols>
    <col min="2" max="2" width="19.5703125" customWidth="1"/>
  </cols>
  <sheetData>
    <row r="2" spans="2:5" x14ac:dyDescent="0.25">
      <c r="B2" s="431" t="s">
        <v>1306</v>
      </c>
    </row>
    <row r="3" spans="2:5" ht="15.75" thickBot="1" x14ac:dyDescent="0.3"/>
    <row r="4" spans="2:5" ht="30.75" customHeight="1" thickBot="1" x14ac:dyDescent="0.3">
      <c r="B4" s="7727" t="s">
        <v>1265</v>
      </c>
      <c r="C4" s="7728"/>
      <c r="D4" s="7728"/>
      <c r="E4" s="7729" t="s">
        <v>125</v>
      </c>
    </row>
    <row r="5" spans="2:5" ht="15.75" thickBot="1" x14ac:dyDescent="0.3">
      <c r="B5" s="1973" t="s">
        <v>1266</v>
      </c>
      <c r="C5" s="1952" t="s">
        <v>1</v>
      </c>
      <c r="D5" s="1953" t="s">
        <v>2360</v>
      </c>
      <c r="E5" s="7730"/>
    </row>
    <row r="6" spans="2:5" x14ac:dyDescent="0.25">
      <c r="B6" s="1974" t="s">
        <v>1267</v>
      </c>
      <c r="C6" s="1955">
        <v>43</v>
      </c>
      <c r="D6" s="1956">
        <v>25</v>
      </c>
      <c r="E6" s="1957">
        <v>-41.860465116279066</v>
      </c>
    </row>
    <row r="7" spans="2:5" x14ac:dyDescent="0.25">
      <c r="B7" s="246" t="s">
        <v>1268</v>
      </c>
      <c r="C7" s="1970">
        <v>24</v>
      </c>
      <c r="D7" s="1959">
        <v>30</v>
      </c>
      <c r="E7" s="1960">
        <v>25</v>
      </c>
    </row>
    <row r="8" spans="2:5" x14ac:dyDescent="0.25">
      <c r="B8" s="246" t="s">
        <v>1269</v>
      </c>
      <c r="C8" s="1970">
        <v>36</v>
      </c>
      <c r="D8" s="1959">
        <v>17</v>
      </c>
      <c r="E8" s="1961">
        <v>-52.777777777777779</v>
      </c>
    </row>
    <row r="9" spans="2:5" x14ac:dyDescent="0.25">
      <c r="B9" s="246" t="s">
        <v>1270</v>
      </c>
      <c r="C9" s="1970">
        <v>21</v>
      </c>
      <c r="D9" s="1959">
        <v>31</v>
      </c>
      <c r="E9" s="1961">
        <v>47.61904761904762</v>
      </c>
    </row>
    <row r="10" spans="2:5" x14ac:dyDescent="0.25">
      <c r="B10" s="246" t="s">
        <v>1271</v>
      </c>
      <c r="C10" s="1970">
        <v>69</v>
      </c>
      <c r="D10" s="1959">
        <v>43</v>
      </c>
      <c r="E10" s="1961">
        <v>-37.681159420289859</v>
      </c>
    </row>
    <row r="11" spans="2:5" x14ac:dyDescent="0.25">
      <c r="B11" s="246" t="s">
        <v>1272</v>
      </c>
      <c r="C11" s="1970">
        <v>62</v>
      </c>
      <c r="D11" s="1959">
        <v>88</v>
      </c>
      <c r="E11" s="1961">
        <v>41.935483870967744</v>
      </c>
    </row>
    <row r="12" spans="2:5" x14ac:dyDescent="0.25">
      <c r="B12" s="246" t="s">
        <v>1273</v>
      </c>
      <c r="C12" s="1970">
        <v>32</v>
      </c>
      <c r="D12" s="1959">
        <v>20</v>
      </c>
      <c r="E12" s="1961">
        <v>-37.5</v>
      </c>
    </row>
    <row r="13" spans="2:5" x14ac:dyDescent="0.25">
      <c r="B13" s="246" t="s">
        <v>1274</v>
      </c>
      <c r="C13" s="1970">
        <v>57</v>
      </c>
      <c r="D13" s="1959">
        <v>45</v>
      </c>
      <c r="E13" s="1961">
        <v>-21.05263157894737</v>
      </c>
    </row>
    <row r="14" spans="2:5" x14ac:dyDescent="0.25">
      <c r="B14" s="246" t="s">
        <v>1275</v>
      </c>
      <c r="C14" s="1970">
        <v>31</v>
      </c>
      <c r="D14" s="1959">
        <v>25</v>
      </c>
      <c r="E14" s="1961">
        <v>-19.354838709677423</v>
      </c>
    </row>
    <row r="15" spans="2:5" x14ac:dyDescent="0.25">
      <c r="B15" s="246" t="s">
        <v>1276</v>
      </c>
      <c r="C15" s="1970">
        <v>101</v>
      </c>
      <c r="D15" s="1959">
        <v>130</v>
      </c>
      <c r="E15" s="1961">
        <v>28.712871287128706</v>
      </c>
    </row>
    <row r="16" spans="2:5" x14ac:dyDescent="0.25">
      <c r="B16" s="246" t="s">
        <v>1277</v>
      </c>
      <c r="C16" s="1971">
        <v>1</v>
      </c>
      <c r="D16" s="1959">
        <v>4</v>
      </c>
      <c r="E16" s="1961">
        <v>300</v>
      </c>
    </row>
    <row r="17" spans="2:5" x14ac:dyDescent="0.25">
      <c r="B17" s="246" t="s">
        <v>1278</v>
      </c>
      <c r="C17" s="1971">
        <v>2</v>
      </c>
      <c r="D17" s="1962">
        <v>3</v>
      </c>
      <c r="E17" s="1961">
        <v>50</v>
      </c>
    </row>
    <row r="18" spans="2:5" x14ac:dyDescent="0.25">
      <c r="B18" s="246" t="s">
        <v>1279</v>
      </c>
      <c r="C18" s="1971">
        <v>8</v>
      </c>
      <c r="D18" s="1962">
        <v>17</v>
      </c>
      <c r="E18" s="1961">
        <v>112.5</v>
      </c>
    </row>
    <row r="19" spans="2:5" x14ac:dyDescent="0.25">
      <c r="B19" s="246" t="s">
        <v>1280</v>
      </c>
      <c r="C19" s="1970">
        <v>17</v>
      </c>
      <c r="D19" s="1959">
        <v>6</v>
      </c>
      <c r="E19" s="1961">
        <v>-64.705882352941174</v>
      </c>
    </row>
    <row r="20" spans="2:5" x14ac:dyDescent="0.25">
      <c r="B20" s="246" t="s">
        <v>1281</v>
      </c>
      <c r="C20" s="1970">
        <v>29</v>
      </c>
      <c r="D20" s="1959">
        <v>25</v>
      </c>
      <c r="E20" s="1961">
        <v>-13.793103448275872</v>
      </c>
    </row>
    <row r="21" spans="2:5" x14ac:dyDescent="0.25">
      <c r="B21" s="246" t="s">
        <v>1282</v>
      </c>
      <c r="C21" s="1970">
        <v>5</v>
      </c>
      <c r="D21" s="1959">
        <v>15</v>
      </c>
      <c r="E21" s="1961">
        <v>200</v>
      </c>
    </row>
    <row r="22" spans="2:5" x14ac:dyDescent="0.25">
      <c r="B22" s="246" t="s">
        <v>1283</v>
      </c>
      <c r="C22" s="1970">
        <v>85</v>
      </c>
      <c r="D22" s="1959">
        <v>117</v>
      </c>
      <c r="E22" s="1961">
        <v>37.64705882352942</v>
      </c>
    </row>
    <row r="23" spans="2:5" x14ac:dyDescent="0.25">
      <c r="B23" s="246" t="s">
        <v>1284</v>
      </c>
      <c r="C23" s="1970">
        <v>21</v>
      </c>
      <c r="D23" s="1959">
        <v>33</v>
      </c>
      <c r="E23" s="1961">
        <v>57.142857142857139</v>
      </c>
    </row>
    <row r="24" spans="2:5" x14ac:dyDescent="0.25">
      <c r="B24" s="246" t="s">
        <v>1285</v>
      </c>
      <c r="C24" s="1970">
        <v>2</v>
      </c>
      <c r="D24" s="1959">
        <v>3</v>
      </c>
      <c r="E24" s="1961">
        <v>50</v>
      </c>
    </row>
    <row r="25" spans="2:5" x14ac:dyDescent="0.25">
      <c r="B25" s="246" t="s">
        <v>1286</v>
      </c>
      <c r="C25" s="1970">
        <v>74</v>
      </c>
      <c r="D25" s="1959">
        <v>40</v>
      </c>
      <c r="E25" s="1961">
        <v>-45.945945945945944</v>
      </c>
    </row>
    <row r="26" spans="2:5" x14ac:dyDescent="0.25">
      <c r="B26" s="246" t="s">
        <v>1287</v>
      </c>
      <c r="C26" s="1970">
        <v>8</v>
      </c>
      <c r="D26" s="1959">
        <v>7</v>
      </c>
      <c r="E26" s="1961">
        <v>-12.5</v>
      </c>
    </row>
    <row r="27" spans="2:5" x14ac:dyDescent="0.25">
      <c r="B27" s="246" t="s">
        <v>1288</v>
      </c>
      <c r="C27" s="1971">
        <v>3</v>
      </c>
      <c r="D27" s="1962">
        <v>1</v>
      </c>
      <c r="E27" s="1961">
        <v>-66.666666666666671</v>
      </c>
    </row>
    <row r="28" spans="2:5" x14ac:dyDescent="0.25">
      <c r="B28" s="246" t="s">
        <v>1289</v>
      </c>
      <c r="C28" s="1970">
        <v>12</v>
      </c>
      <c r="D28" s="1959">
        <v>5</v>
      </c>
      <c r="E28" s="1961">
        <v>-58.333333333333329</v>
      </c>
    </row>
    <row r="29" spans="2:5" x14ac:dyDescent="0.25">
      <c r="B29" s="246" t="s">
        <v>1290</v>
      </c>
      <c r="C29" s="1971">
        <v>3</v>
      </c>
      <c r="D29" s="1962">
        <v>1</v>
      </c>
      <c r="E29" s="1961">
        <v>-66.666666666666671</v>
      </c>
    </row>
    <row r="30" spans="2:5" x14ac:dyDescent="0.25">
      <c r="B30" s="246" t="s">
        <v>1291</v>
      </c>
      <c r="C30" s="1971">
        <v>2</v>
      </c>
      <c r="D30" s="1962">
        <v>4</v>
      </c>
      <c r="E30" s="1961">
        <v>100</v>
      </c>
    </row>
    <row r="31" spans="2:5" hidden="1" x14ac:dyDescent="0.25">
      <c r="B31" s="246" t="s">
        <v>1292</v>
      </c>
      <c r="C31" s="1971">
        <v>0</v>
      </c>
      <c r="D31" s="1962">
        <v>0</v>
      </c>
      <c r="E31" s="1961" t="s">
        <v>613</v>
      </c>
    </row>
    <row r="32" spans="2:5" x14ac:dyDescent="0.25">
      <c r="B32" s="246" t="s">
        <v>1293</v>
      </c>
      <c r="C32" s="1971">
        <v>2</v>
      </c>
      <c r="D32" s="1962"/>
      <c r="E32" s="1961" t="s">
        <v>613</v>
      </c>
    </row>
    <row r="33" spans="2:5" x14ac:dyDescent="0.25">
      <c r="B33" s="246" t="s">
        <v>1294</v>
      </c>
      <c r="C33" s="1971">
        <v>1</v>
      </c>
      <c r="D33" s="1962">
        <v>1</v>
      </c>
      <c r="E33" s="1961">
        <v>0</v>
      </c>
    </row>
    <row r="34" spans="2:5" x14ac:dyDescent="0.25">
      <c r="B34" s="246" t="s">
        <v>1295</v>
      </c>
      <c r="C34" s="1971">
        <v>4</v>
      </c>
      <c r="D34" s="1962">
        <v>3</v>
      </c>
      <c r="E34" s="1961">
        <v>-25</v>
      </c>
    </row>
    <row r="35" spans="2:5" x14ac:dyDescent="0.25">
      <c r="B35" s="246" t="s">
        <v>1296</v>
      </c>
      <c r="C35" s="1971">
        <v>4</v>
      </c>
      <c r="D35" s="1962">
        <v>3</v>
      </c>
      <c r="E35" s="1961">
        <v>-25</v>
      </c>
    </row>
    <row r="36" spans="2:5" x14ac:dyDescent="0.25">
      <c r="B36" s="246" t="s">
        <v>1297</v>
      </c>
      <c r="C36" s="1971"/>
      <c r="D36" s="1962">
        <v>1</v>
      </c>
      <c r="E36" s="1961" t="s">
        <v>613</v>
      </c>
    </row>
    <row r="37" spans="2:5" x14ac:dyDescent="0.25">
      <c r="B37" s="246" t="s">
        <v>1298</v>
      </c>
      <c r="C37" s="1970">
        <v>4</v>
      </c>
      <c r="D37" s="1959">
        <v>5</v>
      </c>
      <c r="E37" s="1961">
        <v>25</v>
      </c>
    </row>
    <row r="38" spans="2:5" x14ac:dyDescent="0.25">
      <c r="B38" s="246" t="s">
        <v>1299</v>
      </c>
      <c r="C38" s="1970">
        <v>563</v>
      </c>
      <c r="D38" s="1959">
        <v>444</v>
      </c>
      <c r="E38" s="1961">
        <v>-21.136767317939615</v>
      </c>
    </row>
    <row r="39" spans="2:5" x14ac:dyDescent="0.25">
      <c r="B39" s="246" t="s">
        <v>1300</v>
      </c>
      <c r="C39" s="1970">
        <v>52</v>
      </c>
      <c r="D39" s="1959">
        <v>51</v>
      </c>
      <c r="E39" s="1961">
        <v>-1.923076923076934</v>
      </c>
    </row>
    <row r="40" spans="2:5" x14ac:dyDescent="0.25">
      <c r="B40" s="246" t="s">
        <v>1301</v>
      </c>
      <c r="C40" s="1970">
        <v>38</v>
      </c>
      <c r="D40" s="1959">
        <v>70</v>
      </c>
      <c r="E40" s="1961">
        <v>84.21052631578948</v>
      </c>
    </row>
    <row r="41" spans="2:5" x14ac:dyDescent="0.25">
      <c r="B41" s="246" t="s">
        <v>1302</v>
      </c>
      <c r="C41" s="1970">
        <v>115</v>
      </c>
      <c r="D41" s="1959">
        <v>136</v>
      </c>
      <c r="E41" s="1961">
        <v>18.260869565217391</v>
      </c>
    </row>
    <row r="42" spans="2:5" x14ac:dyDescent="0.25">
      <c r="B42" s="246" t="s">
        <v>1303</v>
      </c>
      <c r="C42" s="1970">
        <v>377</v>
      </c>
      <c r="D42" s="1959">
        <v>317</v>
      </c>
      <c r="E42" s="1961">
        <v>-15.91511936339522</v>
      </c>
    </row>
    <row r="43" spans="2:5" x14ac:dyDescent="0.25">
      <c r="B43" s="1975" t="s">
        <v>1304</v>
      </c>
      <c r="C43" s="1931">
        <v>102</v>
      </c>
      <c r="D43" s="1963">
        <v>117</v>
      </c>
      <c r="E43" s="1961">
        <v>14.705882352941174</v>
      </c>
    </row>
    <row r="44" spans="2:5" ht="15.75" thickBot="1" x14ac:dyDescent="0.3">
      <c r="B44" s="1975" t="s">
        <v>1305</v>
      </c>
      <c r="C44" s="1964">
        <v>238</v>
      </c>
      <c r="D44" s="1963">
        <v>224</v>
      </c>
      <c r="E44" s="1968">
        <v>-5.8823529411764781</v>
      </c>
    </row>
    <row r="45" spans="2:5" ht="15.75" thickBot="1" x14ac:dyDescent="0.3">
      <c r="B45" s="1976" t="s">
        <v>14</v>
      </c>
      <c r="C45" s="1972">
        <v>2248</v>
      </c>
      <c r="D45" s="1966">
        <v>2107</v>
      </c>
      <c r="E45" s="1969">
        <v>-6.2722419928825701</v>
      </c>
    </row>
  </sheetData>
  <mergeCells count="2">
    <mergeCell ref="B4:D4"/>
    <mergeCell ref="E4:E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7"/>
  <sheetViews>
    <sheetView topLeftCell="A13" workbookViewId="0"/>
  </sheetViews>
  <sheetFormatPr defaultRowHeight="15" x14ac:dyDescent="0.25"/>
  <cols>
    <col min="2" max="2" width="21.85546875" customWidth="1"/>
    <col min="5" max="7" width="7.5703125" customWidth="1"/>
    <col min="8" max="17" width="7.140625" customWidth="1"/>
  </cols>
  <sheetData>
    <row r="2" spans="2:17" x14ac:dyDescent="0.25">
      <c r="B2" s="431" t="s">
        <v>2842</v>
      </c>
    </row>
    <row r="3" spans="2:17" x14ac:dyDescent="0.25">
      <c r="B3" s="431" t="s">
        <v>2514</v>
      </c>
    </row>
    <row r="4" spans="2:17" ht="15.75" thickBot="1" x14ac:dyDescent="0.3"/>
    <row r="5" spans="2:17" x14ac:dyDescent="0.25">
      <c r="B5" s="7759" t="s">
        <v>129</v>
      </c>
      <c r="C5" s="7762" t="s">
        <v>1307</v>
      </c>
      <c r="D5" s="7763"/>
      <c r="E5" s="7752" t="s">
        <v>125</v>
      </c>
      <c r="F5" s="7766" t="s">
        <v>491</v>
      </c>
      <c r="G5" s="7767"/>
      <c r="H5" s="7768" t="s">
        <v>1315</v>
      </c>
      <c r="I5" s="7769"/>
      <c r="J5" s="7769"/>
      <c r="K5" s="7769"/>
      <c r="L5" s="7769"/>
      <c r="M5" s="7769"/>
      <c r="N5" s="7769"/>
      <c r="O5" s="7769"/>
      <c r="P5" s="7769"/>
      <c r="Q5" s="7770"/>
    </row>
    <row r="6" spans="2:17" ht="15.75" thickBot="1" x14ac:dyDescent="0.3">
      <c r="B6" s="7760"/>
      <c r="C6" s="7764"/>
      <c r="D6" s="7765"/>
      <c r="E6" s="7753"/>
      <c r="F6" s="7771" t="s">
        <v>1242</v>
      </c>
      <c r="G6" s="7772" t="s">
        <v>1243</v>
      </c>
      <c r="H6" s="7771" t="s">
        <v>149</v>
      </c>
      <c r="I6" s="7731" t="s">
        <v>150</v>
      </c>
      <c r="J6" s="7731" t="s">
        <v>151</v>
      </c>
      <c r="K6" s="7731" t="s">
        <v>1308</v>
      </c>
      <c r="L6" s="7731" t="s">
        <v>1309</v>
      </c>
      <c r="M6" s="7731" t="s">
        <v>1310</v>
      </c>
      <c r="N6" s="7731" t="s">
        <v>1311</v>
      </c>
      <c r="O6" s="7731" t="s">
        <v>1312</v>
      </c>
      <c r="P6" s="7731" t="s">
        <v>1313</v>
      </c>
      <c r="Q6" s="7774" t="s">
        <v>1314</v>
      </c>
    </row>
    <row r="7" spans="2:17" ht="15.75" thickBot="1" x14ac:dyDescent="0.3">
      <c r="B7" s="7761"/>
      <c r="C7" s="2034" t="s">
        <v>1</v>
      </c>
      <c r="D7" s="2035" t="s">
        <v>2360</v>
      </c>
      <c r="E7" s="7754"/>
      <c r="F7" s="7764"/>
      <c r="G7" s="7773"/>
      <c r="H7" s="7764"/>
      <c r="I7" s="7732"/>
      <c r="J7" s="7732"/>
      <c r="K7" s="7732"/>
      <c r="L7" s="7732"/>
      <c r="M7" s="7732"/>
      <c r="N7" s="7732"/>
      <c r="O7" s="7732"/>
      <c r="P7" s="7732"/>
      <c r="Q7" s="7775"/>
    </row>
    <row r="8" spans="2:17" x14ac:dyDescent="0.25">
      <c r="B8" s="1979" t="s">
        <v>159</v>
      </c>
      <c r="C8" s="1980">
        <v>42830</v>
      </c>
      <c r="D8" s="1981">
        <v>43980</v>
      </c>
      <c r="E8" s="1982">
        <v>2.6850338547747015</v>
      </c>
      <c r="F8" s="1980">
        <v>17404</v>
      </c>
      <c r="G8" s="1983">
        <v>17066</v>
      </c>
      <c r="H8" s="1984">
        <v>3066</v>
      </c>
      <c r="I8" s="1985">
        <v>943</v>
      </c>
      <c r="J8" s="1985">
        <v>977</v>
      </c>
      <c r="K8" s="1985">
        <v>1622</v>
      </c>
      <c r="L8" s="1985">
        <v>1872</v>
      </c>
      <c r="M8" s="1985">
        <v>1947</v>
      </c>
      <c r="N8" s="1985">
        <v>5428</v>
      </c>
      <c r="O8" s="1985">
        <v>5804</v>
      </c>
      <c r="P8" s="1985">
        <v>4934</v>
      </c>
      <c r="Q8" s="1986">
        <v>7877</v>
      </c>
    </row>
    <row r="9" spans="2:17" x14ac:dyDescent="0.25">
      <c r="B9" s="1987" t="s">
        <v>62</v>
      </c>
      <c r="C9" s="1988">
        <v>28</v>
      </c>
      <c r="D9" s="1989">
        <v>38</v>
      </c>
      <c r="E9" s="1990">
        <v>35.714285714285722</v>
      </c>
      <c r="F9" s="1988">
        <v>31</v>
      </c>
      <c r="G9" s="1991">
        <v>3</v>
      </c>
      <c r="H9" s="1992">
        <v>0</v>
      </c>
      <c r="I9" s="1993">
        <v>0</v>
      </c>
      <c r="J9" s="1993">
        <v>0</v>
      </c>
      <c r="K9" s="1993">
        <v>6</v>
      </c>
      <c r="L9" s="1993">
        <v>8</v>
      </c>
      <c r="M9" s="1993">
        <v>4</v>
      </c>
      <c r="N9" s="1993">
        <v>6</v>
      </c>
      <c r="O9" s="1993">
        <v>6</v>
      </c>
      <c r="P9" s="1993">
        <v>2</v>
      </c>
      <c r="Q9" s="1994">
        <v>2</v>
      </c>
    </row>
    <row r="10" spans="2:17" x14ac:dyDescent="0.25">
      <c r="B10" s="1987" t="s">
        <v>63</v>
      </c>
      <c r="C10" s="1980">
        <v>160</v>
      </c>
      <c r="D10" s="1981">
        <v>112</v>
      </c>
      <c r="E10" s="1995">
        <v>-30</v>
      </c>
      <c r="F10" s="1996">
        <v>84</v>
      </c>
      <c r="G10" s="1997">
        <v>28</v>
      </c>
      <c r="H10" s="1998">
        <v>0</v>
      </c>
      <c r="I10" s="1999">
        <v>0</v>
      </c>
      <c r="J10" s="1999">
        <v>0</v>
      </c>
      <c r="K10" s="1999">
        <v>0</v>
      </c>
      <c r="L10" s="1999">
        <v>0</v>
      </c>
      <c r="M10" s="1999">
        <v>0</v>
      </c>
      <c r="N10" s="1999">
        <v>8</v>
      </c>
      <c r="O10" s="1999">
        <v>7</v>
      </c>
      <c r="P10" s="1999">
        <v>26</v>
      </c>
      <c r="Q10" s="2000">
        <v>71</v>
      </c>
    </row>
    <row r="11" spans="2:17" x14ac:dyDescent="0.25">
      <c r="B11" s="1987" t="s">
        <v>160</v>
      </c>
      <c r="C11" s="2001">
        <v>809</v>
      </c>
      <c r="D11" s="2002">
        <v>684</v>
      </c>
      <c r="E11" s="2003">
        <v>-15.451174289245984</v>
      </c>
      <c r="F11" s="2001">
        <v>314</v>
      </c>
      <c r="G11" s="2004">
        <v>107</v>
      </c>
      <c r="H11" s="1992">
        <v>4</v>
      </c>
      <c r="I11" s="1993">
        <v>2</v>
      </c>
      <c r="J11" s="1993">
        <v>12</v>
      </c>
      <c r="K11" s="1993">
        <v>21</v>
      </c>
      <c r="L11" s="1993">
        <v>59</v>
      </c>
      <c r="M11" s="1993">
        <v>41</v>
      </c>
      <c r="N11" s="1993">
        <v>73</v>
      </c>
      <c r="O11" s="1993">
        <v>107</v>
      </c>
      <c r="P11" s="1993">
        <v>51</v>
      </c>
      <c r="Q11" s="1994">
        <v>51</v>
      </c>
    </row>
    <row r="12" spans="2:17" x14ac:dyDescent="0.25">
      <c r="B12" s="2005" t="s">
        <v>133</v>
      </c>
      <c r="C12" s="2001">
        <v>3246</v>
      </c>
      <c r="D12" s="2002">
        <v>2645</v>
      </c>
      <c r="E12" s="2003">
        <v>-18.515095502156498</v>
      </c>
      <c r="F12" s="2001">
        <v>332</v>
      </c>
      <c r="G12" s="2004">
        <v>157</v>
      </c>
      <c r="H12" s="1992">
        <v>4</v>
      </c>
      <c r="I12" s="1993">
        <v>1</v>
      </c>
      <c r="J12" s="1993">
        <v>2</v>
      </c>
      <c r="K12" s="1993">
        <v>15</v>
      </c>
      <c r="L12" s="1993">
        <v>24</v>
      </c>
      <c r="M12" s="1993">
        <v>46</v>
      </c>
      <c r="N12" s="1993">
        <v>108</v>
      </c>
      <c r="O12" s="1993">
        <v>110</v>
      </c>
      <c r="P12" s="1993">
        <v>82</v>
      </c>
      <c r="Q12" s="1994">
        <v>97</v>
      </c>
    </row>
    <row r="13" spans="2:17" x14ac:dyDescent="0.25">
      <c r="B13" s="1987" t="s">
        <v>134</v>
      </c>
      <c r="C13" s="2001">
        <v>191</v>
      </c>
      <c r="D13" s="2002">
        <v>200</v>
      </c>
      <c r="E13" s="2003">
        <v>4.712041884816756</v>
      </c>
      <c r="F13" s="2001">
        <v>93</v>
      </c>
      <c r="G13" s="2004">
        <v>26</v>
      </c>
      <c r="H13" s="1992">
        <v>2</v>
      </c>
      <c r="I13" s="1993">
        <v>16</v>
      </c>
      <c r="J13" s="1993">
        <v>21</v>
      </c>
      <c r="K13" s="1993">
        <v>34</v>
      </c>
      <c r="L13" s="1993">
        <v>3</v>
      </c>
      <c r="M13" s="1993">
        <v>6</v>
      </c>
      <c r="N13" s="1993">
        <v>26</v>
      </c>
      <c r="O13" s="1993">
        <v>9</v>
      </c>
      <c r="P13" s="1993">
        <v>2</v>
      </c>
      <c r="Q13" s="1994">
        <v>0</v>
      </c>
    </row>
    <row r="14" spans="2:17" ht="15.75" thickBot="1" x14ac:dyDescent="0.3">
      <c r="B14" s="2006" t="s">
        <v>67</v>
      </c>
      <c r="C14" s="2007">
        <v>1616</v>
      </c>
      <c r="D14" s="2008">
        <v>1696</v>
      </c>
      <c r="E14" s="1995">
        <v>4.9504950495049513</v>
      </c>
      <c r="F14" s="2009">
        <v>703</v>
      </c>
      <c r="G14" s="2010">
        <v>627</v>
      </c>
      <c r="H14" s="1998">
        <v>21</v>
      </c>
      <c r="I14" s="1999">
        <v>38</v>
      </c>
      <c r="J14" s="1999">
        <v>37</v>
      </c>
      <c r="K14" s="1999">
        <v>73</v>
      </c>
      <c r="L14" s="1999">
        <v>82</v>
      </c>
      <c r="M14" s="1999">
        <v>88</v>
      </c>
      <c r="N14" s="1999">
        <v>152</v>
      </c>
      <c r="O14" s="1999">
        <v>211</v>
      </c>
      <c r="P14" s="1999">
        <v>176</v>
      </c>
      <c r="Q14" s="2000">
        <v>452</v>
      </c>
    </row>
    <row r="15" spans="2:17" ht="15.75" thickBot="1" x14ac:dyDescent="0.3">
      <c r="B15" s="2011" t="s">
        <v>161</v>
      </c>
      <c r="C15" s="2012">
        <v>48880</v>
      </c>
      <c r="D15" s="2013">
        <v>49355</v>
      </c>
      <c r="E15" s="2014">
        <v>0.97176759410801594</v>
      </c>
      <c r="F15" s="2012">
        <v>18961</v>
      </c>
      <c r="G15" s="2015">
        <v>18014</v>
      </c>
      <c r="H15" s="2016">
        <v>3097</v>
      </c>
      <c r="I15" s="2017">
        <v>1000</v>
      </c>
      <c r="J15" s="2017">
        <v>1049</v>
      </c>
      <c r="K15" s="2017">
        <v>1771</v>
      </c>
      <c r="L15" s="2017">
        <v>2048</v>
      </c>
      <c r="M15" s="2017">
        <v>2132</v>
      </c>
      <c r="N15" s="2017">
        <v>5801</v>
      </c>
      <c r="O15" s="2017">
        <v>6254</v>
      </c>
      <c r="P15" s="2017">
        <v>5273</v>
      </c>
      <c r="Q15" s="2018">
        <v>8550</v>
      </c>
    </row>
    <row r="16" spans="2:17" ht="15.75" thickBot="1" x14ac:dyDescent="0.3">
      <c r="B16" s="2006" t="s">
        <v>137</v>
      </c>
      <c r="C16" s="2009">
        <v>2045</v>
      </c>
      <c r="D16" s="2019">
        <v>2130</v>
      </c>
      <c r="E16" s="1995">
        <v>4.1564792176039163</v>
      </c>
      <c r="F16" s="2009">
        <v>1093</v>
      </c>
      <c r="G16" s="2010">
        <v>861</v>
      </c>
      <c r="H16" s="2020">
        <v>108</v>
      </c>
      <c r="I16" s="2021">
        <v>28</v>
      </c>
      <c r="J16" s="2021">
        <v>47</v>
      </c>
      <c r="K16" s="2021">
        <v>158</v>
      </c>
      <c r="L16" s="2021">
        <v>123</v>
      </c>
      <c r="M16" s="2021">
        <v>119</v>
      </c>
      <c r="N16" s="2021">
        <v>262</v>
      </c>
      <c r="O16" s="2021">
        <v>260</v>
      </c>
      <c r="P16" s="2021">
        <v>300</v>
      </c>
      <c r="Q16" s="2022">
        <v>549</v>
      </c>
    </row>
    <row r="17" spans="2:17" ht="15.75" thickBot="1" x14ac:dyDescent="0.3">
      <c r="B17" s="2023" t="s">
        <v>162</v>
      </c>
      <c r="C17" s="2012">
        <v>50925</v>
      </c>
      <c r="D17" s="2013">
        <v>51485</v>
      </c>
      <c r="E17" s="2014">
        <v>1.0996563573883122</v>
      </c>
      <c r="F17" s="2012">
        <v>20054</v>
      </c>
      <c r="G17" s="2015">
        <v>18875</v>
      </c>
      <c r="H17" s="2024">
        <v>3205</v>
      </c>
      <c r="I17" s="2025">
        <v>1028</v>
      </c>
      <c r="J17" s="2025">
        <v>1096</v>
      </c>
      <c r="K17" s="2025">
        <v>1929</v>
      </c>
      <c r="L17" s="2025">
        <v>2171</v>
      </c>
      <c r="M17" s="2025">
        <v>2251</v>
      </c>
      <c r="N17" s="2025">
        <v>6063</v>
      </c>
      <c r="O17" s="2025">
        <v>6514</v>
      </c>
      <c r="P17" s="2025">
        <v>5573</v>
      </c>
      <c r="Q17" s="2026">
        <v>9099</v>
      </c>
    </row>
    <row r="18" spans="2:17" ht="15.75" thickBot="1" x14ac:dyDescent="0.3">
      <c r="B18" s="1790" t="s">
        <v>139</v>
      </c>
      <c r="C18" s="2027">
        <v>9283</v>
      </c>
      <c r="D18" s="2028">
        <v>9939</v>
      </c>
      <c r="E18" s="2029">
        <v>7.0666810298395006</v>
      </c>
      <c r="F18" s="2027">
        <v>3305</v>
      </c>
      <c r="G18" s="2030">
        <v>6634</v>
      </c>
      <c r="H18" s="2031">
        <v>2905</v>
      </c>
      <c r="I18" s="2032">
        <v>819</v>
      </c>
      <c r="J18" s="2032">
        <v>712</v>
      </c>
      <c r="K18" s="2032">
        <v>543</v>
      </c>
      <c r="L18" s="2032">
        <v>388</v>
      </c>
      <c r="M18" s="2032">
        <v>403</v>
      </c>
      <c r="N18" s="2032">
        <v>1172</v>
      </c>
      <c r="O18" s="2032">
        <v>1066</v>
      </c>
      <c r="P18" s="2032">
        <v>764</v>
      </c>
      <c r="Q18" s="2033">
        <v>1167</v>
      </c>
    </row>
    <row r="20" spans="2:17" x14ac:dyDescent="0.25">
      <c r="B20" s="431" t="s">
        <v>2513</v>
      </c>
    </row>
    <row r="21" spans="2:17" ht="15.75" thickBot="1" x14ac:dyDescent="0.3"/>
    <row r="22" spans="2:17" x14ac:dyDescent="0.25">
      <c r="B22" s="7745" t="s">
        <v>199</v>
      </c>
      <c r="C22" s="7748" t="s">
        <v>1316</v>
      </c>
      <c r="D22" s="7749"/>
      <c r="E22" s="7752" t="s">
        <v>125</v>
      </c>
      <c r="F22" s="7755" t="s">
        <v>1317</v>
      </c>
      <c r="G22" s="7733" t="s">
        <v>1318</v>
      </c>
      <c r="H22" s="7733" t="s">
        <v>1319</v>
      </c>
      <c r="I22" s="7736" t="s">
        <v>1241</v>
      </c>
      <c r="J22" s="7739" t="s">
        <v>228</v>
      </c>
      <c r="K22" s="7742" t="s">
        <v>229</v>
      </c>
      <c r="L22" s="7755" t="s">
        <v>1258</v>
      </c>
      <c r="M22" s="7742" t="s">
        <v>1257</v>
      </c>
    </row>
    <row r="23" spans="2:17" ht="15.75" thickBot="1" x14ac:dyDescent="0.3">
      <c r="B23" s="7746"/>
      <c r="C23" s="7750"/>
      <c r="D23" s="7751"/>
      <c r="E23" s="7753"/>
      <c r="F23" s="7756"/>
      <c r="G23" s="7734"/>
      <c r="H23" s="7734"/>
      <c r="I23" s="7737"/>
      <c r="J23" s="7740"/>
      <c r="K23" s="7743"/>
      <c r="L23" s="7756"/>
      <c r="M23" s="7743"/>
    </row>
    <row r="24" spans="2:17" ht="15.75" thickBot="1" x14ac:dyDescent="0.3">
      <c r="B24" s="7747"/>
      <c r="C24" s="1977" t="s">
        <v>1</v>
      </c>
      <c r="D24" s="1978" t="s">
        <v>2360</v>
      </c>
      <c r="E24" s="7754"/>
      <c r="F24" s="7757"/>
      <c r="G24" s="7735"/>
      <c r="H24" s="7735"/>
      <c r="I24" s="7738"/>
      <c r="J24" s="7741"/>
      <c r="K24" s="7744"/>
      <c r="L24" s="7757"/>
      <c r="M24" s="7744"/>
    </row>
    <row r="25" spans="2:17" ht="15.75" thickBot="1" x14ac:dyDescent="0.3">
      <c r="B25" s="1798" t="s">
        <v>173</v>
      </c>
      <c r="C25" s="2036">
        <v>13781</v>
      </c>
      <c r="D25" s="2037">
        <v>13546</v>
      </c>
      <c r="E25" s="2038">
        <v>-1.7052463536753493</v>
      </c>
      <c r="F25" s="2039">
        <v>633</v>
      </c>
      <c r="G25" s="2040">
        <v>174</v>
      </c>
      <c r="H25" s="2040">
        <v>207</v>
      </c>
      <c r="I25" s="2041">
        <v>8566</v>
      </c>
      <c r="J25" s="2042">
        <v>4530</v>
      </c>
      <c r="K25" s="2039">
        <v>5050</v>
      </c>
      <c r="L25" s="2043">
        <v>9580</v>
      </c>
      <c r="M25" s="2037">
        <v>3966</v>
      </c>
    </row>
    <row r="26" spans="2:17" x14ac:dyDescent="0.25">
      <c r="B26" s="1611" t="s">
        <v>1244</v>
      </c>
      <c r="C26" s="2044">
        <v>4933</v>
      </c>
      <c r="D26" s="2045">
        <v>5282</v>
      </c>
      <c r="E26" s="2046">
        <v>7.074802351510229</v>
      </c>
      <c r="F26" s="2047">
        <v>243</v>
      </c>
      <c r="G26" s="2048">
        <v>85</v>
      </c>
      <c r="H26" s="2048">
        <v>68</v>
      </c>
      <c r="I26" s="2049">
        <v>3656</v>
      </c>
      <c r="J26" s="2050">
        <v>2140</v>
      </c>
      <c r="K26" s="2047">
        <v>1912</v>
      </c>
      <c r="L26" s="2051">
        <v>4052</v>
      </c>
      <c r="M26" s="2045">
        <v>1230</v>
      </c>
    </row>
    <row r="27" spans="2:17" x14ac:dyDescent="0.25">
      <c r="B27" s="1814" t="s">
        <v>175</v>
      </c>
      <c r="C27" s="2044">
        <v>3979</v>
      </c>
      <c r="D27" s="2045">
        <v>4145</v>
      </c>
      <c r="E27" s="2046">
        <v>4.1719024880623152</v>
      </c>
      <c r="F27" s="2047">
        <v>246</v>
      </c>
      <c r="G27" s="2048">
        <v>87</v>
      </c>
      <c r="H27" s="2048">
        <v>70</v>
      </c>
      <c r="I27" s="2049">
        <v>2713</v>
      </c>
      <c r="J27" s="2050">
        <v>1623</v>
      </c>
      <c r="K27" s="2047">
        <v>1493</v>
      </c>
      <c r="L27" s="2051">
        <v>3116</v>
      </c>
      <c r="M27" s="2045">
        <v>1029</v>
      </c>
    </row>
    <row r="28" spans="2:17" x14ac:dyDescent="0.25">
      <c r="B28" s="1814" t="s">
        <v>176</v>
      </c>
      <c r="C28" s="2044">
        <v>3039</v>
      </c>
      <c r="D28" s="2045">
        <v>3103</v>
      </c>
      <c r="E28" s="2046">
        <v>2.1059559065482034</v>
      </c>
      <c r="F28" s="2047">
        <v>236</v>
      </c>
      <c r="G28" s="2048">
        <v>62</v>
      </c>
      <c r="H28" s="2048">
        <v>81</v>
      </c>
      <c r="I28" s="2049">
        <v>1738</v>
      </c>
      <c r="J28" s="2050">
        <v>1067</v>
      </c>
      <c r="K28" s="2047">
        <v>1050</v>
      </c>
      <c r="L28" s="2051">
        <v>2117</v>
      </c>
      <c r="M28" s="2045">
        <v>986</v>
      </c>
    </row>
    <row r="29" spans="2:17" ht="15.75" thickBot="1" x14ac:dyDescent="0.3">
      <c r="B29" s="1819" t="s">
        <v>177</v>
      </c>
      <c r="C29" s="2052">
        <v>4210</v>
      </c>
      <c r="D29" s="2053">
        <v>3554</v>
      </c>
      <c r="E29" s="2054">
        <v>-15.581947743467936</v>
      </c>
      <c r="F29" s="2055">
        <v>258</v>
      </c>
      <c r="G29" s="2056">
        <v>56</v>
      </c>
      <c r="H29" s="2056">
        <v>67</v>
      </c>
      <c r="I29" s="2057">
        <v>2388</v>
      </c>
      <c r="J29" s="2058">
        <v>1484</v>
      </c>
      <c r="K29" s="2055">
        <v>1285</v>
      </c>
      <c r="L29" s="2059">
        <v>2769</v>
      </c>
      <c r="M29" s="2053">
        <v>785</v>
      </c>
    </row>
    <row r="30" spans="2:17" x14ac:dyDescent="0.25">
      <c r="B30" s="1611" t="s">
        <v>1119</v>
      </c>
      <c r="C30" s="2060">
        <v>1171</v>
      </c>
      <c r="D30" s="2061">
        <v>1246</v>
      </c>
      <c r="E30" s="2062">
        <v>6.4047822374039214</v>
      </c>
      <c r="F30" s="2063">
        <v>70</v>
      </c>
      <c r="G30" s="2064">
        <v>24</v>
      </c>
      <c r="H30" s="2064">
        <v>16</v>
      </c>
      <c r="I30" s="2065">
        <v>950</v>
      </c>
      <c r="J30" s="2066">
        <v>621</v>
      </c>
      <c r="K30" s="2063">
        <v>439</v>
      </c>
      <c r="L30" s="2067">
        <v>1060</v>
      </c>
      <c r="M30" s="2061">
        <v>186</v>
      </c>
    </row>
    <row r="31" spans="2:17" x14ac:dyDescent="0.25">
      <c r="B31" s="1814" t="s">
        <v>179</v>
      </c>
      <c r="C31" s="2044">
        <v>1437</v>
      </c>
      <c r="D31" s="2045">
        <v>1460</v>
      </c>
      <c r="E31" s="2046">
        <v>1.6005567153792697</v>
      </c>
      <c r="F31" s="2047">
        <v>97</v>
      </c>
      <c r="G31" s="2048">
        <v>57</v>
      </c>
      <c r="H31" s="2048">
        <v>54</v>
      </c>
      <c r="I31" s="2049">
        <v>960</v>
      </c>
      <c r="J31" s="2050">
        <v>571</v>
      </c>
      <c r="K31" s="2047">
        <v>597</v>
      </c>
      <c r="L31" s="2051">
        <v>1168</v>
      </c>
      <c r="M31" s="2045">
        <v>292</v>
      </c>
    </row>
    <row r="32" spans="2:17" x14ac:dyDescent="0.25">
      <c r="B32" s="1814" t="s">
        <v>180</v>
      </c>
      <c r="C32" s="2044">
        <v>1868</v>
      </c>
      <c r="D32" s="2045">
        <v>1922</v>
      </c>
      <c r="E32" s="2046">
        <v>2.8907922912205493</v>
      </c>
      <c r="F32" s="2047">
        <v>130</v>
      </c>
      <c r="G32" s="2048">
        <v>33</v>
      </c>
      <c r="H32" s="2048">
        <v>61</v>
      </c>
      <c r="I32" s="2049">
        <v>1325</v>
      </c>
      <c r="J32" s="2050">
        <v>744</v>
      </c>
      <c r="K32" s="2047">
        <v>805</v>
      </c>
      <c r="L32" s="2051">
        <v>1549</v>
      </c>
      <c r="M32" s="2045">
        <v>373</v>
      </c>
    </row>
    <row r="33" spans="2:13" x14ac:dyDescent="0.25">
      <c r="B33" s="1814" t="s">
        <v>181</v>
      </c>
      <c r="C33" s="2044">
        <v>1542</v>
      </c>
      <c r="D33" s="2045">
        <v>1901</v>
      </c>
      <c r="E33" s="2046">
        <v>23.281452658884575</v>
      </c>
      <c r="F33" s="2047">
        <v>59</v>
      </c>
      <c r="G33" s="2048">
        <v>33</v>
      </c>
      <c r="H33" s="2048">
        <v>33</v>
      </c>
      <c r="I33" s="2049">
        <v>1473</v>
      </c>
      <c r="J33" s="2050">
        <v>975</v>
      </c>
      <c r="K33" s="2047">
        <v>623</v>
      </c>
      <c r="L33" s="2051">
        <v>1598</v>
      </c>
      <c r="M33" s="2045">
        <v>303</v>
      </c>
    </row>
    <row r="34" spans="2:13" x14ac:dyDescent="0.25">
      <c r="B34" s="1814" t="s">
        <v>1120</v>
      </c>
      <c r="C34" s="2044">
        <v>1449</v>
      </c>
      <c r="D34" s="2045">
        <v>1410</v>
      </c>
      <c r="E34" s="2046">
        <v>-2.6915113871635583</v>
      </c>
      <c r="F34" s="2047">
        <v>103</v>
      </c>
      <c r="G34" s="2048">
        <v>28</v>
      </c>
      <c r="H34" s="2048">
        <v>44</v>
      </c>
      <c r="I34" s="2049">
        <v>976</v>
      </c>
      <c r="J34" s="2050">
        <v>632</v>
      </c>
      <c r="K34" s="2047">
        <v>519</v>
      </c>
      <c r="L34" s="2051">
        <v>1151</v>
      </c>
      <c r="M34" s="2045">
        <v>259</v>
      </c>
    </row>
    <row r="35" spans="2:13" ht="15.75" thickBot="1" x14ac:dyDescent="0.3">
      <c r="B35" s="1830" t="s">
        <v>183</v>
      </c>
      <c r="C35" s="2068">
        <v>2892</v>
      </c>
      <c r="D35" s="2069">
        <v>2943</v>
      </c>
      <c r="E35" s="2070">
        <v>1.7634854771784205</v>
      </c>
      <c r="F35" s="2071">
        <v>107</v>
      </c>
      <c r="G35" s="2072">
        <v>41</v>
      </c>
      <c r="H35" s="2072">
        <v>53</v>
      </c>
      <c r="I35" s="2073">
        <v>1957</v>
      </c>
      <c r="J35" s="2074">
        <v>1320</v>
      </c>
      <c r="K35" s="2071">
        <v>838</v>
      </c>
      <c r="L35" s="2075">
        <v>2158</v>
      </c>
      <c r="M35" s="2069">
        <v>785</v>
      </c>
    </row>
    <row r="36" spans="2:13" x14ac:dyDescent="0.25">
      <c r="B36" s="1832" t="s">
        <v>1121</v>
      </c>
      <c r="C36" s="2044">
        <v>1217</v>
      </c>
      <c r="D36" s="2045">
        <v>1242</v>
      </c>
      <c r="E36" s="2046">
        <v>2.0542317173377143</v>
      </c>
      <c r="F36" s="2047">
        <v>119</v>
      </c>
      <c r="G36" s="2048">
        <v>59</v>
      </c>
      <c r="H36" s="2048">
        <v>35</v>
      </c>
      <c r="I36" s="2049">
        <v>778</v>
      </c>
      <c r="J36" s="2050">
        <v>498</v>
      </c>
      <c r="K36" s="2047">
        <v>493</v>
      </c>
      <c r="L36" s="2051">
        <v>991</v>
      </c>
      <c r="M36" s="2045">
        <v>251</v>
      </c>
    </row>
    <row r="37" spans="2:13" x14ac:dyDescent="0.25">
      <c r="B37" s="1814" t="s">
        <v>185</v>
      </c>
      <c r="C37" s="2044">
        <v>1620</v>
      </c>
      <c r="D37" s="2045">
        <v>1647</v>
      </c>
      <c r="E37" s="2046">
        <v>1.6666666666666572</v>
      </c>
      <c r="F37" s="2047">
        <v>103</v>
      </c>
      <c r="G37" s="2048">
        <v>25</v>
      </c>
      <c r="H37" s="2048">
        <v>38</v>
      </c>
      <c r="I37" s="2049">
        <v>965</v>
      </c>
      <c r="J37" s="2050">
        <v>614</v>
      </c>
      <c r="K37" s="2047">
        <v>517</v>
      </c>
      <c r="L37" s="2051">
        <v>1131</v>
      </c>
      <c r="M37" s="2045">
        <v>516</v>
      </c>
    </row>
    <row r="38" spans="2:13" x14ac:dyDescent="0.25">
      <c r="B38" s="55" t="s">
        <v>1122</v>
      </c>
      <c r="C38" s="2044">
        <v>1269</v>
      </c>
      <c r="D38" s="2045">
        <v>1398</v>
      </c>
      <c r="E38" s="2046">
        <v>10.165484633569747</v>
      </c>
      <c r="F38" s="2047">
        <v>207</v>
      </c>
      <c r="G38" s="2048">
        <v>75</v>
      </c>
      <c r="H38" s="2048">
        <v>51</v>
      </c>
      <c r="I38" s="2049">
        <v>827</v>
      </c>
      <c r="J38" s="2050">
        <v>539</v>
      </c>
      <c r="K38" s="2047">
        <v>621</v>
      </c>
      <c r="L38" s="2051">
        <v>1160</v>
      </c>
      <c r="M38" s="2045">
        <v>238</v>
      </c>
    </row>
    <row r="39" spans="2:13" x14ac:dyDescent="0.25">
      <c r="B39" s="1814" t="s">
        <v>187</v>
      </c>
      <c r="C39" s="2044">
        <v>954</v>
      </c>
      <c r="D39" s="2045">
        <v>1006</v>
      </c>
      <c r="E39" s="2046">
        <v>5.4507337526205504</v>
      </c>
      <c r="F39" s="2047">
        <v>82</v>
      </c>
      <c r="G39" s="2048">
        <v>20</v>
      </c>
      <c r="H39" s="2048">
        <v>21</v>
      </c>
      <c r="I39" s="2049">
        <v>717</v>
      </c>
      <c r="J39" s="2050">
        <v>359</v>
      </c>
      <c r="K39" s="2047">
        <v>481</v>
      </c>
      <c r="L39" s="2051">
        <v>840</v>
      </c>
      <c r="M39" s="2045">
        <v>166</v>
      </c>
    </row>
    <row r="40" spans="2:13" x14ac:dyDescent="0.25">
      <c r="B40" s="1814" t="s">
        <v>188</v>
      </c>
      <c r="C40" s="2044">
        <v>903</v>
      </c>
      <c r="D40" s="2045">
        <v>1053</v>
      </c>
      <c r="E40" s="2046">
        <v>16.611295681063126</v>
      </c>
      <c r="F40" s="2047">
        <v>70</v>
      </c>
      <c r="G40" s="2048">
        <v>42</v>
      </c>
      <c r="H40" s="2048">
        <v>59</v>
      </c>
      <c r="I40" s="2049">
        <v>721</v>
      </c>
      <c r="J40" s="2050">
        <v>493</v>
      </c>
      <c r="K40" s="2047">
        <v>399</v>
      </c>
      <c r="L40" s="2051">
        <v>892</v>
      </c>
      <c r="M40" s="2045">
        <v>161</v>
      </c>
    </row>
    <row r="41" spans="2:13" x14ac:dyDescent="0.25">
      <c r="B41" s="1814" t="s">
        <v>189</v>
      </c>
      <c r="C41" s="2044">
        <v>1136</v>
      </c>
      <c r="D41" s="2045">
        <v>1275</v>
      </c>
      <c r="E41" s="2046">
        <v>12.235915492957744</v>
      </c>
      <c r="F41" s="2047">
        <v>68</v>
      </c>
      <c r="G41" s="2048">
        <v>29</v>
      </c>
      <c r="H41" s="2048">
        <v>32</v>
      </c>
      <c r="I41" s="2049">
        <v>830</v>
      </c>
      <c r="J41" s="2050">
        <v>517</v>
      </c>
      <c r="K41" s="2047">
        <v>442</v>
      </c>
      <c r="L41" s="2051">
        <v>959</v>
      </c>
      <c r="M41" s="2045">
        <v>316</v>
      </c>
    </row>
    <row r="42" spans="2:13" x14ac:dyDescent="0.25">
      <c r="B42" s="1814" t="s">
        <v>190</v>
      </c>
      <c r="C42" s="2044">
        <v>810</v>
      </c>
      <c r="D42" s="2045">
        <v>613</v>
      </c>
      <c r="E42" s="2046">
        <v>-24.320987654320987</v>
      </c>
      <c r="F42" s="2047">
        <v>94</v>
      </c>
      <c r="G42" s="2048">
        <v>17</v>
      </c>
      <c r="H42" s="2048">
        <v>16</v>
      </c>
      <c r="I42" s="2049">
        <v>372</v>
      </c>
      <c r="J42" s="2050">
        <v>226</v>
      </c>
      <c r="K42" s="2047">
        <v>273</v>
      </c>
      <c r="L42" s="2051">
        <v>499</v>
      </c>
      <c r="M42" s="2045">
        <v>114</v>
      </c>
    </row>
    <row r="43" spans="2:13" x14ac:dyDescent="0.25">
      <c r="B43" s="1814" t="s">
        <v>191</v>
      </c>
      <c r="C43" s="2044">
        <v>1761</v>
      </c>
      <c r="D43" s="2045">
        <v>1758</v>
      </c>
      <c r="E43" s="2046">
        <v>-0.17035775127767749</v>
      </c>
      <c r="F43" s="2047">
        <v>185</v>
      </c>
      <c r="G43" s="2048">
        <v>59</v>
      </c>
      <c r="H43" s="2048">
        <v>76</v>
      </c>
      <c r="I43" s="2049">
        <v>1056</v>
      </c>
      <c r="J43" s="2050">
        <v>676</v>
      </c>
      <c r="K43" s="2047">
        <v>700</v>
      </c>
      <c r="L43" s="2051">
        <v>1376</v>
      </c>
      <c r="M43" s="2045">
        <v>382</v>
      </c>
    </row>
    <row r="44" spans="2:13" ht="15.75" thickBot="1" x14ac:dyDescent="0.3">
      <c r="B44" s="1814" t="s">
        <v>1123</v>
      </c>
      <c r="C44" s="2044">
        <v>954</v>
      </c>
      <c r="D44" s="2045">
        <v>981</v>
      </c>
      <c r="E44" s="2046">
        <v>2.8301886792452962</v>
      </c>
      <c r="F44" s="2047">
        <v>95</v>
      </c>
      <c r="G44" s="2076">
        <v>22</v>
      </c>
      <c r="H44" s="2076">
        <v>14</v>
      </c>
      <c r="I44" s="2049">
        <v>632</v>
      </c>
      <c r="J44" s="2050">
        <v>425</v>
      </c>
      <c r="K44" s="2047">
        <v>338</v>
      </c>
      <c r="L44" s="2051">
        <v>763</v>
      </c>
      <c r="M44" s="2045">
        <v>218</v>
      </c>
    </row>
    <row r="45" spans="2:13" ht="15.75" thickBot="1" x14ac:dyDescent="0.3">
      <c r="B45" s="1836" t="s">
        <v>14</v>
      </c>
      <c r="C45" s="2077">
        <v>50925</v>
      </c>
      <c r="D45" s="2078">
        <v>51485</v>
      </c>
      <c r="E45" s="2079">
        <v>1.0996563573883122</v>
      </c>
      <c r="F45" s="2080">
        <v>3205</v>
      </c>
      <c r="G45" s="2081">
        <v>1028</v>
      </c>
      <c r="H45" s="2082">
        <v>1096</v>
      </c>
      <c r="I45" s="2083">
        <v>33600</v>
      </c>
      <c r="J45" s="2084">
        <v>20054</v>
      </c>
      <c r="K45" s="2085">
        <v>18875</v>
      </c>
      <c r="L45" s="2086">
        <v>38929</v>
      </c>
      <c r="M45" s="2087">
        <v>12556</v>
      </c>
    </row>
    <row r="47" spans="2:13" ht="31.5" customHeight="1" x14ac:dyDescent="0.25">
      <c r="B47" s="7705" t="s">
        <v>2843</v>
      </c>
      <c r="C47" s="7758"/>
      <c r="D47" s="7758"/>
      <c r="E47" s="7758"/>
      <c r="F47" s="7758"/>
      <c r="G47" s="7758"/>
      <c r="H47" s="7758"/>
      <c r="I47" s="7758"/>
      <c r="J47" s="7758"/>
      <c r="K47" s="7758"/>
      <c r="L47" s="7758"/>
      <c r="M47" s="7758"/>
    </row>
  </sheetData>
  <mergeCells count="29">
    <mergeCell ref="B47:M47"/>
    <mergeCell ref="O6:O7"/>
    <mergeCell ref="P6:P7"/>
    <mergeCell ref="B5:B7"/>
    <mergeCell ref="C5:D6"/>
    <mergeCell ref="E5:E7"/>
    <mergeCell ref="F5:G5"/>
    <mergeCell ref="H5:Q5"/>
    <mergeCell ref="F6:F7"/>
    <mergeCell ref="G6:G7"/>
    <mergeCell ref="H6:H7"/>
    <mergeCell ref="I6:I7"/>
    <mergeCell ref="J6:J7"/>
    <mergeCell ref="L22:L24"/>
    <mergeCell ref="M22:M24"/>
    <mergeCell ref="Q6:Q7"/>
    <mergeCell ref="B22:B24"/>
    <mergeCell ref="C22:D23"/>
    <mergeCell ref="E22:E24"/>
    <mergeCell ref="F22:F24"/>
    <mergeCell ref="G22:G24"/>
    <mergeCell ref="L6:L7"/>
    <mergeCell ref="M6:M7"/>
    <mergeCell ref="N6:N7"/>
    <mergeCell ref="H22:H24"/>
    <mergeCell ref="I22:I24"/>
    <mergeCell ref="J22:J24"/>
    <mergeCell ref="K22:K24"/>
    <mergeCell ref="K6:K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32"/>
  <sheetViews>
    <sheetView topLeftCell="A160" workbookViewId="0"/>
  </sheetViews>
  <sheetFormatPr defaultRowHeight="15" x14ac:dyDescent="0.25"/>
  <cols>
    <col min="1" max="1" width="4.85546875" style="1864" customWidth="1"/>
    <col min="2" max="2" width="6.42578125" style="1856" customWidth="1"/>
    <col min="3" max="3" width="38.42578125" style="1857" customWidth="1"/>
    <col min="4" max="4" width="7.140625" style="1864" customWidth="1"/>
    <col min="5" max="19" width="6.7109375" style="1864" customWidth="1"/>
    <col min="20" max="20" width="4" style="167" bestFit="1" customWidth="1"/>
    <col min="21" max="43" width="9.140625" style="167"/>
    <col min="44" max="16384" width="9.140625" style="1864"/>
  </cols>
  <sheetData>
    <row r="1" spans="1:21" x14ac:dyDescent="0.25">
      <c r="B1" s="1850"/>
      <c r="C1" s="1851"/>
      <c r="D1" s="2088"/>
      <c r="E1" s="2088"/>
      <c r="F1" s="2088"/>
      <c r="G1" s="2088"/>
      <c r="H1" s="2088"/>
      <c r="I1" s="2088"/>
      <c r="J1" s="2088"/>
      <c r="K1" s="2088"/>
      <c r="L1" s="2089"/>
    </row>
    <row r="2" spans="1:21" x14ac:dyDescent="0.25">
      <c r="B2" s="1950" t="s">
        <v>2515</v>
      </c>
      <c r="C2" s="1851"/>
      <c r="D2" s="2088"/>
      <c r="E2" s="2088"/>
      <c r="F2" s="2088"/>
      <c r="G2" s="2088"/>
      <c r="H2" s="2088"/>
      <c r="I2" s="2088"/>
      <c r="J2" s="2088"/>
      <c r="K2" s="2088"/>
      <c r="L2" s="2089"/>
    </row>
    <row r="3" spans="1:21" ht="20.25" customHeight="1" thickBot="1" x14ac:dyDescent="0.3"/>
    <row r="4" spans="1:21" ht="36.75" thickBot="1" x14ac:dyDescent="0.3">
      <c r="A4"/>
      <c r="B4" s="6006" t="s">
        <v>1214</v>
      </c>
      <c r="C4" s="6007" t="s">
        <v>223</v>
      </c>
      <c r="D4" s="6008" t="s">
        <v>2629</v>
      </c>
      <c r="E4" s="1858" t="s">
        <v>1257</v>
      </c>
      <c r="F4" s="1859" t="s">
        <v>1258</v>
      </c>
      <c r="G4" s="1858" t="s">
        <v>228</v>
      </c>
      <c r="H4" s="1859" t="s">
        <v>229</v>
      </c>
      <c r="I4" s="1858" t="s">
        <v>1259</v>
      </c>
      <c r="J4" s="2090" t="s">
        <v>1260</v>
      </c>
      <c r="K4" s="2091" t="s">
        <v>1261</v>
      </c>
      <c r="L4" s="2091" t="s">
        <v>1308</v>
      </c>
      <c r="M4" s="2091" t="s">
        <v>1309</v>
      </c>
      <c r="N4" s="2091" t="s">
        <v>1310</v>
      </c>
      <c r="O4" s="2091" t="s">
        <v>1311</v>
      </c>
      <c r="P4" s="2091" t="s">
        <v>1312</v>
      </c>
      <c r="Q4" s="2091" t="s">
        <v>1313</v>
      </c>
      <c r="R4" s="2092" t="s">
        <v>1320</v>
      </c>
      <c r="S4" s="6009" t="s">
        <v>2630</v>
      </c>
      <c r="T4"/>
      <c r="U4"/>
    </row>
    <row r="5" spans="1:21" ht="23.25" thickBot="1" x14ac:dyDescent="0.3">
      <c r="A5"/>
      <c r="B5" s="1865" t="s">
        <v>820</v>
      </c>
      <c r="C5" s="1866" t="s">
        <v>595</v>
      </c>
      <c r="D5" s="2093">
        <v>121</v>
      </c>
      <c r="E5" s="2094">
        <v>0</v>
      </c>
      <c r="F5" s="2095">
        <v>121</v>
      </c>
      <c r="G5" s="2096">
        <v>89</v>
      </c>
      <c r="H5" s="2095">
        <v>32</v>
      </c>
      <c r="I5" s="2093">
        <v>0</v>
      </c>
      <c r="J5" s="2097">
        <v>0</v>
      </c>
      <c r="K5" s="2098">
        <v>0</v>
      </c>
      <c r="L5" s="2099">
        <v>0</v>
      </c>
      <c r="M5" s="2098">
        <v>2</v>
      </c>
      <c r="N5" s="2098">
        <v>2</v>
      </c>
      <c r="O5" s="2097">
        <v>9</v>
      </c>
      <c r="P5" s="2098">
        <v>7</v>
      </c>
      <c r="Q5" s="2098">
        <v>27</v>
      </c>
      <c r="R5" s="2093">
        <v>74</v>
      </c>
      <c r="S5" s="2100">
        <v>5</v>
      </c>
      <c r="T5"/>
      <c r="U5"/>
    </row>
    <row r="6" spans="1:21" x14ac:dyDescent="0.25">
      <c r="A6"/>
      <c r="B6" s="1504" t="s">
        <v>823</v>
      </c>
      <c r="C6" s="1499" t="s">
        <v>502</v>
      </c>
      <c r="D6" s="1878">
        <v>1</v>
      </c>
      <c r="E6" s="1879">
        <v>0</v>
      </c>
      <c r="F6" s="1880">
        <v>1</v>
      </c>
      <c r="G6" s="1879">
        <v>1</v>
      </c>
      <c r="H6" s="1880">
        <v>0</v>
      </c>
      <c r="I6" s="1881">
        <v>0</v>
      </c>
      <c r="J6" s="2103">
        <v>0</v>
      </c>
      <c r="K6" s="2103">
        <v>0</v>
      </c>
      <c r="L6" s="2103">
        <v>0</v>
      </c>
      <c r="M6" s="2103">
        <v>0</v>
      </c>
      <c r="N6" s="2103">
        <v>0</v>
      </c>
      <c r="O6" s="2103">
        <v>0</v>
      </c>
      <c r="P6" s="2103">
        <v>0</v>
      </c>
      <c r="Q6" s="2103">
        <v>0</v>
      </c>
      <c r="R6" s="2104">
        <v>1</v>
      </c>
      <c r="S6" s="1882">
        <v>1</v>
      </c>
      <c r="T6"/>
      <c r="U6"/>
    </row>
    <row r="7" spans="1:21" x14ac:dyDescent="0.25">
      <c r="A7"/>
      <c r="B7" s="1504" t="s">
        <v>448</v>
      </c>
      <c r="C7" s="1499" t="s">
        <v>449</v>
      </c>
      <c r="D7" s="1878">
        <v>108</v>
      </c>
      <c r="E7" s="1879">
        <v>0</v>
      </c>
      <c r="F7" s="1880">
        <v>108</v>
      </c>
      <c r="G7" s="1879">
        <v>80</v>
      </c>
      <c r="H7" s="1880">
        <v>28</v>
      </c>
      <c r="I7" s="1881">
        <v>0</v>
      </c>
      <c r="J7" s="2103">
        <v>0</v>
      </c>
      <c r="K7" s="2103">
        <v>0</v>
      </c>
      <c r="L7" s="2103">
        <v>0</v>
      </c>
      <c r="M7" s="2103">
        <v>0</v>
      </c>
      <c r="N7" s="2103">
        <v>0</v>
      </c>
      <c r="O7" s="2103">
        <v>8</v>
      </c>
      <c r="P7" s="2103">
        <v>7</v>
      </c>
      <c r="Q7" s="2103">
        <v>25</v>
      </c>
      <c r="R7" s="2104">
        <v>68</v>
      </c>
      <c r="S7" s="1882">
        <v>3</v>
      </c>
      <c r="T7"/>
      <c r="U7"/>
    </row>
    <row r="8" spans="1:21" x14ac:dyDescent="0.25">
      <c r="A8"/>
      <c r="B8" s="1504" t="s">
        <v>828</v>
      </c>
      <c r="C8" s="1499" t="s">
        <v>507</v>
      </c>
      <c r="D8" s="1878">
        <v>3</v>
      </c>
      <c r="E8" s="1879">
        <v>0</v>
      </c>
      <c r="F8" s="1880">
        <v>3</v>
      </c>
      <c r="G8" s="1879">
        <v>3</v>
      </c>
      <c r="H8" s="1880">
        <v>0</v>
      </c>
      <c r="I8" s="1881">
        <v>0</v>
      </c>
      <c r="J8" s="2103">
        <v>0</v>
      </c>
      <c r="K8" s="2103">
        <v>0</v>
      </c>
      <c r="L8" s="2103">
        <v>0</v>
      </c>
      <c r="M8" s="2103">
        <v>0</v>
      </c>
      <c r="N8" s="2103">
        <v>0</v>
      </c>
      <c r="O8" s="2103">
        <v>0</v>
      </c>
      <c r="P8" s="2103">
        <v>0</v>
      </c>
      <c r="Q8" s="2103">
        <v>1</v>
      </c>
      <c r="R8" s="2104">
        <v>2</v>
      </c>
      <c r="S8" s="1882">
        <v>0</v>
      </c>
      <c r="T8"/>
      <c r="U8"/>
    </row>
    <row r="9" spans="1:21" x14ac:dyDescent="0.25">
      <c r="A9"/>
      <c r="B9" s="1504" t="s">
        <v>829</v>
      </c>
      <c r="C9" s="1499" t="s">
        <v>388</v>
      </c>
      <c r="D9" s="1878">
        <v>2</v>
      </c>
      <c r="E9" s="1879">
        <v>0</v>
      </c>
      <c r="F9" s="1880">
        <v>2</v>
      </c>
      <c r="G9" s="1879">
        <v>2</v>
      </c>
      <c r="H9" s="1880">
        <v>0</v>
      </c>
      <c r="I9" s="1881">
        <v>0</v>
      </c>
      <c r="J9" s="2103">
        <v>0</v>
      </c>
      <c r="K9" s="2103">
        <v>0</v>
      </c>
      <c r="L9" s="2103">
        <v>0</v>
      </c>
      <c r="M9" s="2103">
        <v>0</v>
      </c>
      <c r="N9" s="2103">
        <v>0</v>
      </c>
      <c r="O9" s="2103">
        <v>0</v>
      </c>
      <c r="P9" s="2103">
        <v>0</v>
      </c>
      <c r="Q9" s="2103">
        <v>1</v>
      </c>
      <c r="R9" s="2104">
        <v>1</v>
      </c>
      <c r="S9" s="1882">
        <v>0</v>
      </c>
      <c r="T9"/>
      <c r="U9"/>
    </row>
    <row r="10" spans="1:21" ht="15.75" thickBot="1" x14ac:dyDescent="0.3">
      <c r="A10"/>
      <c r="B10" s="1504" t="s">
        <v>841</v>
      </c>
      <c r="C10" s="1499" t="s">
        <v>842</v>
      </c>
      <c r="D10" s="1878">
        <v>7</v>
      </c>
      <c r="E10" s="1879">
        <v>0</v>
      </c>
      <c r="F10" s="1880">
        <v>7</v>
      </c>
      <c r="G10" s="1879">
        <v>3</v>
      </c>
      <c r="H10" s="1880">
        <v>4</v>
      </c>
      <c r="I10" s="1881">
        <v>0</v>
      </c>
      <c r="J10" s="2103">
        <v>0</v>
      </c>
      <c r="K10" s="2103">
        <v>0</v>
      </c>
      <c r="L10" s="2103">
        <v>0</v>
      </c>
      <c r="M10" s="2103">
        <v>2</v>
      </c>
      <c r="N10" s="2103">
        <v>2</v>
      </c>
      <c r="O10" s="2103">
        <v>1</v>
      </c>
      <c r="P10" s="2103">
        <v>0</v>
      </c>
      <c r="Q10" s="2103">
        <v>0</v>
      </c>
      <c r="R10" s="2104">
        <v>2</v>
      </c>
      <c r="S10" s="1882">
        <v>1</v>
      </c>
      <c r="T10"/>
      <c r="U10"/>
    </row>
    <row r="11" spans="1:21" ht="15.75" thickBot="1" x14ac:dyDescent="0.3">
      <c r="A11"/>
      <c r="B11" s="1865" t="s">
        <v>848</v>
      </c>
      <c r="C11" s="1866" t="s">
        <v>598</v>
      </c>
      <c r="D11" s="1867">
        <v>2485</v>
      </c>
      <c r="E11" s="1868">
        <v>0</v>
      </c>
      <c r="F11" s="1869">
        <v>2485</v>
      </c>
      <c r="G11" s="2094">
        <v>1326</v>
      </c>
      <c r="H11" s="2095">
        <v>1159</v>
      </c>
      <c r="I11" s="2099">
        <v>132</v>
      </c>
      <c r="J11" s="2098">
        <v>86</v>
      </c>
      <c r="K11" s="2098">
        <v>114</v>
      </c>
      <c r="L11" s="2098">
        <v>192</v>
      </c>
      <c r="M11" s="2098">
        <v>213</v>
      </c>
      <c r="N11" s="2098">
        <v>188</v>
      </c>
      <c r="O11" s="2098">
        <v>451</v>
      </c>
      <c r="P11" s="2098">
        <v>417</v>
      </c>
      <c r="Q11" s="2098">
        <v>287</v>
      </c>
      <c r="R11" s="2097">
        <v>405</v>
      </c>
      <c r="S11" s="2100">
        <v>137</v>
      </c>
      <c r="T11"/>
      <c r="U11"/>
    </row>
    <row r="12" spans="1:21" x14ac:dyDescent="0.25">
      <c r="A12"/>
      <c r="B12" s="1722" t="s">
        <v>599</v>
      </c>
      <c r="C12" s="1723" t="s">
        <v>230</v>
      </c>
      <c r="D12" s="1873">
        <v>105</v>
      </c>
      <c r="E12" s="1874">
        <v>0</v>
      </c>
      <c r="F12" s="1875">
        <v>105</v>
      </c>
      <c r="G12" s="2110">
        <v>87</v>
      </c>
      <c r="H12" s="2111">
        <v>18</v>
      </c>
      <c r="I12" s="1876">
        <v>0</v>
      </c>
      <c r="J12" s="2101">
        <v>1</v>
      </c>
      <c r="K12" s="2101">
        <v>0</v>
      </c>
      <c r="L12" s="2101">
        <v>3</v>
      </c>
      <c r="M12" s="2101">
        <v>8</v>
      </c>
      <c r="N12" s="2101">
        <v>6</v>
      </c>
      <c r="O12" s="2101">
        <v>25</v>
      </c>
      <c r="P12" s="2101">
        <v>24</v>
      </c>
      <c r="Q12" s="2101">
        <v>18</v>
      </c>
      <c r="R12" s="2102">
        <v>20</v>
      </c>
      <c r="S12" s="1877">
        <v>8</v>
      </c>
      <c r="T12"/>
      <c r="U12"/>
    </row>
    <row r="13" spans="1:21" x14ac:dyDescent="0.25">
      <c r="A13"/>
      <c r="B13" s="1504" t="s">
        <v>450</v>
      </c>
      <c r="C13" s="1499" t="s">
        <v>601</v>
      </c>
      <c r="D13" s="1878">
        <v>30</v>
      </c>
      <c r="E13" s="1879">
        <v>0</v>
      </c>
      <c r="F13" s="1880">
        <v>30</v>
      </c>
      <c r="G13" s="1879">
        <v>17</v>
      </c>
      <c r="H13" s="1880">
        <v>13</v>
      </c>
      <c r="I13" s="1881">
        <v>3</v>
      </c>
      <c r="J13" s="2103">
        <v>0</v>
      </c>
      <c r="K13" s="2103">
        <v>1</v>
      </c>
      <c r="L13" s="2103">
        <v>2</v>
      </c>
      <c r="M13" s="2103">
        <v>0</v>
      </c>
      <c r="N13" s="2103">
        <v>0</v>
      </c>
      <c r="O13" s="2103">
        <v>7</v>
      </c>
      <c r="P13" s="2103">
        <v>3</v>
      </c>
      <c r="Q13" s="2103">
        <v>1</v>
      </c>
      <c r="R13" s="2104">
        <v>13</v>
      </c>
      <c r="S13" s="1882">
        <v>1</v>
      </c>
      <c r="T13"/>
      <c r="U13"/>
    </row>
    <row r="14" spans="1:21" x14ac:dyDescent="0.25">
      <c r="A14"/>
      <c r="B14" s="1504" t="s">
        <v>849</v>
      </c>
      <c r="C14" s="1499" t="s">
        <v>602</v>
      </c>
      <c r="D14" s="1878">
        <v>2</v>
      </c>
      <c r="E14" s="1879">
        <v>0</v>
      </c>
      <c r="F14" s="1880">
        <v>2</v>
      </c>
      <c r="G14" s="1879">
        <v>1</v>
      </c>
      <c r="H14" s="1880">
        <v>1</v>
      </c>
      <c r="I14" s="1881">
        <v>2</v>
      </c>
      <c r="J14" s="2103">
        <v>0</v>
      </c>
      <c r="K14" s="2103">
        <v>0</v>
      </c>
      <c r="L14" s="2103">
        <v>0</v>
      </c>
      <c r="M14" s="2103">
        <v>0</v>
      </c>
      <c r="N14" s="2103">
        <v>0</v>
      </c>
      <c r="O14" s="2103">
        <v>0</v>
      </c>
      <c r="P14" s="2103">
        <v>0</v>
      </c>
      <c r="Q14" s="2103">
        <v>0</v>
      </c>
      <c r="R14" s="2104">
        <v>0</v>
      </c>
      <c r="S14" s="1882">
        <v>1</v>
      </c>
      <c r="T14"/>
      <c r="U14"/>
    </row>
    <row r="15" spans="1:21" x14ac:dyDescent="0.25">
      <c r="A15"/>
      <c r="B15" s="1504" t="s">
        <v>850</v>
      </c>
      <c r="C15" s="1499" t="s">
        <v>603</v>
      </c>
      <c r="D15" s="1878">
        <v>3</v>
      </c>
      <c r="E15" s="1879">
        <v>0</v>
      </c>
      <c r="F15" s="1880">
        <v>3</v>
      </c>
      <c r="G15" s="1879">
        <v>2</v>
      </c>
      <c r="H15" s="1880">
        <v>1</v>
      </c>
      <c r="I15" s="1881">
        <v>2</v>
      </c>
      <c r="J15" s="2103">
        <v>0</v>
      </c>
      <c r="K15" s="2103">
        <v>0</v>
      </c>
      <c r="L15" s="2103">
        <v>0</v>
      </c>
      <c r="M15" s="2103">
        <v>0</v>
      </c>
      <c r="N15" s="2103">
        <v>0</v>
      </c>
      <c r="O15" s="2103">
        <v>0</v>
      </c>
      <c r="P15" s="2103">
        <v>0</v>
      </c>
      <c r="Q15" s="2103">
        <v>0</v>
      </c>
      <c r="R15" s="2104">
        <v>1</v>
      </c>
      <c r="S15" s="1882">
        <v>1</v>
      </c>
      <c r="T15"/>
      <c r="U15"/>
    </row>
    <row r="16" spans="1:21" x14ac:dyDescent="0.25">
      <c r="A16"/>
      <c r="B16" s="1504" t="s">
        <v>451</v>
      </c>
      <c r="C16" s="1499" t="s">
        <v>452</v>
      </c>
      <c r="D16" s="1878">
        <v>1474</v>
      </c>
      <c r="E16" s="1879">
        <v>0</v>
      </c>
      <c r="F16" s="1880">
        <v>1474</v>
      </c>
      <c r="G16" s="1879">
        <v>488</v>
      </c>
      <c r="H16" s="1880">
        <v>986</v>
      </c>
      <c r="I16" s="1881">
        <v>110</v>
      </c>
      <c r="J16" s="2103">
        <v>74</v>
      </c>
      <c r="K16" s="2103">
        <v>80</v>
      </c>
      <c r="L16" s="2103">
        <v>92</v>
      </c>
      <c r="M16" s="2103">
        <v>104</v>
      </c>
      <c r="N16" s="2103">
        <v>105</v>
      </c>
      <c r="O16" s="2103">
        <v>287</v>
      </c>
      <c r="P16" s="2103">
        <v>233</v>
      </c>
      <c r="Q16" s="2103">
        <v>161</v>
      </c>
      <c r="R16" s="2104">
        <v>228</v>
      </c>
      <c r="S16" s="1882">
        <v>53</v>
      </c>
      <c r="T16"/>
      <c r="U16"/>
    </row>
    <row r="17" spans="1:43" s="167" customFormat="1" x14ac:dyDescent="0.25">
      <c r="A17"/>
      <c r="B17" s="1504" t="s">
        <v>453</v>
      </c>
      <c r="C17" s="1499" t="s">
        <v>454</v>
      </c>
      <c r="D17" s="1878">
        <v>758</v>
      </c>
      <c r="E17" s="1879">
        <v>0</v>
      </c>
      <c r="F17" s="1885">
        <v>758</v>
      </c>
      <c r="G17" s="1884">
        <v>642</v>
      </c>
      <c r="H17" s="1880">
        <v>116</v>
      </c>
      <c r="I17" s="1881">
        <v>8</v>
      </c>
      <c r="J17" s="2103">
        <v>10</v>
      </c>
      <c r="K17" s="2103">
        <v>27</v>
      </c>
      <c r="L17" s="2103">
        <v>82</v>
      </c>
      <c r="M17" s="2103">
        <v>91</v>
      </c>
      <c r="N17" s="2103">
        <v>70</v>
      </c>
      <c r="O17" s="2103">
        <v>119</v>
      </c>
      <c r="P17" s="2103">
        <v>139</v>
      </c>
      <c r="Q17" s="2103">
        <v>94</v>
      </c>
      <c r="R17" s="2104">
        <v>118</v>
      </c>
      <c r="S17" s="1882">
        <v>55</v>
      </c>
      <c r="T17"/>
      <c r="U17"/>
    </row>
    <row r="18" spans="1:43" x14ac:dyDescent="0.25">
      <c r="A18"/>
      <c r="B18" s="1504" t="s">
        <v>854</v>
      </c>
      <c r="C18" s="1499" t="s">
        <v>607</v>
      </c>
      <c r="D18" s="1883">
        <v>8</v>
      </c>
      <c r="E18" s="1888">
        <v>0</v>
      </c>
      <c r="F18" s="1885">
        <v>8</v>
      </c>
      <c r="G18" s="1884">
        <v>7</v>
      </c>
      <c r="H18" s="1889">
        <v>1</v>
      </c>
      <c r="I18" s="1890">
        <v>0</v>
      </c>
      <c r="J18" s="2105">
        <v>0</v>
      </c>
      <c r="K18" s="2105">
        <v>0</v>
      </c>
      <c r="L18" s="2105">
        <v>0</v>
      </c>
      <c r="M18" s="2105">
        <v>0</v>
      </c>
      <c r="N18" s="2105">
        <v>2</v>
      </c>
      <c r="O18" s="2105">
        <v>1</v>
      </c>
      <c r="P18" s="2105">
        <v>1</v>
      </c>
      <c r="Q18" s="2105">
        <v>2</v>
      </c>
      <c r="R18" s="2106">
        <v>2</v>
      </c>
      <c r="S18" s="1891">
        <v>0</v>
      </c>
      <c r="T18"/>
      <c r="U18"/>
    </row>
    <row r="19" spans="1:43" x14ac:dyDescent="0.25">
      <c r="A19"/>
      <c r="B19" s="1504" t="s">
        <v>855</v>
      </c>
      <c r="C19" s="1499" t="s">
        <v>608</v>
      </c>
      <c r="D19" s="1878">
        <v>2</v>
      </c>
      <c r="E19" s="1879">
        <v>0</v>
      </c>
      <c r="F19" s="1880">
        <v>2</v>
      </c>
      <c r="G19" s="1879">
        <v>2</v>
      </c>
      <c r="H19" s="1880">
        <v>0</v>
      </c>
      <c r="I19" s="1881">
        <v>0</v>
      </c>
      <c r="J19" s="2103">
        <v>0</v>
      </c>
      <c r="K19" s="2103">
        <v>0</v>
      </c>
      <c r="L19" s="2103">
        <v>0</v>
      </c>
      <c r="M19" s="2103">
        <v>0</v>
      </c>
      <c r="N19" s="2103">
        <v>0</v>
      </c>
      <c r="O19" s="2103">
        <v>0</v>
      </c>
      <c r="P19" s="2103">
        <v>1</v>
      </c>
      <c r="Q19" s="2103">
        <v>0</v>
      </c>
      <c r="R19" s="2104">
        <v>1</v>
      </c>
      <c r="S19" s="1882">
        <v>0</v>
      </c>
      <c r="T19"/>
      <c r="U19"/>
    </row>
    <row r="20" spans="1:43" x14ac:dyDescent="0.25">
      <c r="A20"/>
      <c r="B20" s="1504" t="s">
        <v>856</v>
      </c>
      <c r="C20" s="1499" t="s">
        <v>609</v>
      </c>
      <c r="D20" s="1878">
        <v>15</v>
      </c>
      <c r="E20" s="1879">
        <v>0</v>
      </c>
      <c r="F20" s="1880">
        <v>15</v>
      </c>
      <c r="G20" s="1879">
        <v>10</v>
      </c>
      <c r="H20" s="1880">
        <v>5</v>
      </c>
      <c r="I20" s="1881">
        <v>2</v>
      </c>
      <c r="J20" s="2103">
        <v>0</v>
      </c>
      <c r="K20" s="2103">
        <v>1</v>
      </c>
      <c r="L20" s="2103">
        <v>1</v>
      </c>
      <c r="M20" s="2103">
        <v>1</v>
      </c>
      <c r="N20" s="2103">
        <v>0</v>
      </c>
      <c r="O20" s="2103">
        <v>1</v>
      </c>
      <c r="P20" s="2103">
        <v>3</v>
      </c>
      <c r="Q20" s="2103">
        <v>1</v>
      </c>
      <c r="R20" s="2104">
        <v>5</v>
      </c>
      <c r="S20" s="1882">
        <v>1</v>
      </c>
      <c r="T20"/>
      <c r="U20"/>
    </row>
    <row r="21" spans="1:43" x14ac:dyDescent="0.25">
      <c r="A21"/>
      <c r="B21" s="1504" t="s">
        <v>857</v>
      </c>
      <c r="C21" s="1499" t="s">
        <v>610</v>
      </c>
      <c r="D21" s="1878">
        <v>33</v>
      </c>
      <c r="E21" s="1879">
        <v>0</v>
      </c>
      <c r="F21" s="1880">
        <v>33</v>
      </c>
      <c r="G21" s="1879">
        <v>33</v>
      </c>
      <c r="H21" s="1880">
        <v>0</v>
      </c>
      <c r="I21" s="1881">
        <v>0</v>
      </c>
      <c r="J21" s="2103">
        <v>1</v>
      </c>
      <c r="K21" s="2103">
        <v>3</v>
      </c>
      <c r="L21" s="2103">
        <v>6</v>
      </c>
      <c r="M21" s="2103">
        <v>7</v>
      </c>
      <c r="N21" s="2103">
        <v>4</v>
      </c>
      <c r="O21" s="2103">
        <v>4</v>
      </c>
      <c r="P21" s="2103">
        <v>5</v>
      </c>
      <c r="Q21" s="2103">
        <v>3</v>
      </c>
      <c r="R21" s="2104">
        <v>0</v>
      </c>
      <c r="S21" s="1882">
        <v>5</v>
      </c>
      <c r="T21"/>
      <c r="U21"/>
    </row>
    <row r="22" spans="1:43" x14ac:dyDescent="0.25">
      <c r="A22"/>
      <c r="B22" s="1504" t="s">
        <v>858</v>
      </c>
      <c r="C22" s="1499" t="s">
        <v>611</v>
      </c>
      <c r="D22" s="1878">
        <v>53</v>
      </c>
      <c r="E22" s="1879">
        <v>0</v>
      </c>
      <c r="F22" s="1880">
        <v>53</v>
      </c>
      <c r="G22" s="1879">
        <v>35</v>
      </c>
      <c r="H22" s="1880">
        <v>18</v>
      </c>
      <c r="I22" s="1881">
        <v>5</v>
      </c>
      <c r="J22" s="2103">
        <v>0</v>
      </c>
      <c r="K22" s="2103">
        <v>2</v>
      </c>
      <c r="L22" s="2103">
        <v>6</v>
      </c>
      <c r="M22" s="2103">
        <v>2</v>
      </c>
      <c r="N22" s="2103">
        <v>1</v>
      </c>
      <c r="O22" s="2103">
        <v>7</v>
      </c>
      <c r="P22" s="2103">
        <v>8</v>
      </c>
      <c r="Q22" s="2103">
        <v>7</v>
      </c>
      <c r="R22" s="2104">
        <v>15</v>
      </c>
      <c r="S22" s="1882">
        <v>12</v>
      </c>
      <c r="T22"/>
      <c r="U22"/>
    </row>
    <row r="23" spans="1:43" ht="15.75" thickBot="1" x14ac:dyDescent="0.3">
      <c r="A23"/>
      <c r="B23" s="1504" t="s">
        <v>859</v>
      </c>
      <c r="C23" s="1499" t="s">
        <v>612</v>
      </c>
      <c r="D23" s="1878">
        <v>2</v>
      </c>
      <c r="E23" s="1879">
        <v>0</v>
      </c>
      <c r="F23" s="1880">
        <v>2</v>
      </c>
      <c r="G23" s="1906">
        <v>2</v>
      </c>
      <c r="H23" s="1907">
        <v>0</v>
      </c>
      <c r="I23" s="1881">
        <v>0</v>
      </c>
      <c r="J23" s="2103">
        <v>0</v>
      </c>
      <c r="K23" s="2103">
        <v>0</v>
      </c>
      <c r="L23" s="2103">
        <v>0</v>
      </c>
      <c r="M23" s="2103">
        <v>0</v>
      </c>
      <c r="N23" s="2103">
        <v>0</v>
      </c>
      <c r="O23" s="2103">
        <v>0</v>
      </c>
      <c r="P23" s="2103">
        <v>0</v>
      </c>
      <c r="Q23" s="2103">
        <v>0</v>
      </c>
      <c r="R23" s="2104">
        <v>2</v>
      </c>
      <c r="S23" s="1882">
        <v>0</v>
      </c>
      <c r="T23"/>
      <c r="U23"/>
    </row>
    <row r="24" spans="1:43" ht="23.25" thickBot="1" x14ac:dyDescent="0.3">
      <c r="A24"/>
      <c r="B24" s="1865" t="s">
        <v>866</v>
      </c>
      <c r="C24" s="1866" t="s">
        <v>867</v>
      </c>
      <c r="D24" s="1867">
        <v>204</v>
      </c>
      <c r="E24" s="1868">
        <v>4</v>
      </c>
      <c r="F24" s="1869">
        <v>200</v>
      </c>
      <c r="G24" s="1868">
        <v>144</v>
      </c>
      <c r="H24" s="1869">
        <v>56</v>
      </c>
      <c r="I24" s="1897">
        <v>0</v>
      </c>
      <c r="J24" s="1871">
        <v>0</v>
      </c>
      <c r="K24" s="1871">
        <v>0</v>
      </c>
      <c r="L24" s="1871">
        <v>9</v>
      </c>
      <c r="M24" s="1871">
        <v>16</v>
      </c>
      <c r="N24" s="1871">
        <v>30</v>
      </c>
      <c r="O24" s="1871">
        <v>60</v>
      </c>
      <c r="P24" s="1871">
        <v>40</v>
      </c>
      <c r="Q24" s="1871">
        <v>34</v>
      </c>
      <c r="R24" s="2112">
        <v>11</v>
      </c>
      <c r="S24" s="1872">
        <v>36</v>
      </c>
      <c r="T24"/>
      <c r="U24"/>
    </row>
    <row r="25" spans="1:43" ht="13.5" customHeight="1" x14ac:dyDescent="0.25">
      <c r="A25"/>
      <c r="B25" s="1722" t="s">
        <v>868</v>
      </c>
      <c r="C25" s="1723" t="s">
        <v>518</v>
      </c>
      <c r="D25" s="1873">
        <v>1</v>
      </c>
      <c r="E25" s="1874">
        <v>0</v>
      </c>
      <c r="F25" s="1875">
        <v>1</v>
      </c>
      <c r="G25" s="1874">
        <v>1</v>
      </c>
      <c r="H25" s="1875">
        <v>0</v>
      </c>
      <c r="I25" s="1876">
        <v>0</v>
      </c>
      <c r="J25" s="2101">
        <v>0</v>
      </c>
      <c r="K25" s="2101">
        <v>0</v>
      </c>
      <c r="L25" s="2101">
        <v>0</v>
      </c>
      <c r="M25" s="2101">
        <v>0</v>
      </c>
      <c r="N25" s="2101">
        <v>0</v>
      </c>
      <c r="O25" s="2101">
        <v>0</v>
      </c>
      <c r="P25" s="2101">
        <v>1</v>
      </c>
      <c r="Q25" s="2101">
        <v>0</v>
      </c>
      <c r="R25" s="2102">
        <v>0</v>
      </c>
      <c r="S25" s="1877">
        <v>0</v>
      </c>
      <c r="T25"/>
      <c r="U25"/>
    </row>
    <row r="26" spans="1:43" x14ac:dyDescent="0.25">
      <c r="A26"/>
      <c r="B26" s="1504" t="s">
        <v>869</v>
      </c>
      <c r="C26" s="1499" t="s">
        <v>519</v>
      </c>
      <c r="D26" s="1878">
        <v>170</v>
      </c>
      <c r="E26" s="1879">
        <v>3</v>
      </c>
      <c r="F26" s="1880">
        <v>167</v>
      </c>
      <c r="G26" s="1879">
        <v>124</v>
      </c>
      <c r="H26" s="1880">
        <v>43</v>
      </c>
      <c r="I26" s="1881">
        <v>0</v>
      </c>
      <c r="J26" s="2103">
        <v>0</v>
      </c>
      <c r="K26" s="2103">
        <v>0</v>
      </c>
      <c r="L26" s="2103">
        <v>6</v>
      </c>
      <c r="M26" s="2103">
        <v>14</v>
      </c>
      <c r="N26" s="2103">
        <v>25</v>
      </c>
      <c r="O26" s="2103">
        <v>52</v>
      </c>
      <c r="P26" s="2103">
        <v>33</v>
      </c>
      <c r="Q26" s="2103">
        <v>28</v>
      </c>
      <c r="R26" s="2104">
        <v>9</v>
      </c>
      <c r="S26" s="1882">
        <v>33</v>
      </c>
      <c r="T26"/>
      <c r="U26"/>
    </row>
    <row r="27" spans="1:43" x14ac:dyDescent="0.25">
      <c r="A27"/>
      <c r="B27" s="1504" t="s">
        <v>870</v>
      </c>
      <c r="C27" s="1499" t="s">
        <v>520</v>
      </c>
      <c r="D27" s="1878">
        <v>4</v>
      </c>
      <c r="E27" s="1879">
        <v>0</v>
      </c>
      <c r="F27" s="1880">
        <v>4</v>
      </c>
      <c r="G27" s="1879">
        <v>1</v>
      </c>
      <c r="H27" s="1880">
        <v>3</v>
      </c>
      <c r="I27" s="1881">
        <v>0</v>
      </c>
      <c r="J27" s="2103">
        <v>0</v>
      </c>
      <c r="K27" s="2103">
        <v>0</v>
      </c>
      <c r="L27" s="2103">
        <v>0</v>
      </c>
      <c r="M27" s="2103">
        <v>1</v>
      </c>
      <c r="N27" s="2103">
        <v>0</v>
      </c>
      <c r="O27" s="2103">
        <v>1</v>
      </c>
      <c r="P27" s="2103">
        <v>1</v>
      </c>
      <c r="Q27" s="2103">
        <v>1</v>
      </c>
      <c r="R27" s="2104">
        <v>0</v>
      </c>
      <c r="S27" s="1882">
        <v>0</v>
      </c>
      <c r="T27"/>
      <c r="U27"/>
    </row>
    <row r="28" spans="1:43" s="2109" customFormat="1" ht="15.75" thickBot="1" x14ac:dyDescent="0.3">
      <c r="A28"/>
      <c r="B28" s="1504" t="s">
        <v>871</v>
      </c>
      <c r="C28" s="1499" t="s">
        <v>521</v>
      </c>
      <c r="D28" s="1878">
        <v>29</v>
      </c>
      <c r="E28" s="1879">
        <v>1</v>
      </c>
      <c r="F28" s="1880">
        <v>28</v>
      </c>
      <c r="G28" s="1879">
        <v>18</v>
      </c>
      <c r="H28" s="1880">
        <v>10</v>
      </c>
      <c r="I28" s="1881">
        <v>0</v>
      </c>
      <c r="J28" s="2103">
        <v>0</v>
      </c>
      <c r="K28" s="2103">
        <v>0</v>
      </c>
      <c r="L28" s="2103">
        <v>3</v>
      </c>
      <c r="M28" s="2103">
        <v>1</v>
      </c>
      <c r="N28" s="2103">
        <v>5</v>
      </c>
      <c r="O28" s="2103">
        <v>7</v>
      </c>
      <c r="P28" s="2103">
        <v>5</v>
      </c>
      <c r="Q28" s="2103">
        <v>5</v>
      </c>
      <c r="R28" s="2104">
        <v>2</v>
      </c>
      <c r="S28" s="1882">
        <v>3</v>
      </c>
      <c r="T28"/>
      <c r="U28"/>
      <c r="V28" s="1908"/>
      <c r="W28" s="1908"/>
      <c r="X28" s="1908"/>
      <c r="Y28" s="1908"/>
      <c r="Z28" s="1908"/>
      <c r="AA28" s="1908"/>
      <c r="AB28" s="1908"/>
      <c r="AC28" s="1908"/>
      <c r="AD28" s="1908"/>
      <c r="AE28" s="1908"/>
      <c r="AF28" s="1908"/>
      <c r="AG28" s="1908"/>
      <c r="AH28" s="1908"/>
      <c r="AI28" s="1908"/>
      <c r="AJ28" s="1908"/>
      <c r="AK28" s="1908"/>
      <c r="AL28" s="1908"/>
      <c r="AM28" s="1908"/>
      <c r="AN28" s="1908"/>
      <c r="AO28" s="1908"/>
      <c r="AP28" s="1908"/>
      <c r="AQ28" s="1908"/>
    </row>
    <row r="29" spans="1:43" ht="15.75" thickBot="1" x14ac:dyDescent="0.3">
      <c r="A29"/>
      <c r="B29" s="1865" t="s">
        <v>873</v>
      </c>
      <c r="C29" s="1866" t="s">
        <v>615</v>
      </c>
      <c r="D29" s="2093">
        <v>7087</v>
      </c>
      <c r="E29" s="2094">
        <v>0</v>
      </c>
      <c r="F29" s="2095">
        <v>7087</v>
      </c>
      <c r="G29" s="2094">
        <v>2918</v>
      </c>
      <c r="H29" s="2095">
        <v>4169</v>
      </c>
      <c r="I29" s="2099">
        <v>144</v>
      </c>
      <c r="J29" s="2098">
        <v>88</v>
      </c>
      <c r="K29" s="2098">
        <v>143</v>
      </c>
      <c r="L29" s="2098">
        <v>314</v>
      </c>
      <c r="M29" s="2098">
        <v>456</v>
      </c>
      <c r="N29" s="2098">
        <v>548</v>
      </c>
      <c r="O29" s="2098">
        <v>1559</v>
      </c>
      <c r="P29" s="2098">
        <v>1471</v>
      </c>
      <c r="Q29" s="2098">
        <v>1102</v>
      </c>
      <c r="R29" s="2097">
        <v>1262</v>
      </c>
      <c r="S29" s="2100">
        <v>158</v>
      </c>
      <c r="T29"/>
      <c r="U29"/>
    </row>
    <row r="30" spans="1:43" x14ac:dyDescent="0.25">
      <c r="A30"/>
      <c r="B30" s="1722" t="s">
        <v>874</v>
      </c>
      <c r="C30" s="1723" t="s">
        <v>616</v>
      </c>
      <c r="D30" s="1873">
        <v>67</v>
      </c>
      <c r="E30" s="1874">
        <v>0</v>
      </c>
      <c r="F30" s="1875">
        <v>67</v>
      </c>
      <c r="G30" s="1874">
        <v>12</v>
      </c>
      <c r="H30" s="1875">
        <v>55</v>
      </c>
      <c r="I30" s="1876">
        <v>3</v>
      </c>
      <c r="J30" s="2101">
        <v>1</v>
      </c>
      <c r="K30" s="2101">
        <v>2</v>
      </c>
      <c r="L30" s="2101">
        <v>8</v>
      </c>
      <c r="M30" s="2101">
        <v>8</v>
      </c>
      <c r="N30" s="2101">
        <v>8</v>
      </c>
      <c r="O30" s="2101">
        <v>14</v>
      </c>
      <c r="P30" s="2101">
        <v>16</v>
      </c>
      <c r="Q30" s="2101">
        <v>2</v>
      </c>
      <c r="R30" s="2102">
        <v>5</v>
      </c>
      <c r="S30" s="1877">
        <v>1</v>
      </c>
      <c r="T30"/>
      <c r="U30"/>
    </row>
    <row r="31" spans="1:43" x14ac:dyDescent="0.25">
      <c r="A31"/>
      <c r="B31" s="1504" t="s">
        <v>876</v>
      </c>
      <c r="C31" s="1499" t="s">
        <v>617</v>
      </c>
      <c r="D31" s="1878">
        <v>3</v>
      </c>
      <c r="E31" s="1879">
        <v>0</v>
      </c>
      <c r="F31" s="1880">
        <v>3</v>
      </c>
      <c r="G31" s="1879">
        <v>0</v>
      </c>
      <c r="H31" s="1880">
        <v>3</v>
      </c>
      <c r="I31" s="1881">
        <v>0</v>
      </c>
      <c r="J31" s="2103">
        <v>0</v>
      </c>
      <c r="K31" s="2103">
        <v>0</v>
      </c>
      <c r="L31" s="2103">
        <v>0</v>
      </c>
      <c r="M31" s="2103">
        <v>0</v>
      </c>
      <c r="N31" s="2103">
        <v>0</v>
      </c>
      <c r="O31" s="2103">
        <v>1</v>
      </c>
      <c r="P31" s="2103">
        <v>1</v>
      </c>
      <c r="Q31" s="2103">
        <v>0</v>
      </c>
      <c r="R31" s="2104">
        <v>1</v>
      </c>
      <c r="S31" s="1882">
        <v>0</v>
      </c>
      <c r="T31"/>
      <c r="U31"/>
    </row>
    <row r="32" spans="1:43" x14ac:dyDescent="0.25">
      <c r="A32"/>
      <c r="B32" s="1504" t="s">
        <v>457</v>
      </c>
      <c r="C32" s="1499" t="s">
        <v>458</v>
      </c>
      <c r="D32" s="1878">
        <v>6577</v>
      </c>
      <c r="E32" s="1879">
        <v>0</v>
      </c>
      <c r="F32" s="1880">
        <v>6577</v>
      </c>
      <c r="G32" s="1879">
        <v>2851</v>
      </c>
      <c r="H32" s="1880">
        <v>3726</v>
      </c>
      <c r="I32" s="1881">
        <v>137</v>
      </c>
      <c r="J32" s="2103">
        <v>85</v>
      </c>
      <c r="K32" s="2103">
        <v>129</v>
      </c>
      <c r="L32" s="2103">
        <v>277</v>
      </c>
      <c r="M32" s="2103">
        <v>414</v>
      </c>
      <c r="N32" s="2103">
        <v>494</v>
      </c>
      <c r="O32" s="2103">
        <v>1431</v>
      </c>
      <c r="P32" s="2103">
        <v>1333</v>
      </c>
      <c r="Q32" s="2103">
        <v>1055</v>
      </c>
      <c r="R32" s="2104">
        <v>1222</v>
      </c>
      <c r="S32" s="1882">
        <v>151</v>
      </c>
      <c r="T32"/>
      <c r="U32"/>
    </row>
    <row r="33" spans="1:21" ht="15.75" thickBot="1" x14ac:dyDescent="0.3">
      <c r="A33"/>
      <c r="B33" s="1504" t="s">
        <v>459</v>
      </c>
      <c r="C33" s="1499" t="s">
        <v>460</v>
      </c>
      <c r="D33" s="1878">
        <v>440</v>
      </c>
      <c r="E33" s="1879">
        <v>0</v>
      </c>
      <c r="F33" s="1880">
        <v>440</v>
      </c>
      <c r="G33" s="1879">
        <v>55</v>
      </c>
      <c r="H33" s="1880">
        <v>385</v>
      </c>
      <c r="I33" s="1881">
        <v>4</v>
      </c>
      <c r="J33" s="2103">
        <v>2</v>
      </c>
      <c r="K33" s="2103">
        <v>12</v>
      </c>
      <c r="L33" s="2103">
        <v>29</v>
      </c>
      <c r="M33" s="2103">
        <v>34</v>
      </c>
      <c r="N33" s="2103">
        <v>46</v>
      </c>
      <c r="O33" s="2103">
        <v>113</v>
      </c>
      <c r="P33" s="2103">
        <v>121</v>
      </c>
      <c r="Q33" s="2103">
        <v>45</v>
      </c>
      <c r="R33" s="2104">
        <v>34</v>
      </c>
      <c r="S33" s="1882">
        <v>6</v>
      </c>
      <c r="T33"/>
      <c r="U33"/>
    </row>
    <row r="34" spans="1:21" ht="15.75" thickBot="1" x14ac:dyDescent="0.3">
      <c r="A34"/>
      <c r="B34" s="1865" t="s">
        <v>877</v>
      </c>
      <c r="C34" s="1866" t="s">
        <v>618</v>
      </c>
      <c r="D34" s="1867">
        <v>398</v>
      </c>
      <c r="E34" s="1868">
        <v>15</v>
      </c>
      <c r="F34" s="1869">
        <v>383</v>
      </c>
      <c r="G34" s="1868">
        <v>187</v>
      </c>
      <c r="H34" s="1869">
        <v>196</v>
      </c>
      <c r="I34" s="1897">
        <v>1</v>
      </c>
      <c r="J34" s="1871">
        <v>3</v>
      </c>
      <c r="K34" s="1871">
        <v>1</v>
      </c>
      <c r="L34" s="1871">
        <v>29</v>
      </c>
      <c r="M34" s="1871">
        <v>38</v>
      </c>
      <c r="N34" s="1871">
        <v>31</v>
      </c>
      <c r="O34" s="1871">
        <v>76</v>
      </c>
      <c r="P34" s="1871">
        <v>73</v>
      </c>
      <c r="Q34" s="1871">
        <v>58</v>
      </c>
      <c r="R34" s="2112">
        <v>73</v>
      </c>
      <c r="S34" s="1872">
        <v>6</v>
      </c>
      <c r="T34"/>
      <c r="U34"/>
    </row>
    <row r="35" spans="1:21" ht="22.5" x14ac:dyDescent="0.25">
      <c r="A35"/>
      <c r="B35" s="1722" t="s">
        <v>461</v>
      </c>
      <c r="C35" s="1723" t="s">
        <v>462</v>
      </c>
      <c r="D35" s="1873">
        <v>58</v>
      </c>
      <c r="E35" s="1874">
        <v>14</v>
      </c>
      <c r="F35" s="1875">
        <v>44</v>
      </c>
      <c r="G35" s="1874">
        <v>18</v>
      </c>
      <c r="H35" s="1875">
        <v>26</v>
      </c>
      <c r="I35" s="1876">
        <v>0</v>
      </c>
      <c r="J35" s="2101">
        <v>0</v>
      </c>
      <c r="K35" s="2101">
        <v>0</v>
      </c>
      <c r="L35" s="2101">
        <v>2</v>
      </c>
      <c r="M35" s="2101">
        <v>2</v>
      </c>
      <c r="N35" s="2101">
        <v>1</v>
      </c>
      <c r="O35" s="2101">
        <v>6</v>
      </c>
      <c r="P35" s="2101">
        <v>9</v>
      </c>
      <c r="Q35" s="2101">
        <v>13</v>
      </c>
      <c r="R35" s="2102">
        <v>11</v>
      </c>
      <c r="S35" s="1877">
        <v>4</v>
      </c>
      <c r="T35"/>
      <c r="U35"/>
    </row>
    <row r="36" spans="1:21" x14ac:dyDescent="0.25">
      <c r="A36"/>
      <c r="B36" s="1504" t="s">
        <v>878</v>
      </c>
      <c r="C36" s="1499" t="s">
        <v>619</v>
      </c>
      <c r="D36" s="1878">
        <v>4</v>
      </c>
      <c r="E36" s="1879">
        <v>1</v>
      </c>
      <c r="F36" s="1880">
        <v>3</v>
      </c>
      <c r="G36" s="1879">
        <v>0</v>
      </c>
      <c r="H36" s="1880">
        <v>3</v>
      </c>
      <c r="I36" s="1881">
        <v>0</v>
      </c>
      <c r="J36" s="2103">
        <v>0</v>
      </c>
      <c r="K36" s="2103">
        <v>0</v>
      </c>
      <c r="L36" s="2103">
        <v>0</v>
      </c>
      <c r="M36" s="2103">
        <v>0</v>
      </c>
      <c r="N36" s="2103">
        <v>0</v>
      </c>
      <c r="O36" s="2103">
        <v>1</v>
      </c>
      <c r="P36" s="2103">
        <v>2</v>
      </c>
      <c r="Q36" s="2103">
        <v>0</v>
      </c>
      <c r="R36" s="2104">
        <v>0</v>
      </c>
      <c r="S36" s="1877">
        <v>0</v>
      </c>
      <c r="T36"/>
      <c r="U36"/>
    </row>
    <row r="37" spans="1:21" x14ac:dyDescent="0.25">
      <c r="A37"/>
      <c r="B37" s="1504" t="s">
        <v>879</v>
      </c>
      <c r="C37" s="1499" t="s">
        <v>620</v>
      </c>
      <c r="D37" s="1878">
        <v>17</v>
      </c>
      <c r="E37" s="1879">
        <v>0</v>
      </c>
      <c r="F37" s="1880">
        <v>17</v>
      </c>
      <c r="G37" s="1879">
        <v>4</v>
      </c>
      <c r="H37" s="1880">
        <v>13</v>
      </c>
      <c r="I37" s="1881">
        <v>0</v>
      </c>
      <c r="J37" s="2103">
        <v>0</v>
      </c>
      <c r="K37" s="2103">
        <v>0</v>
      </c>
      <c r="L37" s="2103">
        <v>1</v>
      </c>
      <c r="M37" s="2103">
        <v>1</v>
      </c>
      <c r="N37" s="2103">
        <v>0</v>
      </c>
      <c r="O37" s="2103">
        <v>7</v>
      </c>
      <c r="P37" s="2103">
        <v>5</v>
      </c>
      <c r="Q37" s="2103">
        <v>2</v>
      </c>
      <c r="R37" s="2104">
        <v>1</v>
      </c>
      <c r="S37" s="1877">
        <v>0</v>
      </c>
      <c r="T37"/>
      <c r="U37"/>
    </row>
    <row r="38" spans="1:21" s="167" customFormat="1" x14ac:dyDescent="0.25">
      <c r="A38"/>
      <c r="B38" s="1504" t="s">
        <v>880</v>
      </c>
      <c r="C38" s="1499" t="s">
        <v>621</v>
      </c>
      <c r="D38" s="1878">
        <v>26</v>
      </c>
      <c r="E38" s="1879">
        <v>0</v>
      </c>
      <c r="F38" s="1880">
        <v>26</v>
      </c>
      <c r="G38" s="1879">
        <v>5</v>
      </c>
      <c r="H38" s="1880">
        <v>21</v>
      </c>
      <c r="I38" s="1881">
        <v>1</v>
      </c>
      <c r="J38" s="2103">
        <v>1</v>
      </c>
      <c r="K38" s="2103">
        <v>0</v>
      </c>
      <c r="L38" s="2103">
        <v>6</v>
      </c>
      <c r="M38" s="2103">
        <v>4</v>
      </c>
      <c r="N38" s="2103">
        <v>4</v>
      </c>
      <c r="O38" s="2103">
        <v>4</v>
      </c>
      <c r="P38" s="2103">
        <v>6</v>
      </c>
      <c r="Q38" s="2103">
        <v>0</v>
      </c>
      <c r="R38" s="2104">
        <v>0</v>
      </c>
      <c r="S38" s="1877">
        <v>0</v>
      </c>
      <c r="T38"/>
      <c r="U38"/>
    </row>
    <row r="39" spans="1:21" x14ac:dyDescent="0.25">
      <c r="A39"/>
      <c r="B39" s="1504" t="s">
        <v>1322</v>
      </c>
      <c r="C39" s="1266" t="s">
        <v>623</v>
      </c>
      <c r="D39" s="1882">
        <v>35</v>
      </c>
      <c r="E39" s="1879">
        <v>0</v>
      </c>
      <c r="F39" s="1880">
        <v>35</v>
      </c>
      <c r="G39" s="1879">
        <v>2</v>
      </c>
      <c r="H39" s="1880">
        <v>33</v>
      </c>
      <c r="I39" s="1881">
        <v>0</v>
      </c>
      <c r="J39" s="2103">
        <v>1</v>
      </c>
      <c r="K39" s="2103">
        <v>1</v>
      </c>
      <c r="L39" s="2103">
        <v>5</v>
      </c>
      <c r="M39" s="2103">
        <v>4</v>
      </c>
      <c r="N39" s="2103">
        <v>5</v>
      </c>
      <c r="O39" s="2103">
        <v>7</v>
      </c>
      <c r="P39" s="2103">
        <v>7</v>
      </c>
      <c r="Q39" s="2103">
        <v>5</v>
      </c>
      <c r="R39" s="2104">
        <v>0</v>
      </c>
      <c r="S39" s="1877">
        <v>1</v>
      </c>
      <c r="T39"/>
      <c r="U39"/>
    </row>
    <row r="40" spans="1:21" ht="15.75" thickBot="1" x14ac:dyDescent="0.3">
      <c r="A40"/>
      <c r="B40" s="1504" t="s">
        <v>463</v>
      </c>
      <c r="C40" s="1499" t="s">
        <v>464</v>
      </c>
      <c r="D40" s="1878">
        <v>258</v>
      </c>
      <c r="E40" s="1879">
        <v>0</v>
      </c>
      <c r="F40" s="1880">
        <v>258</v>
      </c>
      <c r="G40" s="1879">
        <v>158</v>
      </c>
      <c r="H40" s="1880">
        <v>100</v>
      </c>
      <c r="I40" s="1881">
        <v>0</v>
      </c>
      <c r="J40" s="2103">
        <v>1</v>
      </c>
      <c r="K40" s="2103">
        <v>0</v>
      </c>
      <c r="L40" s="2103">
        <v>15</v>
      </c>
      <c r="M40" s="2103">
        <v>27</v>
      </c>
      <c r="N40" s="2103">
        <v>21</v>
      </c>
      <c r="O40" s="2103">
        <v>51</v>
      </c>
      <c r="P40" s="2103">
        <v>44</v>
      </c>
      <c r="Q40" s="2103">
        <v>38</v>
      </c>
      <c r="R40" s="2104">
        <v>61</v>
      </c>
      <c r="S40" s="1877">
        <v>1</v>
      </c>
      <c r="T40"/>
      <c r="U40"/>
    </row>
    <row r="41" spans="1:21" ht="15.75" thickBot="1" x14ac:dyDescent="0.3">
      <c r="A41"/>
      <c r="B41" s="1865" t="s">
        <v>889</v>
      </c>
      <c r="C41" s="1866" t="s">
        <v>631</v>
      </c>
      <c r="D41" s="2093">
        <v>446</v>
      </c>
      <c r="E41" s="2094">
        <v>0</v>
      </c>
      <c r="F41" s="2095">
        <v>446</v>
      </c>
      <c r="G41" s="2094">
        <v>21</v>
      </c>
      <c r="H41" s="2095">
        <v>425</v>
      </c>
      <c r="I41" s="2099">
        <v>16</v>
      </c>
      <c r="J41" s="2098">
        <v>21</v>
      </c>
      <c r="K41" s="2098">
        <v>75</v>
      </c>
      <c r="L41" s="2098">
        <v>84</v>
      </c>
      <c r="M41" s="2098">
        <v>41</v>
      </c>
      <c r="N41" s="2098">
        <v>78</v>
      </c>
      <c r="O41" s="2098">
        <v>55</v>
      </c>
      <c r="P41" s="2098">
        <v>42</v>
      </c>
      <c r="Q41" s="2098">
        <v>19</v>
      </c>
      <c r="R41" s="2097">
        <v>15</v>
      </c>
      <c r="S41" s="2100">
        <v>32</v>
      </c>
      <c r="T41"/>
      <c r="U41"/>
    </row>
    <row r="42" spans="1:21" x14ac:dyDescent="0.25">
      <c r="A42"/>
      <c r="B42" s="1504" t="s">
        <v>891</v>
      </c>
      <c r="C42" s="1499" t="s">
        <v>241</v>
      </c>
      <c r="D42" s="1878">
        <v>230</v>
      </c>
      <c r="E42" s="1879">
        <v>0</v>
      </c>
      <c r="F42" s="1880">
        <v>230</v>
      </c>
      <c r="G42" s="1879">
        <v>7</v>
      </c>
      <c r="H42" s="1880">
        <v>223</v>
      </c>
      <c r="I42" s="1881">
        <v>0</v>
      </c>
      <c r="J42" s="2103">
        <v>3</v>
      </c>
      <c r="K42" s="2103">
        <v>25</v>
      </c>
      <c r="L42" s="2103">
        <v>30</v>
      </c>
      <c r="M42" s="2103">
        <v>24</v>
      </c>
      <c r="N42" s="2103">
        <v>59</v>
      </c>
      <c r="O42" s="2103">
        <v>35</v>
      </c>
      <c r="P42" s="2103">
        <v>34</v>
      </c>
      <c r="Q42" s="2103">
        <v>13</v>
      </c>
      <c r="R42" s="2104">
        <v>7</v>
      </c>
      <c r="S42" s="1882">
        <v>19</v>
      </c>
      <c r="T42"/>
      <c r="U42"/>
    </row>
    <row r="43" spans="1:21" x14ac:dyDescent="0.25">
      <c r="A43"/>
      <c r="B43" s="1504" t="s">
        <v>465</v>
      </c>
      <c r="C43" s="1499" t="s">
        <v>243</v>
      </c>
      <c r="D43" s="1878">
        <v>129</v>
      </c>
      <c r="E43" s="1879">
        <v>0</v>
      </c>
      <c r="F43" s="1880">
        <v>129</v>
      </c>
      <c r="G43" s="1879">
        <v>8</v>
      </c>
      <c r="H43" s="1880">
        <v>121</v>
      </c>
      <c r="I43" s="1881">
        <v>0</v>
      </c>
      <c r="J43" s="2103">
        <v>7</v>
      </c>
      <c r="K43" s="2103">
        <v>31</v>
      </c>
      <c r="L43" s="2103">
        <v>37</v>
      </c>
      <c r="M43" s="2103">
        <v>11</v>
      </c>
      <c r="N43" s="2103">
        <v>13</v>
      </c>
      <c r="O43" s="2103">
        <v>13</v>
      </c>
      <c r="P43" s="2103">
        <v>5</v>
      </c>
      <c r="Q43" s="2103">
        <v>5</v>
      </c>
      <c r="R43" s="2104">
        <v>7</v>
      </c>
      <c r="S43" s="1882">
        <v>10</v>
      </c>
      <c r="T43"/>
      <c r="U43"/>
    </row>
    <row r="44" spans="1:21" x14ac:dyDescent="0.25">
      <c r="A44"/>
      <c r="B44" s="1504" t="s">
        <v>893</v>
      </c>
      <c r="C44" s="1499" t="s">
        <v>244</v>
      </c>
      <c r="D44" s="1883">
        <v>69</v>
      </c>
      <c r="E44" s="1888">
        <v>0</v>
      </c>
      <c r="F44" s="1885">
        <v>69</v>
      </c>
      <c r="G44" s="1884">
        <v>6</v>
      </c>
      <c r="H44" s="1885">
        <v>63</v>
      </c>
      <c r="I44" s="1886">
        <v>16</v>
      </c>
      <c r="J44" s="2113">
        <v>11</v>
      </c>
      <c r="K44" s="2113">
        <v>19</v>
      </c>
      <c r="L44" s="2113">
        <v>12</v>
      </c>
      <c r="M44" s="2113">
        <v>3</v>
      </c>
      <c r="N44" s="2113">
        <v>1</v>
      </c>
      <c r="O44" s="2113">
        <v>5</v>
      </c>
      <c r="P44" s="2113">
        <v>1</v>
      </c>
      <c r="Q44" s="2113">
        <v>0</v>
      </c>
      <c r="R44" s="2114">
        <v>1</v>
      </c>
      <c r="S44" s="1887">
        <v>1</v>
      </c>
      <c r="T44"/>
      <c r="U44"/>
    </row>
    <row r="45" spans="1:21" ht="15.75" thickBot="1" x14ac:dyDescent="0.3">
      <c r="A45"/>
      <c r="B45" s="1730" t="s">
        <v>895</v>
      </c>
      <c r="C45" s="1506" t="s">
        <v>253</v>
      </c>
      <c r="D45" s="1892">
        <v>18</v>
      </c>
      <c r="E45" s="1893">
        <v>0</v>
      </c>
      <c r="F45" s="1894">
        <v>18</v>
      </c>
      <c r="G45" s="1893">
        <v>0</v>
      </c>
      <c r="H45" s="1894">
        <v>18</v>
      </c>
      <c r="I45" s="1895">
        <v>0</v>
      </c>
      <c r="J45" s="2107">
        <v>0</v>
      </c>
      <c r="K45" s="2107">
        <v>0</v>
      </c>
      <c r="L45" s="2107">
        <v>5</v>
      </c>
      <c r="M45" s="2107">
        <v>3</v>
      </c>
      <c r="N45" s="2107">
        <v>5</v>
      </c>
      <c r="O45" s="2107">
        <v>2</v>
      </c>
      <c r="P45" s="2107">
        <v>2</v>
      </c>
      <c r="Q45" s="2107">
        <v>1</v>
      </c>
      <c r="R45" s="2108">
        <v>0</v>
      </c>
      <c r="S45" s="1896">
        <v>2</v>
      </c>
      <c r="T45"/>
      <c r="U45"/>
    </row>
    <row r="46" spans="1:21" ht="23.25" thickBot="1" x14ac:dyDescent="0.3">
      <c r="A46"/>
      <c r="B46" s="1865" t="s">
        <v>1224</v>
      </c>
      <c r="C46" s="1866" t="s">
        <v>633</v>
      </c>
      <c r="D46" s="1867">
        <v>687</v>
      </c>
      <c r="E46" s="1868">
        <v>0</v>
      </c>
      <c r="F46" s="1869">
        <v>687</v>
      </c>
      <c r="G46" s="1868">
        <v>118</v>
      </c>
      <c r="H46" s="1869">
        <v>569</v>
      </c>
      <c r="I46" s="1897">
        <v>199</v>
      </c>
      <c r="J46" s="1871">
        <v>269</v>
      </c>
      <c r="K46" s="1871">
        <v>112</v>
      </c>
      <c r="L46" s="1871">
        <v>97</v>
      </c>
      <c r="M46" s="1871">
        <v>0</v>
      </c>
      <c r="N46" s="1871">
        <v>3</v>
      </c>
      <c r="O46" s="1871">
        <v>5</v>
      </c>
      <c r="P46" s="1871">
        <v>1</v>
      </c>
      <c r="Q46" s="1871">
        <v>1</v>
      </c>
      <c r="R46" s="2112">
        <v>0</v>
      </c>
      <c r="S46" s="1872">
        <v>16</v>
      </c>
      <c r="T46"/>
      <c r="U46"/>
    </row>
    <row r="47" spans="1:21" ht="22.5" x14ac:dyDescent="0.25">
      <c r="A47"/>
      <c r="B47" s="1722" t="s">
        <v>897</v>
      </c>
      <c r="C47" s="1723" t="s">
        <v>245</v>
      </c>
      <c r="D47" s="1873">
        <v>261</v>
      </c>
      <c r="E47" s="1874">
        <v>0</v>
      </c>
      <c r="F47" s="1875">
        <v>261</v>
      </c>
      <c r="G47" s="1874">
        <v>19</v>
      </c>
      <c r="H47" s="1875">
        <v>242</v>
      </c>
      <c r="I47" s="1876">
        <v>99</v>
      </c>
      <c r="J47" s="2101">
        <v>111</v>
      </c>
      <c r="K47" s="2101">
        <v>32</v>
      </c>
      <c r="L47" s="2101">
        <v>11</v>
      </c>
      <c r="M47" s="2101">
        <v>0</v>
      </c>
      <c r="N47" s="2101">
        <v>2</v>
      </c>
      <c r="O47" s="2101">
        <v>5</v>
      </c>
      <c r="P47" s="2101">
        <v>1</v>
      </c>
      <c r="Q47" s="2101">
        <v>0</v>
      </c>
      <c r="R47" s="2102">
        <v>0</v>
      </c>
      <c r="S47" s="1877">
        <v>13</v>
      </c>
      <c r="T47"/>
      <c r="U47"/>
    </row>
    <row r="48" spans="1:21" ht="22.5" x14ac:dyDescent="0.25">
      <c r="A48"/>
      <c r="B48" s="1504" t="s">
        <v>898</v>
      </c>
      <c r="C48" s="1723" t="s">
        <v>246</v>
      </c>
      <c r="D48" s="1878">
        <v>2</v>
      </c>
      <c r="E48" s="1879">
        <v>0</v>
      </c>
      <c r="F48" s="1880">
        <v>2</v>
      </c>
      <c r="G48" s="1879">
        <v>0</v>
      </c>
      <c r="H48" s="1880">
        <v>2</v>
      </c>
      <c r="I48" s="1881">
        <v>0</v>
      </c>
      <c r="J48" s="2103">
        <v>0</v>
      </c>
      <c r="K48" s="2103">
        <v>2</v>
      </c>
      <c r="L48" s="2103">
        <v>0</v>
      </c>
      <c r="M48" s="2103">
        <v>0</v>
      </c>
      <c r="N48" s="2103">
        <v>0</v>
      </c>
      <c r="O48" s="2103">
        <v>0</v>
      </c>
      <c r="P48" s="2103">
        <v>0</v>
      </c>
      <c r="Q48" s="2103">
        <v>0</v>
      </c>
      <c r="R48" s="2104">
        <v>0</v>
      </c>
      <c r="S48" s="1882">
        <v>0</v>
      </c>
      <c r="T48"/>
      <c r="U48"/>
    </row>
    <row r="49" spans="1:21" ht="22.5" x14ac:dyDescent="0.25">
      <c r="A49"/>
      <c r="B49" s="1504" t="s">
        <v>899</v>
      </c>
      <c r="C49" s="1723" t="s">
        <v>247</v>
      </c>
      <c r="D49" s="1878">
        <v>29</v>
      </c>
      <c r="E49" s="1879">
        <v>0</v>
      </c>
      <c r="F49" s="1880">
        <v>29</v>
      </c>
      <c r="G49" s="1879">
        <v>9</v>
      </c>
      <c r="H49" s="1880">
        <v>20</v>
      </c>
      <c r="I49" s="1881">
        <v>22</v>
      </c>
      <c r="J49" s="2103">
        <v>7</v>
      </c>
      <c r="K49" s="2103">
        <v>0</v>
      </c>
      <c r="L49" s="2103">
        <v>0</v>
      </c>
      <c r="M49" s="2103">
        <v>0</v>
      </c>
      <c r="N49" s="2103">
        <v>0</v>
      </c>
      <c r="O49" s="2103">
        <v>0</v>
      </c>
      <c r="P49" s="2103">
        <v>0</v>
      </c>
      <c r="Q49" s="2103">
        <v>0</v>
      </c>
      <c r="R49" s="2104">
        <v>0</v>
      </c>
      <c r="S49" s="1882">
        <v>0</v>
      </c>
      <c r="T49"/>
      <c r="U49"/>
    </row>
    <row r="50" spans="1:21" x14ac:dyDescent="0.25">
      <c r="A50"/>
      <c r="B50" s="1504" t="s">
        <v>900</v>
      </c>
      <c r="C50" s="1723" t="s">
        <v>248</v>
      </c>
      <c r="D50" s="1878">
        <v>20</v>
      </c>
      <c r="E50" s="1879">
        <v>0</v>
      </c>
      <c r="F50" s="1880">
        <v>20</v>
      </c>
      <c r="G50" s="1879">
        <v>7</v>
      </c>
      <c r="H50" s="1880">
        <v>13</v>
      </c>
      <c r="I50" s="1881">
        <v>3</v>
      </c>
      <c r="J50" s="2103">
        <v>16</v>
      </c>
      <c r="K50" s="2103">
        <v>1</v>
      </c>
      <c r="L50" s="2103">
        <v>0</v>
      </c>
      <c r="M50" s="2103">
        <v>0</v>
      </c>
      <c r="N50" s="2103">
        <v>0</v>
      </c>
      <c r="O50" s="2103">
        <v>0</v>
      </c>
      <c r="P50" s="2103">
        <v>0</v>
      </c>
      <c r="Q50" s="2103">
        <v>0</v>
      </c>
      <c r="R50" s="2104">
        <v>0</v>
      </c>
      <c r="S50" s="1882">
        <v>0</v>
      </c>
      <c r="T50"/>
      <c r="U50"/>
    </row>
    <row r="51" spans="1:21" ht="21.75" customHeight="1" x14ac:dyDescent="0.25">
      <c r="A51"/>
      <c r="B51" s="1504" t="s">
        <v>901</v>
      </c>
      <c r="C51" s="1723" t="s">
        <v>249</v>
      </c>
      <c r="D51" s="1878">
        <v>21</v>
      </c>
      <c r="E51" s="1879">
        <v>0</v>
      </c>
      <c r="F51" s="1880">
        <v>21</v>
      </c>
      <c r="G51" s="1879">
        <v>8</v>
      </c>
      <c r="H51" s="1880">
        <v>13</v>
      </c>
      <c r="I51" s="1881">
        <v>0</v>
      </c>
      <c r="J51" s="2103">
        <v>5</v>
      </c>
      <c r="K51" s="2103">
        <v>3</v>
      </c>
      <c r="L51" s="2103">
        <v>13</v>
      </c>
      <c r="M51" s="2103">
        <v>0</v>
      </c>
      <c r="N51" s="2103">
        <v>0</v>
      </c>
      <c r="O51" s="2103">
        <v>0</v>
      </c>
      <c r="P51" s="2103">
        <v>0</v>
      </c>
      <c r="Q51" s="2103">
        <v>0</v>
      </c>
      <c r="R51" s="2104">
        <v>0</v>
      </c>
      <c r="S51" s="1882">
        <v>0</v>
      </c>
      <c r="T51"/>
      <c r="U51"/>
    </row>
    <row r="52" spans="1:21" x14ac:dyDescent="0.25">
      <c r="A52"/>
      <c r="B52" s="1504" t="s">
        <v>902</v>
      </c>
      <c r="C52" s="1499" t="s">
        <v>250</v>
      </c>
      <c r="D52" s="1878">
        <v>242</v>
      </c>
      <c r="E52" s="1879">
        <v>0</v>
      </c>
      <c r="F52" s="1880">
        <v>242</v>
      </c>
      <c r="G52" s="1879">
        <v>35</v>
      </c>
      <c r="H52" s="1880">
        <v>207</v>
      </c>
      <c r="I52" s="1881">
        <v>42</v>
      </c>
      <c r="J52" s="2103">
        <v>67</v>
      </c>
      <c r="K52" s="2103">
        <v>62</v>
      </c>
      <c r="L52" s="2103">
        <v>69</v>
      </c>
      <c r="M52" s="2103">
        <v>0</v>
      </c>
      <c r="N52" s="2103">
        <v>1</v>
      </c>
      <c r="O52" s="2103">
        <v>0</v>
      </c>
      <c r="P52" s="2103">
        <v>0</v>
      </c>
      <c r="Q52" s="2103">
        <v>1</v>
      </c>
      <c r="R52" s="2104">
        <v>0</v>
      </c>
      <c r="S52" s="1882">
        <v>3</v>
      </c>
      <c r="T52"/>
      <c r="U52"/>
    </row>
    <row r="53" spans="1:21" x14ac:dyDescent="0.25">
      <c r="A53"/>
      <c r="B53" s="1504" t="s">
        <v>903</v>
      </c>
      <c r="C53" s="1499" t="s">
        <v>251</v>
      </c>
      <c r="D53" s="1878">
        <v>3</v>
      </c>
      <c r="E53" s="1879">
        <v>0</v>
      </c>
      <c r="F53" s="1880">
        <v>3</v>
      </c>
      <c r="G53" s="1879">
        <v>0</v>
      </c>
      <c r="H53" s="1880">
        <v>3</v>
      </c>
      <c r="I53" s="1881">
        <v>1</v>
      </c>
      <c r="J53" s="2103">
        <v>1</v>
      </c>
      <c r="K53" s="2103">
        <v>0</v>
      </c>
      <c r="L53" s="2103">
        <v>1</v>
      </c>
      <c r="M53" s="2103">
        <v>0</v>
      </c>
      <c r="N53" s="2103">
        <v>0</v>
      </c>
      <c r="O53" s="2103">
        <v>0</v>
      </c>
      <c r="P53" s="2103">
        <v>0</v>
      </c>
      <c r="Q53" s="2103">
        <v>0</v>
      </c>
      <c r="R53" s="2104">
        <v>0</v>
      </c>
      <c r="S53" s="1882">
        <v>0</v>
      </c>
      <c r="T53"/>
      <c r="U53"/>
    </row>
    <row r="54" spans="1:21" ht="15.75" thickBot="1" x14ac:dyDescent="0.3">
      <c r="A54"/>
      <c r="B54" s="1730" t="s">
        <v>904</v>
      </c>
      <c r="C54" s="1506" t="s">
        <v>252</v>
      </c>
      <c r="D54" s="1878">
        <v>109</v>
      </c>
      <c r="E54" s="1879">
        <v>0</v>
      </c>
      <c r="F54" s="1880">
        <v>109</v>
      </c>
      <c r="G54" s="1879">
        <v>40</v>
      </c>
      <c r="H54" s="1880">
        <v>69</v>
      </c>
      <c r="I54" s="1881">
        <v>32</v>
      </c>
      <c r="J54" s="2103">
        <v>62</v>
      </c>
      <c r="K54" s="2103">
        <v>12</v>
      </c>
      <c r="L54" s="2103">
        <v>3</v>
      </c>
      <c r="M54" s="2103">
        <v>0</v>
      </c>
      <c r="N54" s="2103">
        <v>0</v>
      </c>
      <c r="O54" s="2103">
        <v>0</v>
      </c>
      <c r="P54" s="2103">
        <v>0</v>
      </c>
      <c r="Q54" s="2103">
        <v>0</v>
      </c>
      <c r="R54" s="2104">
        <v>0</v>
      </c>
      <c r="S54" s="1882">
        <v>0</v>
      </c>
      <c r="T54"/>
      <c r="U54"/>
    </row>
    <row r="55" spans="1:21" ht="15.75" thickBot="1" x14ac:dyDescent="0.3">
      <c r="A55"/>
      <c r="B55" s="1865" t="s">
        <v>906</v>
      </c>
      <c r="C55" s="1866" t="s">
        <v>635</v>
      </c>
      <c r="D55" s="1867">
        <v>5426</v>
      </c>
      <c r="E55" s="1868">
        <v>0</v>
      </c>
      <c r="F55" s="1869">
        <v>5426</v>
      </c>
      <c r="G55" s="1868">
        <v>2030</v>
      </c>
      <c r="H55" s="1869">
        <v>3396</v>
      </c>
      <c r="I55" s="1897">
        <v>2511</v>
      </c>
      <c r="J55" s="1871">
        <v>447</v>
      </c>
      <c r="K55" s="1871">
        <v>398</v>
      </c>
      <c r="L55" s="1871">
        <v>261</v>
      </c>
      <c r="M55" s="1871">
        <v>164</v>
      </c>
      <c r="N55" s="1871">
        <v>131</v>
      </c>
      <c r="O55" s="1871">
        <v>484</v>
      </c>
      <c r="P55" s="1871">
        <v>401</v>
      </c>
      <c r="Q55" s="1871">
        <v>243</v>
      </c>
      <c r="R55" s="2112">
        <v>386</v>
      </c>
      <c r="S55" s="1872">
        <v>98</v>
      </c>
      <c r="T55"/>
      <c r="U55"/>
    </row>
    <row r="56" spans="1:21" x14ac:dyDescent="0.25">
      <c r="A56"/>
      <c r="B56" s="1504" t="s">
        <v>910</v>
      </c>
      <c r="C56" s="1499" t="s">
        <v>639</v>
      </c>
      <c r="D56" s="1878">
        <v>30</v>
      </c>
      <c r="E56" s="1879">
        <v>0</v>
      </c>
      <c r="F56" s="1880">
        <v>30</v>
      </c>
      <c r="G56" s="1879">
        <v>6</v>
      </c>
      <c r="H56" s="1880">
        <v>24</v>
      </c>
      <c r="I56" s="1881">
        <v>0</v>
      </c>
      <c r="J56" s="2103">
        <v>5</v>
      </c>
      <c r="K56" s="2103">
        <v>25</v>
      </c>
      <c r="L56" s="2103">
        <v>0</v>
      </c>
      <c r="M56" s="2103">
        <v>0</v>
      </c>
      <c r="N56" s="2103">
        <v>0</v>
      </c>
      <c r="O56" s="2103">
        <v>0</v>
      </c>
      <c r="P56" s="2103">
        <v>0</v>
      </c>
      <c r="Q56" s="2103">
        <v>0</v>
      </c>
      <c r="R56" s="2104">
        <v>0</v>
      </c>
      <c r="S56" s="1882">
        <v>0</v>
      </c>
      <c r="T56"/>
      <c r="U56"/>
    </row>
    <row r="57" spans="1:21" s="167" customFormat="1" x14ac:dyDescent="0.25">
      <c r="A57"/>
      <c r="B57" s="1504" t="s">
        <v>911</v>
      </c>
      <c r="C57" s="1499" t="s">
        <v>640</v>
      </c>
      <c r="D57" s="1878">
        <v>5</v>
      </c>
      <c r="E57" s="1888">
        <v>0</v>
      </c>
      <c r="F57" s="1885">
        <v>5</v>
      </c>
      <c r="G57" s="1884">
        <v>0</v>
      </c>
      <c r="H57" s="1885">
        <v>5</v>
      </c>
      <c r="I57" s="1890">
        <v>0</v>
      </c>
      <c r="J57" s="2105">
        <v>0</v>
      </c>
      <c r="K57" s="2105">
        <v>0</v>
      </c>
      <c r="L57" s="2105">
        <v>0</v>
      </c>
      <c r="M57" s="2105">
        <v>0</v>
      </c>
      <c r="N57" s="2105">
        <v>0</v>
      </c>
      <c r="O57" s="2105">
        <v>1</v>
      </c>
      <c r="P57" s="2105">
        <v>0</v>
      </c>
      <c r="Q57" s="2105">
        <v>0</v>
      </c>
      <c r="R57" s="2106">
        <v>4</v>
      </c>
      <c r="S57" s="1891">
        <v>0</v>
      </c>
      <c r="T57"/>
      <c r="U57"/>
    </row>
    <row r="58" spans="1:21" x14ac:dyDescent="0.25">
      <c r="A58"/>
      <c r="B58" s="1504" t="s">
        <v>912</v>
      </c>
      <c r="C58" s="1499" t="s">
        <v>641</v>
      </c>
      <c r="D58" s="1919">
        <v>710</v>
      </c>
      <c r="E58" s="1879">
        <v>0</v>
      </c>
      <c r="F58" s="1880">
        <v>710</v>
      </c>
      <c r="G58" s="1879">
        <v>343</v>
      </c>
      <c r="H58" s="1880">
        <v>367</v>
      </c>
      <c r="I58" s="1881">
        <v>425</v>
      </c>
      <c r="J58" s="2103">
        <v>91</v>
      </c>
      <c r="K58" s="2103">
        <v>102</v>
      </c>
      <c r="L58" s="2103">
        <v>66</v>
      </c>
      <c r="M58" s="2103">
        <v>23</v>
      </c>
      <c r="N58" s="2103">
        <v>1</v>
      </c>
      <c r="O58" s="2103">
        <v>0</v>
      </c>
      <c r="P58" s="2103">
        <v>1</v>
      </c>
      <c r="Q58" s="2103">
        <v>0</v>
      </c>
      <c r="R58" s="2104">
        <v>1</v>
      </c>
      <c r="S58" s="1882">
        <v>3</v>
      </c>
      <c r="T58"/>
      <c r="U58"/>
    </row>
    <row r="59" spans="1:21" x14ac:dyDescent="0.25">
      <c r="A59"/>
      <c r="B59" s="1504" t="s">
        <v>913</v>
      </c>
      <c r="C59" s="1499" t="s">
        <v>1167</v>
      </c>
      <c r="D59" s="1919">
        <v>142</v>
      </c>
      <c r="E59" s="1879">
        <v>0</v>
      </c>
      <c r="F59" s="1880">
        <v>142</v>
      </c>
      <c r="G59" s="1879">
        <v>73</v>
      </c>
      <c r="H59" s="1880">
        <v>69</v>
      </c>
      <c r="I59" s="1881">
        <v>98</v>
      </c>
      <c r="J59" s="2103">
        <v>32</v>
      </c>
      <c r="K59" s="2103">
        <v>7</v>
      </c>
      <c r="L59" s="2103">
        <v>4</v>
      </c>
      <c r="M59" s="2103">
        <v>0</v>
      </c>
      <c r="N59" s="2103">
        <v>0</v>
      </c>
      <c r="O59" s="2103">
        <v>1</v>
      </c>
      <c r="P59" s="2103">
        <v>0</v>
      </c>
      <c r="Q59" s="2103">
        <v>0</v>
      </c>
      <c r="R59" s="2104">
        <v>0</v>
      </c>
      <c r="S59" s="1882">
        <v>1</v>
      </c>
      <c r="T59"/>
      <c r="U59"/>
    </row>
    <row r="60" spans="1:21" x14ac:dyDescent="0.25">
      <c r="A60"/>
      <c r="B60" s="1504" t="s">
        <v>914</v>
      </c>
      <c r="C60" s="1499" t="s">
        <v>643</v>
      </c>
      <c r="D60" s="1919">
        <v>12</v>
      </c>
      <c r="E60" s="1879">
        <v>0</v>
      </c>
      <c r="F60" s="1880">
        <v>12</v>
      </c>
      <c r="G60" s="1879">
        <v>7</v>
      </c>
      <c r="H60" s="1880">
        <v>5</v>
      </c>
      <c r="I60" s="1881">
        <v>7</v>
      </c>
      <c r="J60" s="2103">
        <v>4</v>
      </c>
      <c r="K60" s="2103">
        <v>0</v>
      </c>
      <c r="L60" s="2103">
        <v>0</v>
      </c>
      <c r="M60" s="2103">
        <v>0</v>
      </c>
      <c r="N60" s="2103">
        <v>0</v>
      </c>
      <c r="O60" s="2103">
        <v>1</v>
      </c>
      <c r="P60" s="2103">
        <v>0</v>
      </c>
      <c r="Q60" s="2103">
        <v>0</v>
      </c>
      <c r="R60" s="2104">
        <v>0</v>
      </c>
      <c r="S60" s="1882">
        <v>0</v>
      </c>
      <c r="T60"/>
      <c r="U60"/>
    </row>
    <row r="61" spans="1:21" x14ac:dyDescent="0.25">
      <c r="A61"/>
      <c r="B61" s="1504" t="s">
        <v>916</v>
      </c>
      <c r="C61" s="1499" t="s">
        <v>645</v>
      </c>
      <c r="D61" s="1919">
        <v>3</v>
      </c>
      <c r="E61" s="1879">
        <v>0</v>
      </c>
      <c r="F61" s="1880">
        <v>3</v>
      </c>
      <c r="G61" s="1879">
        <v>3</v>
      </c>
      <c r="H61" s="1880">
        <v>0</v>
      </c>
      <c r="I61" s="1881">
        <v>3</v>
      </c>
      <c r="J61" s="2103">
        <v>0</v>
      </c>
      <c r="K61" s="2103">
        <v>0</v>
      </c>
      <c r="L61" s="2103">
        <v>0</v>
      </c>
      <c r="M61" s="2103">
        <v>0</v>
      </c>
      <c r="N61" s="2103">
        <v>0</v>
      </c>
      <c r="O61" s="2103">
        <v>0</v>
      </c>
      <c r="P61" s="2103">
        <v>0</v>
      </c>
      <c r="Q61" s="2103">
        <v>0</v>
      </c>
      <c r="R61" s="2104">
        <v>0</v>
      </c>
      <c r="S61" s="1882">
        <v>1</v>
      </c>
      <c r="T61"/>
      <c r="U61"/>
    </row>
    <row r="62" spans="1:21" x14ac:dyDescent="0.25">
      <c r="A62"/>
      <c r="B62" s="1504" t="s">
        <v>466</v>
      </c>
      <c r="C62" s="1499" t="s">
        <v>467</v>
      </c>
      <c r="D62" s="1919">
        <v>2614</v>
      </c>
      <c r="E62" s="1879">
        <v>0</v>
      </c>
      <c r="F62" s="1880">
        <v>2614</v>
      </c>
      <c r="G62" s="1879">
        <v>1329</v>
      </c>
      <c r="H62" s="1880">
        <v>1285</v>
      </c>
      <c r="I62" s="1881">
        <v>1944</v>
      </c>
      <c r="J62" s="2103">
        <v>296</v>
      </c>
      <c r="K62" s="2103">
        <v>244</v>
      </c>
      <c r="L62" s="2103">
        <v>121</v>
      </c>
      <c r="M62" s="2103">
        <v>9</v>
      </c>
      <c r="N62" s="2103">
        <v>0</v>
      </c>
      <c r="O62" s="2103">
        <v>0</v>
      </c>
      <c r="P62" s="2103">
        <v>0</v>
      </c>
      <c r="Q62" s="2103">
        <v>0</v>
      </c>
      <c r="R62" s="2104">
        <v>0</v>
      </c>
      <c r="S62" s="1882">
        <v>39</v>
      </c>
      <c r="T62"/>
      <c r="U62"/>
    </row>
    <row r="63" spans="1:21" x14ac:dyDescent="0.25">
      <c r="A63"/>
      <c r="B63" s="1504" t="s">
        <v>468</v>
      </c>
      <c r="C63" s="1499" t="s">
        <v>646</v>
      </c>
      <c r="D63" s="1919">
        <v>31</v>
      </c>
      <c r="E63" s="1879">
        <v>0</v>
      </c>
      <c r="F63" s="1880">
        <v>31</v>
      </c>
      <c r="G63" s="1879">
        <v>17</v>
      </c>
      <c r="H63" s="1880">
        <v>14</v>
      </c>
      <c r="I63" s="1881">
        <v>15</v>
      </c>
      <c r="J63" s="2103">
        <v>9</v>
      </c>
      <c r="K63" s="2103">
        <v>6</v>
      </c>
      <c r="L63" s="2103">
        <v>1</v>
      </c>
      <c r="M63" s="2103">
        <v>0</v>
      </c>
      <c r="N63" s="2103">
        <v>0</v>
      </c>
      <c r="O63" s="2103">
        <v>0</v>
      </c>
      <c r="P63" s="2103">
        <v>0</v>
      </c>
      <c r="Q63" s="2103">
        <v>0</v>
      </c>
      <c r="R63" s="2104">
        <v>0</v>
      </c>
      <c r="S63" s="1882">
        <v>3</v>
      </c>
      <c r="T63"/>
      <c r="U63"/>
    </row>
    <row r="64" spans="1:21" ht="15.75" thickBot="1" x14ac:dyDescent="0.3">
      <c r="A64"/>
      <c r="B64" s="1738" t="s">
        <v>469</v>
      </c>
      <c r="C64" s="1737" t="s">
        <v>470</v>
      </c>
      <c r="D64" s="2115">
        <v>1879</v>
      </c>
      <c r="E64" s="2116">
        <v>0</v>
      </c>
      <c r="F64" s="2117">
        <v>1879</v>
      </c>
      <c r="G64" s="2116">
        <v>252</v>
      </c>
      <c r="H64" s="2117">
        <v>1627</v>
      </c>
      <c r="I64" s="2118">
        <v>19</v>
      </c>
      <c r="J64" s="2119">
        <v>10</v>
      </c>
      <c r="K64" s="2119">
        <v>14</v>
      </c>
      <c r="L64" s="2119">
        <v>69</v>
      </c>
      <c r="M64" s="2119">
        <v>132</v>
      </c>
      <c r="N64" s="2119">
        <v>130</v>
      </c>
      <c r="O64" s="2119">
        <v>481</v>
      </c>
      <c r="P64" s="2119">
        <v>400</v>
      </c>
      <c r="Q64" s="2119">
        <v>243</v>
      </c>
      <c r="R64" s="2120">
        <v>381</v>
      </c>
      <c r="S64" s="2121">
        <v>51</v>
      </c>
      <c r="T64"/>
      <c r="U64"/>
    </row>
    <row r="65" spans="1:21" ht="15.75" thickBot="1" x14ac:dyDescent="0.3">
      <c r="A65"/>
      <c r="B65" s="1865" t="s">
        <v>918</v>
      </c>
      <c r="C65" s="1866" t="s">
        <v>648</v>
      </c>
      <c r="D65" s="2122">
        <v>217</v>
      </c>
      <c r="E65" s="2094">
        <v>81</v>
      </c>
      <c r="F65" s="2095">
        <v>136</v>
      </c>
      <c r="G65" s="2094">
        <v>104</v>
      </c>
      <c r="H65" s="2095">
        <v>32</v>
      </c>
      <c r="I65" s="2099">
        <v>4</v>
      </c>
      <c r="J65" s="2098">
        <v>16</v>
      </c>
      <c r="K65" s="2098">
        <v>21</v>
      </c>
      <c r="L65" s="2098">
        <v>35</v>
      </c>
      <c r="M65" s="2098">
        <v>4</v>
      </c>
      <c r="N65" s="2098">
        <v>7</v>
      </c>
      <c r="O65" s="2098">
        <v>27</v>
      </c>
      <c r="P65" s="2098">
        <v>13</v>
      </c>
      <c r="Q65" s="2098">
        <v>6</v>
      </c>
      <c r="R65" s="2097">
        <v>3</v>
      </c>
      <c r="S65" s="2100">
        <v>4</v>
      </c>
      <c r="T65"/>
      <c r="U65"/>
    </row>
    <row r="66" spans="1:21" x14ac:dyDescent="0.25">
      <c r="A66"/>
      <c r="B66" s="1722" t="s">
        <v>919</v>
      </c>
      <c r="C66" s="1723" t="s">
        <v>649</v>
      </c>
      <c r="D66" s="1926">
        <v>15</v>
      </c>
      <c r="E66" s="1879">
        <v>0</v>
      </c>
      <c r="F66" s="1875">
        <v>15</v>
      </c>
      <c r="G66" s="1874">
        <v>9</v>
      </c>
      <c r="H66" s="1875">
        <v>6</v>
      </c>
      <c r="I66" s="1876">
        <v>2</v>
      </c>
      <c r="J66" s="2101">
        <v>0</v>
      </c>
      <c r="K66" s="2101">
        <v>0</v>
      </c>
      <c r="L66" s="2101">
        <v>1</v>
      </c>
      <c r="M66" s="2101">
        <v>1</v>
      </c>
      <c r="N66" s="2101">
        <v>0</v>
      </c>
      <c r="O66" s="2101">
        <v>1</v>
      </c>
      <c r="P66" s="2101">
        <v>4</v>
      </c>
      <c r="Q66" s="2101">
        <v>4</v>
      </c>
      <c r="R66" s="2102">
        <v>2</v>
      </c>
      <c r="S66" s="1877">
        <v>1</v>
      </c>
      <c r="T66"/>
      <c r="U66"/>
    </row>
    <row r="67" spans="1:21" x14ac:dyDescent="0.25">
      <c r="A67"/>
      <c r="B67" s="1504" t="s">
        <v>920</v>
      </c>
      <c r="C67" s="1499" t="s">
        <v>650</v>
      </c>
      <c r="D67" s="1883">
        <v>2</v>
      </c>
      <c r="E67" s="1884">
        <v>0</v>
      </c>
      <c r="F67" s="1885">
        <v>2</v>
      </c>
      <c r="G67" s="1884">
        <v>2</v>
      </c>
      <c r="H67" s="1885">
        <v>0</v>
      </c>
      <c r="I67" s="1886">
        <v>0</v>
      </c>
      <c r="J67" s="2113">
        <v>0</v>
      </c>
      <c r="K67" s="2113">
        <v>0</v>
      </c>
      <c r="L67" s="2113">
        <v>0</v>
      </c>
      <c r="M67" s="2113">
        <v>0</v>
      </c>
      <c r="N67" s="2113">
        <v>1</v>
      </c>
      <c r="O67" s="2113">
        <v>0</v>
      </c>
      <c r="P67" s="2113">
        <v>0</v>
      </c>
      <c r="Q67" s="2113">
        <v>0</v>
      </c>
      <c r="R67" s="2114">
        <v>1</v>
      </c>
      <c r="S67" s="1887">
        <v>0</v>
      </c>
      <c r="T67"/>
      <c r="U67"/>
    </row>
    <row r="68" spans="1:21" x14ac:dyDescent="0.25">
      <c r="A68"/>
      <c r="B68" s="1504" t="s">
        <v>656</v>
      </c>
      <c r="C68" s="1499" t="s">
        <v>657</v>
      </c>
      <c r="D68" s="1878">
        <v>154</v>
      </c>
      <c r="E68" s="1879">
        <v>79</v>
      </c>
      <c r="F68" s="1880">
        <v>75</v>
      </c>
      <c r="G68" s="1879">
        <v>70</v>
      </c>
      <c r="H68" s="1880">
        <v>5</v>
      </c>
      <c r="I68" s="1881">
        <v>0</v>
      </c>
      <c r="J68" s="2103">
        <v>8</v>
      </c>
      <c r="K68" s="2103">
        <v>11</v>
      </c>
      <c r="L68" s="2103">
        <v>28</v>
      </c>
      <c r="M68" s="2103">
        <v>0</v>
      </c>
      <c r="N68" s="2103">
        <v>4</v>
      </c>
      <c r="O68" s="2103">
        <v>19</v>
      </c>
      <c r="P68" s="2103">
        <v>3</v>
      </c>
      <c r="Q68" s="2103">
        <v>2</v>
      </c>
      <c r="R68" s="2104">
        <v>0</v>
      </c>
      <c r="S68" s="1882">
        <v>0</v>
      </c>
      <c r="T68"/>
      <c r="U68"/>
    </row>
    <row r="69" spans="1:21" x14ac:dyDescent="0.25">
      <c r="A69"/>
      <c r="B69" s="1504" t="s">
        <v>929</v>
      </c>
      <c r="C69" s="1499" t="s">
        <v>658</v>
      </c>
      <c r="D69" s="1878">
        <v>45</v>
      </c>
      <c r="E69" s="1879">
        <v>1</v>
      </c>
      <c r="F69" s="1880">
        <v>44</v>
      </c>
      <c r="G69" s="1879">
        <v>23</v>
      </c>
      <c r="H69" s="1880">
        <v>21</v>
      </c>
      <c r="I69" s="1881">
        <v>2</v>
      </c>
      <c r="J69" s="2103">
        <v>8</v>
      </c>
      <c r="K69" s="2103">
        <v>10</v>
      </c>
      <c r="L69" s="2103">
        <v>6</v>
      </c>
      <c r="M69" s="2103">
        <v>3</v>
      </c>
      <c r="N69" s="2103">
        <v>2</v>
      </c>
      <c r="O69" s="2103">
        <v>7</v>
      </c>
      <c r="P69" s="2103">
        <v>6</v>
      </c>
      <c r="Q69" s="2103">
        <v>0</v>
      </c>
      <c r="R69" s="2104">
        <v>0</v>
      </c>
      <c r="S69" s="1882">
        <v>3</v>
      </c>
      <c r="T69"/>
      <c r="U69"/>
    </row>
    <row r="70" spans="1:21" ht="23.25" thickBot="1" x14ac:dyDescent="0.3">
      <c r="A70"/>
      <c r="B70" s="1504" t="s">
        <v>1323</v>
      </c>
      <c r="C70" s="1499" t="s">
        <v>660</v>
      </c>
      <c r="D70" s="1878">
        <v>1</v>
      </c>
      <c r="E70" s="1879">
        <v>1</v>
      </c>
      <c r="F70" s="1880">
        <v>0</v>
      </c>
      <c r="G70" s="1879">
        <v>0</v>
      </c>
      <c r="H70" s="1880">
        <v>0</v>
      </c>
      <c r="I70" s="1881">
        <v>0</v>
      </c>
      <c r="J70" s="2103">
        <v>0</v>
      </c>
      <c r="K70" s="2103">
        <v>0</v>
      </c>
      <c r="L70" s="2103">
        <v>0</v>
      </c>
      <c r="M70" s="2103">
        <v>0</v>
      </c>
      <c r="N70" s="2103">
        <v>0</v>
      </c>
      <c r="O70" s="2103">
        <v>0</v>
      </c>
      <c r="P70" s="2103">
        <v>0</v>
      </c>
      <c r="Q70" s="2103">
        <v>0</v>
      </c>
      <c r="R70" s="2104">
        <v>0</v>
      </c>
      <c r="S70" s="1882">
        <v>0</v>
      </c>
      <c r="T70"/>
      <c r="U70"/>
    </row>
    <row r="71" spans="1:21" ht="15.75" thickBot="1" x14ac:dyDescent="0.3">
      <c r="A71"/>
      <c r="B71" s="1865" t="s">
        <v>932</v>
      </c>
      <c r="C71" s="1866" t="s">
        <v>662</v>
      </c>
      <c r="D71" s="2093">
        <v>161</v>
      </c>
      <c r="E71" s="2094">
        <v>94</v>
      </c>
      <c r="F71" s="2095">
        <v>67</v>
      </c>
      <c r="G71" s="2094">
        <v>35</v>
      </c>
      <c r="H71" s="2095">
        <v>32</v>
      </c>
      <c r="I71" s="2099">
        <v>0</v>
      </c>
      <c r="J71" s="2098">
        <v>0</v>
      </c>
      <c r="K71" s="2098">
        <v>0</v>
      </c>
      <c r="L71" s="2098">
        <v>1</v>
      </c>
      <c r="M71" s="2098">
        <v>2</v>
      </c>
      <c r="N71" s="2098">
        <v>0</v>
      </c>
      <c r="O71" s="2098">
        <v>14</v>
      </c>
      <c r="P71" s="2098">
        <v>23</v>
      </c>
      <c r="Q71" s="2098">
        <v>16</v>
      </c>
      <c r="R71" s="2097">
        <v>11</v>
      </c>
      <c r="S71" s="2100">
        <v>0</v>
      </c>
      <c r="T71"/>
      <c r="U71"/>
    </row>
    <row r="72" spans="1:21" x14ac:dyDescent="0.25">
      <c r="A72"/>
      <c r="B72" s="1504" t="s">
        <v>936</v>
      </c>
      <c r="C72" s="1499" t="s">
        <v>353</v>
      </c>
      <c r="D72" s="1878">
        <v>6</v>
      </c>
      <c r="E72" s="1879">
        <v>6</v>
      </c>
      <c r="F72" s="1880">
        <v>0</v>
      </c>
      <c r="G72" s="1879">
        <v>0</v>
      </c>
      <c r="H72" s="1880">
        <v>0</v>
      </c>
      <c r="I72" s="1881">
        <v>0</v>
      </c>
      <c r="J72" s="2103">
        <v>0</v>
      </c>
      <c r="K72" s="2103">
        <v>0</v>
      </c>
      <c r="L72" s="2103">
        <v>0</v>
      </c>
      <c r="M72" s="2103">
        <v>0</v>
      </c>
      <c r="N72" s="2103">
        <v>0</v>
      </c>
      <c r="O72" s="2103">
        <v>0</v>
      </c>
      <c r="P72" s="2103">
        <v>0</v>
      </c>
      <c r="Q72" s="2103">
        <v>0</v>
      </c>
      <c r="R72" s="2104">
        <v>0</v>
      </c>
      <c r="S72" s="1882">
        <v>0</v>
      </c>
      <c r="T72"/>
      <c r="U72"/>
    </row>
    <row r="73" spans="1:21" x14ac:dyDescent="0.25">
      <c r="A73"/>
      <c r="B73" s="1504" t="s">
        <v>940</v>
      </c>
      <c r="C73" s="1499" t="s">
        <v>663</v>
      </c>
      <c r="D73" s="1878">
        <v>4</v>
      </c>
      <c r="E73" s="1879">
        <v>4</v>
      </c>
      <c r="F73" s="1880">
        <v>0</v>
      </c>
      <c r="G73" s="1879">
        <v>0</v>
      </c>
      <c r="H73" s="1880">
        <v>0</v>
      </c>
      <c r="I73" s="1881">
        <v>0</v>
      </c>
      <c r="J73" s="2103">
        <v>0</v>
      </c>
      <c r="K73" s="2103">
        <v>0</v>
      </c>
      <c r="L73" s="2103">
        <v>0</v>
      </c>
      <c r="M73" s="2103">
        <v>0</v>
      </c>
      <c r="N73" s="2103">
        <v>0</v>
      </c>
      <c r="O73" s="2103">
        <v>0</v>
      </c>
      <c r="P73" s="2103">
        <v>0</v>
      </c>
      <c r="Q73" s="2103">
        <v>0</v>
      </c>
      <c r="R73" s="2104">
        <v>0</v>
      </c>
      <c r="S73" s="1882">
        <v>0</v>
      </c>
      <c r="T73"/>
      <c r="U73"/>
    </row>
    <row r="74" spans="1:21" x14ac:dyDescent="0.25">
      <c r="A74"/>
      <c r="B74" s="1504" t="s">
        <v>941</v>
      </c>
      <c r="C74" s="1499" t="s">
        <v>358</v>
      </c>
      <c r="D74" s="1878">
        <v>2</v>
      </c>
      <c r="E74" s="1879">
        <v>2</v>
      </c>
      <c r="F74" s="1880">
        <v>0</v>
      </c>
      <c r="G74" s="1879">
        <v>0</v>
      </c>
      <c r="H74" s="1880">
        <v>0</v>
      </c>
      <c r="I74" s="1881">
        <v>0</v>
      </c>
      <c r="J74" s="2103">
        <v>0</v>
      </c>
      <c r="K74" s="2103">
        <v>0</v>
      </c>
      <c r="L74" s="2103">
        <v>0</v>
      </c>
      <c r="M74" s="2103">
        <v>0</v>
      </c>
      <c r="N74" s="2103">
        <v>0</v>
      </c>
      <c r="O74" s="2103">
        <v>0</v>
      </c>
      <c r="P74" s="2103">
        <v>0</v>
      </c>
      <c r="Q74" s="2103">
        <v>0</v>
      </c>
      <c r="R74" s="2104">
        <v>0</v>
      </c>
      <c r="S74" s="1882">
        <v>0</v>
      </c>
      <c r="T74"/>
      <c r="U74"/>
    </row>
    <row r="75" spans="1:21" x14ac:dyDescent="0.25">
      <c r="A75"/>
      <c r="B75" s="1504" t="s">
        <v>942</v>
      </c>
      <c r="C75" s="1499" t="s">
        <v>664</v>
      </c>
      <c r="D75" s="1878">
        <v>17</v>
      </c>
      <c r="E75" s="1879">
        <v>17</v>
      </c>
      <c r="F75" s="1880">
        <v>0</v>
      </c>
      <c r="G75" s="1879">
        <v>0</v>
      </c>
      <c r="H75" s="1880">
        <v>0</v>
      </c>
      <c r="I75" s="1881">
        <v>0</v>
      </c>
      <c r="J75" s="2103">
        <v>0</v>
      </c>
      <c r="K75" s="2103">
        <v>0</v>
      </c>
      <c r="L75" s="2103">
        <v>0</v>
      </c>
      <c r="M75" s="2103">
        <v>0</v>
      </c>
      <c r="N75" s="2103">
        <v>0</v>
      </c>
      <c r="O75" s="2103">
        <v>0</v>
      </c>
      <c r="P75" s="2103">
        <v>0</v>
      </c>
      <c r="Q75" s="2103">
        <v>0</v>
      </c>
      <c r="R75" s="2104">
        <v>0</v>
      </c>
      <c r="S75" s="1882">
        <v>0</v>
      </c>
      <c r="T75"/>
      <c r="U75"/>
    </row>
    <row r="76" spans="1:21" x14ac:dyDescent="0.25">
      <c r="A76"/>
      <c r="B76" s="1504" t="s">
        <v>944</v>
      </c>
      <c r="C76" s="1499" t="s">
        <v>361</v>
      </c>
      <c r="D76" s="1883">
        <v>47</v>
      </c>
      <c r="E76" s="1884">
        <v>47</v>
      </c>
      <c r="F76" s="1885">
        <v>0</v>
      </c>
      <c r="G76" s="1884">
        <v>0</v>
      </c>
      <c r="H76" s="1885">
        <v>0</v>
      </c>
      <c r="I76" s="1886">
        <v>0</v>
      </c>
      <c r="J76" s="2113">
        <v>0</v>
      </c>
      <c r="K76" s="2113">
        <v>0</v>
      </c>
      <c r="L76" s="2113">
        <v>0</v>
      </c>
      <c r="M76" s="2113">
        <v>0</v>
      </c>
      <c r="N76" s="2113">
        <v>0</v>
      </c>
      <c r="O76" s="2113">
        <v>0</v>
      </c>
      <c r="P76" s="2113">
        <v>0</v>
      </c>
      <c r="Q76" s="2113">
        <v>0</v>
      </c>
      <c r="R76" s="2114">
        <v>0</v>
      </c>
      <c r="S76" s="1887">
        <v>0</v>
      </c>
      <c r="T76"/>
      <c r="U76"/>
    </row>
    <row r="77" spans="1:21" x14ac:dyDescent="0.25">
      <c r="A77"/>
      <c r="B77" s="1504" t="s">
        <v>945</v>
      </c>
      <c r="C77" s="1499" t="s">
        <v>362</v>
      </c>
      <c r="D77" s="1878">
        <v>61</v>
      </c>
      <c r="E77" s="1879">
        <v>1</v>
      </c>
      <c r="F77" s="1880">
        <v>60</v>
      </c>
      <c r="G77" s="1879">
        <v>34</v>
      </c>
      <c r="H77" s="1880">
        <v>26</v>
      </c>
      <c r="I77" s="1881">
        <v>0</v>
      </c>
      <c r="J77" s="2103">
        <v>0</v>
      </c>
      <c r="K77" s="2103">
        <v>0</v>
      </c>
      <c r="L77" s="2103">
        <v>1</v>
      </c>
      <c r="M77" s="2103">
        <v>2</v>
      </c>
      <c r="N77" s="2103">
        <v>0</v>
      </c>
      <c r="O77" s="2103">
        <v>14</v>
      </c>
      <c r="P77" s="2103">
        <v>20</v>
      </c>
      <c r="Q77" s="2103">
        <v>14</v>
      </c>
      <c r="R77" s="2104">
        <v>9</v>
      </c>
      <c r="S77" s="1882">
        <v>0</v>
      </c>
      <c r="T77"/>
      <c r="U77"/>
    </row>
    <row r="78" spans="1:21" x14ac:dyDescent="0.25">
      <c r="A78"/>
      <c r="B78" s="1730" t="s">
        <v>949</v>
      </c>
      <c r="C78" s="1506" t="s">
        <v>366</v>
      </c>
      <c r="D78" s="1878">
        <v>9</v>
      </c>
      <c r="E78" s="1879">
        <v>2</v>
      </c>
      <c r="F78" s="1880">
        <v>7</v>
      </c>
      <c r="G78" s="1879">
        <v>1</v>
      </c>
      <c r="H78" s="1880">
        <v>6</v>
      </c>
      <c r="I78" s="1881">
        <v>0</v>
      </c>
      <c r="J78" s="2103">
        <v>0</v>
      </c>
      <c r="K78" s="2103">
        <v>0</v>
      </c>
      <c r="L78" s="2103">
        <v>0</v>
      </c>
      <c r="M78" s="2103">
        <v>0</v>
      </c>
      <c r="N78" s="2103">
        <v>0</v>
      </c>
      <c r="O78" s="2103">
        <v>0</v>
      </c>
      <c r="P78" s="2103">
        <v>3</v>
      </c>
      <c r="Q78" s="2103">
        <v>2</v>
      </c>
      <c r="R78" s="2104">
        <v>2</v>
      </c>
      <c r="S78" s="1882">
        <v>0</v>
      </c>
      <c r="T78"/>
      <c r="U78"/>
    </row>
    <row r="79" spans="1:21" ht="15.75" thickBot="1" x14ac:dyDescent="0.3">
      <c r="A79"/>
      <c r="B79" s="1730" t="s">
        <v>952</v>
      </c>
      <c r="C79" s="1506" t="s">
        <v>371</v>
      </c>
      <c r="D79" s="1878">
        <v>15</v>
      </c>
      <c r="E79" s="1879">
        <v>15</v>
      </c>
      <c r="F79" s="1880">
        <v>0</v>
      </c>
      <c r="G79" s="1879">
        <v>0</v>
      </c>
      <c r="H79" s="1880">
        <v>0</v>
      </c>
      <c r="I79" s="1881">
        <v>0</v>
      </c>
      <c r="J79" s="2103">
        <v>0</v>
      </c>
      <c r="K79" s="2103">
        <v>0</v>
      </c>
      <c r="L79" s="2103">
        <v>0</v>
      </c>
      <c r="M79" s="2103">
        <v>0</v>
      </c>
      <c r="N79" s="2103">
        <v>0</v>
      </c>
      <c r="O79" s="2103">
        <v>0</v>
      </c>
      <c r="P79" s="2103">
        <v>0</v>
      </c>
      <c r="Q79" s="2103">
        <v>0</v>
      </c>
      <c r="R79" s="2104">
        <v>0</v>
      </c>
      <c r="S79" s="1882">
        <v>0</v>
      </c>
      <c r="T79"/>
      <c r="U79"/>
    </row>
    <row r="80" spans="1:21" ht="15.75" thickBot="1" x14ac:dyDescent="0.3">
      <c r="A80"/>
      <c r="B80" s="1865" t="s">
        <v>955</v>
      </c>
      <c r="C80" s="1866" t="s">
        <v>666</v>
      </c>
      <c r="D80" s="2093">
        <v>1018</v>
      </c>
      <c r="E80" s="2094">
        <v>120</v>
      </c>
      <c r="F80" s="2095">
        <v>898</v>
      </c>
      <c r="G80" s="2094">
        <v>622</v>
      </c>
      <c r="H80" s="2095">
        <v>276</v>
      </c>
      <c r="I80" s="2099">
        <v>30</v>
      </c>
      <c r="J80" s="2098">
        <v>5</v>
      </c>
      <c r="K80" s="2098">
        <v>9</v>
      </c>
      <c r="L80" s="2098">
        <v>24</v>
      </c>
      <c r="M80" s="2098">
        <v>33</v>
      </c>
      <c r="N80" s="2098">
        <v>35</v>
      </c>
      <c r="O80" s="2098">
        <v>95</v>
      </c>
      <c r="P80" s="2098">
        <v>129</v>
      </c>
      <c r="Q80" s="2098">
        <v>168</v>
      </c>
      <c r="R80" s="2097">
        <v>370</v>
      </c>
      <c r="S80" s="2100">
        <v>47</v>
      </c>
      <c r="T80"/>
      <c r="U80"/>
    </row>
    <row r="81" spans="1:21" ht="22.5" x14ac:dyDescent="0.25">
      <c r="A81"/>
      <c r="B81" s="1722" t="s">
        <v>956</v>
      </c>
      <c r="C81" s="1723" t="s">
        <v>373</v>
      </c>
      <c r="D81" s="1873">
        <v>986</v>
      </c>
      <c r="E81" s="1874">
        <v>101</v>
      </c>
      <c r="F81" s="1875">
        <v>885</v>
      </c>
      <c r="G81" s="1874">
        <v>612</v>
      </c>
      <c r="H81" s="1875">
        <v>273</v>
      </c>
      <c r="I81" s="1876">
        <v>29</v>
      </c>
      <c r="J81" s="2101">
        <v>5</v>
      </c>
      <c r="K81" s="2101">
        <v>8</v>
      </c>
      <c r="L81" s="2101">
        <v>24</v>
      </c>
      <c r="M81" s="2101">
        <v>32</v>
      </c>
      <c r="N81" s="2101">
        <v>34</v>
      </c>
      <c r="O81" s="2101">
        <v>95</v>
      </c>
      <c r="P81" s="2101">
        <v>128</v>
      </c>
      <c r="Q81" s="2101">
        <v>164</v>
      </c>
      <c r="R81" s="2102">
        <v>366</v>
      </c>
      <c r="S81" s="1877">
        <v>47</v>
      </c>
      <c r="T81"/>
      <c r="U81"/>
    </row>
    <row r="82" spans="1:21" s="167" customFormat="1" x14ac:dyDescent="0.25">
      <c r="A82"/>
      <c r="B82" s="1504" t="s">
        <v>957</v>
      </c>
      <c r="C82" s="1499" t="s">
        <v>374</v>
      </c>
      <c r="D82" s="1883">
        <v>17</v>
      </c>
      <c r="E82" s="1884">
        <v>17</v>
      </c>
      <c r="F82" s="1885">
        <v>0</v>
      </c>
      <c r="G82" s="1884">
        <v>0</v>
      </c>
      <c r="H82" s="1885">
        <v>0</v>
      </c>
      <c r="I82" s="1886">
        <v>0</v>
      </c>
      <c r="J82" s="2113">
        <v>0</v>
      </c>
      <c r="K82" s="2113">
        <v>0</v>
      </c>
      <c r="L82" s="2113">
        <v>0</v>
      </c>
      <c r="M82" s="2113">
        <v>0</v>
      </c>
      <c r="N82" s="2113">
        <v>0</v>
      </c>
      <c r="O82" s="2113">
        <v>0</v>
      </c>
      <c r="P82" s="2113">
        <v>0</v>
      </c>
      <c r="Q82" s="2113">
        <v>0</v>
      </c>
      <c r="R82" s="2114">
        <v>0</v>
      </c>
      <c r="S82" s="1887">
        <v>0</v>
      </c>
      <c r="T82"/>
      <c r="U82"/>
    </row>
    <row r="83" spans="1:21" ht="22.5" x14ac:dyDescent="0.25">
      <c r="A83"/>
      <c r="B83" s="1504" t="s">
        <v>959</v>
      </c>
      <c r="C83" s="1499" t="s">
        <v>376</v>
      </c>
      <c r="D83" s="1878">
        <v>1</v>
      </c>
      <c r="E83" s="1879">
        <v>1</v>
      </c>
      <c r="F83" s="1880">
        <v>0</v>
      </c>
      <c r="G83" s="1879">
        <v>0</v>
      </c>
      <c r="H83" s="1880">
        <v>0</v>
      </c>
      <c r="I83" s="1881">
        <v>0</v>
      </c>
      <c r="J83" s="2103">
        <v>0</v>
      </c>
      <c r="K83" s="2103">
        <v>0</v>
      </c>
      <c r="L83" s="2103">
        <v>0</v>
      </c>
      <c r="M83" s="2103">
        <v>0</v>
      </c>
      <c r="N83" s="2103">
        <v>0</v>
      </c>
      <c r="O83" s="2103">
        <v>0</v>
      </c>
      <c r="P83" s="2103">
        <v>0</v>
      </c>
      <c r="Q83" s="2103">
        <v>0</v>
      </c>
      <c r="R83" s="2104">
        <v>0</v>
      </c>
      <c r="S83" s="1882">
        <v>0</v>
      </c>
      <c r="T83"/>
      <c r="U83"/>
    </row>
    <row r="84" spans="1:21" ht="15.75" thickBot="1" x14ac:dyDescent="0.3">
      <c r="A84"/>
      <c r="B84" s="1504" t="s">
        <v>962</v>
      </c>
      <c r="C84" s="1499" t="s">
        <v>667</v>
      </c>
      <c r="D84" s="1878">
        <v>14</v>
      </c>
      <c r="E84" s="1879">
        <v>1</v>
      </c>
      <c r="F84" s="1880">
        <v>13</v>
      </c>
      <c r="G84" s="1879">
        <v>10</v>
      </c>
      <c r="H84" s="1880">
        <v>3</v>
      </c>
      <c r="I84" s="1881">
        <v>1</v>
      </c>
      <c r="J84" s="2103">
        <v>0</v>
      </c>
      <c r="K84" s="2103">
        <v>1</v>
      </c>
      <c r="L84" s="2103">
        <v>0</v>
      </c>
      <c r="M84" s="2103">
        <v>1</v>
      </c>
      <c r="N84" s="2103">
        <v>1</v>
      </c>
      <c r="O84" s="2103">
        <v>0</v>
      </c>
      <c r="P84" s="2103">
        <v>1</v>
      </c>
      <c r="Q84" s="2103">
        <v>4</v>
      </c>
      <c r="R84" s="2104">
        <v>4</v>
      </c>
      <c r="S84" s="1882">
        <v>0</v>
      </c>
      <c r="T84"/>
      <c r="U84"/>
    </row>
    <row r="85" spans="1:21" ht="14.25" customHeight="1" thickBot="1" x14ac:dyDescent="0.3">
      <c r="A85"/>
      <c r="B85" s="1865" t="s">
        <v>964</v>
      </c>
      <c r="C85" s="1866" t="s">
        <v>669</v>
      </c>
      <c r="D85" s="2093">
        <v>2100</v>
      </c>
      <c r="E85" s="2094">
        <v>176</v>
      </c>
      <c r="F85" s="2095">
        <v>1924</v>
      </c>
      <c r="G85" s="2094">
        <v>1077</v>
      </c>
      <c r="H85" s="2095">
        <v>847</v>
      </c>
      <c r="I85" s="2099">
        <v>106</v>
      </c>
      <c r="J85" s="2098">
        <v>28</v>
      </c>
      <c r="K85" s="2098">
        <v>45</v>
      </c>
      <c r="L85" s="2098">
        <v>155</v>
      </c>
      <c r="M85" s="2098">
        <v>122</v>
      </c>
      <c r="N85" s="2098">
        <v>119</v>
      </c>
      <c r="O85" s="2098">
        <v>259</v>
      </c>
      <c r="P85" s="2098">
        <v>253</v>
      </c>
      <c r="Q85" s="2098">
        <v>298</v>
      </c>
      <c r="R85" s="2097">
        <v>539</v>
      </c>
      <c r="S85" s="2100">
        <v>254</v>
      </c>
      <c r="T85"/>
      <c r="U85"/>
    </row>
    <row r="86" spans="1:21" ht="14.25" customHeight="1" x14ac:dyDescent="0.25">
      <c r="A86"/>
      <c r="B86" s="1504" t="s">
        <v>966</v>
      </c>
      <c r="C86" s="1499" t="s">
        <v>670</v>
      </c>
      <c r="D86" s="1878">
        <v>10</v>
      </c>
      <c r="E86" s="1879">
        <v>6</v>
      </c>
      <c r="F86" s="1880">
        <v>4</v>
      </c>
      <c r="G86" s="1879">
        <v>3</v>
      </c>
      <c r="H86" s="1880">
        <v>1</v>
      </c>
      <c r="I86" s="1881">
        <v>0</v>
      </c>
      <c r="J86" s="2103">
        <v>0</v>
      </c>
      <c r="K86" s="2103">
        <v>0</v>
      </c>
      <c r="L86" s="2103">
        <v>0</v>
      </c>
      <c r="M86" s="2103">
        <v>1</v>
      </c>
      <c r="N86" s="2103">
        <v>0</v>
      </c>
      <c r="O86" s="2103">
        <v>1</v>
      </c>
      <c r="P86" s="2103">
        <v>0</v>
      </c>
      <c r="Q86" s="2103">
        <v>1</v>
      </c>
      <c r="R86" s="2104">
        <v>1</v>
      </c>
      <c r="S86" s="1882">
        <v>1</v>
      </c>
      <c r="T86"/>
      <c r="U86"/>
    </row>
    <row r="87" spans="1:21" x14ac:dyDescent="0.25">
      <c r="A87"/>
      <c r="B87" s="1504" t="s">
        <v>967</v>
      </c>
      <c r="C87" s="1499" t="s">
        <v>671</v>
      </c>
      <c r="D87" s="1878">
        <v>25</v>
      </c>
      <c r="E87" s="1879">
        <v>3</v>
      </c>
      <c r="F87" s="1880">
        <v>22</v>
      </c>
      <c r="G87" s="1879">
        <v>17</v>
      </c>
      <c r="H87" s="1880">
        <v>5</v>
      </c>
      <c r="I87" s="1881">
        <v>1</v>
      </c>
      <c r="J87" s="2103">
        <v>0</v>
      </c>
      <c r="K87" s="2103">
        <v>2</v>
      </c>
      <c r="L87" s="2103">
        <v>2</v>
      </c>
      <c r="M87" s="2103">
        <v>2</v>
      </c>
      <c r="N87" s="2103">
        <v>0</v>
      </c>
      <c r="O87" s="2103">
        <v>3</v>
      </c>
      <c r="P87" s="2103">
        <v>2</v>
      </c>
      <c r="Q87" s="2103">
        <v>4</v>
      </c>
      <c r="R87" s="2104">
        <v>6</v>
      </c>
      <c r="S87" s="1882">
        <v>12</v>
      </c>
      <c r="T87"/>
      <c r="U87"/>
    </row>
    <row r="88" spans="1:21" x14ac:dyDescent="0.25">
      <c r="A88"/>
      <c r="B88" s="1504" t="s">
        <v>968</v>
      </c>
      <c r="C88" s="1499" t="s">
        <v>672</v>
      </c>
      <c r="D88" s="1878">
        <v>35</v>
      </c>
      <c r="E88" s="1879">
        <v>14</v>
      </c>
      <c r="F88" s="1880">
        <v>21</v>
      </c>
      <c r="G88" s="1879">
        <v>12</v>
      </c>
      <c r="H88" s="1880">
        <v>9</v>
      </c>
      <c r="I88" s="1881">
        <v>0</v>
      </c>
      <c r="J88" s="2103">
        <v>0</v>
      </c>
      <c r="K88" s="2103">
        <v>0</v>
      </c>
      <c r="L88" s="2103">
        <v>3</v>
      </c>
      <c r="M88" s="2103">
        <v>8</v>
      </c>
      <c r="N88" s="2103">
        <v>2</v>
      </c>
      <c r="O88" s="2103">
        <v>3</v>
      </c>
      <c r="P88" s="2103">
        <v>2</v>
      </c>
      <c r="Q88" s="2103">
        <v>2</v>
      </c>
      <c r="R88" s="2104">
        <v>1</v>
      </c>
      <c r="S88" s="1882">
        <v>1</v>
      </c>
      <c r="T88"/>
      <c r="U88"/>
    </row>
    <row r="89" spans="1:21" ht="15.75" thickBot="1" x14ac:dyDescent="0.3">
      <c r="A89"/>
      <c r="B89" s="1730" t="s">
        <v>969</v>
      </c>
      <c r="C89" s="1506" t="s">
        <v>673</v>
      </c>
      <c r="D89" s="1892">
        <v>2030</v>
      </c>
      <c r="E89" s="1893">
        <v>153</v>
      </c>
      <c r="F89" s="1894">
        <v>1877</v>
      </c>
      <c r="G89" s="1893">
        <v>1045</v>
      </c>
      <c r="H89" s="1894">
        <v>832</v>
      </c>
      <c r="I89" s="1895">
        <v>105</v>
      </c>
      <c r="J89" s="2107">
        <v>28</v>
      </c>
      <c r="K89" s="2107">
        <v>43</v>
      </c>
      <c r="L89" s="2107">
        <v>150</v>
      </c>
      <c r="M89" s="2107">
        <v>111</v>
      </c>
      <c r="N89" s="2107">
        <v>117</v>
      </c>
      <c r="O89" s="2107">
        <v>252</v>
      </c>
      <c r="P89" s="2107">
        <v>249</v>
      </c>
      <c r="Q89" s="2107">
        <v>291</v>
      </c>
      <c r="R89" s="2108">
        <v>531</v>
      </c>
      <c r="S89" s="1896">
        <v>240</v>
      </c>
      <c r="T89"/>
      <c r="U89"/>
    </row>
    <row r="90" spans="1:21" ht="15.75" thickBot="1" x14ac:dyDescent="0.3">
      <c r="A90"/>
      <c r="B90" s="1865" t="s">
        <v>970</v>
      </c>
      <c r="C90" s="1866" t="s">
        <v>674</v>
      </c>
      <c r="D90" s="1867">
        <v>25984</v>
      </c>
      <c r="E90" s="1868">
        <v>9352</v>
      </c>
      <c r="F90" s="1869">
        <v>16632</v>
      </c>
      <c r="G90" s="1868">
        <v>9906</v>
      </c>
      <c r="H90" s="1869">
        <v>6726</v>
      </c>
      <c r="I90" s="1897">
        <v>44</v>
      </c>
      <c r="J90" s="1871">
        <v>54</v>
      </c>
      <c r="K90" s="1871">
        <v>161</v>
      </c>
      <c r="L90" s="1871">
        <v>611</v>
      </c>
      <c r="M90" s="1871">
        <v>841</v>
      </c>
      <c r="N90" s="1871">
        <v>847</v>
      </c>
      <c r="O90" s="1871">
        <v>2553</v>
      </c>
      <c r="P90" s="1871">
        <v>3216</v>
      </c>
      <c r="Q90" s="1871">
        <v>2989</v>
      </c>
      <c r="R90" s="2112">
        <v>5316</v>
      </c>
      <c r="S90" s="1872">
        <v>1917</v>
      </c>
      <c r="T90"/>
      <c r="U90"/>
    </row>
    <row r="91" spans="1:21" x14ac:dyDescent="0.25">
      <c r="A91"/>
      <c r="B91" s="1722" t="s">
        <v>471</v>
      </c>
      <c r="C91" s="1723" t="s">
        <v>472</v>
      </c>
      <c r="D91" s="1873">
        <v>11001</v>
      </c>
      <c r="E91" s="1874">
        <v>3901</v>
      </c>
      <c r="F91" s="1875">
        <v>7100</v>
      </c>
      <c r="G91" s="1874">
        <v>4225</v>
      </c>
      <c r="H91" s="1875">
        <v>2875</v>
      </c>
      <c r="I91" s="1876">
        <v>23</v>
      </c>
      <c r="J91" s="2101">
        <v>25</v>
      </c>
      <c r="K91" s="2101">
        <v>103</v>
      </c>
      <c r="L91" s="2101">
        <v>355</v>
      </c>
      <c r="M91" s="2101">
        <v>402</v>
      </c>
      <c r="N91" s="2101">
        <v>390</v>
      </c>
      <c r="O91" s="2101">
        <v>1114</v>
      </c>
      <c r="P91" s="2101">
        <v>1321</v>
      </c>
      <c r="Q91" s="2101">
        <v>1208</v>
      </c>
      <c r="R91" s="2102">
        <v>2159</v>
      </c>
      <c r="S91" s="1877">
        <v>1133</v>
      </c>
      <c r="T91"/>
      <c r="U91"/>
    </row>
    <row r="92" spans="1:21" x14ac:dyDescent="0.25">
      <c r="A92"/>
      <c r="B92" s="1504" t="s">
        <v>971</v>
      </c>
      <c r="C92" s="1499" t="s">
        <v>675</v>
      </c>
      <c r="D92" s="1878">
        <v>8580</v>
      </c>
      <c r="E92" s="1879">
        <v>3462</v>
      </c>
      <c r="F92" s="1880">
        <v>5118</v>
      </c>
      <c r="G92" s="1879">
        <v>3110</v>
      </c>
      <c r="H92" s="1880">
        <v>2008</v>
      </c>
      <c r="I92" s="1881">
        <v>5</v>
      </c>
      <c r="J92" s="2103">
        <v>4</v>
      </c>
      <c r="K92" s="2103">
        <v>20</v>
      </c>
      <c r="L92" s="2103">
        <v>120</v>
      </c>
      <c r="M92" s="2103">
        <v>153</v>
      </c>
      <c r="N92" s="2103">
        <v>207</v>
      </c>
      <c r="O92" s="2103">
        <v>691</v>
      </c>
      <c r="P92" s="2103">
        <v>978</v>
      </c>
      <c r="Q92" s="2103">
        <v>1000</v>
      </c>
      <c r="R92" s="2104">
        <v>1940</v>
      </c>
      <c r="S92" s="1882">
        <v>607</v>
      </c>
      <c r="T92"/>
      <c r="U92"/>
    </row>
    <row r="93" spans="1:21" x14ac:dyDescent="0.25">
      <c r="A93"/>
      <c r="B93" s="1504" t="s">
        <v>473</v>
      </c>
      <c r="C93" s="1499" t="s">
        <v>474</v>
      </c>
      <c r="D93" s="1878">
        <v>1071</v>
      </c>
      <c r="E93" s="1879">
        <v>380</v>
      </c>
      <c r="F93" s="1880">
        <v>691</v>
      </c>
      <c r="G93" s="1879">
        <v>242</v>
      </c>
      <c r="H93" s="1880">
        <v>449</v>
      </c>
      <c r="I93" s="1881">
        <v>11</v>
      </c>
      <c r="J93" s="2103">
        <v>17</v>
      </c>
      <c r="K93" s="2103">
        <v>20</v>
      </c>
      <c r="L93" s="2103">
        <v>44</v>
      </c>
      <c r="M93" s="2103">
        <v>70</v>
      </c>
      <c r="N93" s="2103">
        <v>58</v>
      </c>
      <c r="O93" s="2103">
        <v>125</v>
      </c>
      <c r="P93" s="2103">
        <v>144</v>
      </c>
      <c r="Q93" s="2103">
        <v>124</v>
      </c>
      <c r="R93" s="2104">
        <v>78</v>
      </c>
      <c r="S93" s="1882">
        <v>27</v>
      </c>
      <c r="T93"/>
      <c r="U93"/>
    </row>
    <row r="94" spans="1:21" x14ac:dyDescent="0.25">
      <c r="A94"/>
      <c r="B94" s="1504" t="s">
        <v>475</v>
      </c>
      <c r="C94" s="1499" t="s">
        <v>476</v>
      </c>
      <c r="D94" s="1878">
        <v>210</v>
      </c>
      <c r="E94" s="1879">
        <v>81</v>
      </c>
      <c r="F94" s="1880">
        <v>129</v>
      </c>
      <c r="G94" s="1879">
        <v>57</v>
      </c>
      <c r="H94" s="1880">
        <v>72</v>
      </c>
      <c r="I94" s="1881">
        <v>0</v>
      </c>
      <c r="J94" s="2103">
        <v>1</v>
      </c>
      <c r="K94" s="2103">
        <v>1</v>
      </c>
      <c r="L94" s="2103">
        <v>5</v>
      </c>
      <c r="M94" s="2103">
        <v>16</v>
      </c>
      <c r="N94" s="2103">
        <v>11</v>
      </c>
      <c r="O94" s="2103">
        <v>21</v>
      </c>
      <c r="P94" s="2103">
        <v>30</v>
      </c>
      <c r="Q94" s="2103">
        <v>23</v>
      </c>
      <c r="R94" s="2104">
        <v>21</v>
      </c>
      <c r="S94" s="1882">
        <v>4</v>
      </c>
      <c r="T94"/>
      <c r="U94"/>
    </row>
    <row r="95" spans="1:21" x14ac:dyDescent="0.25">
      <c r="A95"/>
      <c r="B95" s="1504" t="s">
        <v>972</v>
      </c>
      <c r="C95" s="1499" t="s">
        <v>676</v>
      </c>
      <c r="D95" s="1878">
        <v>87</v>
      </c>
      <c r="E95" s="1879">
        <v>60</v>
      </c>
      <c r="F95" s="1880">
        <v>27</v>
      </c>
      <c r="G95" s="1879">
        <v>20</v>
      </c>
      <c r="H95" s="1880">
        <v>7</v>
      </c>
      <c r="I95" s="1881">
        <v>0</v>
      </c>
      <c r="J95" s="2103">
        <v>0</v>
      </c>
      <c r="K95" s="2103">
        <v>0</v>
      </c>
      <c r="L95" s="2103">
        <v>0</v>
      </c>
      <c r="M95" s="2103">
        <v>1</v>
      </c>
      <c r="N95" s="2103">
        <v>0</v>
      </c>
      <c r="O95" s="2103">
        <v>5</v>
      </c>
      <c r="P95" s="2103">
        <v>7</v>
      </c>
      <c r="Q95" s="2103">
        <v>4</v>
      </c>
      <c r="R95" s="2104">
        <v>10</v>
      </c>
      <c r="S95" s="1882">
        <v>6</v>
      </c>
      <c r="T95"/>
      <c r="U95"/>
    </row>
    <row r="96" spans="1:21" x14ac:dyDescent="0.25">
      <c r="A96"/>
      <c r="B96" s="1504" t="s">
        <v>973</v>
      </c>
      <c r="C96" s="1499" t="s">
        <v>677</v>
      </c>
      <c r="D96" s="1878">
        <v>245</v>
      </c>
      <c r="E96" s="1879">
        <v>227</v>
      </c>
      <c r="F96" s="1880">
        <v>18</v>
      </c>
      <c r="G96" s="1879">
        <v>14</v>
      </c>
      <c r="H96" s="1880">
        <v>4</v>
      </c>
      <c r="I96" s="1881">
        <v>0</v>
      </c>
      <c r="J96" s="2103">
        <v>0</v>
      </c>
      <c r="K96" s="2103">
        <v>0</v>
      </c>
      <c r="L96" s="2103">
        <v>0</v>
      </c>
      <c r="M96" s="2103">
        <v>1</v>
      </c>
      <c r="N96" s="2103">
        <v>0</v>
      </c>
      <c r="O96" s="2103">
        <v>6</v>
      </c>
      <c r="P96" s="2103">
        <v>6</v>
      </c>
      <c r="Q96" s="2103">
        <v>5</v>
      </c>
      <c r="R96" s="2104">
        <v>0</v>
      </c>
      <c r="S96" s="1882">
        <v>1</v>
      </c>
      <c r="T96"/>
      <c r="U96"/>
    </row>
    <row r="97" spans="1:21" x14ac:dyDescent="0.25">
      <c r="A97"/>
      <c r="B97" s="1504" t="s">
        <v>974</v>
      </c>
      <c r="C97" s="1499" t="s">
        <v>678</v>
      </c>
      <c r="D97" s="1878">
        <v>205</v>
      </c>
      <c r="E97" s="1879">
        <v>31</v>
      </c>
      <c r="F97" s="1880">
        <v>174</v>
      </c>
      <c r="G97" s="1879">
        <v>135</v>
      </c>
      <c r="H97" s="1880">
        <v>39</v>
      </c>
      <c r="I97" s="1881">
        <v>0</v>
      </c>
      <c r="J97" s="2103">
        <v>0</v>
      </c>
      <c r="K97" s="2103">
        <v>0</v>
      </c>
      <c r="L97" s="2103">
        <v>6</v>
      </c>
      <c r="M97" s="2103">
        <v>11</v>
      </c>
      <c r="N97" s="2103">
        <v>13</v>
      </c>
      <c r="O97" s="2103">
        <v>31</v>
      </c>
      <c r="P97" s="2103">
        <v>29</v>
      </c>
      <c r="Q97" s="2103">
        <v>45</v>
      </c>
      <c r="R97" s="2104">
        <v>39</v>
      </c>
      <c r="S97" s="1882">
        <v>4</v>
      </c>
      <c r="T97"/>
      <c r="U97"/>
    </row>
    <row r="98" spans="1:21" x14ac:dyDescent="0.25">
      <c r="A98"/>
      <c r="B98" s="1504" t="s">
        <v>477</v>
      </c>
      <c r="C98" s="1499" t="s">
        <v>478</v>
      </c>
      <c r="D98" s="1878">
        <v>2124</v>
      </c>
      <c r="E98" s="1879">
        <v>810</v>
      </c>
      <c r="F98" s="1880">
        <v>1314</v>
      </c>
      <c r="G98" s="1879">
        <v>831</v>
      </c>
      <c r="H98" s="1880">
        <v>483</v>
      </c>
      <c r="I98" s="1881">
        <v>0</v>
      </c>
      <c r="J98" s="2103">
        <v>3</v>
      </c>
      <c r="K98" s="2103">
        <v>3</v>
      </c>
      <c r="L98" s="2103">
        <v>28</v>
      </c>
      <c r="M98" s="2103">
        <v>60</v>
      </c>
      <c r="N98" s="2103">
        <v>74</v>
      </c>
      <c r="O98" s="2103">
        <v>256</v>
      </c>
      <c r="P98" s="2103">
        <v>290</v>
      </c>
      <c r="Q98" s="2103">
        <v>264</v>
      </c>
      <c r="R98" s="2104">
        <v>336</v>
      </c>
      <c r="S98" s="1882">
        <v>48</v>
      </c>
      <c r="T98"/>
      <c r="U98"/>
    </row>
    <row r="99" spans="1:21" x14ac:dyDescent="0.25">
      <c r="A99"/>
      <c r="B99" s="1504" t="s">
        <v>479</v>
      </c>
      <c r="C99" s="1499" t="s">
        <v>480</v>
      </c>
      <c r="D99" s="1878">
        <v>2090</v>
      </c>
      <c r="E99" s="1879">
        <v>378</v>
      </c>
      <c r="F99" s="1880">
        <v>1712</v>
      </c>
      <c r="G99" s="1879">
        <v>1010</v>
      </c>
      <c r="H99" s="1880">
        <v>702</v>
      </c>
      <c r="I99" s="1881">
        <v>0</v>
      </c>
      <c r="J99" s="2103">
        <v>1</v>
      </c>
      <c r="K99" s="2103">
        <v>5</v>
      </c>
      <c r="L99" s="2103">
        <v>46</v>
      </c>
      <c r="M99" s="2103">
        <v>90</v>
      </c>
      <c r="N99" s="2103">
        <v>65</v>
      </c>
      <c r="O99" s="2103">
        <v>247</v>
      </c>
      <c r="P99" s="2103">
        <v>308</v>
      </c>
      <c r="Q99" s="2103">
        <v>271</v>
      </c>
      <c r="R99" s="2104">
        <v>679</v>
      </c>
      <c r="S99" s="1882">
        <v>81</v>
      </c>
      <c r="T99"/>
      <c r="U99"/>
    </row>
    <row r="100" spans="1:21" x14ac:dyDescent="0.25">
      <c r="A100"/>
      <c r="B100" s="1504" t="s">
        <v>975</v>
      </c>
      <c r="C100" s="1499" t="s">
        <v>572</v>
      </c>
      <c r="D100" s="1878">
        <v>2</v>
      </c>
      <c r="E100" s="1879">
        <v>2</v>
      </c>
      <c r="F100" s="1880">
        <v>0</v>
      </c>
      <c r="G100" s="1879">
        <v>0</v>
      </c>
      <c r="H100" s="1880">
        <v>0</v>
      </c>
      <c r="I100" s="1881">
        <v>0</v>
      </c>
      <c r="J100" s="2103">
        <v>0</v>
      </c>
      <c r="K100" s="2103">
        <v>0</v>
      </c>
      <c r="L100" s="2103">
        <v>0</v>
      </c>
      <c r="M100" s="2103">
        <v>0</v>
      </c>
      <c r="N100" s="2103">
        <v>0</v>
      </c>
      <c r="O100" s="2103">
        <v>0</v>
      </c>
      <c r="P100" s="2103">
        <v>0</v>
      </c>
      <c r="Q100" s="2103">
        <v>0</v>
      </c>
      <c r="R100" s="2104">
        <v>0</v>
      </c>
      <c r="S100" s="1882">
        <v>0</v>
      </c>
      <c r="T100"/>
      <c r="U100"/>
    </row>
    <row r="101" spans="1:21" x14ac:dyDescent="0.25">
      <c r="A101"/>
      <c r="B101" s="1504" t="s">
        <v>978</v>
      </c>
      <c r="C101" s="1499" t="s">
        <v>530</v>
      </c>
      <c r="D101" s="1878">
        <v>18</v>
      </c>
      <c r="E101" s="1879">
        <v>7</v>
      </c>
      <c r="F101" s="1880">
        <v>11</v>
      </c>
      <c r="G101" s="1879">
        <v>8</v>
      </c>
      <c r="H101" s="1880">
        <v>3</v>
      </c>
      <c r="I101" s="1881">
        <v>0</v>
      </c>
      <c r="J101" s="2103">
        <v>0</v>
      </c>
      <c r="K101" s="2103">
        <v>0</v>
      </c>
      <c r="L101" s="2103">
        <v>0</v>
      </c>
      <c r="M101" s="2103">
        <v>0</v>
      </c>
      <c r="N101" s="2103">
        <v>0</v>
      </c>
      <c r="O101" s="2103">
        <v>0</v>
      </c>
      <c r="P101" s="2103">
        <v>3</v>
      </c>
      <c r="Q101" s="2103">
        <v>1</v>
      </c>
      <c r="R101" s="2104">
        <v>7</v>
      </c>
      <c r="S101" s="1882">
        <v>2</v>
      </c>
      <c r="T101"/>
      <c r="U101"/>
    </row>
    <row r="102" spans="1:21" x14ac:dyDescent="0.25">
      <c r="A102"/>
      <c r="B102" s="1504" t="s">
        <v>979</v>
      </c>
      <c r="C102" s="1499" t="s">
        <v>531</v>
      </c>
      <c r="D102" s="1878">
        <v>30</v>
      </c>
      <c r="E102" s="1879">
        <v>10</v>
      </c>
      <c r="F102" s="1880">
        <v>20</v>
      </c>
      <c r="G102" s="1879">
        <v>12</v>
      </c>
      <c r="H102" s="1880">
        <v>8</v>
      </c>
      <c r="I102" s="1881">
        <v>4</v>
      </c>
      <c r="J102" s="2103">
        <v>1</v>
      </c>
      <c r="K102" s="2103">
        <v>1</v>
      </c>
      <c r="L102" s="2103">
        <v>0</v>
      </c>
      <c r="M102" s="2103">
        <v>0</v>
      </c>
      <c r="N102" s="2103">
        <v>0</v>
      </c>
      <c r="O102" s="2103">
        <v>1</v>
      </c>
      <c r="P102" s="2103">
        <v>3</v>
      </c>
      <c r="Q102" s="2103">
        <v>5</v>
      </c>
      <c r="R102" s="2104">
        <v>5</v>
      </c>
      <c r="S102" s="1882">
        <v>0</v>
      </c>
      <c r="T102"/>
      <c r="U102"/>
    </row>
    <row r="103" spans="1:21" x14ac:dyDescent="0.25">
      <c r="A103"/>
      <c r="B103" s="1504" t="s">
        <v>980</v>
      </c>
      <c r="C103" s="1499" t="s">
        <v>573</v>
      </c>
      <c r="D103" s="1878">
        <v>26</v>
      </c>
      <c r="E103" s="1879">
        <v>0</v>
      </c>
      <c r="F103" s="1880">
        <v>26</v>
      </c>
      <c r="G103" s="1879">
        <v>16</v>
      </c>
      <c r="H103" s="1880">
        <v>10</v>
      </c>
      <c r="I103" s="1881">
        <v>0</v>
      </c>
      <c r="J103" s="2103">
        <v>0</v>
      </c>
      <c r="K103" s="2103">
        <v>0</v>
      </c>
      <c r="L103" s="2103">
        <v>0</v>
      </c>
      <c r="M103" s="2103">
        <v>10</v>
      </c>
      <c r="N103" s="2103">
        <v>4</v>
      </c>
      <c r="O103" s="2103">
        <v>6</v>
      </c>
      <c r="P103" s="2103">
        <v>5</v>
      </c>
      <c r="Q103" s="2103">
        <v>0</v>
      </c>
      <c r="R103" s="2104">
        <v>1</v>
      </c>
      <c r="S103" s="1882">
        <v>0</v>
      </c>
      <c r="T103"/>
      <c r="U103"/>
    </row>
    <row r="104" spans="1:21" x14ac:dyDescent="0.25">
      <c r="A104"/>
      <c r="B104" s="1504" t="s">
        <v>680</v>
      </c>
      <c r="C104" s="1499" t="s">
        <v>681</v>
      </c>
      <c r="D104" s="1878">
        <v>267</v>
      </c>
      <c r="E104" s="1879">
        <v>3</v>
      </c>
      <c r="F104" s="1880">
        <v>264</v>
      </c>
      <c r="G104" s="1879">
        <v>212</v>
      </c>
      <c r="H104" s="1880">
        <v>52</v>
      </c>
      <c r="I104" s="1881">
        <v>1</v>
      </c>
      <c r="J104" s="2103">
        <v>2</v>
      </c>
      <c r="K104" s="2103">
        <v>8</v>
      </c>
      <c r="L104" s="2103">
        <v>7</v>
      </c>
      <c r="M104" s="2103">
        <v>25</v>
      </c>
      <c r="N104" s="2103">
        <v>25</v>
      </c>
      <c r="O104" s="2103">
        <v>45</v>
      </c>
      <c r="P104" s="2103">
        <v>83</v>
      </c>
      <c r="Q104" s="2103">
        <v>36</v>
      </c>
      <c r="R104" s="2104">
        <v>32</v>
      </c>
      <c r="S104" s="1882">
        <v>4</v>
      </c>
      <c r="T104"/>
      <c r="U104"/>
    </row>
    <row r="105" spans="1:21" x14ac:dyDescent="0.25">
      <c r="A105"/>
      <c r="B105" s="1504" t="s">
        <v>981</v>
      </c>
      <c r="C105" s="1499" t="s">
        <v>682</v>
      </c>
      <c r="D105" s="1878">
        <v>13</v>
      </c>
      <c r="E105" s="1879">
        <v>0</v>
      </c>
      <c r="F105" s="1880">
        <v>13</v>
      </c>
      <c r="G105" s="1879">
        <v>7</v>
      </c>
      <c r="H105" s="1880">
        <v>6</v>
      </c>
      <c r="I105" s="1881">
        <v>0</v>
      </c>
      <c r="J105" s="2103">
        <v>0</v>
      </c>
      <c r="K105" s="2103">
        <v>0</v>
      </c>
      <c r="L105" s="2103">
        <v>0</v>
      </c>
      <c r="M105" s="2103">
        <v>0</v>
      </c>
      <c r="N105" s="2103">
        <v>0</v>
      </c>
      <c r="O105" s="2103">
        <v>3</v>
      </c>
      <c r="P105" s="2103">
        <v>6</v>
      </c>
      <c r="Q105" s="2103">
        <v>0</v>
      </c>
      <c r="R105" s="2104">
        <v>4</v>
      </c>
      <c r="S105" s="1882">
        <v>0</v>
      </c>
      <c r="T105"/>
      <c r="U105"/>
    </row>
    <row r="106" spans="1:21" ht="23.25" thickBot="1" x14ac:dyDescent="0.3">
      <c r="A106"/>
      <c r="B106" s="1504" t="s">
        <v>1324</v>
      </c>
      <c r="C106" s="1499" t="s">
        <v>575</v>
      </c>
      <c r="D106" s="1892">
        <v>15</v>
      </c>
      <c r="E106" s="1893">
        <v>0</v>
      </c>
      <c r="F106" s="1894">
        <v>15</v>
      </c>
      <c r="G106" s="1893">
        <v>7</v>
      </c>
      <c r="H106" s="1894">
        <v>8</v>
      </c>
      <c r="I106" s="1895">
        <v>0</v>
      </c>
      <c r="J106" s="2107">
        <v>0</v>
      </c>
      <c r="K106" s="2107">
        <v>0</v>
      </c>
      <c r="L106" s="2107">
        <v>0</v>
      </c>
      <c r="M106" s="2107">
        <v>2</v>
      </c>
      <c r="N106" s="2107">
        <v>0</v>
      </c>
      <c r="O106" s="2107">
        <v>2</v>
      </c>
      <c r="P106" s="2107">
        <v>3</v>
      </c>
      <c r="Q106" s="2107">
        <v>3</v>
      </c>
      <c r="R106" s="2108">
        <v>5</v>
      </c>
      <c r="S106" s="1896">
        <v>0</v>
      </c>
      <c r="T106"/>
      <c r="U106"/>
    </row>
    <row r="107" spans="1:21" ht="15.75" thickBot="1" x14ac:dyDescent="0.3">
      <c r="A107"/>
      <c r="B107" s="1865" t="s">
        <v>983</v>
      </c>
      <c r="C107" s="1866" t="s">
        <v>685</v>
      </c>
      <c r="D107" s="1867">
        <v>1545</v>
      </c>
      <c r="E107" s="1868">
        <v>1386</v>
      </c>
      <c r="F107" s="1869">
        <v>159</v>
      </c>
      <c r="G107" s="1868">
        <v>93</v>
      </c>
      <c r="H107" s="1869">
        <v>66</v>
      </c>
      <c r="I107" s="1897">
        <v>0</v>
      </c>
      <c r="J107" s="1871">
        <v>0</v>
      </c>
      <c r="K107" s="1871">
        <v>0</v>
      </c>
      <c r="L107" s="1871">
        <v>1</v>
      </c>
      <c r="M107" s="1871">
        <v>4</v>
      </c>
      <c r="N107" s="1871">
        <v>4</v>
      </c>
      <c r="O107" s="1871">
        <v>25</v>
      </c>
      <c r="P107" s="1871">
        <v>43</v>
      </c>
      <c r="Q107" s="1871">
        <v>30</v>
      </c>
      <c r="R107" s="2112">
        <v>52</v>
      </c>
      <c r="S107" s="1872">
        <v>8</v>
      </c>
      <c r="T107"/>
      <c r="U107"/>
    </row>
    <row r="108" spans="1:21" x14ac:dyDescent="0.25">
      <c r="A108"/>
      <c r="B108" s="1732" t="s">
        <v>686</v>
      </c>
      <c r="C108" s="1723" t="s">
        <v>532</v>
      </c>
      <c r="D108" s="1873">
        <v>696</v>
      </c>
      <c r="E108" s="1874">
        <v>690</v>
      </c>
      <c r="F108" s="1875">
        <v>6</v>
      </c>
      <c r="G108" s="1874">
        <v>4</v>
      </c>
      <c r="H108" s="1875">
        <v>2</v>
      </c>
      <c r="I108" s="1876">
        <v>0</v>
      </c>
      <c r="J108" s="2101">
        <v>0</v>
      </c>
      <c r="K108" s="2101">
        <v>0</v>
      </c>
      <c r="L108" s="2101">
        <v>0</v>
      </c>
      <c r="M108" s="2101">
        <v>0</v>
      </c>
      <c r="N108" s="2101">
        <v>1</v>
      </c>
      <c r="O108" s="2101">
        <v>5</v>
      </c>
      <c r="P108" s="2101">
        <v>0</v>
      </c>
      <c r="Q108" s="2101">
        <v>0</v>
      </c>
      <c r="R108" s="2102">
        <v>0</v>
      </c>
      <c r="S108" s="1877">
        <v>0</v>
      </c>
      <c r="T108"/>
      <c r="U108"/>
    </row>
    <row r="109" spans="1:21" x14ac:dyDescent="0.25">
      <c r="A109"/>
      <c r="B109" s="1733" t="s">
        <v>984</v>
      </c>
      <c r="C109" s="1499" t="s">
        <v>533</v>
      </c>
      <c r="D109" s="1878">
        <v>256</v>
      </c>
      <c r="E109" s="1879">
        <v>108</v>
      </c>
      <c r="F109" s="1880">
        <v>148</v>
      </c>
      <c r="G109" s="1879">
        <v>87</v>
      </c>
      <c r="H109" s="1880">
        <v>61</v>
      </c>
      <c r="I109" s="1881">
        <v>0</v>
      </c>
      <c r="J109" s="2103">
        <v>0</v>
      </c>
      <c r="K109" s="2103">
        <v>0</v>
      </c>
      <c r="L109" s="2103">
        <v>0</v>
      </c>
      <c r="M109" s="2103">
        <v>3</v>
      </c>
      <c r="N109" s="2103">
        <v>3</v>
      </c>
      <c r="O109" s="2103">
        <v>20</v>
      </c>
      <c r="P109" s="2103">
        <v>42</v>
      </c>
      <c r="Q109" s="2103">
        <v>28</v>
      </c>
      <c r="R109" s="2104">
        <v>52</v>
      </c>
      <c r="S109" s="1882">
        <v>8</v>
      </c>
      <c r="T109"/>
      <c r="U109"/>
    </row>
    <row r="110" spans="1:21" ht="22.5" x14ac:dyDescent="0.25">
      <c r="A110"/>
      <c r="B110" s="1733" t="s">
        <v>985</v>
      </c>
      <c r="C110" s="1499" t="s">
        <v>534</v>
      </c>
      <c r="D110" s="1883">
        <v>35</v>
      </c>
      <c r="E110" s="1884">
        <v>35</v>
      </c>
      <c r="F110" s="1885">
        <v>0</v>
      </c>
      <c r="G110" s="1884">
        <v>0</v>
      </c>
      <c r="H110" s="1885">
        <v>0</v>
      </c>
      <c r="I110" s="1886">
        <v>0</v>
      </c>
      <c r="J110" s="2113">
        <v>0</v>
      </c>
      <c r="K110" s="2113">
        <v>0</v>
      </c>
      <c r="L110" s="2113">
        <v>0</v>
      </c>
      <c r="M110" s="2113">
        <v>0</v>
      </c>
      <c r="N110" s="2113">
        <v>0</v>
      </c>
      <c r="O110" s="2113">
        <v>0</v>
      </c>
      <c r="P110" s="2113">
        <v>0</v>
      </c>
      <c r="Q110" s="2113">
        <v>0</v>
      </c>
      <c r="R110" s="2114">
        <v>0</v>
      </c>
      <c r="S110" s="1887">
        <v>0</v>
      </c>
      <c r="T110"/>
      <c r="U110"/>
    </row>
    <row r="111" spans="1:21" x14ac:dyDescent="0.25">
      <c r="A111"/>
      <c r="B111" s="1733" t="s">
        <v>986</v>
      </c>
      <c r="C111" s="1499" t="s">
        <v>535</v>
      </c>
      <c r="D111" s="1883">
        <v>28</v>
      </c>
      <c r="E111" s="1884">
        <v>27</v>
      </c>
      <c r="F111" s="1885">
        <v>1</v>
      </c>
      <c r="G111" s="1884">
        <v>1</v>
      </c>
      <c r="H111" s="1885">
        <v>0</v>
      </c>
      <c r="I111" s="1886">
        <v>0</v>
      </c>
      <c r="J111" s="2113">
        <v>0</v>
      </c>
      <c r="K111" s="2113">
        <v>0</v>
      </c>
      <c r="L111" s="2113">
        <v>0</v>
      </c>
      <c r="M111" s="2113">
        <v>0</v>
      </c>
      <c r="N111" s="2113">
        <v>0</v>
      </c>
      <c r="O111" s="2113">
        <v>0</v>
      </c>
      <c r="P111" s="2113">
        <v>0</v>
      </c>
      <c r="Q111" s="2113">
        <v>1</v>
      </c>
      <c r="R111" s="2114">
        <v>0</v>
      </c>
      <c r="S111" s="1887">
        <v>0</v>
      </c>
      <c r="T111"/>
      <c r="U111"/>
    </row>
    <row r="112" spans="1:21" x14ac:dyDescent="0.25">
      <c r="A112"/>
      <c r="B112" s="1733" t="s">
        <v>987</v>
      </c>
      <c r="C112" s="1499" t="s">
        <v>536</v>
      </c>
      <c r="D112" s="1878">
        <v>15</v>
      </c>
      <c r="E112" s="1879">
        <v>15</v>
      </c>
      <c r="F112" s="1880">
        <v>0</v>
      </c>
      <c r="G112" s="1879">
        <v>0</v>
      </c>
      <c r="H112" s="1880">
        <v>0</v>
      </c>
      <c r="I112" s="1881">
        <v>0</v>
      </c>
      <c r="J112" s="2103">
        <v>0</v>
      </c>
      <c r="K112" s="2103">
        <v>0</v>
      </c>
      <c r="L112" s="2103">
        <v>0</v>
      </c>
      <c r="M112" s="2103">
        <v>0</v>
      </c>
      <c r="N112" s="2103">
        <v>0</v>
      </c>
      <c r="O112" s="2103">
        <v>0</v>
      </c>
      <c r="P112" s="2103">
        <v>0</v>
      </c>
      <c r="Q112" s="2103">
        <v>0</v>
      </c>
      <c r="R112" s="2104">
        <v>0</v>
      </c>
      <c r="S112" s="1882">
        <v>0</v>
      </c>
      <c r="T112"/>
      <c r="U112"/>
    </row>
    <row r="113" spans="1:21" x14ac:dyDescent="0.25">
      <c r="A113"/>
      <c r="B113" s="1733" t="s">
        <v>687</v>
      </c>
      <c r="C113" s="1499" t="s">
        <v>542</v>
      </c>
      <c r="D113" s="1878">
        <v>265</v>
      </c>
      <c r="E113" s="1879">
        <v>265</v>
      </c>
      <c r="F113" s="1880">
        <v>0</v>
      </c>
      <c r="G113" s="1879">
        <v>0</v>
      </c>
      <c r="H113" s="1880">
        <v>0</v>
      </c>
      <c r="I113" s="1881">
        <v>0</v>
      </c>
      <c r="J113" s="2103">
        <v>0</v>
      </c>
      <c r="K113" s="2103">
        <v>0</v>
      </c>
      <c r="L113" s="2103">
        <v>0</v>
      </c>
      <c r="M113" s="2103">
        <v>0</v>
      </c>
      <c r="N113" s="2103">
        <v>0</v>
      </c>
      <c r="O113" s="2103">
        <v>0</v>
      </c>
      <c r="P113" s="2103">
        <v>0</v>
      </c>
      <c r="Q113" s="2103">
        <v>0</v>
      </c>
      <c r="R113" s="2104">
        <v>0</v>
      </c>
      <c r="S113" s="1882">
        <v>0</v>
      </c>
      <c r="T113"/>
      <c r="U113"/>
    </row>
    <row r="114" spans="1:21" x14ac:dyDescent="0.25">
      <c r="A114"/>
      <c r="B114" s="1733" t="s">
        <v>688</v>
      </c>
      <c r="C114" s="1499" t="s">
        <v>587</v>
      </c>
      <c r="D114" s="1878">
        <v>11</v>
      </c>
      <c r="E114" s="1879">
        <v>11</v>
      </c>
      <c r="F114" s="1880">
        <v>0</v>
      </c>
      <c r="G114" s="1879">
        <v>0</v>
      </c>
      <c r="H114" s="1880">
        <v>0</v>
      </c>
      <c r="I114" s="1881">
        <v>0</v>
      </c>
      <c r="J114" s="2103">
        <v>0</v>
      </c>
      <c r="K114" s="2103">
        <v>0</v>
      </c>
      <c r="L114" s="2103">
        <v>0</v>
      </c>
      <c r="M114" s="2103">
        <v>0</v>
      </c>
      <c r="N114" s="2103">
        <v>0</v>
      </c>
      <c r="O114" s="2103">
        <v>0</v>
      </c>
      <c r="P114" s="2103">
        <v>0</v>
      </c>
      <c r="Q114" s="2103">
        <v>0</v>
      </c>
      <c r="R114" s="2104">
        <v>0</v>
      </c>
      <c r="S114" s="1882">
        <v>0</v>
      </c>
      <c r="T114"/>
      <c r="U114"/>
    </row>
    <row r="115" spans="1:21" x14ac:dyDescent="0.25">
      <c r="A115"/>
      <c r="B115" s="1733" t="s">
        <v>993</v>
      </c>
      <c r="C115" s="1499" t="s">
        <v>543</v>
      </c>
      <c r="D115" s="1878">
        <v>30</v>
      </c>
      <c r="E115" s="1879">
        <v>30</v>
      </c>
      <c r="F115" s="1880">
        <v>0</v>
      </c>
      <c r="G115" s="1879">
        <v>0</v>
      </c>
      <c r="H115" s="1880">
        <v>0</v>
      </c>
      <c r="I115" s="1881">
        <v>0</v>
      </c>
      <c r="J115" s="2103">
        <v>0</v>
      </c>
      <c r="K115" s="2103">
        <v>0</v>
      </c>
      <c r="L115" s="2103">
        <v>0</v>
      </c>
      <c r="M115" s="2103">
        <v>0</v>
      </c>
      <c r="N115" s="2103">
        <v>0</v>
      </c>
      <c r="O115" s="2103">
        <v>0</v>
      </c>
      <c r="P115" s="2103">
        <v>0</v>
      </c>
      <c r="Q115" s="2103">
        <v>0</v>
      </c>
      <c r="R115" s="2104">
        <v>0</v>
      </c>
      <c r="S115" s="1882">
        <v>0</v>
      </c>
      <c r="T115"/>
      <c r="U115"/>
    </row>
    <row r="116" spans="1:21" x14ac:dyDescent="0.25">
      <c r="A116"/>
      <c r="B116" s="1733" t="s">
        <v>691</v>
      </c>
      <c r="C116" s="1499" t="s">
        <v>586</v>
      </c>
      <c r="D116" s="1878">
        <v>164</v>
      </c>
      <c r="E116" s="1879">
        <v>161</v>
      </c>
      <c r="F116" s="1880">
        <v>3</v>
      </c>
      <c r="G116" s="1879">
        <v>1</v>
      </c>
      <c r="H116" s="1880">
        <v>2</v>
      </c>
      <c r="I116" s="1881">
        <v>0</v>
      </c>
      <c r="J116" s="2103">
        <v>0</v>
      </c>
      <c r="K116" s="2103">
        <v>0</v>
      </c>
      <c r="L116" s="2103">
        <v>1</v>
      </c>
      <c r="M116" s="2103">
        <v>1</v>
      </c>
      <c r="N116" s="2103">
        <v>0</v>
      </c>
      <c r="O116" s="2103">
        <v>0</v>
      </c>
      <c r="P116" s="2103">
        <v>0</v>
      </c>
      <c r="Q116" s="2103">
        <v>1</v>
      </c>
      <c r="R116" s="2104">
        <v>0</v>
      </c>
      <c r="S116" s="1882">
        <v>0</v>
      </c>
      <c r="T116"/>
      <c r="U116"/>
    </row>
    <row r="117" spans="1:21" ht="15.75" thickBot="1" x14ac:dyDescent="0.3">
      <c r="A117"/>
      <c r="B117" s="1734" t="s">
        <v>998</v>
      </c>
      <c r="C117" s="1506" t="s">
        <v>549</v>
      </c>
      <c r="D117" s="1892">
        <v>45</v>
      </c>
      <c r="E117" s="1893">
        <v>44</v>
      </c>
      <c r="F117" s="1894">
        <v>1</v>
      </c>
      <c r="G117" s="1893">
        <v>0</v>
      </c>
      <c r="H117" s="1894">
        <v>1</v>
      </c>
      <c r="I117" s="1895">
        <v>0</v>
      </c>
      <c r="J117" s="2107">
        <v>0</v>
      </c>
      <c r="K117" s="2107">
        <v>0</v>
      </c>
      <c r="L117" s="2107">
        <v>0</v>
      </c>
      <c r="M117" s="2107">
        <v>0</v>
      </c>
      <c r="N117" s="2107">
        <v>0</v>
      </c>
      <c r="O117" s="2107">
        <v>0</v>
      </c>
      <c r="P117" s="2107">
        <v>1</v>
      </c>
      <c r="Q117" s="2107">
        <v>0</v>
      </c>
      <c r="R117" s="2108">
        <v>0</v>
      </c>
      <c r="S117" s="1896">
        <v>0</v>
      </c>
      <c r="T117"/>
      <c r="U117"/>
    </row>
    <row r="118" spans="1:21" ht="23.25" thickBot="1" x14ac:dyDescent="0.3">
      <c r="A118"/>
      <c r="B118" s="1865" t="s">
        <v>999</v>
      </c>
      <c r="C118" s="1866" t="s">
        <v>692</v>
      </c>
      <c r="D118" s="1867">
        <v>1534</v>
      </c>
      <c r="E118" s="1868">
        <v>317</v>
      </c>
      <c r="F118" s="1869">
        <v>1217</v>
      </c>
      <c r="G118" s="1868">
        <v>684</v>
      </c>
      <c r="H118" s="1869">
        <v>533</v>
      </c>
      <c r="I118" s="1897">
        <v>1</v>
      </c>
      <c r="J118" s="1871">
        <v>1</v>
      </c>
      <c r="K118" s="1871">
        <v>4</v>
      </c>
      <c r="L118" s="1871">
        <v>51</v>
      </c>
      <c r="M118" s="1871">
        <v>82</v>
      </c>
      <c r="N118" s="1871">
        <v>88</v>
      </c>
      <c r="O118" s="1871">
        <v>152</v>
      </c>
      <c r="P118" s="1871">
        <v>211</v>
      </c>
      <c r="Q118" s="1871">
        <v>175</v>
      </c>
      <c r="R118" s="2112">
        <v>452</v>
      </c>
      <c r="S118" s="1872">
        <v>34</v>
      </c>
      <c r="T118"/>
      <c r="U118"/>
    </row>
    <row r="119" spans="1:21" x14ac:dyDescent="0.25">
      <c r="A119"/>
      <c r="B119" s="1722" t="s">
        <v>1000</v>
      </c>
      <c r="C119" s="1723" t="s">
        <v>693</v>
      </c>
      <c r="D119" s="1873">
        <v>30</v>
      </c>
      <c r="E119" s="1874">
        <v>9</v>
      </c>
      <c r="F119" s="1875">
        <v>21</v>
      </c>
      <c r="G119" s="1874">
        <v>7</v>
      </c>
      <c r="H119" s="1875">
        <v>14</v>
      </c>
      <c r="I119" s="1876">
        <v>0</v>
      </c>
      <c r="J119" s="2101">
        <v>0</v>
      </c>
      <c r="K119" s="2101">
        <v>1</v>
      </c>
      <c r="L119" s="2101">
        <v>0</v>
      </c>
      <c r="M119" s="2101">
        <v>2</v>
      </c>
      <c r="N119" s="2101">
        <v>1</v>
      </c>
      <c r="O119" s="2101">
        <v>10</v>
      </c>
      <c r="P119" s="2101">
        <v>5</v>
      </c>
      <c r="Q119" s="2101">
        <v>2</v>
      </c>
      <c r="R119" s="2102">
        <v>0</v>
      </c>
      <c r="S119" s="1877">
        <v>2</v>
      </c>
      <c r="T119"/>
      <c r="U119"/>
    </row>
    <row r="120" spans="1:21" x14ac:dyDescent="0.25">
      <c r="A120"/>
      <c r="B120" s="1504" t="s">
        <v>1001</v>
      </c>
      <c r="C120" s="1499" t="s">
        <v>694</v>
      </c>
      <c r="D120" s="1883">
        <v>5</v>
      </c>
      <c r="E120" s="1884">
        <v>5</v>
      </c>
      <c r="F120" s="1885">
        <v>0</v>
      </c>
      <c r="G120" s="1884">
        <v>0</v>
      </c>
      <c r="H120" s="1885">
        <v>0</v>
      </c>
      <c r="I120" s="1886">
        <v>0</v>
      </c>
      <c r="J120" s="2113">
        <v>0</v>
      </c>
      <c r="K120" s="2113">
        <v>0</v>
      </c>
      <c r="L120" s="2113">
        <v>0</v>
      </c>
      <c r="M120" s="2113">
        <v>0</v>
      </c>
      <c r="N120" s="2113">
        <v>0</v>
      </c>
      <c r="O120" s="2113">
        <v>0</v>
      </c>
      <c r="P120" s="2113">
        <v>0</v>
      </c>
      <c r="Q120" s="2113">
        <v>0</v>
      </c>
      <c r="R120" s="2114">
        <v>0</v>
      </c>
      <c r="S120" s="1887">
        <v>0</v>
      </c>
      <c r="T120"/>
      <c r="U120"/>
    </row>
    <row r="121" spans="1:21" x14ac:dyDescent="0.25">
      <c r="A121"/>
      <c r="B121" s="1504" t="s">
        <v>1002</v>
      </c>
      <c r="C121" s="1499" t="s">
        <v>695</v>
      </c>
      <c r="D121" s="1878">
        <v>25</v>
      </c>
      <c r="E121" s="1879">
        <v>20</v>
      </c>
      <c r="F121" s="1880">
        <v>5</v>
      </c>
      <c r="G121" s="1879">
        <v>3</v>
      </c>
      <c r="H121" s="1880">
        <v>2</v>
      </c>
      <c r="I121" s="1881">
        <v>0</v>
      </c>
      <c r="J121" s="2103">
        <v>0</v>
      </c>
      <c r="K121" s="2103">
        <v>0</v>
      </c>
      <c r="L121" s="2103">
        <v>0</v>
      </c>
      <c r="M121" s="2103">
        <v>0</v>
      </c>
      <c r="N121" s="2103">
        <v>1</v>
      </c>
      <c r="O121" s="2103">
        <v>1</v>
      </c>
      <c r="P121" s="2103">
        <v>2</v>
      </c>
      <c r="Q121" s="2103">
        <v>1</v>
      </c>
      <c r="R121" s="2104">
        <v>0</v>
      </c>
      <c r="S121" s="1882">
        <v>0</v>
      </c>
      <c r="T121"/>
      <c r="U121"/>
    </row>
    <row r="122" spans="1:21" x14ac:dyDescent="0.25">
      <c r="A122"/>
      <c r="B122" s="1504" t="s">
        <v>1003</v>
      </c>
      <c r="C122" s="1499" t="s">
        <v>696</v>
      </c>
      <c r="D122" s="1878">
        <v>8</v>
      </c>
      <c r="E122" s="1879">
        <v>5</v>
      </c>
      <c r="F122" s="1880">
        <v>3</v>
      </c>
      <c r="G122" s="1879">
        <v>1</v>
      </c>
      <c r="H122" s="1880">
        <v>2</v>
      </c>
      <c r="I122" s="1881">
        <v>0</v>
      </c>
      <c r="J122" s="2103">
        <v>0</v>
      </c>
      <c r="K122" s="2103">
        <v>0</v>
      </c>
      <c r="L122" s="2103">
        <v>0</v>
      </c>
      <c r="M122" s="2103">
        <v>1</v>
      </c>
      <c r="N122" s="2103">
        <v>0</v>
      </c>
      <c r="O122" s="2103">
        <v>1</v>
      </c>
      <c r="P122" s="2103">
        <v>1</v>
      </c>
      <c r="Q122" s="2103">
        <v>0</v>
      </c>
      <c r="R122" s="2104">
        <v>0</v>
      </c>
      <c r="S122" s="1882">
        <v>0</v>
      </c>
      <c r="T122"/>
      <c r="U122"/>
    </row>
    <row r="123" spans="1:21" x14ac:dyDescent="0.25">
      <c r="A123"/>
      <c r="B123" s="1504" t="s">
        <v>1004</v>
      </c>
      <c r="C123" s="1499" t="s">
        <v>697</v>
      </c>
      <c r="D123" s="1878">
        <v>16</v>
      </c>
      <c r="E123" s="1879">
        <v>10</v>
      </c>
      <c r="F123" s="1880">
        <v>6</v>
      </c>
      <c r="G123" s="1879">
        <v>4</v>
      </c>
      <c r="H123" s="1880">
        <v>2</v>
      </c>
      <c r="I123" s="1881">
        <v>0</v>
      </c>
      <c r="J123" s="2103">
        <v>0</v>
      </c>
      <c r="K123" s="2103">
        <v>0</v>
      </c>
      <c r="L123" s="2103">
        <v>0</v>
      </c>
      <c r="M123" s="2103">
        <v>1</v>
      </c>
      <c r="N123" s="2103">
        <v>0</v>
      </c>
      <c r="O123" s="2103">
        <v>1</v>
      </c>
      <c r="P123" s="2103">
        <v>0</v>
      </c>
      <c r="Q123" s="2103">
        <v>1</v>
      </c>
      <c r="R123" s="2104">
        <v>3</v>
      </c>
      <c r="S123" s="1882">
        <v>0</v>
      </c>
      <c r="T123"/>
      <c r="U123"/>
    </row>
    <row r="124" spans="1:21" x14ac:dyDescent="0.25">
      <c r="A124"/>
      <c r="B124" s="1504" t="s">
        <v>1005</v>
      </c>
      <c r="C124" s="1499" t="s">
        <v>698</v>
      </c>
      <c r="D124" s="1878">
        <v>1446</v>
      </c>
      <c r="E124" s="1879">
        <v>264</v>
      </c>
      <c r="F124" s="1880">
        <v>1182</v>
      </c>
      <c r="G124" s="1879">
        <v>669</v>
      </c>
      <c r="H124" s="1880">
        <v>513</v>
      </c>
      <c r="I124" s="1881">
        <v>1</v>
      </c>
      <c r="J124" s="2103">
        <v>1</v>
      </c>
      <c r="K124" s="2103">
        <v>3</v>
      </c>
      <c r="L124" s="2103">
        <v>51</v>
      </c>
      <c r="M124" s="2103">
        <v>78</v>
      </c>
      <c r="N124" s="2103">
        <v>86</v>
      </c>
      <c r="O124" s="2103">
        <v>139</v>
      </c>
      <c r="P124" s="2103">
        <v>203</v>
      </c>
      <c r="Q124" s="2103">
        <v>171</v>
      </c>
      <c r="R124" s="2104">
        <v>449</v>
      </c>
      <c r="S124" s="1882">
        <v>32</v>
      </c>
      <c r="T124"/>
      <c r="U124"/>
    </row>
    <row r="125" spans="1:21" ht="15.75" thickBot="1" x14ac:dyDescent="0.3">
      <c r="A125"/>
      <c r="B125" s="1504" t="s">
        <v>1006</v>
      </c>
      <c r="C125" s="1499" t="s">
        <v>699</v>
      </c>
      <c r="D125" s="1878">
        <v>4</v>
      </c>
      <c r="E125" s="1879">
        <v>4</v>
      </c>
      <c r="F125" s="1880">
        <v>0</v>
      </c>
      <c r="G125" s="1879">
        <v>0</v>
      </c>
      <c r="H125" s="1880">
        <v>0</v>
      </c>
      <c r="I125" s="1881">
        <v>0</v>
      </c>
      <c r="J125" s="2103">
        <v>0</v>
      </c>
      <c r="K125" s="2103">
        <v>0</v>
      </c>
      <c r="L125" s="2103">
        <v>0</v>
      </c>
      <c r="M125" s="2103">
        <v>0</v>
      </c>
      <c r="N125" s="2103">
        <v>0</v>
      </c>
      <c r="O125" s="2103">
        <v>0</v>
      </c>
      <c r="P125" s="2103">
        <v>0</v>
      </c>
      <c r="Q125" s="2103">
        <v>0</v>
      </c>
      <c r="R125" s="2104">
        <v>0</v>
      </c>
      <c r="S125" s="1882">
        <v>0</v>
      </c>
      <c r="T125"/>
      <c r="U125"/>
    </row>
    <row r="126" spans="1:21" ht="15.75" thickBot="1" x14ac:dyDescent="0.3">
      <c r="A126"/>
      <c r="B126" s="1865" t="s">
        <v>1008</v>
      </c>
      <c r="C126" s="1866" t="s">
        <v>701</v>
      </c>
      <c r="D126" s="1867">
        <v>543</v>
      </c>
      <c r="E126" s="1868">
        <v>262</v>
      </c>
      <c r="F126" s="1869">
        <v>281</v>
      </c>
      <c r="G126" s="1868">
        <v>109</v>
      </c>
      <c r="H126" s="1869">
        <v>172</v>
      </c>
      <c r="I126" s="1897">
        <v>5</v>
      </c>
      <c r="J126" s="1871">
        <v>0</v>
      </c>
      <c r="K126" s="1871">
        <v>0</v>
      </c>
      <c r="L126" s="1871">
        <v>18</v>
      </c>
      <c r="M126" s="1871">
        <v>45</v>
      </c>
      <c r="N126" s="1871">
        <v>42</v>
      </c>
      <c r="O126" s="1871">
        <v>50</v>
      </c>
      <c r="P126" s="1871">
        <v>32</v>
      </c>
      <c r="Q126" s="1871">
        <v>30</v>
      </c>
      <c r="R126" s="2112">
        <v>59</v>
      </c>
      <c r="S126" s="1872">
        <v>8</v>
      </c>
      <c r="T126"/>
      <c r="U126"/>
    </row>
    <row r="127" spans="1:21" x14ac:dyDescent="0.25">
      <c r="A127"/>
      <c r="B127" s="1722" t="s">
        <v>1009</v>
      </c>
      <c r="C127" s="1723" t="s">
        <v>702</v>
      </c>
      <c r="D127" s="1873">
        <v>14</v>
      </c>
      <c r="E127" s="1874">
        <v>12</v>
      </c>
      <c r="F127" s="1875">
        <v>2</v>
      </c>
      <c r="G127" s="1874">
        <v>2</v>
      </c>
      <c r="H127" s="1875">
        <v>0</v>
      </c>
      <c r="I127" s="1876">
        <v>0</v>
      </c>
      <c r="J127" s="2101">
        <v>0</v>
      </c>
      <c r="K127" s="2101">
        <v>0</v>
      </c>
      <c r="L127" s="2101">
        <v>0</v>
      </c>
      <c r="M127" s="2101">
        <v>0</v>
      </c>
      <c r="N127" s="2101">
        <v>0</v>
      </c>
      <c r="O127" s="2101">
        <v>0</v>
      </c>
      <c r="P127" s="2101">
        <v>0</v>
      </c>
      <c r="Q127" s="2101">
        <v>1</v>
      </c>
      <c r="R127" s="2102">
        <v>1</v>
      </c>
      <c r="S127" s="1877">
        <v>0</v>
      </c>
      <c r="T127"/>
      <c r="U127"/>
    </row>
    <row r="128" spans="1:21" ht="22.5" x14ac:dyDescent="0.25">
      <c r="A128"/>
      <c r="B128" s="1504" t="s">
        <v>1012</v>
      </c>
      <c r="C128" s="1499" t="s">
        <v>550</v>
      </c>
      <c r="D128" s="1878">
        <v>1</v>
      </c>
      <c r="E128" s="1879">
        <v>1</v>
      </c>
      <c r="F128" s="1880">
        <v>0</v>
      </c>
      <c r="G128" s="1879">
        <v>0</v>
      </c>
      <c r="H128" s="1880">
        <v>0</v>
      </c>
      <c r="I128" s="1881">
        <v>0</v>
      </c>
      <c r="J128" s="2103">
        <v>0</v>
      </c>
      <c r="K128" s="2103">
        <v>0</v>
      </c>
      <c r="L128" s="2103">
        <v>0</v>
      </c>
      <c r="M128" s="2103">
        <v>0</v>
      </c>
      <c r="N128" s="2103">
        <v>0</v>
      </c>
      <c r="O128" s="2103">
        <v>0</v>
      </c>
      <c r="P128" s="2103">
        <v>0</v>
      </c>
      <c r="Q128" s="2103">
        <v>0</v>
      </c>
      <c r="R128" s="2104">
        <v>0</v>
      </c>
      <c r="S128" s="1882">
        <v>0</v>
      </c>
      <c r="T128"/>
      <c r="U128"/>
    </row>
    <row r="129" spans="1:21" x14ac:dyDescent="0.25">
      <c r="A129"/>
      <c r="B129" s="1504" t="s">
        <v>705</v>
      </c>
      <c r="C129" s="1499" t="s">
        <v>706</v>
      </c>
      <c r="D129" s="1878">
        <v>350</v>
      </c>
      <c r="E129" s="1879">
        <v>124</v>
      </c>
      <c r="F129" s="1880">
        <v>226</v>
      </c>
      <c r="G129" s="1879">
        <v>74</v>
      </c>
      <c r="H129" s="1880">
        <v>152</v>
      </c>
      <c r="I129" s="1881">
        <v>5</v>
      </c>
      <c r="J129" s="2103">
        <v>0</v>
      </c>
      <c r="K129" s="2103">
        <v>0</v>
      </c>
      <c r="L129" s="2103">
        <v>16</v>
      </c>
      <c r="M129" s="2103">
        <v>44</v>
      </c>
      <c r="N129" s="2103">
        <v>32</v>
      </c>
      <c r="O129" s="2103">
        <v>43</v>
      </c>
      <c r="P129" s="2103">
        <v>25</v>
      </c>
      <c r="Q129" s="2103">
        <v>20</v>
      </c>
      <c r="R129" s="2104">
        <v>41</v>
      </c>
      <c r="S129" s="1882">
        <v>7</v>
      </c>
      <c r="T129"/>
      <c r="U129"/>
    </row>
    <row r="130" spans="1:21" x14ac:dyDescent="0.25">
      <c r="A130"/>
      <c r="B130" s="1504" t="s">
        <v>707</v>
      </c>
      <c r="C130" s="1499" t="s">
        <v>552</v>
      </c>
      <c r="D130" s="1878">
        <v>129</v>
      </c>
      <c r="E130" s="1879">
        <v>124</v>
      </c>
      <c r="F130" s="1880">
        <v>5</v>
      </c>
      <c r="G130" s="1879">
        <v>4</v>
      </c>
      <c r="H130" s="1880">
        <v>1</v>
      </c>
      <c r="I130" s="1881">
        <v>0</v>
      </c>
      <c r="J130" s="2103">
        <v>0</v>
      </c>
      <c r="K130" s="2103">
        <v>0</v>
      </c>
      <c r="L130" s="2103">
        <v>0</v>
      </c>
      <c r="M130" s="2103">
        <v>1</v>
      </c>
      <c r="N130" s="2103">
        <v>0</v>
      </c>
      <c r="O130" s="2103">
        <v>3</v>
      </c>
      <c r="P130" s="2103">
        <v>0</v>
      </c>
      <c r="Q130" s="2103">
        <v>1</v>
      </c>
      <c r="R130" s="2104">
        <v>0</v>
      </c>
      <c r="S130" s="1882">
        <v>0</v>
      </c>
      <c r="T130"/>
      <c r="U130"/>
    </row>
    <row r="131" spans="1:21" x14ac:dyDescent="0.25">
      <c r="A131"/>
      <c r="B131" s="1504" t="s">
        <v>1013</v>
      </c>
      <c r="C131" s="1499" t="s">
        <v>553</v>
      </c>
      <c r="D131" s="1878">
        <v>38</v>
      </c>
      <c r="E131" s="1879">
        <v>1</v>
      </c>
      <c r="F131" s="1880">
        <v>37</v>
      </c>
      <c r="G131" s="1879">
        <v>23</v>
      </c>
      <c r="H131" s="1880">
        <v>14</v>
      </c>
      <c r="I131" s="1881">
        <v>0</v>
      </c>
      <c r="J131" s="2103">
        <v>0</v>
      </c>
      <c r="K131" s="2103">
        <v>0</v>
      </c>
      <c r="L131" s="2103">
        <v>2</v>
      </c>
      <c r="M131" s="2103">
        <v>0</v>
      </c>
      <c r="N131" s="2103">
        <v>9</v>
      </c>
      <c r="O131" s="2103">
        <v>3</v>
      </c>
      <c r="P131" s="2103">
        <v>4</v>
      </c>
      <c r="Q131" s="2103">
        <v>5</v>
      </c>
      <c r="R131" s="2104">
        <v>14</v>
      </c>
      <c r="S131" s="1882">
        <v>1</v>
      </c>
      <c r="T131"/>
      <c r="U131"/>
    </row>
    <row r="132" spans="1:21" ht="15.75" thickBot="1" x14ac:dyDescent="0.3">
      <c r="A132"/>
      <c r="B132" s="1504" t="s">
        <v>1014</v>
      </c>
      <c r="C132" s="1499" t="s">
        <v>708</v>
      </c>
      <c r="D132" s="1878">
        <v>11</v>
      </c>
      <c r="E132" s="1879">
        <v>0</v>
      </c>
      <c r="F132" s="1880">
        <v>11</v>
      </c>
      <c r="G132" s="1879">
        <v>6</v>
      </c>
      <c r="H132" s="1880">
        <v>5</v>
      </c>
      <c r="I132" s="1881">
        <v>0</v>
      </c>
      <c r="J132" s="2103">
        <v>0</v>
      </c>
      <c r="K132" s="2103">
        <v>0</v>
      </c>
      <c r="L132" s="2103">
        <v>0</v>
      </c>
      <c r="M132" s="2103">
        <v>0</v>
      </c>
      <c r="N132" s="2103">
        <v>1</v>
      </c>
      <c r="O132" s="2103">
        <v>1</v>
      </c>
      <c r="P132" s="2103">
        <v>3</v>
      </c>
      <c r="Q132" s="2103">
        <v>3</v>
      </c>
      <c r="R132" s="2104">
        <v>3</v>
      </c>
      <c r="S132" s="1882">
        <v>0</v>
      </c>
      <c r="T132"/>
      <c r="U132"/>
    </row>
    <row r="133" spans="1:21" ht="15.75" thickBot="1" x14ac:dyDescent="0.3">
      <c r="A133"/>
      <c r="B133" s="1865" t="s">
        <v>896</v>
      </c>
      <c r="C133" s="1866" t="s">
        <v>709</v>
      </c>
      <c r="D133" s="2093">
        <v>49</v>
      </c>
      <c r="E133" s="2094">
        <v>49</v>
      </c>
      <c r="F133" s="2095">
        <v>0</v>
      </c>
      <c r="G133" s="2094">
        <v>0</v>
      </c>
      <c r="H133" s="2095">
        <v>0</v>
      </c>
      <c r="I133" s="2099">
        <v>0</v>
      </c>
      <c r="J133" s="2098">
        <v>0</v>
      </c>
      <c r="K133" s="2098">
        <v>0</v>
      </c>
      <c r="L133" s="2098">
        <v>0</v>
      </c>
      <c r="M133" s="2098">
        <v>0</v>
      </c>
      <c r="N133" s="2098">
        <v>0</v>
      </c>
      <c r="O133" s="2098">
        <v>0</v>
      </c>
      <c r="P133" s="2098">
        <v>0</v>
      </c>
      <c r="Q133" s="2098">
        <v>0</v>
      </c>
      <c r="R133" s="2097">
        <v>0</v>
      </c>
      <c r="S133" s="2100">
        <v>0</v>
      </c>
      <c r="T133"/>
      <c r="U133"/>
    </row>
    <row r="134" spans="1:21" ht="15.75" thickBot="1" x14ac:dyDescent="0.3">
      <c r="A134"/>
      <c r="B134" s="1504" t="s">
        <v>1021</v>
      </c>
      <c r="C134" s="1499" t="s">
        <v>714</v>
      </c>
      <c r="D134" s="1878">
        <v>49</v>
      </c>
      <c r="E134" s="1879">
        <v>49</v>
      </c>
      <c r="F134" s="1880">
        <v>0</v>
      </c>
      <c r="G134" s="1879">
        <v>0</v>
      </c>
      <c r="H134" s="1880">
        <v>0</v>
      </c>
      <c r="I134" s="1881">
        <v>0</v>
      </c>
      <c r="J134" s="2103">
        <v>0</v>
      </c>
      <c r="K134" s="2103">
        <v>0</v>
      </c>
      <c r="L134" s="2103">
        <v>0</v>
      </c>
      <c r="M134" s="2103">
        <v>0</v>
      </c>
      <c r="N134" s="2103">
        <v>0</v>
      </c>
      <c r="O134" s="2103">
        <v>0</v>
      </c>
      <c r="P134" s="2103">
        <v>0</v>
      </c>
      <c r="Q134" s="2103">
        <v>0</v>
      </c>
      <c r="R134" s="2104">
        <v>0</v>
      </c>
      <c r="S134" s="1882">
        <v>0</v>
      </c>
      <c r="T134"/>
      <c r="U134"/>
    </row>
    <row r="135" spans="1:21" ht="15.75" thickBot="1" x14ac:dyDescent="0.3">
      <c r="A135"/>
      <c r="B135" s="1865" t="s">
        <v>1024</v>
      </c>
      <c r="C135" s="1866" t="s">
        <v>717</v>
      </c>
      <c r="D135" s="1867">
        <v>574</v>
      </c>
      <c r="E135" s="1868">
        <v>535</v>
      </c>
      <c r="F135" s="1869">
        <v>39</v>
      </c>
      <c r="G135" s="1868">
        <v>32</v>
      </c>
      <c r="H135" s="1869">
        <v>7</v>
      </c>
      <c r="I135" s="1897">
        <v>0</v>
      </c>
      <c r="J135" s="1871">
        <v>0</v>
      </c>
      <c r="K135" s="1871">
        <v>1</v>
      </c>
      <c r="L135" s="1871">
        <v>4</v>
      </c>
      <c r="M135" s="1871">
        <v>2</v>
      </c>
      <c r="N135" s="1871">
        <v>3</v>
      </c>
      <c r="O135" s="1871">
        <v>10</v>
      </c>
      <c r="P135" s="1871">
        <v>9</v>
      </c>
      <c r="Q135" s="1871">
        <v>2</v>
      </c>
      <c r="R135" s="2112">
        <v>8</v>
      </c>
      <c r="S135" s="1872">
        <v>16</v>
      </c>
      <c r="T135"/>
      <c r="U135"/>
    </row>
    <row r="136" spans="1:21" x14ac:dyDescent="0.25">
      <c r="A136"/>
      <c r="B136" s="1730" t="s">
        <v>718</v>
      </c>
      <c r="C136" s="1737" t="s">
        <v>555</v>
      </c>
      <c r="D136" s="1873">
        <v>566</v>
      </c>
      <c r="E136" s="1874">
        <v>532</v>
      </c>
      <c r="F136" s="1875">
        <v>34</v>
      </c>
      <c r="G136" s="1874">
        <v>27</v>
      </c>
      <c r="H136" s="1875">
        <v>7</v>
      </c>
      <c r="I136" s="1876">
        <v>0</v>
      </c>
      <c r="J136" s="2101">
        <v>0</v>
      </c>
      <c r="K136" s="2101">
        <v>1</v>
      </c>
      <c r="L136" s="2101">
        <v>4</v>
      </c>
      <c r="M136" s="2101">
        <v>2</v>
      </c>
      <c r="N136" s="2101">
        <v>3</v>
      </c>
      <c r="O136" s="2101">
        <v>9</v>
      </c>
      <c r="P136" s="2101">
        <v>6</v>
      </c>
      <c r="Q136" s="2101">
        <v>1</v>
      </c>
      <c r="R136" s="2102">
        <v>8</v>
      </c>
      <c r="S136" s="1877">
        <v>15</v>
      </c>
      <c r="T136"/>
      <c r="U136"/>
    </row>
    <row r="137" spans="1:21" x14ac:dyDescent="0.25">
      <c r="A137"/>
      <c r="B137" s="1730" t="s">
        <v>719</v>
      </c>
      <c r="C137" s="1506" t="s">
        <v>557</v>
      </c>
      <c r="D137" s="1878">
        <v>3</v>
      </c>
      <c r="E137" s="1879">
        <v>0</v>
      </c>
      <c r="F137" s="1880">
        <v>3</v>
      </c>
      <c r="G137" s="1879">
        <v>3</v>
      </c>
      <c r="H137" s="1880">
        <v>0</v>
      </c>
      <c r="I137" s="1881">
        <v>0</v>
      </c>
      <c r="J137" s="2103">
        <v>0</v>
      </c>
      <c r="K137" s="2103">
        <v>0</v>
      </c>
      <c r="L137" s="2103">
        <v>0</v>
      </c>
      <c r="M137" s="2103">
        <v>0</v>
      </c>
      <c r="N137" s="2103">
        <v>0</v>
      </c>
      <c r="O137" s="2103">
        <v>1</v>
      </c>
      <c r="P137" s="2103">
        <v>2</v>
      </c>
      <c r="Q137" s="2103">
        <v>0</v>
      </c>
      <c r="R137" s="2104">
        <v>0</v>
      </c>
      <c r="S137" s="1882">
        <v>1</v>
      </c>
      <c r="T137"/>
      <c r="U137"/>
    </row>
    <row r="138" spans="1:21" x14ac:dyDescent="0.25">
      <c r="A138"/>
      <c r="B138" s="1730" t="s">
        <v>720</v>
      </c>
      <c r="C138" s="1506" t="s">
        <v>558</v>
      </c>
      <c r="D138" s="1878">
        <v>4</v>
      </c>
      <c r="E138" s="1879">
        <v>2</v>
      </c>
      <c r="F138" s="1880">
        <v>2</v>
      </c>
      <c r="G138" s="1879">
        <v>2</v>
      </c>
      <c r="H138" s="1880">
        <v>0</v>
      </c>
      <c r="I138" s="1881">
        <v>0</v>
      </c>
      <c r="J138" s="2103">
        <v>0</v>
      </c>
      <c r="K138" s="2103">
        <v>0</v>
      </c>
      <c r="L138" s="2103">
        <v>0</v>
      </c>
      <c r="M138" s="2103">
        <v>0</v>
      </c>
      <c r="N138" s="2103">
        <v>0</v>
      </c>
      <c r="O138" s="2103">
        <v>0</v>
      </c>
      <c r="P138" s="2103">
        <v>1</v>
      </c>
      <c r="Q138" s="2103">
        <v>1</v>
      </c>
      <c r="R138" s="2104">
        <v>0</v>
      </c>
      <c r="S138" s="1882">
        <v>0</v>
      </c>
      <c r="T138"/>
      <c r="U138"/>
    </row>
    <row r="139" spans="1:21" ht="15.75" thickBot="1" x14ac:dyDescent="0.3">
      <c r="A139"/>
      <c r="B139" s="1730" t="s">
        <v>1026</v>
      </c>
      <c r="C139" s="1506" t="s">
        <v>559</v>
      </c>
      <c r="D139" s="1878">
        <v>1</v>
      </c>
      <c r="E139" s="1879">
        <v>1</v>
      </c>
      <c r="F139" s="1880">
        <v>0</v>
      </c>
      <c r="G139" s="1879">
        <v>0</v>
      </c>
      <c r="H139" s="1880">
        <v>0</v>
      </c>
      <c r="I139" s="1881">
        <v>0</v>
      </c>
      <c r="J139" s="2103">
        <v>0</v>
      </c>
      <c r="K139" s="2103">
        <v>0</v>
      </c>
      <c r="L139" s="2103">
        <v>0</v>
      </c>
      <c r="M139" s="2103">
        <v>0</v>
      </c>
      <c r="N139" s="2103">
        <v>0</v>
      </c>
      <c r="O139" s="2103">
        <v>0</v>
      </c>
      <c r="P139" s="2103">
        <v>0</v>
      </c>
      <c r="Q139" s="2103">
        <v>0</v>
      </c>
      <c r="R139" s="2104">
        <v>0</v>
      </c>
      <c r="S139" s="1882">
        <v>0</v>
      </c>
      <c r="T139"/>
      <c r="U139"/>
    </row>
    <row r="140" spans="1:21" ht="15.75" thickBot="1" x14ac:dyDescent="0.3">
      <c r="A140"/>
      <c r="B140" s="1714" t="s">
        <v>1032</v>
      </c>
      <c r="C140" s="1715" t="s">
        <v>724</v>
      </c>
      <c r="D140" s="1867">
        <v>150</v>
      </c>
      <c r="E140" s="1868">
        <v>16</v>
      </c>
      <c r="F140" s="1869">
        <v>134</v>
      </c>
      <c r="G140" s="1868">
        <v>65</v>
      </c>
      <c r="H140" s="1869">
        <v>69</v>
      </c>
      <c r="I140" s="1897">
        <v>1</v>
      </c>
      <c r="J140" s="1871">
        <v>3</v>
      </c>
      <c r="K140" s="1871">
        <v>1</v>
      </c>
      <c r="L140" s="1871">
        <v>3</v>
      </c>
      <c r="M140" s="1871">
        <v>11</v>
      </c>
      <c r="N140" s="1871">
        <v>7</v>
      </c>
      <c r="O140" s="1871">
        <v>29</v>
      </c>
      <c r="P140" s="1871">
        <v>30</v>
      </c>
      <c r="Q140" s="1871">
        <v>24</v>
      </c>
      <c r="R140" s="2112">
        <v>25</v>
      </c>
      <c r="S140" s="1872">
        <v>9</v>
      </c>
      <c r="T140"/>
      <c r="U140"/>
    </row>
    <row r="141" spans="1:21" x14ac:dyDescent="0.25">
      <c r="A141"/>
      <c r="B141" s="1722" t="s">
        <v>727</v>
      </c>
      <c r="C141" s="1723" t="s">
        <v>728</v>
      </c>
      <c r="D141" s="1878">
        <v>1</v>
      </c>
      <c r="E141" s="1879">
        <v>1</v>
      </c>
      <c r="F141" s="1880">
        <v>0</v>
      </c>
      <c r="G141" s="1879">
        <v>0</v>
      </c>
      <c r="H141" s="1880">
        <v>0</v>
      </c>
      <c r="I141" s="1881">
        <v>0</v>
      </c>
      <c r="J141" s="2103">
        <v>0</v>
      </c>
      <c r="K141" s="2103">
        <v>0</v>
      </c>
      <c r="L141" s="2103">
        <v>0</v>
      </c>
      <c r="M141" s="2103">
        <v>0</v>
      </c>
      <c r="N141" s="2103">
        <v>0</v>
      </c>
      <c r="O141" s="2103">
        <v>0</v>
      </c>
      <c r="P141" s="2103">
        <v>0</v>
      </c>
      <c r="Q141" s="2103">
        <v>0</v>
      </c>
      <c r="R141" s="2104">
        <v>0</v>
      </c>
      <c r="S141" s="1882">
        <v>0</v>
      </c>
      <c r="T141"/>
      <c r="U141"/>
    </row>
    <row r="142" spans="1:21" x14ac:dyDescent="0.25">
      <c r="A142"/>
      <c r="B142" s="1722" t="s">
        <v>1035</v>
      </c>
      <c r="C142" s="1723" t="s">
        <v>729</v>
      </c>
      <c r="D142" s="1878">
        <v>56</v>
      </c>
      <c r="E142" s="1879">
        <v>6</v>
      </c>
      <c r="F142" s="1880">
        <v>50</v>
      </c>
      <c r="G142" s="1879">
        <v>37</v>
      </c>
      <c r="H142" s="1880">
        <v>13</v>
      </c>
      <c r="I142" s="1881">
        <v>0</v>
      </c>
      <c r="J142" s="2103">
        <v>0</v>
      </c>
      <c r="K142" s="2103">
        <v>0</v>
      </c>
      <c r="L142" s="2103">
        <v>2</v>
      </c>
      <c r="M142" s="2103">
        <v>2</v>
      </c>
      <c r="N142" s="2103">
        <v>2</v>
      </c>
      <c r="O142" s="2103">
        <v>14</v>
      </c>
      <c r="P142" s="2103">
        <v>15</v>
      </c>
      <c r="Q142" s="2103">
        <v>8</v>
      </c>
      <c r="R142" s="2104">
        <v>7</v>
      </c>
      <c r="S142" s="1882">
        <v>3</v>
      </c>
      <c r="T142"/>
      <c r="U142"/>
    </row>
    <row r="143" spans="1:21" x14ac:dyDescent="0.25">
      <c r="A143"/>
      <c r="B143" s="1722" t="s">
        <v>1036</v>
      </c>
      <c r="C143" s="1723" t="s">
        <v>730</v>
      </c>
      <c r="D143" s="1878">
        <v>9</v>
      </c>
      <c r="E143" s="1879">
        <v>7</v>
      </c>
      <c r="F143" s="1880">
        <v>2</v>
      </c>
      <c r="G143" s="1879">
        <v>2</v>
      </c>
      <c r="H143" s="1880">
        <v>0</v>
      </c>
      <c r="I143" s="1881">
        <v>0</v>
      </c>
      <c r="J143" s="2103">
        <v>0</v>
      </c>
      <c r="K143" s="2103">
        <v>0</v>
      </c>
      <c r="L143" s="2103">
        <v>0</v>
      </c>
      <c r="M143" s="2103">
        <v>0</v>
      </c>
      <c r="N143" s="2103">
        <v>0</v>
      </c>
      <c r="O143" s="2103">
        <v>0</v>
      </c>
      <c r="P143" s="2103">
        <v>0</v>
      </c>
      <c r="Q143" s="2103">
        <v>1</v>
      </c>
      <c r="R143" s="2104">
        <v>1</v>
      </c>
      <c r="S143" s="1882">
        <v>0</v>
      </c>
      <c r="T143"/>
      <c r="U143"/>
    </row>
    <row r="144" spans="1:21" x14ac:dyDescent="0.25">
      <c r="A144"/>
      <c r="B144" s="1722" t="s">
        <v>1037</v>
      </c>
      <c r="C144" s="1723" t="s">
        <v>731</v>
      </c>
      <c r="D144" s="1878">
        <v>20</v>
      </c>
      <c r="E144" s="1879">
        <v>0</v>
      </c>
      <c r="F144" s="1880">
        <v>20</v>
      </c>
      <c r="G144" s="1879">
        <v>10</v>
      </c>
      <c r="H144" s="1880">
        <v>10</v>
      </c>
      <c r="I144" s="1881">
        <v>0</v>
      </c>
      <c r="J144" s="2103">
        <v>1</v>
      </c>
      <c r="K144" s="2103">
        <v>0</v>
      </c>
      <c r="L144" s="2103">
        <v>1</v>
      </c>
      <c r="M144" s="2103">
        <v>3</v>
      </c>
      <c r="N144" s="2103">
        <v>0</v>
      </c>
      <c r="O144" s="2103">
        <v>4</v>
      </c>
      <c r="P144" s="2103">
        <v>5</v>
      </c>
      <c r="Q144" s="2103">
        <v>4</v>
      </c>
      <c r="R144" s="2104">
        <v>2</v>
      </c>
      <c r="S144" s="1882">
        <v>1</v>
      </c>
      <c r="T144"/>
      <c r="U144"/>
    </row>
    <row r="145" spans="1:21" x14ac:dyDescent="0.25">
      <c r="A145"/>
      <c r="B145" s="1722" t="s">
        <v>1038</v>
      </c>
      <c r="C145" s="1723" t="s">
        <v>732</v>
      </c>
      <c r="D145" s="1878">
        <v>2</v>
      </c>
      <c r="E145" s="1879">
        <v>0</v>
      </c>
      <c r="F145" s="1880">
        <v>2</v>
      </c>
      <c r="G145" s="1879">
        <v>2</v>
      </c>
      <c r="H145" s="1880">
        <v>0</v>
      </c>
      <c r="I145" s="1881">
        <v>0</v>
      </c>
      <c r="J145" s="2103">
        <v>0</v>
      </c>
      <c r="K145" s="2103">
        <v>0</v>
      </c>
      <c r="L145" s="2103">
        <v>0</v>
      </c>
      <c r="M145" s="2103">
        <v>1</v>
      </c>
      <c r="N145" s="2103">
        <v>0</v>
      </c>
      <c r="O145" s="2103">
        <v>0</v>
      </c>
      <c r="P145" s="2103">
        <v>0</v>
      </c>
      <c r="Q145" s="2103">
        <v>1</v>
      </c>
      <c r="R145" s="2104">
        <v>0</v>
      </c>
      <c r="S145" s="1882">
        <v>2</v>
      </c>
      <c r="T145"/>
      <c r="U145"/>
    </row>
    <row r="146" spans="1:21" ht="15.75" thickBot="1" x14ac:dyDescent="0.3">
      <c r="A146"/>
      <c r="B146" s="1730" t="s">
        <v>1042</v>
      </c>
      <c r="C146" s="1506" t="s">
        <v>736</v>
      </c>
      <c r="D146" s="1878">
        <v>62</v>
      </c>
      <c r="E146" s="1879">
        <v>2</v>
      </c>
      <c r="F146" s="1880">
        <v>60</v>
      </c>
      <c r="G146" s="1879">
        <v>14</v>
      </c>
      <c r="H146" s="1880">
        <v>46</v>
      </c>
      <c r="I146" s="1881">
        <v>1</v>
      </c>
      <c r="J146" s="2103">
        <v>2</v>
      </c>
      <c r="K146" s="2103">
        <v>1</v>
      </c>
      <c r="L146" s="2103">
        <v>0</v>
      </c>
      <c r="M146" s="2103">
        <v>5</v>
      </c>
      <c r="N146" s="2103">
        <v>5</v>
      </c>
      <c r="O146" s="2103">
        <v>11</v>
      </c>
      <c r="P146" s="2103">
        <v>10</v>
      </c>
      <c r="Q146" s="2103">
        <v>10</v>
      </c>
      <c r="R146" s="2104">
        <v>15</v>
      </c>
      <c r="S146" s="1882">
        <v>3</v>
      </c>
      <c r="T146"/>
      <c r="U146"/>
    </row>
    <row r="147" spans="1:21" ht="15.75" thickBot="1" x14ac:dyDescent="0.3">
      <c r="A147"/>
      <c r="B147" s="1714" t="s">
        <v>1045</v>
      </c>
      <c r="C147" s="1715" t="s">
        <v>739</v>
      </c>
      <c r="D147" s="1867">
        <v>734</v>
      </c>
      <c r="E147" s="1868">
        <v>130</v>
      </c>
      <c r="F147" s="1869">
        <v>604</v>
      </c>
      <c r="G147" s="1868">
        <v>491</v>
      </c>
      <c r="H147" s="1869">
        <v>113</v>
      </c>
      <c r="I147" s="1897">
        <v>11</v>
      </c>
      <c r="J147" s="1871">
        <v>7</v>
      </c>
      <c r="K147" s="1871">
        <v>11</v>
      </c>
      <c r="L147" s="1871">
        <v>40</v>
      </c>
      <c r="M147" s="1871">
        <v>95</v>
      </c>
      <c r="N147" s="1871">
        <v>88</v>
      </c>
      <c r="O147" s="1871">
        <v>149</v>
      </c>
      <c r="P147" s="1871">
        <v>102</v>
      </c>
      <c r="Q147" s="1871">
        <v>64</v>
      </c>
      <c r="R147" s="2112">
        <v>37</v>
      </c>
      <c r="S147" s="1872">
        <v>33</v>
      </c>
      <c r="T147"/>
      <c r="U147"/>
    </row>
    <row r="148" spans="1:21" x14ac:dyDescent="0.25">
      <c r="A148"/>
      <c r="B148" s="1722" t="s">
        <v>1046</v>
      </c>
      <c r="C148" s="1723" t="s">
        <v>740</v>
      </c>
      <c r="D148" s="1873">
        <v>243</v>
      </c>
      <c r="E148" s="1874">
        <v>0</v>
      </c>
      <c r="F148" s="1875">
        <v>243</v>
      </c>
      <c r="G148" s="1874">
        <v>204</v>
      </c>
      <c r="H148" s="1875">
        <v>39</v>
      </c>
      <c r="I148" s="1876">
        <v>0</v>
      </c>
      <c r="J148" s="2101">
        <v>0</v>
      </c>
      <c r="K148" s="2101">
        <v>0</v>
      </c>
      <c r="L148" s="2101">
        <v>9</v>
      </c>
      <c r="M148" s="2101">
        <v>48</v>
      </c>
      <c r="N148" s="2101">
        <v>45</v>
      </c>
      <c r="O148" s="2101">
        <v>73</v>
      </c>
      <c r="P148" s="2101">
        <v>37</v>
      </c>
      <c r="Q148" s="2101">
        <v>25</v>
      </c>
      <c r="R148" s="2102">
        <v>6</v>
      </c>
      <c r="S148" s="1877">
        <v>0</v>
      </c>
      <c r="T148"/>
      <c r="U148"/>
    </row>
    <row r="149" spans="1:21" x14ac:dyDescent="0.25">
      <c r="A149"/>
      <c r="B149" s="1722" t="s">
        <v>1047</v>
      </c>
      <c r="C149" s="1723" t="s">
        <v>741</v>
      </c>
      <c r="D149" s="1878">
        <v>107</v>
      </c>
      <c r="E149" s="1879">
        <v>0</v>
      </c>
      <c r="F149" s="1880">
        <v>107</v>
      </c>
      <c r="G149" s="1879">
        <v>96</v>
      </c>
      <c r="H149" s="1880">
        <v>11</v>
      </c>
      <c r="I149" s="1881">
        <v>0</v>
      </c>
      <c r="J149" s="2103">
        <v>0</v>
      </c>
      <c r="K149" s="2103">
        <v>0</v>
      </c>
      <c r="L149" s="2103">
        <v>2</v>
      </c>
      <c r="M149" s="2103">
        <v>13</v>
      </c>
      <c r="N149" s="2103">
        <v>18</v>
      </c>
      <c r="O149" s="2103">
        <v>39</v>
      </c>
      <c r="P149" s="2103">
        <v>23</v>
      </c>
      <c r="Q149" s="2103">
        <v>10</v>
      </c>
      <c r="R149" s="2104">
        <v>2</v>
      </c>
      <c r="S149" s="1882">
        <v>0</v>
      </c>
      <c r="T149"/>
      <c r="U149"/>
    </row>
    <row r="150" spans="1:21" x14ac:dyDescent="0.25">
      <c r="A150"/>
      <c r="B150" s="1722" t="s">
        <v>1325</v>
      </c>
      <c r="C150" s="1723" t="s">
        <v>743</v>
      </c>
      <c r="D150" s="1878">
        <v>20</v>
      </c>
      <c r="E150" s="1879">
        <v>0</v>
      </c>
      <c r="F150" s="1880">
        <v>20</v>
      </c>
      <c r="G150" s="1879">
        <v>14</v>
      </c>
      <c r="H150" s="1880">
        <v>6</v>
      </c>
      <c r="I150" s="1881">
        <v>0</v>
      </c>
      <c r="J150" s="2103">
        <v>0</v>
      </c>
      <c r="K150" s="2103">
        <v>0</v>
      </c>
      <c r="L150" s="2103">
        <v>0</v>
      </c>
      <c r="M150" s="2103">
        <v>4</v>
      </c>
      <c r="N150" s="2103">
        <v>8</v>
      </c>
      <c r="O150" s="2103">
        <v>2</v>
      </c>
      <c r="P150" s="2103">
        <v>3</v>
      </c>
      <c r="Q150" s="2103">
        <v>2</v>
      </c>
      <c r="R150" s="2104">
        <v>1</v>
      </c>
      <c r="S150" s="1882">
        <v>0</v>
      </c>
      <c r="T150"/>
      <c r="U150"/>
    </row>
    <row r="151" spans="1:21" ht="22.5" x14ac:dyDescent="0.25">
      <c r="A151"/>
      <c r="B151" s="1722" t="s">
        <v>1326</v>
      </c>
      <c r="C151" s="1723" t="s">
        <v>562</v>
      </c>
      <c r="D151" s="1878">
        <v>16</v>
      </c>
      <c r="E151" s="1879">
        <v>0</v>
      </c>
      <c r="F151" s="1880">
        <v>16</v>
      </c>
      <c r="G151" s="1879">
        <v>11</v>
      </c>
      <c r="H151" s="1880">
        <v>5</v>
      </c>
      <c r="I151" s="1881">
        <v>0</v>
      </c>
      <c r="J151" s="2103">
        <v>0</v>
      </c>
      <c r="K151" s="2103">
        <v>2</v>
      </c>
      <c r="L151" s="2103">
        <v>2</v>
      </c>
      <c r="M151" s="2103">
        <v>0</v>
      </c>
      <c r="N151" s="2103">
        <v>3</v>
      </c>
      <c r="O151" s="2103">
        <v>2</v>
      </c>
      <c r="P151" s="2103">
        <v>3</v>
      </c>
      <c r="Q151" s="2103">
        <v>4</v>
      </c>
      <c r="R151" s="2104">
        <v>0</v>
      </c>
      <c r="S151" s="1882">
        <v>0</v>
      </c>
      <c r="T151"/>
      <c r="U151"/>
    </row>
    <row r="152" spans="1:21" x14ac:dyDescent="0.25">
      <c r="A152"/>
      <c r="B152" s="1722" t="s">
        <v>1050</v>
      </c>
      <c r="C152" s="1723" t="s">
        <v>744</v>
      </c>
      <c r="D152" s="1878">
        <v>29</v>
      </c>
      <c r="E152" s="1879">
        <v>28</v>
      </c>
      <c r="F152" s="1880">
        <v>1</v>
      </c>
      <c r="G152" s="1879">
        <v>1</v>
      </c>
      <c r="H152" s="1880">
        <v>0</v>
      </c>
      <c r="I152" s="1881">
        <v>0</v>
      </c>
      <c r="J152" s="2103">
        <v>0</v>
      </c>
      <c r="K152" s="2103">
        <v>0</v>
      </c>
      <c r="L152" s="2103">
        <v>0</v>
      </c>
      <c r="M152" s="2103">
        <v>0</v>
      </c>
      <c r="N152" s="2103">
        <v>0</v>
      </c>
      <c r="O152" s="2103">
        <v>0</v>
      </c>
      <c r="P152" s="2103">
        <v>1</v>
      </c>
      <c r="Q152" s="2103">
        <v>0</v>
      </c>
      <c r="R152" s="2104">
        <v>0</v>
      </c>
      <c r="S152" s="1882">
        <v>0</v>
      </c>
      <c r="T152"/>
      <c r="U152"/>
    </row>
    <row r="153" spans="1:21" x14ac:dyDescent="0.25">
      <c r="A153"/>
      <c r="B153" s="1722" t="s">
        <v>1051</v>
      </c>
      <c r="C153" s="1723" t="s">
        <v>745</v>
      </c>
      <c r="D153" s="1878">
        <v>20</v>
      </c>
      <c r="E153" s="1879">
        <v>17</v>
      </c>
      <c r="F153" s="1880">
        <v>3</v>
      </c>
      <c r="G153" s="1879">
        <v>1</v>
      </c>
      <c r="H153" s="1880">
        <v>2</v>
      </c>
      <c r="I153" s="1881">
        <v>0</v>
      </c>
      <c r="J153" s="2103">
        <v>0</v>
      </c>
      <c r="K153" s="2103">
        <v>0</v>
      </c>
      <c r="L153" s="2103">
        <v>0</v>
      </c>
      <c r="M153" s="2103">
        <v>0</v>
      </c>
      <c r="N153" s="2103">
        <v>0</v>
      </c>
      <c r="O153" s="2103">
        <v>0</v>
      </c>
      <c r="P153" s="2103">
        <v>0</v>
      </c>
      <c r="Q153" s="2103">
        <v>1</v>
      </c>
      <c r="R153" s="2104">
        <v>2</v>
      </c>
      <c r="S153" s="1882">
        <v>0</v>
      </c>
      <c r="T153"/>
      <c r="U153"/>
    </row>
    <row r="154" spans="1:21" x14ac:dyDescent="0.25">
      <c r="A154"/>
      <c r="B154" s="1722" t="s">
        <v>1053</v>
      </c>
      <c r="C154" s="1723" t="s">
        <v>747</v>
      </c>
      <c r="D154" s="1878">
        <v>2</v>
      </c>
      <c r="E154" s="1879">
        <v>1</v>
      </c>
      <c r="F154" s="1880">
        <v>1</v>
      </c>
      <c r="G154" s="1879">
        <v>1</v>
      </c>
      <c r="H154" s="1880">
        <v>0</v>
      </c>
      <c r="I154" s="1881">
        <v>0</v>
      </c>
      <c r="J154" s="2103">
        <v>0</v>
      </c>
      <c r="K154" s="2103">
        <v>0</v>
      </c>
      <c r="L154" s="2103">
        <v>0</v>
      </c>
      <c r="M154" s="2103">
        <v>0</v>
      </c>
      <c r="N154" s="2103">
        <v>0</v>
      </c>
      <c r="O154" s="2103">
        <v>1</v>
      </c>
      <c r="P154" s="2103">
        <v>0</v>
      </c>
      <c r="Q154" s="2103">
        <v>0</v>
      </c>
      <c r="R154" s="2104">
        <v>0</v>
      </c>
      <c r="S154" s="1882">
        <v>0</v>
      </c>
      <c r="T154"/>
      <c r="U154"/>
    </row>
    <row r="155" spans="1:21" x14ac:dyDescent="0.25">
      <c r="A155"/>
      <c r="B155" s="1722" t="s">
        <v>1056</v>
      </c>
      <c r="C155" s="1723" t="s">
        <v>749</v>
      </c>
      <c r="D155" s="1878">
        <v>2</v>
      </c>
      <c r="E155" s="1879">
        <v>0</v>
      </c>
      <c r="F155" s="1880">
        <v>2</v>
      </c>
      <c r="G155" s="1879">
        <v>1</v>
      </c>
      <c r="H155" s="1880">
        <v>1</v>
      </c>
      <c r="I155" s="1881">
        <v>0</v>
      </c>
      <c r="J155" s="2103">
        <v>0</v>
      </c>
      <c r="K155" s="2103">
        <v>0</v>
      </c>
      <c r="L155" s="2103">
        <v>0</v>
      </c>
      <c r="M155" s="2103">
        <v>0</v>
      </c>
      <c r="N155" s="2103">
        <v>0</v>
      </c>
      <c r="O155" s="2103">
        <v>0</v>
      </c>
      <c r="P155" s="2103">
        <v>2</v>
      </c>
      <c r="Q155" s="2103">
        <v>0</v>
      </c>
      <c r="R155" s="2104">
        <v>0</v>
      </c>
      <c r="S155" s="1882">
        <v>1</v>
      </c>
      <c r="T155"/>
      <c r="U155"/>
    </row>
    <row r="156" spans="1:21" x14ac:dyDescent="0.25">
      <c r="A156"/>
      <c r="B156" s="1722" t="s">
        <v>1057</v>
      </c>
      <c r="C156" s="1723" t="s">
        <v>750</v>
      </c>
      <c r="D156" s="1878">
        <v>69</v>
      </c>
      <c r="E156" s="1879">
        <v>0</v>
      </c>
      <c r="F156" s="1880">
        <v>69</v>
      </c>
      <c r="G156" s="1879">
        <v>59</v>
      </c>
      <c r="H156" s="1880">
        <v>10</v>
      </c>
      <c r="I156" s="1881">
        <v>1</v>
      </c>
      <c r="J156" s="2103">
        <v>0</v>
      </c>
      <c r="K156" s="2103">
        <v>3</v>
      </c>
      <c r="L156" s="2103">
        <v>5</v>
      </c>
      <c r="M156" s="2103">
        <v>11</v>
      </c>
      <c r="N156" s="2103">
        <v>4</v>
      </c>
      <c r="O156" s="2103">
        <v>15</v>
      </c>
      <c r="P156" s="2103">
        <v>12</v>
      </c>
      <c r="Q156" s="2103">
        <v>8</v>
      </c>
      <c r="R156" s="2104">
        <v>10</v>
      </c>
      <c r="S156" s="1882">
        <v>3</v>
      </c>
      <c r="T156"/>
      <c r="U156"/>
    </row>
    <row r="157" spans="1:21" x14ac:dyDescent="0.25">
      <c r="A157"/>
      <c r="B157" s="1722" t="s">
        <v>481</v>
      </c>
      <c r="C157" s="1723" t="s">
        <v>482</v>
      </c>
      <c r="D157" s="1878">
        <v>62</v>
      </c>
      <c r="E157" s="1879">
        <v>0</v>
      </c>
      <c r="F157" s="1880">
        <v>62</v>
      </c>
      <c r="G157" s="1879">
        <v>45</v>
      </c>
      <c r="H157" s="1880">
        <v>17</v>
      </c>
      <c r="I157" s="1881">
        <v>8</v>
      </c>
      <c r="J157" s="2103">
        <v>7</v>
      </c>
      <c r="K157" s="2103">
        <v>5</v>
      </c>
      <c r="L157" s="2103">
        <v>13</v>
      </c>
      <c r="M157" s="2103">
        <v>5</v>
      </c>
      <c r="N157" s="2103">
        <v>3</v>
      </c>
      <c r="O157" s="2103">
        <v>9</v>
      </c>
      <c r="P157" s="2103">
        <v>9</v>
      </c>
      <c r="Q157" s="2103">
        <v>3</v>
      </c>
      <c r="R157" s="2104">
        <v>0</v>
      </c>
      <c r="S157" s="1882">
        <v>5</v>
      </c>
      <c r="T157"/>
      <c r="U157"/>
    </row>
    <row r="158" spans="1:21" x14ac:dyDescent="0.25">
      <c r="A158"/>
      <c r="B158" s="1722" t="s">
        <v>483</v>
      </c>
      <c r="C158" s="1723" t="s">
        <v>484</v>
      </c>
      <c r="D158" s="1878">
        <v>33</v>
      </c>
      <c r="E158" s="1879">
        <v>2</v>
      </c>
      <c r="F158" s="1880">
        <v>31</v>
      </c>
      <c r="G158" s="1879">
        <v>28</v>
      </c>
      <c r="H158" s="1880">
        <v>3</v>
      </c>
      <c r="I158" s="1881">
        <v>0</v>
      </c>
      <c r="J158" s="2103">
        <v>0</v>
      </c>
      <c r="K158" s="2103">
        <v>0</v>
      </c>
      <c r="L158" s="2103">
        <v>6</v>
      </c>
      <c r="M158" s="2103">
        <v>8</v>
      </c>
      <c r="N158" s="2103">
        <v>4</v>
      </c>
      <c r="O158" s="2103">
        <v>6</v>
      </c>
      <c r="P158" s="2103">
        <v>6</v>
      </c>
      <c r="Q158" s="2103">
        <v>1</v>
      </c>
      <c r="R158" s="2104">
        <v>0</v>
      </c>
      <c r="S158" s="1882">
        <v>10</v>
      </c>
      <c r="T158"/>
      <c r="U158"/>
    </row>
    <row r="159" spans="1:21" ht="33.75" x14ac:dyDescent="0.25">
      <c r="A159"/>
      <c r="B159" s="1722" t="s">
        <v>751</v>
      </c>
      <c r="C159" s="1723" t="s">
        <v>752</v>
      </c>
      <c r="D159" s="1878">
        <v>62</v>
      </c>
      <c r="E159" s="1879">
        <v>48</v>
      </c>
      <c r="F159" s="1880">
        <v>14</v>
      </c>
      <c r="G159" s="1879">
        <v>12</v>
      </c>
      <c r="H159" s="1880">
        <v>2</v>
      </c>
      <c r="I159" s="1881">
        <v>2</v>
      </c>
      <c r="J159" s="2103">
        <v>0</v>
      </c>
      <c r="K159" s="2103">
        <v>1</v>
      </c>
      <c r="L159" s="2103">
        <v>3</v>
      </c>
      <c r="M159" s="2103">
        <v>5</v>
      </c>
      <c r="N159" s="2103">
        <v>1</v>
      </c>
      <c r="O159" s="2103">
        <v>0</v>
      </c>
      <c r="P159" s="2103">
        <v>1</v>
      </c>
      <c r="Q159" s="2103">
        <v>1</v>
      </c>
      <c r="R159" s="2104">
        <v>0</v>
      </c>
      <c r="S159" s="1882">
        <v>14</v>
      </c>
      <c r="T159"/>
      <c r="U159"/>
    </row>
    <row r="160" spans="1:21" x14ac:dyDescent="0.25">
      <c r="A160"/>
      <c r="B160" s="1722" t="s">
        <v>1060</v>
      </c>
      <c r="C160" s="1723" t="s">
        <v>754</v>
      </c>
      <c r="D160" s="1878">
        <v>1</v>
      </c>
      <c r="E160" s="1879">
        <v>1</v>
      </c>
      <c r="F160" s="1880">
        <v>0</v>
      </c>
      <c r="G160" s="1879">
        <v>0</v>
      </c>
      <c r="H160" s="1880">
        <v>0</v>
      </c>
      <c r="I160" s="1881">
        <v>0</v>
      </c>
      <c r="J160" s="2103">
        <v>0</v>
      </c>
      <c r="K160" s="2103">
        <v>0</v>
      </c>
      <c r="L160" s="2103">
        <v>0</v>
      </c>
      <c r="M160" s="2103">
        <v>0</v>
      </c>
      <c r="N160" s="2103">
        <v>0</v>
      </c>
      <c r="O160" s="2103">
        <v>0</v>
      </c>
      <c r="P160" s="2103">
        <v>0</v>
      </c>
      <c r="Q160" s="2103">
        <v>0</v>
      </c>
      <c r="R160" s="2104">
        <v>0</v>
      </c>
      <c r="S160" s="1882">
        <v>0</v>
      </c>
      <c r="T160"/>
      <c r="U160"/>
    </row>
    <row r="161" spans="1:21" ht="22.5" x14ac:dyDescent="0.25">
      <c r="A161"/>
      <c r="B161" s="1722" t="s">
        <v>1062</v>
      </c>
      <c r="C161" s="1723" t="s">
        <v>756</v>
      </c>
      <c r="D161" s="1878">
        <v>1</v>
      </c>
      <c r="E161" s="1879">
        <v>1</v>
      </c>
      <c r="F161" s="1880">
        <v>0</v>
      </c>
      <c r="G161" s="1879">
        <v>0</v>
      </c>
      <c r="H161" s="1880">
        <v>0</v>
      </c>
      <c r="I161" s="1881">
        <v>0</v>
      </c>
      <c r="J161" s="2103">
        <v>0</v>
      </c>
      <c r="K161" s="2103">
        <v>0</v>
      </c>
      <c r="L161" s="2103">
        <v>0</v>
      </c>
      <c r="M161" s="2103">
        <v>0</v>
      </c>
      <c r="N161" s="2103">
        <v>0</v>
      </c>
      <c r="O161" s="2103">
        <v>0</v>
      </c>
      <c r="P161" s="2103">
        <v>0</v>
      </c>
      <c r="Q161" s="2103">
        <v>0</v>
      </c>
      <c r="R161" s="2104">
        <v>0</v>
      </c>
      <c r="S161" s="1882">
        <v>0</v>
      </c>
      <c r="T161"/>
      <c r="U161"/>
    </row>
    <row r="162" spans="1:21" ht="22.5" x14ac:dyDescent="0.25">
      <c r="A162"/>
      <c r="B162" s="1504" t="s">
        <v>757</v>
      </c>
      <c r="C162" s="1499" t="s">
        <v>758</v>
      </c>
      <c r="D162" s="1878">
        <v>34</v>
      </c>
      <c r="E162" s="1879">
        <v>31</v>
      </c>
      <c r="F162" s="1880">
        <v>3</v>
      </c>
      <c r="G162" s="1879">
        <v>2</v>
      </c>
      <c r="H162" s="1880">
        <v>1</v>
      </c>
      <c r="I162" s="1881">
        <v>0</v>
      </c>
      <c r="J162" s="2103">
        <v>0</v>
      </c>
      <c r="K162" s="2103">
        <v>0</v>
      </c>
      <c r="L162" s="2103">
        <v>0</v>
      </c>
      <c r="M162" s="2103">
        <v>0</v>
      </c>
      <c r="N162" s="2103">
        <v>0</v>
      </c>
      <c r="O162" s="2103">
        <v>2</v>
      </c>
      <c r="P162" s="2103">
        <v>1</v>
      </c>
      <c r="Q162" s="2103">
        <v>0</v>
      </c>
      <c r="R162" s="2104">
        <v>0</v>
      </c>
      <c r="S162" s="1882">
        <v>0</v>
      </c>
      <c r="T162"/>
      <c r="U162"/>
    </row>
    <row r="163" spans="1:21" ht="15.75" thickBot="1" x14ac:dyDescent="0.3">
      <c r="A163"/>
      <c r="B163" s="1504" t="s">
        <v>1063</v>
      </c>
      <c r="C163" s="1506" t="s">
        <v>761</v>
      </c>
      <c r="D163" s="1892">
        <v>33</v>
      </c>
      <c r="E163" s="1893">
        <v>1</v>
      </c>
      <c r="F163" s="1894">
        <v>32</v>
      </c>
      <c r="G163" s="1893">
        <v>16</v>
      </c>
      <c r="H163" s="1894">
        <v>16</v>
      </c>
      <c r="I163" s="1895">
        <v>0</v>
      </c>
      <c r="J163" s="2107">
        <v>0</v>
      </c>
      <c r="K163" s="2107">
        <v>0</v>
      </c>
      <c r="L163" s="2107">
        <v>0</v>
      </c>
      <c r="M163" s="2107">
        <v>1</v>
      </c>
      <c r="N163" s="2107">
        <v>2</v>
      </c>
      <c r="O163" s="2107">
        <v>0</v>
      </c>
      <c r="P163" s="2107">
        <v>4</v>
      </c>
      <c r="Q163" s="2107">
        <v>9</v>
      </c>
      <c r="R163" s="2108">
        <v>16</v>
      </c>
      <c r="S163" s="1896">
        <v>0</v>
      </c>
      <c r="T163"/>
      <c r="U163"/>
    </row>
    <row r="164" spans="1:21" ht="15.75" thickBot="1" x14ac:dyDescent="0.3">
      <c r="A164"/>
      <c r="B164" s="1714" t="s">
        <v>1072</v>
      </c>
      <c r="C164" s="1715" t="s">
        <v>764</v>
      </c>
      <c r="D164" s="1867">
        <v>1</v>
      </c>
      <c r="E164" s="1868">
        <v>1</v>
      </c>
      <c r="F164" s="1869">
        <v>0</v>
      </c>
      <c r="G164" s="1868">
        <v>0</v>
      </c>
      <c r="H164" s="1869">
        <v>0</v>
      </c>
      <c r="I164" s="1897">
        <v>0</v>
      </c>
      <c r="J164" s="1871">
        <v>0</v>
      </c>
      <c r="K164" s="1871">
        <v>0</v>
      </c>
      <c r="L164" s="1871">
        <v>0</v>
      </c>
      <c r="M164" s="1871">
        <v>0</v>
      </c>
      <c r="N164" s="1871">
        <v>0</v>
      </c>
      <c r="O164" s="1871">
        <v>0</v>
      </c>
      <c r="P164" s="1871">
        <v>0</v>
      </c>
      <c r="Q164" s="1871">
        <v>0</v>
      </c>
      <c r="R164" s="2112">
        <v>0</v>
      </c>
      <c r="S164" s="1872">
        <v>0</v>
      </c>
      <c r="T164"/>
      <c r="U164"/>
    </row>
    <row r="165" spans="1:21" ht="15.75" thickBot="1" x14ac:dyDescent="0.3">
      <c r="A165"/>
      <c r="B165" s="1504" t="s">
        <v>486</v>
      </c>
      <c r="C165" s="1499" t="s">
        <v>413</v>
      </c>
      <c r="D165" s="1883">
        <v>1</v>
      </c>
      <c r="E165" s="1884">
        <v>1</v>
      </c>
      <c r="F165" s="1929">
        <v>0</v>
      </c>
      <c r="G165" s="693">
        <v>0</v>
      </c>
      <c r="H165" s="1929">
        <v>0</v>
      </c>
      <c r="I165" s="609">
        <v>0</v>
      </c>
      <c r="J165" s="2123">
        <v>0</v>
      </c>
      <c r="K165" s="2123">
        <v>0</v>
      </c>
      <c r="L165" s="2123">
        <v>0</v>
      </c>
      <c r="M165" s="2123">
        <v>0</v>
      </c>
      <c r="N165" s="2123">
        <v>0</v>
      </c>
      <c r="O165" s="2123">
        <v>0</v>
      </c>
      <c r="P165" s="2123">
        <v>0</v>
      </c>
      <c r="Q165" s="2123">
        <v>0</v>
      </c>
      <c r="R165" s="2124">
        <v>0</v>
      </c>
      <c r="S165" s="1930">
        <v>0</v>
      </c>
      <c r="T165"/>
      <c r="U165"/>
    </row>
    <row r="166" spans="1:21" ht="23.25" thickBot="1" x14ac:dyDescent="0.3">
      <c r="A166"/>
      <c r="B166" s="1714" t="s">
        <v>1084</v>
      </c>
      <c r="C166" s="1715" t="s">
        <v>766</v>
      </c>
      <c r="D166" s="1936">
        <v>1</v>
      </c>
      <c r="E166" s="1937">
        <v>0</v>
      </c>
      <c r="F166" s="1938">
        <v>1</v>
      </c>
      <c r="G166" s="1937">
        <v>1</v>
      </c>
      <c r="H166" s="1938">
        <v>0</v>
      </c>
      <c r="I166" s="1939">
        <v>0</v>
      </c>
      <c r="J166" s="2125">
        <v>0</v>
      </c>
      <c r="K166" s="2125">
        <v>0</v>
      </c>
      <c r="L166" s="2125">
        <v>0</v>
      </c>
      <c r="M166" s="2125">
        <v>0</v>
      </c>
      <c r="N166" s="2125">
        <v>0</v>
      </c>
      <c r="O166" s="2125">
        <v>0</v>
      </c>
      <c r="P166" s="2125">
        <v>0</v>
      </c>
      <c r="Q166" s="2125">
        <v>0</v>
      </c>
      <c r="R166" s="2126">
        <v>1</v>
      </c>
      <c r="S166" s="1940">
        <v>1</v>
      </c>
      <c r="T166"/>
      <c r="U166"/>
    </row>
    <row r="167" spans="1:21" ht="15.75" thickBot="1" x14ac:dyDescent="0.3">
      <c r="A167"/>
      <c r="B167" s="1730" t="s">
        <v>1088</v>
      </c>
      <c r="C167" s="1506" t="s">
        <v>418</v>
      </c>
      <c r="D167" s="1232">
        <v>1</v>
      </c>
      <c r="E167" s="693">
        <v>0</v>
      </c>
      <c r="F167" s="1929">
        <v>1</v>
      </c>
      <c r="G167" s="693">
        <v>1</v>
      </c>
      <c r="H167" s="1929">
        <v>0</v>
      </c>
      <c r="I167" s="609">
        <v>0</v>
      </c>
      <c r="J167" s="2123">
        <v>0</v>
      </c>
      <c r="K167" s="2123">
        <v>0</v>
      </c>
      <c r="L167" s="2123">
        <v>0</v>
      </c>
      <c r="M167" s="2123">
        <v>0</v>
      </c>
      <c r="N167" s="2123">
        <v>0</v>
      </c>
      <c r="O167" s="2123">
        <v>0</v>
      </c>
      <c r="P167" s="2123">
        <v>0</v>
      </c>
      <c r="Q167" s="2123">
        <v>0</v>
      </c>
      <c r="R167" s="2124">
        <v>1</v>
      </c>
      <c r="S167" s="1930">
        <v>1</v>
      </c>
      <c r="T167"/>
      <c r="U167"/>
    </row>
    <row r="168" spans="1:21" ht="23.25" thickBot="1" x14ac:dyDescent="0.3">
      <c r="A168"/>
      <c r="B168" s="1714" t="s">
        <v>1090</v>
      </c>
      <c r="C168" s="1715" t="s">
        <v>767</v>
      </c>
      <c r="D168" s="1936">
        <v>1</v>
      </c>
      <c r="E168" s="1937">
        <v>1</v>
      </c>
      <c r="F168" s="1938">
        <v>0</v>
      </c>
      <c r="G168" s="1937">
        <v>0</v>
      </c>
      <c r="H168" s="1938">
        <v>0</v>
      </c>
      <c r="I168" s="1939">
        <v>0</v>
      </c>
      <c r="J168" s="2125">
        <v>0</v>
      </c>
      <c r="K168" s="2125">
        <v>0</v>
      </c>
      <c r="L168" s="2125">
        <v>0</v>
      </c>
      <c r="M168" s="2125">
        <v>0</v>
      </c>
      <c r="N168" s="2125">
        <v>0</v>
      </c>
      <c r="O168" s="2125">
        <v>0</v>
      </c>
      <c r="P168" s="2125">
        <v>0</v>
      </c>
      <c r="Q168" s="2125">
        <v>0</v>
      </c>
      <c r="R168" s="2126">
        <v>0</v>
      </c>
      <c r="S168" s="1940">
        <v>0</v>
      </c>
      <c r="T168"/>
      <c r="U168"/>
    </row>
    <row r="169" spans="1:21" ht="34.5" thickBot="1" x14ac:dyDescent="0.3">
      <c r="A169"/>
      <c r="B169" s="1730" t="s">
        <v>1104</v>
      </c>
      <c r="C169" s="1506" t="s">
        <v>432</v>
      </c>
      <c r="D169" s="1232">
        <v>1</v>
      </c>
      <c r="E169" s="693">
        <v>1</v>
      </c>
      <c r="F169" s="1929">
        <v>0</v>
      </c>
      <c r="G169" s="693">
        <v>0</v>
      </c>
      <c r="H169" s="1929">
        <v>0</v>
      </c>
      <c r="I169" s="609">
        <v>0</v>
      </c>
      <c r="J169" s="2123">
        <v>0</v>
      </c>
      <c r="K169" s="2123">
        <v>0</v>
      </c>
      <c r="L169" s="2123">
        <v>0</v>
      </c>
      <c r="M169" s="2123">
        <v>0</v>
      </c>
      <c r="N169" s="2123">
        <v>0</v>
      </c>
      <c r="O169" s="2123">
        <v>0</v>
      </c>
      <c r="P169" s="2123">
        <v>0</v>
      </c>
      <c r="Q169" s="2123">
        <v>0</v>
      </c>
      <c r="R169" s="2124">
        <v>0</v>
      </c>
      <c r="S169" s="1930">
        <v>0</v>
      </c>
      <c r="T169"/>
      <c r="U169"/>
    </row>
    <row r="170" spans="1:21" ht="15.75" thickBot="1" x14ac:dyDescent="0.3">
      <c r="A170"/>
      <c r="B170" s="7697" t="s">
        <v>564</v>
      </c>
      <c r="C170" s="7698"/>
      <c r="D170" s="1940">
        <v>19</v>
      </c>
      <c r="E170" s="1937">
        <v>17</v>
      </c>
      <c r="F170" s="1938">
        <v>2</v>
      </c>
      <c r="G170" s="1937">
        <v>2</v>
      </c>
      <c r="H170" s="1938">
        <v>0</v>
      </c>
      <c r="I170" s="1939">
        <v>0</v>
      </c>
      <c r="J170" s="2125">
        <v>0</v>
      </c>
      <c r="K170" s="2125">
        <v>0</v>
      </c>
      <c r="L170" s="2125">
        <v>0</v>
      </c>
      <c r="M170" s="2125">
        <v>0</v>
      </c>
      <c r="N170" s="2125">
        <v>0</v>
      </c>
      <c r="O170" s="2125">
        <v>1</v>
      </c>
      <c r="P170" s="2125">
        <v>1</v>
      </c>
      <c r="Q170" s="2125">
        <v>0</v>
      </c>
      <c r="R170" s="2126">
        <v>0</v>
      </c>
      <c r="S170" s="1940">
        <v>0</v>
      </c>
      <c r="T170"/>
      <c r="U170"/>
    </row>
    <row r="171" spans="1:21" ht="15.75" thickBot="1" x14ac:dyDescent="0.3">
      <c r="A171"/>
      <c r="B171" s="7583" t="s">
        <v>14</v>
      </c>
      <c r="C171" s="7584"/>
      <c r="D171" s="1945">
        <v>51485</v>
      </c>
      <c r="E171" s="1946">
        <v>12556</v>
      </c>
      <c r="F171" s="1947">
        <v>38929</v>
      </c>
      <c r="G171" s="1946">
        <v>20054</v>
      </c>
      <c r="H171" s="1947">
        <v>18875</v>
      </c>
      <c r="I171" s="1948">
        <v>3205</v>
      </c>
      <c r="J171" s="1055">
        <v>1028</v>
      </c>
      <c r="K171" s="1055">
        <v>1096</v>
      </c>
      <c r="L171" s="1055">
        <v>1929</v>
      </c>
      <c r="M171" s="1055">
        <v>2171</v>
      </c>
      <c r="N171" s="1055">
        <v>2251</v>
      </c>
      <c r="O171" s="1055">
        <v>6063</v>
      </c>
      <c r="P171" s="1055">
        <v>6514</v>
      </c>
      <c r="Q171" s="1055">
        <v>5573</v>
      </c>
      <c r="R171" s="2128">
        <v>9099</v>
      </c>
      <c r="S171" s="1949">
        <v>2819</v>
      </c>
      <c r="T171"/>
      <c r="U171"/>
    </row>
    <row r="172" spans="1:21" x14ac:dyDescent="0.25">
      <c r="A172"/>
      <c r="B172"/>
      <c r="C172"/>
      <c r="D172"/>
      <c r="E172"/>
      <c r="F172"/>
      <c r="G172"/>
      <c r="H172"/>
      <c r="I172"/>
      <c r="J172"/>
      <c r="K172"/>
      <c r="L172"/>
      <c r="M172"/>
      <c r="N172"/>
      <c r="O172"/>
      <c r="P172"/>
      <c r="Q172"/>
      <c r="R172"/>
      <c r="S172"/>
      <c r="T172"/>
      <c r="U172"/>
    </row>
    <row r="173" spans="1:21" x14ac:dyDescent="0.25">
      <c r="A173"/>
      <c r="B173"/>
      <c r="C173"/>
      <c r="D173"/>
      <c r="E173"/>
      <c r="F173"/>
      <c r="G173"/>
      <c r="H173"/>
      <c r="I173"/>
      <c r="J173"/>
      <c r="K173"/>
      <c r="L173"/>
      <c r="M173"/>
      <c r="N173"/>
      <c r="O173"/>
      <c r="P173"/>
      <c r="Q173"/>
      <c r="R173"/>
      <c r="S173"/>
      <c r="T173"/>
      <c r="U173"/>
    </row>
    <row r="174" spans="1:21" x14ac:dyDescent="0.25">
      <c r="A174"/>
      <c r="B174"/>
      <c r="C174"/>
      <c r="D174"/>
      <c r="E174"/>
      <c r="F174"/>
      <c r="G174"/>
      <c r="H174"/>
      <c r="I174"/>
      <c r="J174"/>
      <c r="K174"/>
      <c r="L174"/>
      <c r="M174"/>
      <c r="N174"/>
      <c r="O174"/>
      <c r="P174"/>
      <c r="Q174"/>
      <c r="R174"/>
      <c r="S174"/>
      <c r="T174"/>
      <c r="U174"/>
    </row>
    <row r="175" spans="1:21" x14ac:dyDescent="0.25">
      <c r="A175"/>
      <c r="B175"/>
      <c r="C175"/>
      <c r="D175"/>
      <c r="E175"/>
      <c r="F175"/>
      <c r="G175"/>
      <c r="H175"/>
      <c r="I175"/>
      <c r="J175"/>
      <c r="K175"/>
      <c r="L175"/>
      <c r="M175"/>
      <c r="N175"/>
      <c r="O175"/>
      <c r="P175"/>
      <c r="Q175"/>
      <c r="R175"/>
      <c r="S175"/>
      <c r="T175"/>
      <c r="U175"/>
    </row>
    <row r="176" spans="1:21" x14ac:dyDescent="0.25">
      <c r="A176"/>
      <c r="B176"/>
      <c r="C176"/>
      <c r="D176"/>
      <c r="E176"/>
      <c r="F176"/>
      <c r="G176"/>
      <c r="H176"/>
      <c r="I176"/>
      <c r="J176"/>
      <c r="K176"/>
      <c r="L176"/>
      <c r="M176"/>
      <c r="N176"/>
      <c r="O176"/>
      <c r="P176"/>
      <c r="Q176"/>
      <c r="R176"/>
      <c r="S176"/>
      <c r="T176"/>
      <c r="U176"/>
    </row>
    <row r="177" spans="1:21" x14ac:dyDescent="0.25">
      <c r="A177"/>
      <c r="B177"/>
      <c r="C177"/>
      <c r="D177"/>
      <c r="E177"/>
      <c r="F177"/>
      <c r="G177"/>
      <c r="H177"/>
      <c r="I177"/>
      <c r="J177"/>
      <c r="K177"/>
      <c r="L177"/>
      <c r="M177"/>
      <c r="N177"/>
      <c r="O177"/>
      <c r="P177"/>
      <c r="Q177"/>
      <c r="R177"/>
      <c r="S177"/>
      <c r="T177"/>
      <c r="U177"/>
    </row>
    <row r="178" spans="1:21" x14ac:dyDescent="0.25">
      <c r="A178"/>
      <c r="B178"/>
      <c r="C178"/>
      <c r="D178"/>
      <c r="E178"/>
      <c r="F178"/>
      <c r="G178"/>
      <c r="H178"/>
      <c r="I178"/>
      <c r="J178"/>
      <c r="K178"/>
      <c r="L178"/>
      <c r="M178"/>
      <c r="N178"/>
      <c r="O178"/>
      <c r="P178"/>
      <c r="Q178"/>
      <c r="R178"/>
      <c r="S178"/>
      <c r="T178"/>
      <c r="U178"/>
    </row>
    <row r="179" spans="1:21" x14ac:dyDescent="0.25">
      <c r="A179"/>
      <c r="B179"/>
      <c r="C179"/>
      <c r="D179"/>
      <c r="E179"/>
      <c r="F179"/>
      <c r="G179"/>
      <c r="H179"/>
      <c r="I179"/>
      <c r="J179"/>
      <c r="K179"/>
      <c r="L179"/>
      <c r="M179"/>
      <c r="N179"/>
      <c r="O179"/>
      <c r="P179"/>
      <c r="Q179"/>
      <c r="R179"/>
      <c r="S179"/>
      <c r="T179"/>
      <c r="U179"/>
    </row>
    <row r="180" spans="1:21" x14ac:dyDescent="0.25">
      <c r="A180"/>
      <c r="B180"/>
      <c r="C180"/>
      <c r="D180"/>
      <c r="E180"/>
      <c r="F180"/>
      <c r="G180"/>
      <c r="H180"/>
      <c r="I180"/>
      <c r="J180"/>
      <c r="K180"/>
      <c r="L180"/>
      <c r="M180"/>
      <c r="N180"/>
      <c r="O180"/>
      <c r="P180"/>
      <c r="Q180"/>
      <c r="R180"/>
      <c r="S180"/>
      <c r="T180"/>
      <c r="U180"/>
    </row>
    <row r="181" spans="1:21" s="167" customFormat="1" x14ac:dyDescent="0.25">
      <c r="A181"/>
      <c r="B181"/>
      <c r="C181"/>
      <c r="D181"/>
      <c r="E181"/>
      <c r="F181"/>
      <c r="G181"/>
      <c r="H181"/>
      <c r="I181"/>
      <c r="J181"/>
      <c r="K181"/>
      <c r="L181"/>
      <c r="M181"/>
      <c r="N181"/>
      <c r="O181"/>
      <c r="P181"/>
      <c r="Q181"/>
      <c r="R181"/>
      <c r="S181"/>
      <c r="T181"/>
      <c r="U181"/>
    </row>
    <row r="182" spans="1:21" s="167" customFormat="1" x14ac:dyDescent="0.25">
      <c r="A182"/>
      <c r="B182"/>
      <c r="C182"/>
      <c r="D182"/>
      <c r="E182"/>
      <c r="F182"/>
      <c r="G182"/>
      <c r="H182"/>
      <c r="I182"/>
      <c r="J182"/>
      <c r="K182"/>
      <c r="L182"/>
      <c r="M182"/>
      <c r="N182"/>
      <c r="O182"/>
      <c r="P182"/>
      <c r="Q182"/>
      <c r="R182"/>
      <c r="S182"/>
      <c r="T182"/>
      <c r="U182"/>
    </row>
    <row r="183" spans="1:21" s="167" customFormat="1" x14ac:dyDescent="0.25">
      <c r="A183"/>
      <c r="B183"/>
      <c r="C183"/>
      <c r="D183"/>
      <c r="E183"/>
      <c r="F183"/>
      <c r="G183"/>
      <c r="H183"/>
      <c r="I183"/>
      <c r="J183"/>
      <c r="K183"/>
      <c r="L183"/>
      <c r="M183"/>
      <c r="N183"/>
      <c r="O183"/>
      <c r="P183"/>
      <c r="Q183"/>
      <c r="R183"/>
      <c r="S183"/>
      <c r="T183"/>
      <c r="U183"/>
    </row>
    <row r="184" spans="1:21" s="167" customFormat="1" x14ac:dyDescent="0.25">
      <c r="A184"/>
      <c r="B184"/>
      <c r="C184"/>
      <c r="D184"/>
      <c r="E184"/>
      <c r="F184"/>
      <c r="G184"/>
      <c r="H184"/>
      <c r="I184"/>
      <c r="J184"/>
      <c r="K184"/>
      <c r="L184"/>
      <c r="M184"/>
      <c r="N184"/>
      <c r="O184"/>
      <c r="P184"/>
      <c r="Q184"/>
      <c r="R184"/>
      <c r="S184"/>
      <c r="T184"/>
      <c r="U184"/>
    </row>
    <row r="185" spans="1:21" s="167" customFormat="1" x14ac:dyDescent="0.25">
      <c r="A185"/>
      <c r="B185"/>
      <c r="C185"/>
      <c r="D185"/>
      <c r="E185"/>
      <c r="F185"/>
      <c r="G185"/>
      <c r="H185"/>
      <c r="I185"/>
      <c r="J185"/>
      <c r="K185"/>
      <c r="L185"/>
      <c r="M185"/>
      <c r="N185"/>
      <c r="O185"/>
      <c r="P185"/>
      <c r="Q185"/>
      <c r="R185"/>
      <c r="S185"/>
      <c r="T185"/>
      <c r="U185"/>
    </row>
    <row r="186" spans="1:21" s="167" customFormat="1" x14ac:dyDescent="0.25">
      <c r="A186"/>
      <c r="B186"/>
      <c r="C186"/>
      <c r="D186"/>
      <c r="E186"/>
      <c r="F186"/>
      <c r="G186"/>
      <c r="H186"/>
      <c r="I186"/>
      <c r="J186"/>
      <c r="K186"/>
      <c r="L186"/>
      <c r="M186"/>
      <c r="N186"/>
      <c r="O186"/>
      <c r="P186"/>
      <c r="Q186"/>
      <c r="R186"/>
      <c r="S186"/>
      <c r="T186"/>
      <c r="U186"/>
    </row>
    <row r="187" spans="1:21" s="167" customFormat="1" x14ac:dyDescent="0.25">
      <c r="A187"/>
      <c r="B187"/>
      <c r="C187"/>
      <c r="D187"/>
      <c r="E187"/>
      <c r="F187"/>
      <c r="G187"/>
      <c r="H187"/>
      <c r="I187"/>
      <c r="J187"/>
      <c r="K187"/>
      <c r="L187"/>
      <c r="M187"/>
      <c r="N187"/>
      <c r="O187"/>
      <c r="P187"/>
      <c r="Q187"/>
      <c r="R187"/>
      <c r="S187"/>
      <c r="T187"/>
      <c r="U187"/>
    </row>
    <row r="188" spans="1:21" s="167" customFormat="1" x14ac:dyDescent="0.25">
      <c r="A188"/>
      <c r="B188"/>
      <c r="C188"/>
      <c r="D188"/>
      <c r="E188"/>
      <c r="F188"/>
      <c r="G188"/>
      <c r="H188"/>
      <c r="I188"/>
      <c r="J188"/>
      <c r="K188"/>
      <c r="L188"/>
      <c r="M188"/>
      <c r="N188"/>
      <c r="O188"/>
      <c r="P188"/>
      <c r="Q188"/>
      <c r="R188"/>
      <c r="S188"/>
      <c r="T188"/>
      <c r="U188"/>
    </row>
    <row r="189" spans="1:21" s="167" customFormat="1" x14ac:dyDescent="0.25">
      <c r="A189"/>
      <c r="B189"/>
      <c r="C189"/>
      <c r="D189"/>
      <c r="E189"/>
      <c r="F189"/>
      <c r="G189"/>
      <c r="H189"/>
      <c r="I189"/>
      <c r="J189"/>
      <c r="K189"/>
      <c r="L189"/>
      <c r="M189"/>
      <c r="N189"/>
      <c r="O189"/>
      <c r="P189"/>
      <c r="Q189"/>
      <c r="R189"/>
      <c r="S189"/>
      <c r="T189"/>
      <c r="U189"/>
    </row>
    <row r="190" spans="1:21" s="167" customFormat="1" x14ac:dyDescent="0.25">
      <c r="A190"/>
      <c r="B190"/>
      <c r="C190"/>
      <c r="D190"/>
      <c r="E190"/>
      <c r="F190"/>
      <c r="G190"/>
      <c r="H190"/>
      <c r="I190"/>
      <c r="J190"/>
      <c r="K190"/>
      <c r="L190"/>
      <c r="M190"/>
      <c r="N190"/>
      <c r="O190"/>
      <c r="P190"/>
      <c r="Q190"/>
      <c r="R190"/>
      <c r="S190"/>
      <c r="T190"/>
      <c r="U190"/>
    </row>
    <row r="191" spans="1:21" s="167" customFormat="1" x14ac:dyDescent="0.25">
      <c r="A191"/>
      <c r="B191"/>
      <c r="C191"/>
      <c r="D191"/>
      <c r="E191"/>
      <c r="F191"/>
      <c r="G191"/>
      <c r="H191"/>
      <c r="I191"/>
      <c r="J191"/>
      <c r="K191"/>
      <c r="L191"/>
      <c r="M191"/>
      <c r="N191"/>
      <c r="O191"/>
      <c r="P191"/>
      <c r="Q191"/>
      <c r="R191"/>
      <c r="S191"/>
      <c r="T191"/>
      <c r="U191"/>
    </row>
    <row r="192" spans="1:21" s="167" customFormat="1" x14ac:dyDescent="0.25">
      <c r="A192"/>
      <c r="B192"/>
      <c r="C192"/>
      <c r="D192"/>
      <c r="E192"/>
      <c r="F192"/>
      <c r="G192"/>
      <c r="H192"/>
      <c r="I192"/>
      <c r="J192"/>
      <c r="K192"/>
      <c r="L192"/>
      <c r="M192"/>
      <c r="N192"/>
      <c r="O192"/>
      <c r="P192"/>
      <c r="Q192"/>
      <c r="R192"/>
      <c r="S192"/>
      <c r="T192"/>
      <c r="U192"/>
    </row>
    <row r="193" spans="1:21" s="167" customFormat="1" x14ac:dyDescent="0.25">
      <c r="A193"/>
      <c r="B193"/>
      <c r="C193"/>
      <c r="D193"/>
      <c r="E193"/>
      <c r="F193"/>
      <c r="G193"/>
      <c r="H193"/>
      <c r="I193"/>
      <c r="J193"/>
      <c r="K193"/>
      <c r="L193"/>
      <c r="M193"/>
      <c r="N193"/>
      <c r="O193"/>
      <c r="P193"/>
      <c r="Q193"/>
      <c r="R193"/>
      <c r="S193"/>
      <c r="T193"/>
      <c r="U193"/>
    </row>
    <row r="194" spans="1:21" s="167" customFormat="1" x14ac:dyDescent="0.25">
      <c r="A194"/>
      <c r="B194"/>
      <c r="C194"/>
      <c r="D194"/>
      <c r="E194"/>
      <c r="F194"/>
      <c r="G194"/>
      <c r="H194"/>
      <c r="I194"/>
      <c r="J194"/>
      <c r="K194"/>
      <c r="L194"/>
      <c r="M194"/>
      <c r="N194"/>
      <c r="O194"/>
      <c r="P194"/>
      <c r="Q194"/>
      <c r="R194"/>
      <c r="S194"/>
      <c r="T194"/>
      <c r="U194"/>
    </row>
    <row r="195" spans="1:21" s="167" customFormat="1" x14ac:dyDescent="0.25">
      <c r="A195"/>
      <c r="B195"/>
      <c r="C195"/>
      <c r="D195"/>
      <c r="E195"/>
      <c r="F195"/>
      <c r="G195"/>
      <c r="H195"/>
      <c r="I195"/>
      <c r="J195"/>
      <c r="K195"/>
      <c r="L195"/>
      <c r="M195"/>
      <c r="N195"/>
      <c r="O195"/>
      <c r="P195"/>
      <c r="Q195"/>
      <c r="R195"/>
      <c r="S195"/>
      <c r="T195"/>
      <c r="U195"/>
    </row>
    <row r="196" spans="1:21" s="167" customFormat="1" x14ac:dyDescent="0.25">
      <c r="A196"/>
      <c r="B196"/>
      <c r="C196"/>
      <c r="D196"/>
      <c r="E196"/>
      <c r="F196"/>
      <c r="G196"/>
      <c r="H196"/>
      <c r="I196"/>
      <c r="J196"/>
      <c r="K196"/>
      <c r="L196"/>
      <c r="M196"/>
      <c r="N196"/>
      <c r="O196"/>
      <c r="P196"/>
      <c r="Q196"/>
      <c r="R196"/>
      <c r="S196"/>
      <c r="T196"/>
      <c r="U196"/>
    </row>
    <row r="197" spans="1:21" s="167" customFormat="1" x14ac:dyDescent="0.25">
      <c r="A197"/>
      <c r="B197"/>
      <c r="C197"/>
      <c r="D197"/>
      <c r="E197"/>
      <c r="F197"/>
      <c r="G197"/>
      <c r="H197"/>
      <c r="I197"/>
      <c r="J197"/>
      <c r="K197"/>
      <c r="L197"/>
      <c r="M197"/>
      <c r="N197"/>
      <c r="O197"/>
      <c r="P197"/>
      <c r="Q197"/>
      <c r="R197"/>
      <c r="S197"/>
      <c r="T197"/>
      <c r="U197"/>
    </row>
    <row r="198" spans="1:21" s="167" customFormat="1" x14ac:dyDescent="0.25">
      <c r="A198"/>
      <c r="B198"/>
      <c r="C198"/>
      <c r="D198"/>
      <c r="E198"/>
      <c r="F198"/>
      <c r="G198"/>
      <c r="H198"/>
      <c r="I198"/>
      <c r="J198"/>
      <c r="K198"/>
      <c r="L198"/>
      <c r="M198"/>
      <c r="N198"/>
      <c r="O198"/>
      <c r="P198"/>
      <c r="Q198"/>
      <c r="R198"/>
      <c r="S198"/>
      <c r="T198"/>
      <c r="U198"/>
    </row>
    <row r="199" spans="1:21" s="167" customFormat="1" x14ac:dyDescent="0.25">
      <c r="A199"/>
      <c r="B199"/>
      <c r="C199"/>
      <c r="D199"/>
      <c r="E199"/>
      <c r="F199"/>
      <c r="G199"/>
      <c r="H199"/>
      <c r="I199"/>
      <c r="J199"/>
      <c r="K199"/>
      <c r="L199"/>
      <c r="M199"/>
      <c r="N199"/>
      <c r="O199"/>
      <c r="P199"/>
      <c r="Q199"/>
      <c r="R199"/>
      <c r="S199"/>
      <c r="T199"/>
      <c r="U199"/>
    </row>
    <row r="200" spans="1:21" s="167" customFormat="1" x14ac:dyDescent="0.25">
      <c r="A200"/>
      <c r="B200"/>
      <c r="C200"/>
      <c r="D200"/>
      <c r="E200"/>
      <c r="F200"/>
      <c r="G200"/>
      <c r="H200"/>
      <c r="I200"/>
      <c r="J200"/>
      <c r="K200"/>
      <c r="L200"/>
      <c r="M200"/>
      <c r="N200"/>
      <c r="O200"/>
      <c r="P200"/>
      <c r="Q200"/>
      <c r="R200"/>
      <c r="S200"/>
      <c r="T200"/>
      <c r="U200"/>
    </row>
    <row r="201" spans="1:21" s="167" customFormat="1" x14ac:dyDescent="0.25">
      <c r="A201"/>
      <c r="B201"/>
      <c r="C201"/>
      <c r="D201"/>
      <c r="E201"/>
      <c r="F201"/>
      <c r="G201"/>
      <c r="H201"/>
      <c r="I201"/>
      <c r="J201"/>
      <c r="K201"/>
      <c r="L201"/>
      <c r="M201"/>
      <c r="N201"/>
      <c r="O201"/>
      <c r="P201"/>
      <c r="Q201"/>
      <c r="R201"/>
      <c r="S201"/>
      <c r="T201"/>
      <c r="U201"/>
    </row>
    <row r="202" spans="1:21" s="167" customFormat="1" x14ac:dyDescent="0.25">
      <c r="A202"/>
      <c r="B202"/>
      <c r="C202"/>
      <c r="D202"/>
      <c r="E202"/>
      <c r="F202"/>
      <c r="G202"/>
      <c r="H202"/>
      <c r="I202"/>
      <c r="J202"/>
      <c r="K202"/>
      <c r="L202"/>
      <c r="M202"/>
      <c r="N202"/>
      <c r="O202"/>
      <c r="P202"/>
      <c r="Q202"/>
      <c r="R202"/>
      <c r="S202"/>
      <c r="T202"/>
      <c r="U202"/>
    </row>
    <row r="203" spans="1:21" s="167" customFormat="1" x14ac:dyDescent="0.25">
      <c r="A203"/>
      <c r="B203"/>
      <c r="C203"/>
      <c r="D203"/>
      <c r="E203"/>
      <c r="F203"/>
      <c r="G203"/>
      <c r="H203"/>
      <c r="I203"/>
      <c r="J203"/>
      <c r="K203"/>
      <c r="L203"/>
      <c r="M203"/>
      <c r="N203"/>
      <c r="O203"/>
      <c r="P203"/>
      <c r="Q203"/>
      <c r="R203"/>
      <c r="S203"/>
      <c r="T203"/>
      <c r="U203"/>
    </row>
    <row r="204" spans="1:21" s="167" customFormat="1" x14ac:dyDescent="0.25">
      <c r="A204"/>
      <c r="B204"/>
      <c r="C204"/>
      <c r="D204"/>
      <c r="E204"/>
      <c r="F204"/>
      <c r="G204"/>
      <c r="H204"/>
      <c r="I204"/>
      <c r="J204"/>
      <c r="K204"/>
      <c r="L204"/>
      <c r="M204"/>
      <c r="N204"/>
      <c r="O204"/>
      <c r="P204"/>
      <c r="Q204"/>
      <c r="R204"/>
      <c r="S204"/>
      <c r="T204"/>
      <c r="U204"/>
    </row>
    <row r="205" spans="1:21" s="167" customFormat="1" x14ac:dyDescent="0.25">
      <c r="A205"/>
      <c r="B205"/>
      <c r="C205"/>
      <c r="D205"/>
      <c r="E205"/>
      <c r="F205"/>
      <c r="G205"/>
      <c r="H205"/>
      <c r="I205"/>
      <c r="J205"/>
      <c r="K205"/>
      <c r="L205"/>
      <c r="M205"/>
      <c r="N205"/>
      <c r="O205"/>
      <c r="P205"/>
      <c r="Q205"/>
      <c r="R205"/>
      <c r="S205"/>
      <c r="T205"/>
      <c r="U205"/>
    </row>
    <row r="206" spans="1:21" s="167" customFormat="1" x14ac:dyDescent="0.25">
      <c r="A206"/>
      <c r="B206"/>
      <c r="C206"/>
      <c r="D206"/>
      <c r="E206"/>
      <c r="F206"/>
      <c r="G206"/>
      <c r="H206"/>
      <c r="I206"/>
      <c r="J206"/>
      <c r="K206"/>
      <c r="L206"/>
      <c r="M206"/>
      <c r="N206"/>
      <c r="O206"/>
      <c r="P206"/>
      <c r="Q206"/>
      <c r="R206"/>
      <c r="S206"/>
      <c r="T206"/>
      <c r="U206"/>
    </row>
    <row r="207" spans="1:21" s="167" customFormat="1" x14ac:dyDescent="0.25">
      <c r="A207"/>
      <c r="B207"/>
      <c r="C207"/>
      <c r="D207"/>
      <c r="E207"/>
      <c r="F207"/>
      <c r="G207"/>
      <c r="H207"/>
      <c r="I207"/>
      <c r="J207"/>
      <c r="K207"/>
      <c r="L207"/>
      <c r="M207"/>
      <c r="N207"/>
      <c r="O207"/>
      <c r="P207"/>
      <c r="Q207"/>
      <c r="R207"/>
      <c r="S207"/>
      <c r="T207"/>
      <c r="U207"/>
    </row>
    <row r="208" spans="1:21" s="167" customFormat="1" x14ac:dyDescent="0.25">
      <c r="A208"/>
      <c r="B208"/>
      <c r="C208"/>
      <c r="D208"/>
      <c r="E208"/>
      <c r="F208"/>
      <c r="G208"/>
      <c r="H208"/>
      <c r="I208"/>
      <c r="J208"/>
      <c r="K208"/>
      <c r="L208"/>
      <c r="M208"/>
      <c r="N208"/>
      <c r="O208"/>
      <c r="P208"/>
      <c r="Q208"/>
      <c r="R208"/>
      <c r="S208"/>
      <c r="T208"/>
      <c r="U208"/>
    </row>
    <row r="209" spans="1:21" s="167" customFormat="1" x14ac:dyDescent="0.25">
      <c r="A209"/>
      <c r="B209"/>
      <c r="C209"/>
      <c r="D209"/>
      <c r="E209"/>
      <c r="F209"/>
      <c r="G209"/>
      <c r="H209"/>
      <c r="I209"/>
      <c r="J209"/>
      <c r="K209"/>
      <c r="L209"/>
      <c r="M209"/>
      <c r="N209"/>
      <c r="O209"/>
      <c r="P209"/>
      <c r="Q209"/>
      <c r="R209"/>
      <c r="S209"/>
      <c r="T209"/>
      <c r="U209"/>
    </row>
    <row r="210" spans="1:21" s="167" customFormat="1" x14ac:dyDescent="0.25">
      <c r="A210"/>
      <c r="B210"/>
      <c r="C210"/>
      <c r="D210"/>
      <c r="E210"/>
      <c r="F210"/>
      <c r="G210"/>
      <c r="H210"/>
      <c r="I210"/>
      <c r="J210"/>
      <c r="K210"/>
      <c r="L210"/>
      <c r="M210"/>
      <c r="N210"/>
      <c r="O210"/>
      <c r="P210"/>
      <c r="Q210"/>
      <c r="R210"/>
      <c r="S210"/>
      <c r="T210"/>
      <c r="U210"/>
    </row>
    <row r="211" spans="1:21" s="167" customFormat="1" x14ac:dyDescent="0.25">
      <c r="A211"/>
      <c r="B211"/>
      <c r="C211"/>
      <c r="D211"/>
      <c r="E211"/>
      <c r="F211"/>
      <c r="G211"/>
      <c r="H211"/>
      <c r="I211"/>
      <c r="J211"/>
      <c r="K211"/>
      <c r="L211"/>
      <c r="M211"/>
      <c r="N211"/>
      <c r="O211"/>
      <c r="P211"/>
      <c r="Q211"/>
      <c r="R211"/>
      <c r="S211"/>
      <c r="T211"/>
      <c r="U211"/>
    </row>
    <row r="212" spans="1:21" s="167" customFormat="1" x14ac:dyDescent="0.25">
      <c r="A212"/>
      <c r="B212"/>
      <c r="C212"/>
      <c r="D212"/>
      <c r="E212"/>
      <c r="F212"/>
      <c r="G212"/>
      <c r="H212"/>
      <c r="I212"/>
      <c r="J212"/>
      <c r="K212"/>
      <c r="L212"/>
      <c r="M212"/>
      <c r="N212"/>
      <c r="O212"/>
      <c r="P212"/>
      <c r="Q212"/>
      <c r="R212"/>
      <c r="S212"/>
      <c r="T212"/>
      <c r="U212"/>
    </row>
    <row r="213" spans="1:21" s="167" customFormat="1" x14ac:dyDescent="0.25">
      <c r="A213"/>
      <c r="B213"/>
      <c r="C213"/>
      <c r="D213"/>
      <c r="E213"/>
      <c r="F213"/>
      <c r="G213"/>
      <c r="H213"/>
      <c r="I213"/>
      <c r="J213"/>
      <c r="K213"/>
      <c r="L213"/>
      <c r="M213"/>
      <c r="N213"/>
      <c r="O213"/>
      <c r="P213"/>
      <c r="Q213"/>
      <c r="R213"/>
      <c r="S213"/>
      <c r="T213"/>
      <c r="U213"/>
    </row>
    <row r="214" spans="1:21" s="167" customFormat="1" x14ac:dyDescent="0.25">
      <c r="A214"/>
      <c r="B214"/>
      <c r="C214"/>
      <c r="D214"/>
      <c r="E214"/>
      <c r="F214"/>
      <c r="G214"/>
      <c r="H214"/>
      <c r="I214"/>
      <c r="J214"/>
      <c r="K214"/>
      <c r="L214"/>
      <c r="M214"/>
      <c r="N214"/>
      <c r="O214"/>
      <c r="P214"/>
      <c r="Q214"/>
      <c r="R214"/>
      <c r="S214"/>
      <c r="T214"/>
      <c r="U214"/>
    </row>
    <row r="215" spans="1:21" s="167" customFormat="1" x14ac:dyDescent="0.25">
      <c r="A215"/>
      <c r="B215"/>
      <c r="C215"/>
      <c r="D215"/>
      <c r="E215"/>
      <c r="F215"/>
      <c r="G215"/>
      <c r="H215"/>
      <c r="I215"/>
      <c r="J215"/>
      <c r="K215"/>
      <c r="L215"/>
      <c r="M215"/>
      <c r="N215"/>
      <c r="O215"/>
      <c r="P215"/>
      <c r="Q215"/>
      <c r="R215"/>
      <c r="S215"/>
      <c r="T215"/>
      <c r="U215"/>
    </row>
    <row r="216" spans="1:21" s="167" customFormat="1" x14ac:dyDescent="0.25">
      <c r="A216"/>
      <c r="B216"/>
      <c r="C216"/>
      <c r="D216"/>
      <c r="E216"/>
      <c r="F216"/>
      <c r="G216"/>
      <c r="H216"/>
      <c r="I216"/>
      <c r="J216"/>
      <c r="K216"/>
      <c r="L216"/>
      <c r="M216"/>
      <c r="N216"/>
      <c r="O216"/>
      <c r="P216"/>
      <c r="Q216"/>
      <c r="R216"/>
      <c r="S216"/>
      <c r="T216"/>
      <c r="U216"/>
    </row>
    <row r="217" spans="1:21" s="167" customFormat="1" x14ac:dyDescent="0.25">
      <c r="A217"/>
      <c r="B217"/>
      <c r="C217"/>
      <c r="D217"/>
      <c r="E217"/>
      <c r="F217"/>
      <c r="G217"/>
      <c r="H217"/>
      <c r="I217"/>
      <c r="J217"/>
      <c r="K217"/>
      <c r="L217"/>
      <c r="M217"/>
      <c r="N217"/>
      <c r="O217"/>
      <c r="P217"/>
      <c r="Q217"/>
      <c r="R217"/>
      <c r="S217"/>
      <c r="T217"/>
      <c r="U217"/>
    </row>
    <row r="218" spans="1:21" s="167" customFormat="1" x14ac:dyDescent="0.25">
      <c r="A218"/>
      <c r="B218"/>
      <c r="C218"/>
      <c r="D218"/>
      <c r="E218"/>
      <c r="F218"/>
      <c r="G218"/>
      <c r="H218"/>
      <c r="I218"/>
      <c r="J218"/>
      <c r="K218"/>
      <c r="L218"/>
      <c r="M218"/>
      <c r="N218"/>
      <c r="O218"/>
      <c r="P218"/>
      <c r="Q218"/>
      <c r="R218"/>
      <c r="S218"/>
      <c r="T218"/>
      <c r="U218"/>
    </row>
    <row r="219" spans="1:21" s="167" customFormat="1" x14ac:dyDescent="0.25">
      <c r="A219"/>
      <c r="B219"/>
      <c r="C219"/>
      <c r="D219"/>
      <c r="E219"/>
      <c r="F219"/>
      <c r="G219"/>
      <c r="H219"/>
      <c r="I219"/>
      <c r="J219"/>
      <c r="K219"/>
      <c r="L219"/>
      <c r="M219"/>
      <c r="N219"/>
      <c r="O219"/>
      <c r="P219"/>
      <c r="Q219"/>
      <c r="R219"/>
      <c r="S219"/>
      <c r="T219"/>
      <c r="U219"/>
    </row>
    <row r="220" spans="1:21" s="167" customFormat="1" x14ac:dyDescent="0.25">
      <c r="A220"/>
      <c r="B220"/>
      <c r="C220"/>
      <c r="D220"/>
      <c r="E220"/>
      <c r="F220"/>
      <c r="G220"/>
      <c r="H220"/>
      <c r="I220"/>
      <c r="J220"/>
      <c r="K220"/>
      <c r="L220"/>
      <c r="M220"/>
      <c r="N220"/>
      <c r="O220"/>
      <c r="P220"/>
      <c r="Q220"/>
      <c r="R220"/>
      <c r="S220"/>
      <c r="T220"/>
      <c r="U220"/>
    </row>
    <row r="221" spans="1:21" s="167" customFormat="1" x14ac:dyDescent="0.25">
      <c r="A221"/>
      <c r="B221"/>
      <c r="C221"/>
      <c r="D221"/>
      <c r="E221"/>
      <c r="F221"/>
      <c r="G221"/>
      <c r="H221"/>
      <c r="I221"/>
      <c r="J221"/>
      <c r="K221"/>
      <c r="L221"/>
      <c r="M221"/>
      <c r="N221"/>
      <c r="O221"/>
      <c r="P221"/>
      <c r="Q221"/>
      <c r="R221"/>
      <c r="S221"/>
      <c r="T221"/>
      <c r="U221"/>
    </row>
    <row r="222" spans="1:21" s="167" customFormat="1" x14ac:dyDescent="0.25">
      <c r="A222"/>
      <c r="B222"/>
      <c r="C222"/>
      <c r="D222"/>
      <c r="E222"/>
      <c r="F222"/>
      <c r="G222"/>
      <c r="H222"/>
      <c r="I222"/>
      <c r="J222"/>
      <c r="K222"/>
      <c r="L222"/>
      <c r="M222"/>
      <c r="N222"/>
      <c r="O222"/>
      <c r="P222"/>
      <c r="Q222"/>
      <c r="R222"/>
      <c r="S222"/>
      <c r="T222"/>
      <c r="U222"/>
    </row>
    <row r="223" spans="1:21" s="167" customFormat="1" x14ac:dyDescent="0.25">
      <c r="A223"/>
      <c r="B223"/>
      <c r="C223"/>
      <c r="D223"/>
      <c r="E223"/>
      <c r="F223"/>
      <c r="G223"/>
      <c r="H223"/>
      <c r="I223"/>
      <c r="J223"/>
      <c r="K223"/>
      <c r="L223"/>
      <c r="M223"/>
      <c r="N223"/>
      <c r="O223"/>
      <c r="P223"/>
      <c r="Q223"/>
      <c r="R223"/>
      <c r="S223"/>
      <c r="T223"/>
      <c r="U223"/>
    </row>
    <row r="224" spans="1:21" s="167" customFormat="1" x14ac:dyDescent="0.25">
      <c r="A224"/>
      <c r="B224"/>
      <c r="C224"/>
      <c r="D224"/>
      <c r="E224"/>
      <c r="F224"/>
      <c r="G224"/>
      <c r="H224"/>
      <c r="I224"/>
      <c r="J224"/>
      <c r="K224"/>
      <c r="L224"/>
      <c r="M224"/>
      <c r="N224"/>
      <c r="O224"/>
      <c r="P224"/>
      <c r="Q224"/>
      <c r="R224"/>
      <c r="S224"/>
      <c r="T224"/>
      <c r="U224"/>
    </row>
    <row r="225" spans="1:21" s="167" customFormat="1" x14ac:dyDescent="0.25">
      <c r="A225"/>
      <c r="B225"/>
      <c r="C225"/>
      <c r="D225"/>
      <c r="E225"/>
      <c r="F225"/>
      <c r="G225"/>
      <c r="H225"/>
      <c r="I225"/>
      <c r="J225"/>
      <c r="K225"/>
      <c r="L225"/>
      <c r="M225"/>
      <c r="N225"/>
      <c r="O225"/>
      <c r="P225"/>
      <c r="Q225"/>
      <c r="R225"/>
      <c r="S225"/>
      <c r="T225"/>
      <c r="U225"/>
    </row>
    <row r="226" spans="1:21" s="167" customFormat="1" x14ac:dyDescent="0.25">
      <c r="A226"/>
      <c r="B226"/>
      <c r="C226"/>
      <c r="D226"/>
      <c r="E226"/>
      <c r="F226"/>
      <c r="G226"/>
      <c r="H226"/>
      <c r="I226"/>
      <c r="J226"/>
      <c r="K226"/>
      <c r="L226"/>
      <c r="M226"/>
      <c r="N226"/>
      <c r="O226"/>
      <c r="P226"/>
      <c r="Q226"/>
      <c r="R226"/>
      <c r="S226"/>
      <c r="T226"/>
      <c r="U226"/>
    </row>
    <row r="227" spans="1:21" s="167" customFormat="1" x14ac:dyDescent="0.25">
      <c r="A227"/>
      <c r="B227"/>
      <c r="C227"/>
      <c r="D227"/>
      <c r="E227"/>
      <c r="F227"/>
      <c r="G227"/>
      <c r="H227"/>
      <c r="I227"/>
      <c r="J227"/>
      <c r="K227"/>
      <c r="L227"/>
      <c r="M227"/>
      <c r="N227"/>
      <c r="O227"/>
      <c r="P227"/>
      <c r="Q227"/>
      <c r="R227"/>
      <c r="S227"/>
      <c r="T227"/>
      <c r="U227"/>
    </row>
    <row r="228" spans="1:21" s="167" customFormat="1" x14ac:dyDescent="0.25">
      <c r="A228"/>
      <c r="B228"/>
      <c r="C228"/>
      <c r="D228"/>
      <c r="E228"/>
      <c r="F228"/>
      <c r="G228"/>
      <c r="H228"/>
      <c r="I228"/>
      <c r="J228"/>
      <c r="K228"/>
      <c r="L228"/>
      <c r="M228"/>
      <c r="N228"/>
      <c r="O228"/>
      <c r="P228"/>
      <c r="Q228"/>
      <c r="R228"/>
      <c r="S228"/>
      <c r="T228"/>
      <c r="U228"/>
    </row>
    <row r="229" spans="1:21" s="167" customFormat="1" x14ac:dyDescent="0.25">
      <c r="A229"/>
      <c r="B229"/>
      <c r="C229"/>
      <c r="D229"/>
      <c r="E229"/>
      <c r="F229"/>
      <c r="G229"/>
      <c r="H229"/>
      <c r="I229"/>
      <c r="J229"/>
      <c r="K229"/>
      <c r="L229"/>
      <c r="M229"/>
      <c r="N229"/>
      <c r="O229"/>
      <c r="P229"/>
      <c r="Q229"/>
      <c r="R229"/>
      <c r="S229"/>
      <c r="T229"/>
      <c r="U229"/>
    </row>
    <row r="230" spans="1:21" s="167" customFormat="1" x14ac:dyDescent="0.25">
      <c r="A230"/>
      <c r="B230"/>
      <c r="C230"/>
      <c r="D230"/>
      <c r="E230"/>
      <c r="F230"/>
      <c r="G230"/>
      <c r="H230"/>
      <c r="I230"/>
      <c r="J230"/>
      <c r="K230"/>
      <c r="L230"/>
      <c r="M230"/>
      <c r="N230"/>
      <c r="O230"/>
      <c r="P230"/>
      <c r="Q230"/>
      <c r="R230"/>
      <c r="S230"/>
      <c r="T230"/>
      <c r="U230"/>
    </row>
    <row r="231" spans="1:21" s="167" customFormat="1" x14ac:dyDescent="0.25">
      <c r="A231"/>
      <c r="B231"/>
      <c r="C231"/>
      <c r="D231"/>
      <c r="E231"/>
      <c r="F231"/>
      <c r="G231"/>
      <c r="H231"/>
      <c r="I231"/>
      <c r="J231"/>
      <c r="K231"/>
      <c r="L231"/>
      <c r="M231"/>
      <c r="N231"/>
      <c r="O231"/>
      <c r="P231"/>
      <c r="Q231"/>
      <c r="R231"/>
      <c r="S231"/>
      <c r="T231"/>
      <c r="U231"/>
    </row>
    <row r="232" spans="1:21" s="167" customFormat="1" x14ac:dyDescent="0.25">
      <c r="A232"/>
      <c r="B232"/>
      <c r="C232"/>
      <c r="D232"/>
      <c r="E232"/>
      <c r="F232"/>
      <c r="G232"/>
      <c r="H232"/>
      <c r="I232"/>
      <c r="J232"/>
      <c r="K232"/>
      <c r="L232"/>
      <c r="M232"/>
      <c r="N232"/>
      <c r="O232"/>
      <c r="P232"/>
      <c r="Q232"/>
      <c r="R232"/>
      <c r="S232"/>
      <c r="T232"/>
      <c r="U232"/>
    </row>
    <row r="233" spans="1:21" s="167" customFormat="1" x14ac:dyDescent="0.25">
      <c r="A233"/>
      <c r="B233"/>
      <c r="C233"/>
      <c r="D233"/>
      <c r="E233"/>
      <c r="F233"/>
      <c r="G233"/>
      <c r="H233"/>
      <c r="I233"/>
      <c r="J233"/>
      <c r="K233"/>
      <c r="L233"/>
      <c r="M233"/>
      <c r="N233"/>
      <c r="O233"/>
      <c r="P233"/>
      <c r="Q233"/>
      <c r="R233"/>
      <c r="S233"/>
      <c r="T233"/>
      <c r="U233"/>
    </row>
    <row r="234" spans="1:21" s="167" customFormat="1" x14ac:dyDescent="0.25">
      <c r="A234"/>
      <c r="B234"/>
      <c r="C234"/>
      <c r="D234"/>
      <c r="E234"/>
      <c r="F234"/>
      <c r="G234"/>
      <c r="H234"/>
      <c r="I234"/>
      <c r="J234"/>
      <c r="K234"/>
      <c r="L234"/>
      <c r="M234"/>
      <c r="N234"/>
      <c r="O234"/>
      <c r="P234"/>
      <c r="Q234"/>
      <c r="R234"/>
      <c r="S234"/>
      <c r="T234"/>
      <c r="U234"/>
    </row>
    <row r="235" spans="1:21" s="167" customFormat="1" x14ac:dyDescent="0.25">
      <c r="A235"/>
      <c r="B235"/>
      <c r="C235"/>
      <c r="D235"/>
      <c r="E235"/>
      <c r="F235"/>
      <c r="G235"/>
      <c r="H235"/>
      <c r="I235"/>
      <c r="J235"/>
      <c r="K235"/>
      <c r="L235"/>
      <c r="M235"/>
      <c r="N235"/>
      <c r="O235"/>
      <c r="P235"/>
      <c r="Q235"/>
      <c r="R235"/>
      <c r="S235"/>
      <c r="T235"/>
      <c r="U235"/>
    </row>
    <row r="236" spans="1:21" s="167" customFormat="1" x14ac:dyDescent="0.25">
      <c r="A236"/>
      <c r="B236"/>
      <c r="C236"/>
      <c r="D236"/>
      <c r="E236"/>
      <c r="F236"/>
      <c r="G236"/>
      <c r="H236"/>
      <c r="I236"/>
      <c r="J236"/>
      <c r="K236"/>
      <c r="L236"/>
      <c r="M236"/>
      <c r="N236"/>
      <c r="O236"/>
      <c r="P236"/>
      <c r="Q236"/>
      <c r="R236"/>
      <c r="S236"/>
      <c r="T236"/>
      <c r="U236"/>
    </row>
    <row r="237" spans="1:21" s="167" customFormat="1" x14ac:dyDescent="0.25">
      <c r="A237"/>
      <c r="B237"/>
      <c r="C237"/>
      <c r="D237"/>
      <c r="E237"/>
      <c r="F237"/>
      <c r="G237"/>
      <c r="H237"/>
      <c r="I237"/>
      <c r="J237"/>
      <c r="K237"/>
      <c r="L237"/>
      <c r="M237"/>
      <c r="N237"/>
      <c r="O237"/>
      <c r="P237"/>
      <c r="Q237"/>
      <c r="R237"/>
      <c r="S237"/>
      <c r="T237"/>
      <c r="U237"/>
    </row>
    <row r="238" spans="1:21" s="167" customFormat="1" x14ac:dyDescent="0.25">
      <c r="A238"/>
      <c r="B238"/>
      <c r="C238"/>
      <c r="D238"/>
      <c r="E238"/>
      <c r="F238"/>
      <c r="G238"/>
      <c r="H238"/>
      <c r="I238"/>
      <c r="J238"/>
      <c r="K238"/>
      <c r="L238"/>
      <c r="M238"/>
      <c r="N238"/>
      <c r="O238"/>
      <c r="P238"/>
      <c r="Q238"/>
      <c r="R238"/>
      <c r="S238"/>
      <c r="T238"/>
      <c r="U238"/>
    </row>
    <row r="239" spans="1:21" s="167" customFormat="1" x14ac:dyDescent="0.25">
      <c r="A239"/>
      <c r="B239"/>
      <c r="C239"/>
      <c r="D239"/>
      <c r="E239"/>
      <c r="F239"/>
      <c r="G239"/>
      <c r="H239"/>
      <c r="I239"/>
      <c r="J239"/>
      <c r="K239"/>
      <c r="L239"/>
      <c r="M239"/>
      <c r="N239"/>
      <c r="O239"/>
      <c r="P239"/>
      <c r="Q239"/>
      <c r="R239"/>
      <c r="S239"/>
      <c r="T239"/>
      <c r="U239"/>
    </row>
    <row r="240" spans="1:21" s="167" customFormat="1" x14ac:dyDescent="0.25">
      <c r="A240"/>
      <c r="B240"/>
      <c r="C240"/>
      <c r="D240"/>
      <c r="E240"/>
      <c r="F240"/>
      <c r="G240"/>
      <c r="H240"/>
      <c r="I240"/>
      <c r="J240"/>
      <c r="K240"/>
      <c r="L240"/>
      <c r="M240"/>
      <c r="N240"/>
      <c r="O240"/>
      <c r="P240"/>
      <c r="Q240"/>
      <c r="R240"/>
      <c r="S240"/>
      <c r="T240"/>
      <c r="U240"/>
    </row>
    <row r="241" spans="1:21" s="167" customFormat="1" x14ac:dyDescent="0.25">
      <c r="A241"/>
      <c r="B241"/>
      <c r="C241"/>
      <c r="D241"/>
      <c r="E241"/>
      <c r="F241"/>
      <c r="G241"/>
      <c r="H241"/>
      <c r="I241"/>
      <c r="J241"/>
      <c r="K241"/>
      <c r="L241"/>
      <c r="M241"/>
      <c r="N241"/>
      <c r="O241"/>
      <c r="P241"/>
      <c r="Q241"/>
      <c r="R241"/>
      <c r="S241"/>
      <c r="T241"/>
      <c r="U241"/>
    </row>
    <row r="242" spans="1:21" s="167" customFormat="1" x14ac:dyDescent="0.25">
      <c r="A242"/>
      <c r="B242"/>
      <c r="C242"/>
      <c r="D242"/>
      <c r="E242"/>
      <c r="F242"/>
      <c r="G242"/>
      <c r="H242"/>
      <c r="I242"/>
      <c r="J242"/>
      <c r="K242"/>
      <c r="L242"/>
      <c r="M242"/>
      <c r="N242"/>
      <c r="O242"/>
      <c r="P242"/>
      <c r="Q242"/>
      <c r="R242"/>
      <c r="S242"/>
      <c r="T242"/>
      <c r="U242"/>
    </row>
    <row r="243" spans="1:21" s="167" customFormat="1" x14ac:dyDescent="0.25">
      <c r="A243"/>
      <c r="B243"/>
      <c r="C243"/>
      <c r="D243"/>
      <c r="E243"/>
      <c r="F243"/>
      <c r="G243"/>
      <c r="H243"/>
      <c r="I243"/>
      <c r="J243"/>
      <c r="K243"/>
      <c r="L243"/>
      <c r="M243"/>
      <c r="N243"/>
      <c r="O243"/>
      <c r="P243"/>
      <c r="Q243"/>
      <c r="R243"/>
      <c r="S243"/>
      <c r="T243"/>
      <c r="U243"/>
    </row>
    <row r="244" spans="1:21" s="167" customFormat="1" x14ac:dyDescent="0.25">
      <c r="A244"/>
      <c r="B244"/>
      <c r="C244"/>
      <c r="D244"/>
      <c r="E244"/>
      <c r="F244"/>
      <c r="G244"/>
      <c r="H244"/>
      <c r="I244"/>
      <c r="J244"/>
      <c r="K244"/>
      <c r="L244"/>
      <c r="M244"/>
      <c r="N244"/>
      <c r="O244"/>
      <c r="P244"/>
      <c r="Q244"/>
      <c r="R244"/>
      <c r="S244"/>
      <c r="T244"/>
      <c r="U244"/>
    </row>
    <row r="245" spans="1:21" s="167" customFormat="1" x14ac:dyDescent="0.25">
      <c r="A245"/>
      <c r="B245"/>
      <c r="C245"/>
      <c r="D245"/>
      <c r="E245"/>
      <c r="F245"/>
      <c r="G245"/>
      <c r="H245"/>
      <c r="I245"/>
      <c r="J245"/>
      <c r="K245"/>
      <c r="L245"/>
      <c r="M245"/>
      <c r="N245"/>
      <c r="O245"/>
      <c r="P245"/>
      <c r="Q245"/>
      <c r="R245"/>
      <c r="S245"/>
      <c r="T245"/>
      <c r="U245"/>
    </row>
    <row r="246" spans="1:21" s="167" customFormat="1" x14ac:dyDescent="0.25">
      <c r="A246"/>
      <c r="B246"/>
      <c r="C246"/>
      <c r="D246"/>
      <c r="E246"/>
      <c r="F246"/>
      <c r="G246"/>
      <c r="H246"/>
      <c r="I246"/>
      <c r="J246"/>
      <c r="K246"/>
      <c r="L246"/>
      <c r="M246"/>
      <c r="N246"/>
      <c r="O246"/>
      <c r="P246"/>
      <c r="Q246"/>
      <c r="R246"/>
      <c r="S246"/>
      <c r="T246"/>
      <c r="U246"/>
    </row>
    <row r="247" spans="1:21" s="167" customFormat="1" x14ac:dyDescent="0.25">
      <c r="A247"/>
      <c r="B247"/>
      <c r="C247"/>
      <c r="D247"/>
      <c r="E247"/>
      <c r="F247"/>
      <c r="G247"/>
      <c r="H247"/>
      <c r="I247"/>
      <c r="J247"/>
      <c r="K247"/>
      <c r="L247"/>
      <c r="M247"/>
      <c r="N247"/>
      <c r="O247"/>
      <c r="P247"/>
      <c r="Q247"/>
      <c r="R247"/>
      <c r="S247"/>
      <c r="T247"/>
      <c r="U247"/>
    </row>
    <row r="248" spans="1:21" s="167" customFormat="1" x14ac:dyDescent="0.25">
      <c r="A248"/>
      <c r="B248"/>
      <c r="C248"/>
      <c r="D248"/>
      <c r="E248"/>
      <c r="F248"/>
      <c r="G248"/>
      <c r="H248"/>
      <c r="I248"/>
      <c r="J248"/>
      <c r="K248"/>
      <c r="L248"/>
      <c r="M248"/>
      <c r="N248"/>
      <c r="O248"/>
      <c r="P248"/>
      <c r="Q248"/>
      <c r="R248"/>
      <c r="S248"/>
      <c r="T248"/>
      <c r="U248"/>
    </row>
    <row r="249" spans="1:21" s="167" customFormat="1" x14ac:dyDescent="0.25">
      <c r="A249"/>
      <c r="B249"/>
      <c r="C249"/>
      <c r="D249"/>
      <c r="E249"/>
      <c r="F249"/>
      <c r="G249"/>
      <c r="H249"/>
      <c r="I249"/>
      <c r="J249"/>
      <c r="K249"/>
      <c r="L249"/>
      <c r="M249"/>
      <c r="N249"/>
      <c r="O249"/>
      <c r="P249"/>
      <c r="Q249"/>
      <c r="R249"/>
      <c r="S249"/>
      <c r="T249"/>
      <c r="U249"/>
    </row>
    <row r="250" spans="1:21" s="167" customFormat="1" x14ac:dyDescent="0.25">
      <c r="A250"/>
      <c r="B250"/>
      <c r="C250"/>
      <c r="D250"/>
      <c r="E250"/>
      <c r="F250"/>
      <c r="G250"/>
      <c r="H250"/>
      <c r="I250"/>
      <c r="J250"/>
      <c r="K250"/>
      <c r="L250"/>
      <c r="M250"/>
      <c r="N250"/>
      <c r="O250"/>
      <c r="P250"/>
      <c r="Q250"/>
      <c r="R250"/>
      <c r="S250"/>
      <c r="T250"/>
      <c r="U250"/>
    </row>
    <row r="251" spans="1:21" s="167" customFormat="1" x14ac:dyDescent="0.25">
      <c r="A251"/>
      <c r="B251"/>
      <c r="C251"/>
      <c r="D251"/>
      <c r="E251"/>
      <c r="F251"/>
      <c r="G251"/>
      <c r="H251"/>
      <c r="I251"/>
      <c r="J251"/>
      <c r="K251"/>
      <c r="L251"/>
      <c r="M251"/>
      <c r="N251"/>
      <c r="O251"/>
      <c r="P251"/>
      <c r="Q251"/>
      <c r="R251"/>
      <c r="S251"/>
      <c r="T251"/>
      <c r="U251"/>
    </row>
    <row r="252" spans="1:21" s="167" customFormat="1" x14ac:dyDescent="0.25">
      <c r="A252"/>
      <c r="B252"/>
      <c r="C252"/>
      <c r="D252"/>
      <c r="E252"/>
      <c r="F252"/>
      <c r="G252"/>
      <c r="H252"/>
      <c r="I252"/>
      <c r="J252"/>
      <c r="K252"/>
      <c r="L252"/>
      <c r="M252"/>
      <c r="N252"/>
      <c r="O252"/>
      <c r="P252"/>
      <c r="Q252"/>
      <c r="R252"/>
      <c r="S252"/>
      <c r="T252"/>
      <c r="U252"/>
    </row>
    <row r="253" spans="1:21" s="167" customFormat="1" x14ac:dyDescent="0.25">
      <c r="A253"/>
      <c r="B253"/>
      <c r="C253"/>
      <c r="D253"/>
      <c r="E253"/>
      <c r="F253"/>
      <c r="G253"/>
      <c r="H253"/>
      <c r="I253"/>
      <c r="J253"/>
      <c r="K253"/>
      <c r="L253"/>
      <c r="M253"/>
      <c r="N253"/>
      <c r="O253"/>
      <c r="P253"/>
      <c r="Q253"/>
      <c r="R253"/>
      <c r="S253"/>
      <c r="T253"/>
      <c r="U253"/>
    </row>
    <row r="254" spans="1:21" s="167" customFormat="1" x14ac:dyDescent="0.25">
      <c r="A254"/>
      <c r="B254"/>
      <c r="C254"/>
      <c r="D254"/>
      <c r="E254"/>
      <c r="F254"/>
      <c r="G254"/>
      <c r="H254"/>
      <c r="I254"/>
      <c r="J254"/>
      <c r="K254"/>
      <c r="L254"/>
      <c r="M254"/>
      <c r="N254"/>
      <c r="O254"/>
      <c r="P254"/>
      <c r="Q254"/>
      <c r="R254"/>
      <c r="S254"/>
      <c r="T254"/>
      <c r="U254"/>
    </row>
    <row r="255" spans="1:21" s="167" customFormat="1" x14ac:dyDescent="0.25">
      <c r="A255"/>
      <c r="B255"/>
      <c r="C255"/>
      <c r="D255"/>
      <c r="E255"/>
      <c r="F255"/>
      <c r="G255"/>
      <c r="H255"/>
      <c r="I255"/>
      <c r="J255"/>
      <c r="K255"/>
      <c r="L255"/>
      <c r="M255"/>
      <c r="N255"/>
      <c r="O255"/>
      <c r="P255"/>
      <c r="Q255"/>
      <c r="R255"/>
      <c r="S255"/>
      <c r="T255"/>
      <c r="U255"/>
    </row>
    <row r="256" spans="1:21" s="167" customFormat="1" x14ac:dyDescent="0.25">
      <c r="A256"/>
      <c r="B256"/>
      <c r="C256"/>
      <c r="D256"/>
      <c r="E256"/>
      <c r="F256"/>
      <c r="G256"/>
      <c r="H256"/>
      <c r="I256"/>
      <c r="J256"/>
      <c r="K256"/>
      <c r="L256"/>
      <c r="M256"/>
      <c r="N256"/>
      <c r="O256"/>
      <c r="P256"/>
      <c r="Q256"/>
      <c r="R256"/>
      <c r="S256"/>
      <c r="T256"/>
      <c r="U256"/>
    </row>
    <row r="257" spans="1:21" s="167" customFormat="1" x14ac:dyDescent="0.25">
      <c r="A257"/>
      <c r="B257"/>
      <c r="C257"/>
      <c r="D257"/>
      <c r="E257"/>
      <c r="F257"/>
      <c r="G257"/>
      <c r="H257"/>
      <c r="I257"/>
      <c r="J257"/>
      <c r="K257"/>
      <c r="L257"/>
      <c r="M257"/>
      <c r="N257"/>
      <c r="O257"/>
      <c r="P257"/>
      <c r="Q257"/>
      <c r="R257"/>
      <c r="S257"/>
      <c r="T257"/>
      <c r="U257"/>
    </row>
    <row r="258" spans="1:21" s="167" customFormat="1" x14ac:dyDescent="0.25">
      <c r="A258"/>
      <c r="B258"/>
      <c r="C258"/>
      <c r="D258"/>
      <c r="E258"/>
      <c r="F258"/>
      <c r="G258"/>
      <c r="H258"/>
      <c r="I258"/>
      <c r="J258"/>
      <c r="K258"/>
      <c r="L258"/>
      <c r="M258"/>
      <c r="N258"/>
      <c r="O258"/>
      <c r="P258"/>
      <c r="Q258"/>
      <c r="R258"/>
      <c r="S258"/>
      <c r="T258"/>
      <c r="U258"/>
    </row>
    <row r="259" spans="1:21" s="167" customFormat="1" x14ac:dyDescent="0.25">
      <c r="A259"/>
      <c r="B259"/>
      <c r="C259"/>
      <c r="D259"/>
      <c r="E259"/>
      <c r="F259"/>
      <c r="G259"/>
      <c r="H259"/>
      <c r="I259"/>
      <c r="J259"/>
      <c r="K259"/>
      <c r="L259"/>
      <c r="M259"/>
      <c r="N259"/>
      <c r="O259"/>
      <c r="P259"/>
      <c r="Q259"/>
      <c r="R259"/>
      <c r="S259"/>
      <c r="T259"/>
      <c r="U259"/>
    </row>
    <row r="260" spans="1:21" s="167" customFormat="1" x14ac:dyDescent="0.25">
      <c r="A260"/>
      <c r="B260"/>
      <c r="C260"/>
      <c r="D260"/>
      <c r="E260"/>
      <c r="F260"/>
      <c r="G260"/>
      <c r="H260"/>
      <c r="I260"/>
      <c r="J260"/>
      <c r="K260"/>
      <c r="L260"/>
      <c r="M260"/>
      <c r="N260"/>
      <c r="O260"/>
      <c r="P260"/>
      <c r="Q260"/>
      <c r="R260"/>
      <c r="S260"/>
      <c r="T260"/>
      <c r="U260"/>
    </row>
    <row r="261" spans="1:21" s="167" customFormat="1" x14ac:dyDescent="0.25">
      <c r="A261"/>
      <c r="B261"/>
      <c r="C261"/>
      <c r="D261"/>
      <c r="E261"/>
      <c r="F261"/>
      <c r="G261"/>
      <c r="H261"/>
      <c r="I261"/>
      <c r="J261"/>
      <c r="K261"/>
      <c r="L261"/>
      <c r="M261"/>
      <c r="N261"/>
      <c r="O261"/>
      <c r="P261"/>
      <c r="Q261"/>
      <c r="R261"/>
      <c r="S261"/>
      <c r="T261"/>
      <c r="U261"/>
    </row>
    <row r="262" spans="1:21" s="167" customFormat="1" x14ac:dyDescent="0.25">
      <c r="A262"/>
      <c r="B262"/>
      <c r="C262"/>
      <c r="D262"/>
      <c r="E262"/>
      <c r="F262"/>
      <c r="G262"/>
      <c r="H262"/>
      <c r="I262"/>
      <c r="J262"/>
      <c r="K262"/>
      <c r="L262"/>
      <c r="M262"/>
      <c r="N262"/>
      <c r="O262"/>
      <c r="P262"/>
      <c r="Q262"/>
      <c r="R262"/>
      <c r="S262"/>
      <c r="T262"/>
      <c r="U262"/>
    </row>
    <row r="263" spans="1:21" s="167" customFormat="1" x14ac:dyDescent="0.25">
      <c r="A263"/>
      <c r="B263"/>
      <c r="C263"/>
      <c r="D263"/>
      <c r="E263"/>
      <c r="F263"/>
      <c r="G263"/>
      <c r="H263"/>
      <c r="I263"/>
      <c r="J263"/>
      <c r="K263"/>
      <c r="L263"/>
      <c r="M263"/>
      <c r="N263"/>
      <c r="O263"/>
      <c r="P263"/>
      <c r="Q263"/>
      <c r="R263"/>
      <c r="S263"/>
      <c r="T263"/>
      <c r="U263"/>
    </row>
    <row r="264" spans="1:21" s="167" customFormat="1" x14ac:dyDescent="0.25">
      <c r="A264"/>
      <c r="B264"/>
      <c r="C264"/>
      <c r="D264"/>
      <c r="E264"/>
      <c r="F264"/>
      <c r="G264"/>
      <c r="H264"/>
      <c r="I264"/>
      <c r="J264"/>
      <c r="K264"/>
      <c r="L264"/>
      <c r="M264"/>
      <c r="N264"/>
      <c r="O264"/>
      <c r="P264"/>
      <c r="Q264"/>
      <c r="R264"/>
      <c r="S264"/>
      <c r="T264"/>
      <c r="U264"/>
    </row>
    <row r="265" spans="1:21" s="167" customFormat="1" x14ac:dyDescent="0.25">
      <c r="A265"/>
      <c r="B265"/>
      <c r="C265"/>
      <c r="D265"/>
      <c r="E265"/>
      <c r="F265"/>
      <c r="G265"/>
      <c r="H265"/>
      <c r="I265"/>
      <c r="J265"/>
      <c r="K265"/>
      <c r="L265"/>
      <c r="M265"/>
      <c r="N265"/>
      <c r="O265"/>
      <c r="P265"/>
      <c r="Q265"/>
      <c r="R265"/>
      <c r="S265"/>
      <c r="T265"/>
      <c r="U265"/>
    </row>
    <row r="266" spans="1:21" s="167" customFormat="1" x14ac:dyDescent="0.25">
      <c r="A266"/>
      <c r="B266"/>
      <c r="C266"/>
      <c r="D266"/>
      <c r="E266"/>
      <c r="F266"/>
      <c r="G266"/>
      <c r="H266"/>
      <c r="I266"/>
      <c r="J266"/>
      <c r="K266"/>
      <c r="L266"/>
      <c r="M266"/>
      <c r="N266"/>
      <c r="O266"/>
      <c r="P266"/>
      <c r="Q266"/>
      <c r="R266"/>
      <c r="S266"/>
      <c r="T266"/>
      <c r="U266"/>
    </row>
    <row r="267" spans="1:21" s="167" customFormat="1" x14ac:dyDescent="0.25">
      <c r="A267"/>
      <c r="B267"/>
      <c r="C267"/>
      <c r="D267"/>
      <c r="E267"/>
      <c r="F267"/>
      <c r="G267"/>
      <c r="H267"/>
      <c r="I267"/>
      <c r="J267"/>
      <c r="K267"/>
      <c r="L267"/>
      <c r="M267"/>
      <c r="N267"/>
      <c r="O267"/>
      <c r="P267"/>
      <c r="Q267"/>
      <c r="R267"/>
      <c r="S267"/>
      <c r="T267"/>
      <c r="U267"/>
    </row>
    <row r="268" spans="1:21" s="167" customFormat="1" x14ac:dyDescent="0.25">
      <c r="B268" s="1850"/>
      <c r="C268" s="1851"/>
      <c r="E268" s="1864"/>
      <c r="F268" s="1864"/>
      <c r="G268" s="1864"/>
      <c r="H268" s="1864"/>
      <c r="I268" s="1864"/>
      <c r="J268" s="1864"/>
      <c r="K268" s="1864"/>
      <c r="L268" s="1864"/>
      <c r="M268" s="1864"/>
      <c r="N268" s="1864"/>
      <c r="O268" s="1864"/>
      <c r="P268" s="1864"/>
      <c r="Q268" s="1864"/>
      <c r="R268" s="1864"/>
      <c r="S268" s="1864"/>
    </row>
    <row r="269" spans="1:21" s="167" customFormat="1" x14ac:dyDescent="0.25">
      <c r="B269" s="1850"/>
      <c r="C269" s="1851"/>
      <c r="E269" s="1864"/>
      <c r="F269" s="1864"/>
      <c r="G269" s="1864"/>
      <c r="H269" s="1864"/>
      <c r="I269" s="1864"/>
      <c r="J269" s="1864"/>
      <c r="K269" s="1864"/>
      <c r="L269" s="1864"/>
      <c r="M269" s="1864"/>
      <c r="N269" s="1864"/>
      <c r="O269" s="1864"/>
      <c r="P269" s="1864"/>
      <c r="Q269" s="1864"/>
      <c r="R269" s="1864"/>
      <c r="S269" s="1864"/>
    </row>
    <row r="270" spans="1:21" s="167" customFormat="1" x14ac:dyDescent="0.25">
      <c r="B270" s="1850"/>
      <c r="C270" s="1851"/>
      <c r="E270" s="1864"/>
      <c r="F270" s="1864"/>
      <c r="G270" s="1864"/>
      <c r="H270" s="1864"/>
      <c r="I270" s="1864"/>
      <c r="J270" s="1864"/>
      <c r="K270" s="1864"/>
      <c r="L270" s="1864"/>
      <c r="M270" s="1864"/>
      <c r="N270" s="1864"/>
      <c r="O270" s="1864"/>
      <c r="P270" s="1864"/>
      <c r="Q270" s="1864"/>
      <c r="R270" s="1864"/>
      <c r="S270" s="1864"/>
    </row>
    <row r="271" spans="1:21" s="167" customFormat="1" x14ac:dyDescent="0.25">
      <c r="B271" s="1850"/>
      <c r="C271" s="1851"/>
      <c r="E271" s="1864"/>
      <c r="F271" s="1864"/>
      <c r="G271" s="1864"/>
      <c r="H271" s="1864"/>
      <c r="I271" s="1864"/>
      <c r="J271" s="1864"/>
      <c r="K271" s="1864"/>
      <c r="L271" s="1864"/>
      <c r="M271" s="1864"/>
      <c r="N271" s="1864"/>
      <c r="O271" s="1864"/>
      <c r="P271" s="1864"/>
      <c r="Q271" s="1864"/>
      <c r="R271" s="1864"/>
      <c r="S271" s="1864"/>
    </row>
    <row r="272" spans="1:21" s="167" customFormat="1" x14ac:dyDescent="0.25">
      <c r="B272" s="1850"/>
      <c r="C272" s="1851"/>
      <c r="E272" s="1864"/>
      <c r="F272" s="1864"/>
      <c r="G272" s="1864"/>
      <c r="H272" s="1864"/>
      <c r="I272" s="1864"/>
      <c r="J272" s="1864"/>
      <c r="K272" s="1864"/>
      <c r="L272" s="1864"/>
      <c r="M272" s="1864"/>
      <c r="N272" s="1864"/>
      <c r="O272" s="1864"/>
      <c r="P272" s="1864"/>
      <c r="Q272" s="1864"/>
      <c r="R272" s="1864"/>
      <c r="S272" s="1864"/>
    </row>
    <row r="273" spans="2:19" s="167" customFormat="1" x14ac:dyDescent="0.25">
      <c r="B273" s="1850"/>
      <c r="C273" s="1851"/>
      <c r="E273" s="1864"/>
      <c r="F273" s="1864"/>
      <c r="G273" s="1864"/>
      <c r="H273" s="1864"/>
      <c r="I273" s="1864"/>
      <c r="J273" s="1864"/>
      <c r="K273" s="1864"/>
      <c r="L273" s="1864"/>
      <c r="M273" s="1864"/>
      <c r="N273" s="1864"/>
      <c r="O273" s="1864"/>
      <c r="P273" s="1864"/>
      <c r="Q273" s="1864"/>
      <c r="R273" s="1864"/>
      <c r="S273" s="1864"/>
    </row>
    <row r="274" spans="2:19" s="167" customFormat="1" x14ac:dyDescent="0.25">
      <c r="B274" s="1850"/>
      <c r="C274" s="1851"/>
      <c r="E274" s="1864"/>
      <c r="F274" s="1864"/>
      <c r="G274" s="1864"/>
      <c r="H274" s="1864"/>
      <c r="I274" s="1864"/>
      <c r="J274" s="1864"/>
      <c r="K274" s="1864"/>
      <c r="L274" s="1864"/>
      <c r="M274" s="1864"/>
      <c r="N274" s="1864"/>
      <c r="O274" s="1864"/>
      <c r="P274" s="1864"/>
      <c r="Q274" s="1864"/>
      <c r="R274" s="1864"/>
      <c r="S274" s="1864"/>
    </row>
    <row r="275" spans="2:19" s="167" customFormat="1" x14ac:dyDescent="0.25">
      <c r="B275" s="1850"/>
      <c r="C275" s="1851"/>
      <c r="E275" s="1864"/>
      <c r="F275" s="1864"/>
      <c r="G275" s="1864"/>
      <c r="H275" s="1864"/>
      <c r="I275" s="1864"/>
      <c r="J275" s="1864"/>
      <c r="K275" s="1864"/>
      <c r="L275" s="1864"/>
      <c r="M275" s="1864"/>
      <c r="N275" s="1864"/>
      <c r="O275" s="1864"/>
      <c r="P275" s="1864"/>
      <c r="Q275" s="1864"/>
      <c r="R275" s="1864"/>
      <c r="S275" s="1864"/>
    </row>
    <row r="276" spans="2:19" s="167" customFormat="1" x14ac:dyDescent="0.25">
      <c r="B276" s="1850"/>
      <c r="C276" s="1851"/>
      <c r="E276" s="1864"/>
      <c r="F276" s="1864"/>
      <c r="G276" s="1864"/>
      <c r="H276" s="1864"/>
      <c r="I276" s="1864"/>
      <c r="J276" s="1864"/>
      <c r="K276" s="1864"/>
      <c r="L276" s="1864"/>
      <c r="M276" s="1864"/>
      <c r="N276" s="1864"/>
      <c r="O276" s="1864"/>
      <c r="P276" s="1864"/>
      <c r="Q276" s="1864"/>
      <c r="R276" s="1864"/>
      <c r="S276" s="1864"/>
    </row>
    <row r="277" spans="2:19" s="167" customFormat="1" x14ac:dyDescent="0.25">
      <c r="B277" s="1850"/>
      <c r="C277" s="1851"/>
      <c r="E277" s="1864"/>
      <c r="F277" s="1864"/>
      <c r="G277" s="1864"/>
      <c r="H277" s="1864"/>
      <c r="I277" s="1864"/>
      <c r="J277" s="1864"/>
      <c r="K277" s="1864"/>
      <c r="L277" s="1864"/>
      <c r="M277" s="1864"/>
      <c r="N277" s="1864"/>
      <c r="O277" s="1864"/>
      <c r="P277" s="1864"/>
      <c r="Q277" s="1864"/>
      <c r="R277" s="1864"/>
      <c r="S277" s="1864"/>
    </row>
    <row r="278" spans="2:19" s="167" customFormat="1" x14ac:dyDescent="0.25">
      <c r="B278" s="1850"/>
      <c r="C278" s="1851"/>
      <c r="E278" s="1864"/>
      <c r="F278" s="1864"/>
      <c r="G278" s="1864"/>
      <c r="H278" s="1864"/>
      <c r="I278" s="1864"/>
      <c r="J278" s="1864"/>
      <c r="K278" s="1864"/>
      <c r="L278" s="1864"/>
      <c r="M278" s="1864"/>
      <c r="N278" s="1864"/>
      <c r="O278" s="1864"/>
      <c r="P278" s="1864"/>
      <c r="Q278" s="1864"/>
      <c r="R278" s="1864"/>
      <c r="S278" s="1864"/>
    </row>
    <row r="279" spans="2:19" s="167" customFormat="1" x14ac:dyDescent="0.25">
      <c r="B279" s="1850"/>
      <c r="C279" s="1851"/>
      <c r="E279" s="1864"/>
      <c r="F279" s="1864"/>
      <c r="G279" s="1864"/>
      <c r="H279" s="1864"/>
      <c r="I279" s="1864"/>
      <c r="J279" s="1864"/>
      <c r="K279" s="1864"/>
      <c r="L279" s="1864"/>
      <c r="M279" s="1864"/>
      <c r="N279" s="1864"/>
      <c r="O279" s="1864"/>
      <c r="P279" s="1864"/>
      <c r="Q279" s="1864"/>
      <c r="R279" s="1864"/>
      <c r="S279" s="1864"/>
    </row>
    <row r="280" spans="2:19" s="167" customFormat="1" x14ac:dyDescent="0.25">
      <c r="B280" s="1850"/>
      <c r="C280" s="1851"/>
      <c r="E280" s="1864"/>
      <c r="F280" s="1864"/>
      <c r="G280" s="1864"/>
      <c r="H280" s="1864"/>
      <c r="I280" s="1864"/>
      <c r="J280" s="1864"/>
      <c r="K280" s="1864"/>
      <c r="L280" s="1864"/>
      <c r="M280" s="1864"/>
      <c r="N280" s="1864"/>
      <c r="O280" s="1864"/>
      <c r="P280" s="1864"/>
      <c r="Q280" s="1864"/>
      <c r="R280" s="1864"/>
      <c r="S280" s="1864"/>
    </row>
    <row r="281" spans="2:19" s="167" customFormat="1" x14ac:dyDescent="0.25">
      <c r="B281" s="1850"/>
      <c r="C281" s="1851"/>
      <c r="E281" s="1864"/>
      <c r="F281" s="1864"/>
      <c r="G281" s="1864"/>
      <c r="H281" s="1864"/>
      <c r="I281" s="1864"/>
      <c r="J281" s="1864"/>
      <c r="K281" s="1864"/>
      <c r="L281" s="1864"/>
      <c r="M281" s="1864"/>
      <c r="N281" s="1864"/>
      <c r="O281" s="1864"/>
      <c r="P281" s="1864"/>
      <c r="Q281" s="1864"/>
      <c r="R281" s="1864"/>
      <c r="S281" s="1864"/>
    </row>
    <row r="282" spans="2:19" s="167" customFormat="1" x14ac:dyDescent="0.25">
      <c r="B282" s="1850"/>
      <c r="C282" s="1851"/>
      <c r="E282" s="1864"/>
      <c r="F282" s="1864"/>
      <c r="G282" s="1864"/>
      <c r="H282" s="1864"/>
      <c r="I282" s="1864"/>
      <c r="J282" s="1864"/>
      <c r="K282" s="1864"/>
      <c r="L282" s="1864"/>
      <c r="M282" s="1864"/>
      <c r="N282" s="1864"/>
      <c r="O282" s="1864"/>
      <c r="P282" s="1864"/>
      <c r="Q282" s="1864"/>
      <c r="R282" s="1864"/>
      <c r="S282" s="1864"/>
    </row>
    <row r="283" spans="2:19" s="167" customFormat="1" x14ac:dyDescent="0.25">
      <c r="B283" s="1850"/>
      <c r="C283" s="1851"/>
      <c r="E283" s="1864"/>
      <c r="F283" s="1864"/>
      <c r="G283" s="1864"/>
      <c r="H283" s="1864"/>
      <c r="I283" s="1864"/>
      <c r="J283" s="1864"/>
      <c r="K283" s="1864"/>
      <c r="L283" s="1864"/>
      <c r="M283" s="1864"/>
      <c r="N283" s="1864"/>
      <c r="O283" s="1864"/>
      <c r="P283" s="1864"/>
      <c r="Q283" s="1864"/>
      <c r="R283" s="1864"/>
      <c r="S283" s="1864"/>
    </row>
    <row r="284" spans="2:19" s="167" customFormat="1" x14ac:dyDescent="0.25">
      <c r="B284" s="1850"/>
      <c r="C284" s="1851"/>
      <c r="E284" s="1864"/>
      <c r="F284" s="1864"/>
      <c r="G284" s="1864"/>
      <c r="H284" s="1864"/>
      <c r="I284" s="1864"/>
      <c r="J284" s="1864"/>
      <c r="K284" s="1864"/>
      <c r="L284" s="1864"/>
      <c r="M284" s="1864"/>
      <c r="N284" s="1864"/>
      <c r="O284" s="1864"/>
      <c r="P284" s="1864"/>
      <c r="Q284" s="1864"/>
      <c r="R284" s="1864"/>
      <c r="S284" s="1864"/>
    </row>
    <row r="285" spans="2:19" s="167" customFormat="1" x14ac:dyDescent="0.25">
      <c r="B285" s="1850"/>
      <c r="C285" s="1851"/>
      <c r="E285" s="1864"/>
      <c r="F285" s="1864"/>
      <c r="G285" s="1864"/>
      <c r="H285" s="1864"/>
      <c r="I285" s="1864"/>
      <c r="J285" s="1864"/>
      <c r="K285" s="1864"/>
      <c r="L285" s="1864"/>
      <c r="M285" s="1864"/>
      <c r="N285" s="1864"/>
      <c r="O285" s="1864"/>
      <c r="P285" s="1864"/>
      <c r="Q285" s="1864"/>
      <c r="R285" s="1864"/>
      <c r="S285" s="1864"/>
    </row>
    <row r="286" spans="2:19" s="167" customFormat="1" x14ac:dyDescent="0.25">
      <c r="B286" s="1850"/>
      <c r="C286" s="1851"/>
      <c r="E286" s="1864"/>
      <c r="F286" s="1864"/>
      <c r="G286" s="1864"/>
      <c r="H286" s="1864"/>
      <c r="I286" s="1864"/>
      <c r="J286" s="1864"/>
      <c r="K286" s="1864"/>
      <c r="L286" s="1864"/>
      <c r="M286" s="1864"/>
      <c r="N286" s="1864"/>
      <c r="O286" s="1864"/>
      <c r="P286" s="1864"/>
      <c r="Q286" s="1864"/>
      <c r="R286" s="1864"/>
      <c r="S286" s="1864"/>
    </row>
    <row r="287" spans="2:19" s="167" customFormat="1" x14ac:dyDescent="0.25">
      <c r="B287" s="1850"/>
      <c r="C287" s="1851"/>
      <c r="E287" s="1864"/>
      <c r="F287" s="1864"/>
      <c r="G287" s="1864"/>
      <c r="H287" s="1864"/>
      <c r="I287" s="1864"/>
      <c r="J287" s="1864"/>
      <c r="K287" s="1864"/>
      <c r="L287" s="1864"/>
      <c r="M287" s="1864"/>
      <c r="N287" s="1864"/>
      <c r="O287" s="1864"/>
      <c r="P287" s="1864"/>
      <c r="Q287" s="1864"/>
      <c r="R287" s="1864"/>
      <c r="S287" s="1864"/>
    </row>
    <row r="288" spans="2:19" s="167" customFormat="1" x14ac:dyDescent="0.25">
      <c r="B288" s="1850"/>
      <c r="C288" s="1851"/>
      <c r="E288" s="1864"/>
      <c r="F288" s="1864"/>
      <c r="G288" s="1864"/>
      <c r="H288" s="1864"/>
      <c r="I288" s="1864"/>
      <c r="J288" s="1864"/>
      <c r="K288" s="1864"/>
      <c r="L288" s="1864"/>
      <c r="M288" s="1864"/>
      <c r="N288" s="1864"/>
      <c r="O288" s="1864"/>
      <c r="P288" s="1864"/>
      <c r="Q288" s="1864"/>
      <c r="R288" s="1864"/>
      <c r="S288" s="1864"/>
    </row>
    <row r="289" spans="2:19" s="167" customFormat="1" x14ac:dyDescent="0.25">
      <c r="B289" s="1850"/>
      <c r="C289" s="1851"/>
      <c r="E289" s="1864"/>
      <c r="F289" s="1864"/>
      <c r="G289" s="1864"/>
      <c r="H289" s="1864"/>
      <c r="I289" s="1864"/>
      <c r="J289" s="1864"/>
      <c r="K289" s="1864"/>
      <c r="L289" s="1864"/>
      <c r="M289" s="1864"/>
      <c r="N289" s="1864"/>
      <c r="O289" s="1864"/>
      <c r="P289" s="1864"/>
      <c r="Q289" s="1864"/>
      <c r="R289" s="1864"/>
      <c r="S289" s="1864"/>
    </row>
    <row r="290" spans="2:19" s="167" customFormat="1" x14ac:dyDescent="0.25">
      <c r="B290" s="1850"/>
      <c r="C290" s="1851"/>
      <c r="E290" s="1864"/>
      <c r="F290" s="1864"/>
      <c r="G290" s="1864"/>
      <c r="H290" s="1864"/>
      <c r="I290" s="1864"/>
      <c r="J290" s="1864"/>
      <c r="K290" s="1864"/>
      <c r="L290" s="1864"/>
      <c r="M290" s="1864"/>
      <c r="N290" s="1864"/>
      <c r="O290" s="1864"/>
      <c r="P290" s="1864"/>
      <c r="Q290" s="1864"/>
      <c r="R290" s="1864"/>
      <c r="S290" s="1864"/>
    </row>
    <row r="291" spans="2:19" s="167" customFormat="1" x14ac:dyDescent="0.25">
      <c r="B291" s="1850"/>
      <c r="C291" s="1851"/>
      <c r="E291" s="1864"/>
      <c r="F291" s="1864"/>
      <c r="G291" s="1864"/>
      <c r="H291" s="1864"/>
      <c r="I291" s="1864"/>
      <c r="J291" s="1864"/>
      <c r="K291" s="1864"/>
      <c r="L291" s="1864"/>
      <c r="M291" s="1864"/>
      <c r="N291" s="1864"/>
      <c r="O291" s="1864"/>
      <c r="P291" s="1864"/>
      <c r="Q291" s="1864"/>
      <c r="R291" s="1864"/>
      <c r="S291" s="1864"/>
    </row>
    <row r="292" spans="2:19" s="167" customFormat="1" x14ac:dyDescent="0.25">
      <c r="B292" s="1850"/>
      <c r="C292" s="1851"/>
      <c r="E292" s="1864"/>
      <c r="F292" s="1864"/>
      <c r="G292" s="1864"/>
      <c r="H292" s="1864"/>
      <c r="I292" s="1864"/>
      <c r="J292" s="1864"/>
      <c r="K292" s="1864"/>
      <c r="L292" s="1864"/>
      <c r="M292" s="1864"/>
      <c r="N292" s="1864"/>
      <c r="O292" s="1864"/>
      <c r="P292" s="1864"/>
      <c r="Q292" s="1864"/>
      <c r="R292" s="1864"/>
      <c r="S292" s="1864"/>
    </row>
    <row r="293" spans="2:19" s="167" customFormat="1" x14ac:dyDescent="0.25">
      <c r="B293" s="1850"/>
      <c r="C293" s="1851"/>
      <c r="E293" s="1864"/>
      <c r="F293" s="1864"/>
      <c r="G293" s="1864"/>
      <c r="H293" s="1864"/>
      <c r="I293" s="1864"/>
      <c r="J293" s="1864"/>
      <c r="K293" s="1864"/>
      <c r="L293" s="1864"/>
      <c r="M293" s="1864"/>
      <c r="N293" s="1864"/>
      <c r="O293" s="1864"/>
      <c r="P293" s="1864"/>
      <c r="Q293" s="1864"/>
      <c r="R293" s="1864"/>
      <c r="S293" s="1864"/>
    </row>
    <row r="294" spans="2:19" s="167" customFormat="1" x14ac:dyDescent="0.25">
      <c r="B294" s="1850"/>
      <c r="C294" s="1851"/>
      <c r="E294" s="1864"/>
      <c r="F294" s="1864"/>
      <c r="G294" s="1864"/>
      <c r="H294" s="1864"/>
      <c r="I294" s="1864"/>
      <c r="J294" s="1864"/>
      <c r="K294" s="1864"/>
      <c r="L294" s="1864"/>
      <c r="M294" s="1864"/>
      <c r="N294" s="1864"/>
      <c r="O294" s="1864"/>
      <c r="P294" s="1864"/>
      <c r="Q294" s="1864"/>
      <c r="R294" s="1864"/>
      <c r="S294" s="1864"/>
    </row>
    <row r="295" spans="2:19" s="167" customFormat="1" x14ac:dyDescent="0.25">
      <c r="B295" s="1850"/>
      <c r="C295" s="1851"/>
      <c r="E295" s="1864"/>
      <c r="F295" s="1864"/>
      <c r="G295" s="1864"/>
      <c r="H295" s="1864"/>
      <c r="I295" s="1864"/>
      <c r="J295" s="1864"/>
      <c r="K295" s="1864"/>
      <c r="L295" s="1864"/>
      <c r="M295" s="1864"/>
      <c r="N295" s="1864"/>
      <c r="O295" s="1864"/>
      <c r="P295" s="1864"/>
      <c r="Q295" s="1864"/>
      <c r="R295" s="1864"/>
      <c r="S295" s="1864"/>
    </row>
    <row r="296" spans="2:19" s="167" customFormat="1" x14ac:dyDescent="0.25">
      <c r="B296" s="1850"/>
      <c r="C296" s="1851"/>
      <c r="E296" s="1864"/>
      <c r="F296" s="1864"/>
      <c r="G296" s="1864"/>
      <c r="H296" s="1864"/>
      <c r="I296" s="1864"/>
      <c r="J296" s="1864"/>
      <c r="K296" s="1864"/>
      <c r="L296" s="1864"/>
      <c r="M296" s="1864"/>
      <c r="N296" s="1864"/>
      <c r="O296" s="1864"/>
      <c r="P296" s="1864"/>
      <c r="Q296" s="1864"/>
      <c r="R296" s="1864"/>
      <c r="S296" s="1864"/>
    </row>
    <row r="297" spans="2:19" s="167" customFormat="1" x14ac:dyDescent="0.25">
      <c r="B297" s="1850"/>
      <c r="C297" s="1851"/>
      <c r="E297" s="1864"/>
      <c r="F297" s="1864"/>
      <c r="G297" s="1864"/>
      <c r="H297" s="1864"/>
      <c r="I297" s="1864"/>
      <c r="J297" s="1864"/>
      <c r="K297" s="1864"/>
      <c r="L297" s="1864"/>
      <c r="M297" s="1864"/>
      <c r="N297" s="1864"/>
      <c r="O297" s="1864"/>
      <c r="P297" s="1864"/>
      <c r="Q297" s="1864"/>
      <c r="R297" s="1864"/>
      <c r="S297" s="1864"/>
    </row>
    <row r="298" spans="2:19" s="167" customFormat="1" x14ac:dyDescent="0.25">
      <c r="B298" s="1850"/>
      <c r="C298" s="1851"/>
      <c r="E298" s="1864"/>
      <c r="F298" s="1864"/>
      <c r="G298" s="1864"/>
      <c r="H298" s="1864"/>
      <c r="I298" s="1864"/>
      <c r="J298" s="1864"/>
      <c r="K298" s="1864"/>
      <c r="L298" s="1864"/>
      <c r="M298" s="1864"/>
      <c r="N298" s="1864"/>
      <c r="O298" s="1864"/>
      <c r="P298" s="1864"/>
      <c r="Q298" s="1864"/>
      <c r="R298" s="1864"/>
      <c r="S298" s="1864"/>
    </row>
    <row r="299" spans="2:19" s="167" customFormat="1" x14ac:dyDescent="0.25">
      <c r="B299" s="1850"/>
      <c r="C299" s="1851"/>
      <c r="E299" s="1864"/>
      <c r="F299" s="1864"/>
      <c r="G299" s="1864"/>
      <c r="H299" s="1864"/>
      <c r="I299" s="1864"/>
      <c r="J299" s="1864"/>
      <c r="K299" s="1864"/>
      <c r="L299" s="1864"/>
      <c r="M299" s="1864"/>
      <c r="N299" s="1864"/>
      <c r="O299" s="1864"/>
      <c r="P299" s="1864"/>
      <c r="Q299" s="1864"/>
      <c r="R299" s="1864"/>
      <c r="S299" s="1864"/>
    </row>
    <row r="300" spans="2:19" s="167" customFormat="1" x14ac:dyDescent="0.25">
      <c r="B300" s="1850"/>
      <c r="C300" s="1851"/>
      <c r="E300" s="1864"/>
      <c r="F300" s="1864"/>
      <c r="G300" s="1864"/>
      <c r="H300" s="1864"/>
      <c r="I300" s="1864"/>
      <c r="J300" s="1864"/>
      <c r="K300" s="1864"/>
      <c r="L300" s="1864"/>
      <c r="M300" s="1864"/>
      <c r="N300" s="1864"/>
      <c r="O300" s="1864"/>
      <c r="P300" s="1864"/>
      <c r="Q300" s="1864"/>
      <c r="R300" s="1864"/>
      <c r="S300" s="1864"/>
    </row>
    <row r="301" spans="2:19" s="167" customFormat="1" x14ac:dyDescent="0.25">
      <c r="B301" s="1850"/>
      <c r="C301" s="1851"/>
      <c r="E301" s="1864"/>
      <c r="F301" s="1864"/>
      <c r="G301" s="1864"/>
      <c r="H301" s="1864"/>
      <c r="I301" s="1864"/>
      <c r="J301" s="1864"/>
      <c r="K301" s="1864"/>
      <c r="L301" s="1864"/>
      <c r="M301" s="1864"/>
      <c r="N301" s="1864"/>
      <c r="O301" s="1864"/>
      <c r="P301" s="1864"/>
      <c r="Q301" s="1864"/>
      <c r="R301" s="1864"/>
      <c r="S301" s="1864"/>
    </row>
    <row r="302" spans="2:19" s="167" customFormat="1" x14ac:dyDescent="0.25">
      <c r="B302" s="1850"/>
      <c r="C302" s="1851"/>
      <c r="E302" s="1864"/>
      <c r="F302" s="1864"/>
      <c r="G302" s="1864"/>
      <c r="H302" s="1864"/>
      <c r="I302" s="1864"/>
      <c r="J302" s="1864"/>
      <c r="K302" s="1864"/>
      <c r="L302" s="1864"/>
      <c r="M302" s="1864"/>
      <c r="N302" s="1864"/>
      <c r="O302" s="1864"/>
      <c r="P302" s="1864"/>
      <c r="Q302" s="1864"/>
      <c r="R302" s="1864"/>
      <c r="S302" s="1864"/>
    </row>
    <row r="303" spans="2:19" s="167" customFormat="1" x14ac:dyDescent="0.25">
      <c r="B303" s="1850"/>
      <c r="C303" s="1851"/>
      <c r="E303" s="1864"/>
      <c r="F303" s="1864"/>
      <c r="G303" s="1864"/>
      <c r="H303" s="1864"/>
      <c r="I303" s="1864"/>
      <c r="J303" s="1864"/>
      <c r="K303" s="1864"/>
      <c r="L303" s="1864"/>
      <c r="M303" s="1864"/>
      <c r="N303" s="1864"/>
      <c r="O303" s="1864"/>
      <c r="P303" s="1864"/>
      <c r="Q303" s="1864"/>
      <c r="R303" s="1864"/>
      <c r="S303" s="1864"/>
    </row>
    <row r="304" spans="2:19" s="167" customFormat="1" x14ac:dyDescent="0.25">
      <c r="B304" s="1850"/>
      <c r="C304" s="1851"/>
      <c r="E304" s="1864"/>
      <c r="F304" s="1864"/>
      <c r="G304" s="1864"/>
      <c r="H304" s="1864"/>
      <c r="I304" s="1864"/>
      <c r="J304" s="1864"/>
      <c r="K304" s="1864"/>
      <c r="L304" s="1864"/>
      <c r="M304" s="1864"/>
      <c r="N304" s="1864"/>
      <c r="O304" s="1864"/>
      <c r="P304" s="1864"/>
      <c r="Q304" s="1864"/>
      <c r="R304" s="1864"/>
      <c r="S304" s="1864"/>
    </row>
    <row r="305" spans="2:19" s="167" customFormat="1" x14ac:dyDescent="0.25">
      <c r="B305" s="1850"/>
      <c r="C305" s="1851"/>
      <c r="E305" s="1864"/>
      <c r="F305" s="1864"/>
      <c r="G305" s="1864"/>
      <c r="H305" s="1864"/>
      <c r="I305" s="1864"/>
      <c r="J305" s="1864"/>
      <c r="K305" s="1864"/>
      <c r="L305" s="1864"/>
      <c r="M305" s="1864"/>
      <c r="N305" s="1864"/>
      <c r="O305" s="1864"/>
      <c r="P305" s="1864"/>
      <c r="Q305" s="1864"/>
      <c r="R305" s="1864"/>
      <c r="S305" s="1864"/>
    </row>
    <row r="306" spans="2:19" s="167" customFormat="1" x14ac:dyDescent="0.25">
      <c r="B306" s="1850"/>
      <c r="C306" s="1851"/>
      <c r="E306" s="1864"/>
      <c r="F306" s="1864"/>
      <c r="G306" s="1864"/>
      <c r="H306" s="1864"/>
      <c r="I306" s="1864"/>
      <c r="J306" s="1864"/>
      <c r="K306" s="1864"/>
      <c r="L306" s="1864"/>
      <c r="M306" s="1864"/>
      <c r="N306" s="1864"/>
      <c r="O306" s="1864"/>
      <c r="P306" s="1864"/>
      <c r="Q306" s="1864"/>
      <c r="R306" s="1864"/>
      <c r="S306" s="1864"/>
    </row>
    <row r="307" spans="2:19" s="167" customFormat="1" x14ac:dyDescent="0.25">
      <c r="B307" s="1850"/>
      <c r="C307" s="1851"/>
      <c r="E307" s="1864"/>
      <c r="F307" s="1864"/>
      <c r="G307" s="1864"/>
      <c r="H307" s="1864"/>
      <c r="I307" s="1864"/>
      <c r="J307" s="1864"/>
      <c r="K307" s="1864"/>
      <c r="L307" s="1864"/>
      <c r="M307" s="1864"/>
      <c r="N307" s="1864"/>
      <c r="O307" s="1864"/>
      <c r="P307" s="1864"/>
      <c r="Q307" s="1864"/>
      <c r="R307" s="1864"/>
      <c r="S307" s="1864"/>
    </row>
    <row r="308" spans="2:19" s="167" customFormat="1" x14ac:dyDescent="0.25">
      <c r="B308" s="1850"/>
      <c r="C308" s="1851"/>
      <c r="E308" s="1864"/>
      <c r="F308" s="1864"/>
      <c r="G308" s="1864"/>
      <c r="H308" s="1864"/>
      <c r="I308" s="1864"/>
      <c r="J308" s="1864"/>
      <c r="K308" s="1864"/>
      <c r="L308" s="1864"/>
      <c r="M308" s="1864"/>
      <c r="N308" s="1864"/>
      <c r="O308" s="1864"/>
      <c r="P308" s="1864"/>
      <c r="Q308" s="1864"/>
      <c r="R308" s="1864"/>
      <c r="S308" s="1864"/>
    </row>
    <row r="309" spans="2:19" s="167" customFormat="1" x14ac:dyDescent="0.25">
      <c r="B309" s="1850"/>
      <c r="C309" s="1851"/>
      <c r="E309" s="1864"/>
      <c r="F309" s="1864"/>
      <c r="G309" s="1864"/>
      <c r="H309" s="1864"/>
      <c r="I309" s="1864"/>
      <c r="J309" s="1864"/>
      <c r="K309" s="1864"/>
      <c r="L309" s="1864"/>
      <c r="M309" s="1864"/>
      <c r="N309" s="1864"/>
      <c r="O309" s="1864"/>
      <c r="P309" s="1864"/>
      <c r="Q309" s="1864"/>
      <c r="R309" s="1864"/>
      <c r="S309" s="1864"/>
    </row>
    <row r="310" spans="2:19" s="167" customFormat="1" x14ac:dyDescent="0.25">
      <c r="B310" s="1850"/>
      <c r="C310" s="1851"/>
      <c r="E310" s="1864"/>
      <c r="F310" s="1864"/>
      <c r="G310" s="1864"/>
      <c r="H310" s="1864"/>
      <c r="I310" s="1864"/>
      <c r="J310" s="1864"/>
      <c r="K310" s="1864"/>
      <c r="L310" s="1864"/>
      <c r="M310" s="1864"/>
      <c r="N310" s="1864"/>
      <c r="O310" s="1864"/>
      <c r="P310" s="1864"/>
      <c r="Q310" s="1864"/>
      <c r="R310" s="1864"/>
      <c r="S310" s="1864"/>
    </row>
    <row r="311" spans="2:19" s="167" customFormat="1" x14ac:dyDescent="0.25">
      <c r="B311" s="1850"/>
      <c r="C311" s="1851"/>
      <c r="E311" s="1864"/>
      <c r="F311" s="1864"/>
      <c r="G311" s="1864"/>
      <c r="H311" s="1864"/>
      <c r="I311" s="1864"/>
      <c r="J311" s="1864"/>
      <c r="K311" s="1864"/>
      <c r="L311" s="1864"/>
      <c r="M311" s="1864"/>
      <c r="N311" s="1864"/>
      <c r="O311" s="1864"/>
      <c r="P311" s="1864"/>
      <c r="Q311" s="1864"/>
      <c r="R311" s="1864"/>
      <c r="S311" s="1864"/>
    </row>
    <row r="312" spans="2:19" s="167" customFormat="1" x14ac:dyDescent="0.25">
      <c r="B312" s="1850"/>
      <c r="C312" s="1851"/>
      <c r="E312" s="1864"/>
      <c r="F312" s="1864"/>
      <c r="G312" s="1864"/>
      <c r="H312" s="1864"/>
      <c r="I312" s="1864"/>
      <c r="J312" s="1864"/>
      <c r="K312" s="1864"/>
      <c r="L312" s="1864"/>
      <c r="M312" s="1864"/>
      <c r="N312" s="1864"/>
      <c r="O312" s="1864"/>
      <c r="P312" s="1864"/>
      <c r="Q312" s="1864"/>
      <c r="R312" s="1864"/>
      <c r="S312" s="1864"/>
    </row>
    <row r="313" spans="2:19" s="167" customFormat="1" x14ac:dyDescent="0.25">
      <c r="B313" s="1850"/>
      <c r="C313" s="1851"/>
      <c r="E313" s="1864"/>
      <c r="F313" s="1864"/>
      <c r="G313" s="1864"/>
      <c r="H313" s="1864"/>
      <c r="I313" s="1864"/>
      <c r="J313" s="1864"/>
      <c r="K313" s="1864"/>
      <c r="L313" s="1864"/>
      <c r="M313" s="1864"/>
      <c r="N313" s="1864"/>
      <c r="O313" s="1864"/>
      <c r="P313" s="1864"/>
      <c r="Q313" s="1864"/>
      <c r="R313" s="1864"/>
      <c r="S313" s="1864"/>
    </row>
    <row r="314" spans="2:19" s="167" customFormat="1" x14ac:dyDescent="0.25">
      <c r="B314" s="1850"/>
      <c r="C314" s="1851"/>
      <c r="E314" s="1864"/>
      <c r="F314" s="1864"/>
      <c r="G314" s="1864"/>
      <c r="H314" s="1864"/>
      <c r="I314" s="1864"/>
      <c r="J314" s="1864"/>
      <c r="K314" s="1864"/>
      <c r="L314" s="1864"/>
      <c r="M314" s="1864"/>
      <c r="N314" s="1864"/>
      <c r="O314" s="1864"/>
      <c r="P314" s="1864"/>
      <c r="Q314" s="1864"/>
      <c r="R314" s="1864"/>
      <c r="S314" s="1864"/>
    </row>
    <row r="315" spans="2:19" s="167" customFormat="1" x14ac:dyDescent="0.25">
      <c r="B315" s="1850"/>
      <c r="C315" s="1851"/>
      <c r="E315" s="1864"/>
      <c r="F315" s="1864"/>
      <c r="G315" s="1864"/>
      <c r="H315" s="1864"/>
      <c r="I315" s="1864"/>
      <c r="J315" s="1864"/>
      <c r="K315" s="1864"/>
      <c r="L315" s="1864"/>
      <c r="M315" s="1864"/>
      <c r="N315" s="1864"/>
      <c r="O315" s="1864"/>
      <c r="P315" s="1864"/>
      <c r="Q315" s="1864"/>
      <c r="R315" s="1864"/>
      <c r="S315" s="1864"/>
    </row>
    <row r="316" spans="2:19" s="167" customFormat="1" x14ac:dyDescent="0.25">
      <c r="B316" s="1850"/>
      <c r="C316" s="1851"/>
      <c r="E316" s="1864"/>
      <c r="F316" s="1864"/>
      <c r="G316" s="1864"/>
      <c r="H316" s="1864"/>
      <c r="I316" s="1864"/>
      <c r="J316" s="1864"/>
      <c r="K316" s="1864"/>
      <c r="L316" s="1864"/>
      <c r="M316" s="1864"/>
      <c r="N316" s="1864"/>
      <c r="O316" s="1864"/>
      <c r="P316" s="1864"/>
      <c r="Q316" s="1864"/>
      <c r="R316" s="1864"/>
      <c r="S316" s="1864"/>
    </row>
    <row r="317" spans="2:19" s="167" customFormat="1" x14ac:dyDescent="0.25">
      <c r="B317" s="1850"/>
      <c r="C317" s="1851"/>
      <c r="E317" s="1864"/>
      <c r="F317" s="1864"/>
      <c r="G317" s="1864"/>
      <c r="H317" s="1864"/>
      <c r="I317" s="1864"/>
      <c r="J317" s="1864"/>
      <c r="K317" s="1864"/>
      <c r="L317" s="1864"/>
      <c r="M317" s="1864"/>
      <c r="N317" s="1864"/>
      <c r="O317" s="1864"/>
      <c r="P317" s="1864"/>
      <c r="Q317" s="1864"/>
      <c r="R317" s="1864"/>
      <c r="S317" s="1864"/>
    </row>
    <row r="318" spans="2:19" s="167" customFormat="1" x14ac:dyDescent="0.25">
      <c r="B318" s="1850"/>
      <c r="C318" s="1851"/>
      <c r="E318" s="1864"/>
      <c r="F318" s="1864"/>
      <c r="G318" s="1864"/>
      <c r="H318" s="1864"/>
      <c r="I318" s="1864"/>
      <c r="J318" s="1864"/>
      <c r="K318" s="1864"/>
      <c r="L318" s="1864"/>
      <c r="M318" s="1864"/>
      <c r="N318" s="1864"/>
      <c r="O318" s="1864"/>
      <c r="P318" s="1864"/>
      <c r="Q318" s="1864"/>
      <c r="R318" s="1864"/>
      <c r="S318" s="1864"/>
    </row>
    <row r="319" spans="2:19" s="167" customFormat="1" x14ac:dyDescent="0.25">
      <c r="B319" s="1850"/>
      <c r="C319" s="1851"/>
      <c r="E319" s="1864"/>
      <c r="F319" s="1864"/>
      <c r="G319" s="1864"/>
      <c r="H319" s="1864"/>
      <c r="I319" s="1864"/>
      <c r="J319" s="1864"/>
      <c r="K319" s="1864"/>
      <c r="L319" s="1864"/>
      <c r="M319" s="1864"/>
      <c r="N319" s="1864"/>
      <c r="O319" s="1864"/>
      <c r="P319" s="1864"/>
      <c r="Q319" s="1864"/>
      <c r="R319" s="1864"/>
      <c r="S319" s="1864"/>
    </row>
    <row r="320" spans="2:19" s="167" customFormat="1" x14ac:dyDescent="0.25">
      <c r="B320" s="1850"/>
      <c r="C320" s="1851"/>
      <c r="E320" s="1864"/>
      <c r="F320" s="1864"/>
      <c r="G320" s="1864"/>
      <c r="H320" s="1864"/>
      <c r="I320" s="1864"/>
      <c r="J320" s="1864"/>
      <c r="K320" s="1864"/>
      <c r="L320" s="1864"/>
      <c r="M320" s="1864"/>
      <c r="N320" s="1864"/>
      <c r="O320" s="1864"/>
      <c r="P320" s="1864"/>
      <c r="Q320" s="1864"/>
      <c r="R320" s="1864"/>
      <c r="S320" s="1864"/>
    </row>
    <row r="321" spans="2:19" s="167" customFormat="1" x14ac:dyDescent="0.25">
      <c r="B321" s="1850"/>
      <c r="C321" s="1851"/>
      <c r="E321" s="1864"/>
      <c r="F321" s="1864"/>
      <c r="G321" s="1864"/>
      <c r="H321" s="1864"/>
      <c r="I321" s="1864"/>
      <c r="J321" s="1864"/>
      <c r="K321" s="1864"/>
      <c r="L321" s="1864"/>
      <c r="M321" s="1864"/>
      <c r="N321" s="1864"/>
      <c r="O321" s="1864"/>
      <c r="P321" s="1864"/>
      <c r="Q321" s="1864"/>
      <c r="R321" s="1864"/>
      <c r="S321" s="1864"/>
    </row>
    <row r="322" spans="2:19" s="167" customFormat="1" x14ac:dyDescent="0.25">
      <c r="B322" s="1850"/>
      <c r="C322" s="1851"/>
      <c r="E322" s="1864"/>
      <c r="F322" s="1864"/>
      <c r="G322" s="1864"/>
      <c r="H322" s="1864"/>
      <c r="I322" s="1864"/>
      <c r="J322" s="1864"/>
      <c r="K322" s="1864"/>
      <c r="L322" s="1864"/>
      <c r="M322" s="1864"/>
      <c r="N322" s="1864"/>
      <c r="O322" s="1864"/>
      <c r="P322" s="1864"/>
      <c r="Q322" s="1864"/>
      <c r="R322" s="1864"/>
      <c r="S322" s="1864"/>
    </row>
    <row r="323" spans="2:19" s="167" customFormat="1" x14ac:dyDescent="0.25">
      <c r="B323" s="1850"/>
      <c r="C323" s="1851"/>
      <c r="E323" s="1864"/>
      <c r="F323" s="1864"/>
      <c r="G323" s="1864"/>
      <c r="H323" s="1864"/>
      <c r="I323" s="1864"/>
      <c r="J323" s="1864"/>
      <c r="K323" s="1864"/>
      <c r="L323" s="1864"/>
      <c r="M323" s="1864"/>
      <c r="N323" s="1864"/>
      <c r="O323" s="1864"/>
      <c r="P323" s="1864"/>
      <c r="Q323" s="1864"/>
      <c r="R323" s="1864"/>
      <c r="S323" s="1864"/>
    </row>
    <row r="324" spans="2:19" s="167" customFormat="1" x14ac:dyDescent="0.25">
      <c r="B324" s="1850"/>
      <c r="C324" s="1851"/>
      <c r="E324" s="1864"/>
      <c r="F324" s="1864"/>
      <c r="G324" s="1864"/>
      <c r="H324" s="1864"/>
      <c r="I324" s="1864"/>
      <c r="J324" s="1864"/>
      <c r="K324" s="1864"/>
      <c r="L324" s="1864"/>
      <c r="M324" s="1864"/>
      <c r="N324" s="1864"/>
      <c r="O324" s="1864"/>
      <c r="P324" s="1864"/>
      <c r="Q324" s="1864"/>
      <c r="R324" s="1864"/>
      <c r="S324" s="1864"/>
    </row>
    <row r="325" spans="2:19" s="167" customFormat="1" x14ac:dyDescent="0.25">
      <c r="B325" s="1850"/>
      <c r="C325" s="1851"/>
      <c r="E325" s="1864"/>
      <c r="F325" s="1864"/>
      <c r="G325" s="1864"/>
      <c r="H325" s="1864"/>
      <c r="I325" s="1864"/>
      <c r="J325" s="1864"/>
      <c r="K325" s="1864"/>
      <c r="L325" s="1864"/>
      <c r="M325" s="1864"/>
      <c r="N325" s="1864"/>
      <c r="O325" s="1864"/>
      <c r="P325" s="1864"/>
      <c r="Q325" s="1864"/>
      <c r="R325" s="1864"/>
      <c r="S325" s="1864"/>
    </row>
    <row r="326" spans="2:19" s="167" customFormat="1" x14ac:dyDescent="0.25">
      <c r="B326" s="1850"/>
      <c r="C326" s="1851"/>
      <c r="E326" s="1864"/>
      <c r="F326" s="1864"/>
      <c r="G326" s="1864"/>
      <c r="H326" s="1864"/>
      <c r="I326" s="1864"/>
      <c r="J326" s="1864"/>
      <c r="K326" s="1864"/>
      <c r="L326" s="1864"/>
      <c r="M326" s="1864"/>
      <c r="N326" s="1864"/>
      <c r="O326" s="1864"/>
      <c r="P326" s="1864"/>
      <c r="Q326" s="1864"/>
      <c r="R326" s="1864"/>
      <c r="S326" s="1864"/>
    </row>
    <row r="327" spans="2:19" s="167" customFormat="1" x14ac:dyDescent="0.25">
      <c r="B327" s="1850"/>
      <c r="C327" s="1851"/>
      <c r="E327" s="1864"/>
      <c r="F327" s="1864"/>
      <c r="G327" s="1864"/>
      <c r="H327" s="1864"/>
      <c r="I327" s="1864"/>
      <c r="J327" s="1864"/>
      <c r="K327" s="1864"/>
      <c r="L327" s="1864"/>
      <c r="M327" s="1864"/>
      <c r="N327" s="1864"/>
      <c r="O327" s="1864"/>
      <c r="P327" s="1864"/>
      <c r="Q327" s="1864"/>
      <c r="R327" s="1864"/>
      <c r="S327" s="1864"/>
    </row>
    <row r="328" spans="2:19" s="167" customFormat="1" x14ac:dyDescent="0.25">
      <c r="B328" s="1850"/>
      <c r="C328" s="1851"/>
      <c r="E328" s="1864"/>
      <c r="F328" s="1864"/>
      <c r="G328" s="1864"/>
      <c r="H328" s="1864"/>
      <c r="I328" s="1864"/>
      <c r="J328" s="1864"/>
      <c r="K328" s="1864"/>
      <c r="L328" s="1864"/>
      <c r="M328" s="1864"/>
      <c r="N328" s="1864"/>
      <c r="O328" s="1864"/>
      <c r="P328" s="1864"/>
      <c r="Q328" s="1864"/>
      <c r="R328" s="1864"/>
      <c r="S328" s="1864"/>
    </row>
    <row r="329" spans="2:19" s="167" customFormat="1" x14ac:dyDescent="0.25">
      <c r="B329" s="1850"/>
      <c r="C329" s="1851"/>
      <c r="E329" s="1864"/>
      <c r="F329" s="1864"/>
      <c r="G329" s="1864"/>
      <c r="H329" s="1864"/>
      <c r="I329" s="1864"/>
      <c r="J329" s="1864"/>
      <c r="K329" s="1864"/>
      <c r="L329" s="1864"/>
      <c r="M329" s="1864"/>
      <c r="N329" s="1864"/>
      <c r="O329" s="1864"/>
      <c r="P329" s="1864"/>
      <c r="Q329" s="1864"/>
      <c r="R329" s="1864"/>
      <c r="S329" s="1864"/>
    </row>
    <row r="330" spans="2:19" s="167" customFormat="1" x14ac:dyDescent="0.25">
      <c r="B330" s="1850"/>
      <c r="C330" s="1851"/>
      <c r="E330" s="1864"/>
      <c r="F330" s="1864"/>
      <c r="G330" s="1864"/>
      <c r="H330" s="1864"/>
      <c r="I330" s="1864"/>
      <c r="J330" s="1864"/>
      <c r="K330" s="1864"/>
      <c r="L330" s="1864"/>
      <c r="M330" s="1864"/>
      <c r="N330" s="1864"/>
      <c r="O330" s="1864"/>
      <c r="P330" s="1864"/>
      <c r="Q330" s="1864"/>
      <c r="R330" s="1864"/>
      <c r="S330" s="1864"/>
    </row>
    <row r="331" spans="2:19" s="167" customFormat="1" x14ac:dyDescent="0.25">
      <c r="B331" s="1850"/>
      <c r="C331" s="1851"/>
      <c r="E331" s="1864"/>
      <c r="F331" s="1864"/>
      <c r="G331" s="1864"/>
      <c r="H331" s="1864"/>
      <c r="I331" s="1864"/>
      <c r="J331" s="1864"/>
      <c r="K331" s="1864"/>
      <c r="L331" s="1864"/>
      <c r="M331" s="1864"/>
      <c r="N331" s="1864"/>
      <c r="O331" s="1864"/>
      <c r="P331" s="1864"/>
      <c r="Q331" s="1864"/>
      <c r="R331" s="1864"/>
      <c r="S331" s="1864"/>
    </row>
    <row r="332" spans="2:19" s="167" customFormat="1" x14ac:dyDescent="0.25">
      <c r="B332" s="1850"/>
      <c r="C332" s="1851"/>
      <c r="E332" s="1864"/>
      <c r="F332" s="1864"/>
      <c r="G332" s="1864"/>
      <c r="H332" s="1864"/>
      <c r="I332" s="1864"/>
      <c r="J332" s="1864"/>
      <c r="K332" s="1864"/>
      <c r="L332" s="1864"/>
      <c r="M332" s="1864"/>
      <c r="N332" s="1864"/>
      <c r="O332" s="1864"/>
      <c r="P332" s="1864"/>
      <c r="Q332" s="1864"/>
      <c r="R332" s="1864"/>
      <c r="S332" s="1864"/>
    </row>
    <row r="333" spans="2:19" s="167" customFormat="1" x14ac:dyDescent="0.25">
      <c r="B333" s="1850"/>
      <c r="C333" s="1851"/>
      <c r="E333" s="1864"/>
      <c r="F333" s="1864"/>
      <c r="G333" s="1864"/>
      <c r="H333" s="1864"/>
      <c r="I333" s="1864"/>
      <c r="J333" s="1864"/>
      <c r="K333" s="1864"/>
      <c r="L333" s="1864"/>
      <c r="M333" s="1864"/>
      <c r="N333" s="1864"/>
      <c r="O333" s="1864"/>
      <c r="P333" s="1864"/>
      <c r="Q333" s="1864"/>
      <c r="R333" s="1864"/>
      <c r="S333" s="1864"/>
    </row>
    <row r="334" spans="2:19" s="167" customFormat="1" x14ac:dyDescent="0.25">
      <c r="B334" s="1850"/>
      <c r="C334" s="1851"/>
      <c r="E334" s="1864"/>
      <c r="F334" s="1864"/>
      <c r="G334" s="1864"/>
      <c r="H334" s="1864"/>
      <c r="I334" s="1864"/>
      <c r="J334" s="1864"/>
      <c r="K334" s="1864"/>
      <c r="L334" s="1864"/>
      <c r="M334" s="1864"/>
      <c r="N334" s="1864"/>
      <c r="O334" s="1864"/>
      <c r="P334" s="1864"/>
      <c r="Q334" s="1864"/>
      <c r="R334" s="1864"/>
      <c r="S334" s="1864"/>
    </row>
    <row r="335" spans="2:19" s="167" customFormat="1" x14ac:dyDescent="0.25">
      <c r="B335" s="1850"/>
      <c r="C335" s="1851"/>
      <c r="E335" s="1864"/>
      <c r="F335" s="1864"/>
      <c r="G335" s="1864"/>
      <c r="H335" s="1864"/>
      <c r="I335" s="1864"/>
      <c r="J335" s="1864"/>
      <c r="K335" s="1864"/>
      <c r="L335" s="1864"/>
      <c r="M335" s="1864"/>
      <c r="N335" s="1864"/>
      <c r="O335" s="1864"/>
      <c r="P335" s="1864"/>
      <c r="Q335" s="1864"/>
      <c r="R335" s="1864"/>
      <c r="S335" s="1864"/>
    </row>
    <row r="336" spans="2:19" s="167" customFormat="1" x14ac:dyDescent="0.25">
      <c r="B336" s="1850"/>
      <c r="C336" s="1851"/>
      <c r="E336" s="1864"/>
      <c r="F336" s="1864"/>
      <c r="G336" s="1864"/>
      <c r="H336" s="1864"/>
      <c r="I336" s="1864"/>
      <c r="J336" s="1864"/>
      <c r="K336" s="1864"/>
      <c r="L336" s="1864"/>
      <c r="M336" s="1864"/>
      <c r="N336" s="1864"/>
      <c r="O336" s="1864"/>
      <c r="P336" s="1864"/>
      <c r="Q336" s="1864"/>
      <c r="R336" s="1864"/>
      <c r="S336" s="1864"/>
    </row>
    <row r="337" spans="2:19" s="167" customFormat="1" x14ac:dyDescent="0.25">
      <c r="B337" s="1850"/>
      <c r="C337" s="1851"/>
      <c r="E337" s="1864"/>
      <c r="F337" s="1864"/>
      <c r="G337" s="1864"/>
      <c r="H337" s="1864"/>
      <c r="I337" s="1864"/>
      <c r="J337" s="1864"/>
      <c r="K337" s="1864"/>
      <c r="L337" s="1864"/>
      <c r="M337" s="1864"/>
      <c r="N337" s="1864"/>
      <c r="O337" s="1864"/>
      <c r="P337" s="1864"/>
      <c r="Q337" s="1864"/>
      <c r="R337" s="1864"/>
      <c r="S337" s="1864"/>
    </row>
    <row r="338" spans="2:19" s="167" customFormat="1" x14ac:dyDescent="0.25">
      <c r="B338" s="1850"/>
      <c r="C338" s="1851"/>
      <c r="E338" s="1864"/>
      <c r="F338" s="1864"/>
      <c r="G338" s="1864"/>
      <c r="H338" s="1864"/>
      <c r="I338" s="1864"/>
      <c r="J338" s="1864"/>
      <c r="K338" s="1864"/>
      <c r="L338" s="1864"/>
      <c r="M338" s="1864"/>
      <c r="N338" s="1864"/>
      <c r="O338" s="1864"/>
      <c r="P338" s="1864"/>
      <c r="Q338" s="1864"/>
      <c r="R338" s="1864"/>
      <c r="S338" s="1864"/>
    </row>
    <row r="339" spans="2:19" s="167" customFormat="1" x14ac:dyDescent="0.25">
      <c r="B339" s="1850"/>
      <c r="C339" s="1851"/>
      <c r="E339" s="1864"/>
      <c r="F339" s="1864"/>
      <c r="G339" s="1864"/>
      <c r="H339" s="1864"/>
      <c r="I339" s="1864"/>
      <c r="J339" s="1864"/>
      <c r="K339" s="1864"/>
      <c r="L339" s="1864"/>
      <c r="M339" s="1864"/>
      <c r="N339" s="1864"/>
      <c r="O339" s="1864"/>
      <c r="P339" s="1864"/>
      <c r="Q339" s="1864"/>
      <c r="R339" s="1864"/>
      <c r="S339" s="1864"/>
    </row>
    <row r="340" spans="2:19" s="167" customFormat="1" x14ac:dyDescent="0.25">
      <c r="B340" s="1850"/>
      <c r="C340" s="1851"/>
      <c r="E340" s="1864"/>
      <c r="F340" s="1864"/>
      <c r="G340" s="1864"/>
      <c r="H340" s="1864"/>
      <c r="I340" s="1864"/>
      <c r="J340" s="1864"/>
      <c r="K340" s="1864"/>
      <c r="L340" s="1864"/>
      <c r="M340" s="1864"/>
      <c r="N340" s="1864"/>
      <c r="O340" s="1864"/>
      <c r="P340" s="1864"/>
      <c r="Q340" s="1864"/>
      <c r="R340" s="1864"/>
      <c r="S340" s="1864"/>
    </row>
    <row r="341" spans="2:19" s="167" customFormat="1" x14ac:dyDescent="0.25">
      <c r="B341" s="1850"/>
      <c r="C341" s="1851"/>
      <c r="E341" s="1864"/>
      <c r="F341" s="1864"/>
      <c r="G341" s="1864"/>
      <c r="H341" s="1864"/>
      <c r="I341" s="1864"/>
      <c r="J341" s="1864"/>
      <c r="K341" s="1864"/>
      <c r="L341" s="1864"/>
      <c r="M341" s="1864"/>
      <c r="N341" s="1864"/>
      <c r="O341" s="1864"/>
      <c r="P341" s="1864"/>
      <c r="Q341" s="1864"/>
      <c r="R341" s="1864"/>
      <c r="S341" s="1864"/>
    </row>
    <row r="342" spans="2:19" s="167" customFormat="1" x14ac:dyDescent="0.25">
      <c r="B342" s="1850"/>
      <c r="C342" s="1851"/>
      <c r="E342" s="1864"/>
      <c r="F342" s="1864"/>
      <c r="G342" s="1864"/>
      <c r="H342" s="1864"/>
      <c r="I342" s="1864"/>
      <c r="J342" s="1864"/>
      <c r="K342" s="1864"/>
      <c r="L342" s="1864"/>
      <c r="M342" s="1864"/>
      <c r="N342" s="1864"/>
      <c r="O342" s="1864"/>
      <c r="P342" s="1864"/>
      <c r="Q342" s="1864"/>
      <c r="R342" s="1864"/>
      <c r="S342" s="1864"/>
    </row>
    <row r="343" spans="2:19" s="167" customFormat="1" x14ac:dyDescent="0.25">
      <c r="B343" s="1850"/>
      <c r="C343" s="1851"/>
      <c r="E343" s="1864"/>
      <c r="F343" s="1864"/>
      <c r="G343" s="1864"/>
      <c r="H343" s="1864"/>
      <c r="I343" s="1864"/>
      <c r="J343" s="1864"/>
      <c r="K343" s="1864"/>
      <c r="L343" s="1864"/>
      <c r="M343" s="1864"/>
      <c r="N343" s="1864"/>
      <c r="O343" s="1864"/>
      <c r="P343" s="1864"/>
      <c r="Q343" s="1864"/>
      <c r="R343" s="1864"/>
      <c r="S343" s="1864"/>
    </row>
    <row r="344" spans="2:19" s="167" customFormat="1" x14ac:dyDescent="0.25">
      <c r="B344" s="1850"/>
      <c r="C344" s="1851"/>
      <c r="E344" s="1864"/>
      <c r="F344" s="1864"/>
      <c r="G344" s="1864"/>
      <c r="H344" s="1864"/>
      <c r="I344" s="1864"/>
      <c r="J344" s="1864"/>
      <c r="K344" s="1864"/>
      <c r="L344" s="1864"/>
      <c r="M344" s="1864"/>
      <c r="N344" s="1864"/>
      <c r="O344" s="1864"/>
      <c r="P344" s="1864"/>
      <c r="Q344" s="1864"/>
      <c r="R344" s="1864"/>
      <c r="S344" s="1864"/>
    </row>
    <row r="345" spans="2:19" s="167" customFormat="1" x14ac:dyDescent="0.25">
      <c r="B345" s="1850"/>
      <c r="C345" s="1851"/>
      <c r="E345" s="1864"/>
      <c r="F345" s="1864"/>
      <c r="G345" s="1864"/>
      <c r="H345" s="1864"/>
      <c r="I345" s="1864"/>
      <c r="J345" s="1864"/>
      <c r="K345" s="1864"/>
      <c r="L345" s="1864"/>
      <c r="M345" s="1864"/>
      <c r="N345" s="1864"/>
      <c r="O345" s="1864"/>
      <c r="P345" s="1864"/>
      <c r="Q345" s="1864"/>
      <c r="R345" s="1864"/>
      <c r="S345" s="1864"/>
    </row>
    <row r="346" spans="2:19" s="167" customFormat="1" x14ac:dyDescent="0.25">
      <c r="B346" s="1850"/>
      <c r="C346" s="1851"/>
      <c r="E346" s="1864"/>
      <c r="F346" s="1864"/>
      <c r="G346" s="1864"/>
      <c r="H346" s="1864"/>
      <c r="I346" s="1864"/>
      <c r="J346" s="1864"/>
      <c r="K346" s="1864"/>
      <c r="L346" s="1864"/>
      <c r="M346" s="1864"/>
      <c r="N346" s="1864"/>
      <c r="O346" s="1864"/>
      <c r="P346" s="1864"/>
      <c r="Q346" s="1864"/>
      <c r="R346" s="1864"/>
      <c r="S346" s="1864"/>
    </row>
    <row r="347" spans="2:19" s="167" customFormat="1" x14ac:dyDescent="0.25">
      <c r="B347" s="1850"/>
      <c r="C347" s="1851"/>
      <c r="E347" s="1864"/>
      <c r="F347" s="1864"/>
      <c r="G347" s="1864"/>
      <c r="H347" s="1864"/>
      <c r="I347" s="1864"/>
      <c r="J347" s="1864"/>
      <c r="K347" s="1864"/>
      <c r="L347" s="1864"/>
      <c r="M347" s="1864"/>
      <c r="N347" s="1864"/>
      <c r="O347" s="1864"/>
      <c r="P347" s="1864"/>
      <c r="Q347" s="1864"/>
      <c r="R347" s="1864"/>
      <c r="S347" s="1864"/>
    </row>
    <row r="348" spans="2:19" s="167" customFormat="1" x14ac:dyDescent="0.25">
      <c r="B348" s="1850"/>
      <c r="C348" s="1851"/>
      <c r="E348" s="1864"/>
      <c r="F348" s="1864"/>
      <c r="G348" s="1864"/>
      <c r="H348" s="1864"/>
      <c r="I348" s="1864"/>
      <c r="J348" s="1864"/>
      <c r="K348" s="1864"/>
      <c r="L348" s="1864"/>
      <c r="M348" s="1864"/>
      <c r="N348" s="1864"/>
      <c r="O348" s="1864"/>
      <c r="P348" s="1864"/>
      <c r="Q348" s="1864"/>
      <c r="R348" s="1864"/>
      <c r="S348" s="1864"/>
    </row>
    <row r="349" spans="2:19" s="167" customFormat="1" x14ac:dyDescent="0.25">
      <c r="B349" s="1850"/>
      <c r="C349" s="1851"/>
      <c r="E349" s="1864"/>
      <c r="F349" s="1864"/>
      <c r="G349" s="1864"/>
      <c r="H349" s="1864"/>
      <c r="I349" s="1864"/>
      <c r="J349" s="1864"/>
      <c r="K349" s="1864"/>
      <c r="L349" s="1864"/>
      <c r="M349" s="1864"/>
      <c r="N349" s="1864"/>
      <c r="O349" s="1864"/>
      <c r="P349" s="1864"/>
      <c r="Q349" s="1864"/>
      <c r="R349" s="1864"/>
      <c r="S349" s="1864"/>
    </row>
    <row r="350" spans="2:19" s="167" customFormat="1" x14ac:dyDescent="0.25">
      <c r="B350" s="1850"/>
      <c r="C350" s="1851"/>
      <c r="E350" s="1864"/>
      <c r="F350" s="1864"/>
      <c r="G350" s="1864"/>
      <c r="H350" s="1864"/>
      <c r="I350" s="1864"/>
      <c r="J350" s="1864"/>
      <c r="K350" s="1864"/>
      <c r="L350" s="1864"/>
      <c r="M350" s="1864"/>
      <c r="N350" s="1864"/>
      <c r="O350" s="1864"/>
      <c r="P350" s="1864"/>
      <c r="Q350" s="1864"/>
      <c r="R350" s="1864"/>
      <c r="S350" s="1864"/>
    </row>
    <row r="351" spans="2:19" s="167" customFormat="1" x14ac:dyDescent="0.25">
      <c r="B351" s="1850"/>
      <c r="C351" s="1851"/>
      <c r="E351" s="1864"/>
      <c r="F351" s="1864"/>
      <c r="G351" s="1864"/>
      <c r="H351" s="1864"/>
      <c r="I351" s="1864"/>
      <c r="J351" s="1864"/>
      <c r="K351" s="1864"/>
      <c r="L351" s="1864"/>
      <c r="M351" s="1864"/>
      <c r="N351" s="1864"/>
      <c r="O351" s="1864"/>
      <c r="P351" s="1864"/>
      <c r="Q351" s="1864"/>
      <c r="R351" s="1864"/>
      <c r="S351" s="1864"/>
    </row>
    <row r="352" spans="2:19" s="167" customFormat="1" x14ac:dyDescent="0.25">
      <c r="B352" s="1850"/>
      <c r="C352" s="1851"/>
      <c r="E352" s="1864"/>
      <c r="F352" s="1864"/>
      <c r="G352" s="1864"/>
      <c r="H352" s="1864"/>
      <c r="I352" s="1864"/>
      <c r="J352" s="1864"/>
      <c r="K352" s="1864"/>
      <c r="L352" s="1864"/>
      <c r="M352" s="1864"/>
      <c r="N352" s="1864"/>
      <c r="O352" s="1864"/>
      <c r="P352" s="1864"/>
      <c r="Q352" s="1864"/>
      <c r="R352" s="1864"/>
      <c r="S352" s="1864"/>
    </row>
    <row r="353" spans="2:19" s="167" customFormat="1" x14ac:dyDescent="0.25">
      <c r="B353" s="1850"/>
      <c r="C353" s="1851"/>
      <c r="E353" s="1864"/>
      <c r="F353" s="1864"/>
      <c r="G353" s="1864"/>
      <c r="H353" s="1864"/>
      <c r="I353" s="1864"/>
      <c r="J353" s="1864"/>
      <c r="K353" s="1864"/>
      <c r="L353" s="1864"/>
      <c r="M353" s="1864"/>
      <c r="N353" s="1864"/>
      <c r="O353" s="1864"/>
      <c r="P353" s="1864"/>
      <c r="Q353" s="1864"/>
      <c r="R353" s="1864"/>
      <c r="S353" s="1864"/>
    </row>
    <row r="354" spans="2:19" s="167" customFormat="1" x14ac:dyDescent="0.25">
      <c r="B354" s="1850"/>
      <c r="C354" s="1851"/>
      <c r="E354" s="1864"/>
      <c r="F354" s="1864"/>
      <c r="G354" s="1864"/>
      <c r="H354" s="1864"/>
      <c r="I354" s="1864"/>
      <c r="J354" s="1864"/>
      <c r="K354" s="1864"/>
      <c r="L354" s="1864"/>
      <c r="M354" s="1864"/>
      <c r="N354" s="1864"/>
      <c r="O354" s="1864"/>
      <c r="P354" s="1864"/>
      <c r="Q354" s="1864"/>
      <c r="R354" s="1864"/>
      <c r="S354" s="1864"/>
    </row>
    <row r="355" spans="2:19" s="167" customFormat="1" x14ac:dyDescent="0.25">
      <c r="B355" s="1850"/>
      <c r="C355" s="1851"/>
      <c r="E355" s="1864"/>
      <c r="F355" s="1864"/>
      <c r="G355" s="1864"/>
      <c r="H355" s="1864"/>
      <c r="I355" s="1864"/>
      <c r="J355" s="1864"/>
      <c r="K355" s="1864"/>
      <c r="L355" s="1864"/>
      <c r="M355" s="1864"/>
      <c r="N355" s="1864"/>
      <c r="O355" s="1864"/>
      <c r="P355" s="1864"/>
      <c r="Q355" s="1864"/>
      <c r="R355" s="1864"/>
      <c r="S355" s="1864"/>
    </row>
    <row r="356" spans="2:19" s="167" customFormat="1" x14ac:dyDescent="0.25">
      <c r="B356" s="1850"/>
      <c r="C356" s="1851"/>
      <c r="E356" s="1864"/>
      <c r="F356" s="1864"/>
      <c r="G356" s="1864"/>
      <c r="H356" s="1864"/>
      <c r="I356" s="1864"/>
      <c r="J356" s="1864"/>
      <c r="K356" s="1864"/>
      <c r="L356" s="1864"/>
      <c r="M356" s="1864"/>
      <c r="N356" s="1864"/>
      <c r="O356" s="1864"/>
      <c r="P356" s="1864"/>
      <c r="Q356" s="1864"/>
      <c r="R356" s="1864"/>
      <c r="S356" s="1864"/>
    </row>
    <row r="357" spans="2:19" s="167" customFormat="1" x14ac:dyDescent="0.25">
      <c r="B357" s="1850"/>
      <c r="C357" s="1851"/>
      <c r="E357" s="1864"/>
      <c r="F357" s="1864"/>
      <c r="G357" s="1864"/>
      <c r="H357" s="1864"/>
      <c r="I357" s="1864"/>
      <c r="J357" s="1864"/>
      <c r="K357" s="1864"/>
      <c r="L357" s="1864"/>
      <c r="M357" s="1864"/>
      <c r="N357" s="1864"/>
      <c r="O357" s="1864"/>
      <c r="P357" s="1864"/>
      <c r="Q357" s="1864"/>
      <c r="R357" s="1864"/>
      <c r="S357" s="1864"/>
    </row>
    <row r="358" spans="2:19" s="167" customFormat="1" x14ac:dyDescent="0.25">
      <c r="B358" s="1850"/>
      <c r="C358" s="1851"/>
      <c r="E358" s="1864"/>
      <c r="F358" s="1864"/>
      <c r="G358" s="1864"/>
      <c r="H358" s="1864"/>
      <c r="I358" s="1864"/>
      <c r="J358" s="1864"/>
      <c r="K358" s="1864"/>
      <c r="L358" s="1864"/>
      <c r="M358" s="1864"/>
      <c r="N358" s="1864"/>
      <c r="O358" s="1864"/>
      <c r="P358" s="1864"/>
      <c r="Q358" s="1864"/>
      <c r="R358" s="1864"/>
      <c r="S358" s="1864"/>
    </row>
    <row r="359" spans="2:19" s="167" customFormat="1" x14ac:dyDescent="0.25">
      <c r="B359" s="1850"/>
      <c r="C359" s="1851"/>
      <c r="E359" s="1864"/>
      <c r="F359" s="1864"/>
      <c r="G359" s="1864"/>
      <c r="H359" s="1864"/>
      <c r="I359" s="1864"/>
      <c r="J359" s="1864"/>
      <c r="K359" s="1864"/>
      <c r="L359" s="1864"/>
      <c r="M359" s="1864"/>
      <c r="N359" s="1864"/>
      <c r="O359" s="1864"/>
      <c r="P359" s="1864"/>
      <c r="Q359" s="1864"/>
      <c r="R359" s="1864"/>
      <c r="S359" s="1864"/>
    </row>
    <row r="360" spans="2:19" s="167" customFormat="1" x14ac:dyDescent="0.25">
      <c r="B360" s="1850"/>
      <c r="C360" s="1851"/>
      <c r="E360" s="1864"/>
      <c r="F360" s="1864"/>
      <c r="G360" s="1864"/>
      <c r="H360" s="1864"/>
      <c r="I360" s="1864"/>
      <c r="J360" s="1864"/>
      <c r="K360" s="1864"/>
      <c r="L360" s="1864"/>
      <c r="M360" s="1864"/>
      <c r="N360" s="1864"/>
      <c r="O360" s="1864"/>
      <c r="P360" s="1864"/>
      <c r="Q360" s="1864"/>
      <c r="R360" s="1864"/>
      <c r="S360" s="1864"/>
    </row>
    <row r="361" spans="2:19" s="167" customFormat="1" x14ac:dyDescent="0.25">
      <c r="B361" s="1850"/>
      <c r="C361" s="1851"/>
      <c r="E361" s="1864"/>
      <c r="F361" s="1864"/>
      <c r="G361" s="1864"/>
      <c r="H361" s="1864"/>
      <c r="I361" s="1864"/>
      <c r="J361" s="1864"/>
      <c r="K361" s="1864"/>
      <c r="L361" s="1864"/>
      <c r="M361" s="1864"/>
      <c r="N361" s="1864"/>
      <c r="O361" s="1864"/>
      <c r="P361" s="1864"/>
      <c r="Q361" s="1864"/>
      <c r="R361" s="1864"/>
      <c r="S361" s="1864"/>
    </row>
    <row r="362" spans="2:19" s="167" customFormat="1" x14ac:dyDescent="0.25">
      <c r="B362" s="1850"/>
      <c r="C362" s="1851"/>
      <c r="E362" s="1864"/>
      <c r="F362" s="1864"/>
      <c r="G362" s="1864"/>
      <c r="H362" s="1864"/>
      <c r="I362" s="1864"/>
      <c r="J362" s="1864"/>
      <c r="K362" s="1864"/>
      <c r="L362" s="1864"/>
      <c r="M362" s="1864"/>
      <c r="N362" s="1864"/>
      <c r="O362" s="1864"/>
      <c r="P362" s="1864"/>
      <c r="Q362" s="1864"/>
      <c r="R362" s="1864"/>
      <c r="S362" s="1864"/>
    </row>
    <row r="363" spans="2:19" s="167" customFormat="1" x14ac:dyDescent="0.25">
      <c r="B363" s="1850"/>
      <c r="C363" s="1851"/>
      <c r="E363" s="1864"/>
      <c r="F363" s="1864"/>
      <c r="G363" s="1864"/>
      <c r="H363" s="1864"/>
      <c r="I363" s="1864"/>
      <c r="J363" s="1864"/>
      <c r="K363" s="1864"/>
      <c r="L363" s="1864"/>
      <c r="M363" s="1864"/>
      <c r="N363" s="1864"/>
      <c r="O363" s="1864"/>
      <c r="P363" s="1864"/>
      <c r="Q363" s="1864"/>
      <c r="R363" s="1864"/>
      <c r="S363" s="1864"/>
    </row>
    <row r="364" spans="2:19" s="167" customFormat="1" x14ac:dyDescent="0.25">
      <c r="B364" s="1850"/>
      <c r="C364" s="1851"/>
      <c r="E364" s="1864"/>
      <c r="F364" s="1864"/>
      <c r="G364" s="1864"/>
      <c r="H364" s="1864"/>
      <c r="I364" s="1864"/>
      <c r="J364" s="1864"/>
      <c r="K364" s="1864"/>
      <c r="L364" s="1864"/>
      <c r="M364" s="1864"/>
      <c r="N364" s="1864"/>
      <c r="O364" s="1864"/>
      <c r="P364" s="1864"/>
      <c r="Q364" s="1864"/>
      <c r="R364" s="1864"/>
      <c r="S364" s="1864"/>
    </row>
    <row r="365" spans="2:19" s="167" customFormat="1" x14ac:dyDescent="0.25">
      <c r="B365" s="1850"/>
      <c r="C365" s="1851"/>
      <c r="E365" s="1864"/>
      <c r="F365" s="1864"/>
      <c r="G365" s="1864"/>
      <c r="H365" s="1864"/>
      <c r="I365" s="1864"/>
      <c r="J365" s="1864"/>
      <c r="K365" s="1864"/>
      <c r="L365" s="1864"/>
      <c r="M365" s="1864"/>
      <c r="N365" s="1864"/>
      <c r="O365" s="1864"/>
      <c r="P365" s="1864"/>
      <c r="Q365" s="1864"/>
      <c r="R365" s="1864"/>
      <c r="S365" s="1864"/>
    </row>
    <row r="366" spans="2:19" s="167" customFormat="1" x14ac:dyDescent="0.25">
      <c r="B366" s="1850"/>
      <c r="C366" s="1851"/>
      <c r="E366" s="1864"/>
      <c r="F366" s="1864"/>
      <c r="G366" s="1864"/>
      <c r="H366" s="1864"/>
      <c r="I366" s="1864"/>
      <c r="J366" s="1864"/>
      <c r="K366" s="1864"/>
      <c r="L366" s="1864"/>
      <c r="M366" s="1864"/>
      <c r="N366" s="1864"/>
      <c r="O366" s="1864"/>
      <c r="P366" s="1864"/>
      <c r="Q366" s="1864"/>
      <c r="R366" s="1864"/>
      <c r="S366" s="1864"/>
    </row>
    <row r="367" spans="2:19" s="167" customFormat="1" x14ac:dyDescent="0.25">
      <c r="B367" s="1850"/>
      <c r="C367" s="1851"/>
      <c r="E367" s="1864"/>
      <c r="F367" s="1864"/>
      <c r="G367" s="1864"/>
      <c r="H367" s="1864"/>
      <c r="I367" s="1864"/>
      <c r="J367" s="1864"/>
      <c r="K367" s="1864"/>
      <c r="L367" s="1864"/>
      <c r="M367" s="1864"/>
      <c r="N367" s="1864"/>
      <c r="O367" s="1864"/>
      <c r="P367" s="1864"/>
      <c r="Q367" s="1864"/>
      <c r="R367" s="1864"/>
      <c r="S367" s="1864"/>
    </row>
    <row r="368" spans="2:19" s="167" customFormat="1" x14ac:dyDescent="0.25">
      <c r="B368" s="1850"/>
      <c r="C368" s="1851"/>
      <c r="E368" s="1864"/>
      <c r="F368" s="1864"/>
      <c r="G368" s="1864"/>
      <c r="H368" s="1864"/>
      <c r="I368" s="1864"/>
      <c r="J368" s="1864"/>
      <c r="K368" s="1864"/>
      <c r="L368" s="1864"/>
      <c r="M368" s="1864"/>
      <c r="N368" s="1864"/>
      <c r="O368" s="1864"/>
      <c r="P368" s="1864"/>
      <c r="Q368" s="1864"/>
      <c r="R368" s="1864"/>
      <c r="S368" s="1864"/>
    </row>
    <row r="369" spans="2:19" s="167" customFormat="1" x14ac:dyDescent="0.25">
      <c r="B369" s="1850"/>
      <c r="C369" s="1851"/>
      <c r="E369" s="1864"/>
      <c r="F369" s="1864"/>
      <c r="G369" s="1864"/>
      <c r="H369" s="1864"/>
      <c r="I369" s="1864"/>
      <c r="J369" s="1864"/>
      <c r="K369" s="1864"/>
      <c r="L369" s="1864"/>
      <c r="M369" s="1864"/>
      <c r="N369" s="1864"/>
      <c r="O369" s="1864"/>
      <c r="P369" s="1864"/>
      <c r="Q369" s="1864"/>
      <c r="R369" s="1864"/>
      <c r="S369" s="1864"/>
    </row>
    <row r="370" spans="2:19" s="167" customFormat="1" x14ac:dyDescent="0.25">
      <c r="B370" s="1850"/>
      <c r="C370" s="1851"/>
      <c r="E370" s="1864"/>
      <c r="F370" s="1864"/>
      <c r="G370" s="1864"/>
      <c r="H370" s="1864"/>
      <c r="I370" s="1864"/>
      <c r="J370" s="1864"/>
      <c r="K370" s="1864"/>
      <c r="L370" s="1864"/>
      <c r="M370" s="1864"/>
      <c r="N370" s="1864"/>
      <c r="O370" s="1864"/>
      <c r="P370" s="1864"/>
      <c r="Q370" s="1864"/>
      <c r="R370" s="1864"/>
      <c r="S370" s="1864"/>
    </row>
    <row r="371" spans="2:19" s="167" customFormat="1" x14ac:dyDescent="0.25">
      <c r="B371" s="1850"/>
      <c r="C371" s="1851"/>
      <c r="E371" s="1864"/>
      <c r="F371" s="1864"/>
      <c r="G371" s="1864"/>
      <c r="H371" s="1864"/>
      <c r="I371" s="1864"/>
      <c r="J371" s="1864"/>
      <c r="K371" s="1864"/>
      <c r="L371" s="1864"/>
      <c r="M371" s="1864"/>
      <c r="N371" s="1864"/>
      <c r="O371" s="1864"/>
      <c r="P371" s="1864"/>
      <c r="Q371" s="1864"/>
      <c r="R371" s="1864"/>
      <c r="S371" s="1864"/>
    </row>
    <row r="372" spans="2:19" s="167" customFormat="1" x14ac:dyDescent="0.25">
      <c r="B372" s="1850"/>
      <c r="C372" s="1851"/>
      <c r="E372" s="1864"/>
      <c r="F372" s="1864"/>
      <c r="G372" s="1864"/>
      <c r="H372" s="1864"/>
      <c r="I372" s="1864"/>
      <c r="J372" s="1864"/>
      <c r="K372" s="1864"/>
      <c r="L372" s="1864"/>
      <c r="M372" s="1864"/>
      <c r="N372" s="1864"/>
      <c r="O372" s="1864"/>
      <c r="P372" s="1864"/>
      <c r="Q372" s="1864"/>
      <c r="R372" s="1864"/>
      <c r="S372" s="1864"/>
    </row>
    <row r="373" spans="2:19" s="167" customFormat="1" x14ac:dyDescent="0.25">
      <c r="B373" s="1850"/>
      <c r="C373" s="1851"/>
      <c r="E373" s="1864"/>
      <c r="F373" s="1864"/>
      <c r="G373" s="1864"/>
      <c r="H373" s="1864"/>
      <c r="I373" s="1864"/>
      <c r="J373" s="1864"/>
      <c r="K373" s="1864"/>
      <c r="L373" s="1864"/>
      <c r="M373" s="1864"/>
      <c r="N373" s="1864"/>
      <c r="O373" s="1864"/>
      <c r="P373" s="1864"/>
      <c r="Q373" s="1864"/>
      <c r="R373" s="1864"/>
      <c r="S373" s="1864"/>
    </row>
    <row r="374" spans="2:19" s="167" customFormat="1" x14ac:dyDescent="0.25">
      <c r="B374" s="1850"/>
      <c r="C374" s="1851"/>
      <c r="E374" s="1864"/>
      <c r="F374" s="1864"/>
      <c r="G374" s="1864"/>
      <c r="H374" s="1864"/>
      <c r="I374" s="1864"/>
      <c r="J374" s="1864"/>
      <c r="K374" s="1864"/>
      <c r="L374" s="1864"/>
      <c r="M374" s="1864"/>
      <c r="N374" s="1864"/>
      <c r="O374" s="1864"/>
      <c r="P374" s="1864"/>
      <c r="Q374" s="1864"/>
      <c r="R374" s="1864"/>
      <c r="S374" s="1864"/>
    </row>
    <row r="375" spans="2:19" s="167" customFormat="1" x14ac:dyDescent="0.25">
      <c r="B375" s="1850"/>
      <c r="C375" s="1851"/>
      <c r="E375" s="1864"/>
      <c r="F375" s="1864"/>
      <c r="G375" s="1864"/>
      <c r="H375" s="1864"/>
      <c r="I375" s="1864"/>
      <c r="J375" s="1864"/>
      <c r="K375" s="1864"/>
      <c r="L375" s="1864"/>
      <c r="M375" s="1864"/>
      <c r="N375" s="1864"/>
      <c r="O375" s="1864"/>
      <c r="P375" s="1864"/>
      <c r="Q375" s="1864"/>
      <c r="R375" s="1864"/>
      <c r="S375" s="1864"/>
    </row>
    <row r="376" spans="2:19" s="167" customFormat="1" x14ac:dyDescent="0.25">
      <c r="B376" s="1850"/>
      <c r="C376" s="1851"/>
      <c r="E376" s="1864"/>
      <c r="F376" s="1864"/>
      <c r="G376" s="1864"/>
      <c r="H376" s="1864"/>
      <c r="I376" s="1864"/>
      <c r="J376" s="1864"/>
      <c r="K376" s="1864"/>
      <c r="L376" s="1864"/>
      <c r="M376" s="1864"/>
      <c r="N376" s="1864"/>
      <c r="O376" s="1864"/>
      <c r="P376" s="1864"/>
      <c r="Q376" s="1864"/>
      <c r="R376" s="1864"/>
      <c r="S376" s="1864"/>
    </row>
    <row r="377" spans="2:19" s="167" customFormat="1" x14ac:dyDescent="0.25">
      <c r="B377" s="1850"/>
      <c r="C377" s="1851"/>
      <c r="E377" s="1864"/>
      <c r="F377" s="1864"/>
      <c r="G377" s="1864"/>
      <c r="H377" s="1864"/>
      <c r="I377" s="1864"/>
      <c r="J377" s="1864"/>
      <c r="K377" s="1864"/>
      <c r="L377" s="1864"/>
      <c r="M377" s="1864"/>
      <c r="N377" s="1864"/>
      <c r="O377" s="1864"/>
      <c r="P377" s="1864"/>
      <c r="Q377" s="1864"/>
      <c r="R377" s="1864"/>
      <c r="S377" s="1864"/>
    </row>
    <row r="378" spans="2:19" s="167" customFormat="1" x14ac:dyDescent="0.25">
      <c r="B378" s="1850"/>
      <c r="C378" s="1851"/>
      <c r="E378" s="1864"/>
      <c r="F378" s="1864"/>
      <c r="G378" s="1864"/>
      <c r="H378" s="1864"/>
      <c r="I378" s="1864"/>
      <c r="J378" s="1864"/>
      <c r="K378" s="1864"/>
      <c r="L378" s="1864"/>
      <c r="M378" s="1864"/>
      <c r="N378" s="1864"/>
      <c r="O378" s="1864"/>
      <c r="P378" s="1864"/>
      <c r="Q378" s="1864"/>
      <c r="R378" s="1864"/>
      <c r="S378" s="1864"/>
    </row>
    <row r="379" spans="2:19" s="167" customFormat="1" x14ac:dyDescent="0.25">
      <c r="B379" s="1850"/>
      <c r="C379" s="1851"/>
      <c r="E379" s="1864"/>
      <c r="F379" s="1864"/>
      <c r="G379" s="1864"/>
      <c r="H379" s="1864"/>
      <c r="I379" s="1864"/>
      <c r="J379" s="1864"/>
      <c r="K379" s="1864"/>
      <c r="L379" s="1864"/>
      <c r="M379" s="1864"/>
      <c r="N379" s="1864"/>
      <c r="O379" s="1864"/>
      <c r="P379" s="1864"/>
      <c r="Q379" s="1864"/>
      <c r="R379" s="1864"/>
      <c r="S379" s="1864"/>
    </row>
    <row r="380" spans="2:19" s="167" customFormat="1" x14ac:dyDescent="0.25">
      <c r="B380" s="1850"/>
      <c r="C380" s="1851"/>
      <c r="E380" s="1864"/>
      <c r="F380" s="1864"/>
      <c r="G380" s="1864"/>
      <c r="H380" s="1864"/>
      <c r="I380" s="1864"/>
      <c r="J380" s="1864"/>
      <c r="K380" s="1864"/>
      <c r="L380" s="1864"/>
      <c r="M380" s="1864"/>
      <c r="N380" s="1864"/>
      <c r="O380" s="1864"/>
      <c r="P380" s="1864"/>
      <c r="Q380" s="1864"/>
      <c r="R380" s="1864"/>
      <c r="S380" s="1864"/>
    </row>
    <row r="381" spans="2:19" s="167" customFormat="1" x14ac:dyDescent="0.25">
      <c r="B381" s="1850"/>
      <c r="C381" s="1851"/>
      <c r="E381" s="1864"/>
      <c r="F381" s="1864"/>
      <c r="G381" s="1864"/>
      <c r="H381" s="1864"/>
      <c r="I381" s="1864"/>
      <c r="J381" s="1864"/>
      <c r="K381" s="1864"/>
      <c r="L381" s="1864"/>
      <c r="M381" s="1864"/>
      <c r="N381" s="1864"/>
      <c r="O381" s="1864"/>
      <c r="P381" s="1864"/>
      <c r="Q381" s="1864"/>
      <c r="R381" s="1864"/>
      <c r="S381" s="1864"/>
    </row>
    <row r="382" spans="2:19" s="167" customFormat="1" x14ac:dyDescent="0.25">
      <c r="B382" s="1850"/>
      <c r="C382" s="1851"/>
      <c r="E382" s="1864"/>
      <c r="F382" s="1864"/>
      <c r="G382" s="1864"/>
      <c r="H382" s="1864"/>
      <c r="I382" s="1864"/>
      <c r="J382" s="1864"/>
      <c r="K382" s="1864"/>
      <c r="L382" s="1864"/>
      <c r="M382" s="1864"/>
      <c r="N382" s="1864"/>
      <c r="O382" s="1864"/>
      <c r="P382" s="1864"/>
      <c r="Q382" s="1864"/>
      <c r="R382" s="1864"/>
      <c r="S382" s="1864"/>
    </row>
    <row r="383" spans="2:19" s="167" customFormat="1" x14ac:dyDescent="0.25">
      <c r="B383" s="1850"/>
      <c r="C383" s="1851"/>
      <c r="E383" s="1864"/>
      <c r="F383" s="1864"/>
      <c r="G383" s="1864"/>
      <c r="H383" s="1864"/>
      <c r="I383" s="1864"/>
      <c r="J383" s="1864"/>
      <c r="K383" s="1864"/>
      <c r="L383" s="1864"/>
      <c r="M383" s="1864"/>
      <c r="N383" s="1864"/>
      <c r="O383" s="1864"/>
      <c r="P383" s="1864"/>
      <c r="Q383" s="1864"/>
      <c r="R383" s="1864"/>
      <c r="S383" s="1864"/>
    </row>
    <row r="384" spans="2:19" s="167" customFormat="1" x14ac:dyDescent="0.25">
      <c r="B384" s="1850"/>
      <c r="C384" s="1851"/>
      <c r="E384" s="1864"/>
      <c r="F384" s="1864"/>
      <c r="G384" s="1864"/>
      <c r="H384" s="1864"/>
      <c r="I384" s="1864"/>
      <c r="J384" s="1864"/>
      <c r="K384" s="1864"/>
      <c r="L384" s="1864"/>
      <c r="M384" s="1864"/>
      <c r="N384" s="1864"/>
      <c r="O384" s="1864"/>
      <c r="P384" s="1864"/>
      <c r="Q384" s="1864"/>
      <c r="R384" s="1864"/>
      <c r="S384" s="1864"/>
    </row>
    <row r="385" spans="2:19" s="167" customFormat="1" x14ac:dyDescent="0.25">
      <c r="B385" s="1850"/>
      <c r="C385" s="1851"/>
      <c r="E385" s="1864"/>
      <c r="F385" s="1864"/>
      <c r="G385" s="1864"/>
      <c r="H385" s="1864"/>
      <c r="I385" s="1864"/>
      <c r="J385" s="1864"/>
      <c r="K385" s="1864"/>
      <c r="L385" s="1864"/>
      <c r="M385" s="1864"/>
      <c r="N385" s="1864"/>
      <c r="O385" s="1864"/>
      <c r="P385" s="1864"/>
      <c r="Q385" s="1864"/>
      <c r="R385" s="1864"/>
      <c r="S385" s="1864"/>
    </row>
    <row r="386" spans="2:19" s="167" customFormat="1" x14ac:dyDescent="0.25">
      <c r="B386" s="1850"/>
      <c r="C386" s="1851"/>
      <c r="E386" s="1864"/>
      <c r="F386" s="1864"/>
      <c r="G386" s="1864"/>
      <c r="H386" s="1864"/>
      <c r="I386" s="1864"/>
      <c r="J386" s="1864"/>
      <c r="K386" s="1864"/>
      <c r="L386" s="1864"/>
      <c r="M386" s="1864"/>
      <c r="N386" s="1864"/>
      <c r="O386" s="1864"/>
      <c r="P386" s="1864"/>
      <c r="Q386" s="1864"/>
      <c r="R386" s="1864"/>
      <c r="S386" s="1864"/>
    </row>
    <row r="387" spans="2:19" s="167" customFormat="1" x14ac:dyDescent="0.25">
      <c r="B387" s="1850"/>
      <c r="C387" s="1851"/>
      <c r="E387" s="1864"/>
      <c r="F387" s="1864"/>
      <c r="G387" s="1864"/>
      <c r="H387" s="1864"/>
      <c r="I387" s="1864"/>
      <c r="J387" s="1864"/>
      <c r="K387" s="1864"/>
      <c r="L387" s="1864"/>
      <c r="M387" s="1864"/>
      <c r="N387" s="1864"/>
      <c r="O387" s="1864"/>
      <c r="P387" s="1864"/>
      <c r="Q387" s="1864"/>
      <c r="R387" s="1864"/>
      <c r="S387" s="1864"/>
    </row>
    <row r="388" spans="2:19" s="167" customFormat="1" x14ac:dyDescent="0.25">
      <c r="B388" s="1850"/>
      <c r="C388" s="1851"/>
      <c r="E388" s="1864"/>
      <c r="F388" s="1864"/>
      <c r="G388" s="1864"/>
      <c r="H388" s="1864"/>
      <c r="I388" s="1864"/>
      <c r="J388" s="1864"/>
      <c r="K388" s="1864"/>
      <c r="L388" s="1864"/>
      <c r="M388" s="1864"/>
      <c r="N388" s="1864"/>
      <c r="O388" s="1864"/>
      <c r="P388" s="1864"/>
      <c r="Q388" s="1864"/>
      <c r="R388" s="1864"/>
      <c r="S388" s="1864"/>
    </row>
    <row r="389" spans="2:19" s="167" customFormat="1" x14ac:dyDescent="0.25">
      <c r="B389" s="1850"/>
      <c r="C389" s="1851"/>
      <c r="E389" s="1864"/>
      <c r="F389" s="1864"/>
      <c r="G389" s="1864"/>
      <c r="H389" s="1864"/>
      <c r="I389" s="1864"/>
      <c r="J389" s="1864"/>
      <c r="K389" s="1864"/>
      <c r="L389" s="1864"/>
      <c r="M389" s="1864"/>
      <c r="N389" s="1864"/>
      <c r="O389" s="1864"/>
      <c r="P389" s="1864"/>
      <c r="Q389" s="1864"/>
      <c r="R389" s="1864"/>
      <c r="S389" s="1864"/>
    </row>
    <row r="390" spans="2:19" s="167" customFormat="1" x14ac:dyDescent="0.25">
      <c r="B390" s="1850"/>
      <c r="C390" s="1851"/>
      <c r="E390" s="1864"/>
      <c r="F390" s="1864"/>
      <c r="G390" s="1864"/>
      <c r="H390" s="1864"/>
      <c r="I390" s="1864"/>
      <c r="J390" s="1864"/>
      <c r="K390" s="1864"/>
      <c r="L390" s="1864"/>
      <c r="M390" s="1864"/>
      <c r="N390" s="1864"/>
      <c r="O390" s="1864"/>
      <c r="P390" s="1864"/>
      <c r="Q390" s="1864"/>
      <c r="R390" s="1864"/>
      <c r="S390" s="1864"/>
    </row>
    <row r="391" spans="2:19" s="167" customFormat="1" x14ac:dyDescent="0.25">
      <c r="B391" s="1850"/>
      <c r="C391" s="1851"/>
      <c r="E391" s="1864"/>
      <c r="F391" s="1864"/>
      <c r="G391" s="1864"/>
      <c r="H391" s="1864"/>
      <c r="I391" s="1864"/>
      <c r="J391" s="1864"/>
      <c r="K391" s="1864"/>
      <c r="L391" s="1864"/>
      <c r="M391" s="1864"/>
      <c r="N391" s="1864"/>
      <c r="O391" s="1864"/>
      <c r="P391" s="1864"/>
      <c r="Q391" s="1864"/>
      <c r="R391" s="1864"/>
      <c r="S391" s="1864"/>
    </row>
    <row r="392" spans="2:19" s="167" customFormat="1" x14ac:dyDescent="0.25">
      <c r="B392" s="1850"/>
      <c r="C392" s="1851"/>
      <c r="E392" s="1864"/>
      <c r="F392" s="1864"/>
      <c r="G392" s="1864"/>
      <c r="H392" s="1864"/>
      <c r="I392" s="1864"/>
      <c r="J392" s="1864"/>
      <c r="K392" s="1864"/>
      <c r="L392" s="1864"/>
      <c r="M392" s="1864"/>
      <c r="N392" s="1864"/>
      <c r="O392" s="1864"/>
      <c r="P392" s="1864"/>
      <c r="Q392" s="1864"/>
      <c r="R392" s="1864"/>
      <c r="S392" s="1864"/>
    </row>
    <row r="393" spans="2:19" s="167" customFormat="1" x14ac:dyDescent="0.25">
      <c r="B393" s="1850"/>
      <c r="C393" s="1851"/>
      <c r="E393" s="1864"/>
      <c r="F393" s="1864"/>
      <c r="G393" s="1864"/>
      <c r="H393" s="1864"/>
      <c r="I393" s="1864"/>
      <c r="J393" s="1864"/>
      <c r="K393" s="1864"/>
      <c r="L393" s="1864"/>
      <c r="M393" s="1864"/>
      <c r="N393" s="1864"/>
      <c r="O393" s="1864"/>
      <c r="P393" s="1864"/>
      <c r="Q393" s="1864"/>
      <c r="R393" s="1864"/>
      <c r="S393" s="1864"/>
    </row>
    <row r="394" spans="2:19" s="167" customFormat="1" x14ac:dyDescent="0.25">
      <c r="B394" s="1850"/>
      <c r="C394" s="1851"/>
      <c r="E394" s="1864"/>
      <c r="F394" s="1864"/>
      <c r="G394" s="1864"/>
      <c r="H394" s="1864"/>
      <c r="I394" s="1864"/>
      <c r="J394" s="1864"/>
      <c r="K394" s="1864"/>
      <c r="L394" s="1864"/>
      <c r="M394" s="1864"/>
      <c r="N394" s="1864"/>
      <c r="O394" s="1864"/>
      <c r="P394" s="1864"/>
      <c r="Q394" s="1864"/>
      <c r="R394" s="1864"/>
      <c r="S394" s="1864"/>
    </row>
    <row r="395" spans="2:19" s="167" customFormat="1" x14ac:dyDescent="0.25">
      <c r="B395" s="1850"/>
      <c r="C395" s="1851"/>
      <c r="E395" s="1864"/>
      <c r="F395" s="1864"/>
      <c r="G395" s="1864"/>
      <c r="H395" s="1864"/>
      <c r="I395" s="1864"/>
      <c r="J395" s="1864"/>
      <c r="K395" s="1864"/>
      <c r="L395" s="1864"/>
      <c r="M395" s="1864"/>
      <c r="N395" s="1864"/>
      <c r="O395" s="1864"/>
      <c r="P395" s="1864"/>
      <c r="Q395" s="1864"/>
      <c r="R395" s="1864"/>
      <c r="S395" s="1864"/>
    </row>
    <row r="396" spans="2:19" s="167" customFormat="1" x14ac:dyDescent="0.25">
      <c r="B396" s="1850"/>
      <c r="C396" s="1851"/>
      <c r="E396" s="1864"/>
      <c r="F396" s="1864"/>
      <c r="G396" s="1864"/>
      <c r="H396" s="1864"/>
      <c r="I396" s="1864"/>
      <c r="J396" s="1864"/>
      <c r="K396" s="1864"/>
      <c r="L396" s="1864"/>
      <c r="M396" s="1864"/>
      <c r="N396" s="1864"/>
      <c r="O396" s="1864"/>
      <c r="P396" s="1864"/>
      <c r="Q396" s="1864"/>
      <c r="R396" s="1864"/>
      <c r="S396" s="1864"/>
    </row>
    <row r="397" spans="2:19" s="167" customFormat="1" x14ac:dyDescent="0.25">
      <c r="B397" s="1850"/>
      <c r="C397" s="1851"/>
      <c r="E397" s="1864"/>
      <c r="F397" s="1864"/>
      <c r="G397" s="1864"/>
      <c r="H397" s="1864"/>
      <c r="I397" s="1864"/>
      <c r="J397" s="1864"/>
      <c r="K397" s="1864"/>
      <c r="L397" s="1864"/>
      <c r="M397" s="1864"/>
      <c r="N397" s="1864"/>
      <c r="O397" s="1864"/>
      <c r="P397" s="1864"/>
      <c r="Q397" s="1864"/>
      <c r="R397" s="1864"/>
      <c r="S397" s="1864"/>
    </row>
    <row r="398" spans="2:19" s="167" customFormat="1" x14ac:dyDescent="0.25">
      <c r="B398" s="1850"/>
      <c r="C398" s="1851"/>
      <c r="E398" s="1864"/>
      <c r="F398" s="1864"/>
      <c r="G398" s="1864"/>
      <c r="H398" s="1864"/>
      <c r="I398" s="1864"/>
      <c r="J398" s="1864"/>
      <c r="K398" s="1864"/>
      <c r="L398" s="1864"/>
      <c r="M398" s="1864"/>
      <c r="N398" s="1864"/>
      <c r="O398" s="1864"/>
      <c r="P398" s="1864"/>
      <c r="Q398" s="1864"/>
      <c r="R398" s="1864"/>
      <c r="S398" s="1864"/>
    </row>
    <row r="399" spans="2:19" s="167" customFormat="1" x14ac:dyDescent="0.25">
      <c r="B399" s="1850"/>
      <c r="C399" s="1851"/>
      <c r="E399" s="1864"/>
      <c r="F399" s="1864"/>
      <c r="G399" s="1864"/>
      <c r="H399" s="1864"/>
      <c r="I399" s="1864"/>
      <c r="J399" s="1864"/>
      <c r="K399" s="1864"/>
      <c r="L399" s="1864"/>
      <c r="M399" s="1864"/>
      <c r="N399" s="1864"/>
      <c r="O399" s="1864"/>
      <c r="P399" s="1864"/>
      <c r="Q399" s="1864"/>
      <c r="R399" s="1864"/>
      <c r="S399" s="1864"/>
    </row>
    <row r="400" spans="2:19" s="167" customFormat="1" x14ac:dyDescent="0.25">
      <c r="B400" s="1850"/>
      <c r="C400" s="1851"/>
      <c r="E400" s="1864"/>
      <c r="F400" s="1864"/>
      <c r="G400" s="1864"/>
      <c r="H400" s="1864"/>
      <c r="I400" s="1864"/>
      <c r="J400" s="1864"/>
      <c r="K400" s="1864"/>
      <c r="L400" s="1864"/>
      <c r="M400" s="1864"/>
      <c r="N400" s="1864"/>
      <c r="O400" s="1864"/>
      <c r="P400" s="1864"/>
      <c r="Q400" s="1864"/>
      <c r="R400" s="1864"/>
      <c r="S400" s="1864"/>
    </row>
    <row r="401" spans="2:19" s="167" customFormat="1" x14ac:dyDescent="0.25">
      <c r="B401" s="1850"/>
      <c r="C401" s="1851"/>
      <c r="E401" s="1864"/>
      <c r="F401" s="1864"/>
      <c r="G401" s="1864"/>
      <c r="H401" s="1864"/>
      <c r="I401" s="1864"/>
      <c r="J401" s="1864"/>
      <c r="K401" s="1864"/>
      <c r="L401" s="1864"/>
      <c r="M401" s="1864"/>
      <c r="N401" s="1864"/>
      <c r="O401" s="1864"/>
      <c r="P401" s="1864"/>
      <c r="Q401" s="1864"/>
      <c r="R401" s="1864"/>
      <c r="S401" s="1864"/>
    </row>
    <row r="402" spans="2:19" s="167" customFormat="1" x14ac:dyDescent="0.25">
      <c r="B402" s="1850"/>
      <c r="C402" s="1851"/>
      <c r="E402" s="1864"/>
      <c r="F402" s="1864"/>
      <c r="G402" s="1864"/>
      <c r="H402" s="1864"/>
      <c r="I402" s="1864"/>
      <c r="J402" s="1864"/>
      <c r="K402" s="1864"/>
      <c r="L402" s="1864"/>
      <c r="M402" s="1864"/>
      <c r="N402" s="1864"/>
      <c r="O402" s="1864"/>
      <c r="P402" s="1864"/>
      <c r="Q402" s="1864"/>
      <c r="R402" s="1864"/>
      <c r="S402" s="1864"/>
    </row>
    <row r="403" spans="2:19" s="167" customFormat="1" x14ac:dyDescent="0.25">
      <c r="B403" s="1850"/>
      <c r="C403" s="1851"/>
      <c r="E403" s="1864"/>
      <c r="F403" s="1864"/>
      <c r="G403" s="1864"/>
      <c r="H403" s="1864"/>
      <c r="I403" s="1864"/>
      <c r="J403" s="1864"/>
      <c r="K403" s="1864"/>
      <c r="L403" s="1864"/>
      <c r="M403" s="1864"/>
      <c r="N403" s="1864"/>
      <c r="O403" s="1864"/>
      <c r="P403" s="1864"/>
      <c r="Q403" s="1864"/>
      <c r="R403" s="1864"/>
      <c r="S403" s="1864"/>
    </row>
    <row r="404" spans="2:19" s="167" customFormat="1" x14ac:dyDescent="0.25">
      <c r="B404" s="1850"/>
      <c r="C404" s="1851"/>
      <c r="E404" s="1864"/>
      <c r="F404" s="1864"/>
      <c r="G404" s="1864"/>
      <c r="H404" s="1864"/>
      <c r="I404" s="1864"/>
      <c r="J404" s="1864"/>
      <c r="K404" s="1864"/>
      <c r="L404" s="1864"/>
      <c r="M404" s="1864"/>
      <c r="N404" s="1864"/>
      <c r="O404" s="1864"/>
      <c r="P404" s="1864"/>
      <c r="Q404" s="1864"/>
      <c r="R404" s="1864"/>
      <c r="S404" s="1864"/>
    </row>
    <row r="405" spans="2:19" s="167" customFormat="1" x14ac:dyDescent="0.25">
      <c r="B405" s="1850"/>
      <c r="C405" s="1851"/>
      <c r="E405" s="1864"/>
      <c r="F405" s="1864"/>
      <c r="G405" s="1864"/>
      <c r="H405" s="1864"/>
      <c r="I405" s="1864"/>
      <c r="J405" s="1864"/>
      <c r="K405" s="1864"/>
      <c r="L405" s="1864"/>
      <c r="M405" s="1864"/>
      <c r="N405" s="1864"/>
      <c r="O405" s="1864"/>
      <c r="P405" s="1864"/>
      <c r="Q405" s="1864"/>
      <c r="R405" s="1864"/>
      <c r="S405" s="1864"/>
    </row>
    <row r="406" spans="2:19" s="167" customFormat="1" x14ac:dyDescent="0.25">
      <c r="B406" s="1850"/>
      <c r="C406" s="1851"/>
      <c r="E406" s="1864"/>
      <c r="F406" s="1864"/>
      <c r="G406" s="1864"/>
      <c r="H406" s="1864"/>
      <c r="I406" s="1864"/>
      <c r="J406" s="1864"/>
      <c r="K406" s="1864"/>
      <c r="L406" s="1864"/>
      <c r="M406" s="1864"/>
      <c r="N406" s="1864"/>
      <c r="O406" s="1864"/>
      <c r="P406" s="1864"/>
      <c r="Q406" s="1864"/>
      <c r="R406" s="1864"/>
      <c r="S406" s="1864"/>
    </row>
    <row r="407" spans="2:19" s="167" customFormat="1" x14ac:dyDescent="0.25">
      <c r="B407" s="1850"/>
      <c r="C407" s="1851"/>
      <c r="E407" s="1864"/>
      <c r="F407" s="1864"/>
      <c r="G407" s="1864"/>
      <c r="H407" s="1864"/>
      <c r="I407" s="1864"/>
      <c r="J407" s="1864"/>
      <c r="K407" s="1864"/>
      <c r="L407" s="1864"/>
      <c r="M407" s="1864"/>
      <c r="N407" s="1864"/>
      <c r="O407" s="1864"/>
      <c r="P407" s="1864"/>
      <c r="Q407" s="1864"/>
      <c r="R407" s="1864"/>
      <c r="S407" s="1864"/>
    </row>
    <row r="408" spans="2:19" s="167" customFormat="1" x14ac:dyDescent="0.25">
      <c r="B408" s="1850"/>
      <c r="C408" s="1851"/>
      <c r="E408" s="1864"/>
      <c r="F408" s="1864"/>
      <c r="G408" s="1864"/>
      <c r="H408" s="1864"/>
      <c r="I408" s="1864"/>
      <c r="J408" s="1864"/>
      <c r="K408" s="1864"/>
      <c r="L408" s="1864"/>
      <c r="M408" s="1864"/>
      <c r="N408" s="1864"/>
      <c r="O408" s="1864"/>
      <c r="P408" s="1864"/>
      <c r="Q408" s="1864"/>
      <c r="R408" s="1864"/>
      <c r="S408" s="1864"/>
    </row>
    <row r="409" spans="2:19" s="167" customFormat="1" x14ac:dyDescent="0.25">
      <c r="B409" s="1850"/>
      <c r="C409" s="1851"/>
      <c r="E409" s="1864"/>
      <c r="F409" s="1864"/>
      <c r="G409" s="1864"/>
      <c r="H409" s="1864"/>
      <c r="I409" s="1864"/>
      <c r="J409" s="1864"/>
      <c r="K409" s="1864"/>
      <c r="L409" s="1864"/>
      <c r="M409" s="1864"/>
      <c r="N409" s="1864"/>
      <c r="O409" s="1864"/>
      <c r="P409" s="1864"/>
      <c r="Q409" s="1864"/>
      <c r="R409" s="1864"/>
      <c r="S409" s="1864"/>
    </row>
    <row r="410" spans="2:19" s="167" customFormat="1" x14ac:dyDescent="0.25">
      <c r="B410" s="1850"/>
      <c r="C410" s="1851"/>
      <c r="E410" s="1864"/>
      <c r="F410" s="1864"/>
      <c r="G410" s="1864"/>
      <c r="H410" s="1864"/>
      <c r="I410" s="1864"/>
      <c r="J410" s="1864"/>
      <c r="K410" s="1864"/>
      <c r="L410" s="1864"/>
      <c r="M410" s="1864"/>
      <c r="N410" s="1864"/>
      <c r="O410" s="1864"/>
      <c r="P410" s="1864"/>
      <c r="Q410" s="1864"/>
      <c r="R410" s="1864"/>
      <c r="S410" s="1864"/>
    </row>
    <row r="411" spans="2:19" s="167" customFormat="1" x14ac:dyDescent="0.25">
      <c r="B411" s="1850"/>
      <c r="C411" s="1851"/>
      <c r="E411" s="1864"/>
      <c r="F411" s="1864"/>
      <c r="G411" s="1864"/>
      <c r="H411" s="1864"/>
      <c r="I411" s="1864"/>
      <c r="J411" s="1864"/>
      <c r="K411" s="1864"/>
      <c r="L411" s="1864"/>
      <c r="M411" s="1864"/>
      <c r="N411" s="1864"/>
      <c r="O411" s="1864"/>
      <c r="P411" s="1864"/>
      <c r="Q411" s="1864"/>
      <c r="R411" s="1864"/>
      <c r="S411" s="1864"/>
    </row>
    <row r="412" spans="2:19" s="167" customFormat="1" x14ac:dyDescent="0.25">
      <c r="B412" s="1850"/>
      <c r="C412" s="1851"/>
      <c r="E412" s="1864"/>
      <c r="F412" s="1864"/>
      <c r="G412" s="1864"/>
      <c r="H412" s="1864"/>
      <c r="I412" s="1864"/>
      <c r="J412" s="1864"/>
      <c r="K412" s="1864"/>
      <c r="L412" s="1864"/>
      <c r="M412" s="1864"/>
      <c r="N412" s="1864"/>
      <c r="O412" s="1864"/>
      <c r="P412" s="1864"/>
      <c r="Q412" s="1864"/>
      <c r="R412" s="1864"/>
      <c r="S412" s="1864"/>
    </row>
    <row r="413" spans="2:19" s="167" customFormat="1" x14ac:dyDescent="0.25">
      <c r="B413" s="1850"/>
      <c r="C413" s="1851"/>
      <c r="E413" s="1864"/>
      <c r="F413" s="1864"/>
      <c r="G413" s="1864"/>
      <c r="H413" s="1864"/>
      <c r="I413" s="1864"/>
      <c r="J413" s="1864"/>
      <c r="K413" s="1864"/>
      <c r="L413" s="1864"/>
      <c r="M413" s="1864"/>
      <c r="N413" s="1864"/>
      <c r="O413" s="1864"/>
      <c r="P413" s="1864"/>
      <c r="Q413" s="1864"/>
      <c r="R413" s="1864"/>
      <c r="S413" s="1864"/>
    </row>
    <row r="414" spans="2:19" s="167" customFormat="1" x14ac:dyDescent="0.25">
      <c r="B414" s="1850"/>
      <c r="C414" s="1851"/>
      <c r="E414" s="1864"/>
      <c r="F414" s="1864"/>
      <c r="G414" s="1864"/>
      <c r="H414" s="1864"/>
      <c r="I414" s="1864"/>
      <c r="J414" s="1864"/>
      <c r="K414" s="1864"/>
      <c r="L414" s="1864"/>
      <c r="M414" s="1864"/>
      <c r="N414" s="1864"/>
      <c r="O414" s="1864"/>
      <c r="P414" s="1864"/>
      <c r="Q414" s="1864"/>
      <c r="R414" s="1864"/>
      <c r="S414" s="1864"/>
    </row>
    <row r="415" spans="2:19" s="167" customFormat="1" x14ac:dyDescent="0.25">
      <c r="B415" s="1850"/>
      <c r="C415" s="1851"/>
      <c r="E415" s="1864"/>
      <c r="F415" s="1864"/>
      <c r="G415" s="1864"/>
      <c r="H415" s="1864"/>
      <c r="I415" s="1864"/>
      <c r="J415" s="1864"/>
      <c r="K415" s="1864"/>
      <c r="L415" s="1864"/>
      <c r="M415" s="1864"/>
      <c r="N415" s="1864"/>
      <c r="O415" s="1864"/>
      <c r="P415" s="1864"/>
      <c r="Q415" s="1864"/>
      <c r="R415" s="1864"/>
      <c r="S415" s="1864"/>
    </row>
    <row r="416" spans="2:19" s="167" customFormat="1" x14ac:dyDescent="0.25">
      <c r="B416" s="1850"/>
      <c r="C416" s="1851"/>
      <c r="E416" s="1864"/>
      <c r="F416" s="1864"/>
      <c r="G416" s="1864"/>
      <c r="H416" s="1864"/>
      <c r="I416" s="1864"/>
      <c r="J416" s="1864"/>
      <c r="K416" s="1864"/>
      <c r="L416" s="1864"/>
      <c r="M416" s="1864"/>
      <c r="N416" s="1864"/>
      <c r="O416" s="1864"/>
      <c r="P416" s="1864"/>
      <c r="Q416" s="1864"/>
      <c r="R416" s="1864"/>
      <c r="S416" s="1864"/>
    </row>
    <row r="417" spans="2:19" s="167" customFormat="1" x14ac:dyDescent="0.25">
      <c r="B417" s="1850"/>
      <c r="C417" s="1851"/>
      <c r="E417" s="1864"/>
      <c r="F417" s="1864"/>
      <c r="G417" s="1864"/>
      <c r="H417" s="1864"/>
      <c r="I417" s="1864"/>
      <c r="J417" s="1864"/>
      <c r="K417" s="1864"/>
      <c r="L417" s="1864"/>
      <c r="M417" s="1864"/>
      <c r="N417" s="1864"/>
      <c r="O417" s="1864"/>
      <c r="P417" s="1864"/>
      <c r="Q417" s="1864"/>
      <c r="R417" s="1864"/>
      <c r="S417" s="1864"/>
    </row>
    <row r="418" spans="2:19" s="167" customFormat="1" x14ac:dyDescent="0.25">
      <c r="B418" s="1850"/>
      <c r="C418" s="1851"/>
      <c r="E418" s="1864"/>
      <c r="F418" s="1864"/>
      <c r="G418" s="1864"/>
      <c r="H418" s="1864"/>
      <c r="I418" s="1864"/>
      <c r="J418" s="1864"/>
      <c r="K418" s="1864"/>
      <c r="L418" s="1864"/>
      <c r="M418" s="1864"/>
      <c r="N418" s="1864"/>
      <c r="O418" s="1864"/>
      <c r="P418" s="1864"/>
      <c r="Q418" s="1864"/>
      <c r="R418" s="1864"/>
      <c r="S418" s="1864"/>
    </row>
    <row r="419" spans="2:19" s="167" customFormat="1" x14ac:dyDescent="0.25">
      <c r="B419" s="1850"/>
      <c r="C419" s="1851"/>
      <c r="E419" s="1864"/>
      <c r="F419" s="1864"/>
      <c r="G419" s="1864"/>
      <c r="H419" s="1864"/>
      <c r="I419" s="1864"/>
      <c r="J419" s="1864"/>
      <c r="K419" s="1864"/>
      <c r="L419" s="1864"/>
      <c r="M419" s="1864"/>
      <c r="N419" s="1864"/>
      <c r="O419" s="1864"/>
      <c r="P419" s="1864"/>
      <c r="Q419" s="1864"/>
      <c r="R419" s="1864"/>
      <c r="S419" s="1864"/>
    </row>
    <row r="420" spans="2:19" s="167" customFormat="1" x14ac:dyDescent="0.25">
      <c r="B420" s="1850"/>
      <c r="C420" s="1851"/>
      <c r="E420" s="1864"/>
      <c r="F420" s="1864"/>
      <c r="G420" s="1864"/>
      <c r="H420" s="1864"/>
      <c r="I420" s="1864"/>
      <c r="J420" s="1864"/>
      <c r="K420" s="1864"/>
      <c r="L420" s="1864"/>
      <c r="M420" s="1864"/>
      <c r="N420" s="1864"/>
      <c r="O420" s="1864"/>
      <c r="P420" s="1864"/>
      <c r="Q420" s="1864"/>
      <c r="R420" s="1864"/>
      <c r="S420" s="1864"/>
    </row>
    <row r="421" spans="2:19" s="167" customFormat="1" x14ac:dyDescent="0.25">
      <c r="B421" s="1850"/>
      <c r="C421" s="1851"/>
      <c r="E421" s="1864"/>
      <c r="F421" s="1864"/>
      <c r="G421" s="1864"/>
      <c r="H421" s="1864"/>
      <c r="I421" s="1864"/>
      <c r="J421" s="1864"/>
      <c r="K421" s="1864"/>
      <c r="L421" s="1864"/>
      <c r="M421" s="1864"/>
      <c r="N421" s="1864"/>
      <c r="O421" s="1864"/>
      <c r="P421" s="1864"/>
      <c r="Q421" s="1864"/>
      <c r="R421" s="1864"/>
      <c r="S421" s="1864"/>
    </row>
    <row r="422" spans="2:19" s="167" customFormat="1" x14ac:dyDescent="0.25">
      <c r="B422" s="1850"/>
      <c r="C422" s="1851"/>
      <c r="E422" s="1864"/>
      <c r="F422" s="1864"/>
      <c r="G422" s="1864"/>
      <c r="H422" s="1864"/>
      <c r="I422" s="1864"/>
      <c r="J422" s="1864"/>
      <c r="K422" s="1864"/>
      <c r="L422" s="1864"/>
      <c r="M422" s="1864"/>
      <c r="N422" s="1864"/>
      <c r="O422" s="1864"/>
      <c r="P422" s="1864"/>
      <c r="Q422" s="1864"/>
      <c r="R422" s="1864"/>
      <c r="S422" s="1864"/>
    </row>
    <row r="423" spans="2:19" s="167" customFormat="1" x14ac:dyDescent="0.25">
      <c r="B423" s="1850"/>
      <c r="C423" s="1851"/>
      <c r="E423" s="1864"/>
      <c r="F423" s="1864"/>
      <c r="G423" s="1864"/>
      <c r="H423" s="1864"/>
      <c r="I423" s="1864"/>
      <c r="J423" s="1864"/>
      <c r="K423" s="1864"/>
      <c r="L423" s="1864"/>
      <c r="M423" s="1864"/>
      <c r="N423" s="1864"/>
      <c r="O423" s="1864"/>
      <c r="P423" s="1864"/>
      <c r="Q423" s="1864"/>
      <c r="R423" s="1864"/>
      <c r="S423" s="1864"/>
    </row>
    <row r="424" spans="2:19" s="167" customFormat="1" x14ac:dyDescent="0.25">
      <c r="B424" s="1850"/>
      <c r="C424" s="1851"/>
      <c r="E424" s="1864"/>
      <c r="F424" s="1864"/>
      <c r="G424" s="1864"/>
      <c r="H424" s="1864"/>
      <c r="I424" s="1864"/>
      <c r="J424" s="1864"/>
      <c r="K424" s="1864"/>
      <c r="L424" s="1864"/>
      <c r="M424" s="1864"/>
      <c r="N424" s="1864"/>
      <c r="O424" s="1864"/>
      <c r="P424" s="1864"/>
      <c r="Q424" s="1864"/>
      <c r="R424" s="1864"/>
      <c r="S424" s="1864"/>
    </row>
    <row r="425" spans="2:19" s="167" customFormat="1" x14ac:dyDescent="0.25">
      <c r="B425" s="1850"/>
      <c r="C425" s="1851"/>
      <c r="E425" s="1864"/>
      <c r="F425" s="1864"/>
      <c r="G425" s="1864"/>
      <c r="H425" s="1864"/>
      <c r="I425" s="1864"/>
      <c r="J425" s="1864"/>
      <c r="K425" s="1864"/>
      <c r="L425" s="1864"/>
      <c r="M425" s="1864"/>
      <c r="N425" s="1864"/>
      <c r="O425" s="1864"/>
      <c r="P425" s="1864"/>
      <c r="Q425" s="1864"/>
      <c r="R425" s="1864"/>
      <c r="S425" s="1864"/>
    </row>
    <row r="426" spans="2:19" s="167" customFormat="1" x14ac:dyDescent="0.25">
      <c r="B426" s="1850"/>
      <c r="C426" s="1851"/>
      <c r="E426" s="1864"/>
      <c r="F426" s="1864"/>
      <c r="G426" s="1864"/>
      <c r="H426" s="1864"/>
      <c r="I426" s="1864"/>
      <c r="J426" s="1864"/>
      <c r="K426" s="1864"/>
      <c r="L426" s="1864"/>
      <c r="M426" s="1864"/>
      <c r="N426" s="1864"/>
      <c r="O426" s="1864"/>
      <c r="P426" s="1864"/>
      <c r="Q426" s="1864"/>
      <c r="R426" s="1864"/>
      <c r="S426" s="1864"/>
    </row>
    <row r="427" spans="2:19" s="167" customFormat="1" x14ac:dyDescent="0.25">
      <c r="B427" s="1850"/>
      <c r="C427" s="1851"/>
      <c r="E427" s="1864"/>
      <c r="F427" s="1864"/>
      <c r="G427" s="1864"/>
      <c r="H427" s="1864"/>
      <c r="I427" s="1864"/>
      <c r="J427" s="1864"/>
      <c r="K427" s="1864"/>
      <c r="L427" s="1864"/>
      <c r="M427" s="1864"/>
      <c r="N427" s="1864"/>
      <c r="O427" s="1864"/>
      <c r="P427" s="1864"/>
      <c r="Q427" s="1864"/>
      <c r="R427" s="1864"/>
      <c r="S427" s="1864"/>
    </row>
    <row r="428" spans="2:19" s="167" customFormat="1" x14ac:dyDescent="0.25">
      <c r="B428" s="1850"/>
      <c r="C428" s="1851"/>
      <c r="E428" s="1864"/>
      <c r="F428" s="1864"/>
      <c r="G428" s="1864"/>
      <c r="H428" s="1864"/>
      <c r="I428" s="1864"/>
      <c r="J428" s="1864"/>
      <c r="K428" s="1864"/>
      <c r="L428" s="1864"/>
      <c r="M428" s="1864"/>
      <c r="N428" s="1864"/>
      <c r="O428" s="1864"/>
      <c r="P428" s="1864"/>
      <c r="Q428" s="1864"/>
      <c r="R428" s="1864"/>
      <c r="S428" s="1864"/>
    </row>
    <row r="429" spans="2:19" s="167" customFormat="1" x14ac:dyDescent="0.25">
      <c r="B429" s="1850"/>
      <c r="C429" s="1851"/>
      <c r="E429" s="1864"/>
      <c r="F429" s="1864"/>
      <c r="G429" s="1864"/>
      <c r="H429" s="1864"/>
      <c r="I429" s="1864"/>
      <c r="J429" s="1864"/>
      <c r="K429" s="1864"/>
      <c r="L429" s="1864"/>
      <c r="M429" s="1864"/>
      <c r="N429" s="1864"/>
      <c r="O429" s="1864"/>
      <c r="P429" s="1864"/>
      <c r="Q429" s="1864"/>
      <c r="R429" s="1864"/>
      <c r="S429" s="1864"/>
    </row>
    <row r="430" spans="2:19" s="167" customFormat="1" x14ac:dyDescent="0.25">
      <c r="B430" s="1850"/>
      <c r="C430" s="1851"/>
      <c r="E430" s="1864"/>
      <c r="F430" s="1864"/>
      <c r="G430" s="1864"/>
      <c r="H430" s="1864"/>
      <c r="I430" s="1864"/>
      <c r="J430" s="1864"/>
      <c r="K430" s="1864"/>
      <c r="L430" s="1864"/>
      <c r="M430" s="1864"/>
      <c r="N430" s="1864"/>
      <c r="O430" s="1864"/>
      <c r="P430" s="1864"/>
      <c r="Q430" s="1864"/>
      <c r="R430" s="1864"/>
      <c r="S430" s="1864"/>
    </row>
    <row r="431" spans="2:19" s="167" customFormat="1" x14ac:dyDescent="0.25">
      <c r="B431" s="1850"/>
      <c r="C431" s="1851"/>
      <c r="E431" s="1864"/>
      <c r="F431" s="1864"/>
      <c r="G431" s="1864"/>
      <c r="H431" s="1864"/>
      <c r="I431" s="1864"/>
      <c r="J431" s="1864"/>
      <c r="K431" s="1864"/>
      <c r="L431" s="1864"/>
      <c r="M431" s="1864"/>
      <c r="N431" s="1864"/>
      <c r="O431" s="1864"/>
      <c r="P431" s="1864"/>
      <c r="Q431" s="1864"/>
      <c r="R431" s="1864"/>
      <c r="S431" s="1864"/>
    </row>
    <row r="432" spans="2:19" s="167" customFormat="1" x14ac:dyDescent="0.25">
      <c r="B432" s="1850"/>
      <c r="C432" s="1851"/>
      <c r="E432" s="1864"/>
      <c r="F432" s="1864"/>
      <c r="G432" s="1864"/>
      <c r="H432" s="1864"/>
      <c r="I432" s="1864"/>
      <c r="J432" s="1864"/>
      <c r="K432" s="1864"/>
      <c r="L432" s="1864"/>
      <c r="M432" s="1864"/>
      <c r="N432" s="1864"/>
      <c r="O432" s="1864"/>
      <c r="P432" s="1864"/>
      <c r="Q432" s="1864"/>
      <c r="R432" s="1864"/>
      <c r="S432" s="1864"/>
    </row>
  </sheetData>
  <mergeCells count="2">
    <mergeCell ref="B170:C170"/>
    <mergeCell ref="B171:C17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5"/>
  <sheetViews>
    <sheetView topLeftCell="A28" workbookViewId="0"/>
  </sheetViews>
  <sheetFormatPr defaultRowHeight="15" x14ac:dyDescent="0.25"/>
  <cols>
    <col min="2" max="2" width="19.42578125" customWidth="1"/>
    <col min="3" max="5" width="10.42578125" customWidth="1"/>
  </cols>
  <sheetData>
    <row r="2" spans="2:5" x14ac:dyDescent="0.25">
      <c r="B2" s="431" t="s">
        <v>1331</v>
      </c>
    </row>
    <row r="3" spans="2:5" ht="15.75" thickBot="1" x14ac:dyDescent="0.3"/>
    <row r="4" spans="2:5" ht="25.5" customHeight="1" thickBot="1" x14ac:dyDescent="0.3">
      <c r="B4" s="7776" t="s">
        <v>1329</v>
      </c>
      <c r="C4" s="7777"/>
      <c r="D4" s="7777"/>
      <c r="E4" s="7729" t="s">
        <v>1330</v>
      </c>
    </row>
    <row r="5" spans="2:5" ht="22.5" customHeight="1" thickBot="1" x14ac:dyDescent="0.3">
      <c r="B5" s="1951" t="s">
        <v>1266</v>
      </c>
      <c r="C5" s="1952" t="s">
        <v>1</v>
      </c>
      <c r="D5" s="1953" t="s">
        <v>2360</v>
      </c>
      <c r="E5" s="7730"/>
    </row>
    <row r="6" spans="2:5" x14ac:dyDescent="0.25">
      <c r="B6" s="1954" t="s">
        <v>1267</v>
      </c>
      <c r="C6" s="2129">
        <v>206</v>
      </c>
      <c r="D6" s="2130">
        <v>194</v>
      </c>
      <c r="E6" s="2131">
        <v>-5.8252427184466029</v>
      </c>
    </row>
    <row r="7" spans="2:5" x14ac:dyDescent="0.25">
      <c r="B7" s="1958" t="s">
        <v>1268</v>
      </c>
      <c r="C7" s="1971">
        <v>12</v>
      </c>
      <c r="D7" s="1962">
        <v>22</v>
      </c>
      <c r="E7" s="2132">
        <v>83.333333333333314</v>
      </c>
    </row>
    <row r="8" spans="2:5" x14ac:dyDescent="0.25">
      <c r="B8" s="1958" t="s">
        <v>1269</v>
      </c>
      <c r="C8" s="1971">
        <v>101</v>
      </c>
      <c r="D8" s="1962">
        <v>106</v>
      </c>
      <c r="E8" s="2132">
        <v>4.9504950495049513</v>
      </c>
    </row>
    <row r="9" spans="2:5" x14ac:dyDescent="0.25">
      <c r="B9" s="1958" t="s">
        <v>1270</v>
      </c>
      <c r="C9" s="1971">
        <v>42</v>
      </c>
      <c r="D9" s="1962">
        <v>84</v>
      </c>
      <c r="E9" s="2132">
        <v>100</v>
      </c>
    </row>
    <row r="10" spans="2:5" x14ac:dyDescent="0.25">
      <c r="B10" s="1958" t="s">
        <v>1271</v>
      </c>
      <c r="C10" s="1971">
        <v>12</v>
      </c>
      <c r="D10" s="2133">
        <v>21</v>
      </c>
      <c r="E10" s="2132">
        <v>75</v>
      </c>
    </row>
    <row r="11" spans="2:5" x14ac:dyDescent="0.25">
      <c r="B11" s="1958" t="s">
        <v>1272</v>
      </c>
      <c r="C11" s="1971">
        <v>70</v>
      </c>
      <c r="D11" s="2133">
        <v>146</v>
      </c>
      <c r="E11" s="2132">
        <v>108.57142857142858</v>
      </c>
    </row>
    <row r="12" spans="2:5" x14ac:dyDescent="0.25">
      <c r="B12" s="1958" t="s">
        <v>1273</v>
      </c>
      <c r="C12" s="1971">
        <v>67</v>
      </c>
      <c r="D12" s="2133">
        <v>61</v>
      </c>
      <c r="E12" s="2132">
        <v>-8.9552238805970177</v>
      </c>
    </row>
    <row r="13" spans="2:5" x14ac:dyDescent="0.25">
      <c r="B13" s="1958" t="s">
        <v>1274</v>
      </c>
      <c r="C13" s="1971">
        <v>22</v>
      </c>
      <c r="D13" s="2133">
        <v>83</v>
      </c>
      <c r="E13" s="2132">
        <v>277.27272727272731</v>
      </c>
    </row>
    <row r="14" spans="2:5" x14ac:dyDescent="0.25">
      <c r="B14" s="1958" t="s">
        <v>1275</v>
      </c>
      <c r="C14" s="1971">
        <v>67</v>
      </c>
      <c r="D14" s="2133">
        <v>82</v>
      </c>
      <c r="E14" s="2132">
        <v>22.388059701492537</v>
      </c>
    </row>
    <row r="15" spans="2:5" x14ac:dyDescent="0.25">
      <c r="B15" s="1958" t="s">
        <v>1276</v>
      </c>
      <c r="C15" s="1971">
        <v>543</v>
      </c>
      <c r="D15" s="2133">
        <v>520</v>
      </c>
      <c r="E15" s="2132">
        <v>-4.235727440147329</v>
      </c>
    </row>
    <row r="16" spans="2:5" x14ac:dyDescent="0.25">
      <c r="B16" s="1958" t="s">
        <v>1277</v>
      </c>
      <c r="C16" s="1971">
        <v>4</v>
      </c>
      <c r="D16" s="2133">
        <v>14</v>
      </c>
      <c r="E16" s="2132">
        <v>250</v>
      </c>
    </row>
    <row r="17" spans="2:5" x14ac:dyDescent="0.25">
      <c r="B17" s="1958" t="s">
        <v>1278</v>
      </c>
      <c r="C17" s="1971">
        <v>1</v>
      </c>
      <c r="D17" s="2133">
        <v>7</v>
      </c>
      <c r="E17" s="2132">
        <v>600</v>
      </c>
    </row>
    <row r="18" spans="2:5" x14ac:dyDescent="0.25">
      <c r="B18" s="1958" t="s">
        <v>1279</v>
      </c>
      <c r="C18" s="1971">
        <v>20</v>
      </c>
      <c r="D18" s="2133">
        <v>27</v>
      </c>
      <c r="E18" s="2132">
        <v>35</v>
      </c>
    </row>
    <row r="19" spans="2:5" x14ac:dyDescent="0.25">
      <c r="B19" s="1958" t="s">
        <v>1280</v>
      </c>
      <c r="C19" s="1971">
        <v>23</v>
      </c>
      <c r="D19" s="2133">
        <v>21</v>
      </c>
      <c r="E19" s="2132">
        <v>-8.6956521739130466</v>
      </c>
    </row>
    <row r="20" spans="2:5" x14ac:dyDescent="0.25">
      <c r="B20" s="1958" t="s">
        <v>1281</v>
      </c>
      <c r="C20" s="1971">
        <v>56</v>
      </c>
      <c r="D20" s="2133">
        <v>85</v>
      </c>
      <c r="E20" s="2132">
        <v>51.785714285714278</v>
      </c>
    </row>
    <row r="21" spans="2:5" x14ac:dyDescent="0.25">
      <c r="B21" s="1958" t="s">
        <v>1282</v>
      </c>
      <c r="C21" s="1971">
        <v>34</v>
      </c>
      <c r="D21" s="2133">
        <v>34</v>
      </c>
      <c r="E21" s="2132">
        <v>0</v>
      </c>
    </row>
    <row r="22" spans="2:5" x14ac:dyDescent="0.25">
      <c r="B22" s="1958" t="s">
        <v>1283</v>
      </c>
      <c r="C22" s="1971">
        <v>28</v>
      </c>
      <c r="D22" s="2133">
        <v>40</v>
      </c>
      <c r="E22" s="2132">
        <v>42.857142857142861</v>
      </c>
    </row>
    <row r="23" spans="2:5" x14ac:dyDescent="0.25">
      <c r="B23" s="1958" t="s">
        <v>1284</v>
      </c>
      <c r="C23" s="1971">
        <v>37</v>
      </c>
      <c r="D23" s="2133">
        <v>66</v>
      </c>
      <c r="E23" s="2132">
        <v>78.378378378378386</v>
      </c>
    </row>
    <row r="24" spans="2:5" x14ac:dyDescent="0.25">
      <c r="B24" s="1958" t="s">
        <v>1285</v>
      </c>
      <c r="C24" s="1971">
        <v>2</v>
      </c>
      <c r="D24" s="2133">
        <v>11</v>
      </c>
      <c r="E24" s="2132">
        <v>450</v>
      </c>
    </row>
    <row r="25" spans="2:5" x14ac:dyDescent="0.25">
      <c r="B25" s="1958" t="s">
        <v>1286</v>
      </c>
      <c r="C25" s="1971">
        <v>6</v>
      </c>
      <c r="D25" s="2133">
        <v>6</v>
      </c>
      <c r="E25" s="2132">
        <v>0</v>
      </c>
    </row>
    <row r="26" spans="2:5" x14ac:dyDescent="0.25">
      <c r="B26" s="1958" t="s">
        <v>1287</v>
      </c>
      <c r="C26" s="1971">
        <v>48</v>
      </c>
      <c r="D26" s="2133">
        <v>42</v>
      </c>
      <c r="E26" s="2132">
        <v>-12.5</v>
      </c>
    </row>
    <row r="27" spans="2:5" x14ac:dyDescent="0.25">
      <c r="B27" s="1958" t="s">
        <v>1288</v>
      </c>
      <c r="C27" s="1971">
        <v>12</v>
      </c>
      <c r="D27" s="2133">
        <v>14</v>
      </c>
      <c r="E27" s="2132">
        <v>16.666666666666671</v>
      </c>
    </row>
    <row r="28" spans="2:5" x14ac:dyDescent="0.25">
      <c r="B28" s="1958" t="s">
        <v>1289</v>
      </c>
      <c r="C28" s="1971">
        <v>38</v>
      </c>
      <c r="D28" s="2133">
        <v>56</v>
      </c>
      <c r="E28" s="2132">
        <v>47.368421052631561</v>
      </c>
    </row>
    <row r="29" spans="2:5" x14ac:dyDescent="0.25">
      <c r="B29" s="1958" t="s">
        <v>1290</v>
      </c>
      <c r="C29" s="1971">
        <v>0</v>
      </c>
      <c r="D29" s="2133">
        <v>1</v>
      </c>
      <c r="E29" s="2132" t="s">
        <v>613</v>
      </c>
    </row>
    <row r="30" spans="2:5" x14ac:dyDescent="0.25">
      <c r="B30" s="1958" t="s">
        <v>1291</v>
      </c>
      <c r="C30" s="1971">
        <v>2</v>
      </c>
      <c r="D30" s="2133">
        <v>20</v>
      </c>
      <c r="E30" s="2132">
        <v>900</v>
      </c>
    </row>
    <row r="31" spans="2:5" x14ac:dyDescent="0.25">
      <c r="B31" s="1958" t="s">
        <v>1292</v>
      </c>
      <c r="C31" s="1971">
        <v>0</v>
      </c>
      <c r="D31" s="2133">
        <v>0</v>
      </c>
      <c r="E31" s="2132" t="s">
        <v>613</v>
      </c>
    </row>
    <row r="32" spans="2:5" x14ac:dyDescent="0.25">
      <c r="B32" s="1958" t="s">
        <v>1293</v>
      </c>
      <c r="C32" s="1971">
        <v>0</v>
      </c>
      <c r="D32" s="2133">
        <v>0</v>
      </c>
      <c r="E32" s="2132" t="s">
        <v>613</v>
      </c>
    </row>
    <row r="33" spans="2:5" x14ac:dyDescent="0.25">
      <c r="B33" s="1958" t="s">
        <v>1294</v>
      </c>
      <c r="C33" s="1971">
        <v>1</v>
      </c>
      <c r="D33" s="2133">
        <v>4</v>
      </c>
      <c r="E33" s="2132">
        <v>300</v>
      </c>
    </row>
    <row r="34" spans="2:5" x14ac:dyDescent="0.25">
      <c r="B34" s="1958" t="s">
        <v>1295</v>
      </c>
      <c r="C34" s="1971">
        <v>9</v>
      </c>
      <c r="D34" s="2133">
        <v>10</v>
      </c>
      <c r="E34" s="2132">
        <v>11.111111111111114</v>
      </c>
    </row>
    <row r="35" spans="2:5" x14ac:dyDescent="0.25">
      <c r="B35" s="1958" t="s">
        <v>1296</v>
      </c>
      <c r="C35" s="1971">
        <v>7</v>
      </c>
      <c r="D35" s="2133">
        <v>4</v>
      </c>
      <c r="E35" s="2132">
        <v>-42.857142857142861</v>
      </c>
    </row>
    <row r="36" spans="2:5" x14ac:dyDescent="0.25">
      <c r="B36" s="1958" t="s">
        <v>1297</v>
      </c>
      <c r="C36" s="1971">
        <v>1</v>
      </c>
      <c r="D36" s="2133">
        <v>4</v>
      </c>
      <c r="E36" s="2132">
        <v>300</v>
      </c>
    </row>
    <row r="37" spans="2:5" x14ac:dyDescent="0.25">
      <c r="B37" s="1958" t="s">
        <v>1298</v>
      </c>
      <c r="C37" s="1971">
        <v>13</v>
      </c>
      <c r="D37" s="2133">
        <v>14</v>
      </c>
      <c r="E37" s="2132">
        <v>7.6923076923076934</v>
      </c>
    </row>
    <row r="38" spans="2:5" x14ac:dyDescent="0.25">
      <c r="B38" s="1958" t="s">
        <v>1299</v>
      </c>
      <c r="C38" s="1971">
        <v>214</v>
      </c>
      <c r="D38" s="2133">
        <v>284</v>
      </c>
      <c r="E38" s="2132">
        <v>32.710280373831779</v>
      </c>
    </row>
    <row r="39" spans="2:5" x14ac:dyDescent="0.25">
      <c r="B39" s="1958" t="s">
        <v>1300</v>
      </c>
      <c r="C39" s="1971">
        <v>6</v>
      </c>
      <c r="D39" s="2133">
        <v>10</v>
      </c>
      <c r="E39" s="2132">
        <v>66.666666666666686</v>
      </c>
    </row>
    <row r="40" spans="2:5" x14ac:dyDescent="0.25">
      <c r="B40" s="1958" t="s">
        <v>1301</v>
      </c>
      <c r="C40" s="1971">
        <v>22</v>
      </c>
      <c r="D40" s="2133">
        <v>61</v>
      </c>
      <c r="E40" s="2132">
        <v>177.27272727272731</v>
      </c>
    </row>
    <row r="41" spans="2:5" x14ac:dyDescent="0.25">
      <c r="B41" s="1958" t="s">
        <v>1302</v>
      </c>
      <c r="C41" s="1971">
        <v>255</v>
      </c>
      <c r="D41" s="2133">
        <v>287</v>
      </c>
      <c r="E41" s="2132">
        <v>12.549019607843135</v>
      </c>
    </row>
    <row r="42" spans="2:5" x14ac:dyDescent="0.25">
      <c r="B42" s="1958" t="s">
        <v>1303</v>
      </c>
      <c r="C42" s="1971">
        <v>122</v>
      </c>
      <c r="D42" s="2133">
        <v>125</v>
      </c>
      <c r="E42" s="2132">
        <v>2.4590163934426101</v>
      </c>
    </row>
    <row r="43" spans="2:5" x14ac:dyDescent="0.25">
      <c r="B43" s="1958" t="s">
        <v>1304</v>
      </c>
      <c r="C43" s="2134">
        <v>14</v>
      </c>
      <c r="D43" s="2133">
        <v>25</v>
      </c>
      <c r="E43" s="2132">
        <v>78.571428571428584</v>
      </c>
    </row>
    <row r="44" spans="2:5" ht="15.75" thickBot="1" x14ac:dyDescent="0.3">
      <c r="B44" s="2135" t="s">
        <v>1305</v>
      </c>
      <c r="C44" s="725">
        <v>351</v>
      </c>
      <c r="D44" s="2136">
        <v>228</v>
      </c>
      <c r="E44" s="2137">
        <v>-35.042735042735046</v>
      </c>
    </row>
    <row r="45" spans="2:5" ht="15.75" thickBot="1" x14ac:dyDescent="0.3">
      <c r="B45" s="1965" t="s">
        <v>14</v>
      </c>
      <c r="C45" s="1967">
        <v>2468</v>
      </c>
      <c r="D45" s="1967">
        <v>2819</v>
      </c>
      <c r="E45" s="2138">
        <v>14.222042139384115</v>
      </c>
    </row>
  </sheetData>
  <mergeCells count="2">
    <mergeCell ref="B4:D4"/>
    <mergeCell ref="E4: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workbookViewId="0">
      <selection activeCell="F39" sqref="F39"/>
    </sheetView>
  </sheetViews>
  <sheetFormatPr defaultRowHeight="15" x14ac:dyDescent="0.25"/>
  <sheetData>
    <row r="1" spans="2:12" x14ac:dyDescent="0.25">
      <c r="B1" s="431" t="s">
        <v>209</v>
      </c>
    </row>
    <row r="2" spans="2:12" ht="15.75" thickBot="1" x14ac:dyDescent="0.3">
      <c r="B2" s="431"/>
    </row>
    <row r="3" spans="2:12" ht="16.5" thickBot="1" x14ac:dyDescent="0.3">
      <c r="B3" s="7162" t="s">
        <v>70</v>
      </c>
      <c r="C3" s="7163"/>
      <c r="D3" s="7163"/>
      <c r="E3" s="7163"/>
      <c r="F3" s="7164"/>
      <c r="G3" s="7165"/>
      <c r="H3" s="7167" t="s">
        <v>71</v>
      </c>
      <c r="I3" s="7168"/>
      <c r="J3" s="7168"/>
      <c r="K3" s="7168"/>
      <c r="L3" s="7169"/>
    </row>
    <row r="4" spans="2:12" x14ac:dyDescent="0.25">
      <c r="B4" s="7170" t="s">
        <v>58</v>
      </c>
      <c r="C4" s="76" t="s">
        <v>59</v>
      </c>
      <c r="D4" s="77"/>
      <c r="E4" s="78" t="s">
        <v>60</v>
      </c>
      <c r="F4" s="77"/>
      <c r="G4" s="7166"/>
      <c r="H4" s="7158" t="s">
        <v>58</v>
      </c>
      <c r="I4" s="98" t="s">
        <v>59</v>
      </c>
      <c r="J4" s="103"/>
      <c r="K4" s="102" t="s">
        <v>60</v>
      </c>
      <c r="L4" s="99"/>
    </row>
    <row r="5" spans="2:12" ht="15.75" thickBot="1" x14ac:dyDescent="0.3">
      <c r="B5" s="7159"/>
      <c r="C5" s="79" t="s">
        <v>1</v>
      </c>
      <c r="D5" s="80" t="s">
        <v>2360</v>
      </c>
      <c r="E5" s="79" t="s">
        <v>1</v>
      </c>
      <c r="F5" s="80" t="s">
        <v>2360</v>
      </c>
      <c r="G5" s="7166"/>
      <c r="H5" s="7159"/>
      <c r="I5" s="109" t="s">
        <v>1</v>
      </c>
      <c r="J5" s="80" t="s">
        <v>2360</v>
      </c>
      <c r="K5" s="79" t="s">
        <v>1</v>
      </c>
      <c r="L5" s="80" t="s">
        <v>2360</v>
      </c>
    </row>
    <row r="6" spans="2:12" x14ac:dyDescent="0.25">
      <c r="B6" s="105" t="s">
        <v>72</v>
      </c>
      <c r="C6" s="110">
        <v>4049</v>
      </c>
      <c r="D6" s="81">
        <v>3766</v>
      </c>
      <c r="E6" s="82">
        <v>4049</v>
      </c>
      <c r="F6" s="83">
        <v>3766</v>
      </c>
      <c r="G6" s="7166"/>
      <c r="H6" s="111" t="s">
        <v>72</v>
      </c>
      <c r="I6" s="110">
        <v>5522</v>
      </c>
      <c r="J6" s="81">
        <v>4167</v>
      </c>
      <c r="K6" s="82">
        <v>5522</v>
      </c>
      <c r="L6" s="83">
        <v>4170</v>
      </c>
    </row>
    <row r="7" spans="2:12" x14ac:dyDescent="0.25">
      <c r="B7" s="112" t="s">
        <v>73</v>
      </c>
      <c r="C7" s="104">
        <v>4401</v>
      </c>
      <c r="D7" s="84">
        <v>4142</v>
      </c>
      <c r="E7" s="85">
        <v>8496</v>
      </c>
      <c r="F7" s="86">
        <v>7946</v>
      </c>
      <c r="G7" s="7166"/>
      <c r="H7" s="112" t="s">
        <v>73</v>
      </c>
      <c r="I7" s="104">
        <v>6706</v>
      </c>
      <c r="J7" s="84">
        <v>4837</v>
      </c>
      <c r="K7" s="85">
        <v>12242</v>
      </c>
      <c r="L7" s="86">
        <v>9028</v>
      </c>
    </row>
    <row r="8" spans="2:12" x14ac:dyDescent="0.25">
      <c r="B8" s="112" t="s">
        <v>74</v>
      </c>
      <c r="C8" s="104">
        <v>4820</v>
      </c>
      <c r="D8" s="84">
        <v>4679</v>
      </c>
      <c r="E8" s="85">
        <v>13354</v>
      </c>
      <c r="F8" s="86">
        <v>12667</v>
      </c>
      <c r="G8" s="7166"/>
      <c r="H8" s="112" t="s">
        <v>74</v>
      </c>
      <c r="I8" s="104">
        <v>7203</v>
      </c>
      <c r="J8" s="84">
        <v>6360</v>
      </c>
      <c r="K8" s="85">
        <v>19445</v>
      </c>
      <c r="L8" s="86">
        <v>15388</v>
      </c>
    </row>
    <row r="9" spans="2:12" x14ac:dyDescent="0.25">
      <c r="B9" s="112" t="s">
        <v>75</v>
      </c>
      <c r="C9" s="104">
        <v>4634</v>
      </c>
      <c r="D9" s="84">
        <v>4191</v>
      </c>
      <c r="E9" s="85">
        <v>18048</v>
      </c>
      <c r="F9" s="86">
        <v>16914</v>
      </c>
      <c r="G9" s="7166"/>
      <c r="H9" s="112" t="s">
        <v>75</v>
      </c>
      <c r="I9" s="104">
        <v>6102</v>
      </c>
      <c r="J9" s="6241">
        <v>4973</v>
      </c>
      <c r="K9" s="85">
        <v>25547</v>
      </c>
      <c r="L9" s="6242">
        <v>20352</v>
      </c>
    </row>
    <row r="10" spans="2:12" x14ac:dyDescent="0.25">
      <c r="B10" s="112" t="s">
        <v>76</v>
      </c>
      <c r="C10" s="104">
        <v>4183</v>
      </c>
      <c r="D10" s="84">
        <v>4776</v>
      </c>
      <c r="E10" s="85">
        <v>22282</v>
      </c>
      <c r="F10" s="86">
        <v>21759</v>
      </c>
      <c r="G10" s="7166"/>
      <c r="H10" s="112" t="s">
        <v>76</v>
      </c>
      <c r="I10" s="104">
        <v>6142</v>
      </c>
      <c r="J10" s="84">
        <v>4913</v>
      </c>
      <c r="K10" s="85">
        <v>31689</v>
      </c>
      <c r="L10" s="86">
        <v>25274</v>
      </c>
    </row>
    <row r="11" spans="2:12" x14ac:dyDescent="0.25">
      <c r="B11" s="112" t="s">
        <v>77</v>
      </c>
      <c r="C11" s="104">
        <v>4599</v>
      </c>
      <c r="D11" s="84">
        <v>4698</v>
      </c>
      <c r="E11" s="87">
        <v>26964</v>
      </c>
      <c r="F11" s="88">
        <v>26481</v>
      </c>
      <c r="G11" s="7166"/>
      <c r="H11" s="112" t="s">
        <v>77</v>
      </c>
      <c r="I11" s="104">
        <v>5916</v>
      </c>
      <c r="J11" s="84">
        <v>5485</v>
      </c>
      <c r="K11" s="87">
        <v>37591</v>
      </c>
      <c r="L11" s="88">
        <v>30750</v>
      </c>
    </row>
    <row r="12" spans="2:12" x14ac:dyDescent="0.25">
      <c r="B12" s="106" t="s">
        <v>78</v>
      </c>
      <c r="C12" s="113">
        <v>5069</v>
      </c>
      <c r="D12" s="89">
        <v>5120</v>
      </c>
      <c r="E12" s="90">
        <v>32077</v>
      </c>
      <c r="F12" s="91">
        <v>31729</v>
      </c>
      <c r="G12" s="7166"/>
      <c r="H12" s="112" t="s">
        <v>78</v>
      </c>
      <c r="I12" s="113">
        <v>7188</v>
      </c>
      <c r="J12" s="84">
        <v>6487</v>
      </c>
      <c r="K12" s="85">
        <v>44793</v>
      </c>
      <c r="L12" s="86">
        <v>37237</v>
      </c>
    </row>
    <row r="13" spans="2:12" x14ac:dyDescent="0.25">
      <c r="B13" s="114" t="s">
        <v>79</v>
      </c>
      <c r="C13" s="115">
        <v>4607</v>
      </c>
      <c r="D13" s="92">
        <v>3814</v>
      </c>
      <c r="E13" s="90">
        <v>36722</v>
      </c>
      <c r="F13" s="91">
        <v>36658</v>
      </c>
      <c r="G13" s="7166"/>
      <c r="H13" s="112" t="s">
        <v>79</v>
      </c>
      <c r="I13" s="115">
        <v>7084</v>
      </c>
      <c r="J13" s="84">
        <v>6893</v>
      </c>
      <c r="K13" s="85">
        <v>51877</v>
      </c>
      <c r="L13" s="86">
        <v>44130</v>
      </c>
    </row>
    <row r="14" spans="2:12" x14ac:dyDescent="0.25">
      <c r="B14" s="112" t="s">
        <v>80</v>
      </c>
      <c r="C14" s="115">
        <v>4362</v>
      </c>
      <c r="D14" s="92">
        <v>4663</v>
      </c>
      <c r="E14" s="93">
        <v>41120</v>
      </c>
      <c r="F14" s="94">
        <v>41316</v>
      </c>
      <c r="G14" s="7166"/>
      <c r="H14" s="112" t="s">
        <v>80</v>
      </c>
      <c r="I14" s="115">
        <v>5874</v>
      </c>
      <c r="J14" s="92">
        <v>5971</v>
      </c>
      <c r="K14" s="93">
        <v>57751</v>
      </c>
      <c r="L14" s="94">
        <v>50101</v>
      </c>
    </row>
    <row r="15" spans="2:12" x14ac:dyDescent="0.25">
      <c r="B15" s="106" t="s">
        <v>81</v>
      </c>
      <c r="C15" s="113">
        <v>4131</v>
      </c>
      <c r="D15" s="89">
        <v>4689</v>
      </c>
      <c r="E15" s="90">
        <v>45352</v>
      </c>
      <c r="F15" s="91">
        <v>46063</v>
      </c>
      <c r="G15" s="7166"/>
      <c r="H15" s="112" t="s">
        <v>81</v>
      </c>
      <c r="I15" s="113">
        <v>5545</v>
      </c>
      <c r="J15" s="89">
        <v>5517</v>
      </c>
      <c r="K15" s="90">
        <v>63296</v>
      </c>
      <c r="L15" s="91">
        <v>55603</v>
      </c>
    </row>
    <row r="16" spans="2:12" x14ac:dyDescent="0.25">
      <c r="B16" s="106" t="s">
        <v>82</v>
      </c>
      <c r="C16" s="113">
        <v>3967</v>
      </c>
      <c r="D16" s="89">
        <v>4168</v>
      </c>
      <c r="E16" s="90">
        <v>49380</v>
      </c>
      <c r="F16" s="91">
        <v>50261</v>
      </c>
      <c r="G16" s="7166"/>
      <c r="H16" s="112" t="s">
        <v>82</v>
      </c>
      <c r="I16" s="113">
        <v>5240</v>
      </c>
      <c r="J16" s="89">
        <v>4767</v>
      </c>
      <c r="K16" s="90">
        <v>68536</v>
      </c>
      <c r="L16" s="91">
        <v>60370</v>
      </c>
    </row>
    <row r="17" spans="2:12" ht="15.75" thickBot="1" x14ac:dyDescent="0.3">
      <c r="B17" s="107" t="s">
        <v>83</v>
      </c>
      <c r="C17" s="116">
        <v>4918</v>
      </c>
      <c r="D17" s="95">
        <v>4773</v>
      </c>
      <c r="E17" s="96">
        <v>54250</v>
      </c>
      <c r="F17" s="97">
        <v>55131</v>
      </c>
      <c r="G17" s="7166"/>
      <c r="H17" s="117" t="s">
        <v>83</v>
      </c>
      <c r="I17" s="116">
        <v>5181</v>
      </c>
      <c r="J17" s="95">
        <v>4513</v>
      </c>
      <c r="K17" s="96">
        <v>73717</v>
      </c>
      <c r="L17" s="97">
        <v>64890</v>
      </c>
    </row>
    <row r="20" spans="2:12" ht="15.75" thickBot="1" x14ac:dyDescent="0.3"/>
    <row r="21" spans="2:12" ht="16.5" thickBot="1" x14ac:dyDescent="0.3">
      <c r="B21" s="7167" t="s">
        <v>11</v>
      </c>
      <c r="C21" s="7168"/>
      <c r="D21" s="7168"/>
      <c r="E21" s="7168"/>
      <c r="F21" s="7169"/>
      <c r="G21" s="1"/>
      <c r="H21" s="7171" t="s">
        <v>88</v>
      </c>
      <c r="I21" s="7172"/>
      <c r="J21" s="7172"/>
      <c r="K21" s="7172"/>
      <c r="L21" s="7173"/>
    </row>
    <row r="22" spans="2:12" x14ac:dyDescent="0.25">
      <c r="B22" s="7158" t="s">
        <v>58</v>
      </c>
      <c r="C22" s="98" t="s">
        <v>59</v>
      </c>
      <c r="D22" s="99"/>
      <c r="E22" s="78" t="s">
        <v>60</v>
      </c>
      <c r="F22" s="77"/>
      <c r="G22" s="1"/>
      <c r="H22" s="7160" t="s">
        <v>58</v>
      </c>
      <c r="I22" s="76" t="s">
        <v>59</v>
      </c>
      <c r="J22" s="77"/>
      <c r="K22" s="78" t="s">
        <v>60</v>
      </c>
      <c r="L22" s="77"/>
    </row>
    <row r="23" spans="2:12" ht="15.75" thickBot="1" x14ac:dyDescent="0.3">
      <c r="B23" s="7159"/>
      <c r="C23" s="79" t="s">
        <v>1</v>
      </c>
      <c r="D23" s="80" t="s">
        <v>2360</v>
      </c>
      <c r="E23" s="79" t="s">
        <v>1</v>
      </c>
      <c r="F23" s="80" t="s">
        <v>2360</v>
      </c>
      <c r="G23" s="1"/>
      <c r="H23" s="7161"/>
      <c r="I23" s="79" t="s">
        <v>1</v>
      </c>
      <c r="J23" s="80" t="s">
        <v>2360</v>
      </c>
      <c r="K23" s="79" t="s">
        <v>1</v>
      </c>
      <c r="L23" s="80" t="s">
        <v>2360</v>
      </c>
    </row>
    <row r="24" spans="2:12" x14ac:dyDescent="0.25">
      <c r="B24" s="111" t="s">
        <v>72</v>
      </c>
      <c r="C24" s="110">
        <v>250</v>
      </c>
      <c r="D24" s="81">
        <v>519</v>
      </c>
      <c r="E24" s="82">
        <v>250</v>
      </c>
      <c r="F24" s="83">
        <v>519</v>
      </c>
      <c r="G24" s="1"/>
      <c r="H24" s="105" t="s">
        <v>72</v>
      </c>
      <c r="I24" s="110">
        <v>40</v>
      </c>
      <c r="J24" s="81">
        <v>51</v>
      </c>
      <c r="K24" s="82">
        <v>40</v>
      </c>
      <c r="L24" s="83">
        <v>51</v>
      </c>
    </row>
    <row r="25" spans="2:12" x14ac:dyDescent="0.25">
      <c r="B25" s="112" t="s">
        <v>73</v>
      </c>
      <c r="C25" s="104">
        <v>465</v>
      </c>
      <c r="D25" s="84">
        <v>542</v>
      </c>
      <c r="E25" s="85">
        <v>715</v>
      </c>
      <c r="F25" s="86">
        <v>1062</v>
      </c>
      <c r="G25" s="1"/>
      <c r="H25" s="112" t="s">
        <v>73</v>
      </c>
      <c r="I25" s="104">
        <v>40</v>
      </c>
      <c r="J25" s="84">
        <v>33</v>
      </c>
      <c r="K25" s="85">
        <v>81</v>
      </c>
      <c r="L25" s="86">
        <v>84</v>
      </c>
    </row>
    <row r="26" spans="2:12" x14ac:dyDescent="0.25">
      <c r="B26" s="112" t="s">
        <v>74</v>
      </c>
      <c r="C26" s="104">
        <v>104</v>
      </c>
      <c r="D26" s="84">
        <v>240</v>
      </c>
      <c r="E26" s="85">
        <v>715</v>
      </c>
      <c r="F26" s="86">
        <v>3469</v>
      </c>
      <c r="G26" s="1"/>
      <c r="H26" s="112" t="s">
        <v>74</v>
      </c>
      <c r="I26" s="104">
        <v>41</v>
      </c>
      <c r="J26" s="84">
        <v>35</v>
      </c>
      <c r="K26" s="85">
        <v>123</v>
      </c>
      <c r="L26" s="86">
        <v>120</v>
      </c>
    </row>
    <row r="27" spans="2:12" x14ac:dyDescent="0.25">
      <c r="B27" s="112" t="s">
        <v>75</v>
      </c>
      <c r="C27" s="104">
        <v>478</v>
      </c>
      <c r="D27" s="84">
        <v>496</v>
      </c>
      <c r="E27" s="85">
        <v>2234</v>
      </c>
      <c r="F27" s="86">
        <v>3968</v>
      </c>
      <c r="G27" s="1"/>
      <c r="H27" s="112" t="s">
        <v>75</v>
      </c>
      <c r="I27" s="104">
        <v>42</v>
      </c>
      <c r="J27" s="84">
        <v>47</v>
      </c>
      <c r="K27" s="85">
        <v>167</v>
      </c>
      <c r="L27" s="86">
        <v>167</v>
      </c>
    </row>
    <row r="28" spans="2:12" x14ac:dyDescent="0.25">
      <c r="B28" s="112" t="s">
        <v>76</v>
      </c>
      <c r="C28" s="104">
        <v>267</v>
      </c>
      <c r="D28" s="84">
        <v>438</v>
      </c>
      <c r="E28" s="85">
        <v>2502</v>
      </c>
      <c r="F28" s="86">
        <v>4411</v>
      </c>
      <c r="G28" s="1"/>
      <c r="H28" s="112" t="s">
        <v>76</v>
      </c>
      <c r="I28" s="104">
        <v>51</v>
      </c>
      <c r="J28" s="84">
        <v>54</v>
      </c>
      <c r="K28" s="85">
        <v>220</v>
      </c>
      <c r="L28" s="86">
        <v>223</v>
      </c>
    </row>
    <row r="29" spans="2:12" x14ac:dyDescent="0.25">
      <c r="B29" s="112" t="s">
        <v>77</v>
      </c>
      <c r="C29" s="104">
        <v>542</v>
      </c>
      <c r="D29" s="84">
        <v>459</v>
      </c>
      <c r="E29" s="87">
        <v>3045</v>
      </c>
      <c r="F29" s="88">
        <v>4870</v>
      </c>
      <c r="G29" s="1"/>
      <c r="H29" s="112" t="s">
        <v>77</v>
      </c>
      <c r="I29" s="104">
        <v>56</v>
      </c>
      <c r="J29" s="84">
        <v>47</v>
      </c>
      <c r="K29" s="87">
        <v>279</v>
      </c>
      <c r="L29" s="88">
        <v>272</v>
      </c>
    </row>
    <row r="30" spans="2:12" x14ac:dyDescent="0.25">
      <c r="B30" s="112" t="s">
        <v>78</v>
      </c>
      <c r="C30" s="113">
        <v>737</v>
      </c>
      <c r="D30" s="89">
        <v>1070</v>
      </c>
      <c r="E30" s="90">
        <v>3783</v>
      </c>
      <c r="F30" s="91">
        <v>5941</v>
      </c>
      <c r="G30" s="1"/>
      <c r="H30" s="106" t="s">
        <v>78</v>
      </c>
      <c r="I30" s="113">
        <v>58</v>
      </c>
      <c r="J30" s="89">
        <v>39</v>
      </c>
      <c r="K30" s="90">
        <v>338</v>
      </c>
      <c r="L30" s="91">
        <v>313</v>
      </c>
    </row>
    <row r="31" spans="2:12" x14ac:dyDescent="0.25">
      <c r="B31" s="112" t="s">
        <v>79</v>
      </c>
      <c r="C31" s="113">
        <v>713</v>
      </c>
      <c r="D31" s="89">
        <v>886</v>
      </c>
      <c r="E31" s="90">
        <v>4488</v>
      </c>
      <c r="F31" s="91">
        <v>6826</v>
      </c>
      <c r="G31" s="1"/>
      <c r="H31" s="114" t="s">
        <v>79</v>
      </c>
      <c r="I31" s="115">
        <v>53</v>
      </c>
      <c r="J31" s="89">
        <v>45</v>
      </c>
      <c r="K31" s="85">
        <v>392</v>
      </c>
      <c r="L31" s="91">
        <v>359</v>
      </c>
    </row>
    <row r="32" spans="2:12" x14ac:dyDescent="0.25">
      <c r="B32" s="6243" t="s">
        <v>80</v>
      </c>
      <c r="C32" s="6244">
        <v>567</v>
      </c>
      <c r="D32" s="6241">
        <v>356</v>
      </c>
      <c r="E32" s="6245">
        <v>5065</v>
      </c>
      <c r="F32" s="6242">
        <v>7182</v>
      </c>
      <c r="G32" s="6246"/>
      <c r="H32" s="6243" t="s">
        <v>80</v>
      </c>
      <c r="I32" s="6244">
        <v>34</v>
      </c>
      <c r="J32" s="6241">
        <v>45</v>
      </c>
      <c r="K32" s="6245">
        <v>434</v>
      </c>
      <c r="L32" s="6242">
        <v>405</v>
      </c>
    </row>
    <row r="33" spans="2:12" x14ac:dyDescent="0.25">
      <c r="B33" s="112" t="s">
        <v>81</v>
      </c>
      <c r="C33" s="113">
        <v>321</v>
      </c>
      <c r="D33" s="89">
        <v>348</v>
      </c>
      <c r="E33" s="90">
        <v>5386</v>
      </c>
      <c r="F33" s="91">
        <v>7534</v>
      </c>
      <c r="G33" s="1"/>
      <c r="H33" s="106" t="s">
        <v>81</v>
      </c>
      <c r="I33" s="113">
        <v>50</v>
      </c>
      <c r="J33" s="89">
        <v>57</v>
      </c>
      <c r="K33" s="90">
        <v>484</v>
      </c>
      <c r="L33" s="91">
        <v>462</v>
      </c>
    </row>
    <row r="34" spans="2:12" x14ac:dyDescent="0.25">
      <c r="B34" s="112" t="s">
        <v>82</v>
      </c>
      <c r="C34" s="113">
        <v>226</v>
      </c>
      <c r="D34" s="89">
        <v>232</v>
      </c>
      <c r="E34" s="90">
        <v>5613</v>
      </c>
      <c r="F34" s="91">
        <v>7766</v>
      </c>
      <c r="G34" s="1"/>
      <c r="H34" s="106" t="s">
        <v>82</v>
      </c>
      <c r="I34" s="113">
        <v>47</v>
      </c>
      <c r="J34" s="89">
        <v>29</v>
      </c>
      <c r="K34" s="90">
        <v>533</v>
      </c>
      <c r="L34" s="91">
        <v>495</v>
      </c>
    </row>
    <row r="35" spans="2:12" ht="15.75" thickBot="1" x14ac:dyDescent="0.3">
      <c r="B35" s="117" t="s">
        <v>83</v>
      </c>
      <c r="C35" s="116">
        <v>334</v>
      </c>
      <c r="D35" s="95">
        <v>306</v>
      </c>
      <c r="E35" s="96">
        <v>5947</v>
      </c>
      <c r="F35" s="97">
        <v>8072</v>
      </c>
      <c r="G35" s="1"/>
      <c r="H35" s="107" t="s">
        <v>83</v>
      </c>
      <c r="I35" s="116">
        <v>39</v>
      </c>
      <c r="J35" s="95">
        <v>32</v>
      </c>
      <c r="K35" s="100">
        <v>572</v>
      </c>
      <c r="L35" s="101">
        <v>529</v>
      </c>
    </row>
  </sheetData>
  <mergeCells count="9">
    <mergeCell ref="B22:B23"/>
    <mergeCell ref="H22:H23"/>
    <mergeCell ref="B3:F3"/>
    <mergeCell ref="G3:G17"/>
    <mergeCell ref="H3:L3"/>
    <mergeCell ref="B4:B5"/>
    <mergeCell ref="H4:H5"/>
    <mergeCell ref="B21:F21"/>
    <mergeCell ref="H21:L2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281"/>
  <sheetViews>
    <sheetView topLeftCell="A148" workbookViewId="0">
      <selection activeCell="A256" sqref="A256:K256"/>
    </sheetView>
  </sheetViews>
  <sheetFormatPr defaultRowHeight="15" x14ac:dyDescent="0.25"/>
  <cols>
    <col min="1" max="1" width="20.140625" customWidth="1"/>
    <col min="2" max="3" width="7.5703125" customWidth="1"/>
    <col min="4" max="4" width="6.85546875" customWidth="1"/>
    <col min="5" max="5" width="7" customWidth="1"/>
    <col min="6" max="6" width="7.5703125" customWidth="1"/>
    <col min="7" max="7" width="6.42578125" customWidth="1"/>
    <col min="8" max="8" width="7.42578125" customWidth="1"/>
    <col min="9" max="9" width="7.7109375" customWidth="1"/>
    <col min="10" max="10" width="7.42578125" customWidth="1"/>
    <col min="11" max="11" width="8" customWidth="1"/>
    <col min="12" max="13" width="7.5703125" customWidth="1"/>
    <col min="15" max="15" width="19.5703125" customWidth="1"/>
    <col min="16" max="16" width="10.5703125" customWidth="1"/>
    <col min="17" max="17" width="12" customWidth="1"/>
    <col min="18" max="22" width="9.85546875" customWidth="1"/>
    <col min="23" max="23" width="12.28515625" customWidth="1"/>
    <col min="24" max="24" width="9.85546875" customWidth="1"/>
    <col min="25" max="25" width="5.7109375" customWidth="1"/>
    <col min="26" max="26" width="6.28515625" customWidth="1"/>
    <col min="27" max="27" width="7.5703125" customWidth="1"/>
    <col min="29" max="29" width="24.85546875" customWidth="1"/>
    <col min="30" max="30" width="7.85546875" customWidth="1"/>
    <col min="31" max="31" width="5.7109375" customWidth="1"/>
    <col min="32" max="32" width="6.28515625" customWidth="1"/>
    <col min="33" max="33" width="5.7109375" customWidth="1"/>
    <col min="34" max="34" width="6.28515625" customWidth="1"/>
    <col min="35" max="35" width="5.7109375" customWidth="1"/>
    <col min="36" max="36" width="6.5703125" customWidth="1"/>
    <col min="37" max="37" width="5.7109375" customWidth="1"/>
    <col min="38" max="38" width="6.28515625" customWidth="1"/>
    <col min="39" max="39" width="5.7109375" customWidth="1"/>
    <col min="40" max="40" width="6.28515625" customWidth="1"/>
  </cols>
  <sheetData>
    <row r="2" spans="1:13" x14ac:dyDescent="0.25">
      <c r="A2" s="431" t="s">
        <v>1375</v>
      </c>
    </row>
    <row r="3" spans="1:13" ht="30" customHeight="1" x14ac:dyDescent="0.25">
      <c r="A3" s="7295" t="s">
        <v>2855</v>
      </c>
      <c r="B3" s="7295"/>
      <c r="C3" s="7295"/>
      <c r="D3" s="7295"/>
      <c r="E3" s="7295"/>
      <c r="F3" s="7295"/>
      <c r="G3" s="7295"/>
      <c r="H3" s="7295"/>
      <c r="I3" s="7295"/>
      <c r="J3" s="7295"/>
      <c r="K3" s="7295"/>
      <c r="L3" s="7295"/>
      <c r="M3" s="7295"/>
    </row>
    <row r="4" spans="1:13" ht="36" customHeight="1" thickBot="1" x14ac:dyDescent="0.3">
      <c r="A4" s="7798" t="s">
        <v>2856</v>
      </c>
      <c r="B4" s="7798"/>
      <c r="C4" s="7798"/>
      <c r="D4" s="7798"/>
      <c r="E4" s="7798"/>
      <c r="F4" s="7798"/>
      <c r="G4" s="7798"/>
      <c r="H4" s="7798"/>
      <c r="I4" s="7798"/>
      <c r="J4" s="7798"/>
      <c r="K4" s="7798"/>
      <c r="L4" s="7798"/>
      <c r="M4" s="7798"/>
    </row>
    <row r="5" spans="1:13" ht="15.75" customHeight="1" thickBot="1" x14ac:dyDescent="0.3">
      <c r="A5" s="7778" t="s">
        <v>7</v>
      </c>
      <c r="B5" s="7781" t="s">
        <v>1376</v>
      </c>
      <c r="C5" s="7782"/>
      <c r="D5" s="7783"/>
      <c r="E5" s="7787" t="s">
        <v>1377</v>
      </c>
      <c r="F5" s="7788"/>
      <c r="G5" s="7788"/>
      <c r="H5" s="7788"/>
      <c r="I5" s="7788"/>
      <c r="J5" s="7788"/>
      <c r="K5" s="7788"/>
      <c r="L5" s="7788"/>
      <c r="M5" s="7789"/>
    </row>
    <row r="6" spans="1:13" ht="15.75" thickBot="1" x14ac:dyDescent="0.3">
      <c r="A6" s="7779"/>
      <c r="B6" s="7784"/>
      <c r="C6" s="7785"/>
      <c r="D6" s="7786"/>
      <c r="E6" s="7787" t="s">
        <v>1378</v>
      </c>
      <c r="F6" s="7788"/>
      <c r="G6" s="7789"/>
      <c r="H6" s="7787" t="s">
        <v>1379</v>
      </c>
      <c r="I6" s="7788"/>
      <c r="J6" s="7789"/>
      <c r="K6" s="7788" t="s">
        <v>1380</v>
      </c>
      <c r="L6" s="7788"/>
      <c r="M6" s="7789"/>
    </row>
    <row r="7" spans="1:13" ht="15.75" thickBot="1" x14ac:dyDescent="0.3">
      <c r="A7" s="7780"/>
      <c r="B7" s="2439" t="s">
        <v>1381</v>
      </c>
      <c r="C7" s="2440" t="s">
        <v>1382</v>
      </c>
      <c r="D7" s="2441" t="s">
        <v>1383</v>
      </c>
      <c r="E7" s="2439" t="s">
        <v>1381</v>
      </c>
      <c r="F7" s="2442" t="s">
        <v>1382</v>
      </c>
      <c r="G7" s="2443" t="s">
        <v>1383</v>
      </c>
      <c r="H7" s="2439" t="s">
        <v>1381</v>
      </c>
      <c r="I7" s="2442" t="s">
        <v>1382</v>
      </c>
      <c r="J7" s="2443" t="s">
        <v>1383</v>
      </c>
      <c r="K7" s="2439" t="s">
        <v>1381</v>
      </c>
      <c r="L7" s="2442" t="s">
        <v>1382</v>
      </c>
      <c r="M7" s="2443" t="s">
        <v>1383</v>
      </c>
    </row>
    <row r="8" spans="1:13" x14ac:dyDescent="0.25">
      <c r="A8" s="2444" t="s">
        <v>130</v>
      </c>
      <c r="B8" s="2445">
        <v>42295</v>
      </c>
      <c r="C8" s="2446">
        <v>27592</v>
      </c>
      <c r="D8" s="2447">
        <v>65.237025653150496</v>
      </c>
      <c r="E8" s="2448">
        <v>185</v>
      </c>
      <c r="F8" s="2449">
        <v>186</v>
      </c>
      <c r="G8" s="2447">
        <v>100.54054054054053</v>
      </c>
      <c r="H8" s="2448">
        <v>2136</v>
      </c>
      <c r="I8" s="2449">
        <v>2066</v>
      </c>
      <c r="J8" s="2447">
        <v>96.722846441947567</v>
      </c>
      <c r="K8" s="2450">
        <v>39974</v>
      </c>
      <c r="L8" s="2451">
        <v>25340</v>
      </c>
      <c r="M8" s="2452">
        <v>63.391204282783811</v>
      </c>
    </row>
    <row r="9" spans="1:13" ht="24.75" x14ac:dyDescent="0.25">
      <c r="A9" s="2453" t="s">
        <v>62</v>
      </c>
      <c r="B9" s="2454">
        <v>26</v>
      </c>
      <c r="C9" s="2455">
        <v>26</v>
      </c>
      <c r="D9" s="2456">
        <v>100</v>
      </c>
      <c r="E9" s="2457">
        <v>3</v>
      </c>
      <c r="F9" s="2458">
        <v>3</v>
      </c>
      <c r="G9" s="2459">
        <v>100</v>
      </c>
      <c r="H9" s="2457">
        <v>9</v>
      </c>
      <c r="I9" s="2458">
        <v>9</v>
      </c>
      <c r="J9" s="2460">
        <v>100</v>
      </c>
      <c r="K9" s="2461">
        <v>14</v>
      </c>
      <c r="L9" s="2462">
        <v>14</v>
      </c>
      <c r="M9" s="2463">
        <v>100</v>
      </c>
    </row>
    <row r="10" spans="1:13" x14ac:dyDescent="0.25">
      <c r="A10" s="2464" t="s">
        <v>63</v>
      </c>
      <c r="B10" s="2465">
        <v>112</v>
      </c>
      <c r="C10" s="2466">
        <v>128</v>
      </c>
      <c r="D10" s="2467">
        <v>114.28571428571428</v>
      </c>
      <c r="E10" s="2468">
        <v>9</v>
      </c>
      <c r="F10" s="2469">
        <v>9</v>
      </c>
      <c r="G10" s="2467">
        <v>100</v>
      </c>
      <c r="H10" s="2468">
        <v>103</v>
      </c>
      <c r="I10" s="2469">
        <v>103</v>
      </c>
      <c r="J10" s="2467">
        <v>100</v>
      </c>
      <c r="K10" s="2470">
        <v>0</v>
      </c>
      <c r="L10" s="2471">
        <v>16</v>
      </c>
      <c r="M10" s="2459" t="s">
        <v>613</v>
      </c>
    </row>
    <row r="11" spans="1:13" x14ac:dyDescent="0.25">
      <c r="A11" s="2464" t="s">
        <v>132</v>
      </c>
      <c r="B11" s="2465">
        <v>2102</v>
      </c>
      <c r="C11" s="2466">
        <v>2067</v>
      </c>
      <c r="D11" s="2467">
        <v>98.334919124643193</v>
      </c>
      <c r="E11" s="2468">
        <v>41</v>
      </c>
      <c r="F11" s="2469">
        <v>41</v>
      </c>
      <c r="G11" s="2467">
        <v>100</v>
      </c>
      <c r="H11" s="2468">
        <v>598</v>
      </c>
      <c r="I11" s="2469">
        <v>594</v>
      </c>
      <c r="J11" s="2467">
        <v>99.331103678929765</v>
      </c>
      <c r="K11" s="2470">
        <v>1463</v>
      </c>
      <c r="L11" s="2471">
        <v>1432</v>
      </c>
      <c r="M11" s="2459">
        <v>97.881066302118938</v>
      </c>
    </row>
    <row r="12" spans="1:13" x14ac:dyDescent="0.25">
      <c r="A12" s="2464" t="s">
        <v>133</v>
      </c>
      <c r="B12" s="2465">
        <v>4956</v>
      </c>
      <c r="C12" s="2466">
        <v>4938</v>
      </c>
      <c r="D12" s="2467">
        <v>99.63680387409201</v>
      </c>
      <c r="E12" s="2468">
        <v>531</v>
      </c>
      <c r="F12" s="2469">
        <v>531</v>
      </c>
      <c r="G12" s="2467">
        <v>100</v>
      </c>
      <c r="H12" s="2468">
        <v>3599</v>
      </c>
      <c r="I12" s="2472">
        <v>3601</v>
      </c>
      <c r="J12" s="2467">
        <v>100.0555709919422</v>
      </c>
      <c r="K12" s="2470">
        <v>826</v>
      </c>
      <c r="L12" s="2471">
        <v>806</v>
      </c>
      <c r="M12" s="2459">
        <v>97.578692493946733</v>
      </c>
    </row>
    <row r="13" spans="1:13" x14ac:dyDescent="0.25">
      <c r="A13" s="2473" t="s">
        <v>134</v>
      </c>
      <c r="B13" s="2474">
        <v>2402</v>
      </c>
      <c r="C13" s="2475">
        <v>2399</v>
      </c>
      <c r="D13" s="2476">
        <v>99.875104079933379</v>
      </c>
      <c r="E13" s="2477">
        <v>109</v>
      </c>
      <c r="F13" s="2478">
        <v>110</v>
      </c>
      <c r="G13" s="2476">
        <v>100.91743119266054</v>
      </c>
      <c r="H13" s="2477">
        <v>1315</v>
      </c>
      <c r="I13" s="2479">
        <v>1315</v>
      </c>
      <c r="J13" s="2476">
        <v>100</v>
      </c>
      <c r="K13" s="2480">
        <v>978</v>
      </c>
      <c r="L13" s="2481">
        <v>974</v>
      </c>
      <c r="M13" s="2482">
        <v>99.591002044989779</v>
      </c>
    </row>
    <row r="14" spans="1:13" ht="15.75" thickBot="1" x14ac:dyDescent="0.3">
      <c r="A14" s="2483" t="s">
        <v>67</v>
      </c>
      <c r="B14" s="2484">
        <v>1864</v>
      </c>
      <c r="C14" s="2485">
        <v>1162</v>
      </c>
      <c r="D14" s="2486">
        <v>62.339055793991413</v>
      </c>
      <c r="E14" s="2487">
        <v>0</v>
      </c>
      <c r="F14" s="2488">
        <v>0</v>
      </c>
      <c r="G14" s="2486" t="s">
        <v>613</v>
      </c>
      <c r="H14" s="2487">
        <v>568</v>
      </c>
      <c r="I14" s="2489">
        <v>477</v>
      </c>
      <c r="J14" s="2486">
        <v>83.978873239436624</v>
      </c>
      <c r="K14" s="2490">
        <v>1296</v>
      </c>
      <c r="L14" s="2491">
        <v>685</v>
      </c>
      <c r="M14" s="2492">
        <v>52.854938271604937</v>
      </c>
    </row>
    <row r="15" spans="1:13" ht="15.75" thickBot="1" x14ac:dyDescent="0.3">
      <c r="A15" s="2493" t="s">
        <v>136</v>
      </c>
      <c r="B15" s="2494">
        <v>53757</v>
      </c>
      <c r="C15" s="2495">
        <v>38312</v>
      </c>
      <c r="D15" s="2496">
        <v>71.268858009189501</v>
      </c>
      <c r="E15" s="2497">
        <v>878</v>
      </c>
      <c r="F15" s="2498">
        <v>880</v>
      </c>
      <c r="G15" s="2496">
        <v>100.22779043280184</v>
      </c>
      <c r="H15" s="2497">
        <v>8328</v>
      </c>
      <c r="I15" s="2498">
        <v>8165</v>
      </c>
      <c r="J15" s="2496">
        <v>98.042747358309327</v>
      </c>
      <c r="K15" s="2499">
        <v>44551</v>
      </c>
      <c r="L15" s="2500">
        <v>29267</v>
      </c>
      <c r="M15" s="2501">
        <v>65.693250432089073</v>
      </c>
    </row>
    <row r="16" spans="1:13" ht="15.75" thickBot="1" x14ac:dyDescent="0.3">
      <c r="A16" s="2502" t="s">
        <v>137</v>
      </c>
      <c r="B16" s="2503">
        <v>1374</v>
      </c>
      <c r="C16" s="2504">
        <v>1348</v>
      </c>
      <c r="D16" s="2460">
        <v>98.107714701601168</v>
      </c>
      <c r="E16" s="2505">
        <v>0</v>
      </c>
      <c r="F16" s="2506">
        <v>0</v>
      </c>
      <c r="G16" s="2460" t="s">
        <v>613</v>
      </c>
      <c r="H16" s="2505">
        <v>4</v>
      </c>
      <c r="I16" s="2506">
        <v>4</v>
      </c>
      <c r="J16" s="2460">
        <v>100</v>
      </c>
      <c r="K16" s="2507">
        <v>1370</v>
      </c>
      <c r="L16" s="2508">
        <v>1344</v>
      </c>
      <c r="M16" s="2509">
        <v>98.102189781021892</v>
      </c>
    </row>
    <row r="17" spans="1:13" ht="15.75" thickBot="1" x14ac:dyDescent="0.3">
      <c r="A17" s="2510" t="s">
        <v>138</v>
      </c>
      <c r="B17" s="2511">
        <v>55131</v>
      </c>
      <c r="C17" s="2512">
        <v>39660</v>
      </c>
      <c r="D17" s="2513">
        <v>71.937748272296901</v>
      </c>
      <c r="E17" s="2514">
        <v>878</v>
      </c>
      <c r="F17" s="2515">
        <v>880</v>
      </c>
      <c r="G17" s="2513">
        <v>100.22779043280184</v>
      </c>
      <c r="H17" s="2514">
        <v>8332</v>
      </c>
      <c r="I17" s="2515">
        <v>8169</v>
      </c>
      <c r="J17" s="2513">
        <v>98.043686989918385</v>
      </c>
      <c r="K17" s="2516">
        <v>45921</v>
      </c>
      <c r="L17" s="2517">
        <v>30611</v>
      </c>
      <c r="M17" s="2518">
        <v>66.660133707889628</v>
      </c>
    </row>
    <row r="18" spans="1:13" ht="16.5" thickTop="1" thickBot="1" x14ac:dyDescent="0.3">
      <c r="A18" s="2519" t="s">
        <v>1384</v>
      </c>
      <c r="B18" s="2520">
        <v>9776</v>
      </c>
      <c r="C18" s="2521">
        <v>9716</v>
      </c>
      <c r="D18" s="2522">
        <v>99.386252045826524</v>
      </c>
      <c r="E18" s="2523">
        <v>0</v>
      </c>
      <c r="F18" s="2524">
        <v>0</v>
      </c>
      <c r="G18" s="2522" t="s">
        <v>613</v>
      </c>
      <c r="H18" s="2523">
        <v>695</v>
      </c>
      <c r="I18" s="2524">
        <v>689</v>
      </c>
      <c r="J18" s="2522">
        <v>99.136690647482013</v>
      </c>
      <c r="K18" s="2525">
        <v>9081</v>
      </c>
      <c r="L18" s="2526">
        <v>9027</v>
      </c>
      <c r="M18" s="2527">
        <v>99.405351833498514</v>
      </c>
    </row>
    <row r="20" spans="1:13" x14ac:dyDescent="0.25">
      <c r="A20" s="7295" t="s">
        <v>1385</v>
      </c>
      <c r="B20" s="7295"/>
      <c r="C20" s="7295"/>
      <c r="D20" s="7295"/>
      <c r="E20" s="7295"/>
      <c r="F20" s="7295"/>
      <c r="G20" s="7295"/>
      <c r="H20" s="7295"/>
      <c r="I20" s="7295"/>
      <c r="J20" s="7295"/>
      <c r="K20" s="7295"/>
      <c r="L20" s="7295"/>
      <c r="M20" s="7295"/>
    </row>
    <row r="21" spans="1:13" ht="15.75" thickBot="1" x14ac:dyDescent="0.3"/>
    <row r="22" spans="1:13" ht="15.75" customHeight="1" thickBot="1" x14ac:dyDescent="0.3">
      <c r="A22" s="7778" t="s">
        <v>7</v>
      </c>
      <c r="B22" s="7796" t="s">
        <v>2611</v>
      </c>
      <c r="C22" s="7787" t="s">
        <v>1377</v>
      </c>
      <c r="D22" s="7788"/>
      <c r="E22" s="7788"/>
      <c r="F22" s="7788"/>
      <c r="G22" s="7788"/>
      <c r="H22" s="7788"/>
      <c r="I22" s="7788"/>
      <c r="J22" s="7788"/>
      <c r="K22" s="7789"/>
    </row>
    <row r="23" spans="1:13" ht="15.75" thickBot="1" x14ac:dyDescent="0.3">
      <c r="A23" s="7779"/>
      <c r="B23" s="7791"/>
      <c r="C23" s="7787" t="s">
        <v>1378</v>
      </c>
      <c r="D23" s="7788"/>
      <c r="E23" s="7789"/>
      <c r="F23" s="7787" t="s">
        <v>1379</v>
      </c>
      <c r="G23" s="7788"/>
      <c r="H23" s="7789"/>
      <c r="I23" s="7788" t="s">
        <v>1380</v>
      </c>
      <c r="J23" s="7788"/>
      <c r="K23" s="7789"/>
    </row>
    <row r="24" spans="1:13" ht="15.75" thickBot="1" x14ac:dyDescent="0.3">
      <c r="A24" s="7780"/>
      <c r="B24" s="7797"/>
      <c r="C24" s="2528" t="s">
        <v>1</v>
      </c>
      <c r="D24" s="2529" t="s">
        <v>2360</v>
      </c>
      <c r="E24" s="2530" t="s">
        <v>1386</v>
      </c>
      <c r="F24" s="2528" t="s">
        <v>1</v>
      </c>
      <c r="G24" s="2529" t="s">
        <v>2360</v>
      </c>
      <c r="H24" s="2530" t="s">
        <v>1386</v>
      </c>
      <c r="I24" s="2528" t="s">
        <v>1</v>
      </c>
      <c r="J24" s="2531" t="s">
        <v>2360</v>
      </c>
      <c r="K24" s="2532" t="s">
        <v>1386</v>
      </c>
    </row>
    <row r="25" spans="1:13" x14ac:dyDescent="0.25">
      <c r="A25" s="2444" t="s">
        <v>130</v>
      </c>
      <c r="B25" s="2533">
        <v>42295</v>
      </c>
      <c r="C25" s="2534">
        <v>459</v>
      </c>
      <c r="D25" s="2535">
        <v>185</v>
      </c>
      <c r="E25" s="2536">
        <v>-59.694989106753816</v>
      </c>
      <c r="F25" s="2534">
        <v>2257</v>
      </c>
      <c r="G25" s="2537">
        <v>2136</v>
      </c>
      <c r="H25" s="2536">
        <v>-5.3610988037217595</v>
      </c>
      <c r="I25" s="2538">
        <v>39156</v>
      </c>
      <c r="J25" s="2539">
        <v>39974</v>
      </c>
      <c r="K25" s="2540">
        <v>2.0890795791194137</v>
      </c>
    </row>
    <row r="26" spans="1:13" ht="24.75" x14ac:dyDescent="0.25">
      <c r="A26" s="2453" t="s">
        <v>62</v>
      </c>
      <c r="B26" s="2541">
        <v>26</v>
      </c>
      <c r="C26" s="2542">
        <v>1</v>
      </c>
      <c r="D26" s="2543">
        <v>3</v>
      </c>
      <c r="E26" s="2544">
        <v>200</v>
      </c>
      <c r="F26" s="2542">
        <v>15</v>
      </c>
      <c r="G26" s="2545">
        <v>9</v>
      </c>
      <c r="H26" s="2544">
        <v>-40</v>
      </c>
      <c r="I26" s="2546">
        <v>17</v>
      </c>
      <c r="J26" s="2547">
        <v>14</v>
      </c>
      <c r="K26" s="2548">
        <v>-17.64705882352942</v>
      </c>
    </row>
    <row r="27" spans="1:13" x14ac:dyDescent="0.25">
      <c r="A27" s="2464" t="s">
        <v>63</v>
      </c>
      <c r="B27" s="2549">
        <v>112</v>
      </c>
      <c r="C27" s="2550">
        <v>18</v>
      </c>
      <c r="D27" s="2551">
        <v>9</v>
      </c>
      <c r="E27" s="2552">
        <v>-50</v>
      </c>
      <c r="F27" s="2550">
        <v>82</v>
      </c>
      <c r="G27" s="2553">
        <v>103</v>
      </c>
      <c r="H27" s="2552">
        <v>25.609756097560975</v>
      </c>
      <c r="I27" s="2554">
        <v>0</v>
      </c>
      <c r="J27" s="2555">
        <v>0</v>
      </c>
      <c r="K27" s="2556" t="s">
        <v>613</v>
      </c>
    </row>
    <row r="28" spans="1:13" x14ac:dyDescent="0.25">
      <c r="A28" s="2464" t="s">
        <v>132</v>
      </c>
      <c r="B28" s="2549">
        <v>2102</v>
      </c>
      <c r="C28" s="2550">
        <v>153</v>
      </c>
      <c r="D28" s="2551">
        <v>41</v>
      </c>
      <c r="E28" s="2552">
        <v>-73.202614379084963</v>
      </c>
      <c r="F28" s="2550">
        <v>625</v>
      </c>
      <c r="G28" s="2553">
        <v>598</v>
      </c>
      <c r="H28" s="2552">
        <v>-4.3200000000000074</v>
      </c>
      <c r="I28" s="2554">
        <v>1647</v>
      </c>
      <c r="J28" s="2555">
        <v>1463</v>
      </c>
      <c r="K28" s="2556">
        <v>-11.171827565270192</v>
      </c>
    </row>
    <row r="29" spans="1:13" x14ac:dyDescent="0.25">
      <c r="A29" s="2464" t="s">
        <v>133</v>
      </c>
      <c r="B29" s="2549">
        <v>4956</v>
      </c>
      <c r="C29" s="2550">
        <v>551</v>
      </c>
      <c r="D29" s="2551">
        <v>531</v>
      </c>
      <c r="E29" s="2552">
        <v>-3.629764065335749</v>
      </c>
      <c r="F29" s="2550">
        <v>3317</v>
      </c>
      <c r="G29" s="2553">
        <v>3599</v>
      </c>
      <c r="H29" s="2552">
        <v>8.5016581248115841</v>
      </c>
      <c r="I29" s="2554">
        <v>759</v>
      </c>
      <c r="J29" s="2557">
        <v>826</v>
      </c>
      <c r="K29" s="2556">
        <v>8.8274044795783908</v>
      </c>
    </row>
    <row r="30" spans="1:13" x14ac:dyDescent="0.25">
      <c r="A30" s="2473" t="s">
        <v>134</v>
      </c>
      <c r="B30" s="2558">
        <v>2402</v>
      </c>
      <c r="C30" s="2559">
        <v>35</v>
      </c>
      <c r="D30" s="2560">
        <v>109</v>
      </c>
      <c r="E30" s="2561">
        <v>211.42857142857144</v>
      </c>
      <c r="F30" s="2559">
        <v>1302</v>
      </c>
      <c r="G30" s="2562">
        <v>1315</v>
      </c>
      <c r="H30" s="2561">
        <v>0.99846390168971766</v>
      </c>
      <c r="I30" s="2563">
        <v>997</v>
      </c>
      <c r="J30" s="2564">
        <v>978</v>
      </c>
      <c r="K30" s="2565">
        <v>-1.9057171514543683</v>
      </c>
    </row>
    <row r="31" spans="1:13" ht="15.75" thickBot="1" x14ac:dyDescent="0.3">
      <c r="A31" s="2566" t="s">
        <v>67</v>
      </c>
      <c r="B31" s="2558">
        <v>1864</v>
      </c>
      <c r="C31" s="2559">
        <v>0</v>
      </c>
      <c r="D31" s="2560">
        <v>0</v>
      </c>
      <c r="E31" s="2561" t="s">
        <v>613</v>
      </c>
      <c r="F31" s="2559">
        <v>460</v>
      </c>
      <c r="G31" s="2562">
        <v>568</v>
      </c>
      <c r="H31" s="2561">
        <v>23.478260869565219</v>
      </c>
      <c r="I31" s="2563">
        <v>1103</v>
      </c>
      <c r="J31" s="2564">
        <v>1296</v>
      </c>
      <c r="K31" s="2565">
        <v>17.497733454215762</v>
      </c>
    </row>
    <row r="32" spans="1:13" ht="15.75" thickBot="1" x14ac:dyDescent="0.3">
      <c r="A32" s="2493" t="s">
        <v>136</v>
      </c>
      <c r="B32" s="2567">
        <v>53757</v>
      </c>
      <c r="C32" s="2568">
        <v>1217</v>
      </c>
      <c r="D32" s="2569">
        <v>878</v>
      </c>
      <c r="E32" s="2570">
        <v>-27.855382087099429</v>
      </c>
      <c r="F32" s="2568">
        <v>8058</v>
      </c>
      <c r="G32" s="2571">
        <v>8328</v>
      </c>
      <c r="H32" s="2570">
        <v>3.3507073715562257</v>
      </c>
      <c r="I32" s="2572">
        <v>43679</v>
      </c>
      <c r="J32" s="2573">
        <v>44551</v>
      </c>
      <c r="K32" s="2574">
        <v>1.9963827010691659</v>
      </c>
    </row>
    <row r="33" spans="1:13" ht="15.75" thickBot="1" x14ac:dyDescent="0.3">
      <c r="A33" s="2502" t="s">
        <v>137</v>
      </c>
      <c r="B33" s="2575">
        <v>1374</v>
      </c>
      <c r="C33" s="2576">
        <v>0</v>
      </c>
      <c r="D33" s="2577">
        <v>0</v>
      </c>
      <c r="E33" s="2578" t="s">
        <v>613</v>
      </c>
      <c r="F33" s="2576">
        <v>4</v>
      </c>
      <c r="G33" s="2579">
        <v>4</v>
      </c>
      <c r="H33" s="2578">
        <v>0</v>
      </c>
      <c r="I33" s="2580">
        <v>1292</v>
      </c>
      <c r="J33" s="2581">
        <v>1370</v>
      </c>
      <c r="K33" s="2582">
        <v>6.0371517027863746</v>
      </c>
    </row>
    <row r="34" spans="1:13" ht="15.75" thickBot="1" x14ac:dyDescent="0.3">
      <c r="A34" s="2510" t="s">
        <v>138</v>
      </c>
      <c r="B34" s="2583">
        <v>55131</v>
      </c>
      <c r="C34" s="2584">
        <v>1217</v>
      </c>
      <c r="D34" s="2585">
        <v>878</v>
      </c>
      <c r="E34" s="2586">
        <v>-27.855382087099429</v>
      </c>
      <c r="F34" s="2584">
        <v>8062</v>
      </c>
      <c r="G34" s="2587">
        <v>8332</v>
      </c>
      <c r="H34" s="2586">
        <v>3.3490449020094246</v>
      </c>
      <c r="I34" s="2588">
        <v>44971</v>
      </c>
      <c r="J34" s="2589">
        <v>45921</v>
      </c>
      <c r="K34" s="2590">
        <v>2.1124724822663552</v>
      </c>
    </row>
    <row r="35" spans="1:13" ht="16.5" thickTop="1" thickBot="1" x14ac:dyDescent="0.3">
      <c r="A35" s="2519" t="s">
        <v>1384</v>
      </c>
      <c r="B35" s="2591">
        <v>9776</v>
      </c>
      <c r="C35" s="2592">
        <v>0</v>
      </c>
      <c r="D35" s="2593">
        <v>0</v>
      </c>
      <c r="E35" s="2594" t="s">
        <v>613</v>
      </c>
      <c r="F35" s="2592">
        <v>697</v>
      </c>
      <c r="G35" s="2595">
        <v>695</v>
      </c>
      <c r="H35" s="2594">
        <v>-0.28694404591105638</v>
      </c>
      <c r="I35" s="2596">
        <v>8348</v>
      </c>
      <c r="J35" s="2597">
        <v>9081</v>
      </c>
      <c r="K35" s="2598">
        <v>8.7805462386200333</v>
      </c>
    </row>
    <row r="37" spans="1:13" x14ac:dyDescent="0.25">
      <c r="A37" s="7295" t="s">
        <v>2857</v>
      </c>
      <c r="B37" s="7295"/>
      <c r="C37" s="7295"/>
      <c r="D37" s="7295"/>
      <c r="E37" s="7295"/>
      <c r="F37" s="7295"/>
      <c r="G37" s="7295"/>
      <c r="H37" s="7295"/>
      <c r="I37" s="7295"/>
      <c r="J37" s="7295"/>
      <c r="K37" s="7295"/>
      <c r="L37" s="7295"/>
      <c r="M37" s="7295"/>
    </row>
    <row r="38" spans="1:13" ht="15.75" thickBot="1" x14ac:dyDescent="0.3"/>
    <row r="39" spans="1:13" ht="15.75" customHeight="1" thickBot="1" x14ac:dyDescent="0.3">
      <c r="A39" s="7790" t="s">
        <v>7</v>
      </c>
      <c r="B39" s="7793" t="s">
        <v>2611</v>
      </c>
      <c r="C39" s="7787" t="s">
        <v>1387</v>
      </c>
      <c r="D39" s="7788"/>
      <c r="E39" s="7788"/>
      <c r="F39" s="7788"/>
      <c r="G39" s="7788"/>
      <c r="H39" s="7788"/>
      <c r="I39" s="7788"/>
      <c r="J39" s="7788"/>
      <c r="K39" s="7789"/>
    </row>
    <row r="40" spans="1:13" ht="15.75" customHeight="1" thickBot="1" x14ac:dyDescent="0.3">
      <c r="A40" s="7791"/>
      <c r="B40" s="7794"/>
      <c r="C40" s="7787" t="s">
        <v>1378</v>
      </c>
      <c r="D40" s="7788"/>
      <c r="E40" s="7789"/>
      <c r="F40" s="7787" t="s">
        <v>1379</v>
      </c>
      <c r="G40" s="7788"/>
      <c r="H40" s="7789"/>
      <c r="I40" s="7787" t="s">
        <v>1380</v>
      </c>
      <c r="J40" s="7788"/>
      <c r="K40" s="7789"/>
    </row>
    <row r="41" spans="1:13" ht="30" thickBot="1" x14ac:dyDescent="0.3">
      <c r="A41" s="7792"/>
      <c r="B41" s="7795"/>
      <c r="C41" s="2599" t="s">
        <v>1</v>
      </c>
      <c r="D41" s="2600" t="s">
        <v>2360</v>
      </c>
      <c r="E41" s="2601" t="s">
        <v>1388</v>
      </c>
      <c r="F41" s="2602" t="s">
        <v>1</v>
      </c>
      <c r="G41" s="2529" t="s">
        <v>2360</v>
      </c>
      <c r="H41" s="2601" t="s">
        <v>1388</v>
      </c>
      <c r="I41" s="2528" t="s">
        <v>1</v>
      </c>
      <c r="J41" s="2531" t="s">
        <v>2360</v>
      </c>
      <c r="K41" s="2603" t="s">
        <v>1388</v>
      </c>
    </row>
    <row r="42" spans="1:13" x14ac:dyDescent="0.25">
      <c r="A42" s="2604" t="s">
        <v>130</v>
      </c>
      <c r="B42" s="2605">
        <v>100</v>
      </c>
      <c r="C42" s="2606">
        <v>1.0961979365685901</v>
      </c>
      <c r="D42" s="2607">
        <v>0.43740394845726449</v>
      </c>
      <c r="E42" s="2608">
        <v>-0.65879398811132561</v>
      </c>
      <c r="F42" s="2609">
        <v>5.3902369124952232</v>
      </c>
      <c r="G42" s="2607">
        <v>5.0502423454309016</v>
      </c>
      <c r="H42" s="2608">
        <v>-0.33999456706432163</v>
      </c>
      <c r="I42" s="2610">
        <v>93.513565150936188</v>
      </c>
      <c r="J42" s="2611">
        <v>94.512353706111824</v>
      </c>
      <c r="K42" s="2612">
        <v>0.99878855517563636</v>
      </c>
    </row>
    <row r="43" spans="1:13" ht="24.75" x14ac:dyDescent="0.25">
      <c r="A43" s="2613" t="s">
        <v>62</v>
      </c>
      <c r="B43" s="2614">
        <v>100</v>
      </c>
      <c r="C43" s="2615">
        <v>3.0303030303030303</v>
      </c>
      <c r="D43" s="2616">
        <v>11.538461538461538</v>
      </c>
      <c r="E43" s="425">
        <v>8.5081585081585089</v>
      </c>
      <c r="F43" s="2617">
        <v>45.454545454545453</v>
      </c>
      <c r="G43" s="2616">
        <v>34.615384615384613</v>
      </c>
      <c r="H43" s="425">
        <v>-10.83916083916084</v>
      </c>
      <c r="I43" s="2618">
        <v>51.515151515151516</v>
      </c>
      <c r="J43" s="2619">
        <v>53.846153846153847</v>
      </c>
      <c r="K43" s="2620">
        <v>2.3310023310023311</v>
      </c>
    </row>
    <row r="44" spans="1:13" x14ac:dyDescent="0.25">
      <c r="A44" s="2621" t="s">
        <v>63</v>
      </c>
      <c r="B44" s="2622">
        <v>100</v>
      </c>
      <c r="C44" s="2623">
        <v>18</v>
      </c>
      <c r="D44" s="2624">
        <v>8.0357142857142865</v>
      </c>
      <c r="E44" s="419">
        <v>-9.9642857142857135</v>
      </c>
      <c r="F44" s="2625">
        <v>82</v>
      </c>
      <c r="G44" s="2624">
        <v>91.964285714285708</v>
      </c>
      <c r="H44" s="419">
        <v>9.9642857142857082</v>
      </c>
      <c r="I44" s="2626" t="s">
        <v>613</v>
      </c>
      <c r="J44" s="2627" t="s">
        <v>613</v>
      </c>
      <c r="K44" s="2620" t="s">
        <v>613</v>
      </c>
    </row>
    <row r="45" spans="1:13" x14ac:dyDescent="0.25">
      <c r="A45" s="2621" t="s">
        <v>132</v>
      </c>
      <c r="B45" s="2622">
        <v>100</v>
      </c>
      <c r="C45" s="2623">
        <v>6.3092783505154637</v>
      </c>
      <c r="D45" s="2624">
        <v>1.9505233111322549</v>
      </c>
      <c r="E45" s="419">
        <v>-4.3587550393832091</v>
      </c>
      <c r="F45" s="2625">
        <v>25.773195876288657</v>
      </c>
      <c r="G45" s="2624">
        <v>28.44909609895338</v>
      </c>
      <c r="H45" s="419">
        <v>2.6759002226647226</v>
      </c>
      <c r="I45" s="2626">
        <v>67.917525773195877</v>
      </c>
      <c r="J45" s="2627">
        <v>69.600380589914366</v>
      </c>
      <c r="K45" s="2628">
        <v>1.6828548167184891</v>
      </c>
    </row>
    <row r="46" spans="1:13" x14ac:dyDescent="0.25">
      <c r="A46" s="2621" t="s">
        <v>133</v>
      </c>
      <c r="B46" s="2622">
        <v>100</v>
      </c>
      <c r="C46" s="2623">
        <v>11.908363950724011</v>
      </c>
      <c r="D46" s="2624">
        <v>10.714285714285714</v>
      </c>
      <c r="E46" s="419">
        <v>-1.1940782364382976</v>
      </c>
      <c r="F46" s="2625">
        <v>71.687918737843091</v>
      </c>
      <c r="G46" s="2624">
        <v>72.61904761904762</v>
      </c>
      <c r="H46" s="419">
        <v>0.93112888120452908</v>
      </c>
      <c r="I46" s="2626">
        <v>16.403717311432896</v>
      </c>
      <c r="J46" s="2627">
        <v>16.666666666666664</v>
      </c>
      <c r="K46" s="2628">
        <v>0.2629493552337685</v>
      </c>
    </row>
    <row r="47" spans="1:13" x14ac:dyDescent="0.25">
      <c r="A47" s="2629" t="s">
        <v>134</v>
      </c>
      <c r="B47" s="2622">
        <v>100</v>
      </c>
      <c r="C47" s="2623">
        <v>1.4995715509854326</v>
      </c>
      <c r="D47" s="2624">
        <v>4.5378850957535386</v>
      </c>
      <c r="E47" s="419">
        <v>3.0383135447681058</v>
      </c>
      <c r="F47" s="2625">
        <v>55.784061696658092</v>
      </c>
      <c r="G47" s="2624">
        <v>54.746044962531229</v>
      </c>
      <c r="H47" s="419">
        <v>-1.0380167341268631</v>
      </c>
      <c r="I47" s="2626">
        <v>42.716366752356471</v>
      </c>
      <c r="J47" s="2627">
        <v>40.71606994171524</v>
      </c>
      <c r="K47" s="2628">
        <v>-2.0002968106412311</v>
      </c>
    </row>
    <row r="48" spans="1:13" ht="15.75" thickBot="1" x14ac:dyDescent="0.3">
      <c r="A48" s="2630" t="s">
        <v>67</v>
      </c>
      <c r="B48" s="2631">
        <v>100</v>
      </c>
      <c r="C48" s="2632" t="s">
        <v>613</v>
      </c>
      <c r="D48" s="2633" t="s">
        <v>613</v>
      </c>
      <c r="E48" s="2634" t="s">
        <v>613</v>
      </c>
      <c r="F48" s="2635">
        <v>29.430582213691618</v>
      </c>
      <c r="G48" s="2633">
        <v>30.472103004291846</v>
      </c>
      <c r="H48" s="2634">
        <v>1.0415207906002273</v>
      </c>
      <c r="I48" s="2636">
        <v>70.569417786308392</v>
      </c>
      <c r="J48" s="2637">
        <v>69.527896995708147</v>
      </c>
      <c r="K48" s="2638">
        <v>-1.041520790600245</v>
      </c>
    </row>
    <row r="49" spans="1:11" ht="15.75" thickBot="1" x14ac:dyDescent="0.3">
      <c r="A49" s="2639" t="s">
        <v>136</v>
      </c>
      <c r="B49" s="2640">
        <v>100</v>
      </c>
      <c r="C49" s="2641">
        <v>2.2982210975563695</v>
      </c>
      <c r="D49" s="2642">
        <v>1.6332756664248376</v>
      </c>
      <c r="E49" s="2643">
        <v>-0.66494543113153193</v>
      </c>
      <c r="F49" s="2644">
        <v>15.216980775767647</v>
      </c>
      <c r="G49" s="2642">
        <v>15.491935933924882</v>
      </c>
      <c r="H49" s="2643">
        <v>0.27495515815723515</v>
      </c>
      <c r="I49" s="2645">
        <v>82.484798126675983</v>
      </c>
      <c r="J49" s="2645">
        <v>82.874788399650285</v>
      </c>
      <c r="K49" s="430">
        <v>0.38999027297430189</v>
      </c>
    </row>
    <row r="50" spans="1:11" ht="15.75" thickBot="1" x14ac:dyDescent="0.3">
      <c r="A50" s="2630" t="s">
        <v>137</v>
      </c>
      <c r="B50" s="2631">
        <v>100</v>
      </c>
      <c r="C50" s="2632" t="s">
        <v>613</v>
      </c>
      <c r="D50" s="2633" t="s">
        <v>613</v>
      </c>
      <c r="E50" s="2646" t="e">
        <v>#VALUE!</v>
      </c>
      <c r="F50" s="2635">
        <v>0.30864197530864196</v>
      </c>
      <c r="G50" s="2633">
        <v>0.29112081513828242</v>
      </c>
      <c r="H50" s="2634">
        <v>-1.752116017035954E-2</v>
      </c>
      <c r="I50" s="2636">
        <v>99.691358024691354</v>
      </c>
      <c r="J50" s="2637">
        <v>99.708879184861715</v>
      </c>
      <c r="K50" s="2638">
        <v>1.7521160170360872E-2</v>
      </c>
    </row>
    <row r="51" spans="1:11" ht="15.75" thickBot="1" x14ac:dyDescent="0.3">
      <c r="A51" s="2647" t="s">
        <v>138</v>
      </c>
      <c r="B51" s="2648">
        <v>100</v>
      </c>
      <c r="C51" s="2649">
        <v>2.2433179723502303</v>
      </c>
      <c r="D51" s="2650">
        <v>1.5925704231738951</v>
      </c>
      <c r="E51" s="2651">
        <v>-0.65074754917633526</v>
      </c>
      <c r="F51" s="2652">
        <v>14.860829493087557</v>
      </c>
      <c r="G51" s="2653">
        <v>15.113094266383703</v>
      </c>
      <c r="H51" s="2651">
        <v>0.25226477329614561</v>
      </c>
      <c r="I51" s="2654">
        <v>82.895852534562209</v>
      </c>
      <c r="J51" s="2654">
        <v>83.294335310442406</v>
      </c>
      <c r="K51" s="2655">
        <v>0.39848277588019698</v>
      </c>
    </row>
    <row r="52" spans="1:11" ht="16.5" thickTop="1" thickBot="1" x14ac:dyDescent="0.3">
      <c r="A52" s="2656" t="s">
        <v>1384</v>
      </c>
      <c r="B52" s="2657">
        <v>100</v>
      </c>
      <c r="C52" s="2658" t="s">
        <v>613</v>
      </c>
      <c r="D52" s="2659" t="s">
        <v>613</v>
      </c>
      <c r="E52" s="2660" t="e">
        <v>#VALUE!</v>
      </c>
      <c r="F52" s="2661">
        <v>7.7059148700939746</v>
      </c>
      <c r="G52" s="2662">
        <v>7.1092471358428808</v>
      </c>
      <c r="H52" s="2663">
        <v>-0.59666773425109376</v>
      </c>
      <c r="I52" s="2664">
        <v>92.294085129906023</v>
      </c>
      <c r="J52" s="2665">
        <v>92.890752864157122</v>
      </c>
      <c r="K52" s="2666">
        <v>0.59666773425109909</v>
      </c>
    </row>
    <row r="54" spans="1:11" ht="27.75" customHeight="1" x14ac:dyDescent="0.25">
      <c r="A54" s="7295" t="s">
        <v>1389</v>
      </c>
      <c r="B54" s="7295"/>
      <c r="C54" s="7295"/>
      <c r="D54" s="7295"/>
      <c r="E54" s="7295"/>
      <c r="F54" s="7295"/>
      <c r="G54" s="7295"/>
      <c r="H54" s="7295"/>
      <c r="I54" s="7295"/>
      <c r="J54" s="7295"/>
      <c r="K54" s="7295"/>
    </row>
    <row r="55" spans="1:11" ht="15.75" thickBot="1" x14ac:dyDescent="0.3">
      <c r="A55" s="2667"/>
    </row>
    <row r="56" spans="1:11" ht="15.75" thickBot="1" x14ac:dyDescent="0.3">
      <c r="A56" s="7799" t="s">
        <v>7</v>
      </c>
      <c r="B56" s="7796" t="s">
        <v>2611</v>
      </c>
      <c r="C56" s="7787" t="s">
        <v>1377</v>
      </c>
      <c r="D56" s="7788"/>
      <c r="E56" s="7788"/>
      <c r="F56" s="7788"/>
      <c r="G56" s="7788"/>
      <c r="H56" s="7788"/>
      <c r="I56" s="7788"/>
      <c r="J56" s="7788"/>
      <c r="K56" s="7789"/>
    </row>
    <row r="57" spans="1:11" ht="15.75" thickBot="1" x14ac:dyDescent="0.3">
      <c r="A57" s="7791"/>
      <c r="B57" s="7791"/>
      <c r="C57" s="7787" t="s">
        <v>1378</v>
      </c>
      <c r="D57" s="7788"/>
      <c r="E57" s="7789"/>
      <c r="F57" s="7787" t="s">
        <v>1379</v>
      </c>
      <c r="G57" s="7788"/>
      <c r="H57" s="7789"/>
      <c r="I57" s="7788" t="s">
        <v>1380</v>
      </c>
      <c r="J57" s="7788"/>
      <c r="K57" s="7789"/>
    </row>
    <row r="58" spans="1:11" ht="15.75" thickBot="1" x14ac:dyDescent="0.3">
      <c r="A58" s="7797"/>
      <c r="B58" s="7797"/>
      <c r="C58" s="2528" t="s">
        <v>1</v>
      </c>
      <c r="D58" s="2529" t="s">
        <v>2360</v>
      </c>
      <c r="E58" s="2668" t="s">
        <v>1386</v>
      </c>
      <c r="F58" s="2528" t="s">
        <v>1</v>
      </c>
      <c r="G58" s="2529" t="s">
        <v>2360</v>
      </c>
      <c r="H58" s="2668" t="s">
        <v>1386</v>
      </c>
      <c r="I58" s="2528" t="s">
        <v>1</v>
      </c>
      <c r="J58" s="2531" t="s">
        <v>2360</v>
      </c>
      <c r="K58" s="2669" t="s">
        <v>1386</v>
      </c>
    </row>
    <row r="59" spans="1:11" x14ac:dyDescent="0.25">
      <c r="A59" s="2604" t="s">
        <v>130</v>
      </c>
      <c r="B59" s="2670">
        <v>27592</v>
      </c>
      <c r="C59" s="2534">
        <v>459</v>
      </c>
      <c r="D59" s="2535">
        <v>186</v>
      </c>
      <c r="E59" s="2536">
        <v>-59.477124183006538</v>
      </c>
      <c r="F59" s="2534">
        <v>2272</v>
      </c>
      <c r="G59" s="2671">
        <v>2066</v>
      </c>
      <c r="H59" s="2536">
        <v>-9.066901408450704</v>
      </c>
      <c r="I59" s="2538">
        <v>25094</v>
      </c>
      <c r="J59" s="2539">
        <v>25340</v>
      </c>
      <c r="K59" s="2540">
        <v>0.98031401928749062</v>
      </c>
    </row>
    <row r="60" spans="1:11" ht="24.75" x14ac:dyDescent="0.25">
      <c r="A60" s="2613" t="s">
        <v>62</v>
      </c>
      <c r="B60" s="2672">
        <v>26</v>
      </c>
      <c r="C60" s="2542">
        <v>1</v>
      </c>
      <c r="D60" s="2543">
        <v>3</v>
      </c>
      <c r="E60" s="2544">
        <v>200</v>
      </c>
      <c r="F60" s="2542">
        <v>15</v>
      </c>
      <c r="G60" s="2673">
        <v>9</v>
      </c>
      <c r="H60" s="2544">
        <v>-40</v>
      </c>
      <c r="I60" s="2546">
        <v>16</v>
      </c>
      <c r="J60" s="2547">
        <v>14</v>
      </c>
      <c r="K60" s="2548">
        <v>-12.5</v>
      </c>
    </row>
    <row r="61" spans="1:11" x14ac:dyDescent="0.25">
      <c r="A61" s="2621" t="s">
        <v>63</v>
      </c>
      <c r="B61" s="2674">
        <v>128</v>
      </c>
      <c r="C61" s="2550">
        <v>18</v>
      </c>
      <c r="D61" s="2551">
        <v>9</v>
      </c>
      <c r="E61" s="2552">
        <v>-50</v>
      </c>
      <c r="F61" s="2550">
        <v>82</v>
      </c>
      <c r="G61" s="2675">
        <v>103</v>
      </c>
      <c r="H61" s="2552">
        <v>25.609756097560975</v>
      </c>
      <c r="I61" s="2554">
        <v>1</v>
      </c>
      <c r="J61" s="2555">
        <v>16</v>
      </c>
      <c r="K61" s="2556">
        <v>1500</v>
      </c>
    </row>
    <row r="62" spans="1:11" x14ac:dyDescent="0.25">
      <c r="A62" s="2621" t="s">
        <v>132</v>
      </c>
      <c r="B62" s="2674">
        <v>2067</v>
      </c>
      <c r="C62" s="2550">
        <v>153</v>
      </c>
      <c r="D62" s="2551">
        <v>41</v>
      </c>
      <c r="E62" s="2552">
        <v>-73.202614379084963</v>
      </c>
      <c r="F62" s="2550">
        <v>620</v>
      </c>
      <c r="G62" s="2676">
        <v>594</v>
      </c>
      <c r="H62" s="2552">
        <v>-4.1935483870967829</v>
      </c>
      <c r="I62" s="2554">
        <v>1633</v>
      </c>
      <c r="J62" s="2555">
        <v>1432</v>
      </c>
      <c r="K62" s="2556">
        <v>-12.308634415186773</v>
      </c>
    </row>
    <row r="63" spans="1:11" x14ac:dyDescent="0.25">
      <c r="A63" s="2621" t="s">
        <v>133</v>
      </c>
      <c r="B63" s="2674">
        <v>4938</v>
      </c>
      <c r="C63" s="2550">
        <v>551</v>
      </c>
      <c r="D63" s="2551">
        <v>531</v>
      </c>
      <c r="E63" s="2552">
        <v>-3.629764065335749</v>
      </c>
      <c r="F63" s="2550">
        <v>3364</v>
      </c>
      <c r="G63" s="2676">
        <v>3601</v>
      </c>
      <c r="H63" s="2552">
        <v>7.0451843043995268</v>
      </c>
      <c r="I63" s="2554">
        <v>744</v>
      </c>
      <c r="J63" s="2555">
        <v>806</v>
      </c>
      <c r="K63" s="2556">
        <v>8.3333333333333286</v>
      </c>
    </row>
    <row r="64" spans="1:11" x14ac:dyDescent="0.25">
      <c r="A64" s="2677" t="s">
        <v>134</v>
      </c>
      <c r="B64" s="2678">
        <v>2399</v>
      </c>
      <c r="C64" s="2559">
        <v>35</v>
      </c>
      <c r="D64" s="2560">
        <v>110</v>
      </c>
      <c r="E64" s="2561">
        <v>214.28571428571428</v>
      </c>
      <c r="F64" s="2559">
        <v>1297</v>
      </c>
      <c r="G64" s="2679">
        <v>1315</v>
      </c>
      <c r="H64" s="2561">
        <v>1.3878180416345458</v>
      </c>
      <c r="I64" s="2563">
        <v>996</v>
      </c>
      <c r="J64" s="2680">
        <v>974</v>
      </c>
      <c r="K64" s="2565">
        <v>-2.2088353413654715</v>
      </c>
    </row>
    <row r="65" spans="1:11" ht="15.75" thickBot="1" x14ac:dyDescent="0.3">
      <c r="A65" s="2681" t="s">
        <v>67</v>
      </c>
      <c r="B65" s="2682">
        <v>1162</v>
      </c>
      <c r="C65" s="2683">
        <v>0</v>
      </c>
      <c r="D65" s="2684">
        <v>0</v>
      </c>
      <c r="E65" s="2685" t="s">
        <v>613</v>
      </c>
      <c r="F65" s="2683">
        <v>386</v>
      </c>
      <c r="G65" s="2686">
        <v>477</v>
      </c>
      <c r="H65" s="2685">
        <v>23.575129533678748</v>
      </c>
      <c r="I65" s="2687">
        <v>610</v>
      </c>
      <c r="J65" s="2688">
        <v>685</v>
      </c>
      <c r="K65" s="2689">
        <v>12.295081967213122</v>
      </c>
    </row>
    <row r="66" spans="1:11" ht="15.75" thickBot="1" x14ac:dyDescent="0.3">
      <c r="A66" s="2639" t="s">
        <v>136</v>
      </c>
      <c r="B66" s="2690">
        <v>38312</v>
      </c>
      <c r="C66" s="2568">
        <v>1217</v>
      </c>
      <c r="D66" s="2569">
        <v>880</v>
      </c>
      <c r="E66" s="2570">
        <v>-27.691043549712418</v>
      </c>
      <c r="F66" s="2568">
        <v>8036</v>
      </c>
      <c r="G66" s="2691">
        <v>8165</v>
      </c>
      <c r="H66" s="2570">
        <v>1.6052762568441921</v>
      </c>
      <c r="I66" s="2572">
        <v>29094</v>
      </c>
      <c r="J66" s="2692">
        <v>29267</v>
      </c>
      <c r="K66" s="2574">
        <v>0.59462432116588104</v>
      </c>
    </row>
    <row r="67" spans="1:11" ht="15.75" thickBot="1" x14ac:dyDescent="0.3">
      <c r="A67" s="2630" t="s">
        <v>137</v>
      </c>
      <c r="B67" s="2693">
        <v>1348</v>
      </c>
      <c r="C67" s="2576">
        <v>0</v>
      </c>
      <c r="D67" s="2577">
        <v>0</v>
      </c>
      <c r="E67" s="2578" t="s">
        <v>613</v>
      </c>
      <c r="F67" s="2576">
        <v>4</v>
      </c>
      <c r="G67" s="2694">
        <v>4</v>
      </c>
      <c r="H67" s="2578">
        <v>0</v>
      </c>
      <c r="I67" s="2580">
        <v>1283</v>
      </c>
      <c r="J67" s="2581">
        <v>1344</v>
      </c>
      <c r="K67" s="2582">
        <v>4.754481683554161</v>
      </c>
    </row>
    <row r="68" spans="1:11" ht="15.75" thickBot="1" x14ac:dyDescent="0.3">
      <c r="A68" s="2647" t="s">
        <v>138</v>
      </c>
      <c r="B68" s="2695">
        <v>39660</v>
      </c>
      <c r="C68" s="2584">
        <v>1217</v>
      </c>
      <c r="D68" s="2585">
        <v>880</v>
      </c>
      <c r="E68" s="2586">
        <v>-27.691043549712418</v>
      </c>
      <c r="F68" s="2584">
        <v>8040</v>
      </c>
      <c r="G68" s="2696">
        <v>8169</v>
      </c>
      <c r="H68" s="2586">
        <v>1.6044776119402968</v>
      </c>
      <c r="I68" s="2588">
        <v>30377</v>
      </c>
      <c r="J68" s="2589">
        <v>30611</v>
      </c>
      <c r="K68" s="2590">
        <v>0.77031964973500067</v>
      </c>
    </row>
    <row r="69" spans="1:11" ht="16.5" thickTop="1" thickBot="1" x14ac:dyDescent="0.3">
      <c r="A69" s="2656" t="s">
        <v>1384</v>
      </c>
      <c r="B69" s="2697">
        <v>9716</v>
      </c>
      <c r="C69" s="2592">
        <v>0</v>
      </c>
      <c r="D69" s="2593">
        <v>0</v>
      </c>
      <c r="E69" s="2594" t="s">
        <v>613</v>
      </c>
      <c r="F69" s="2592">
        <v>699</v>
      </c>
      <c r="G69" s="2698">
        <v>689</v>
      </c>
      <c r="H69" s="2594">
        <v>-1.430615164520745</v>
      </c>
      <c r="I69" s="2596">
        <v>8315</v>
      </c>
      <c r="J69" s="2597">
        <v>9027</v>
      </c>
      <c r="K69" s="2598">
        <v>8.5628382441371116</v>
      </c>
    </row>
    <row r="71" spans="1:11" ht="30.75" customHeight="1" x14ac:dyDescent="0.25">
      <c r="A71" s="7295" t="s">
        <v>1390</v>
      </c>
      <c r="B71" s="7295"/>
      <c r="C71" s="7295"/>
      <c r="D71" s="7295"/>
      <c r="E71" s="7295"/>
      <c r="F71" s="7295"/>
      <c r="G71" s="7295"/>
      <c r="H71" s="7295"/>
      <c r="I71" s="7295"/>
      <c r="J71" s="7295"/>
      <c r="K71" s="7295"/>
    </row>
    <row r="72" spans="1:11" ht="15.75" thickBot="1" x14ac:dyDescent="0.3">
      <c r="A72" s="2667"/>
    </row>
    <row r="73" spans="1:11" ht="15.75" thickBot="1" x14ac:dyDescent="0.3">
      <c r="A73" s="7799" t="s">
        <v>7</v>
      </c>
      <c r="B73" s="7796" t="s">
        <v>2611</v>
      </c>
      <c r="C73" s="7787" t="s">
        <v>1387</v>
      </c>
      <c r="D73" s="7788"/>
      <c r="E73" s="7788"/>
      <c r="F73" s="7788"/>
      <c r="G73" s="7788"/>
      <c r="H73" s="7788"/>
      <c r="I73" s="7788"/>
      <c r="J73" s="7788"/>
      <c r="K73" s="7789"/>
    </row>
    <row r="74" spans="1:11" ht="15.75" thickBot="1" x14ac:dyDescent="0.3">
      <c r="A74" s="7791"/>
      <c r="B74" s="7791"/>
      <c r="C74" s="7787" t="s">
        <v>1378</v>
      </c>
      <c r="D74" s="7788"/>
      <c r="E74" s="7789"/>
      <c r="F74" s="7788" t="s">
        <v>1379</v>
      </c>
      <c r="G74" s="7788"/>
      <c r="H74" s="7789"/>
      <c r="I74" s="7788" t="s">
        <v>1380</v>
      </c>
      <c r="J74" s="7788"/>
      <c r="K74" s="7789"/>
    </row>
    <row r="75" spans="1:11" ht="30" thickBot="1" x14ac:dyDescent="0.3">
      <c r="A75" s="7797"/>
      <c r="B75" s="7797"/>
      <c r="C75" s="2599" t="s">
        <v>1</v>
      </c>
      <c r="D75" s="2600" t="s">
        <v>2360</v>
      </c>
      <c r="E75" s="2601" t="s">
        <v>1388</v>
      </c>
      <c r="F75" s="2602" t="s">
        <v>1</v>
      </c>
      <c r="G75" s="2529" t="s">
        <v>2360</v>
      </c>
      <c r="H75" s="2601" t="s">
        <v>1388</v>
      </c>
      <c r="I75" s="2528" t="s">
        <v>1</v>
      </c>
      <c r="J75" s="2531" t="s">
        <v>2360</v>
      </c>
      <c r="K75" s="2603" t="s">
        <v>1388</v>
      </c>
    </row>
    <row r="76" spans="1:11" x14ac:dyDescent="0.25">
      <c r="A76" s="2604" t="s">
        <v>130</v>
      </c>
      <c r="B76" s="2605">
        <v>100</v>
      </c>
      <c r="C76" s="2606">
        <v>1.6495956873315363</v>
      </c>
      <c r="D76" s="2607">
        <v>0.67410843722818203</v>
      </c>
      <c r="E76" s="2608">
        <v>-0.97548725010335424</v>
      </c>
      <c r="F76" s="2699">
        <v>8.1653189577717882</v>
      </c>
      <c r="G76" s="2607">
        <v>7.4876775877065818</v>
      </c>
      <c r="H76" s="2608">
        <v>-0.67764137006520642</v>
      </c>
      <c r="I76" s="2610">
        <v>90.185085354896671</v>
      </c>
      <c r="J76" s="2611">
        <v>91.838213975065244</v>
      </c>
      <c r="K76" s="2612">
        <v>1.6531286201685731</v>
      </c>
    </row>
    <row r="77" spans="1:11" ht="24.75" x14ac:dyDescent="0.25">
      <c r="A77" s="2613" t="s">
        <v>62</v>
      </c>
      <c r="B77" s="2614">
        <v>100</v>
      </c>
      <c r="C77" s="2615">
        <v>3.125</v>
      </c>
      <c r="D77" s="2616">
        <v>11.538461538461538</v>
      </c>
      <c r="E77" s="425">
        <v>8.4134615384615383</v>
      </c>
      <c r="F77" s="2700">
        <v>46.875</v>
      </c>
      <c r="G77" s="2616">
        <v>34.615384615384613</v>
      </c>
      <c r="H77" s="425">
        <v>-12.259615384615387</v>
      </c>
      <c r="I77" s="2618">
        <v>50</v>
      </c>
      <c r="J77" s="2619">
        <v>53.846153846153847</v>
      </c>
      <c r="K77" s="2620">
        <v>3.8461538461538467</v>
      </c>
    </row>
    <row r="78" spans="1:11" x14ac:dyDescent="0.25">
      <c r="A78" s="2621" t="s">
        <v>63</v>
      </c>
      <c r="B78" s="2622">
        <v>100</v>
      </c>
      <c r="C78" s="2623">
        <v>17.82178217821782</v>
      </c>
      <c r="D78" s="2624">
        <v>7.03125</v>
      </c>
      <c r="E78" s="419">
        <v>-10.79053217821782</v>
      </c>
      <c r="F78" s="2701">
        <v>81.188118811881196</v>
      </c>
      <c r="G78" s="2624">
        <v>80.46875</v>
      </c>
      <c r="H78" s="419">
        <v>-0.71936881188119628</v>
      </c>
      <c r="I78" s="2626">
        <v>0.99009900990099009</v>
      </c>
      <c r="J78" s="2627">
        <v>12.5</v>
      </c>
      <c r="K78" s="2620">
        <v>11.509900990099009</v>
      </c>
    </row>
    <row r="79" spans="1:11" x14ac:dyDescent="0.25">
      <c r="A79" s="2621" t="s">
        <v>132</v>
      </c>
      <c r="B79" s="2622">
        <v>100</v>
      </c>
      <c r="C79" s="2623">
        <v>6.3591022443890273</v>
      </c>
      <c r="D79" s="2624">
        <v>1.9835510401548135</v>
      </c>
      <c r="E79" s="419">
        <v>-4.3755512042342133</v>
      </c>
      <c r="F79" s="2701">
        <v>25.768911055694097</v>
      </c>
      <c r="G79" s="2624">
        <v>28.737300435413644</v>
      </c>
      <c r="H79" s="419">
        <v>2.9683893797195466</v>
      </c>
      <c r="I79" s="2626">
        <v>67.871986699916874</v>
      </c>
      <c r="J79" s="2627">
        <v>69.279148524431548</v>
      </c>
      <c r="K79" s="2628">
        <v>1.4071618245146738</v>
      </c>
    </row>
    <row r="80" spans="1:11" x14ac:dyDescent="0.25">
      <c r="A80" s="2621" t="s">
        <v>133</v>
      </c>
      <c r="B80" s="2622">
        <v>100</v>
      </c>
      <c r="C80" s="2623">
        <v>11.826572225799529</v>
      </c>
      <c r="D80" s="2624">
        <v>10.753341433778859</v>
      </c>
      <c r="E80" s="419">
        <v>-1.0732307920206701</v>
      </c>
      <c r="F80" s="2701">
        <v>72.204335694355009</v>
      </c>
      <c r="G80" s="2624">
        <v>72.924260834345887</v>
      </c>
      <c r="H80" s="419">
        <v>0.71992513999087748</v>
      </c>
      <c r="I80" s="2626">
        <v>15.96909207984546</v>
      </c>
      <c r="J80" s="2627">
        <v>16.322397731875256</v>
      </c>
      <c r="K80" s="2628">
        <v>0.35330565202979614</v>
      </c>
    </row>
    <row r="81" spans="1:12" x14ac:dyDescent="0.25">
      <c r="A81" s="2677" t="s">
        <v>134</v>
      </c>
      <c r="B81" s="2702">
        <v>100</v>
      </c>
      <c r="C81" s="2703">
        <v>1.5034364261168385</v>
      </c>
      <c r="D81" s="2704">
        <v>4.5852438516048348</v>
      </c>
      <c r="E81" s="2705">
        <v>3.0818074254879964</v>
      </c>
      <c r="F81" s="2706">
        <v>55.713058419243985</v>
      </c>
      <c r="G81" s="2704">
        <v>54.814506044185073</v>
      </c>
      <c r="H81" s="2705">
        <v>-0.89855237505891239</v>
      </c>
      <c r="I81" s="2707">
        <v>42.783505154639172</v>
      </c>
      <c r="J81" s="2708">
        <v>40.60025010421009</v>
      </c>
      <c r="K81" s="2709">
        <v>-2.1832550504290822</v>
      </c>
    </row>
    <row r="82" spans="1:12" ht="15.75" thickBot="1" x14ac:dyDescent="0.3">
      <c r="A82" s="2681" t="s">
        <v>67</v>
      </c>
      <c r="B82" s="2710">
        <v>100</v>
      </c>
      <c r="C82" s="2711" t="s">
        <v>613</v>
      </c>
      <c r="D82" s="2712" t="s">
        <v>613</v>
      </c>
      <c r="E82" s="2713" t="s">
        <v>613</v>
      </c>
      <c r="F82" s="2714">
        <v>38.755020080321287</v>
      </c>
      <c r="G82" s="2712">
        <v>41.049913941480206</v>
      </c>
      <c r="H82" s="2713">
        <v>2.2948938611589185</v>
      </c>
      <c r="I82" s="2715">
        <v>61.244979919678713</v>
      </c>
      <c r="J82" s="2716">
        <v>58.950086058519787</v>
      </c>
      <c r="K82" s="2717">
        <v>-2.2948938611589256</v>
      </c>
    </row>
    <row r="83" spans="1:12" ht="15.75" thickBot="1" x14ac:dyDescent="0.3">
      <c r="A83" s="2639" t="s">
        <v>136</v>
      </c>
      <c r="B83" s="2640">
        <v>100</v>
      </c>
      <c r="C83" s="2641">
        <v>3.1736511330742956</v>
      </c>
      <c r="D83" s="2642">
        <v>2.296930465650449</v>
      </c>
      <c r="E83" s="2643">
        <v>-0.87672066742384658</v>
      </c>
      <c r="F83" s="2718">
        <v>20.956006988812685</v>
      </c>
      <c r="G83" s="2642">
        <v>21.311860513677178</v>
      </c>
      <c r="H83" s="2643">
        <v>0.35585352486449295</v>
      </c>
      <c r="I83" s="2645">
        <v>75.870341878113024</v>
      </c>
      <c r="J83" s="2645">
        <v>76.391209020672378</v>
      </c>
      <c r="K83" s="430">
        <v>0.52086714255935362</v>
      </c>
    </row>
    <row r="84" spans="1:12" ht="15.75" thickBot="1" x14ac:dyDescent="0.3">
      <c r="A84" s="2630" t="s">
        <v>137</v>
      </c>
      <c r="B84" s="2631">
        <v>100</v>
      </c>
      <c r="C84" s="2632" t="s">
        <v>613</v>
      </c>
      <c r="D84" s="2633" t="s">
        <v>613</v>
      </c>
      <c r="E84" s="2634" t="s">
        <v>613</v>
      </c>
      <c r="F84" s="2719">
        <v>0.31080031080031079</v>
      </c>
      <c r="G84" s="2633">
        <v>0.29673590504451042</v>
      </c>
      <c r="H84" s="2634">
        <v>-1.4064405755800369E-2</v>
      </c>
      <c r="I84" s="2636">
        <v>99.689199689199697</v>
      </c>
      <c r="J84" s="2637">
        <v>99.703264094955486</v>
      </c>
      <c r="K84" s="2638">
        <v>1.4064405755789267E-2</v>
      </c>
    </row>
    <row r="85" spans="1:12" ht="15.75" thickBot="1" x14ac:dyDescent="0.3">
      <c r="A85" s="2647" t="s">
        <v>138</v>
      </c>
      <c r="B85" s="2648">
        <v>100</v>
      </c>
      <c r="C85" s="2649">
        <v>3.0705959529696725</v>
      </c>
      <c r="D85" s="2650">
        <v>2.2188603126575899</v>
      </c>
      <c r="E85" s="2651">
        <v>-0.8517356403120826</v>
      </c>
      <c r="F85" s="2720">
        <v>20.285613362264723</v>
      </c>
      <c r="G85" s="2653">
        <v>20.597579425113462</v>
      </c>
      <c r="H85" s="2651">
        <v>0.31196606284873951</v>
      </c>
      <c r="I85" s="2721">
        <v>76.643790684765605</v>
      </c>
      <c r="J85" s="2654">
        <v>77.183560262228951</v>
      </c>
      <c r="K85" s="2655">
        <v>0.5397695774633462</v>
      </c>
    </row>
    <row r="86" spans="1:12" ht="16.5" thickTop="1" thickBot="1" x14ac:dyDescent="0.3">
      <c r="A86" s="2656" t="s">
        <v>1384</v>
      </c>
      <c r="B86" s="2657">
        <v>100</v>
      </c>
      <c r="C86" s="2658" t="s">
        <v>613</v>
      </c>
      <c r="D86" s="2659" t="s">
        <v>613</v>
      </c>
      <c r="E86" s="2663" t="s">
        <v>613</v>
      </c>
      <c r="F86" s="2722">
        <v>7.7546039494120258</v>
      </c>
      <c r="G86" s="2662">
        <v>7.0913956360642239</v>
      </c>
      <c r="H86" s="2663">
        <v>-0.66320831334780195</v>
      </c>
      <c r="I86" s="2664">
        <v>92.245396050587971</v>
      </c>
      <c r="J86" s="2665">
        <v>92.90860436393578</v>
      </c>
      <c r="K86" s="2666">
        <v>0.66320831334780905</v>
      </c>
    </row>
    <row r="88" spans="1:12" ht="27.75" customHeight="1" x14ac:dyDescent="0.25">
      <c r="A88" s="7295" t="s">
        <v>1391</v>
      </c>
      <c r="B88" s="7295"/>
      <c r="C88" s="7295"/>
      <c r="D88" s="7295"/>
      <c r="E88" s="7295"/>
      <c r="F88" s="7295"/>
      <c r="G88" s="7295"/>
      <c r="H88" s="7295"/>
      <c r="I88" s="7295"/>
      <c r="J88" s="7295"/>
      <c r="K88" s="7295"/>
    </row>
    <row r="89" spans="1:12" ht="15.75" thickBot="1" x14ac:dyDescent="0.3"/>
    <row r="90" spans="1:12" ht="15.75" thickBot="1" x14ac:dyDescent="0.3">
      <c r="A90" s="7778" t="s">
        <v>7</v>
      </c>
      <c r="B90" s="7800" t="s">
        <v>2611</v>
      </c>
      <c r="C90" s="7801" t="s">
        <v>1392</v>
      </c>
      <c r="D90" s="7802"/>
      <c r="E90" s="7802"/>
      <c r="F90" s="7802"/>
      <c r="G90" s="7802"/>
      <c r="H90" s="7802"/>
      <c r="I90" s="7802"/>
      <c r="J90" s="7802"/>
      <c r="K90" s="7802"/>
      <c r="L90" s="7803"/>
    </row>
    <row r="91" spans="1:12" ht="15.75" thickBot="1" x14ac:dyDescent="0.3">
      <c r="A91" s="7779"/>
      <c r="B91" s="7779"/>
      <c r="C91" s="7804" t="s">
        <v>1393</v>
      </c>
      <c r="D91" s="7805"/>
      <c r="E91" s="7806" t="s">
        <v>1394</v>
      </c>
      <c r="F91" s="7806"/>
      <c r="G91" s="7804" t="s">
        <v>1395</v>
      </c>
      <c r="H91" s="7805"/>
      <c r="I91" s="7806" t="s">
        <v>1396</v>
      </c>
      <c r="J91" s="7806"/>
      <c r="K91" s="7807" t="s">
        <v>1397</v>
      </c>
      <c r="L91" s="7808"/>
    </row>
    <row r="92" spans="1:12" ht="15.75" thickBot="1" x14ac:dyDescent="0.3">
      <c r="A92" s="7780"/>
      <c r="B92" s="7780"/>
      <c r="C92" s="2723" t="s">
        <v>1</v>
      </c>
      <c r="D92" s="2724" t="s">
        <v>2360</v>
      </c>
      <c r="E92" s="2725" t="s">
        <v>1</v>
      </c>
      <c r="F92" s="2726" t="s">
        <v>2360</v>
      </c>
      <c r="G92" s="2723" t="s">
        <v>1</v>
      </c>
      <c r="H92" s="2724" t="s">
        <v>2360</v>
      </c>
      <c r="I92" s="2725" t="s">
        <v>1</v>
      </c>
      <c r="J92" s="2726" t="s">
        <v>2360</v>
      </c>
      <c r="K92" s="2723" t="s">
        <v>1</v>
      </c>
      <c r="L92" s="2724" t="s">
        <v>2360</v>
      </c>
    </row>
    <row r="93" spans="1:12" x14ac:dyDescent="0.25">
      <c r="A93" s="2444" t="s">
        <v>130</v>
      </c>
      <c r="B93" s="2727">
        <v>185</v>
      </c>
      <c r="C93" s="2728">
        <v>7</v>
      </c>
      <c r="D93" s="2729">
        <v>2</v>
      </c>
      <c r="E93" s="2730">
        <v>425</v>
      </c>
      <c r="F93" s="2547">
        <v>141</v>
      </c>
      <c r="G93" s="2731">
        <v>1</v>
      </c>
      <c r="H93" s="2729">
        <v>19</v>
      </c>
      <c r="I93" s="2730">
        <v>22</v>
      </c>
      <c r="J93" s="2547">
        <v>23</v>
      </c>
      <c r="K93" s="2728">
        <v>4</v>
      </c>
      <c r="L93" s="2729">
        <v>0</v>
      </c>
    </row>
    <row r="94" spans="1:12" ht="24.75" x14ac:dyDescent="0.25">
      <c r="A94" s="2453" t="s">
        <v>62</v>
      </c>
      <c r="B94" s="2732">
        <v>3</v>
      </c>
      <c r="C94" s="2733">
        <v>0</v>
      </c>
      <c r="D94" s="2734">
        <v>0</v>
      </c>
      <c r="E94" s="2735">
        <v>0</v>
      </c>
      <c r="F94" s="2555">
        <v>1</v>
      </c>
      <c r="G94" s="2736">
        <v>0</v>
      </c>
      <c r="H94" s="2734">
        <v>0</v>
      </c>
      <c r="I94" s="2735">
        <v>0</v>
      </c>
      <c r="J94" s="2555">
        <v>0</v>
      </c>
      <c r="K94" s="2733">
        <v>1</v>
      </c>
      <c r="L94" s="2734">
        <v>2</v>
      </c>
    </row>
    <row r="95" spans="1:12" x14ac:dyDescent="0.25">
      <c r="A95" s="2464" t="s">
        <v>63</v>
      </c>
      <c r="B95" s="2732">
        <v>9</v>
      </c>
      <c r="C95" s="2733">
        <v>0</v>
      </c>
      <c r="D95" s="2734">
        <v>0</v>
      </c>
      <c r="E95" s="2735">
        <v>0</v>
      </c>
      <c r="F95" s="2555">
        <v>0</v>
      </c>
      <c r="G95" s="2736">
        <v>0</v>
      </c>
      <c r="H95" s="2734">
        <v>0</v>
      </c>
      <c r="I95" s="2735">
        <v>0</v>
      </c>
      <c r="J95" s="2555">
        <v>0</v>
      </c>
      <c r="K95" s="2733">
        <v>18</v>
      </c>
      <c r="L95" s="2734">
        <v>9</v>
      </c>
    </row>
    <row r="96" spans="1:12" x14ac:dyDescent="0.25">
      <c r="A96" s="2464" t="s">
        <v>132</v>
      </c>
      <c r="B96" s="2732">
        <v>41</v>
      </c>
      <c r="C96" s="2733">
        <v>8</v>
      </c>
      <c r="D96" s="2734">
        <v>25</v>
      </c>
      <c r="E96" s="2735">
        <v>0</v>
      </c>
      <c r="F96" s="2555">
        <v>4</v>
      </c>
      <c r="G96" s="2736">
        <v>138</v>
      </c>
      <c r="H96" s="2734">
        <v>4</v>
      </c>
      <c r="I96" s="2735">
        <v>0</v>
      </c>
      <c r="J96" s="2555">
        <v>7</v>
      </c>
      <c r="K96" s="2733">
        <v>7</v>
      </c>
      <c r="L96" s="2734">
        <v>1</v>
      </c>
    </row>
    <row r="97" spans="1:12" x14ac:dyDescent="0.25">
      <c r="A97" s="2464" t="s">
        <v>133</v>
      </c>
      <c r="B97" s="2732">
        <v>531</v>
      </c>
      <c r="C97" s="2733">
        <v>63</v>
      </c>
      <c r="D97" s="2734">
        <v>27</v>
      </c>
      <c r="E97" s="2735">
        <v>55</v>
      </c>
      <c r="F97" s="2555">
        <v>89</v>
      </c>
      <c r="G97" s="2736">
        <v>58</v>
      </c>
      <c r="H97" s="2734">
        <v>177</v>
      </c>
      <c r="I97" s="2735">
        <v>271</v>
      </c>
      <c r="J97" s="2555">
        <v>222</v>
      </c>
      <c r="K97" s="2733">
        <v>104</v>
      </c>
      <c r="L97" s="2734">
        <v>16</v>
      </c>
    </row>
    <row r="98" spans="1:12" x14ac:dyDescent="0.25">
      <c r="A98" s="2473" t="s">
        <v>134</v>
      </c>
      <c r="B98" s="2737">
        <v>109</v>
      </c>
      <c r="C98" s="2738">
        <v>7</v>
      </c>
      <c r="D98" s="2739">
        <v>58</v>
      </c>
      <c r="E98" s="2740">
        <v>28</v>
      </c>
      <c r="F98" s="2680">
        <v>39</v>
      </c>
      <c r="G98" s="2741">
        <v>0</v>
      </c>
      <c r="H98" s="2739">
        <v>3</v>
      </c>
      <c r="I98" s="2740">
        <v>0</v>
      </c>
      <c r="J98" s="2680">
        <v>9</v>
      </c>
      <c r="K98" s="2738">
        <v>0</v>
      </c>
      <c r="L98" s="2739">
        <v>0</v>
      </c>
    </row>
    <row r="99" spans="1:12" ht="15.75" thickBot="1" x14ac:dyDescent="0.3">
      <c r="A99" s="2566" t="s">
        <v>67</v>
      </c>
      <c r="B99" s="2742">
        <v>0</v>
      </c>
      <c r="C99" s="2743">
        <v>0</v>
      </c>
      <c r="D99" s="2744">
        <v>0</v>
      </c>
      <c r="E99" s="2745">
        <v>0</v>
      </c>
      <c r="F99" s="2688">
        <v>0</v>
      </c>
      <c r="G99" s="2683">
        <v>0</v>
      </c>
      <c r="H99" s="2744">
        <v>0</v>
      </c>
      <c r="I99" s="2745">
        <v>0</v>
      </c>
      <c r="J99" s="2688">
        <v>0</v>
      </c>
      <c r="K99" s="2743">
        <v>0</v>
      </c>
      <c r="L99" s="2744">
        <v>0</v>
      </c>
    </row>
    <row r="100" spans="1:12" ht="15.75" thickBot="1" x14ac:dyDescent="0.3">
      <c r="A100" s="2493" t="s">
        <v>138</v>
      </c>
      <c r="B100" s="2746">
        <v>878</v>
      </c>
      <c r="C100" s="2747">
        <v>85</v>
      </c>
      <c r="D100" s="2748">
        <v>112</v>
      </c>
      <c r="E100" s="2569">
        <v>508</v>
      </c>
      <c r="F100" s="2573">
        <v>274</v>
      </c>
      <c r="G100" s="2749">
        <v>197</v>
      </c>
      <c r="H100" s="2748">
        <v>203</v>
      </c>
      <c r="I100" s="2569">
        <v>293</v>
      </c>
      <c r="J100" s="2573">
        <v>261</v>
      </c>
      <c r="K100" s="2747">
        <v>134</v>
      </c>
      <c r="L100" s="2748">
        <v>28</v>
      </c>
    </row>
    <row r="101" spans="1:12" ht="15.75" thickBot="1" x14ac:dyDescent="0.3">
      <c r="A101" s="2502" t="s">
        <v>137</v>
      </c>
      <c r="B101" s="2750">
        <v>0</v>
      </c>
      <c r="C101" s="2751">
        <v>0</v>
      </c>
      <c r="D101" s="2752">
        <v>0</v>
      </c>
      <c r="E101" s="2593">
        <v>0</v>
      </c>
      <c r="F101" s="2752">
        <v>0</v>
      </c>
      <c r="G101" s="2753">
        <v>0</v>
      </c>
      <c r="H101" s="2752">
        <v>0</v>
      </c>
      <c r="I101" s="2593">
        <v>0</v>
      </c>
      <c r="J101" s="2752">
        <v>0</v>
      </c>
      <c r="K101" s="2751">
        <v>0</v>
      </c>
      <c r="L101" s="2752">
        <v>0</v>
      </c>
    </row>
    <row r="102" spans="1:12" ht="15.75" thickBot="1" x14ac:dyDescent="0.3">
      <c r="A102" s="2510" t="s">
        <v>138</v>
      </c>
      <c r="B102" s="2754">
        <v>878</v>
      </c>
      <c r="C102" s="2755">
        <v>85</v>
      </c>
      <c r="D102" s="2756">
        <v>112</v>
      </c>
      <c r="E102" s="2585">
        <v>508</v>
      </c>
      <c r="F102" s="2589">
        <v>274</v>
      </c>
      <c r="G102" s="2757">
        <v>197</v>
      </c>
      <c r="H102" s="2756">
        <v>203</v>
      </c>
      <c r="I102" s="2585">
        <v>293</v>
      </c>
      <c r="J102" s="2589">
        <v>261</v>
      </c>
      <c r="K102" s="2755">
        <v>134</v>
      </c>
      <c r="L102" s="2756">
        <v>28</v>
      </c>
    </row>
    <row r="103" spans="1:12" ht="16.5" thickTop="1" thickBot="1" x14ac:dyDescent="0.3">
      <c r="A103" s="2519" t="s">
        <v>1384</v>
      </c>
      <c r="B103" s="2758">
        <v>0</v>
      </c>
      <c r="C103" s="2758">
        <v>0</v>
      </c>
      <c r="D103" s="2752">
        <v>0</v>
      </c>
      <c r="E103" s="2759">
        <v>0</v>
      </c>
      <c r="F103" s="2597">
        <v>0</v>
      </c>
      <c r="G103" s="2760">
        <v>0</v>
      </c>
      <c r="H103" s="2752">
        <v>0</v>
      </c>
      <c r="I103" s="2759">
        <v>0</v>
      </c>
      <c r="J103" s="2597">
        <v>0</v>
      </c>
      <c r="K103" s="2758">
        <v>0</v>
      </c>
      <c r="L103" s="2752">
        <v>0</v>
      </c>
    </row>
    <row r="105" spans="1:12" ht="26.25" customHeight="1" x14ac:dyDescent="0.25">
      <c r="A105" s="7295" t="s">
        <v>1398</v>
      </c>
      <c r="B105" s="7295"/>
      <c r="C105" s="7295"/>
      <c r="D105" s="7295"/>
      <c r="E105" s="7295"/>
      <c r="F105" s="7295"/>
      <c r="G105" s="7295"/>
      <c r="H105" s="7295"/>
      <c r="I105" s="7295"/>
      <c r="J105" s="7295"/>
      <c r="K105" s="7295"/>
    </row>
    <row r="106" spans="1:12" ht="15.75" thickBot="1" x14ac:dyDescent="0.3">
      <c r="A106" s="2667"/>
    </row>
    <row r="107" spans="1:12" ht="15.75" thickBot="1" x14ac:dyDescent="0.3">
      <c r="A107" s="7778" t="s">
        <v>7</v>
      </c>
      <c r="B107" s="7796" t="s">
        <v>2611</v>
      </c>
      <c r="C107" s="7801" t="s">
        <v>1392</v>
      </c>
      <c r="D107" s="7802"/>
      <c r="E107" s="7802"/>
      <c r="F107" s="7802"/>
      <c r="G107" s="7802"/>
      <c r="H107" s="7802"/>
      <c r="I107" s="7802"/>
      <c r="J107" s="7802"/>
      <c r="K107" s="7802"/>
      <c r="L107" s="7803"/>
    </row>
    <row r="108" spans="1:12" ht="15.75" thickBot="1" x14ac:dyDescent="0.3">
      <c r="A108" s="7779"/>
      <c r="B108" s="7791"/>
      <c r="C108" s="7809" t="s">
        <v>1393</v>
      </c>
      <c r="D108" s="7810"/>
      <c r="E108" s="7806" t="s">
        <v>1394</v>
      </c>
      <c r="F108" s="7806"/>
      <c r="G108" s="7804" t="s">
        <v>1395</v>
      </c>
      <c r="H108" s="7805"/>
      <c r="I108" s="7806" t="s">
        <v>1396</v>
      </c>
      <c r="J108" s="7806"/>
      <c r="K108" s="7807" t="s">
        <v>1397</v>
      </c>
      <c r="L108" s="7808"/>
    </row>
    <row r="109" spans="1:12" ht="15.75" thickBot="1" x14ac:dyDescent="0.3">
      <c r="A109" s="7780"/>
      <c r="B109" s="7780"/>
      <c r="C109" s="2761" t="s">
        <v>1</v>
      </c>
      <c r="D109" s="2762" t="s">
        <v>2360</v>
      </c>
      <c r="E109" s="2725" t="s">
        <v>1</v>
      </c>
      <c r="F109" s="2726" t="s">
        <v>2360</v>
      </c>
      <c r="G109" s="2723" t="s">
        <v>1</v>
      </c>
      <c r="H109" s="2724" t="s">
        <v>2360</v>
      </c>
      <c r="I109" s="2725" t="s">
        <v>1</v>
      </c>
      <c r="J109" s="2726" t="s">
        <v>2360</v>
      </c>
      <c r="K109" s="2761" t="s">
        <v>1</v>
      </c>
      <c r="L109" s="2762" t="s">
        <v>2360</v>
      </c>
    </row>
    <row r="110" spans="1:12" x14ac:dyDescent="0.25">
      <c r="A110" s="2444" t="s">
        <v>130</v>
      </c>
      <c r="B110" s="2763">
        <v>100</v>
      </c>
      <c r="C110" s="2764">
        <v>1.5250544662309369</v>
      </c>
      <c r="D110" s="2765">
        <v>1.0810810810810811</v>
      </c>
      <c r="E110" s="2766">
        <v>92.592592592592595</v>
      </c>
      <c r="F110" s="2767">
        <v>76.21621621621621</v>
      </c>
      <c r="G110" s="2764">
        <v>0.2178649237472767</v>
      </c>
      <c r="H110" s="2765">
        <v>10.27027027027027</v>
      </c>
      <c r="I110" s="2766">
        <v>4.7930283224400867</v>
      </c>
      <c r="J110" s="2767">
        <v>12.432432432432433</v>
      </c>
      <c r="K110" s="2768">
        <v>0.8714596949891068</v>
      </c>
      <c r="L110" s="2765" t="s">
        <v>613</v>
      </c>
    </row>
    <row r="111" spans="1:12" ht="24.75" x14ac:dyDescent="0.25">
      <c r="A111" s="2464" t="s">
        <v>62</v>
      </c>
      <c r="B111" s="2769">
        <v>99.999999999999986</v>
      </c>
      <c r="C111" s="2770" t="s">
        <v>613</v>
      </c>
      <c r="D111" s="2771" t="s">
        <v>613</v>
      </c>
      <c r="E111" s="2772" t="s">
        <v>613</v>
      </c>
      <c r="F111" s="2773">
        <v>33.333333333333329</v>
      </c>
      <c r="G111" s="2770" t="s">
        <v>613</v>
      </c>
      <c r="H111" s="2771" t="s">
        <v>613</v>
      </c>
      <c r="I111" s="2772" t="s">
        <v>613</v>
      </c>
      <c r="J111" s="2773" t="s">
        <v>613</v>
      </c>
      <c r="K111" s="2774">
        <v>100</v>
      </c>
      <c r="L111" s="2771">
        <v>66.666666666666657</v>
      </c>
    </row>
    <row r="112" spans="1:12" x14ac:dyDescent="0.25">
      <c r="A112" s="2464" t="s">
        <v>63</v>
      </c>
      <c r="B112" s="2769">
        <v>100</v>
      </c>
      <c r="C112" s="2770" t="s">
        <v>613</v>
      </c>
      <c r="D112" s="2771" t="s">
        <v>613</v>
      </c>
      <c r="E112" s="2772" t="s">
        <v>613</v>
      </c>
      <c r="F112" s="2773" t="s">
        <v>613</v>
      </c>
      <c r="G112" s="2770" t="s">
        <v>613</v>
      </c>
      <c r="H112" s="2771" t="s">
        <v>613</v>
      </c>
      <c r="I112" s="2772" t="s">
        <v>613</v>
      </c>
      <c r="J112" s="2773" t="s">
        <v>613</v>
      </c>
      <c r="K112" s="2774">
        <v>100</v>
      </c>
      <c r="L112" s="2771">
        <v>100</v>
      </c>
    </row>
    <row r="113" spans="1:12" x14ac:dyDescent="0.25">
      <c r="A113" s="2464" t="s">
        <v>132</v>
      </c>
      <c r="B113" s="2769">
        <v>100</v>
      </c>
      <c r="C113" s="2770">
        <v>5.2287581699346406</v>
      </c>
      <c r="D113" s="2771">
        <v>60.975609756097562</v>
      </c>
      <c r="E113" s="2772" t="s">
        <v>613</v>
      </c>
      <c r="F113" s="2773">
        <v>9.7560975609756095</v>
      </c>
      <c r="G113" s="2770">
        <v>90.196078431372555</v>
      </c>
      <c r="H113" s="2771">
        <v>9.7560975609756095</v>
      </c>
      <c r="I113" s="2772" t="s">
        <v>613</v>
      </c>
      <c r="J113" s="2773">
        <v>17.073170731707318</v>
      </c>
      <c r="K113" s="2774">
        <v>4.5751633986928102</v>
      </c>
      <c r="L113" s="2771">
        <v>2.4390243902439024</v>
      </c>
    </row>
    <row r="114" spans="1:12" x14ac:dyDescent="0.25">
      <c r="A114" s="2453" t="s">
        <v>133</v>
      </c>
      <c r="B114" s="2775">
        <v>99.999999999999986</v>
      </c>
      <c r="C114" s="2776">
        <v>11.433756805807622</v>
      </c>
      <c r="D114" s="2771">
        <v>5.0847457627118651</v>
      </c>
      <c r="E114" s="2766">
        <v>9.9818511796733205</v>
      </c>
      <c r="F114" s="2767">
        <v>16.760828625235405</v>
      </c>
      <c r="G114" s="2768">
        <v>10.526315789473683</v>
      </c>
      <c r="H114" s="2765">
        <v>33.333333333333329</v>
      </c>
      <c r="I114" s="2777">
        <v>49.183303085299457</v>
      </c>
      <c r="J114" s="2767">
        <v>41.807909604519772</v>
      </c>
      <c r="K114" s="2768">
        <v>18.874773139745919</v>
      </c>
      <c r="L114" s="2765">
        <v>3.0131826741996233</v>
      </c>
    </row>
    <row r="115" spans="1:12" x14ac:dyDescent="0.25">
      <c r="A115" s="2473" t="s">
        <v>134</v>
      </c>
      <c r="B115" s="2778">
        <v>100.00000000000001</v>
      </c>
      <c r="C115" s="2779">
        <v>20</v>
      </c>
      <c r="D115" s="2780">
        <v>53.211009174311933</v>
      </c>
      <c r="E115" s="2781">
        <v>80</v>
      </c>
      <c r="F115" s="2782">
        <v>35.779816513761467</v>
      </c>
      <c r="G115" s="2779" t="s">
        <v>613</v>
      </c>
      <c r="H115" s="2780">
        <v>2.7522935779816518</v>
      </c>
      <c r="I115" s="2781" t="s">
        <v>613</v>
      </c>
      <c r="J115" s="2782">
        <v>8.2568807339449553</v>
      </c>
      <c r="K115" s="2783" t="s">
        <v>613</v>
      </c>
      <c r="L115" s="2780" t="s">
        <v>613</v>
      </c>
    </row>
    <row r="116" spans="1:12" ht="15.75" thickBot="1" x14ac:dyDescent="0.3">
      <c r="A116" s="2784" t="s">
        <v>67</v>
      </c>
      <c r="B116" s="2785">
        <v>0</v>
      </c>
      <c r="C116" s="2786" t="s">
        <v>613</v>
      </c>
      <c r="D116" s="2787" t="s">
        <v>613</v>
      </c>
      <c r="E116" s="2788" t="s">
        <v>613</v>
      </c>
      <c r="F116" s="2789" t="s">
        <v>613</v>
      </c>
      <c r="G116" s="2786" t="s">
        <v>613</v>
      </c>
      <c r="H116" s="2787" t="s">
        <v>613</v>
      </c>
      <c r="I116" s="2788" t="s">
        <v>613</v>
      </c>
      <c r="J116" s="2789" t="s">
        <v>613</v>
      </c>
      <c r="K116" s="2790" t="s">
        <v>613</v>
      </c>
      <c r="L116" s="2787" t="s">
        <v>613</v>
      </c>
    </row>
    <row r="117" spans="1:12" ht="15.75" thickBot="1" x14ac:dyDescent="0.3">
      <c r="A117" s="2791" t="s">
        <v>138</v>
      </c>
      <c r="B117" s="2792">
        <v>100</v>
      </c>
      <c r="C117" s="2793">
        <v>6.9843878389482335</v>
      </c>
      <c r="D117" s="2794">
        <v>12.756264236902052</v>
      </c>
      <c r="E117" s="2795">
        <v>41.741988496302383</v>
      </c>
      <c r="F117" s="2796">
        <v>31.207289293849662</v>
      </c>
      <c r="G117" s="2793">
        <v>16.187345932621199</v>
      </c>
      <c r="H117" s="2794">
        <v>23.120728929384963</v>
      </c>
      <c r="I117" s="2795">
        <v>24.075595727198028</v>
      </c>
      <c r="J117" s="2796">
        <v>29.726651480637813</v>
      </c>
      <c r="K117" s="2797">
        <v>11.010682004930155</v>
      </c>
      <c r="L117" s="2794">
        <v>3.1890660592255129</v>
      </c>
    </row>
    <row r="118" spans="1:12" ht="16.5" thickTop="1" thickBot="1" x14ac:dyDescent="0.3">
      <c r="A118" s="2519" t="s">
        <v>1384</v>
      </c>
      <c r="B118" s="2798">
        <v>0</v>
      </c>
      <c r="C118" s="2799" t="s">
        <v>613</v>
      </c>
      <c r="D118" s="2800" t="s">
        <v>613</v>
      </c>
      <c r="E118" s="2801"/>
      <c r="F118" s="2802" t="s">
        <v>613</v>
      </c>
      <c r="G118" s="2799"/>
      <c r="H118" s="2800" t="s">
        <v>613</v>
      </c>
      <c r="I118" s="2801"/>
      <c r="J118" s="2802" t="s">
        <v>613</v>
      </c>
      <c r="K118" s="2798"/>
      <c r="L118" s="2800" t="s">
        <v>613</v>
      </c>
    </row>
    <row r="120" spans="1:12" ht="31.5" customHeight="1" x14ac:dyDescent="0.25">
      <c r="A120" s="7295" t="s">
        <v>1399</v>
      </c>
      <c r="B120" s="7295"/>
      <c r="C120" s="7295"/>
      <c r="D120" s="7295"/>
      <c r="E120" s="7295"/>
      <c r="F120" s="7295"/>
      <c r="G120" s="7295"/>
      <c r="H120" s="7295"/>
      <c r="I120" s="7295"/>
      <c r="J120" s="7295"/>
      <c r="K120" s="7295"/>
    </row>
    <row r="121" spans="1:12" ht="15.75" thickBot="1" x14ac:dyDescent="0.3"/>
    <row r="122" spans="1:12" ht="15.75" thickBot="1" x14ac:dyDescent="0.3">
      <c r="A122" s="7778" t="s">
        <v>7</v>
      </c>
      <c r="B122" s="7796" t="s">
        <v>2611</v>
      </c>
      <c r="C122" s="7801" t="s">
        <v>1392</v>
      </c>
      <c r="D122" s="7802"/>
      <c r="E122" s="7802"/>
      <c r="F122" s="7802"/>
      <c r="G122" s="7802"/>
      <c r="H122" s="7802"/>
      <c r="I122" s="7802"/>
      <c r="J122" s="7802"/>
      <c r="K122" s="7802"/>
      <c r="L122" s="7803"/>
    </row>
    <row r="123" spans="1:12" ht="15.75" thickBot="1" x14ac:dyDescent="0.3">
      <c r="A123" s="7779"/>
      <c r="B123" s="7791"/>
      <c r="C123" s="7804" t="s">
        <v>1393</v>
      </c>
      <c r="D123" s="7805"/>
      <c r="E123" s="7806" t="s">
        <v>1394</v>
      </c>
      <c r="F123" s="7806"/>
      <c r="G123" s="7804" t="s">
        <v>1395</v>
      </c>
      <c r="H123" s="7805"/>
      <c r="I123" s="7806" t="s">
        <v>1396</v>
      </c>
      <c r="J123" s="7806"/>
      <c r="K123" s="7807" t="s">
        <v>1397</v>
      </c>
      <c r="L123" s="7808"/>
    </row>
    <row r="124" spans="1:12" ht="15.75" thickBot="1" x14ac:dyDescent="0.3">
      <c r="A124" s="7780"/>
      <c r="B124" s="7797"/>
      <c r="C124" s="2723" t="s">
        <v>1</v>
      </c>
      <c r="D124" s="2724" t="s">
        <v>2360</v>
      </c>
      <c r="E124" s="2725" t="s">
        <v>1</v>
      </c>
      <c r="F124" s="2726" t="s">
        <v>2360</v>
      </c>
      <c r="G124" s="2723" t="s">
        <v>1</v>
      </c>
      <c r="H124" s="2724" t="s">
        <v>2360</v>
      </c>
      <c r="I124" s="2725" t="s">
        <v>1</v>
      </c>
      <c r="J124" s="2726" t="s">
        <v>2360</v>
      </c>
      <c r="K124" s="2723" t="s">
        <v>1</v>
      </c>
      <c r="L124" s="2724" t="s">
        <v>2360</v>
      </c>
    </row>
    <row r="125" spans="1:12" x14ac:dyDescent="0.25">
      <c r="A125" s="2444" t="s">
        <v>130</v>
      </c>
      <c r="B125" s="2541">
        <v>186</v>
      </c>
      <c r="C125" s="2728">
        <v>7</v>
      </c>
      <c r="D125" s="2729">
        <v>3</v>
      </c>
      <c r="E125" s="2730">
        <v>425</v>
      </c>
      <c r="F125" s="2547">
        <v>141</v>
      </c>
      <c r="G125" s="2731">
        <v>1</v>
      </c>
      <c r="H125" s="2729">
        <v>19</v>
      </c>
      <c r="I125" s="2730">
        <v>22</v>
      </c>
      <c r="J125" s="2547">
        <v>23</v>
      </c>
      <c r="K125" s="2728">
        <v>4</v>
      </c>
      <c r="L125" s="2729">
        <v>0</v>
      </c>
    </row>
    <row r="126" spans="1:12" ht="24.75" x14ac:dyDescent="0.25">
      <c r="A126" s="2464" t="s">
        <v>62</v>
      </c>
      <c r="B126" s="2549">
        <v>3</v>
      </c>
      <c r="C126" s="2733">
        <v>0</v>
      </c>
      <c r="D126" s="2734">
        <v>0</v>
      </c>
      <c r="E126" s="2735">
        <v>0</v>
      </c>
      <c r="F126" s="2555">
        <v>1</v>
      </c>
      <c r="G126" s="2736">
        <v>0</v>
      </c>
      <c r="H126" s="2734">
        <v>0</v>
      </c>
      <c r="I126" s="2735">
        <v>0</v>
      </c>
      <c r="J126" s="2555">
        <v>0</v>
      </c>
      <c r="K126" s="2733">
        <v>1</v>
      </c>
      <c r="L126" s="2734">
        <v>2</v>
      </c>
    </row>
    <row r="127" spans="1:12" x14ac:dyDescent="0.25">
      <c r="A127" s="2464" t="s">
        <v>63</v>
      </c>
      <c r="B127" s="2549">
        <v>9</v>
      </c>
      <c r="C127" s="2733">
        <v>0</v>
      </c>
      <c r="D127" s="2734">
        <v>0</v>
      </c>
      <c r="E127" s="2735">
        <v>0</v>
      </c>
      <c r="F127" s="2555">
        <v>0</v>
      </c>
      <c r="G127" s="2736">
        <v>0</v>
      </c>
      <c r="H127" s="2734">
        <v>0</v>
      </c>
      <c r="I127" s="2735">
        <v>0</v>
      </c>
      <c r="J127" s="2555">
        <v>0</v>
      </c>
      <c r="K127" s="2733">
        <v>18</v>
      </c>
      <c r="L127" s="2734">
        <v>9</v>
      </c>
    </row>
    <row r="128" spans="1:12" x14ac:dyDescent="0.25">
      <c r="A128" s="2464" t="s">
        <v>132</v>
      </c>
      <c r="B128" s="2549">
        <v>41</v>
      </c>
      <c r="C128" s="2733">
        <v>8</v>
      </c>
      <c r="D128" s="2734">
        <v>25</v>
      </c>
      <c r="E128" s="2735">
        <v>0</v>
      </c>
      <c r="F128" s="2555">
        <v>4</v>
      </c>
      <c r="G128" s="2736">
        <v>138</v>
      </c>
      <c r="H128" s="2734">
        <v>4</v>
      </c>
      <c r="I128" s="2735">
        <v>0</v>
      </c>
      <c r="J128" s="2555">
        <v>7</v>
      </c>
      <c r="K128" s="2733">
        <v>7</v>
      </c>
      <c r="L128" s="2734">
        <v>1</v>
      </c>
    </row>
    <row r="129" spans="1:12" x14ac:dyDescent="0.25">
      <c r="A129" s="2464" t="s">
        <v>133</v>
      </c>
      <c r="B129" s="2549">
        <v>531</v>
      </c>
      <c r="C129" s="2733">
        <v>63</v>
      </c>
      <c r="D129" s="2734">
        <v>27</v>
      </c>
      <c r="E129" s="2735">
        <v>55</v>
      </c>
      <c r="F129" s="2555">
        <v>89</v>
      </c>
      <c r="G129" s="2736">
        <v>58</v>
      </c>
      <c r="H129" s="2734">
        <v>177</v>
      </c>
      <c r="I129" s="2735">
        <v>271</v>
      </c>
      <c r="J129" s="2555">
        <v>222</v>
      </c>
      <c r="K129" s="2733">
        <v>104</v>
      </c>
      <c r="L129" s="2734">
        <v>16</v>
      </c>
    </row>
    <row r="130" spans="1:12" x14ac:dyDescent="0.25">
      <c r="A130" s="2473" t="s">
        <v>134</v>
      </c>
      <c r="B130" s="2558">
        <v>110</v>
      </c>
      <c r="C130" s="2738">
        <v>7</v>
      </c>
      <c r="D130" s="2739">
        <v>58</v>
      </c>
      <c r="E130" s="2740">
        <v>28</v>
      </c>
      <c r="F130" s="2680">
        <v>39</v>
      </c>
      <c r="G130" s="2741">
        <v>0</v>
      </c>
      <c r="H130" s="2739">
        <v>4</v>
      </c>
      <c r="I130" s="2740">
        <v>0</v>
      </c>
      <c r="J130" s="2680">
        <v>9</v>
      </c>
      <c r="K130" s="2738">
        <v>0</v>
      </c>
      <c r="L130" s="2739">
        <v>0</v>
      </c>
    </row>
    <row r="131" spans="1:12" ht="15.75" thickBot="1" x14ac:dyDescent="0.3">
      <c r="A131" s="2784" t="s">
        <v>67</v>
      </c>
      <c r="B131" s="2803">
        <v>0</v>
      </c>
      <c r="C131" s="2743">
        <v>0</v>
      </c>
      <c r="D131" s="2744">
        <v>0</v>
      </c>
      <c r="E131" s="2745">
        <v>0</v>
      </c>
      <c r="F131" s="2688">
        <v>0</v>
      </c>
      <c r="G131" s="2683">
        <v>0</v>
      </c>
      <c r="H131" s="2744">
        <v>0</v>
      </c>
      <c r="I131" s="2745">
        <v>0</v>
      </c>
      <c r="J131" s="2688">
        <v>0</v>
      </c>
      <c r="K131" s="2743">
        <v>0</v>
      </c>
      <c r="L131" s="2744">
        <v>0</v>
      </c>
    </row>
    <row r="132" spans="1:12" ht="15.75" thickBot="1" x14ac:dyDescent="0.3">
      <c r="A132" s="2510" t="s">
        <v>138</v>
      </c>
      <c r="B132" s="2583">
        <v>880</v>
      </c>
      <c r="C132" s="2755">
        <v>85</v>
      </c>
      <c r="D132" s="2756">
        <v>113</v>
      </c>
      <c r="E132" s="2585">
        <v>508</v>
      </c>
      <c r="F132" s="2589">
        <v>274</v>
      </c>
      <c r="G132" s="2757">
        <v>197</v>
      </c>
      <c r="H132" s="2756">
        <v>204</v>
      </c>
      <c r="I132" s="2585">
        <v>293</v>
      </c>
      <c r="J132" s="2589">
        <v>261</v>
      </c>
      <c r="K132" s="2755">
        <v>134</v>
      </c>
      <c r="L132" s="2756">
        <v>28</v>
      </c>
    </row>
    <row r="133" spans="1:12" ht="16.5" thickTop="1" thickBot="1" x14ac:dyDescent="0.3">
      <c r="A133" s="2519" t="s">
        <v>1384</v>
      </c>
      <c r="B133" s="2804">
        <v>0</v>
      </c>
      <c r="C133" s="2758">
        <v>0</v>
      </c>
      <c r="D133" s="2752">
        <v>0</v>
      </c>
      <c r="E133" s="2759">
        <v>0</v>
      </c>
      <c r="F133" s="2597">
        <v>0</v>
      </c>
      <c r="G133" s="2760">
        <v>0</v>
      </c>
      <c r="H133" s="2752">
        <v>0</v>
      </c>
      <c r="I133" s="2759">
        <v>0</v>
      </c>
      <c r="J133" s="2597">
        <v>0</v>
      </c>
      <c r="K133" s="2758">
        <v>0</v>
      </c>
      <c r="L133" s="2752">
        <v>0</v>
      </c>
    </row>
    <row r="135" spans="1:12" ht="29.25" customHeight="1" x14ac:dyDescent="0.25">
      <c r="A135" s="7295" t="s">
        <v>1400</v>
      </c>
      <c r="B135" s="7295"/>
      <c r="C135" s="7295"/>
      <c r="D135" s="7295"/>
      <c r="E135" s="7295"/>
      <c r="F135" s="7295"/>
      <c r="G135" s="7295"/>
      <c r="H135" s="7295"/>
      <c r="I135" s="7295"/>
      <c r="J135" s="7295"/>
      <c r="K135" s="7295"/>
    </row>
    <row r="136" spans="1:12" ht="15.75" thickBot="1" x14ac:dyDescent="0.3">
      <c r="A136" s="2667"/>
    </row>
    <row r="137" spans="1:12" ht="15.75" thickBot="1" x14ac:dyDescent="0.3">
      <c r="A137" s="7778" t="s">
        <v>7</v>
      </c>
      <c r="B137" s="7796" t="s">
        <v>2611</v>
      </c>
      <c r="C137" s="7801" t="s">
        <v>1392</v>
      </c>
      <c r="D137" s="7802"/>
      <c r="E137" s="7802"/>
      <c r="F137" s="7802"/>
      <c r="G137" s="7802"/>
      <c r="H137" s="7802"/>
      <c r="I137" s="7802"/>
      <c r="J137" s="7802"/>
      <c r="K137" s="7802"/>
      <c r="L137" s="7803"/>
    </row>
    <row r="138" spans="1:12" ht="15.75" thickBot="1" x14ac:dyDescent="0.3">
      <c r="A138" s="7779"/>
      <c r="B138" s="7791"/>
      <c r="C138" s="7809" t="s">
        <v>1393</v>
      </c>
      <c r="D138" s="7810"/>
      <c r="E138" s="7806" t="s">
        <v>1394</v>
      </c>
      <c r="F138" s="7806"/>
      <c r="G138" s="7804" t="s">
        <v>1395</v>
      </c>
      <c r="H138" s="7805"/>
      <c r="I138" s="7806" t="s">
        <v>1396</v>
      </c>
      <c r="J138" s="7806"/>
      <c r="K138" s="7807" t="s">
        <v>1397</v>
      </c>
      <c r="L138" s="7808"/>
    </row>
    <row r="139" spans="1:12" ht="15.75" thickBot="1" x14ac:dyDescent="0.3">
      <c r="A139" s="7780"/>
      <c r="B139" s="7780"/>
      <c r="C139" s="2761" t="s">
        <v>1</v>
      </c>
      <c r="D139" s="2762" t="s">
        <v>2360</v>
      </c>
      <c r="E139" s="2725" t="s">
        <v>1</v>
      </c>
      <c r="F139" s="2726" t="s">
        <v>2360</v>
      </c>
      <c r="G139" s="2723" t="s">
        <v>1</v>
      </c>
      <c r="H139" s="2724" t="s">
        <v>2360</v>
      </c>
      <c r="I139" s="2725" t="s">
        <v>1</v>
      </c>
      <c r="J139" s="2726" t="s">
        <v>2360</v>
      </c>
      <c r="K139" s="2761" t="s">
        <v>1</v>
      </c>
      <c r="L139" s="2762" t="s">
        <v>2360</v>
      </c>
    </row>
    <row r="140" spans="1:12" x14ac:dyDescent="0.25">
      <c r="A140" s="2444" t="s">
        <v>130</v>
      </c>
      <c r="B140" s="2763">
        <v>100</v>
      </c>
      <c r="C140" s="2764">
        <v>1.5250544662309369</v>
      </c>
      <c r="D140" s="2765">
        <v>1.6129032258064515</v>
      </c>
      <c r="E140" s="2766">
        <v>92.592592592592595</v>
      </c>
      <c r="F140" s="2767">
        <v>75.806451612903231</v>
      </c>
      <c r="G140" s="2764">
        <v>0.2178649237472767</v>
      </c>
      <c r="H140" s="2765">
        <v>10.21505376344086</v>
      </c>
      <c r="I140" s="2766">
        <v>4.7930283224400867</v>
      </c>
      <c r="J140" s="2767">
        <v>12.365591397849462</v>
      </c>
      <c r="K140" s="2768">
        <v>0.8714596949891068</v>
      </c>
      <c r="L140" s="2765" t="s">
        <v>613</v>
      </c>
    </row>
    <row r="141" spans="1:12" ht="24.75" x14ac:dyDescent="0.25">
      <c r="A141" s="2464" t="s">
        <v>62</v>
      </c>
      <c r="B141" s="2769">
        <v>100</v>
      </c>
      <c r="C141" s="2770" t="s">
        <v>613</v>
      </c>
      <c r="D141" s="2771" t="s">
        <v>613</v>
      </c>
      <c r="E141" s="2772" t="s">
        <v>613</v>
      </c>
      <c r="F141" s="2773">
        <v>33.333333333333329</v>
      </c>
      <c r="G141" s="2770" t="s">
        <v>613</v>
      </c>
      <c r="H141" s="2771" t="s">
        <v>613</v>
      </c>
      <c r="I141" s="2772" t="s">
        <v>613</v>
      </c>
      <c r="J141" s="2773" t="s">
        <v>613</v>
      </c>
      <c r="K141" s="2774">
        <v>100</v>
      </c>
      <c r="L141" s="2771">
        <v>66.666666666666657</v>
      </c>
    </row>
    <row r="142" spans="1:12" x14ac:dyDescent="0.25">
      <c r="A142" s="2464" t="s">
        <v>63</v>
      </c>
      <c r="B142" s="2769">
        <v>100</v>
      </c>
      <c r="C142" s="2770" t="s">
        <v>613</v>
      </c>
      <c r="D142" s="2771" t="s">
        <v>613</v>
      </c>
      <c r="E142" s="2772" t="s">
        <v>613</v>
      </c>
      <c r="F142" s="2773" t="s">
        <v>613</v>
      </c>
      <c r="G142" s="2770" t="s">
        <v>613</v>
      </c>
      <c r="H142" s="2771" t="s">
        <v>613</v>
      </c>
      <c r="I142" s="2772" t="s">
        <v>613</v>
      </c>
      <c r="J142" s="2773" t="s">
        <v>613</v>
      </c>
      <c r="K142" s="2774">
        <v>100</v>
      </c>
      <c r="L142" s="2771">
        <v>100</v>
      </c>
    </row>
    <row r="143" spans="1:12" x14ac:dyDescent="0.25">
      <c r="A143" s="2464" t="s">
        <v>132</v>
      </c>
      <c r="B143" s="2769">
        <v>100</v>
      </c>
      <c r="C143" s="2770">
        <v>5.2287581699346406</v>
      </c>
      <c r="D143" s="2771">
        <v>60.975609756097562</v>
      </c>
      <c r="E143" s="2772" t="s">
        <v>613</v>
      </c>
      <c r="F143" s="2773">
        <v>9.7560975609756095</v>
      </c>
      <c r="G143" s="2770">
        <v>90.196078431372555</v>
      </c>
      <c r="H143" s="2771">
        <v>9.7560975609756095</v>
      </c>
      <c r="I143" s="2772" t="s">
        <v>613</v>
      </c>
      <c r="J143" s="2773">
        <v>17.073170731707318</v>
      </c>
      <c r="K143" s="2774">
        <v>4.5751633986928102</v>
      </c>
      <c r="L143" s="2771">
        <v>2.4390243902439024</v>
      </c>
    </row>
    <row r="144" spans="1:12" x14ac:dyDescent="0.25">
      <c r="A144" s="2453" t="s">
        <v>133</v>
      </c>
      <c r="B144" s="2775">
        <v>100</v>
      </c>
      <c r="C144" s="2776">
        <v>11.433756805807622</v>
      </c>
      <c r="D144" s="2771">
        <v>5.0847457627118651</v>
      </c>
      <c r="E144" s="2766">
        <v>9.9818511796733205</v>
      </c>
      <c r="F144" s="2767">
        <v>16.760828625235405</v>
      </c>
      <c r="G144" s="2768">
        <v>10.526315789473683</v>
      </c>
      <c r="H144" s="2765">
        <v>33.333333333333329</v>
      </c>
      <c r="I144" s="2777">
        <v>49.183303085299457</v>
      </c>
      <c r="J144" s="2767">
        <v>41.807909604519772</v>
      </c>
      <c r="K144" s="2768">
        <v>18.874773139745919</v>
      </c>
      <c r="L144" s="2765">
        <v>3.0131826741996233</v>
      </c>
    </row>
    <row r="145" spans="1:25" x14ac:dyDescent="0.25">
      <c r="A145" s="2473" t="s">
        <v>134</v>
      </c>
      <c r="B145" s="2778">
        <v>100</v>
      </c>
      <c r="C145" s="2779">
        <v>20</v>
      </c>
      <c r="D145" s="2780">
        <v>52.72727272727272</v>
      </c>
      <c r="E145" s="2781">
        <v>80</v>
      </c>
      <c r="F145" s="2782">
        <v>35.454545454545453</v>
      </c>
      <c r="G145" s="2779" t="s">
        <v>613</v>
      </c>
      <c r="H145" s="2780">
        <v>3.6363636363636362</v>
      </c>
      <c r="I145" s="2781" t="s">
        <v>613</v>
      </c>
      <c r="J145" s="2782">
        <v>8.1818181818181817</v>
      </c>
      <c r="K145" s="2783" t="s">
        <v>613</v>
      </c>
      <c r="L145" s="2780" t="s">
        <v>613</v>
      </c>
    </row>
    <row r="146" spans="1:25" ht="15.75" thickBot="1" x14ac:dyDescent="0.3">
      <c r="A146" s="2784" t="s">
        <v>67</v>
      </c>
      <c r="B146" s="2785" t="s">
        <v>613</v>
      </c>
      <c r="C146" s="2786" t="s">
        <v>613</v>
      </c>
      <c r="D146" s="2787" t="s">
        <v>613</v>
      </c>
      <c r="E146" s="2788" t="s">
        <v>613</v>
      </c>
      <c r="F146" s="2789" t="s">
        <v>613</v>
      </c>
      <c r="G146" s="2786" t="s">
        <v>613</v>
      </c>
      <c r="H146" s="2787" t="s">
        <v>613</v>
      </c>
      <c r="I146" s="2788" t="s">
        <v>613</v>
      </c>
      <c r="J146" s="2789" t="s">
        <v>613</v>
      </c>
      <c r="K146" s="2790" t="s">
        <v>613</v>
      </c>
      <c r="L146" s="2787" t="s">
        <v>613</v>
      </c>
    </row>
    <row r="147" spans="1:25" ht="15.75" thickBot="1" x14ac:dyDescent="0.3">
      <c r="A147" s="2791" t="s">
        <v>138</v>
      </c>
      <c r="B147" s="2792">
        <v>100</v>
      </c>
      <c r="C147" s="2793">
        <v>6.9843878389482335</v>
      </c>
      <c r="D147" s="2794">
        <v>12.840909090909092</v>
      </c>
      <c r="E147" s="2795">
        <v>41.741988496302383</v>
      </c>
      <c r="F147" s="2796">
        <v>31.136363636363633</v>
      </c>
      <c r="G147" s="2793">
        <v>16.187345932621199</v>
      </c>
      <c r="H147" s="2794">
        <v>23.18181818181818</v>
      </c>
      <c r="I147" s="2795">
        <v>24.075595727198028</v>
      </c>
      <c r="J147" s="2796">
        <v>29.659090909090907</v>
      </c>
      <c r="K147" s="2797">
        <v>11.010682004930155</v>
      </c>
      <c r="L147" s="2794">
        <v>3.1818181818181817</v>
      </c>
    </row>
    <row r="148" spans="1:25" ht="16.5" thickTop="1" thickBot="1" x14ac:dyDescent="0.3">
      <c r="A148" s="2519" t="s">
        <v>1384</v>
      </c>
      <c r="B148" s="2798" t="s">
        <v>613</v>
      </c>
      <c r="C148" s="2799" t="s">
        <v>613</v>
      </c>
      <c r="D148" s="2800" t="s">
        <v>613</v>
      </c>
      <c r="E148" s="2801" t="s">
        <v>613</v>
      </c>
      <c r="F148" s="2802" t="s">
        <v>613</v>
      </c>
      <c r="G148" s="2799" t="s">
        <v>613</v>
      </c>
      <c r="H148" s="2800" t="s">
        <v>613</v>
      </c>
      <c r="I148" s="2801" t="s">
        <v>613</v>
      </c>
      <c r="J148" s="2802" t="s">
        <v>613</v>
      </c>
      <c r="K148" s="2798" t="s">
        <v>613</v>
      </c>
      <c r="L148" s="2800" t="s">
        <v>613</v>
      </c>
    </row>
    <row r="149" spans="1:25" s="167" customFormat="1" x14ac:dyDescent="0.25">
      <c r="A149" s="2805"/>
      <c r="B149" s="2806"/>
      <c r="C149" s="2806"/>
      <c r="D149" s="2807"/>
      <c r="E149" s="2806"/>
      <c r="F149" s="2807"/>
      <c r="G149" s="2806"/>
      <c r="H149" s="2807"/>
      <c r="I149" s="2806"/>
      <c r="J149" s="2807"/>
      <c r="K149" s="2806"/>
      <c r="L149" s="2807"/>
    </row>
    <row r="150" spans="1:25" s="167" customFormat="1" ht="32.25" customHeight="1" x14ac:dyDescent="0.25">
      <c r="A150" s="7295" t="s">
        <v>1401</v>
      </c>
      <c r="B150" s="7295"/>
      <c r="C150" s="7295"/>
      <c r="D150" s="7295"/>
      <c r="E150" s="7295"/>
      <c r="F150" s="7295"/>
      <c r="G150" s="7295"/>
      <c r="H150" s="7295"/>
      <c r="I150" s="7295"/>
      <c r="J150" s="7295"/>
      <c r="K150" s="7295"/>
      <c r="L150" s="2807"/>
      <c r="O150" s="7811" t="s">
        <v>1402</v>
      </c>
      <c r="P150" s="7811"/>
      <c r="Q150" s="7811"/>
      <c r="R150" s="7811"/>
      <c r="S150" s="7811"/>
      <c r="T150" s="7811"/>
      <c r="U150" s="7811"/>
      <c r="V150" s="7811"/>
      <c r="W150" s="7811"/>
      <c r="X150" s="7811"/>
      <c r="Y150" s="7811"/>
    </row>
    <row r="151" spans="1:25" ht="15" customHeight="1" thickBot="1" x14ac:dyDescent="0.3">
      <c r="O151" s="2808"/>
    </row>
    <row r="152" spans="1:25" ht="21.75" customHeight="1" thickBot="1" x14ac:dyDescent="0.3">
      <c r="A152" s="7778" t="s">
        <v>7</v>
      </c>
      <c r="B152" s="7183" t="s">
        <v>2611</v>
      </c>
      <c r="C152" s="7802" t="s">
        <v>1392</v>
      </c>
      <c r="D152" s="7802"/>
      <c r="E152" s="7802"/>
      <c r="F152" s="7802"/>
      <c r="G152" s="7802"/>
      <c r="H152" s="7802"/>
      <c r="I152" s="7802"/>
      <c r="J152" s="7802"/>
      <c r="K152" s="7802"/>
      <c r="L152" s="7803"/>
      <c r="O152" s="7334" t="s">
        <v>199</v>
      </c>
      <c r="P152" s="7815" t="s">
        <v>14</v>
      </c>
      <c r="Q152" s="7818" t="s">
        <v>1403</v>
      </c>
      <c r="R152" s="7819"/>
      <c r="S152" s="7819"/>
      <c r="T152" s="7819"/>
      <c r="U152" s="7819"/>
      <c r="V152" s="7819"/>
      <c r="W152" s="7819"/>
      <c r="X152" s="7820"/>
    </row>
    <row r="153" spans="1:25" ht="15.75" thickBot="1" x14ac:dyDescent="0.3">
      <c r="A153" s="7779"/>
      <c r="B153" s="7812"/>
      <c r="C153" s="7806" t="s">
        <v>1393</v>
      </c>
      <c r="D153" s="7805"/>
      <c r="E153" s="7806" t="s">
        <v>1394</v>
      </c>
      <c r="F153" s="7806"/>
      <c r="G153" s="7804" t="s">
        <v>1395</v>
      </c>
      <c r="H153" s="7805"/>
      <c r="I153" s="7806" t="s">
        <v>1396</v>
      </c>
      <c r="J153" s="7806"/>
      <c r="K153" s="7807" t="s">
        <v>1397</v>
      </c>
      <c r="L153" s="7808"/>
      <c r="O153" s="7814"/>
      <c r="P153" s="7816"/>
      <c r="Q153" s="7823" t="s">
        <v>1404</v>
      </c>
      <c r="R153" s="7825" t="s">
        <v>1405</v>
      </c>
      <c r="S153" s="7826"/>
      <c r="T153" s="7826"/>
      <c r="U153" s="7826"/>
      <c r="V153" s="7827"/>
      <c r="W153" s="7821" t="s">
        <v>1406</v>
      </c>
      <c r="X153" s="7821" t="s">
        <v>1407</v>
      </c>
    </row>
    <row r="154" spans="1:25" ht="39" thickBot="1" x14ac:dyDescent="0.3">
      <c r="A154" s="7780"/>
      <c r="B154" s="7813"/>
      <c r="C154" s="2725" t="s">
        <v>119</v>
      </c>
      <c r="D154" s="2810" t="s">
        <v>1383</v>
      </c>
      <c r="E154" s="2723" t="s">
        <v>119</v>
      </c>
      <c r="F154" s="2810" t="s">
        <v>1383</v>
      </c>
      <c r="G154" s="2723" t="s">
        <v>119</v>
      </c>
      <c r="H154" s="2810" t="s">
        <v>1383</v>
      </c>
      <c r="I154" s="2723" t="s">
        <v>119</v>
      </c>
      <c r="J154" s="2810" t="s">
        <v>1383</v>
      </c>
      <c r="K154" s="2723" t="s">
        <v>119</v>
      </c>
      <c r="L154" s="2810" t="s">
        <v>1383</v>
      </c>
      <c r="O154" s="7335"/>
      <c r="P154" s="7817"/>
      <c r="Q154" s="7824"/>
      <c r="R154" s="2811" t="s">
        <v>1408</v>
      </c>
      <c r="S154" s="2812" t="s">
        <v>1409</v>
      </c>
      <c r="T154" s="2812" t="s">
        <v>1410</v>
      </c>
      <c r="U154" s="2813" t="s">
        <v>1411</v>
      </c>
      <c r="V154" s="2814" t="s">
        <v>1412</v>
      </c>
      <c r="W154" s="7822"/>
      <c r="X154" s="7822"/>
    </row>
    <row r="155" spans="1:25" x14ac:dyDescent="0.25">
      <c r="A155" s="2815" t="s">
        <v>130</v>
      </c>
      <c r="B155" s="2816">
        <v>185</v>
      </c>
      <c r="C155" s="2462">
        <v>2</v>
      </c>
      <c r="D155" s="2817">
        <v>150</v>
      </c>
      <c r="E155" s="2462">
        <v>141</v>
      </c>
      <c r="F155" s="2818">
        <v>100</v>
      </c>
      <c r="G155" s="2462">
        <v>19</v>
      </c>
      <c r="H155" s="2818">
        <v>100</v>
      </c>
      <c r="I155" s="2462">
        <v>23</v>
      </c>
      <c r="J155" s="2818">
        <v>100</v>
      </c>
      <c r="K155" s="2462">
        <v>0</v>
      </c>
      <c r="L155" s="2818" t="s">
        <v>613</v>
      </c>
      <c r="O155" s="2819" t="s">
        <v>173</v>
      </c>
      <c r="P155" s="2820">
        <v>331</v>
      </c>
      <c r="Q155" s="2821">
        <v>38</v>
      </c>
      <c r="R155" s="2822">
        <v>10</v>
      </c>
      <c r="S155" s="2823">
        <v>6</v>
      </c>
      <c r="T155" s="2824">
        <v>0</v>
      </c>
      <c r="U155" s="2820">
        <v>20</v>
      </c>
      <c r="V155" s="2820">
        <v>2</v>
      </c>
      <c r="W155" s="2820">
        <v>293</v>
      </c>
      <c r="X155" s="2820">
        <v>0</v>
      </c>
    </row>
    <row r="156" spans="1:25" ht="24" x14ac:dyDescent="0.25">
      <c r="A156" s="2825" t="s">
        <v>62</v>
      </c>
      <c r="B156" s="2826">
        <v>3</v>
      </c>
      <c r="C156" s="2471">
        <v>0</v>
      </c>
      <c r="D156" s="2827" t="s">
        <v>613</v>
      </c>
      <c r="E156" s="2471">
        <v>1</v>
      </c>
      <c r="F156" s="2827">
        <v>100</v>
      </c>
      <c r="G156" s="2471">
        <v>0</v>
      </c>
      <c r="H156" s="2827" t="s">
        <v>613</v>
      </c>
      <c r="I156" s="2471">
        <v>0</v>
      </c>
      <c r="J156" s="2827" t="s">
        <v>613</v>
      </c>
      <c r="K156" s="2471">
        <v>2</v>
      </c>
      <c r="L156" s="2827">
        <v>100</v>
      </c>
      <c r="O156" s="2828" t="s">
        <v>174</v>
      </c>
      <c r="P156" s="2829">
        <v>245</v>
      </c>
      <c r="Q156" s="2830">
        <v>75</v>
      </c>
      <c r="R156" s="2831">
        <v>0</v>
      </c>
      <c r="S156" s="2832">
        <v>0</v>
      </c>
      <c r="T156" s="2833">
        <v>75</v>
      </c>
      <c r="U156" s="2829">
        <v>0</v>
      </c>
      <c r="V156" s="2829">
        <v>0</v>
      </c>
      <c r="W156" s="2829">
        <v>170</v>
      </c>
      <c r="X156" s="2829">
        <v>0</v>
      </c>
    </row>
    <row r="157" spans="1:25" x14ac:dyDescent="0.25">
      <c r="A157" s="2825" t="s">
        <v>63</v>
      </c>
      <c r="B157" s="2826">
        <v>9</v>
      </c>
      <c r="C157" s="2471">
        <v>0</v>
      </c>
      <c r="D157" s="2827" t="s">
        <v>613</v>
      </c>
      <c r="E157" s="2471">
        <v>0</v>
      </c>
      <c r="F157" s="2827" t="s">
        <v>613</v>
      </c>
      <c r="G157" s="2471">
        <v>0</v>
      </c>
      <c r="H157" s="2827" t="s">
        <v>613</v>
      </c>
      <c r="I157" s="2471">
        <v>0</v>
      </c>
      <c r="J157" s="2827" t="s">
        <v>613</v>
      </c>
      <c r="K157" s="2471">
        <v>9</v>
      </c>
      <c r="L157" s="2827">
        <v>100</v>
      </c>
      <c r="O157" s="2828" t="s">
        <v>175</v>
      </c>
      <c r="P157" s="2829">
        <v>34</v>
      </c>
      <c r="Q157" s="2830">
        <v>0</v>
      </c>
      <c r="R157" s="2831">
        <v>0</v>
      </c>
      <c r="S157" s="2832">
        <v>0</v>
      </c>
      <c r="T157" s="2833">
        <v>0</v>
      </c>
      <c r="U157" s="2829">
        <v>0</v>
      </c>
      <c r="V157" s="2829">
        <v>0</v>
      </c>
      <c r="W157" s="2829">
        <v>31</v>
      </c>
      <c r="X157" s="2829">
        <v>3</v>
      </c>
    </row>
    <row r="158" spans="1:25" x14ac:dyDescent="0.25">
      <c r="A158" s="2825" t="s">
        <v>132</v>
      </c>
      <c r="B158" s="2826">
        <v>41</v>
      </c>
      <c r="C158" s="2471">
        <v>25</v>
      </c>
      <c r="D158" s="2827">
        <v>100</v>
      </c>
      <c r="E158" s="2471">
        <v>4</v>
      </c>
      <c r="F158" s="2827">
        <v>100</v>
      </c>
      <c r="G158" s="2471">
        <v>4</v>
      </c>
      <c r="H158" s="2827">
        <v>100</v>
      </c>
      <c r="I158" s="2471">
        <v>7</v>
      </c>
      <c r="J158" s="2827">
        <v>100</v>
      </c>
      <c r="K158" s="2471">
        <v>1</v>
      </c>
      <c r="L158" s="2827">
        <v>100</v>
      </c>
      <c r="O158" s="2828" t="s">
        <v>176</v>
      </c>
      <c r="P158" s="2829">
        <v>127</v>
      </c>
      <c r="Q158" s="2830">
        <v>23</v>
      </c>
      <c r="R158" s="2831">
        <v>23</v>
      </c>
      <c r="S158" s="2832">
        <v>0</v>
      </c>
      <c r="T158" s="2833">
        <v>0</v>
      </c>
      <c r="U158" s="2829">
        <v>0</v>
      </c>
      <c r="V158" s="2829">
        <v>0</v>
      </c>
      <c r="W158" s="2829">
        <v>104</v>
      </c>
      <c r="X158" s="2829">
        <v>0</v>
      </c>
    </row>
    <row r="159" spans="1:25" x14ac:dyDescent="0.25">
      <c r="A159" s="2825" t="s">
        <v>133</v>
      </c>
      <c r="B159" s="2826">
        <v>531</v>
      </c>
      <c r="C159" s="2471">
        <v>27</v>
      </c>
      <c r="D159" s="2827">
        <v>100</v>
      </c>
      <c r="E159" s="2471">
        <v>89</v>
      </c>
      <c r="F159" s="2827">
        <v>100</v>
      </c>
      <c r="G159" s="2471">
        <v>177</v>
      </c>
      <c r="H159" s="2827">
        <v>100</v>
      </c>
      <c r="I159" s="2471">
        <v>222</v>
      </c>
      <c r="J159" s="2827">
        <v>100</v>
      </c>
      <c r="K159" s="2471">
        <v>16</v>
      </c>
      <c r="L159" s="2827">
        <v>100</v>
      </c>
      <c r="O159" s="2828" t="s">
        <v>177</v>
      </c>
      <c r="P159" s="2829">
        <v>18</v>
      </c>
      <c r="Q159" s="2830">
        <v>0</v>
      </c>
      <c r="R159" s="2831">
        <v>0</v>
      </c>
      <c r="S159" s="2832">
        <v>0</v>
      </c>
      <c r="T159" s="2833">
        <v>0</v>
      </c>
      <c r="U159" s="2829">
        <v>0</v>
      </c>
      <c r="V159" s="2829">
        <v>0</v>
      </c>
      <c r="W159" s="2829">
        <v>18</v>
      </c>
      <c r="X159" s="2829">
        <v>0</v>
      </c>
    </row>
    <row r="160" spans="1:25" x14ac:dyDescent="0.25">
      <c r="A160" s="2834" t="s">
        <v>134</v>
      </c>
      <c r="B160" s="2835">
        <v>109</v>
      </c>
      <c r="C160" s="2481">
        <v>58</v>
      </c>
      <c r="D160" s="2836">
        <v>100</v>
      </c>
      <c r="E160" s="2481">
        <v>39</v>
      </c>
      <c r="F160" s="2836">
        <v>100</v>
      </c>
      <c r="G160" s="2481">
        <v>3</v>
      </c>
      <c r="H160" s="2836">
        <v>133.33333333333331</v>
      </c>
      <c r="I160" s="2481">
        <v>9</v>
      </c>
      <c r="J160" s="2836">
        <v>100</v>
      </c>
      <c r="K160" s="2481">
        <v>0</v>
      </c>
      <c r="L160" s="2836" t="s">
        <v>613</v>
      </c>
      <c r="O160" s="2828" t="s">
        <v>1119</v>
      </c>
      <c r="P160" s="2829">
        <v>1</v>
      </c>
      <c r="Q160" s="2830">
        <v>0</v>
      </c>
      <c r="R160" s="2831">
        <v>0</v>
      </c>
      <c r="S160" s="2832">
        <v>0</v>
      </c>
      <c r="T160" s="2833">
        <v>0</v>
      </c>
      <c r="U160" s="2829">
        <v>0</v>
      </c>
      <c r="V160" s="2829">
        <v>0</v>
      </c>
      <c r="W160" s="2829">
        <v>1</v>
      </c>
      <c r="X160" s="2829">
        <v>0</v>
      </c>
    </row>
    <row r="161" spans="1:24" ht="15.75" thickBot="1" x14ac:dyDescent="0.3">
      <c r="A161" s="2483" t="s">
        <v>67</v>
      </c>
      <c r="B161" s="2837">
        <v>0</v>
      </c>
      <c r="C161" s="2491">
        <v>0</v>
      </c>
      <c r="D161" s="2838" t="s">
        <v>613</v>
      </c>
      <c r="E161" s="2491">
        <v>0</v>
      </c>
      <c r="F161" s="2838" t="s">
        <v>613</v>
      </c>
      <c r="G161" s="2491">
        <v>0</v>
      </c>
      <c r="H161" s="2838" t="s">
        <v>613</v>
      </c>
      <c r="I161" s="2491">
        <v>0</v>
      </c>
      <c r="J161" s="2838" t="s">
        <v>613</v>
      </c>
      <c r="K161" s="2491">
        <v>0</v>
      </c>
      <c r="L161" s="2838" t="s">
        <v>613</v>
      </c>
      <c r="O161" s="2828" t="s">
        <v>179</v>
      </c>
      <c r="P161" s="2829">
        <v>22</v>
      </c>
      <c r="Q161" s="2830">
        <v>0</v>
      </c>
      <c r="R161" s="2831">
        <v>0</v>
      </c>
      <c r="S161" s="2832">
        <v>0</v>
      </c>
      <c r="T161" s="2833">
        <v>0</v>
      </c>
      <c r="U161" s="2829">
        <v>0</v>
      </c>
      <c r="V161" s="2829">
        <v>0</v>
      </c>
      <c r="W161" s="2829">
        <v>17</v>
      </c>
      <c r="X161" s="2829">
        <v>5</v>
      </c>
    </row>
    <row r="162" spans="1:24" ht="15.75" thickBot="1" x14ac:dyDescent="0.3">
      <c r="A162" s="2839" t="s">
        <v>138</v>
      </c>
      <c r="B162" s="2840">
        <v>878</v>
      </c>
      <c r="C162" s="2517">
        <v>112</v>
      </c>
      <c r="D162" s="2841">
        <v>100.89285714285714</v>
      </c>
      <c r="E162" s="2517">
        <v>274</v>
      </c>
      <c r="F162" s="2841">
        <v>100</v>
      </c>
      <c r="G162" s="2517">
        <v>203</v>
      </c>
      <c r="H162" s="2841">
        <v>100.49261083743843</v>
      </c>
      <c r="I162" s="2517">
        <v>261</v>
      </c>
      <c r="J162" s="2841">
        <v>100</v>
      </c>
      <c r="K162" s="2517">
        <v>28</v>
      </c>
      <c r="L162" s="2841">
        <v>100</v>
      </c>
      <c r="O162" s="2828" t="s">
        <v>1413</v>
      </c>
      <c r="P162" s="2829">
        <v>112</v>
      </c>
      <c r="Q162" s="2830">
        <v>0</v>
      </c>
      <c r="R162" s="2831">
        <v>0</v>
      </c>
      <c r="S162" s="2832">
        <v>0</v>
      </c>
      <c r="T162" s="2833">
        <v>0</v>
      </c>
      <c r="U162" s="2829">
        <v>0</v>
      </c>
      <c r="V162" s="2829">
        <v>0</v>
      </c>
      <c r="W162" s="2829">
        <v>30</v>
      </c>
      <c r="X162" s="2829">
        <v>82</v>
      </c>
    </row>
    <row r="163" spans="1:24" ht="16.5" thickTop="1" thickBot="1" x14ac:dyDescent="0.3">
      <c r="A163" s="2842" t="s">
        <v>1384</v>
      </c>
      <c r="B163" s="2843">
        <v>0</v>
      </c>
      <c r="C163" s="2526">
        <v>0</v>
      </c>
      <c r="D163" s="2844" t="s">
        <v>613</v>
      </c>
      <c r="E163" s="2526">
        <v>0</v>
      </c>
      <c r="F163" s="2844" t="s">
        <v>613</v>
      </c>
      <c r="G163" s="2526">
        <v>0</v>
      </c>
      <c r="H163" s="2844" t="s">
        <v>613</v>
      </c>
      <c r="I163" s="2526">
        <v>0</v>
      </c>
      <c r="J163" s="2844" t="s">
        <v>613</v>
      </c>
      <c r="K163" s="2526">
        <v>0</v>
      </c>
      <c r="L163" s="2844" t="s">
        <v>613</v>
      </c>
      <c r="O163" s="2828" t="s">
        <v>181</v>
      </c>
      <c r="P163" s="2829">
        <v>29</v>
      </c>
      <c r="Q163" s="2830">
        <v>4</v>
      </c>
      <c r="R163" s="2831">
        <v>0</v>
      </c>
      <c r="S163" s="2832">
        <v>0</v>
      </c>
      <c r="T163" s="2833">
        <v>1</v>
      </c>
      <c r="U163" s="2829">
        <v>3</v>
      </c>
      <c r="V163" s="2829">
        <v>0</v>
      </c>
      <c r="W163" s="2829">
        <v>25</v>
      </c>
      <c r="X163" s="2829">
        <v>0</v>
      </c>
    </row>
    <row r="164" spans="1:24" x14ac:dyDescent="0.25">
      <c r="O164" s="2828" t="s">
        <v>1120</v>
      </c>
      <c r="P164" s="2829">
        <v>14</v>
      </c>
      <c r="Q164" s="2830">
        <v>0</v>
      </c>
      <c r="R164" s="2831">
        <v>0</v>
      </c>
      <c r="S164" s="2832">
        <v>0</v>
      </c>
      <c r="T164" s="2833">
        <v>0</v>
      </c>
      <c r="U164" s="2829">
        <v>0</v>
      </c>
      <c r="V164" s="2829">
        <v>0</v>
      </c>
      <c r="W164" s="2829">
        <v>14</v>
      </c>
      <c r="X164" s="2829">
        <v>0</v>
      </c>
    </row>
    <row r="165" spans="1:24" x14ac:dyDescent="0.25">
      <c r="O165" s="2828" t="s">
        <v>183</v>
      </c>
      <c r="P165" s="2829">
        <v>68</v>
      </c>
      <c r="Q165" s="2830">
        <v>0</v>
      </c>
      <c r="R165" s="2831">
        <v>0</v>
      </c>
      <c r="S165" s="2832">
        <v>0</v>
      </c>
      <c r="T165" s="2833">
        <v>0</v>
      </c>
      <c r="U165" s="2829">
        <v>0</v>
      </c>
      <c r="V165" s="2829">
        <v>0</v>
      </c>
      <c r="W165" s="2829">
        <v>42</v>
      </c>
      <c r="X165" s="2829">
        <v>26</v>
      </c>
    </row>
    <row r="166" spans="1:24" x14ac:dyDescent="0.25">
      <c r="O166" s="2828" t="s">
        <v>1121</v>
      </c>
      <c r="P166" s="2829">
        <v>25</v>
      </c>
      <c r="Q166" s="2830">
        <v>0</v>
      </c>
      <c r="R166" s="2831">
        <v>0</v>
      </c>
      <c r="S166" s="2832">
        <v>0</v>
      </c>
      <c r="T166" s="2833">
        <v>0</v>
      </c>
      <c r="U166" s="2829">
        <v>0</v>
      </c>
      <c r="V166" s="2829">
        <v>0</v>
      </c>
      <c r="W166" s="2829">
        <v>25</v>
      </c>
      <c r="X166" s="2829">
        <v>0</v>
      </c>
    </row>
    <row r="167" spans="1:24" x14ac:dyDescent="0.25">
      <c r="O167" s="2828" t="s">
        <v>185</v>
      </c>
      <c r="P167" s="2829">
        <v>3</v>
      </c>
      <c r="Q167" s="2830">
        <v>0</v>
      </c>
      <c r="R167" s="2831">
        <v>0</v>
      </c>
      <c r="S167" s="2832">
        <v>0</v>
      </c>
      <c r="T167" s="2833">
        <v>0</v>
      </c>
      <c r="U167" s="2829">
        <v>0</v>
      </c>
      <c r="V167" s="2829">
        <v>0</v>
      </c>
      <c r="W167" s="2829">
        <v>3</v>
      </c>
      <c r="X167" s="2829">
        <v>0</v>
      </c>
    </row>
    <row r="168" spans="1:24" x14ac:dyDescent="0.25">
      <c r="O168" s="2828" t="s">
        <v>1122</v>
      </c>
      <c r="P168" s="2829">
        <v>1</v>
      </c>
      <c r="Q168" s="2830">
        <v>0</v>
      </c>
      <c r="R168" s="2831">
        <v>0</v>
      </c>
      <c r="S168" s="2832">
        <v>0</v>
      </c>
      <c r="T168" s="2833">
        <v>0</v>
      </c>
      <c r="U168" s="2829">
        <v>0</v>
      </c>
      <c r="V168" s="2829">
        <v>0</v>
      </c>
      <c r="W168" s="2829">
        <v>1</v>
      </c>
      <c r="X168" s="2829">
        <v>0</v>
      </c>
    </row>
    <row r="169" spans="1:24" x14ac:dyDescent="0.25">
      <c r="O169" s="2828" t="s">
        <v>187</v>
      </c>
      <c r="P169" s="2829">
        <v>83</v>
      </c>
      <c r="Q169" s="2830">
        <v>83</v>
      </c>
      <c r="R169" s="2831">
        <v>0</v>
      </c>
      <c r="S169" s="2832">
        <v>83</v>
      </c>
      <c r="T169" s="2833">
        <v>0</v>
      </c>
      <c r="U169" s="2829">
        <v>0</v>
      </c>
      <c r="V169" s="2829">
        <v>0</v>
      </c>
      <c r="W169" s="2829">
        <v>0</v>
      </c>
      <c r="X169" s="2829">
        <v>0</v>
      </c>
    </row>
    <row r="170" spans="1:24" x14ac:dyDescent="0.25">
      <c r="O170" s="2828" t="s">
        <v>188</v>
      </c>
      <c r="P170" s="2829">
        <v>3</v>
      </c>
      <c r="Q170" s="2830">
        <v>0</v>
      </c>
      <c r="R170" s="2831">
        <v>0</v>
      </c>
      <c r="S170" s="2832">
        <v>0</v>
      </c>
      <c r="T170" s="2833">
        <v>0</v>
      </c>
      <c r="U170" s="2829">
        <v>0</v>
      </c>
      <c r="V170" s="2829">
        <v>0</v>
      </c>
      <c r="W170" s="2829">
        <v>3</v>
      </c>
      <c r="X170" s="2829">
        <v>0</v>
      </c>
    </row>
    <row r="171" spans="1:24" x14ac:dyDescent="0.25">
      <c r="O171" s="2828" t="s">
        <v>189</v>
      </c>
      <c r="P171" s="2829">
        <v>48</v>
      </c>
      <c r="Q171" s="2830">
        <v>0</v>
      </c>
      <c r="R171" s="2831">
        <v>0</v>
      </c>
      <c r="S171" s="2832">
        <v>0</v>
      </c>
      <c r="T171" s="2833">
        <v>0</v>
      </c>
      <c r="U171" s="2829">
        <v>0</v>
      </c>
      <c r="V171" s="2829">
        <v>0</v>
      </c>
      <c r="W171" s="2829">
        <v>48</v>
      </c>
      <c r="X171" s="2829">
        <v>0</v>
      </c>
    </row>
    <row r="172" spans="1:24" x14ac:dyDescent="0.25">
      <c r="O172" s="2828" t="s">
        <v>190</v>
      </c>
      <c r="P172" s="2829">
        <v>1</v>
      </c>
      <c r="Q172" s="2830">
        <v>0</v>
      </c>
      <c r="R172" s="2831">
        <v>0</v>
      </c>
      <c r="S172" s="2832">
        <v>0</v>
      </c>
      <c r="T172" s="2833">
        <v>0</v>
      </c>
      <c r="U172" s="2829">
        <v>0</v>
      </c>
      <c r="V172" s="2829">
        <v>0</v>
      </c>
      <c r="W172" s="2829">
        <v>1</v>
      </c>
      <c r="X172" s="2829">
        <v>0</v>
      </c>
    </row>
    <row r="173" spans="1:24" x14ac:dyDescent="0.25">
      <c r="O173" s="2828" t="s">
        <v>191</v>
      </c>
      <c r="P173" s="2829">
        <v>21</v>
      </c>
      <c r="Q173" s="2830">
        <v>4</v>
      </c>
      <c r="R173" s="2831">
        <v>0</v>
      </c>
      <c r="S173" s="2832">
        <v>0</v>
      </c>
      <c r="T173" s="2833">
        <v>0</v>
      </c>
      <c r="U173" s="2829">
        <v>4</v>
      </c>
      <c r="V173" s="2829">
        <v>0</v>
      </c>
      <c r="W173" s="2829">
        <v>17</v>
      </c>
      <c r="X173" s="2829">
        <v>0</v>
      </c>
    </row>
    <row r="174" spans="1:24" ht="15.75" thickBot="1" x14ac:dyDescent="0.3">
      <c r="O174" s="2845" t="s">
        <v>1123</v>
      </c>
      <c r="P174" s="2846">
        <v>1</v>
      </c>
      <c r="Q174" s="2847">
        <v>1</v>
      </c>
      <c r="R174" s="2848">
        <v>1</v>
      </c>
      <c r="S174" s="2849">
        <v>0</v>
      </c>
      <c r="T174" s="2850">
        <v>0</v>
      </c>
      <c r="U174" s="2846">
        <v>0</v>
      </c>
      <c r="V174" s="2846">
        <v>0</v>
      </c>
      <c r="W174" s="2846">
        <v>0</v>
      </c>
      <c r="X174" s="2846">
        <v>0</v>
      </c>
    </row>
    <row r="175" spans="1:24" ht="15.75" thickBot="1" x14ac:dyDescent="0.3">
      <c r="O175" s="2851" t="s">
        <v>14</v>
      </c>
      <c r="P175" s="6501">
        <v>1187</v>
      </c>
      <c r="Q175" s="2852">
        <v>228</v>
      </c>
      <c r="R175" s="2853">
        <v>34</v>
      </c>
      <c r="S175" s="2854">
        <v>89</v>
      </c>
      <c r="T175" s="2855">
        <v>76</v>
      </c>
      <c r="U175" s="2856">
        <v>27</v>
      </c>
      <c r="V175" s="2857">
        <v>2</v>
      </c>
      <c r="W175" s="2857">
        <v>843</v>
      </c>
      <c r="X175" s="2856">
        <v>116</v>
      </c>
    </row>
    <row r="177" spans="15:24" x14ac:dyDescent="0.25">
      <c r="O177" s="431" t="s">
        <v>2527</v>
      </c>
    </row>
    <row r="178" spans="15:24" ht="15.75" thickBot="1" x14ac:dyDescent="0.3"/>
    <row r="179" spans="15:24" ht="28.5" customHeight="1" thickBot="1" x14ac:dyDescent="0.3">
      <c r="O179" s="7334" t="s">
        <v>199</v>
      </c>
      <c r="P179" s="7815" t="s">
        <v>14</v>
      </c>
      <c r="Q179" s="7818" t="s">
        <v>1414</v>
      </c>
      <c r="R179" s="7819"/>
      <c r="S179" s="7819"/>
      <c r="T179" s="7819"/>
      <c r="U179" s="7819"/>
      <c r="V179" s="7819"/>
      <c r="W179" s="7819"/>
      <c r="X179" s="7820"/>
    </row>
    <row r="180" spans="15:24" ht="15.75" thickBot="1" x14ac:dyDescent="0.3">
      <c r="O180" s="7814"/>
      <c r="P180" s="7816"/>
      <c r="Q180" s="7823" t="s">
        <v>1404</v>
      </c>
      <c r="R180" s="7825" t="s">
        <v>1405</v>
      </c>
      <c r="S180" s="7826"/>
      <c r="T180" s="7826"/>
      <c r="U180" s="7826"/>
      <c r="V180" s="7827"/>
      <c r="W180" s="7821" t="s">
        <v>1406</v>
      </c>
      <c r="X180" s="7821" t="s">
        <v>1407</v>
      </c>
    </row>
    <row r="181" spans="15:24" ht="39" thickBot="1" x14ac:dyDescent="0.3">
      <c r="O181" s="7335"/>
      <c r="P181" s="7817"/>
      <c r="Q181" s="7824"/>
      <c r="R181" s="2811" t="s">
        <v>1408</v>
      </c>
      <c r="S181" s="2812" t="s">
        <v>1409</v>
      </c>
      <c r="T181" s="2812" t="s">
        <v>1410</v>
      </c>
      <c r="U181" s="2813" t="s">
        <v>1411</v>
      </c>
      <c r="V181" s="2814" t="s">
        <v>1412</v>
      </c>
      <c r="W181" s="7822"/>
      <c r="X181" s="7822"/>
    </row>
    <row r="182" spans="15:24" x14ac:dyDescent="0.25">
      <c r="O182" s="2819" t="s">
        <v>173</v>
      </c>
      <c r="P182" s="2858">
        <v>298</v>
      </c>
      <c r="Q182" s="2821">
        <v>186</v>
      </c>
      <c r="R182" s="2822">
        <v>135</v>
      </c>
      <c r="S182" s="2823">
        <v>0</v>
      </c>
      <c r="T182" s="2824">
        <v>0</v>
      </c>
      <c r="U182" s="2820">
        <v>49</v>
      </c>
      <c r="V182" s="2820">
        <v>2</v>
      </c>
      <c r="W182" s="2820">
        <v>112</v>
      </c>
      <c r="X182" s="2820">
        <v>0</v>
      </c>
    </row>
    <row r="183" spans="15:24" x14ac:dyDescent="0.25">
      <c r="O183" s="2828" t="s">
        <v>174</v>
      </c>
      <c r="P183" s="2859">
        <v>23</v>
      </c>
      <c r="Q183" s="2830">
        <v>20</v>
      </c>
      <c r="R183" s="2831">
        <v>0</v>
      </c>
      <c r="S183" s="2832">
        <v>0</v>
      </c>
      <c r="T183" s="2833">
        <v>20</v>
      </c>
      <c r="U183" s="2829">
        <v>0</v>
      </c>
      <c r="V183" s="2829">
        <v>0</v>
      </c>
      <c r="W183" s="2829">
        <v>3</v>
      </c>
      <c r="X183" s="2829">
        <v>0</v>
      </c>
    </row>
    <row r="184" spans="15:24" x14ac:dyDescent="0.25">
      <c r="O184" s="2828" t="s">
        <v>175</v>
      </c>
      <c r="P184" s="2859">
        <v>97</v>
      </c>
      <c r="Q184" s="2830">
        <v>4</v>
      </c>
      <c r="R184" s="2831">
        <v>0</v>
      </c>
      <c r="S184" s="2832">
        <v>1</v>
      </c>
      <c r="T184" s="2833">
        <v>0</v>
      </c>
      <c r="U184" s="2829">
        <v>3</v>
      </c>
      <c r="V184" s="2829">
        <v>0</v>
      </c>
      <c r="W184" s="2829">
        <v>91</v>
      </c>
      <c r="X184" s="2829">
        <v>2</v>
      </c>
    </row>
    <row r="185" spans="15:24" x14ac:dyDescent="0.25">
      <c r="O185" s="2828" t="s">
        <v>176</v>
      </c>
      <c r="P185" s="2859">
        <v>26</v>
      </c>
      <c r="Q185" s="2830">
        <v>1</v>
      </c>
      <c r="R185" s="2831">
        <v>1</v>
      </c>
      <c r="S185" s="2832">
        <v>0</v>
      </c>
      <c r="T185" s="2833">
        <v>0</v>
      </c>
      <c r="U185" s="2829">
        <v>0</v>
      </c>
      <c r="V185" s="2829">
        <v>0</v>
      </c>
      <c r="W185" s="2829">
        <v>25</v>
      </c>
      <c r="X185" s="2829">
        <v>0</v>
      </c>
    </row>
    <row r="186" spans="15:24" x14ac:dyDescent="0.25">
      <c r="O186" s="2828" t="s">
        <v>177</v>
      </c>
      <c r="P186" s="2859">
        <v>23</v>
      </c>
      <c r="Q186" s="2830">
        <v>0</v>
      </c>
      <c r="R186" s="2831">
        <v>0</v>
      </c>
      <c r="S186" s="2832">
        <v>0</v>
      </c>
      <c r="T186" s="2833">
        <v>0</v>
      </c>
      <c r="U186" s="2829">
        <v>0</v>
      </c>
      <c r="V186" s="2829">
        <v>0</v>
      </c>
      <c r="W186" s="2829">
        <v>12</v>
      </c>
      <c r="X186" s="2829">
        <v>11</v>
      </c>
    </row>
    <row r="187" spans="15:24" x14ac:dyDescent="0.25">
      <c r="O187" s="2828" t="s">
        <v>1119</v>
      </c>
      <c r="P187" s="2859">
        <v>0</v>
      </c>
      <c r="Q187" s="2830">
        <v>0</v>
      </c>
      <c r="R187" s="2831">
        <v>0</v>
      </c>
      <c r="S187" s="2832">
        <v>0</v>
      </c>
      <c r="T187" s="2833">
        <v>0</v>
      </c>
      <c r="U187" s="2829">
        <v>0</v>
      </c>
      <c r="V187" s="2829">
        <v>0</v>
      </c>
      <c r="W187" s="2829">
        <v>0</v>
      </c>
      <c r="X187" s="2829">
        <v>0</v>
      </c>
    </row>
    <row r="188" spans="15:24" x14ac:dyDescent="0.25">
      <c r="O188" s="2828" t="s">
        <v>179</v>
      </c>
      <c r="P188" s="2859">
        <v>0</v>
      </c>
      <c r="Q188" s="2830">
        <v>0</v>
      </c>
      <c r="R188" s="2831">
        <v>0</v>
      </c>
      <c r="S188" s="2832">
        <v>0</v>
      </c>
      <c r="T188" s="2833">
        <v>0</v>
      </c>
      <c r="U188" s="2829">
        <v>0</v>
      </c>
      <c r="V188" s="2829">
        <v>0</v>
      </c>
      <c r="W188" s="2829">
        <v>0</v>
      </c>
      <c r="X188" s="2829">
        <v>0</v>
      </c>
    </row>
    <row r="189" spans="15:24" x14ac:dyDescent="0.25">
      <c r="O189" s="2828" t="s">
        <v>1413</v>
      </c>
      <c r="P189" s="2859">
        <v>0</v>
      </c>
      <c r="Q189" s="2830">
        <v>0</v>
      </c>
      <c r="R189" s="2831">
        <v>0</v>
      </c>
      <c r="S189" s="2832">
        <v>0</v>
      </c>
      <c r="T189" s="2833">
        <v>0</v>
      </c>
      <c r="U189" s="2829">
        <v>0</v>
      </c>
      <c r="V189" s="2829">
        <v>0</v>
      </c>
      <c r="W189" s="2829">
        <v>0</v>
      </c>
      <c r="X189" s="2829">
        <v>0</v>
      </c>
    </row>
    <row r="190" spans="15:24" x14ac:dyDescent="0.25">
      <c r="O190" s="2828" t="s">
        <v>181</v>
      </c>
      <c r="P190" s="2859">
        <v>0</v>
      </c>
      <c r="Q190" s="2830">
        <v>0</v>
      </c>
      <c r="R190" s="2831">
        <v>0</v>
      </c>
      <c r="S190" s="2832">
        <v>0</v>
      </c>
      <c r="T190" s="2833">
        <v>0</v>
      </c>
      <c r="U190" s="2829">
        <v>0</v>
      </c>
      <c r="V190" s="2829">
        <v>0</v>
      </c>
      <c r="W190" s="2829">
        <v>0</v>
      </c>
      <c r="X190" s="2829">
        <v>0</v>
      </c>
    </row>
    <row r="191" spans="15:24" x14ac:dyDescent="0.25">
      <c r="O191" s="2828" t="s">
        <v>1120</v>
      </c>
      <c r="P191" s="2859">
        <v>25</v>
      </c>
      <c r="Q191" s="2830">
        <v>0</v>
      </c>
      <c r="R191" s="2831">
        <v>0</v>
      </c>
      <c r="S191" s="2832">
        <v>0</v>
      </c>
      <c r="T191" s="2833">
        <v>0</v>
      </c>
      <c r="U191" s="2829">
        <v>0</v>
      </c>
      <c r="V191" s="2829">
        <v>0</v>
      </c>
      <c r="W191" s="2829">
        <v>24</v>
      </c>
      <c r="X191" s="2829">
        <v>1</v>
      </c>
    </row>
    <row r="192" spans="15:24" x14ac:dyDescent="0.25">
      <c r="O192" s="2828" t="s">
        <v>183</v>
      </c>
      <c r="P192" s="2859">
        <v>0</v>
      </c>
      <c r="Q192" s="2830">
        <v>0</v>
      </c>
      <c r="R192" s="2831">
        <v>0</v>
      </c>
      <c r="S192" s="2832">
        <v>0</v>
      </c>
      <c r="T192" s="2833">
        <v>0</v>
      </c>
      <c r="U192" s="2829">
        <v>0</v>
      </c>
      <c r="V192" s="2829">
        <v>0</v>
      </c>
      <c r="W192" s="2829">
        <v>0</v>
      </c>
      <c r="X192" s="2829">
        <v>0</v>
      </c>
    </row>
    <row r="193" spans="15:25" x14ac:dyDescent="0.25">
      <c r="O193" s="2828" t="s">
        <v>1121</v>
      </c>
      <c r="P193" s="2859">
        <v>1</v>
      </c>
      <c r="Q193" s="2830">
        <v>0</v>
      </c>
      <c r="R193" s="2831">
        <v>0</v>
      </c>
      <c r="S193" s="2832">
        <v>0</v>
      </c>
      <c r="T193" s="2833">
        <v>0</v>
      </c>
      <c r="U193" s="2829">
        <v>0</v>
      </c>
      <c r="V193" s="2829">
        <v>0</v>
      </c>
      <c r="W193" s="2829">
        <v>1</v>
      </c>
      <c r="X193" s="2829">
        <v>0</v>
      </c>
    </row>
    <row r="194" spans="15:25" x14ac:dyDescent="0.25">
      <c r="O194" s="2828" t="s">
        <v>185</v>
      </c>
      <c r="P194" s="2859">
        <v>4</v>
      </c>
      <c r="Q194" s="2830">
        <v>0</v>
      </c>
      <c r="R194" s="2831">
        <v>0</v>
      </c>
      <c r="S194" s="2832">
        <v>0</v>
      </c>
      <c r="T194" s="2833">
        <v>0</v>
      </c>
      <c r="U194" s="2829">
        <v>0</v>
      </c>
      <c r="V194" s="2829">
        <v>0</v>
      </c>
      <c r="W194" s="2829">
        <v>4</v>
      </c>
      <c r="X194" s="2829">
        <v>0</v>
      </c>
    </row>
    <row r="195" spans="15:25" x14ac:dyDescent="0.25">
      <c r="O195" s="2828" t="s">
        <v>1122</v>
      </c>
      <c r="P195" s="2859">
        <v>31</v>
      </c>
      <c r="Q195" s="2830">
        <v>0</v>
      </c>
      <c r="R195" s="2831">
        <v>0</v>
      </c>
      <c r="S195" s="2832">
        <v>0</v>
      </c>
      <c r="T195" s="2833">
        <v>0</v>
      </c>
      <c r="U195" s="2829">
        <v>0</v>
      </c>
      <c r="V195" s="2829">
        <v>0</v>
      </c>
      <c r="W195" s="2829">
        <v>30</v>
      </c>
      <c r="X195" s="2829">
        <v>1</v>
      </c>
    </row>
    <row r="196" spans="15:25" x14ac:dyDescent="0.25">
      <c r="O196" s="2828" t="s">
        <v>187</v>
      </c>
      <c r="P196" s="2859">
        <v>89</v>
      </c>
      <c r="Q196" s="2830">
        <v>53</v>
      </c>
      <c r="R196" s="2831">
        <v>0</v>
      </c>
      <c r="S196" s="2832">
        <v>49</v>
      </c>
      <c r="T196" s="2833">
        <v>0</v>
      </c>
      <c r="U196" s="2829">
        <v>4</v>
      </c>
      <c r="V196" s="2829">
        <v>0</v>
      </c>
      <c r="W196" s="2829">
        <v>36</v>
      </c>
      <c r="X196" s="2829">
        <v>0</v>
      </c>
    </row>
    <row r="197" spans="15:25" x14ac:dyDescent="0.25">
      <c r="O197" s="2828" t="s">
        <v>188</v>
      </c>
      <c r="P197" s="2859">
        <v>0</v>
      </c>
      <c r="Q197" s="2830">
        <v>0</v>
      </c>
      <c r="R197" s="2831">
        <v>0</v>
      </c>
      <c r="S197" s="2832">
        <v>0</v>
      </c>
      <c r="T197" s="2833">
        <v>0</v>
      </c>
      <c r="U197" s="2829">
        <v>0</v>
      </c>
      <c r="V197" s="2829">
        <v>0</v>
      </c>
      <c r="W197" s="2829">
        <v>0</v>
      </c>
      <c r="X197" s="2829">
        <v>0</v>
      </c>
    </row>
    <row r="198" spans="15:25" x14ac:dyDescent="0.25">
      <c r="O198" s="2828" t="s">
        <v>189</v>
      </c>
      <c r="P198" s="2859">
        <v>0</v>
      </c>
      <c r="Q198" s="2830">
        <v>0</v>
      </c>
      <c r="R198" s="2831">
        <v>0</v>
      </c>
      <c r="S198" s="2832">
        <v>0</v>
      </c>
      <c r="T198" s="2833">
        <v>0</v>
      </c>
      <c r="U198" s="2829">
        <v>0</v>
      </c>
      <c r="V198" s="2829">
        <v>0</v>
      </c>
      <c r="W198" s="2829">
        <v>0</v>
      </c>
      <c r="X198" s="2829">
        <v>0</v>
      </c>
    </row>
    <row r="199" spans="15:25" x14ac:dyDescent="0.25">
      <c r="O199" s="2828" t="s">
        <v>190</v>
      </c>
      <c r="P199" s="2859">
        <v>32</v>
      </c>
      <c r="Q199" s="2830">
        <v>0</v>
      </c>
      <c r="R199" s="2831">
        <v>0</v>
      </c>
      <c r="S199" s="2832">
        <v>0</v>
      </c>
      <c r="T199" s="2833">
        <v>0</v>
      </c>
      <c r="U199" s="2829">
        <v>0</v>
      </c>
      <c r="V199" s="2829">
        <v>0</v>
      </c>
      <c r="W199" s="2829">
        <v>32</v>
      </c>
      <c r="X199" s="2829">
        <v>0</v>
      </c>
    </row>
    <row r="200" spans="15:25" x14ac:dyDescent="0.25">
      <c r="O200" s="2828" t="s">
        <v>191</v>
      </c>
      <c r="P200" s="2859">
        <v>5</v>
      </c>
      <c r="Q200" s="2830">
        <v>0</v>
      </c>
      <c r="R200" s="2831">
        <v>0</v>
      </c>
      <c r="S200" s="2832">
        <v>0</v>
      </c>
      <c r="T200" s="2833">
        <v>0</v>
      </c>
      <c r="U200" s="2829">
        <v>0</v>
      </c>
      <c r="V200" s="2829">
        <v>0</v>
      </c>
      <c r="W200" s="2829">
        <v>5</v>
      </c>
      <c r="X200" s="2829">
        <v>0</v>
      </c>
    </row>
    <row r="201" spans="15:25" ht="15.75" thickBot="1" x14ac:dyDescent="0.3">
      <c r="O201" s="2845" t="s">
        <v>1123</v>
      </c>
      <c r="P201" s="2860">
        <v>35</v>
      </c>
      <c r="Q201" s="2847">
        <v>35</v>
      </c>
      <c r="R201" s="2848">
        <v>35</v>
      </c>
      <c r="S201" s="2849">
        <v>0</v>
      </c>
      <c r="T201" s="2850">
        <v>0</v>
      </c>
      <c r="U201" s="2846">
        <v>0</v>
      </c>
      <c r="V201" s="2846">
        <v>0</v>
      </c>
      <c r="W201" s="2846">
        <v>0</v>
      </c>
      <c r="X201" s="2846">
        <v>0</v>
      </c>
    </row>
    <row r="202" spans="15:25" ht="15.75" thickBot="1" x14ac:dyDescent="0.3">
      <c r="O202" s="2851" t="s">
        <v>14</v>
      </c>
      <c r="P202" s="2861">
        <v>689</v>
      </c>
      <c r="Q202" s="2852">
        <v>297</v>
      </c>
      <c r="R202" s="2853">
        <v>171</v>
      </c>
      <c r="S202" s="2854">
        <v>50</v>
      </c>
      <c r="T202" s="2855">
        <v>20</v>
      </c>
      <c r="U202" s="2856">
        <v>56</v>
      </c>
      <c r="V202" s="2856">
        <v>2</v>
      </c>
      <c r="W202" s="2856">
        <v>375</v>
      </c>
      <c r="X202" s="2856">
        <v>15</v>
      </c>
    </row>
    <row r="205" spans="15:25" ht="24.75" customHeight="1" x14ac:dyDescent="0.25">
      <c r="O205" s="7295" t="s">
        <v>2858</v>
      </c>
      <c r="P205" s="7295"/>
      <c r="Q205" s="7295"/>
      <c r="R205" s="7295"/>
      <c r="S205" s="7295"/>
      <c r="T205" s="7295"/>
      <c r="U205" s="7295"/>
      <c r="V205" s="7295"/>
      <c r="W205" s="7295"/>
      <c r="X205" s="7295"/>
      <c r="Y205" s="7295"/>
    </row>
    <row r="206" spans="15:25" ht="15.75" thickBot="1" x14ac:dyDescent="0.3"/>
    <row r="207" spans="15:25" ht="29.25" customHeight="1" thickBot="1" x14ac:dyDescent="0.3">
      <c r="O207" s="2862" t="s">
        <v>199</v>
      </c>
      <c r="P207" s="2863" t="s">
        <v>130</v>
      </c>
      <c r="Q207" s="2864" t="s">
        <v>62</v>
      </c>
      <c r="R207" s="2864" t="s">
        <v>63</v>
      </c>
      <c r="S207" s="2864" t="s">
        <v>132</v>
      </c>
      <c r="T207" s="2864" t="s">
        <v>133</v>
      </c>
      <c r="U207" s="2864" t="s">
        <v>134</v>
      </c>
      <c r="V207" s="2865" t="s">
        <v>67</v>
      </c>
      <c r="W207" s="2866" t="s">
        <v>138</v>
      </c>
      <c r="X207" s="2867" t="s">
        <v>1384</v>
      </c>
    </row>
    <row r="208" spans="15:25" x14ac:dyDescent="0.25">
      <c r="O208" s="2819" t="s">
        <v>173</v>
      </c>
      <c r="P208" s="2383">
        <v>347</v>
      </c>
      <c r="Q208" s="2868">
        <v>4</v>
      </c>
      <c r="R208" s="2868">
        <v>0</v>
      </c>
      <c r="S208" s="2868">
        <v>101</v>
      </c>
      <c r="T208" s="2868">
        <v>401</v>
      </c>
      <c r="U208" s="2868">
        <v>68</v>
      </c>
      <c r="V208" s="2869">
        <v>123</v>
      </c>
      <c r="W208" s="2549">
        <v>1044</v>
      </c>
      <c r="X208" s="2870">
        <v>114</v>
      </c>
    </row>
    <row r="209" spans="15:24" x14ac:dyDescent="0.25">
      <c r="O209" s="2828" t="s">
        <v>176</v>
      </c>
      <c r="P209" s="2383">
        <v>43</v>
      </c>
      <c r="Q209" s="2868">
        <v>0</v>
      </c>
      <c r="R209" s="2868">
        <v>49</v>
      </c>
      <c r="S209" s="2868">
        <v>29</v>
      </c>
      <c r="T209" s="2868">
        <v>755</v>
      </c>
      <c r="U209" s="2868">
        <v>30</v>
      </c>
      <c r="V209" s="2869">
        <v>20</v>
      </c>
      <c r="W209" s="2549">
        <v>926</v>
      </c>
      <c r="X209" s="2870">
        <v>1</v>
      </c>
    </row>
    <row r="210" spans="15:24" x14ac:dyDescent="0.25">
      <c r="O210" s="2828" t="s">
        <v>174</v>
      </c>
      <c r="P210" s="2383">
        <v>143</v>
      </c>
      <c r="Q210" s="2868">
        <v>0</v>
      </c>
      <c r="R210" s="2868">
        <v>0</v>
      </c>
      <c r="S210" s="2868">
        <v>18</v>
      </c>
      <c r="T210" s="2868">
        <v>531</v>
      </c>
      <c r="U210" s="2868">
        <v>96</v>
      </c>
      <c r="V210" s="2869">
        <v>59</v>
      </c>
      <c r="W210" s="2549">
        <v>847</v>
      </c>
      <c r="X210" s="2870">
        <v>29</v>
      </c>
    </row>
    <row r="211" spans="15:24" x14ac:dyDescent="0.25">
      <c r="O211" s="2828" t="s">
        <v>183</v>
      </c>
      <c r="P211" s="2383">
        <v>231</v>
      </c>
      <c r="Q211" s="2868">
        <v>0</v>
      </c>
      <c r="R211" s="2868">
        <v>5</v>
      </c>
      <c r="S211" s="2868">
        <v>89</v>
      </c>
      <c r="T211" s="2868">
        <v>274</v>
      </c>
      <c r="U211" s="2868">
        <v>121</v>
      </c>
      <c r="V211" s="2869">
        <v>58</v>
      </c>
      <c r="W211" s="2549">
        <v>778</v>
      </c>
      <c r="X211" s="2870">
        <v>26</v>
      </c>
    </row>
    <row r="212" spans="15:24" x14ac:dyDescent="0.25">
      <c r="O212" s="2828" t="s">
        <v>175</v>
      </c>
      <c r="P212" s="2383">
        <v>180</v>
      </c>
      <c r="Q212" s="2868">
        <v>2</v>
      </c>
      <c r="R212" s="2868">
        <v>0</v>
      </c>
      <c r="S212" s="2868">
        <v>105</v>
      </c>
      <c r="T212" s="2868">
        <v>141</v>
      </c>
      <c r="U212" s="2868">
        <v>62</v>
      </c>
      <c r="V212" s="2869">
        <v>20</v>
      </c>
      <c r="W212" s="2549">
        <v>510</v>
      </c>
      <c r="X212" s="2870">
        <v>104</v>
      </c>
    </row>
    <row r="213" spans="15:24" x14ac:dyDescent="0.25">
      <c r="O213" s="2828" t="s">
        <v>1120</v>
      </c>
      <c r="P213" s="2383">
        <v>68</v>
      </c>
      <c r="Q213" s="2868">
        <v>0</v>
      </c>
      <c r="R213" s="2868">
        <v>42</v>
      </c>
      <c r="S213" s="2868">
        <v>11</v>
      </c>
      <c r="T213" s="2868">
        <v>247</v>
      </c>
      <c r="U213" s="2868">
        <v>49</v>
      </c>
      <c r="V213" s="2869">
        <v>10</v>
      </c>
      <c r="W213" s="2549">
        <v>427</v>
      </c>
      <c r="X213" s="2870">
        <v>0</v>
      </c>
    </row>
    <row r="214" spans="15:24" x14ac:dyDescent="0.25">
      <c r="O214" s="2828" t="s">
        <v>181</v>
      </c>
      <c r="P214" s="2383">
        <v>75</v>
      </c>
      <c r="Q214" s="2868">
        <v>0</v>
      </c>
      <c r="R214" s="2868">
        <v>1</v>
      </c>
      <c r="S214" s="2868">
        <v>13</v>
      </c>
      <c r="T214" s="2868">
        <v>139</v>
      </c>
      <c r="U214" s="2868">
        <v>150</v>
      </c>
      <c r="V214" s="2869">
        <v>10</v>
      </c>
      <c r="W214" s="2549">
        <v>388</v>
      </c>
      <c r="X214" s="2870">
        <v>16</v>
      </c>
    </row>
    <row r="215" spans="15:24" x14ac:dyDescent="0.25">
      <c r="O215" s="2828" t="s">
        <v>1119</v>
      </c>
      <c r="P215" s="2383">
        <v>54</v>
      </c>
      <c r="Q215" s="2868">
        <v>0</v>
      </c>
      <c r="R215" s="2868">
        <v>0</v>
      </c>
      <c r="S215" s="2868">
        <v>54</v>
      </c>
      <c r="T215" s="2868">
        <v>224</v>
      </c>
      <c r="U215" s="2868">
        <v>27</v>
      </c>
      <c r="V215" s="2869">
        <v>8</v>
      </c>
      <c r="W215" s="2549">
        <v>367</v>
      </c>
      <c r="X215" s="2870">
        <v>3</v>
      </c>
    </row>
    <row r="216" spans="15:24" x14ac:dyDescent="0.25">
      <c r="O216" s="2828" t="s">
        <v>191</v>
      </c>
      <c r="P216" s="2383">
        <v>192</v>
      </c>
      <c r="Q216" s="2868">
        <v>0</v>
      </c>
      <c r="R216" s="2868">
        <v>0</v>
      </c>
      <c r="S216" s="2868">
        <v>22</v>
      </c>
      <c r="T216" s="2868">
        <v>51</v>
      </c>
      <c r="U216" s="2868">
        <v>81</v>
      </c>
      <c r="V216" s="2869">
        <v>20</v>
      </c>
      <c r="W216" s="2549">
        <v>366</v>
      </c>
      <c r="X216" s="2870">
        <v>61</v>
      </c>
    </row>
    <row r="217" spans="15:24" x14ac:dyDescent="0.25">
      <c r="O217" s="2828" t="s">
        <v>179</v>
      </c>
      <c r="P217" s="2383">
        <v>26</v>
      </c>
      <c r="Q217" s="2868">
        <v>0</v>
      </c>
      <c r="R217" s="2868">
        <v>3</v>
      </c>
      <c r="S217" s="2868">
        <v>12</v>
      </c>
      <c r="T217" s="2868">
        <v>208</v>
      </c>
      <c r="U217" s="2868">
        <v>77</v>
      </c>
      <c r="V217" s="2869">
        <v>14</v>
      </c>
      <c r="W217" s="2549">
        <v>340</v>
      </c>
      <c r="X217" s="2870">
        <v>5</v>
      </c>
    </row>
    <row r="218" spans="15:24" x14ac:dyDescent="0.25">
      <c r="O218" s="2828" t="s">
        <v>1413</v>
      </c>
      <c r="P218" s="2383">
        <v>86</v>
      </c>
      <c r="Q218" s="2868">
        <v>0</v>
      </c>
      <c r="R218" s="2868">
        <v>3</v>
      </c>
      <c r="S218" s="2868">
        <v>35</v>
      </c>
      <c r="T218" s="2868">
        <v>71</v>
      </c>
      <c r="U218" s="2868">
        <v>112</v>
      </c>
      <c r="V218" s="2869">
        <v>22</v>
      </c>
      <c r="W218" s="2549">
        <v>329</v>
      </c>
      <c r="X218" s="2870">
        <v>35</v>
      </c>
    </row>
    <row r="219" spans="15:24" x14ac:dyDescent="0.25">
      <c r="O219" s="2828" t="s">
        <v>177</v>
      </c>
      <c r="P219" s="2383">
        <v>96</v>
      </c>
      <c r="Q219" s="2868">
        <v>0</v>
      </c>
      <c r="R219" s="2868">
        <v>0</v>
      </c>
      <c r="S219" s="2868">
        <v>9</v>
      </c>
      <c r="T219" s="2868">
        <v>191</v>
      </c>
      <c r="U219" s="2868">
        <v>10</v>
      </c>
      <c r="V219" s="2869">
        <v>19</v>
      </c>
      <c r="W219" s="2549">
        <v>325</v>
      </c>
      <c r="X219" s="2870">
        <v>15</v>
      </c>
    </row>
    <row r="220" spans="15:24" x14ac:dyDescent="0.25">
      <c r="O220" s="2828" t="s">
        <v>1121</v>
      </c>
      <c r="P220" s="2383">
        <v>71</v>
      </c>
      <c r="Q220" s="2868">
        <v>2</v>
      </c>
      <c r="R220" s="2868">
        <v>0</v>
      </c>
      <c r="S220" s="2868">
        <v>11</v>
      </c>
      <c r="T220" s="2868">
        <v>90</v>
      </c>
      <c r="U220" s="2868">
        <v>101</v>
      </c>
      <c r="V220" s="2869">
        <v>28</v>
      </c>
      <c r="W220" s="2549">
        <v>303</v>
      </c>
      <c r="X220" s="2870">
        <v>30</v>
      </c>
    </row>
    <row r="221" spans="15:24" x14ac:dyDescent="0.25">
      <c r="O221" s="2828" t="s">
        <v>189</v>
      </c>
      <c r="P221" s="2383">
        <v>44</v>
      </c>
      <c r="Q221" s="2868">
        <v>0</v>
      </c>
      <c r="R221" s="2868">
        <v>0</v>
      </c>
      <c r="S221" s="2868">
        <v>19</v>
      </c>
      <c r="T221" s="2868">
        <v>97</v>
      </c>
      <c r="U221" s="2868">
        <v>62</v>
      </c>
      <c r="V221" s="2869">
        <v>2</v>
      </c>
      <c r="W221" s="2549">
        <v>224</v>
      </c>
      <c r="X221" s="2870">
        <v>21</v>
      </c>
    </row>
    <row r="222" spans="15:24" x14ac:dyDescent="0.25">
      <c r="O222" s="2828" t="s">
        <v>1122</v>
      </c>
      <c r="P222" s="2383">
        <v>58</v>
      </c>
      <c r="Q222" s="2868">
        <v>0</v>
      </c>
      <c r="R222" s="2868">
        <v>0</v>
      </c>
      <c r="S222" s="2868">
        <v>32</v>
      </c>
      <c r="T222" s="2868">
        <v>74</v>
      </c>
      <c r="U222" s="2868">
        <v>34</v>
      </c>
      <c r="V222" s="2869">
        <v>14</v>
      </c>
      <c r="W222" s="2549">
        <v>212</v>
      </c>
      <c r="X222" s="2870">
        <v>27</v>
      </c>
    </row>
    <row r="223" spans="15:24" x14ac:dyDescent="0.25">
      <c r="O223" s="2828" t="s">
        <v>1123</v>
      </c>
      <c r="P223" s="2383">
        <v>136</v>
      </c>
      <c r="Q223" s="2868">
        <v>0</v>
      </c>
      <c r="R223" s="2868">
        <v>0</v>
      </c>
      <c r="S223" s="2868">
        <v>2</v>
      </c>
      <c r="T223" s="2868">
        <v>15</v>
      </c>
      <c r="U223" s="2868">
        <v>41</v>
      </c>
      <c r="V223" s="2869">
        <v>5</v>
      </c>
      <c r="W223" s="2549">
        <v>199</v>
      </c>
      <c r="X223" s="2870">
        <v>77</v>
      </c>
    </row>
    <row r="224" spans="15:24" x14ac:dyDescent="0.25">
      <c r="O224" s="2828" t="s">
        <v>190</v>
      </c>
      <c r="P224" s="2383">
        <v>75</v>
      </c>
      <c r="Q224" s="2868">
        <v>0</v>
      </c>
      <c r="R224" s="2868">
        <v>0</v>
      </c>
      <c r="S224" s="2868">
        <v>8</v>
      </c>
      <c r="T224" s="2868">
        <v>24</v>
      </c>
      <c r="U224" s="2868">
        <v>63</v>
      </c>
      <c r="V224" s="2869">
        <v>7</v>
      </c>
      <c r="W224" s="2549">
        <v>177</v>
      </c>
      <c r="X224" s="2870">
        <v>58</v>
      </c>
    </row>
    <row r="225" spans="15:25" x14ac:dyDescent="0.25">
      <c r="O225" s="2828" t="s">
        <v>185</v>
      </c>
      <c r="P225" s="2383">
        <v>36</v>
      </c>
      <c r="Q225" s="2868">
        <v>1</v>
      </c>
      <c r="R225" s="2868">
        <v>0</v>
      </c>
      <c r="S225" s="2868">
        <v>11</v>
      </c>
      <c r="T225" s="2868">
        <v>46</v>
      </c>
      <c r="U225" s="2868">
        <v>56</v>
      </c>
      <c r="V225" s="2869">
        <v>7</v>
      </c>
      <c r="W225" s="2549">
        <v>157</v>
      </c>
      <c r="X225" s="2870">
        <v>1</v>
      </c>
    </row>
    <row r="226" spans="15:25" x14ac:dyDescent="0.25">
      <c r="O226" s="2828" t="s">
        <v>188</v>
      </c>
      <c r="P226" s="2383">
        <v>75</v>
      </c>
      <c r="Q226" s="2868">
        <v>0</v>
      </c>
      <c r="R226" s="2868">
        <v>0</v>
      </c>
      <c r="S226" s="2868">
        <v>6</v>
      </c>
      <c r="T226" s="2868">
        <v>11</v>
      </c>
      <c r="U226" s="2868">
        <v>24</v>
      </c>
      <c r="V226" s="2869">
        <v>21</v>
      </c>
      <c r="W226" s="2549">
        <v>137</v>
      </c>
      <c r="X226" s="2870">
        <v>55</v>
      </c>
    </row>
    <row r="227" spans="15:25" ht="15.75" thickBot="1" x14ac:dyDescent="0.3">
      <c r="O227" s="2871" t="s">
        <v>187</v>
      </c>
      <c r="P227" s="2402">
        <v>30</v>
      </c>
      <c r="Q227" s="2872">
        <v>0</v>
      </c>
      <c r="R227" s="2872">
        <v>0</v>
      </c>
      <c r="S227" s="2872">
        <v>7</v>
      </c>
      <c r="T227" s="2872">
        <v>11</v>
      </c>
      <c r="U227" s="2872">
        <v>51</v>
      </c>
      <c r="V227" s="2873">
        <v>10</v>
      </c>
      <c r="W227" s="2803">
        <v>109</v>
      </c>
      <c r="X227" s="2874">
        <v>11</v>
      </c>
    </row>
    <row r="228" spans="15:25" ht="15.75" thickBot="1" x14ac:dyDescent="0.3">
      <c r="O228" s="2875" t="s">
        <v>14</v>
      </c>
      <c r="P228" s="2876">
        <v>2066</v>
      </c>
      <c r="Q228" s="2877">
        <v>9</v>
      </c>
      <c r="R228" s="2877">
        <v>103</v>
      </c>
      <c r="S228" s="2877">
        <v>594</v>
      </c>
      <c r="T228" s="2877">
        <v>3601</v>
      </c>
      <c r="U228" s="2877">
        <v>1315</v>
      </c>
      <c r="V228" s="2403">
        <v>477</v>
      </c>
      <c r="W228" s="2803">
        <v>8165</v>
      </c>
      <c r="X228" s="2682">
        <v>689</v>
      </c>
    </row>
    <row r="229" spans="15:25" x14ac:dyDescent="0.25">
      <c r="O229" s="7830" t="s">
        <v>2832</v>
      </c>
      <c r="P229" s="7830"/>
      <c r="Q229" s="7830"/>
      <c r="R229" s="7830"/>
    </row>
    <row r="230" spans="15:25" x14ac:dyDescent="0.25">
      <c r="O230" s="7295"/>
      <c r="P230" s="7295"/>
      <c r="Q230" s="7295"/>
      <c r="R230" s="7295"/>
      <c r="S230" s="7295"/>
      <c r="T230" s="7295"/>
      <c r="U230" s="7295"/>
      <c r="V230" s="7295"/>
      <c r="W230" s="7295"/>
      <c r="X230" s="7295"/>
      <c r="Y230" s="7295"/>
    </row>
    <row r="231" spans="15:25" x14ac:dyDescent="0.25">
      <c r="O231" s="7295" t="s">
        <v>1415</v>
      </c>
      <c r="P231" s="7295"/>
      <c r="Q231" s="7295"/>
      <c r="R231" s="7295"/>
      <c r="S231" s="7295"/>
      <c r="T231" s="7295"/>
      <c r="U231" s="7295"/>
      <c r="V231" s="7295"/>
      <c r="W231" s="7295"/>
      <c r="X231" s="7295"/>
      <c r="Y231" s="7295"/>
    </row>
    <row r="232" spans="15:25" ht="15.75" thickBot="1" x14ac:dyDescent="0.3">
      <c r="O232" s="2326"/>
      <c r="P232" s="2326"/>
      <c r="Q232" s="2326"/>
      <c r="R232" s="2326"/>
      <c r="S232" s="2326"/>
      <c r="T232" s="2326"/>
      <c r="U232" s="2326"/>
      <c r="V232" s="2326"/>
      <c r="W232" s="2326"/>
      <c r="X232" s="2326"/>
      <c r="Y232" s="2326"/>
    </row>
    <row r="233" spans="15:25" ht="36" customHeight="1" thickBot="1" x14ac:dyDescent="0.3">
      <c r="O233" s="2862" t="s">
        <v>199</v>
      </c>
      <c r="P233" s="2878" t="s">
        <v>130</v>
      </c>
      <c r="Q233" s="2879" t="s">
        <v>62</v>
      </c>
      <c r="R233" s="2879" t="s">
        <v>63</v>
      </c>
      <c r="S233" s="2879" t="s">
        <v>132</v>
      </c>
      <c r="T233" s="2879" t="s">
        <v>133</v>
      </c>
      <c r="U233" s="2879" t="s">
        <v>134</v>
      </c>
      <c r="V233" s="2880" t="s">
        <v>67</v>
      </c>
      <c r="W233" s="2866" t="s">
        <v>138</v>
      </c>
      <c r="X233" s="2881" t="s">
        <v>1384</v>
      </c>
    </row>
    <row r="234" spans="15:25" x14ac:dyDescent="0.25">
      <c r="O234" s="2819" t="s">
        <v>173</v>
      </c>
      <c r="P234" s="2882">
        <v>33.237547892720301</v>
      </c>
      <c r="Q234" s="2883">
        <v>0.38314176245210724</v>
      </c>
      <c r="R234" s="2883">
        <v>0</v>
      </c>
      <c r="S234" s="2883">
        <v>9.6743295019157092</v>
      </c>
      <c r="T234" s="2883">
        <v>38.40996168582376</v>
      </c>
      <c r="U234" s="2883">
        <v>6.5134099616858236</v>
      </c>
      <c r="V234" s="2884">
        <v>11.781609195402298</v>
      </c>
      <c r="W234" s="2885">
        <v>100</v>
      </c>
      <c r="X234" s="2886">
        <v>10.919540229885058</v>
      </c>
    </row>
    <row r="235" spans="15:25" x14ac:dyDescent="0.25">
      <c r="O235" s="2828" t="s">
        <v>176</v>
      </c>
      <c r="P235" s="2882">
        <v>4.6436285097192229</v>
      </c>
      <c r="Q235" s="2883">
        <v>0</v>
      </c>
      <c r="R235" s="2883">
        <v>5.291576673866091</v>
      </c>
      <c r="S235" s="2883">
        <v>3.1317494600431961</v>
      </c>
      <c r="T235" s="2883">
        <v>81.533477321814246</v>
      </c>
      <c r="U235" s="2883">
        <v>3.2397408207343417</v>
      </c>
      <c r="V235" s="2884">
        <v>2.159827213822894</v>
      </c>
      <c r="W235" s="2885">
        <v>99.999999999999986</v>
      </c>
      <c r="X235" s="2886">
        <v>0.10799136069114472</v>
      </c>
    </row>
    <row r="236" spans="15:25" x14ac:dyDescent="0.25">
      <c r="O236" s="2828" t="s">
        <v>174</v>
      </c>
      <c r="P236" s="2882">
        <v>16.883116883116884</v>
      </c>
      <c r="Q236" s="2883">
        <v>0</v>
      </c>
      <c r="R236" s="2883">
        <v>0</v>
      </c>
      <c r="S236" s="2883">
        <v>2.1251475796930341</v>
      </c>
      <c r="T236" s="2883">
        <v>62.691853600944512</v>
      </c>
      <c r="U236" s="2883">
        <v>11.334120425029516</v>
      </c>
      <c r="V236" s="2884">
        <v>6.9657615112160567</v>
      </c>
      <c r="W236" s="2885">
        <v>100</v>
      </c>
      <c r="X236" s="2886">
        <v>3.4238488783943333</v>
      </c>
    </row>
    <row r="237" spans="15:25" x14ac:dyDescent="0.25">
      <c r="O237" s="2828" t="s">
        <v>183</v>
      </c>
      <c r="P237" s="2882">
        <v>29.691516709511568</v>
      </c>
      <c r="Q237" s="2883">
        <v>0</v>
      </c>
      <c r="R237" s="2883">
        <v>0.64267352185089976</v>
      </c>
      <c r="S237" s="2883">
        <v>11.439588688946015</v>
      </c>
      <c r="T237" s="2883">
        <v>35.218508997429304</v>
      </c>
      <c r="U237" s="2883">
        <v>15.552699228791775</v>
      </c>
      <c r="V237" s="2884">
        <v>7.4550128534704374</v>
      </c>
      <c r="W237" s="2885">
        <v>100</v>
      </c>
      <c r="X237" s="2886">
        <v>3.3419023136246784</v>
      </c>
    </row>
    <row r="238" spans="15:25" x14ac:dyDescent="0.25">
      <c r="O238" s="2828" t="s">
        <v>175</v>
      </c>
      <c r="P238" s="2882">
        <v>35.294117647058826</v>
      </c>
      <c r="Q238" s="2883">
        <v>0.39215686274509803</v>
      </c>
      <c r="R238" s="2883">
        <v>0</v>
      </c>
      <c r="S238" s="2883">
        <v>20.588235294117645</v>
      </c>
      <c r="T238" s="2883">
        <v>27.647058823529413</v>
      </c>
      <c r="U238" s="2883">
        <v>12.156862745098039</v>
      </c>
      <c r="V238" s="2884">
        <v>3.9215686274509802</v>
      </c>
      <c r="W238" s="2885">
        <v>100</v>
      </c>
      <c r="X238" s="2886">
        <v>20.392156862745097</v>
      </c>
    </row>
    <row r="239" spans="15:25" x14ac:dyDescent="0.25">
      <c r="O239" s="2828" t="s">
        <v>1120</v>
      </c>
      <c r="P239" s="2882">
        <v>15.925058548009369</v>
      </c>
      <c r="Q239" s="2883">
        <v>0</v>
      </c>
      <c r="R239" s="2883">
        <v>9.8360655737704921</v>
      </c>
      <c r="S239" s="2883">
        <v>2.5761124121779861</v>
      </c>
      <c r="T239" s="2883">
        <v>57.84543325526932</v>
      </c>
      <c r="U239" s="2883">
        <v>11.475409836065573</v>
      </c>
      <c r="V239" s="2884">
        <v>2.3419203747072603</v>
      </c>
      <c r="W239" s="2885">
        <v>100</v>
      </c>
      <c r="X239" s="2886">
        <v>0</v>
      </c>
    </row>
    <row r="240" spans="15:25" x14ac:dyDescent="0.25">
      <c r="O240" s="2828" t="s">
        <v>181</v>
      </c>
      <c r="P240" s="2882">
        <v>19.329896907216497</v>
      </c>
      <c r="Q240" s="2883">
        <v>0</v>
      </c>
      <c r="R240" s="2883">
        <v>0.25773195876288657</v>
      </c>
      <c r="S240" s="2883">
        <v>3.3505154639175259</v>
      </c>
      <c r="T240" s="2883">
        <v>35.824742268041234</v>
      </c>
      <c r="U240" s="2883">
        <v>38.659793814432994</v>
      </c>
      <c r="V240" s="2884">
        <v>2.5773195876288657</v>
      </c>
      <c r="W240" s="2885">
        <v>100</v>
      </c>
      <c r="X240" s="2886">
        <v>4.1237113402061851</v>
      </c>
    </row>
    <row r="241" spans="1:24" x14ac:dyDescent="0.25">
      <c r="O241" s="2828" t="s">
        <v>1119</v>
      </c>
      <c r="P241" s="2882">
        <v>14.713896457765669</v>
      </c>
      <c r="Q241" s="2883">
        <v>0</v>
      </c>
      <c r="R241" s="2883">
        <v>0</v>
      </c>
      <c r="S241" s="2883">
        <v>14.713896457765669</v>
      </c>
      <c r="T241" s="2883">
        <v>61.03542234332425</v>
      </c>
      <c r="U241" s="2883">
        <v>7.3569482288828345</v>
      </c>
      <c r="V241" s="2884">
        <v>2.1798365122615802</v>
      </c>
      <c r="W241" s="2885">
        <v>99.999999999999986</v>
      </c>
      <c r="X241" s="2886">
        <v>0.81743869209809261</v>
      </c>
    </row>
    <row r="242" spans="1:24" x14ac:dyDescent="0.25">
      <c r="O242" s="2828" t="s">
        <v>191</v>
      </c>
      <c r="P242" s="2882">
        <v>52.459016393442624</v>
      </c>
      <c r="Q242" s="2883">
        <v>0</v>
      </c>
      <c r="R242" s="2883">
        <v>0</v>
      </c>
      <c r="S242" s="2883">
        <v>6.0109289617486334</v>
      </c>
      <c r="T242" s="2883">
        <v>13.934426229508196</v>
      </c>
      <c r="U242" s="2883">
        <v>22.131147540983605</v>
      </c>
      <c r="V242" s="2884">
        <v>5.4644808743169397</v>
      </c>
      <c r="W242" s="2885">
        <v>99.999999999999986</v>
      </c>
      <c r="X242" s="2886">
        <v>16.666666666666664</v>
      </c>
    </row>
    <row r="243" spans="1:24" x14ac:dyDescent="0.25">
      <c r="O243" s="2828" t="s">
        <v>179</v>
      </c>
      <c r="P243" s="2882">
        <v>7.6470588235294121</v>
      </c>
      <c r="Q243" s="2883">
        <v>0</v>
      </c>
      <c r="R243" s="2883">
        <v>0.88235294117647056</v>
      </c>
      <c r="S243" s="2883">
        <v>3.5294117647058822</v>
      </c>
      <c r="T243" s="2883">
        <v>61.176470588235297</v>
      </c>
      <c r="U243" s="2883">
        <v>22.647058823529413</v>
      </c>
      <c r="V243" s="2884">
        <v>4.117647058823529</v>
      </c>
      <c r="W243" s="2885">
        <v>100</v>
      </c>
      <c r="X243" s="2886">
        <v>1.4705882352941175</v>
      </c>
    </row>
    <row r="244" spans="1:24" x14ac:dyDescent="0.25">
      <c r="O244" s="2828" t="s">
        <v>1413</v>
      </c>
      <c r="P244" s="2882">
        <v>26.13981762917933</v>
      </c>
      <c r="Q244" s="2883">
        <v>0</v>
      </c>
      <c r="R244" s="2883">
        <v>0.91185410334346495</v>
      </c>
      <c r="S244" s="2883">
        <v>10.638297872340425</v>
      </c>
      <c r="T244" s="2883">
        <v>21.580547112462007</v>
      </c>
      <c r="U244" s="2883">
        <v>34.042553191489361</v>
      </c>
      <c r="V244" s="2884">
        <v>6.6869300911854097</v>
      </c>
      <c r="W244" s="2885">
        <v>100</v>
      </c>
      <c r="X244" s="2886">
        <v>10.638297872340425</v>
      </c>
    </row>
    <row r="245" spans="1:24" x14ac:dyDescent="0.25">
      <c r="O245" s="2828" t="s">
        <v>177</v>
      </c>
      <c r="P245" s="2882">
        <v>29.53846153846154</v>
      </c>
      <c r="Q245" s="2883">
        <v>0</v>
      </c>
      <c r="R245" s="2883">
        <v>0</v>
      </c>
      <c r="S245" s="2883">
        <v>2.7692307692307692</v>
      </c>
      <c r="T245" s="2883">
        <v>58.769230769230774</v>
      </c>
      <c r="U245" s="2883">
        <v>3.0769230769230771</v>
      </c>
      <c r="V245" s="2884">
        <v>5.8461538461538458</v>
      </c>
      <c r="W245" s="2885">
        <v>100</v>
      </c>
      <c r="X245" s="2886">
        <v>4.6153846153846159</v>
      </c>
    </row>
    <row r="246" spans="1:24" x14ac:dyDescent="0.25">
      <c r="O246" s="2828" t="s">
        <v>1121</v>
      </c>
      <c r="P246" s="2882">
        <v>23.432343234323433</v>
      </c>
      <c r="Q246" s="2883">
        <v>0.66006600660066006</v>
      </c>
      <c r="R246" s="2883">
        <v>0</v>
      </c>
      <c r="S246" s="2883">
        <v>3.6303630363036308</v>
      </c>
      <c r="T246" s="2883">
        <v>29.702970297029701</v>
      </c>
      <c r="U246" s="2883">
        <v>33.333333333333329</v>
      </c>
      <c r="V246" s="2884">
        <v>9.2409240924092408</v>
      </c>
      <c r="W246" s="2885">
        <v>100</v>
      </c>
      <c r="X246" s="2886">
        <v>9.9009900990099009</v>
      </c>
    </row>
    <row r="247" spans="1:24" x14ac:dyDescent="0.25">
      <c r="O247" s="2828" t="s">
        <v>189</v>
      </c>
      <c r="P247" s="2882">
        <v>19.642857142857142</v>
      </c>
      <c r="Q247" s="2883">
        <v>0</v>
      </c>
      <c r="R247" s="2883">
        <v>0</v>
      </c>
      <c r="S247" s="2883">
        <v>8.4821428571428577</v>
      </c>
      <c r="T247" s="2883">
        <v>43.303571428571431</v>
      </c>
      <c r="U247" s="2883">
        <v>27.678571428571431</v>
      </c>
      <c r="V247" s="2884">
        <v>0.89285714285714279</v>
      </c>
      <c r="W247" s="2885">
        <v>100</v>
      </c>
      <c r="X247" s="2886">
        <v>9.375</v>
      </c>
    </row>
    <row r="248" spans="1:24" x14ac:dyDescent="0.25">
      <c r="O248" s="2828" t="s">
        <v>1122</v>
      </c>
      <c r="P248" s="2882">
        <v>27.358490566037734</v>
      </c>
      <c r="Q248" s="2883">
        <v>0</v>
      </c>
      <c r="R248" s="2883">
        <v>0</v>
      </c>
      <c r="S248" s="2883">
        <v>15.09433962264151</v>
      </c>
      <c r="T248" s="2883">
        <v>34.905660377358487</v>
      </c>
      <c r="U248" s="2883">
        <v>16.037735849056602</v>
      </c>
      <c r="V248" s="2884">
        <v>6.6037735849056602</v>
      </c>
      <c r="W248" s="2885">
        <v>100</v>
      </c>
      <c r="X248" s="2886">
        <v>12.735849056603774</v>
      </c>
    </row>
    <row r="249" spans="1:24" x14ac:dyDescent="0.25">
      <c r="O249" s="2828" t="s">
        <v>1123</v>
      </c>
      <c r="P249" s="2882">
        <v>68.341708542713562</v>
      </c>
      <c r="Q249" s="2883">
        <v>0</v>
      </c>
      <c r="R249" s="2883">
        <v>0</v>
      </c>
      <c r="S249" s="2883">
        <v>1.0050251256281406</v>
      </c>
      <c r="T249" s="2883">
        <v>7.5376884422110546</v>
      </c>
      <c r="U249" s="2883">
        <v>20.603015075376884</v>
      </c>
      <c r="V249" s="2884">
        <v>2.512562814070352</v>
      </c>
      <c r="W249" s="2885">
        <v>99.999999999999986</v>
      </c>
      <c r="X249" s="2886">
        <v>38.693467336683419</v>
      </c>
    </row>
    <row r="250" spans="1:24" x14ac:dyDescent="0.25">
      <c r="O250" s="2828" t="s">
        <v>190</v>
      </c>
      <c r="P250" s="2882">
        <v>42.372881355932201</v>
      </c>
      <c r="Q250" s="2883">
        <v>0</v>
      </c>
      <c r="R250" s="2883">
        <v>0</v>
      </c>
      <c r="S250" s="2883">
        <v>4.5197740112994351</v>
      </c>
      <c r="T250" s="2883">
        <v>13.559322033898304</v>
      </c>
      <c r="U250" s="2883">
        <v>35.593220338983052</v>
      </c>
      <c r="V250" s="2884">
        <v>3.9548022598870061</v>
      </c>
      <c r="W250" s="2885">
        <v>100</v>
      </c>
      <c r="X250" s="2886">
        <v>32.7683615819209</v>
      </c>
    </row>
    <row r="251" spans="1:24" x14ac:dyDescent="0.25">
      <c r="O251" s="2828" t="s">
        <v>185</v>
      </c>
      <c r="P251" s="2882">
        <v>22.929936305732486</v>
      </c>
      <c r="Q251" s="2883">
        <v>0.63694267515923575</v>
      </c>
      <c r="R251" s="2883">
        <v>0</v>
      </c>
      <c r="S251" s="2883">
        <v>7.0063694267515926</v>
      </c>
      <c r="T251" s="2883">
        <v>29.29936305732484</v>
      </c>
      <c r="U251" s="2883">
        <v>35.668789808917197</v>
      </c>
      <c r="V251" s="2884">
        <v>4.4585987261146496</v>
      </c>
      <c r="W251" s="2885">
        <v>100</v>
      </c>
      <c r="X251" s="2886">
        <v>0.63694267515923575</v>
      </c>
    </row>
    <row r="252" spans="1:24" x14ac:dyDescent="0.25">
      <c r="O252" s="2828" t="s">
        <v>188</v>
      </c>
      <c r="P252" s="2882">
        <v>54.744525547445257</v>
      </c>
      <c r="Q252" s="2883">
        <v>0</v>
      </c>
      <c r="R252" s="2883">
        <v>0</v>
      </c>
      <c r="S252" s="2883">
        <v>4.3795620437956204</v>
      </c>
      <c r="T252" s="2883">
        <v>8.0291970802919703</v>
      </c>
      <c r="U252" s="2883">
        <v>17.518248175182482</v>
      </c>
      <c r="V252" s="2884">
        <v>15.328467153284672</v>
      </c>
      <c r="W252" s="2885">
        <v>100</v>
      </c>
      <c r="X252" s="2886">
        <v>40.145985401459853</v>
      </c>
    </row>
    <row r="253" spans="1:24" ht="15.75" thickBot="1" x14ac:dyDescent="0.3">
      <c r="O253" s="2871" t="s">
        <v>187</v>
      </c>
      <c r="P253" s="2887">
        <v>27.522935779816514</v>
      </c>
      <c r="Q253" s="2888" t="s">
        <v>613</v>
      </c>
      <c r="R253" s="2888" t="s">
        <v>613</v>
      </c>
      <c r="S253" s="2888">
        <v>6.4220183486238538</v>
      </c>
      <c r="T253" s="2888">
        <v>10.091743119266056</v>
      </c>
      <c r="U253" s="2888">
        <v>46.788990825688074</v>
      </c>
      <c r="V253" s="2889">
        <v>9.1743119266055047</v>
      </c>
      <c r="W253" s="2890">
        <v>100</v>
      </c>
      <c r="X253" s="2891">
        <v>10.091743119266056</v>
      </c>
    </row>
    <row r="254" spans="1:24" ht="15.75" thickBot="1" x14ac:dyDescent="0.3">
      <c r="O254" s="2875" t="s">
        <v>14</v>
      </c>
      <c r="P254" s="2892">
        <v>25.303123086344154</v>
      </c>
      <c r="Q254" s="2893">
        <v>0.11022657685241885</v>
      </c>
      <c r="R254" s="2893">
        <v>1.2614819350887936</v>
      </c>
      <c r="S254" s="2893">
        <v>7.2749540722596446</v>
      </c>
      <c r="T254" s="2893">
        <v>44.102878138395589</v>
      </c>
      <c r="U254" s="2893">
        <v>16.105327617881201</v>
      </c>
      <c r="V254" s="2894">
        <v>5.8420085731781999</v>
      </c>
      <c r="W254" s="2890">
        <v>100</v>
      </c>
      <c r="X254" s="2895">
        <v>8.4384568279240657</v>
      </c>
    </row>
    <row r="256" spans="1:24" ht="36" customHeight="1" x14ac:dyDescent="0.25">
      <c r="A256" s="7295" t="s">
        <v>1416</v>
      </c>
      <c r="B256" s="7295"/>
      <c r="C256" s="7295"/>
      <c r="D256" s="7295"/>
      <c r="E256" s="7295"/>
      <c r="F256" s="7295"/>
      <c r="G256" s="7295"/>
      <c r="H256" s="7295"/>
      <c r="I256" s="7295"/>
      <c r="J256" s="7295"/>
      <c r="K256" s="7295"/>
    </row>
    <row r="257" spans="1:10" ht="15.75" thickBot="1" x14ac:dyDescent="0.3"/>
    <row r="258" spans="1:10" x14ac:dyDescent="0.25">
      <c r="A258" s="7831" t="s">
        <v>199</v>
      </c>
      <c r="B258" s="7834" t="s">
        <v>115</v>
      </c>
      <c r="C258" s="7835"/>
      <c r="D258" s="7836"/>
      <c r="E258" s="7840" t="s">
        <v>2612</v>
      </c>
      <c r="F258" s="7841"/>
      <c r="G258" s="7841"/>
      <c r="H258" s="7841"/>
      <c r="I258" s="7841"/>
      <c r="J258" s="7842"/>
    </row>
    <row r="259" spans="1:10" x14ac:dyDescent="0.25">
      <c r="A259" s="7832"/>
      <c r="B259" s="7837"/>
      <c r="C259" s="7838"/>
      <c r="D259" s="7839"/>
      <c r="E259" s="7828" t="s">
        <v>1417</v>
      </c>
      <c r="F259" s="7843"/>
      <c r="G259" s="7843" t="s">
        <v>1418</v>
      </c>
      <c r="H259" s="7829"/>
      <c r="I259" s="7828" t="s">
        <v>1419</v>
      </c>
      <c r="J259" s="7829"/>
    </row>
    <row r="260" spans="1:10" ht="15.75" thickBot="1" x14ac:dyDescent="0.3">
      <c r="A260" s="7833"/>
      <c r="B260" s="2896" t="s">
        <v>1</v>
      </c>
      <c r="C260" s="2897" t="s">
        <v>2360</v>
      </c>
      <c r="D260" s="2898" t="s">
        <v>1386</v>
      </c>
      <c r="E260" s="2899" t="s">
        <v>1420</v>
      </c>
      <c r="F260" s="2900" t="s">
        <v>1421</v>
      </c>
      <c r="G260" s="2901" t="s">
        <v>1420</v>
      </c>
      <c r="H260" s="2902" t="s">
        <v>1421</v>
      </c>
      <c r="I260" s="2899" t="s">
        <v>1420</v>
      </c>
      <c r="J260" s="2902" t="s">
        <v>1421</v>
      </c>
    </row>
    <row r="261" spans="1:10" x14ac:dyDescent="0.25">
      <c r="A261" s="2903" t="s">
        <v>173</v>
      </c>
      <c r="B261" s="2904">
        <v>8115</v>
      </c>
      <c r="C261" s="2905">
        <v>8079</v>
      </c>
      <c r="D261" s="2906">
        <v>-0.44362292051755503</v>
      </c>
      <c r="E261" s="2907">
        <v>6752</v>
      </c>
      <c r="F261" s="2908">
        <v>83.574699839088993</v>
      </c>
      <c r="G261" s="2909">
        <v>1044</v>
      </c>
      <c r="H261" s="2910">
        <v>12.922391385072411</v>
      </c>
      <c r="I261" s="2911">
        <v>283</v>
      </c>
      <c r="J261" s="2910">
        <v>3.5029087758385939</v>
      </c>
    </row>
    <row r="262" spans="1:10" x14ac:dyDescent="0.25">
      <c r="A262" s="2912" t="s">
        <v>174</v>
      </c>
      <c r="B262" s="2913">
        <v>4055</v>
      </c>
      <c r="C262" s="2914">
        <v>4069</v>
      </c>
      <c r="D262" s="2915">
        <v>0.34525277435264456</v>
      </c>
      <c r="E262" s="2916">
        <v>3029</v>
      </c>
      <c r="F262" s="2917">
        <v>74.440894568690098</v>
      </c>
      <c r="G262" s="2918">
        <v>847</v>
      </c>
      <c r="H262" s="2919">
        <v>20.815925288768739</v>
      </c>
      <c r="I262" s="2920">
        <v>193</v>
      </c>
      <c r="J262" s="2919">
        <v>4.7431801425411644</v>
      </c>
    </row>
    <row r="263" spans="1:10" x14ac:dyDescent="0.25">
      <c r="A263" s="2912" t="s">
        <v>175</v>
      </c>
      <c r="B263" s="2913">
        <v>2988</v>
      </c>
      <c r="C263" s="2914">
        <v>2742</v>
      </c>
      <c r="D263" s="2915">
        <v>-8.232931726907637</v>
      </c>
      <c r="E263" s="2916">
        <v>2188</v>
      </c>
      <c r="F263" s="2917">
        <v>79.795769511305608</v>
      </c>
      <c r="G263" s="2918">
        <v>510</v>
      </c>
      <c r="H263" s="2919">
        <v>18.599562363238512</v>
      </c>
      <c r="I263" s="2920">
        <v>44</v>
      </c>
      <c r="J263" s="2919">
        <v>1.6046681254558719</v>
      </c>
    </row>
    <row r="264" spans="1:10" x14ac:dyDescent="0.25">
      <c r="A264" s="2912" t="s">
        <v>176</v>
      </c>
      <c r="B264" s="2913">
        <v>2983</v>
      </c>
      <c r="C264" s="2914">
        <v>2919</v>
      </c>
      <c r="D264" s="2915">
        <v>-2.145491116325843</v>
      </c>
      <c r="E264" s="2916">
        <v>1959</v>
      </c>
      <c r="F264" s="2917">
        <v>67.112024665981494</v>
      </c>
      <c r="G264" s="2918">
        <v>926</v>
      </c>
      <c r="H264" s="2919">
        <v>31.723192874272009</v>
      </c>
      <c r="I264" s="2920">
        <v>34</v>
      </c>
      <c r="J264" s="2919">
        <v>1.1647824597464886</v>
      </c>
    </row>
    <row r="265" spans="1:10" x14ac:dyDescent="0.25">
      <c r="A265" s="2912" t="s">
        <v>177</v>
      </c>
      <c r="B265" s="2913">
        <v>2578</v>
      </c>
      <c r="C265" s="2914">
        <v>2191</v>
      </c>
      <c r="D265" s="2915">
        <v>-15.011636927851043</v>
      </c>
      <c r="E265" s="2916">
        <v>1855</v>
      </c>
      <c r="F265" s="2917">
        <v>84.664536741214064</v>
      </c>
      <c r="G265" s="2918">
        <v>325</v>
      </c>
      <c r="H265" s="2919">
        <v>14.833409402099498</v>
      </c>
      <c r="I265" s="2920">
        <v>11</v>
      </c>
      <c r="J265" s="2919">
        <v>0.50205385668644453</v>
      </c>
    </row>
    <row r="266" spans="1:10" x14ac:dyDescent="0.25">
      <c r="A266" s="2912" t="s">
        <v>1119</v>
      </c>
      <c r="B266" s="2913">
        <v>1193</v>
      </c>
      <c r="C266" s="2914">
        <v>1246</v>
      </c>
      <c r="D266" s="2915">
        <v>4.4425817267393057</v>
      </c>
      <c r="E266" s="2916">
        <v>875</v>
      </c>
      <c r="F266" s="2917">
        <v>70.224719101123597</v>
      </c>
      <c r="G266" s="2918">
        <v>367</v>
      </c>
      <c r="H266" s="2919">
        <v>29.454253611556979</v>
      </c>
      <c r="I266" s="2920">
        <v>4</v>
      </c>
      <c r="J266" s="2919">
        <v>0.32102728731942215</v>
      </c>
    </row>
    <row r="267" spans="1:10" x14ac:dyDescent="0.25">
      <c r="A267" s="2912" t="s">
        <v>179</v>
      </c>
      <c r="B267" s="2913">
        <v>1304</v>
      </c>
      <c r="C267" s="2914">
        <v>1554</v>
      </c>
      <c r="D267" s="2915">
        <v>19.171779141104281</v>
      </c>
      <c r="E267" s="2916">
        <v>1213</v>
      </c>
      <c r="F267" s="2917">
        <v>78.056628056628057</v>
      </c>
      <c r="G267" s="2918">
        <v>340</v>
      </c>
      <c r="H267" s="2919">
        <v>21.879021879021877</v>
      </c>
      <c r="I267" s="2920">
        <v>1</v>
      </c>
      <c r="J267" s="2919">
        <v>6.4350064350064351E-2</v>
      </c>
    </row>
    <row r="268" spans="1:10" x14ac:dyDescent="0.25">
      <c r="A268" s="2912" t="s">
        <v>180</v>
      </c>
      <c r="B268" s="2913">
        <v>1713</v>
      </c>
      <c r="C268" s="2914">
        <v>1712</v>
      </c>
      <c r="D268" s="2915">
        <v>-5.8377116170461818E-2</v>
      </c>
      <c r="E268" s="2916">
        <v>1373</v>
      </c>
      <c r="F268" s="2917">
        <v>80.19859813084112</v>
      </c>
      <c r="G268" s="2918">
        <v>329</v>
      </c>
      <c r="H268" s="2919">
        <v>19.217289719626169</v>
      </c>
      <c r="I268" s="2920">
        <v>10</v>
      </c>
      <c r="J268" s="2919">
        <v>0.58411214953271029</v>
      </c>
    </row>
    <row r="269" spans="1:10" x14ac:dyDescent="0.25">
      <c r="A269" s="2912" t="s">
        <v>181</v>
      </c>
      <c r="B269" s="2913">
        <v>1177</v>
      </c>
      <c r="C269" s="2914">
        <v>1270</v>
      </c>
      <c r="D269" s="2915">
        <v>7.9014443500424818</v>
      </c>
      <c r="E269" s="2916">
        <v>877</v>
      </c>
      <c r="F269" s="2917">
        <v>69.055118110236222</v>
      </c>
      <c r="G269" s="2918">
        <v>388</v>
      </c>
      <c r="H269" s="2919">
        <v>30.551181102362207</v>
      </c>
      <c r="I269" s="2920">
        <v>5</v>
      </c>
      <c r="J269" s="2919">
        <v>0.39370078740157477</v>
      </c>
    </row>
    <row r="270" spans="1:10" x14ac:dyDescent="0.25">
      <c r="A270" s="2912" t="s">
        <v>1120</v>
      </c>
      <c r="B270" s="2913">
        <v>1825</v>
      </c>
      <c r="C270" s="2914">
        <v>1502</v>
      </c>
      <c r="D270" s="2915">
        <v>-17.69863013698631</v>
      </c>
      <c r="E270" s="2916">
        <v>1043</v>
      </c>
      <c r="F270" s="2917">
        <v>69.440745672436748</v>
      </c>
      <c r="G270" s="2918">
        <v>427</v>
      </c>
      <c r="H270" s="2919">
        <v>28.428761651131822</v>
      </c>
      <c r="I270" s="2920">
        <v>32</v>
      </c>
      <c r="J270" s="2919">
        <v>2.1304926764314249</v>
      </c>
    </row>
    <row r="271" spans="1:10" x14ac:dyDescent="0.25">
      <c r="A271" s="2912" t="s">
        <v>183</v>
      </c>
      <c r="B271" s="2913">
        <v>1944</v>
      </c>
      <c r="C271" s="2914">
        <v>2048</v>
      </c>
      <c r="D271" s="2915">
        <v>5.3497942386831312</v>
      </c>
      <c r="E271" s="2916">
        <v>1270</v>
      </c>
      <c r="F271" s="2917">
        <v>62.01171875</v>
      </c>
      <c r="G271" s="2918">
        <v>778</v>
      </c>
      <c r="H271" s="2919">
        <v>37.98828125</v>
      </c>
      <c r="I271" s="2920">
        <v>0</v>
      </c>
      <c r="J271" s="2919">
        <v>0</v>
      </c>
    </row>
    <row r="272" spans="1:10" x14ac:dyDescent="0.25">
      <c r="A272" s="2912" t="s">
        <v>1121</v>
      </c>
      <c r="B272" s="2913">
        <v>939</v>
      </c>
      <c r="C272" s="2914">
        <v>1020</v>
      </c>
      <c r="D272" s="2915">
        <v>8.6261980830670808</v>
      </c>
      <c r="E272" s="2916">
        <v>717</v>
      </c>
      <c r="F272" s="2917">
        <v>70.294117647058812</v>
      </c>
      <c r="G272" s="2918">
        <v>303</v>
      </c>
      <c r="H272" s="2919">
        <v>29.705882352941178</v>
      </c>
      <c r="I272" s="2920">
        <v>0</v>
      </c>
      <c r="J272" s="2919">
        <v>0</v>
      </c>
    </row>
    <row r="273" spans="1:10" x14ac:dyDescent="0.25">
      <c r="A273" s="2912" t="s">
        <v>185</v>
      </c>
      <c r="B273" s="2913">
        <v>1137</v>
      </c>
      <c r="C273" s="2914">
        <v>1139</v>
      </c>
      <c r="D273" s="2915">
        <v>0.17590149516270515</v>
      </c>
      <c r="E273" s="2916">
        <v>888</v>
      </c>
      <c r="F273" s="2917">
        <v>77.96312554872695</v>
      </c>
      <c r="G273" s="2918">
        <v>157</v>
      </c>
      <c r="H273" s="2919">
        <v>13.784021071115014</v>
      </c>
      <c r="I273" s="2920">
        <v>94</v>
      </c>
      <c r="J273" s="2919">
        <v>8.252853380158033</v>
      </c>
    </row>
    <row r="274" spans="1:10" x14ac:dyDescent="0.25">
      <c r="A274" s="2912" t="s">
        <v>1122</v>
      </c>
      <c r="B274" s="2913">
        <v>1191</v>
      </c>
      <c r="C274" s="2914">
        <v>1318</v>
      </c>
      <c r="D274" s="2915">
        <v>10.663308144416447</v>
      </c>
      <c r="E274" s="2916">
        <v>1106</v>
      </c>
      <c r="F274" s="2917">
        <v>83.915022761760241</v>
      </c>
      <c r="G274" s="2918">
        <v>212</v>
      </c>
      <c r="H274" s="2919">
        <v>16.084977238239755</v>
      </c>
      <c r="I274" s="2920">
        <v>0</v>
      </c>
      <c r="J274" s="2919">
        <v>0</v>
      </c>
    </row>
    <row r="275" spans="1:10" x14ac:dyDescent="0.25">
      <c r="A275" s="2912" t="s">
        <v>187</v>
      </c>
      <c r="B275" s="2913">
        <v>780</v>
      </c>
      <c r="C275" s="2914">
        <v>925</v>
      </c>
      <c r="D275" s="2915">
        <v>18.589743589743591</v>
      </c>
      <c r="E275" s="2916">
        <v>723</v>
      </c>
      <c r="F275" s="2917">
        <v>78.162162162162161</v>
      </c>
      <c r="G275" s="2918">
        <v>109</v>
      </c>
      <c r="H275" s="2919">
        <v>11.783783783783784</v>
      </c>
      <c r="I275" s="2920">
        <v>93</v>
      </c>
      <c r="J275" s="2919">
        <v>10.054054054054054</v>
      </c>
    </row>
    <row r="276" spans="1:10" x14ac:dyDescent="0.25">
      <c r="A276" s="2912" t="s">
        <v>188</v>
      </c>
      <c r="B276" s="2913">
        <v>608</v>
      </c>
      <c r="C276" s="2914">
        <v>704</v>
      </c>
      <c r="D276" s="2915">
        <v>15.789473684210535</v>
      </c>
      <c r="E276" s="2916">
        <v>567</v>
      </c>
      <c r="F276" s="2917">
        <v>80.539772727272734</v>
      </c>
      <c r="G276" s="2918">
        <v>137</v>
      </c>
      <c r="H276" s="2919">
        <v>19.460227272727273</v>
      </c>
      <c r="I276" s="2920">
        <v>0</v>
      </c>
      <c r="J276" s="2919">
        <v>0</v>
      </c>
    </row>
    <row r="277" spans="1:10" x14ac:dyDescent="0.25">
      <c r="A277" s="2912" t="s">
        <v>189</v>
      </c>
      <c r="B277" s="2913">
        <v>774</v>
      </c>
      <c r="C277" s="2914">
        <v>866</v>
      </c>
      <c r="D277" s="2915">
        <v>11.886304909560735</v>
      </c>
      <c r="E277" s="2916">
        <v>642</v>
      </c>
      <c r="F277" s="2917">
        <v>74.133949191685915</v>
      </c>
      <c r="G277" s="2918">
        <v>224</v>
      </c>
      <c r="H277" s="2919">
        <v>25.866050808314089</v>
      </c>
      <c r="I277" s="2920">
        <v>0</v>
      </c>
      <c r="J277" s="2919">
        <v>0</v>
      </c>
    </row>
    <row r="278" spans="1:10" x14ac:dyDescent="0.25">
      <c r="A278" s="2912" t="s">
        <v>190</v>
      </c>
      <c r="B278" s="2913">
        <v>674</v>
      </c>
      <c r="C278" s="2914">
        <v>640</v>
      </c>
      <c r="D278" s="2915">
        <v>-5.0445103857566664</v>
      </c>
      <c r="E278" s="2916">
        <v>463</v>
      </c>
      <c r="F278" s="2917">
        <v>72.34375</v>
      </c>
      <c r="G278" s="2918">
        <v>177</v>
      </c>
      <c r="H278" s="2919">
        <v>27.65625</v>
      </c>
      <c r="I278" s="2920">
        <v>0</v>
      </c>
      <c r="J278" s="2919">
        <v>0</v>
      </c>
    </row>
    <row r="279" spans="1:10" x14ac:dyDescent="0.25">
      <c r="A279" s="2912" t="s">
        <v>191</v>
      </c>
      <c r="B279" s="2913">
        <v>1433</v>
      </c>
      <c r="C279" s="2914">
        <v>1503</v>
      </c>
      <c r="D279" s="2921">
        <v>4.8848569434752278</v>
      </c>
      <c r="E279" s="2916">
        <v>1133</v>
      </c>
      <c r="F279" s="2917">
        <v>75.382568196939459</v>
      </c>
      <c r="G279" s="2918">
        <v>366</v>
      </c>
      <c r="H279" s="2919">
        <v>24.351297405189619</v>
      </c>
      <c r="I279" s="2920">
        <v>4</v>
      </c>
      <c r="J279" s="2919">
        <v>0.2661343978709248</v>
      </c>
    </row>
    <row r="280" spans="1:10" ht="15.75" thickBot="1" x14ac:dyDescent="0.3">
      <c r="A280" s="2922" t="s">
        <v>1123</v>
      </c>
      <c r="B280" s="2923">
        <v>936</v>
      </c>
      <c r="C280" s="2924">
        <v>865</v>
      </c>
      <c r="D280" s="2925">
        <v>-7.5854700854700781</v>
      </c>
      <c r="E280" s="2926">
        <v>594</v>
      </c>
      <c r="F280" s="2927">
        <v>68.670520231213871</v>
      </c>
      <c r="G280" s="2928">
        <v>199</v>
      </c>
      <c r="H280" s="2929">
        <v>23.00578034682081</v>
      </c>
      <c r="I280" s="2930">
        <v>72</v>
      </c>
      <c r="J280" s="2929">
        <v>8.3236994219653173</v>
      </c>
    </row>
    <row r="281" spans="1:10" ht="15.75" thickBot="1" x14ac:dyDescent="0.3">
      <c r="A281" s="2931" t="s">
        <v>14</v>
      </c>
      <c r="B281" s="6502">
        <v>38347</v>
      </c>
      <c r="C281" s="2932">
        <v>38312</v>
      </c>
      <c r="D281" s="2933">
        <v>-9.127180744256691E-2</v>
      </c>
      <c r="E281" s="2934">
        <v>29267</v>
      </c>
      <c r="F281" s="2935">
        <v>76.391209020672378</v>
      </c>
      <c r="G281" s="2936">
        <v>8165</v>
      </c>
      <c r="H281" s="2937">
        <v>21.311860513677178</v>
      </c>
      <c r="I281" s="2938">
        <v>880</v>
      </c>
      <c r="J281" s="2937">
        <v>2.296930465650449</v>
      </c>
    </row>
  </sheetData>
  <mergeCells count="107">
    <mergeCell ref="I259:J259"/>
    <mergeCell ref="O205:Y205"/>
    <mergeCell ref="O229:R229"/>
    <mergeCell ref="O230:Y230"/>
    <mergeCell ref="O231:Y231"/>
    <mergeCell ref="A256:K256"/>
    <mergeCell ref="A258:A260"/>
    <mergeCell ref="B258:D259"/>
    <mergeCell ref="E258:J258"/>
    <mergeCell ref="E259:F259"/>
    <mergeCell ref="G259:H259"/>
    <mergeCell ref="O179:O181"/>
    <mergeCell ref="P179:P181"/>
    <mergeCell ref="Q179:X179"/>
    <mergeCell ref="Q180:Q181"/>
    <mergeCell ref="R180:V180"/>
    <mergeCell ref="W180:W181"/>
    <mergeCell ref="X180:X181"/>
    <mergeCell ref="G153:H153"/>
    <mergeCell ref="I153:J153"/>
    <mergeCell ref="K153:L153"/>
    <mergeCell ref="Q153:Q154"/>
    <mergeCell ref="R153:V153"/>
    <mergeCell ref="W153:W154"/>
    <mergeCell ref="A150:K150"/>
    <mergeCell ref="O150:Y150"/>
    <mergeCell ref="A152:A154"/>
    <mergeCell ref="B152:B154"/>
    <mergeCell ref="C152:L152"/>
    <mergeCell ref="O152:O154"/>
    <mergeCell ref="P152:P154"/>
    <mergeCell ref="Q152:X152"/>
    <mergeCell ref="C153:D153"/>
    <mergeCell ref="E153:F153"/>
    <mergeCell ref="X153:X154"/>
    <mergeCell ref="A135:K135"/>
    <mergeCell ref="A137:A139"/>
    <mergeCell ref="B137:B139"/>
    <mergeCell ref="C137:L137"/>
    <mergeCell ref="C138:D138"/>
    <mergeCell ref="E138:F138"/>
    <mergeCell ref="G138:H138"/>
    <mergeCell ref="I138:J138"/>
    <mergeCell ref="K138:L138"/>
    <mergeCell ref="A120:K120"/>
    <mergeCell ref="A122:A124"/>
    <mergeCell ref="B122:B124"/>
    <mergeCell ref="C122:L122"/>
    <mergeCell ref="C123:D123"/>
    <mergeCell ref="E123:F123"/>
    <mergeCell ref="G123:H123"/>
    <mergeCell ref="I123:J123"/>
    <mergeCell ref="K123:L123"/>
    <mergeCell ref="A105:K105"/>
    <mergeCell ref="A107:A109"/>
    <mergeCell ref="B107:B109"/>
    <mergeCell ref="C107:L107"/>
    <mergeCell ref="C108:D108"/>
    <mergeCell ref="E108:F108"/>
    <mergeCell ref="G108:H108"/>
    <mergeCell ref="I108:J108"/>
    <mergeCell ref="K108:L108"/>
    <mergeCell ref="A88:K88"/>
    <mergeCell ref="A90:A92"/>
    <mergeCell ref="B90:B92"/>
    <mergeCell ref="C90:L90"/>
    <mergeCell ref="C91:D91"/>
    <mergeCell ref="E91:F91"/>
    <mergeCell ref="G91:H91"/>
    <mergeCell ref="I91:J91"/>
    <mergeCell ref="K91:L91"/>
    <mergeCell ref="A71:K71"/>
    <mergeCell ref="A73:A75"/>
    <mergeCell ref="B73:B75"/>
    <mergeCell ref="C73:K73"/>
    <mergeCell ref="C74:E74"/>
    <mergeCell ref="F74:H74"/>
    <mergeCell ref="I74:K74"/>
    <mergeCell ref="A54:K54"/>
    <mergeCell ref="A56:A58"/>
    <mergeCell ref="B56:B58"/>
    <mergeCell ref="C56:K56"/>
    <mergeCell ref="C57:E57"/>
    <mergeCell ref="F57:H57"/>
    <mergeCell ref="I57:K57"/>
    <mergeCell ref="A3:M3"/>
    <mergeCell ref="A5:A7"/>
    <mergeCell ref="B5:D6"/>
    <mergeCell ref="E5:M5"/>
    <mergeCell ref="E6:G6"/>
    <mergeCell ref="H6:J6"/>
    <mergeCell ref="K6:M6"/>
    <mergeCell ref="A37:M37"/>
    <mergeCell ref="A39:A41"/>
    <mergeCell ref="B39:B41"/>
    <mergeCell ref="C39:K39"/>
    <mergeCell ref="C40:E40"/>
    <mergeCell ref="F40:H40"/>
    <mergeCell ref="I40:K40"/>
    <mergeCell ref="A20:M20"/>
    <mergeCell ref="A22:A24"/>
    <mergeCell ref="B22:B24"/>
    <mergeCell ref="C22:K22"/>
    <mergeCell ref="C23:E23"/>
    <mergeCell ref="F23:H23"/>
    <mergeCell ref="I23:K23"/>
    <mergeCell ref="A4:M4"/>
  </mergeCells>
  <pageMargins left="0.7" right="0.7" top="0.75" bottom="0.75" header="0.3" footer="0.3"/>
  <pageSetup paperSize="9"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226"/>
  <sheetViews>
    <sheetView topLeftCell="A112" workbookViewId="0">
      <selection activeCell="Q21" sqref="Q21"/>
    </sheetView>
  </sheetViews>
  <sheetFormatPr defaultRowHeight="15" x14ac:dyDescent="0.25"/>
  <cols>
    <col min="1" max="1" width="9.140625" style="2939"/>
    <col min="2" max="2" width="6.140625" style="2939" customWidth="1"/>
    <col min="3" max="3" width="40.28515625" style="2939" customWidth="1"/>
    <col min="4" max="4" width="7" style="2939" bestFit="1" customWidth="1"/>
    <col min="5" max="5" width="5.42578125" style="2939" customWidth="1"/>
    <col min="6" max="6" width="6.140625" style="2939" customWidth="1"/>
    <col min="7" max="7" width="5.5703125" style="2939" bestFit="1" customWidth="1"/>
    <col min="8" max="8" width="6" style="2939" customWidth="1"/>
    <col min="9" max="9" width="5.7109375" style="2939" customWidth="1"/>
    <col min="10" max="10" width="5.85546875" style="2939" customWidth="1"/>
    <col min="11" max="11" width="5.42578125" style="2939" customWidth="1"/>
    <col min="12" max="12" width="5.85546875" style="2939" customWidth="1"/>
    <col min="13" max="14" width="6" style="2939" customWidth="1"/>
    <col min="15" max="16384" width="9.140625" style="2939"/>
  </cols>
  <sheetData>
    <row r="2" spans="1:17" ht="15" customHeight="1" x14ac:dyDescent="0.25">
      <c r="B2" s="7869" t="s">
        <v>2859</v>
      </c>
      <c r="C2" s="7870"/>
      <c r="D2" s="7870"/>
      <c r="E2" s="7870"/>
      <c r="F2" s="7870"/>
      <c r="G2" s="7870"/>
      <c r="H2" s="7870"/>
      <c r="I2" s="7870"/>
      <c r="J2" s="7870"/>
      <c r="K2" s="7870"/>
      <c r="L2" s="7870"/>
      <c r="M2" s="7870"/>
      <c r="N2" s="7870"/>
    </row>
    <row r="3" spans="1:17" ht="15.75" thickBot="1" x14ac:dyDescent="0.3">
      <c r="B3" s="7871"/>
      <c r="C3" s="7871"/>
      <c r="D3" s="7871"/>
      <c r="E3" s="7871"/>
      <c r="F3" s="7871"/>
      <c r="G3" s="7871"/>
      <c r="H3" s="7871"/>
      <c r="I3" s="7871"/>
      <c r="J3" s="7871"/>
      <c r="K3" s="7871"/>
      <c r="L3" s="7871"/>
      <c r="M3" s="7871"/>
      <c r="N3" s="7871"/>
    </row>
    <row r="4" spans="1:17" ht="15.75" customHeight="1" thickBot="1" x14ac:dyDescent="0.3">
      <c r="B4" s="7846" t="s">
        <v>1367</v>
      </c>
      <c r="C4" s="7849" t="s">
        <v>1215</v>
      </c>
      <c r="D4" s="7852" t="s">
        <v>2611</v>
      </c>
      <c r="E4" s="7855" t="s">
        <v>1392</v>
      </c>
      <c r="F4" s="7856"/>
      <c r="G4" s="7856"/>
      <c r="H4" s="7856"/>
      <c r="I4" s="7856"/>
      <c r="J4" s="7856"/>
      <c r="K4" s="7856"/>
      <c r="L4" s="7856"/>
      <c r="M4" s="7856"/>
      <c r="N4" s="7857"/>
    </row>
    <row r="5" spans="1:17" ht="15" customHeight="1" x14ac:dyDescent="0.25">
      <c r="B5" s="7847"/>
      <c r="C5" s="7850"/>
      <c r="D5" s="7853"/>
      <c r="E5" s="7858" t="s">
        <v>1393</v>
      </c>
      <c r="F5" s="7859"/>
      <c r="G5" s="7858" t="s">
        <v>1394</v>
      </c>
      <c r="H5" s="7859"/>
      <c r="I5" s="7858" t="s">
        <v>1395</v>
      </c>
      <c r="J5" s="7859"/>
      <c r="K5" s="7858" t="s">
        <v>1396</v>
      </c>
      <c r="L5" s="7859"/>
      <c r="M5" s="7860" t="s">
        <v>1397</v>
      </c>
      <c r="N5" s="7861"/>
    </row>
    <row r="6" spans="1:17" ht="15.75" thickBot="1" x14ac:dyDescent="0.3">
      <c r="B6" s="7848"/>
      <c r="C6" s="7851"/>
      <c r="D6" s="7854"/>
      <c r="E6" s="2940" t="s">
        <v>1</v>
      </c>
      <c r="F6" s="2941" t="s">
        <v>2360</v>
      </c>
      <c r="G6" s="2942" t="s">
        <v>1</v>
      </c>
      <c r="H6" s="2943" t="s">
        <v>2360</v>
      </c>
      <c r="I6" s="2940" t="s">
        <v>1</v>
      </c>
      <c r="J6" s="2941" t="s">
        <v>2360</v>
      </c>
      <c r="K6" s="2942" t="s">
        <v>1</v>
      </c>
      <c r="L6" s="2943" t="s">
        <v>2360</v>
      </c>
      <c r="M6" s="2940" t="s">
        <v>1</v>
      </c>
      <c r="N6" s="2943" t="s">
        <v>2360</v>
      </c>
    </row>
    <row r="7" spans="1:17" x14ac:dyDescent="0.25">
      <c r="A7"/>
      <c r="B7" s="2970" t="s">
        <v>448</v>
      </c>
      <c r="C7" s="2971" t="s">
        <v>449</v>
      </c>
      <c r="D7" s="2982">
        <v>9</v>
      </c>
      <c r="E7" s="2983">
        <v>0</v>
      </c>
      <c r="F7" s="2984">
        <v>0</v>
      </c>
      <c r="G7" s="2985">
        <v>0</v>
      </c>
      <c r="H7" s="2986">
        <v>0</v>
      </c>
      <c r="I7" s="2983">
        <v>0</v>
      </c>
      <c r="J7" s="2984">
        <v>0</v>
      </c>
      <c r="K7" s="2985">
        <v>0</v>
      </c>
      <c r="L7" s="2986">
        <v>0</v>
      </c>
      <c r="M7" s="2983">
        <v>18</v>
      </c>
      <c r="N7" s="2986">
        <v>9</v>
      </c>
      <c r="O7"/>
      <c r="P7"/>
      <c r="Q7"/>
    </row>
    <row r="8" spans="1:17" x14ac:dyDescent="0.25">
      <c r="A8"/>
      <c r="B8" s="2977" t="s">
        <v>829</v>
      </c>
      <c r="C8" s="2978" t="s">
        <v>388</v>
      </c>
      <c r="D8" s="2982">
        <v>1</v>
      </c>
      <c r="E8" s="2983">
        <v>0</v>
      </c>
      <c r="F8" s="2984">
        <v>0</v>
      </c>
      <c r="G8" s="2985">
        <v>0</v>
      </c>
      <c r="H8" s="2986">
        <v>0</v>
      </c>
      <c r="I8" s="2983">
        <v>0</v>
      </c>
      <c r="J8" s="2984">
        <v>0</v>
      </c>
      <c r="K8" s="2985">
        <v>0</v>
      </c>
      <c r="L8" s="2986">
        <v>0</v>
      </c>
      <c r="M8" s="2983">
        <v>0</v>
      </c>
      <c r="N8" s="2986">
        <v>1</v>
      </c>
      <c r="O8"/>
      <c r="P8"/>
      <c r="Q8"/>
    </row>
    <row r="9" spans="1:17" x14ac:dyDescent="0.25">
      <c r="A9"/>
      <c r="B9" s="2977" t="s">
        <v>831</v>
      </c>
      <c r="C9" s="2978" t="s">
        <v>390</v>
      </c>
      <c r="D9" s="2982">
        <v>2</v>
      </c>
      <c r="E9" s="2983">
        <v>0</v>
      </c>
      <c r="F9" s="2984">
        <v>0</v>
      </c>
      <c r="G9" s="2985">
        <v>0</v>
      </c>
      <c r="H9" s="2986">
        <v>1</v>
      </c>
      <c r="I9" s="2983">
        <v>0</v>
      </c>
      <c r="J9" s="2984">
        <v>0</v>
      </c>
      <c r="K9" s="2985">
        <v>0</v>
      </c>
      <c r="L9" s="2986">
        <v>0</v>
      </c>
      <c r="M9" s="2983">
        <v>1</v>
      </c>
      <c r="N9" s="2986">
        <v>1</v>
      </c>
      <c r="O9"/>
      <c r="P9"/>
      <c r="Q9"/>
    </row>
    <row r="10" spans="1:17" x14ac:dyDescent="0.25">
      <c r="A10"/>
      <c r="B10" s="2970" t="s">
        <v>450</v>
      </c>
      <c r="C10" s="2971" t="s">
        <v>231</v>
      </c>
      <c r="D10" s="2982">
        <v>0</v>
      </c>
      <c r="E10" s="2983">
        <v>4</v>
      </c>
      <c r="F10" s="2984">
        <v>0</v>
      </c>
      <c r="G10" s="2985">
        <v>0</v>
      </c>
      <c r="H10" s="2986">
        <v>0</v>
      </c>
      <c r="I10" s="2983">
        <v>0</v>
      </c>
      <c r="J10" s="2984">
        <v>0</v>
      </c>
      <c r="K10" s="2985">
        <v>0</v>
      </c>
      <c r="L10" s="2986">
        <v>0</v>
      </c>
      <c r="M10" s="2983">
        <v>0</v>
      </c>
      <c r="N10" s="2986">
        <v>0</v>
      </c>
      <c r="O10"/>
      <c r="P10"/>
      <c r="Q10"/>
    </row>
    <row r="11" spans="1:17" x14ac:dyDescent="0.25">
      <c r="A11"/>
      <c r="B11" s="2977" t="s">
        <v>919</v>
      </c>
      <c r="C11" s="2978" t="s">
        <v>649</v>
      </c>
      <c r="D11" s="2982">
        <v>2</v>
      </c>
      <c r="E11" s="2983">
        <v>0</v>
      </c>
      <c r="F11" s="2984">
        <v>0</v>
      </c>
      <c r="G11" s="2985">
        <v>0</v>
      </c>
      <c r="H11" s="2986">
        <v>0</v>
      </c>
      <c r="I11" s="2983">
        <v>0</v>
      </c>
      <c r="J11" s="2984">
        <v>2</v>
      </c>
      <c r="K11" s="2985">
        <v>0</v>
      </c>
      <c r="L11" s="2986">
        <v>0</v>
      </c>
      <c r="M11" s="2983">
        <v>0</v>
      </c>
      <c r="N11" s="2986">
        <v>0</v>
      </c>
      <c r="O11"/>
      <c r="P11"/>
      <c r="Q11"/>
    </row>
    <row r="12" spans="1:17" x14ac:dyDescent="0.25">
      <c r="A12"/>
      <c r="B12" s="2977" t="s">
        <v>656</v>
      </c>
      <c r="C12" s="2978" t="s">
        <v>657</v>
      </c>
      <c r="D12" s="2982">
        <v>92</v>
      </c>
      <c r="E12" s="2983">
        <v>7</v>
      </c>
      <c r="F12" s="2984">
        <v>58</v>
      </c>
      <c r="G12" s="2985">
        <v>26</v>
      </c>
      <c r="H12" s="2986">
        <v>22</v>
      </c>
      <c r="I12" s="2983">
        <v>0</v>
      </c>
      <c r="J12" s="2984">
        <v>3</v>
      </c>
      <c r="K12" s="2985">
        <v>0</v>
      </c>
      <c r="L12" s="2986">
        <v>9</v>
      </c>
      <c r="M12" s="2983">
        <v>0</v>
      </c>
      <c r="N12" s="2986">
        <v>0</v>
      </c>
      <c r="O12"/>
      <c r="P12"/>
      <c r="Q12"/>
    </row>
    <row r="13" spans="1:17" x14ac:dyDescent="0.25">
      <c r="A13"/>
      <c r="B13" s="2970" t="s">
        <v>929</v>
      </c>
      <c r="C13" s="2971" t="s">
        <v>1115</v>
      </c>
      <c r="D13" s="2982">
        <v>17</v>
      </c>
      <c r="E13" s="2983">
        <v>0</v>
      </c>
      <c r="F13" s="2984">
        <v>0</v>
      </c>
      <c r="G13" s="2985">
        <v>2</v>
      </c>
      <c r="H13" s="2986">
        <v>17</v>
      </c>
      <c r="I13" s="2983">
        <v>0</v>
      </c>
      <c r="J13" s="2984">
        <v>0</v>
      </c>
      <c r="K13" s="2985">
        <v>0</v>
      </c>
      <c r="L13" s="2986">
        <v>0</v>
      </c>
      <c r="M13" s="2983">
        <v>0</v>
      </c>
      <c r="N13" s="2986">
        <v>0</v>
      </c>
      <c r="O13"/>
      <c r="P13"/>
      <c r="Q13"/>
    </row>
    <row r="14" spans="1:17" x14ac:dyDescent="0.25">
      <c r="A14"/>
      <c r="B14" s="2977" t="s">
        <v>942</v>
      </c>
      <c r="C14" s="2978" t="s">
        <v>664</v>
      </c>
      <c r="D14" s="2982">
        <v>17</v>
      </c>
      <c r="E14" s="2983">
        <v>0</v>
      </c>
      <c r="F14" s="2984">
        <v>0</v>
      </c>
      <c r="G14" s="2985">
        <v>0</v>
      </c>
      <c r="H14" s="2986">
        <v>0</v>
      </c>
      <c r="I14" s="2983">
        <v>0</v>
      </c>
      <c r="J14" s="2984">
        <v>17</v>
      </c>
      <c r="K14" s="2985">
        <v>0</v>
      </c>
      <c r="L14" s="2986">
        <v>0</v>
      </c>
      <c r="M14" s="2983">
        <v>0</v>
      </c>
      <c r="N14" s="2986">
        <v>0</v>
      </c>
      <c r="O14"/>
      <c r="P14"/>
      <c r="Q14"/>
    </row>
    <row r="15" spans="1:17" x14ac:dyDescent="0.25">
      <c r="A15"/>
      <c r="B15" s="2977" t="s">
        <v>952</v>
      </c>
      <c r="C15" s="2978" t="s">
        <v>371</v>
      </c>
      <c r="D15" s="2982">
        <v>0</v>
      </c>
      <c r="E15" s="2983">
        <v>0</v>
      </c>
      <c r="F15" s="2984">
        <v>0</v>
      </c>
      <c r="G15" s="2985">
        <v>2</v>
      </c>
      <c r="H15" s="2986">
        <v>0</v>
      </c>
      <c r="I15" s="2983">
        <v>0</v>
      </c>
      <c r="J15" s="2984">
        <v>0</v>
      </c>
      <c r="K15" s="2985">
        <v>0</v>
      </c>
      <c r="L15" s="2986">
        <v>0</v>
      </c>
      <c r="M15" s="2983">
        <v>0</v>
      </c>
      <c r="N15" s="2986">
        <v>0</v>
      </c>
      <c r="O15"/>
      <c r="P15"/>
      <c r="Q15"/>
    </row>
    <row r="16" spans="1:17" x14ac:dyDescent="0.25">
      <c r="A16"/>
      <c r="B16" s="2977" t="s">
        <v>956</v>
      </c>
      <c r="C16" s="2978" t="s">
        <v>1428</v>
      </c>
      <c r="D16" s="2982">
        <v>0</v>
      </c>
      <c r="E16" s="2983">
        <v>1</v>
      </c>
      <c r="F16" s="2984">
        <v>0</v>
      </c>
      <c r="G16" s="2985">
        <v>0</v>
      </c>
      <c r="H16" s="2986">
        <v>0</v>
      </c>
      <c r="I16" s="2983">
        <v>0</v>
      </c>
      <c r="J16" s="2984">
        <v>0</v>
      </c>
      <c r="K16" s="2985">
        <v>0</v>
      </c>
      <c r="L16" s="2986">
        <v>0</v>
      </c>
      <c r="M16" s="2983">
        <v>0</v>
      </c>
      <c r="N16" s="2986">
        <v>0</v>
      </c>
      <c r="O16"/>
      <c r="P16"/>
      <c r="Q16"/>
    </row>
    <row r="17" spans="1:17" x14ac:dyDescent="0.25">
      <c r="A17"/>
      <c r="B17" s="2970" t="s">
        <v>971</v>
      </c>
      <c r="C17" s="2971" t="s">
        <v>675</v>
      </c>
      <c r="D17" s="2982">
        <v>0</v>
      </c>
      <c r="E17" s="2983">
        <v>0</v>
      </c>
      <c r="F17" s="2984">
        <v>0</v>
      </c>
      <c r="G17" s="2985">
        <v>0</v>
      </c>
      <c r="H17" s="2986">
        <v>0</v>
      </c>
      <c r="I17" s="2983">
        <v>0</v>
      </c>
      <c r="J17" s="2984">
        <v>0</v>
      </c>
      <c r="K17" s="2985">
        <v>0</v>
      </c>
      <c r="L17" s="2986">
        <v>0</v>
      </c>
      <c r="M17" s="2983">
        <v>3</v>
      </c>
      <c r="N17" s="2986">
        <v>0</v>
      </c>
      <c r="O17"/>
      <c r="P17"/>
      <c r="Q17"/>
    </row>
    <row r="18" spans="1:17" x14ac:dyDescent="0.25">
      <c r="A18"/>
      <c r="B18" s="2977" t="s">
        <v>479</v>
      </c>
      <c r="C18" s="2978" t="s">
        <v>480</v>
      </c>
      <c r="D18" s="2982">
        <v>1</v>
      </c>
      <c r="E18" s="2983">
        <v>0</v>
      </c>
      <c r="F18" s="2984">
        <v>0</v>
      </c>
      <c r="G18" s="2985">
        <v>0</v>
      </c>
      <c r="H18" s="2986">
        <v>1</v>
      </c>
      <c r="I18" s="2983">
        <v>0</v>
      </c>
      <c r="J18" s="2984">
        <v>0</v>
      </c>
      <c r="K18" s="2985">
        <v>0</v>
      </c>
      <c r="L18" s="2986">
        <v>0</v>
      </c>
      <c r="M18" s="2983">
        <v>0</v>
      </c>
      <c r="N18" s="2986">
        <v>0</v>
      </c>
      <c r="O18"/>
      <c r="P18"/>
      <c r="Q18"/>
    </row>
    <row r="19" spans="1:17" x14ac:dyDescent="0.25">
      <c r="A19"/>
      <c r="B19" s="2977" t="s">
        <v>686</v>
      </c>
      <c r="C19" s="2978" t="s">
        <v>532</v>
      </c>
      <c r="D19" s="2982">
        <v>68</v>
      </c>
      <c r="E19" s="2983">
        <v>1</v>
      </c>
      <c r="F19" s="2984">
        <v>0</v>
      </c>
      <c r="G19" s="2985">
        <v>2</v>
      </c>
      <c r="H19" s="2986">
        <v>0</v>
      </c>
      <c r="I19" s="2983">
        <v>0</v>
      </c>
      <c r="J19" s="2984">
        <v>0</v>
      </c>
      <c r="K19" s="2985">
        <v>35</v>
      </c>
      <c r="L19" s="2986">
        <v>66</v>
      </c>
      <c r="M19" s="2983">
        <v>2</v>
      </c>
      <c r="N19" s="2986">
        <v>2</v>
      </c>
      <c r="O19"/>
      <c r="P19"/>
      <c r="Q19"/>
    </row>
    <row r="20" spans="1:17" ht="30" x14ac:dyDescent="0.25">
      <c r="A20"/>
      <c r="B20" s="2970" t="s">
        <v>985</v>
      </c>
      <c r="C20" s="2971" t="s">
        <v>534</v>
      </c>
      <c r="D20" s="2982">
        <v>0</v>
      </c>
      <c r="E20" s="2983">
        <v>0</v>
      </c>
      <c r="F20" s="2984">
        <v>0</v>
      </c>
      <c r="G20" s="2985">
        <v>1</v>
      </c>
      <c r="H20" s="2986">
        <v>0</v>
      </c>
      <c r="I20" s="2983">
        <v>0</v>
      </c>
      <c r="J20" s="2984">
        <v>0</v>
      </c>
      <c r="K20" s="2985">
        <v>0</v>
      </c>
      <c r="L20" s="2986">
        <v>0</v>
      </c>
      <c r="M20" s="2983">
        <v>0</v>
      </c>
      <c r="N20" s="2986">
        <v>0</v>
      </c>
      <c r="O20"/>
      <c r="P20"/>
      <c r="Q20"/>
    </row>
    <row r="21" spans="1:17" x14ac:dyDescent="0.25">
      <c r="A21"/>
      <c r="B21" s="2970" t="s">
        <v>989</v>
      </c>
      <c r="C21" s="2971" t="s">
        <v>538</v>
      </c>
      <c r="D21" s="2982">
        <v>0</v>
      </c>
      <c r="E21" s="2983">
        <v>0</v>
      </c>
      <c r="F21" s="2984">
        <v>0</v>
      </c>
      <c r="G21" s="2985">
        <v>14</v>
      </c>
      <c r="H21" s="2986">
        <v>0</v>
      </c>
      <c r="I21" s="2983">
        <v>0</v>
      </c>
      <c r="J21" s="2984">
        <v>0</v>
      </c>
      <c r="K21" s="2985">
        <v>0</v>
      </c>
      <c r="L21" s="2986">
        <v>0</v>
      </c>
      <c r="M21" s="2983">
        <v>0</v>
      </c>
      <c r="N21" s="2986">
        <v>0</v>
      </c>
      <c r="O21"/>
      <c r="P21"/>
      <c r="Q21"/>
    </row>
    <row r="22" spans="1:17" x14ac:dyDescent="0.25">
      <c r="A22"/>
      <c r="B22" s="2977" t="s">
        <v>990</v>
      </c>
      <c r="C22" s="2978" t="s">
        <v>539</v>
      </c>
      <c r="D22" s="2982">
        <v>0</v>
      </c>
      <c r="E22" s="2983">
        <v>0</v>
      </c>
      <c r="F22" s="2984">
        <v>0</v>
      </c>
      <c r="G22" s="2985">
        <v>13</v>
      </c>
      <c r="H22" s="2986">
        <v>0</v>
      </c>
      <c r="I22" s="2983">
        <v>0</v>
      </c>
      <c r="J22" s="2984">
        <v>0</v>
      </c>
      <c r="K22" s="2985">
        <v>0</v>
      </c>
      <c r="L22" s="2986">
        <v>0</v>
      </c>
      <c r="M22" s="2983">
        <v>0</v>
      </c>
      <c r="N22" s="2986">
        <v>0</v>
      </c>
      <c r="O22"/>
      <c r="P22"/>
      <c r="Q22"/>
    </row>
    <row r="23" spans="1:17" x14ac:dyDescent="0.25">
      <c r="A23"/>
      <c r="B23" s="2970" t="s">
        <v>687</v>
      </c>
      <c r="C23" s="2971" t="s">
        <v>542</v>
      </c>
      <c r="D23" s="2982">
        <v>118</v>
      </c>
      <c r="E23" s="2983">
        <v>27</v>
      </c>
      <c r="F23" s="2984">
        <v>0</v>
      </c>
      <c r="G23" s="2985">
        <v>4</v>
      </c>
      <c r="H23" s="2986">
        <v>0</v>
      </c>
      <c r="I23" s="2983">
        <v>0</v>
      </c>
      <c r="J23" s="2984">
        <v>0</v>
      </c>
      <c r="K23" s="2985">
        <v>7</v>
      </c>
      <c r="L23" s="2986">
        <v>118</v>
      </c>
      <c r="M23" s="2983">
        <v>0</v>
      </c>
      <c r="N23" s="2986">
        <v>0</v>
      </c>
      <c r="O23"/>
      <c r="P23"/>
      <c r="Q23"/>
    </row>
    <row r="24" spans="1:17" x14ac:dyDescent="0.25">
      <c r="A24"/>
      <c r="B24" s="2970" t="s">
        <v>688</v>
      </c>
      <c r="C24" s="2971" t="s">
        <v>587</v>
      </c>
      <c r="D24" s="2982">
        <v>0</v>
      </c>
      <c r="E24" s="2983">
        <v>0</v>
      </c>
      <c r="F24" s="2984">
        <v>0</v>
      </c>
      <c r="G24" s="2985">
        <v>0</v>
      </c>
      <c r="H24" s="2986">
        <v>0</v>
      </c>
      <c r="I24" s="2983">
        <v>67</v>
      </c>
      <c r="J24" s="2984">
        <v>0</v>
      </c>
      <c r="K24" s="2985">
        <v>0</v>
      </c>
      <c r="L24" s="2986">
        <v>0</v>
      </c>
      <c r="M24" s="2983">
        <v>0</v>
      </c>
      <c r="N24" s="2986">
        <v>0</v>
      </c>
      <c r="O24"/>
      <c r="P24"/>
      <c r="Q24"/>
    </row>
    <row r="25" spans="1:17" x14ac:dyDescent="0.25">
      <c r="A25"/>
      <c r="B25" s="2970" t="s">
        <v>993</v>
      </c>
      <c r="C25" s="2971" t="s">
        <v>543</v>
      </c>
      <c r="D25" s="2982">
        <v>2</v>
      </c>
      <c r="E25" s="2983">
        <v>0</v>
      </c>
      <c r="F25" s="2984">
        <v>0</v>
      </c>
      <c r="G25" s="2985">
        <v>0</v>
      </c>
      <c r="H25" s="2986">
        <v>0</v>
      </c>
      <c r="I25" s="2983">
        <v>0</v>
      </c>
      <c r="J25" s="2984">
        <v>0</v>
      </c>
      <c r="K25" s="2985">
        <v>0</v>
      </c>
      <c r="L25" s="2986">
        <v>2</v>
      </c>
      <c r="M25" s="2983">
        <v>0</v>
      </c>
      <c r="N25" s="2986">
        <v>0</v>
      </c>
      <c r="O25"/>
      <c r="P25"/>
      <c r="Q25"/>
    </row>
    <row r="26" spans="1:17" x14ac:dyDescent="0.25">
      <c r="A26"/>
      <c r="B26" s="2970" t="s">
        <v>691</v>
      </c>
      <c r="C26" s="2971" t="s">
        <v>586</v>
      </c>
      <c r="D26" s="2982">
        <v>4</v>
      </c>
      <c r="E26" s="2983">
        <v>0</v>
      </c>
      <c r="F26" s="2984">
        <v>3</v>
      </c>
      <c r="G26" s="2985">
        <v>0</v>
      </c>
      <c r="H26" s="2986">
        <v>0</v>
      </c>
      <c r="I26" s="2983">
        <v>70</v>
      </c>
      <c r="J26" s="2984">
        <v>1</v>
      </c>
      <c r="K26" s="2985">
        <v>0</v>
      </c>
      <c r="L26" s="2986">
        <v>0</v>
      </c>
      <c r="M26" s="2983">
        <v>0</v>
      </c>
      <c r="N26" s="2986">
        <v>0</v>
      </c>
      <c r="O26"/>
      <c r="P26"/>
      <c r="Q26"/>
    </row>
    <row r="27" spans="1:17" x14ac:dyDescent="0.25">
      <c r="A27"/>
      <c r="B27" s="2970" t="s">
        <v>998</v>
      </c>
      <c r="C27" s="2971" t="s">
        <v>549</v>
      </c>
      <c r="D27" s="2982">
        <v>14</v>
      </c>
      <c r="E27" s="2983">
        <v>0</v>
      </c>
      <c r="F27" s="2984">
        <v>0</v>
      </c>
      <c r="G27" s="2985">
        <v>0</v>
      </c>
      <c r="H27" s="2986">
        <v>0</v>
      </c>
      <c r="I27" s="2983">
        <v>0</v>
      </c>
      <c r="J27" s="2984">
        <v>0</v>
      </c>
      <c r="K27" s="2985">
        <v>5</v>
      </c>
      <c r="L27" s="2986">
        <v>2</v>
      </c>
      <c r="M27" s="2983">
        <v>8</v>
      </c>
      <c r="N27" s="2986">
        <v>12</v>
      </c>
      <c r="O27"/>
      <c r="P27"/>
      <c r="Q27"/>
    </row>
    <row r="28" spans="1:17" x14ac:dyDescent="0.25">
      <c r="A28"/>
      <c r="B28" s="2970" t="s">
        <v>705</v>
      </c>
      <c r="C28" s="2971" t="s">
        <v>706</v>
      </c>
      <c r="D28" s="2982">
        <v>50</v>
      </c>
      <c r="E28" s="2983">
        <v>1</v>
      </c>
      <c r="F28" s="2984">
        <v>2</v>
      </c>
      <c r="G28" s="2985">
        <v>92</v>
      </c>
      <c r="H28" s="2986">
        <v>27</v>
      </c>
      <c r="I28" s="2983">
        <v>0</v>
      </c>
      <c r="J28" s="2984">
        <v>0</v>
      </c>
      <c r="K28" s="2985">
        <v>11</v>
      </c>
      <c r="L28" s="2986">
        <v>21</v>
      </c>
      <c r="M28" s="2983">
        <v>0</v>
      </c>
      <c r="N28" s="2986">
        <v>0</v>
      </c>
      <c r="O28"/>
      <c r="P28"/>
      <c r="Q28"/>
    </row>
    <row r="29" spans="1:17" x14ac:dyDescent="0.25">
      <c r="A29"/>
      <c r="B29" s="2977" t="s">
        <v>707</v>
      </c>
      <c r="C29" s="2978" t="s">
        <v>552</v>
      </c>
      <c r="D29" s="2982">
        <v>10</v>
      </c>
      <c r="E29" s="2983">
        <v>0</v>
      </c>
      <c r="F29" s="2984">
        <v>0</v>
      </c>
      <c r="G29" s="2985">
        <v>1</v>
      </c>
      <c r="H29" s="2986">
        <v>0</v>
      </c>
      <c r="I29" s="2983">
        <v>5</v>
      </c>
      <c r="J29" s="2984">
        <v>10</v>
      </c>
      <c r="K29" s="2985">
        <v>172</v>
      </c>
      <c r="L29" s="2986">
        <v>0</v>
      </c>
      <c r="M29" s="2983">
        <v>0</v>
      </c>
      <c r="N29" s="2986">
        <v>0</v>
      </c>
      <c r="O29"/>
      <c r="P29"/>
      <c r="Q29"/>
    </row>
    <row r="30" spans="1:17" x14ac:dyDescent="0.25">
      <c r="A30"/>
      <c r="B30" s="2970" t="s">
        <v>1014</v>
      </c>
      <c r="C30" s="2971" t="s">
        <v>708</v>
      </c>
      <c r="D30" s="2982">
        <v>113</v>
      </c>
      <c r="E30" s="2983">
        <v>1</v>
      </c>
      <c r="F30" s="2984">
        <v>0</v>
      </c>
      <c r="G30" s="2985">
        <v>333</v>
      </c>
      <c r="H30" s="2986">
        <v>113</v>
      </c>
      <c r="I30" s="2983">
        <v>0</v>
      </c>
      <c r="J30" s="2984">
        <v>0</v>
      </c>
      <c r="K30" s="2985">
        <v>11</v>
      </c>
      <c r="L30" s="2986">
        <v>0</v>
      </c>
      <c r="M30" s="2983">
        <v>0</v>
      </c>
      <c r="N30" s="2986">
        <v>0</v>
      </c>
      <c r="O30"/>
      <c r="P30"/>
      <c r="Q30"/>
    </row>
    <row r="31" spans="1:17" ht="30" x14ac:dyDescent="0.25">
      <c r="A31"/>
      <c r="B31" s="2970" t="s">
        <v>1015</v>
      </c>
      <c r="C31" s="2971" t="s">
        <v>1464</v>
      </c>
      <c r="D31" s="2982">
        <v>91</v>
      </c>
      <c r="E31" s="2983">
        <v>0</v>
      </c>
      <c r="F31" s="2984">
        <v>0</v>
      </c>
      <c r="G31" s="2985">
        <v>0</v>
      </c>
      <c r="H31" s="2986">
        <v>0</v>
      </c>
      <c r="I31" s="2983">
        <v>0</v>
      </c>
      <c r="J31" s="2984">
        <v>91</v>
      </c>
      <c r="K31" s="2985">
        <v>0</v>
      </c>
      <c r="L31" s="2986">
        <v>0</v>
      </c>
      <c r="M31" s="2983">
        <v>0</v>
      </c>
      <c r="N31" s="2986">
        <v>0</v>
      </c>
      <c r="O31"/>
      <c r="P31"/>
      <c r="Q31"/>
    </row>
    <row r="32" spans="1:17" x14ac:dyDescent="0.25">
      <c r="A32"/>
      <c r="B32" s="2970" t="s">
        <v>718</v>
      </c>
      <c r="C32" s="2971" t="s">
        <v>555</v>
      </c>
      <c r="D32" s="2982">
        <v>154</v>
      </c>
      <c r="E32" s="2983">
        <v>2</v>
      </c>
      <c r="F32" s="2984">
        <v>0</v>
      </c>
      <c r="G32" s="2985">
        <v>9</v>
      </c>
      <c r="H32" s="2986">
        <v>50</v>
      </c>
      <c r="I32" s="2983">
        <v>32</v>
      </c>
      <c r="J32" s="2984">
        <v>75</v>
      </c>
      <c r="K32" s="2985">
        <v>10</v>
      </c>
      <c r="L32" s="2986">
        <v>29</v>
      </c>
      <c r="M32" s="2983">
        <v>93</v>
      </c>
      <c r="N32" s="2986">
        <v>0</v>
      </c>
      <c r="O32"/>
      <c r="P32"/>
      <c r="Q32"/>
    </row>
    <row r="33" spans="1:17" x14ac:dyDescent="0.25">
      <c r="A33"/>
      <c r="B33" s="2970" t="s">
        <v>1025</v>
      </c>
      <c r="C33" s="2971" t="s">
        <v>556</v>
      </c>
      <c r="D33" s="2982">
        <v>6</v>
      </c>
      <c r="E33" s="2983">
        <v>2</v>
      </c>
      <c r="F33" s="2984">
        <v>6</v>
      </c>
      <c r="G33" s="2985">
        <v>0</v>
      </c>
      <c r="H33" s="2986">
        <v>0</v>
      </c>
      <c r="I33" s="2983">
        <v>0</v>
      </c>
      <c r="J33" s="2984">
        <v>0</v>
      </c>
      <c r="K33" s="2985">
        <v>0</v>
      </c>
      <c r="L33" s="2986">
        <v>0</v>
      </c>
      <c r="M33" s="2983">
        <v>0</v>
      </c>
      <c r="N33" s="2986">
        <v>0</v>
      </c>
      <c r="O33"/>
      <c r="P33"/>
      <c r="Q33"/>
    </row>
    <row r="34" spans="1:17" x14ac:dyDescent="0.25">
      <c r="A34"/>
      <c r="B34" s="2977" t="s">
        <v>719</v>
      </c>
      <c r="C34" s="2978" t="s">
        <v>557</v>
      </c>
      <c r="D34" s="2982">
        <v>31</v>
      </c>
      <c r="E34" s="2983">
        <v>6</v>
      </c>
      <c r="F34" s="2984">
        <v>9</v>
      </c>
      <c r="G34" s="2985">
        <v>3</v>
      </c>
      <c r="H34" s="2986">
        <v>19</v>
      </c>
      <c r="I34" s="2983">
        <v>11</v>
      </c>
      <c r="J34" s="2984">
        <v>1</v>
      </c>
      <c r="K34" s="2985">
        <v>12</v>
      </c>
      <c r="L34" s="2986">
        <v>1</v>
      </c>
      <c r="M34" s="2983">
        <v>0</v>
      </c>
      <c r="N34" s="2986">
        <v>1</v>
      </c>
      <c r="O34"/>
      <c r="P34"/>
      <c r="Q34"/>
    </row>
    <row r="35" spans="1:17" x14ac:dyDescent="0.25">
      <c r="A35"/>
      <c r="B35" s="2970" t="s">
        <v>720</v>
      </c>
      <c r="C35" s="2971" t="s">
        <v>558</v>
      </c>
      <c r="D35" s="2982">
        <v>31</v>
      </c>
      <c r="E35" s="2983">
        <v>6</v>
      </c>
      <c r="F35" s="2984">
        <v>12</v>
      </c>
      <c r="G35" s="2985">
        <v>3</v>
      </c>
      <c r="H35" s="2986">
        <v>17</v>
      </c>
      <c r="I35" s="2983">
        <v>10</v>
      </c>
      <c r="J35" s="2984">
        <v>0</v>
      </c>
      <c r="K35" s="2985">
        <v>17</v>
      </c>
      <c r="L35" s="2986">
        <v>1</v>
      </c>
      <c r="M35" s="2983">
        <v>0</v>
      </c>
      <c r="N35" s="2986">
        <v>1</v>
      </c>
      <c r="O35"/>
      <c r="P35"/>
      <c r="Q35"/>
    </row>
    <row r="36" spans="1:17" x14ac:dyDescent="0.25">
      <c r="A36"/>
      <c r="B36" s="2970" t="s">
        <v>1026</v>
      </c>
      <c r="C36" s="2971" t="s">
        <v>559</v>
      </c>
      <c r="D36" s="2982">
        <v>5</v>
      </c>
      <c r="E36" s="2983">
        <v>15</v>
      </c>
      <c r="F36" s="2984">
        <v>0</v>
      </c>
      <c r="G36" s="2985">
        <v>1</v>
      </c>
      <c r="H36" s="2986">
        <v>3</v>
      </c>
      <c r="I36" s="2983">
        <v>0</v>
      </c>
      <c r="J36" s="2984">
        <v>0</v>
      </c>
      <c r="K36" s="2985">
        <v>8</v>
      </c>
      <c r="L36" s="2986">
        <v>2</v>
      </c>
      <c r="M36" s="2983">
        <v>1</v>
      </c>
      <c r="N36" s="2986">
        <v>0</v>
      </c>
      <c r="O36"/>
      <c r="P36"/>
      <c r="Q36"/>
    </row>
    <row r="37" spans="1:17" x14ac:dyDescent="0.25">
      <c r="A37"/>
      <c r="B37" s="2970" t="s">
        <v>1027</v>
      </c>
      <c r="C37" s="2971" t="s">
        <v>560</v>
      </c>
      <c r="D37" s="2982">
        <v>1</v>
      </c>
      <c r="E37" s="2983">
        <v>0</v>
      </c>
      <c r="F37" s="2984">
        <v>0</v>
      </c>
      <c r="G37" s="2985">
        <v>2</v>
      </c>
      <c r="H37" s="2986">
        <v>0</v>
      </c>
      <c r="I37" s="2983">
        <v>0</v>
      </c>
      <c r="J37" s="2984">
        <v>0</v>
      </c>
      <c r="K37" s="2985">
        <v>5</v>
      </c>
      <c r="L37" s="2986">
        <v>1</v>
      </c>
      <c r="M37" s="2983">
        <v>0</v>
      </c>
      <c r="N37" s="2986">
        <v>0</v>
      </c>
      <c r="O37"/>
      <c r="P37"/>
      <c r="Q37"/>
    </row>
    <row r="38" spans="1:17" x14ac:dyDescent="0.25">
      <c r="A38"/>
      <c r="B38" s="2977" t="s">
        <v>1037</v>
      </c>
      <c r="C38" s="2978" t="s">
        <v>731</v>
      </c>
      <c r="D38" s="2982">
        <v>2</v>
      </c>
      <c r="E38" s="2983">
        <v>0</v>
      </c>
      <c r="F38" s="2984">
        <v>0</v>
      </c>
      <c r="G38" s="2985">
        <v>0</v>
      </c>
      <c r="H38" s="2986">
        <v>0</v>
      </c>
      <c r="I38" s="2983">
        <v>1</v>
      </c>
      <c r="J38" s="2984">
        <v>0</v>
      </c>
      <c r="K38" s="2985">
        <v>0</v>
      </c>
      <c r="L38" s="2986">
        <v>2</v>
      </c>
      <c r="M38" s="2983">
        <v>1</v>
      </c>
      <c r="N38" s="2986">
        <v>0</v>
      </c>
      <c r="O38"/>
      <c r="P38"/>
      <c r="Q38"/>
    </row>
    <row r="39" spans="1:17" x14ac:dyDescent="0.25">
      <c r="A39"/>
      <c r="B39" s="2977" t="s">
        <v>751</v>
      </c>
      <c r="C39" s="2978" t="s">
        <v>2743</v>
      </c>
      <c r="D39" s="2982">
        <v>2</v>
      </c>
      <c r="E39" s="2983">
        <v>0</v>
      </c>
      <c r="F39" s="2984">
        <v>1</v>
      </c>
      <c r="G39" s="2985">
        <v>0</v>
      </c>
      <c r="H39" s="2986">
        <v>0</v>
      </c>
      <c r="I39" s="2983">
        <v>0</v>
      </c>
      <c r="J39" s="2984">
        <v>0</v>
      </c>
      <c r="K39" s="2985">
        <v>0</v>
      </c>
      <c r="L39" s="2986">
        <v>1</v>
      </c>
      <c r="M39" s="2983">
        <v>0</v>
      </c>
      <c r="N39" s="2986">
        <v>0</v>
      </c>
      <c r="O39"/>
      <c r="P39"/>
      <c r="Q39"/>
    </row>
    <row r="40" spans="1:17" x14ac:dyDescent="0.25">
      <c r="A40"/>
      <c r="B40" s="2970" t="s">
        <v>1060</v>
      </c>
      <c r="C40" s="2971" t="s">
        <v>754</v>
      </c>
      <c r="D40" s="2982">
        <v>21</v>
      </c>
      <c r="E40" s="2983">
        <v>5</v>
      </c>
      <c r="F40" s="2984">
        <v>10</v>
      </c>
      <c r="G40" s="2985">
        <v>0</v>
      </c>
      <c r="H40" s="2986">
        <v>2</v>
      </c>
      <c r="I40" s="2983">
        <v>1</v>
      </c>
      <c r="J40" s="2984">
        <v>2</v>
      </c>
      <c r="K40" s="2985">
        <v>0</v>
      </c>
      <c r="L40" s="2986">
        <v>6</v>
      </c>
      <c r="M40" s="2983">
        <v>0</v>
      </c>
      <c r="N40" s="2986">
        <v>1</v>
      </c>
      <c r="O40"/>
      <c r="P40"/>
      <c r="Q40"/>
    </row>
    <row r="41" spans="1:17" ht="30" x14ac:dyDescent="0.25">
      <c r="A41"/>
      <c r="B41" s="2970" t="s">
        <v>757</v>
      </c>
      <c r="C41" s="2971" t="s">
        <v>1429</v>
      </c>
      <c r="D41" s="2982">
        <v>14</v>
      </c>
      <c r="E41" s="2983">
        <v>3</v>
      </c>
      <c r="F41" s="2984">
        <v>11</v>
      </c>
      <c r="G41" s="2985">
        <v>0</v>
      </c>
      <c r="H41" s="2986">
        <v>2</v>
      </c>
      <c r="I41" s="2983">
        <v>0</v>
      </c>
      <c r="J41" s="2984">
        <v>1</v>
      </c>
      <c r="K41" s="2985">
        <v>0</v>
      </c>
      <c r="L41" s="2986">
        <v>0</v>
      </c>
      <c r="M41" s="2983">
        <v>7</v>
      </c>
      <c r="N41" s="2986">
        <v>0</v>
      </c>
      <c r="O41"/>
      <c r="P41"/>
      <c r="Q41"/>
    </row>
    <row r="42" spans="1:17" ht="15.75" thickBot="1" x14ac:dyDescent="0.3">
      <c r="A42"/>
      <c r="B42" s="2970" t="s">
        <v>1071</v>
      </c>
      <c r="C42" s="2971" t="s">
        <v>409</v>
      </c>
      <c r="D42" s="2982">
        <v>0</v>
      </c>
      <c r="E42" s="2983">
        <v>4</v>
      </c>
      <c r="F42" s="2984">
        <v>0</v>
      </c>
      <c r="G42" s="2985">
        <v>0</v>
      </c>
      <c r="H42" s="2986">
        <v>0</v>
      </c>
      <c r="I42" s="2983">
        <v>0</v>
      </c>
      <c r="J42" s="2984">
        <v>0</v>
      </c>
      <c r="K42" s="2985">
        <v>0</v>
      </c>
      <c r="L42" s="2986">
        <v>0</v>
      </c>
      <c r="M42" s="2983">
        <v>0</v>
      </c>
      <c r="N42" s="2986">
        <v>0</v>
      </c>
      <c r="O42"/>
      <c r="P42"/>
      <c r="Q42"/>
    </row>
    <row r="43" spans="1:17" ht="15.75" thickBot="1" x14ac:dyDescent="0.3">
      <c r="A43"/>
      <c r="B43" s="7844" t="s">
        <v>14</v>
      </c>
      <c r="C43" s="7845"/>
      <c r="D43" s="2987">
        <v>878</v>
      </c>
      <c r="E43" s="6503">
        <v>85</v>
      </c>
      <c r="F43" s="2988">
        <v>112</v>
      </c>
      <c r="G43" s="6504">
        <v>508</v>
      </c>
      <c r="H43" s="2989">
        <v>274</v>
      </c>
      <c r="I43" s="6503">
        <v>197</v>
      </c>
      <c r="J43" s="2988">
        <v>203</v>
      </c>
      <c r="K43" s="6504">
        <v>293</v>
      </c>
      <c r="L43" s="2989">
        <v>261</v>
      </c>
      <c r="M43" s="6503">
        <v>134</v>
      </c>
      <c r="N43" s="2989">
        <v>28</v>
      </c>
      <c r="O43"/>
      <c r="P43"/>
      <c r="Q43"/>
    </row>
    <row r="44" spans="1:17" x14ac:dyDescent="0.25">
      <c r="A44"/>
      <c r="B44"/>
      <c r="C44"/>
      <c r="D44"/>
      <c r="E44"/>
      <c r="F44"/>
      <c r="G44"/>
      <c r="H44"/>
      <c r="I44"/>
      <c r="J44"/>
      <c r="K44"/>
      <c r="L44"/>
      <c r="M44"/>
      <c r="N44"/>
      <c r="O44"/>
      <c r="P44"/>
      <c r="Q44"/>
    </row>
    <row r="45" spans="1:17" ht="15.75" customHeight="1" x14ac:dyDescent="0.25">
      <c r="A45"/>
      <c r="B45"/>
      <c r="C45"/>
      <c r="D45"/>
      <c r="E45"/>
      <c r="F45"/>
      <c r="G45"/>
      <c r="H45"/>
      <c r="I45"/>
      <c r="J45"/>
      <c r="K45"/>
      <c r="L45"/>
      <c r="M45"/>
      <c r="N45"/>
      <c r="O45"/>
      <c r="P45"/>
      <c r="Q45"/>
    </row>
    <row r="46" spans="1:17" x14ac:dyDescent="0.25">
      <c r="A46"/>
      <c r="B46"/>
      <c r="C46"/>
      <c r="D46"/>
      <c r="E46"/>
      <c r="F46"/>
      <c r="G46"/>
      <c r="H46"/>
      <c r="I46"/>
      <c r="J46"/>
      <c r="K46"/>
      <c r="L46"/>
      <c r="M46"/>
      <c r="N46"/>
      <c r="O46"/>
      <c r="P46"/>
      <c r="Q46"/>
    </row>
    <row r="48" spans="1:17" x14ac:dyDescent="0.25">
      <c r="B48" s="2965" t="s">
        <v>1427</v>
      </c>
      <c r="C48" s="2965"/>
    </row>
    <row r="49" spans="2:14" ht="15.75" thickBot="1" x14ac:dyDescent="0.3"/>
    <row r="50" spans="2:14" ht="15.75" thickBot="1" x14ac:dyDescent="0.3">
      <c r="B50" s="7846" t="s">
        <v>1367</v>
      </c>
      <c r="C50" s="7849" t="s">
        <v>1215</v>
      </c>
      <c r="D50" s="7491" t="s">
        <v>2611</v>
      </c>
      <c r="E50" s="7862" t="s">
        <v>1392</v>
      </c>
      <c r="F50" s="7863"/>
      <c r="G50" s="7863"/>
      <c r="H50" s="7863"/>
      <c r="I50" s="7863"/>
      <c r="J50" s="7863"/>
      <c r="K50" s="7863"/>
      <c r="L50" s="7863"/>
      <c r="M50" s="7863"/>
      <c r="N50" s="7864"/>
    </row>
    <row r="51" spans="2:14" x14ac:dyDescent="0.25">
      <c r="B51" s="7847"/>
      <c r="C51" s="7850"/>
      <c r="D51" s="7872"/>
      <c r="E51" s="7865" t="s">
        <v>1393</v>
      </c>
      <c r="F51" s="7866"/>
      <c r="G51" s="7865" t="s">
        <v>1394</v>
      </c>
      <c r="H51" s="7866"/>
      <c r="I51" s="7865" t="s">
        <v>1395</v>
      </c>
      <c r="J51" s="7866"/>
      <c r="K51" s="7865" t="s">
        <v>1396</v>
      </c>
      <c r="L51" s="7866"/>
      <c r="M51" s="7867" t="s">
        <v>1397</v>
      </c>
      <c r="N51" s="7868"/>
    </row>
    <row r="52" spans="2:14" ht="15.75" thickBot="1" x14ac:dyDescent="0.3">
      <c r="B52" s="7848"/>
      <c r="C52" s="7851"/>
      <c r="D52" s="7873"/>
      <c r="E52" s="2966" t="s">
        <v>1</v>
      </c>
      <c r="F52" s="2967" t="s">
        <v>2360</v>
      </c>
      <c r="G52" s="2968" t="s">
        <v>1</v>
      </c>
      <c r="H52" s="2969" t="s">
        <v>2360</v>
      </c>
      <c r="I52" s="2966" t="s">
        <v>1</v>
      </c>
      <c r="J52" s="2967" t="s">
        <v>2360</v>
      </c>
      <c r="K52" s="2968" t="s">
        <v>1</v>
      </c>
      <c r="L52" s="2969" t="s">
        <v>2360</v>
      </c>
      <c r="M52" s="2966" t="s">
        <v>1</v>
      </c>
      <c r="N52" s="2969" t="s">
        <v>2360</v>
      </c>
    </row>
    <row r="53" spans="2:14" x14ac:dyDescent="0.25">
      <c r="B53" s="2970" t="s">
        <v>448</v>
      </c>
      <c r="C53" s="2971" t="s">
        <v>449</v>
      </c>
      <c r="D53" s="2972">
        <v>100</v>
      </c>
      <c r="E53" s="2973">
        <v>0</v>
      </c>
      <c r="F53" s="2974">
        <v>0</v>
      </c>
      <c r="G53" s="2975">
        <v>0</v>
      </c>
      <c r="H53" s="2976">
        <v>0</v>
      </c>
      <c r="I53" s="2973">
        <v>0</v>
      </c>
      <c r="J53" s="2974">
        <v>0</v>
      </c>
      <c r="K53" s="2975">
        <v>0</v>
      </c>
      <c r="L53" s="2976">
        <v>0</v>
      </c>
      <c r="M53" s="2973">
        <v>100</v>
      </c>
      <c r="N53" s="2976">
        <v>100</v>
      </c>
    </row>
    <row r="54" spans="2:14" x14ac:dyDescent="0.25">
      <c r="B54" s="2977" t="s">
        <v>829</v>
      </c>
      <c r="C54" s="2978" t="s">
        <v>388</v>
      </c>
      <c r="D54" s="2972">
        <v>100</v>
      </c>
      <c r="E54" s="2973" t="s">
        <v>613</v>
      </c>
      <c r="F54" s="2974">
        <v>0</v>
      </c>
      <c r="G54" s="2975" t="s">
        <v>613</v>
      </c>
      <c r="H54" s="2976">
        <v>0</v>
      </c>
      <c r="I54" s="2973" t="s">
        <v>613</v>
      </c>
      <c r="J54" s="2974">
        <v>0</v>
      </c>
      <c r="K54" s="2975" t="s">
        <v>613</v>
      </c>
      <c r="L54" s="2976">
        <v>0</v>
      </c>
      <c r="M54" s="2973" t="s">
        <v>613</v>
      </c>
      <c r="N54" s="2976">
        <v>100</v>
      </c>
    </row>
    <row r="55" spans="2:14" x14ac:dyDescent="0.25">
      <c r="B55" s="2977" t="s">
        <v>831</v>
      </c>
      <c r="C55" s="2978" t="s">
        <v>390</v>
      </c>
      <c r="D55" s="2972">
        <v>100</v>
      </c>
      <c r="E55" s="2973">
        <v>0</v>
      </c>
      <c r="F55" s="2974">
        <v>0</v>
      </c>
      <c r="G55" s="2975">
        <v>0</v>
      </c>
      <c r="H55" s="2976">
        <v>50</v>
      </c>
      <c r="I55" s="2973">
        <v>0</v>
      </c>
      <c r="J55" s="2974">
        <v>0</v>
      </c>
      <c r="K55" s="2975">
        <v>0</v>
      </c>
      <c r="L55" s="2976">
        <v>0</v>
      </c>
      <c r="M55" s="2973">
        <v>100</v>
      </c>
      <c r="N55" s="2976">
        <v>50</v>
      </c>
    </row>
    <row r="56" spans="2:14" x14ac:dyDescent="0.25">
      <c r="B56" s="2970" t="s">
        <v>450</v>
      </c>
      <c r="C56" s="2971" t="s">
        <v>231</v>
      </c>
      <c r="D56" s="2972">
        <v>0</v>
      </c>
      <c r="E56" s="2973">
        <v>100</v>
      </c>
      <c r="F56" s="2974" t="s">
        <v>613</v>
      </c>
      <c r="G56" s="2975">
        <v>0</v>
      </c>
      <c r="H56" s="2976" t="s">
        <v>613</v>
      </c>
      <c r="I56" s="2973">
        <v>0</v>
      </c>
      <c r="J56" s="2974" t="s">
        <v>613</v>
      </c>
      <c r="K56" s="2975">
        <v>0</v>
      </c>
      <c r="L56" s="2976" t="s">
        <v>613</v>
      </c>
      <c r="M56" s="2973">
        <v>0</v>
      </c>
      <c r="N56" s="2976" t="s">
        <v>613</v>
      </c>
    </row>
    <row r="57" spans="2:14" x14ac:dyDescent="0.25">
      <c r="B57" s="2977" t="s">
        <v>919</v>
      </c>
      <c r="C57" s="2978" t="s">
        <v>649</v>
      </c>
      <c r="D57" s="2972">
        <v>100</v>
      </c>
      <c r="E57" s="2973" t="s">
        <v>613</v>
      </c>
      <c r="F57" s="2974">
        <v>0</v>
      </c>
      <c r="G57" s="2975" t="s">
        <v>613</v>
      </c>
      <c r="H57" s="2976">
        <v>0</v>
      </c>
      <c r="I57" s="2973" t="s">
        <v>613</v>
      </c>
      <c r="J57" s="2974">
        <v>100</v>
      </c>
      <c r="K57" s="2975" t="s">
        <v>613</v>
      </c>
      <c r="L57" s="2976">
        <v>0</v>
      </c>
      <c r="M57" s="2973" t="s">
        <v>613</v>
      </c>
      <c r="N57" s="2976">
        <v>0</v>
      </c>
    </row>
    <row r="58" spans="2:14" x14ac:dyDescent="0.25">
      <c r="B58" s="2977" t="s">
        <v>656</v>
      </c>
      <c r="C58" s="2978" t="s">
        <v>657</v>
      </c>
      <c r="D58" s="2972">
        <v>100</v>
      </c>
      <c r="E58" s="2973">
        <v>21.212121212121211</v>
      </c>
      <c r="F58" s="2974">
        <v>63.04347826086957</v>
      </c>
      <c r="G58" s="2975">
        <v>78.787878787878782</v>
      </c>
      <c r="H58" s="2976">
        <v>23.913043478260871</v>
      </c>
      <c r="I58" s="2973">
        <v>0</v>
      </c>
      <c r="J58" s="2974">
        <v>3.2608695652173911</v>
      </c>
      <c r="K58" s="2975">
        <v>0</v>
      </c>
      <c r="L58" s="2976">
        <v>9.7826086956521738</v>
      </c>
      <c r="M58" s="2973">
        <v>0</v>
      </c>
      <c r="N58" s="2976">
        <v>0</v>
      </c>
    </row>
    <row r="59" spans="2:14" x14ac:dyDescent="0.25">
      <c r="B59" s="2970" t="s">
        <v>929</v>
      </c>
      <c r="C59" s="2971" t="s">
        <v>1115</v>
      </c>
      <c r="D59" s="2972">
        <v>100</v>
      </c>
      <c r="E59" s="2973">
        <v>0</v>
      </c>
      <c r="F59" s="2974">
        <v>0</v>
      </c>
      <c r="G59" s="2975">
        <v>100</v>
      </c>
      <c r="H59" s="2976">
        <v>100</v>
      </c>
      <c r="I59" s="2973">
        <v>0</v>
      </c>
      <c r="J59" s="2974">
        <v>0</v>
      </c>
      <c r="K59" s="2975">
        <v>0</v>
      </c>
      <c r="L59" s="2976">
        <v>0</v>
      </c>
      <c r="M59" s="2973">
        <v>0</v>
      </c>
      <c r="N59" s="2976">
        <v>0</v>
      </c>
    </row>
    <row r="60" spans="2:14" x14ac:dyDescent="0.25">
      <c r="B60" s="2977" t="s">
        <v>942</v>
      </c>
      <c r="C60" s="2978" t="s">
        <v>664</v>
      </c>
      <c r="D60" s="2972">
        <v>100</v>
      </c>
      <c r="E60" s="2973" t="s">
        <v>613</v>
      </c>
      <c r="F60" s="2974">
        <v>0</v>
      </c>
      <c r="G60" s="2975" t="s">
        <v>613</v>
      </c>
      <c r="H60" s="2976">
        <v>0</v>
      </c>
      <c r="I60" s="2973" t="s">
        <v>613</v>
      </c>
      <c r="J60" s="2974">
        <v>100</v>
      </c>
      <c r="K60" s="2975" t="s">
        <v>613</v>
      </c>
      <c r="L60" s="2976">
        <v>0</v>
      </c>
      <c r="M60" s="2973" t="s">
        <v>613</v>
      </c>
      <c r="N60" s="2976">
        <v>0</v>
      </c>
    </row>
    <row r="61" spans="2:14" x14ac:dyDescent="0.25">
      <c r="B61" s="2977" t="s">
        <v>952</v>
      </c>
      <c r="C61" s="2978" t="s">
        <v>371</v>
      </c>
      <c r="D61" s="2972">
        <v>0</v>
      </c>
      <c r="E61" s="2973">
        <v>0</v>
      </c>
      <c r="F61" s="2974" t="s">
        <v>613</v>
      </c>
      <c r="G61" s="2975">
        <v>100</v>
      </c>
      <c r="H61" s="2976" t="s">
        <v>613</v>
      </c>
      <c r="I61" s="2973">
        <v>0</v>
      </c>
      <c r="J61" s="2974" t="s">
        <v>613</v>
      </c>
      <c r="K61" s="2975">
        <v>0</v>
      </c>
      <c r="L61" s="2976" t="s">
        <v>613</v>
      </c>
      <c r="M61" s="2973">
        <v>0</v>
      </c>
      <c r="N61" s="2976" t="s">
        <v>613</v>
      </c>
    </row>
    <row r="62" spans="2:14" x14ac:dyDescent="0.25">
      <c r="B62" s="2977" t="s">
        <v>956</v>
      </c>
      <c r="C62" s="2978" t="s">
        <v>1428</v>
      </c>
      <c r="D62" s="2972">
        <v>0</v>
      </c>
      <c r="E62" s="2973">
        <v>100</v>
      </c>
      <c r="F62" s="2974" t="s">
        <v>613</v>
      </c>
      <c r="G62" s="2975">
        <v>0</v>
      </c>
      <c r="H62" s="2976" t="s">
        <v>613</v>
      </c>
      <c r="I62" s="2973">
        <v>0</v>
      </c>
      <c r="J62" s="2974" t="s">
        <v>613</v>
      </c>
      <c r="K62" s="2975">
        <v>0</v>
      </c>
      <c r="L62" s="2976" t="s">
        <v>613</v>
      </c>
      <c r="M62" s="2973">
        <v>0</v>
      </c>
      <c r="N62" s="2976" t="s">
        <v>613</v>
      </c>
    </row>
    <row r="63" spans="2:14" x14ac:dyDescent="0.25">
      <c r="B63" s="2970" t="s">
        <v>971</v>
      </c>
      <c r="C63" s="2971" t="s">
        <v>675</v>
      </c>
      <c r="D63" s="2972">
        <v>0</v>
      </c>
      <c r="E63" s="2973">
        <v>0</v>
      </c>
      <c r="F63" s="2974" t="s">
        <v>613</v>
      </c>
      <c r="G63" s="2975">
        <v>0</v>
      </c>
      <c r="H63" s="2976" t="s">
        <v>613</v>
      </c>
      <c r="I63" s="2973">
        <v>0</v>
      </c>
      <c r="J63" s="2974" t="s">
        <v>613</v>
      </c>
      <c r="K63" s="2975">
        <v>0</v>
      </c>
      <c r="L63" s="2976" t="s">
        <v>613</v>
      </c>
      <c r="M63" s="2973">
        <v>100</v>
      </c>
      <c r="N63" s="2976" t="s">
        <v>613</v>
      </c>
    </row>
    <row r="64" spans="2:14" x14ac:dyDescent="0.25">
      <c r="B64" s="2977" t="s">
        <v>479</v>
      </c>
      <c r="C64" s="2978" t="s">
        <v>480</v>
      </c>
      <c r="D64" s="2972">
        <v>100</v>
      </c>
      <c r="E64" s="2973" t="s">
        <v>613</v>
      </c>
      <c r="F64" s="2974">
        <v>0</v>
      </c>
      <c r="G64" s="2975" t="s">
        <v>613</v>
      </c>
      <c r="H64" s="2976">
        <v>100</v>
      </c>
      <c r="I64" s="2973" t="s">
        <v>613</v>
      </c>
      <c r="J64" s="2974">
        <v>0</v>
      </c>
      <c r="K64" s="2975" t="s">
        <v>613</v>
      </c>
      <c r="L64" s="2976">
        <v>0</v>
      </c>
      <c r="M64" s="2973" t="s">
        <v>613</v>
      </c>
      <c r="N64" s="2976">
        <v>0</v>
      </c>
    </row>
    <row r="65" spans="2:14" x14ac:dyDescent="0.25">
      <c r="B65" s="2977" t="s">
        <v>686</v>
      </c>
      <c r="C65" s="2978" t="s">
        <v>532</v>
      </c>
      <c r="D65" s="2972">
        <v>100</v>
      </c>
      <c r="E65" s="2973">
        <v>2.5</v>
      </c>
      <c r="F65" s="2974">
        <v>0</v>
      </c>
      <c r="G65" s="2975">
        <v>5</v>
      </c>
      <c r="H65" s="2976">
        <v>0</v>
      </c>
      <c r="I65" s="2973">
        <v>0</v>
      </c>
      <c r="J65" s="2974">
        <v>0</v>
      </c>
      <c r="K65" s="2975">
        <v>87.5</v>
      </c>
      <c r="L65" s="2976">
        <v>97.058823529411768</v>
      </c>
      <c r="M65" s="2973">
        <v>5</v>
      </c>
      <c r="N65" s="2976">
        <v>2.9411764705882351</v>
      </c>
    </row>
    <row r="66" spans="2:14" ht="30" x14ac:dyDescent="0.25">
      <c r="B66" s="2970" t="s">
        <v>985</v>
      </c>
      <c r="C66" s="2971" t="s">
        <v>534</v>
      </c>
      <c r="D66" s="2972">
        <v>0</v>
      </c>
      <c r="E66" s="2973">
        <v>0</v>
      </c>
      <c r="F66" s="2974" t="s">
        <v>613</v>
      </c>
      <c r="G66" s="2975">
        <v>100</v>
      </c>
      <c r="H66" s="2976" t="s">
        <v>613</v>
      </c>
      <c r="I66" s="2973">
        <v>0</v>
      </c>
      <c r="J66" s="2974" t="s">
        <v>613</v>
      </c>
      <c r="K66" s="2975">
        <v>0</v>
      </c>
      <c r="L66" s="2976" t="s">
        <v>613</v>
      </c>
      <c r="M66" s="2973">
        <v>0</v>
      </c>
      <c r="N66" s="2976" t="s">
        <v>613</v>
      </c>
    </row>
    <row r="67" spans="2:14" x14ac:dyDescent="0.25">
      <c r="B67" s="2970" t="s">
        <v>989</v>
      </c>
      <c r="C67" s="2971" t="s">
        <v>538</v>
      </c>
      <c r="D67" s="2972">
        <v>0</v>
      </c>
      <c r="E67" s="2973">
        <v>0</v>
      </c>
      <c r="F67" s="2974" t="s">
        <v>613</v>
      </c>
      <c r="G67" s="2975">
        <v>100</v>
      </c>
      <c r="H67" s="2976" t="s">
        <v>613</v>
      </c>
      <c r="I67" s="2973">
        <v>0</v>
      </c>
      <c r="J67" s="2974" t="s">
        <v>613</v>
      </c>
      <c r="K67" s="2975">
        <v>0</v>
      </c>
      <c r="L67" s="2976" t="s">
        <v>613</v>
      </c>
      <c r="M67" s="2973">
        <v>0</v>
      </c>
      <c r="N67" s="2976" t="s">
        <v>613</v>
      </c>
    </row>
    <row r="68" spans="2:14" x14ac:dyDescent="0.25">
      <c r="B68" s="2977" t="s">
        <v>990</v>
      </c>
      <c r="C68" s="2978" t="s">
        <v>539</v>
      </c>
      <c r="D68" s="2972">
        <v>0</v>
      </c>
      <c r="E68" s="2973">
        <v>0</v>
      </c>
      <c r="F68" s="2974" t="s">
        <v>613</v>
      </c>
      <c r="G68" s="2975">
        <v>100</v>
      </c>
      <c r="H68" s="2976" t="s">
        <v>613</v>
      </c>
      <c r="I68" s="2973">
        <v>0</v>
      </c>
      <c r="J68" s="2974" t="s">
        <v>613</v>
      </c>
      <c r="K68" s="2975">
        <v>0</v>
      </c>
      <c r="L68" s="2976" t="s">
        <v>613</v>
      </c>
      <c r="M68" s="2973">
        <v>0</v>
      </c>
      <c r="N68" s="2976" t="s">
        <v>613</v>
      </c>
    </row>
    <row r="69" spans="2:14" x14ac:dyDescent="0.25">
      <c r="B69" s="2970" t="s">
        <v>687</v>
      </c>
      <c r="C69" s="2971" t="s">
        <v>542</v>
      </c>
      <c r="D69" s="2972">
        <v>100</v>
      </c>
      <c r="E69" s="2973">
        <v>71.05263157894737</v>
      </c>
      <c r="F69" s="2974">
        <v>0</v>
      </c>
      <c r="G69" s="2975">
        <v>10.526315789473683</v>
      </c>
      <c r="H69" s="2976">
        <v>0</v>
      </c>
      <c r="I69" s="2973">
        <v>0</v>
      </c>
      <c r="J69" s="2974">
        <v>0</v>
      </c>
      <c r="K69" s="2975">
        <v>18.421052631578945</v>
      </c>
      <c r="L69" s="2976">
        <v>100</v>
      </c>
      <c r="M69" s="2973">
        <v>0</v>
      </c>
      <c r="N69" s="2976">
        <v>0</v>
      </c>
    </row>
    <row r="70" spans="2:14" x14ac:dyDescent="0.25">
      <c r="B70" s="2970" t="s">
        <v>688</v>
      </c>
      <c r="C70" s="2971" t="s">
        <v>587</v>
      </c>
      <c r="D70" s="2972">
        <v>0</v>
      </c>
      <c r="E70" s="2973">
        <v>0</v>
      </c>
      <c r="F70" s="2974" t="s">
        <v>613</v>
      </c>
      <c r="G70" s="2975">
        <v>0</v>
      </c>
      <c r="H70" s="2976" t="s">
        <v>613</v>
      </c>
      <c r="I70" s="2973">
        <v>100</v>
      </c>
      <c r="J70" s="2974" t="s">
        <v>613</v>
      </c>
      <c r="K70" s="2975">
        <v>0</v>
      </c>
      <c r="L70" s="2976" t="s">
        <v>613</v>
      </c>
      <c r="M70" s="2973">
        <v>0</v>
      </c>
      <c r="N70" s="2976" t="s">
        <v>613</v>
      </c>
    </row>
    <row r="71" spans="2:14" x14ac:dyDescent="0.25">
      <c r="B71" s="2970" t="s">
        <v>993</v>
      </c>
      <c r="C71" s="2971" t="s">
        <v>543</v>
      </c>
      <c r="D71" s="2972">
        <v>100</v>
      </c>
      <c r="E71" s="2973" t="s">
        <v>613</v>
      </c>
      <c r="F71" s="2974">
        <v>0</v>
      </c>
      <c r="G71" s="2975" t="s">
        <v>613</v>
      </c>
      <c r="H71" s="2976">
        <v>0</v>
      </c>
      <c r="I71" s="2973" t="s">
        <v>613</v>
      </c>
      <c r="J71" s="2974">
        <v>0</v>
      </c>
      <c r="K71" s="2975" t="s">
        <v>613</v>
      </c>
      <c r="L71" s="2976">
        <v>100</v>
      </c>
      <c r="M71" s="2973" t="s">
        <v>613</v>
      </c>
      <c r="N71" s="2976">
        <v>0</v>
      </c>
    </row>
    <row r="72" spans="2:14" x14ac:dyDescent="0.25">
      <c r="B72" s="2970" t="s">
        <v>691</v>
      </c>
      <c r="C72" s="2971" t="s">
        <v>586</v>
      </c>
      <c r="D72" s="2972">
        <v>100</v>
      </c>
      <c r="E72" s="2973">
        <v>0</v>
      </c>
      <c r="F72" s="2974">
        <v>75</v>
      </c>
      <c r="G72" s="2975">
        <v>0</v>
      </c>
      <c r="H72" s="2976">
        <v>0</v>
      </c>
      <c r="I72" s="2973">
        <v>100</v>
      </c>
      <c r="J72" s="2974">
        <v>25</v>
      </c>
      <c r="K72" s="2975">
        <v>0</v>
      </c>
      <c r="L72" s="2976">
        <v>0</v>
      </c>
      <c r="M72" s="2973">
        <v>0</v>
      </c>
      <c r="N72" s="2976">
        <v>0</v>
      </c>
    </row>
    <row r="73" spans="2:14" x14ac:dyDescent="0.25">
      <c r="B73" s="2970" t="s">
        <v>998</v>
      </c>
      <c r="C73" s="2971" t="s">
        <v>549</v>
      </c>
      <c r="D73" s="2972">
        <v>100</v>
      </c>
      <c r="E73" s="2973">
        <v>0</v>
      </c>
      <c r="F73" s="2974">
        <v>0</v>
      </c>
      <c r="G73" s="2975">
        <v>0</v>
      </c>
      <c r="H73" s="2976">
        <v>0</v>
      </c>
      <c r="I73" s="2973">
        <v>0</v>
      </c>
      <c r="J73" s="2974">
        <v>0</v>
      </c>
      <c r="K73" s="2975">
        <v>38.461538461538467</v>
      </c>
      <c r="L73" s="2976">
        <v>14.285714285714285</v>
      </c>
      <c r="M73" s="2973">
        <v>61.53846153846154</v>
      </c>
      <c r="N73" s="2976">
        <v>85.714285714285708</v>
      </c>
    </row>
    <row r="74" spans="2:14" x14ac:dyDescent="0.25">
      <c r="B74" s="2970" t="s">
        <v>705</v>
      </c>
      <c r="C74" s="2971" t="s">
        <v>706</v>
      </c>
      <c r="D74" s="2972">
        <v>100</v>
      </c>
      <c r="E74" s="2973">
        <v>0.96153846153846156</v>
      </c>
      <c r="F74" s="2974">
        <v>4</v>
      </c>
      <c r="G74" s="2975">
        <v>88.461538461538453</v>
      </c>
      <c r="H74" s="2976">
        <v>54</v>
      </c>
      <c r="I74" s="2973">
        <v>0</v>
      </c>
      <c r="J74" s="2974">
        <v>0</v>
      </c>
      <c r="K74" s="2975">
        <v>10.576923076923077</v>
      </c>
      <c r="L74" s="2976">
        <v>42</v>
      </c>
      <c r="M74" s="2973">
        <v>0</v>
      </c>
      <c r="N74" s="2976">
        <v>0</v>
      </c>
    </row>
    <row r="75" spans="2:14" x14ac:dyDescent="0.25">
      <c r="B75" s="2977" t="s">
        <v>707</v>
      </c>
      <c r="C75" s="2978" t="s">
        <v>552</v>
      </c>
      <c r="D75" s="2972">
        <v>100</v>
      </c>
      <c r="E75" s="2973">
        <v>0</v>
      </c>
      <c r="F75" s="2974">
        <v>0</v>
      </c>
      <c r="G75" s="2975">
        <v>0.5617977528089888</v>
      </c>
      <c r="H75" s="2976">
        <v>0</v>
      </c>
      <c r="I75" s="2973">
        <v>2.8089887640449436</v>
      </c>
      <c r="J75" s="2974">
        <v>100</v>
      </c>
      <c r="K75" s="2975">
        <v>96.629213483146074</v>
      </c>
      <c r="L75" s="2976">
        <v>0</v>
      </c>
      <c r="M75" s="2973">
        <v>0</v>
      </c>
      <c r="N75" s="2976">
        <v>0</v>
      </c>
    </row>
    <row r="76" spans="2:14" x14ac:dyDescent="0.25">
      <c r="B76" s="2970" t="s">
        <v>1014</v>
      </c>
      <c r="C76" s="2971" t="s">
        <v>708</v>
      </c>
      <c r="D76" s="2972">
        <v>100</v>
      </c>
      <c r="E76" s="2973">
        <v>0.28985507246376813</v>
      </c>
      <c r="F76" s="2974">
        <v>0</v>
      </c>
      <c r="G76" s="2975">
        <v>96.521739130434781</v>
      </c>
      <c r="H76" s="2976">
        <v>100</v>
      </c>
      <c r="I76" s="2973">
        <v>0</v>
      </c>
      <c r="J76" s="2974">
        <v>0</v>
      </c>
      <c r="K76" s="2975">
        <v>3.1884057971014492</v>
      </c>
      <c r="L76" s="2976">
        <v>0</v>
      </c>
      <c r="M76" s="2973">
        <v>0</v>
      </c>
      <c r="N76" s="2976">
        <v>0</v>
      </c>
    </row>
    <row r="77" spans="2:14" ht="30" x14ac:dyDescent="0.25">
      <c r="B77" s="2970" t="s">
        <v>1015</v>
      </c>
      <c r="C77" s="2971" t="s">
        <v>1464</v>
      </c>
      <c r="D77" s="2972">
        <v>100</v>
      </c>
      <c r="E77" s="2973" t="s">
        <v>613</v>
      </c>
      <c r="F77" s="2974">
        <v>0</v>
      </c>
      <c r="G77" s="2975" t="s">
        <v>613</v>
      </c>
      <c r="H77" s="2976">
        <v>0</v>
      </c>
      <c r="I77" s="2973" t="s">
        <v>613</v>
      </c>
      <c r="J77" s="2974">
        <v>100</v>
      </c>
      <c r="K77" s="2975" t="s">
        <v>613</v>
      </c>
      <c r="L77" s="2976">
        <v>0</v>
      </c>
      <c r="M77" s="2973" t="s">
        <v>613</v>
      </c>
      <c r="N77" s="2976">
        <v>0</v>
      </c>
    </row>
    <row r="78" spans="2:14" x14ac:dyDescent="0.25">
      <c r="B78" s="2970" t="s">
        <v>718</v>
      </c>
      <c r="C78" s="2971" t="s">
        <v>555</v>
      </c>
      <c r="D78" s="2972">
        <v>100</v>
      </c>
      <c r="E78" s="2973">
        <v>1.3698630136986301</v>
      </c>
      <c r="F78" s="2974">
        <v>0</v>
      </c>
      <c r="G78" s="2975">
        <v>6.1643835616438354</v>
      </c>
      <c r="H78" s="2976">
        <v>32.467532467532465</v>
      </c>
      <c r="I78" s="2973">
        <v>21.917808219178081</v>
      </c>
      <c r="J78" s="2974">
        <v>48.701298701298704</v>
      </c>
      <c r="K78" s="2975">
        <v>6.8493150684931505</v>
      </c>
      <c r="L78" s="2976">
        <v>18.831168831168831</v>
      </c>
      <c r="M78" s="2973">
        <v>63.698630136986303</v>
      </c>
      <c r="N78" s="2976">
        <v>0</v>
      </c>
    </row>
    <row r="79" spans="2:14" x14ac:dyDescent="0.25">
      <c r="B79" s="2970" t="s">
        <v>1025</v>
      </c>
      <c r="C79" s="2971" t="s">
        <v>556</v>
      </c>
      <c r="D79" s="2972">
        <v>100</v>
      </c>
      <c r="E79" s="2973">
        <v>100</v>
      </c>
      <c r="F79" s="2974">
        <v>100</v>
      </c>
      <c r="G79" s="2975">
        <v>0</v>
      </c>
      <c r="H79" s="2976">
        <v>0</v>
      </c>
      <c r="I79" s="2973">
        <v>0</v>
      </c>
      <c r="J79" s="2974">
        <v>0</v>
      </c>
      <c r="K79" s="2975">
        <v>0</v>
      </c>
      <c r="L79" s="2976">
        <v>0</v>
      </c>
      <c r="M79" s="2973">
        <v>0</v>
      </c>
      <c r="N79" s="2976">
        <v>0</v>
      </c>
    </row>
    <row r="80" spans="2:14" x14ac:dyDescent="0.25">
      <c r="B80" s="2977" t="s">
        <v>719</v>
      </c>
      <c r="C80" s="2978" t="s">
        <v>557</v>
      </c>
      <c r="D80" s="2972">
        <v>99.999999999999986</v>
      </c>
      <c r="E80" s="2973">
        <v>18.75</v>
      </c>
      <c r="F80" s="2974">
        <v>29.032258064516132</v>
      </c>
      <c r="G80" s="2975">
        <v>9.375</v>
      </c>
      <c r="H80" s="2976">
        <v>61.29032258064516</v>
      </c>
      <c r="I80" s="2973">
        <v>34.375</v>
      </c>
      <c r="J80" s="2974">
        <v>3.225806451612903</v>
      </c>
      <c r="K80" s="2975">
        <v>37.5</v>
      </c>
      <c r="L80" s="2976">
        <v>3.225806451612903</v>
      </c>
      <c r="M80" s="2973">
        <v>0</v>
      </c>
      <c r="N80" s="2976">
        <v>3.225806451612903</v>
      </c>
    </row>
    <row r="81" spans="2:14" x14ac:dyDescent="0.25">
      <c r="B81" s="2970" t="s">
        <v>720</v>
      </c>
      <c r="C81" s="2971" t="s">
        <v>558</v>
      </c>
      <c r="D81" s="2972">
        <v>99.999999999999986</v>
      </c>
      <c r="E81" s="2973">
        <v>16.666666666666664</v>
      </c>
      <c r="F81" s="2974">
        <v>38.70967741935484</v>
      </c>
      <c r="G81" s="2975">
        <v>8.3333333333333321</v>
      </c>
      <c r="H81" s="2976">
        <v>54.838709677419352</v>
      </c>
      <c r="I81" s="2973">
        <v>27.777777777777779</v>
      </c>
      <c r="J81" s="2974">
        <v>0</v>
      </c>
      <c r="K81" s="2975">
        <v>47.222222222222221</v>
      </c>
      <c r="L81" s="2976">
        <v>3.225806451612903</v>
      </c>
      <c r="M81" s="2973">
        <v>0</v>
      </c>
      <c r="N81" s="2976">
        <v>3.225806451612903</v>
      </c>
    </row>
    <row r="82" spans="2:14" x14ac:dyDescent="0.25">
      <c r="B82" s="2970" t="s">
        <v>1026</v>
      </c>
      <c r="C82" s="2971" t="s">
        <v>559</v>
      </c>
      <c r="D82" s="2972">
        <v>100</v>
      </c>
      <c r="E82" s="2973">
        <v>60</v>
      </c>
      <c r="F82" s="2974">
        <v>0</v>
      </c>
      <c r="G82" s="2975">
        <v>4</v>
      </c>
      <c r="H82" s="2976">
        <v>60</v>
      </c>
      <c r="I82" s="2973">
        <v>0</v>
      </c>
      <c r="J82" s="2974">
        <v>0</v>
      </c>
      <c r="K82" s="2975">
        <v>32</v>
      </c>
      <c r="L82" s="2976">
        <v>40</v>
      </c>
      <c r="M82" s="2973">
        <v>4</v>
      </c>
      <c r="N82" s="2976">
        <v>0</v>
      </c>
    </row>
    <row r="83" spans="2:14" x14ac:dyDescent="0.25">
      <c r="B83" s="2970" t="s">
        <v>1027</v>
      </c>
      <c r="C83" s="2971" t="s">
        <v>560</v>
      </c>
      <c r="D83" s="2972">
        <v>100</v>
      </c>
      <c r="E83" s="2973">
        <v>0</v>
      </c>
      <c r="F83" s="2974">
        <v>0</v>
      </c>
      <c r="G83" s="2975">
        <v>28.571428571428569</v>
      </c>
      <c r="H83" s="2976">
        <v>0</v>
      </c>
      <c r="I83" s="2973">
        <v>0</v>
      </c>
      <c r="J83" s="2974">
        <v>0</v>
      </c>
      <c r="K83" s="2975">
        <v>71.428571428571431</v>
      </c>
      <c r="L83" s="2976">
        <v>100</v>
      </c>
      <c r="M83" s="2973">
        <v>0</v>
      </c>
      <c r="N83" s="2976">
        <v>0</v>
      </c>
    </row>
    <row r="84" spans="2:14" x14ac:dyDescent="0.25">
      <c r="B84" s="2977" t="s">
        <v>1037</v>
      </c>
      <c r="C84" s="2978" t="s">
        <v>731</v>
      </c>
      <c r="D84" s="2972">
        <v>100</v>
      </c>
      <c r="E84" s="2973">
        <v>0</v>
      </c>
      <c r="F84" s="2974">
        <v>0</v>
      </c>
      <c r="G84" s="2975">
        <v>0</v>
      </c>
      <c r="H84" s="2976">
        <v>0</v>
      </c>
      <c r="I84" s="2973">
        <v>50</v>
      </c>
      <c r="J84" s="2974">
        <v>0</v>
      </c>
      <c r="K84" s="2975">
        <v>0</v>
      </c>
      <c r="L84" s="2976">
        <v>100</v>
      </c>
      <c r="M84" s="2973">
        <v>50</v>
      </c>
      <c r="N84" s="2976">
        <v>0</v>
      </c>
    </row>
    <row r="85" spans="2:14" x14ac:dyDescent="0.25">
      <c r="B85" s="2977" t="s">
        <v>751</v>
      </c>
      <c r="C85" s="2978" t="s">
        <v>2743</v>
      </c>
      <c r="D85" s="2972">
        <v>100</v>
      </c>
      <c r="E85" s="2973" t="s">
        <v>613</v>
      </c>
      <c r="F85" s="2974">
        <v>50</v>
      </c>
      <c r="G85" s="2975" t="s">
        <v>613</v>
      </c>
      <c r="H85" s="2976">
        <v>0</v>
      </c>
      <c r="I85" s="2973" t="s">
        <v>613</v>
      </c>
      <c r="J85" s="2974">
        <v>0</v>
      </c>
      <c r="K85" s="2975" t="s">
        <v>613</v>
      </c>
      <c r="L85" s="2976">
        <v>50</v>
      </c>
      <c r="M85" s="2973" t="s">
        <v>613</v>
      </c>
      <c r="N85" s="2976">
        <v>0</v>
      </c>
    </row>
    <row r="86" spans="2:14" x14ac:dyDescent="0.25">
      <c r="B86" s="2970" t="s">
        <v>1060</v>
      </c>
      <c r="C86" s="2971" t="s">
        <v>754</v>
      </c>
      <c r="D86" s="2972">
        <v>99.999999999999986</v>
      </c>
      <c r="E86" s="2973">
        <v>83.333333333333343</v>
      </c>
      <c r="F86" s="2974">
        <v>47.619047619047613</v>
      </c>
      <c r="G86" s="2975">
        <v>0</v>
      </c>
      <c r="H86" s="2976">
        <v>9.5238095238095237</v>
      </c>
      <c r="I86" s="2973">
        <v>16.666666666666664</v>
      </c>
      <c r="J86" s="2974">
        <v>9.5238095238095237</v>
      </c>
      <c r="K86" s="2975">
        <v>0</v>
      </c>
      <c r="L86" s="2976">
        <v>28.571428571428569</v>
      </c>
      <c r="M86" s="2973">
        <v>0</v>
      </c>
      <c r="N86" s="2976">
        <v>4.7619047619047619</v>
      </c>
    </row>
    <row r="87" spans="2:14" ht="30" x14ac:dyDescent="0.25">
      <c r="B87" s="2970" t="s">
        <v>757</v>
      </c>
      <c r="C87" s="2971" t="s">
        <v>1429</v>
      </c>
      <c r="D87" s="2972">
        <v>100</v>
      </c>
      <c r="E87" s="2973">
        <v>30</v>
      </c>
      <c r="F87" s="2974">
        <v>78.571428571428569</v>
      </c>
      <c r="G87" s="2975">
        <v>0</v>
      </c>
      <c r="H87" s="2976">
        <v>14.285714285714285</v>
      </c>
      <c r="I87" s="2973">
        <v>0</v>
      </c>
      <c r="J87" s="2974">
        <v>7.1428571428571423</v>
      </c>
      <c r="K87" s="2975">
        <v>0</v>
      </c>
      <c r="L87" s="2976">
        <v>0</v>
      </c>
      <c r="M87" s="2973">
        <v>70</v>
      </c>
      <c r="N87" s="2976">
        <v>0</v>
      </c>
    </row>
    <row r="88" spans="2:14" ht="15.75" thickBot="1" x14ac:dyDescent="0.3">
      <c r="B88" s="2970" t="s">
        <v>1071</v>
      </c>
      <c r="C88" s="2971" t="s">
        <v>409</v>
      </c>
      <c r="D88" s="2972">
        <v>0</v>
      </c>
      <c r="E88" s="2973">
        <v>100</v>
      </c>
      <c r="F88" s="2974" t="s">
        <v>613</v>
      </c>
      <c r="G88" s="2975">
        <v>0</v>
      </c>
      <c r="H88" s="2976" t="s">
        <v>613</v>
      </c>
      <c r="I88" s="2973">
        <v>0</v>
      </c>
      <c r="J88" s="2974" t="s">
        <v>613</v>
      </c>
      <c r="K88" s="2975">
        <v>0</v>
      </c>
      <c r="L88" s="2976" t="s">
        <v>613</v>
      </c>
      <c r="M88" s="2973">
        <v>0</v>
      </c>
      <c r="N88" s="2976" t="s">
        <v>613</v>
      </c>
    </row>
    <row r="89" spans="2:14" ht="15.75" thickBot="1" x14ac:dyDescent="0.3">
      <c r="B89" s="7844" t="s">
        <v>14</v>
      </c>
      <c r="C89" s="7845"/>
      <c r="D89" s="2979">
        <v>100</v>
      </c>
      <c r="E89" s="6505">
        <v>6.9843878389482335</v>
      </c>
      <c r="F89" s="2980">
        <v>12.756264236902052</v>
      </c>
      <c r="G89" s="6506">
        <v>41.741988496302383</v>
      </c>
      <c r="H89" s="2981">
        <v>31.207289293849662</v>
      </c>
      <c r="I89" s="6505">
        <v>16.187345932621199</v>
      </c>
      <c r="J89" s="2980">
        <v>23.120728929384963</v>
      </c>
      <c r="K89" s="6506">
        <v>24.075595727198028</v>
      </c>
      <c r="L89" s="2981">
        <v>29.726651480637813</v>
      </c>
      <c r="M89" s="6505">
        <v>11.010682004930155</v>
      </c>
      <c r="N89" s="2981">
        <v>3.1890660592255129</v>
      </c>
    </row>
    <row r="90" spans="2:14" x14ac:dyDescent="0.25">
      <c r="B90"/>
      <c r="C90"/>
      <c r="D90"/>
      <c r="E90"/>
      <c r="F90"/>
      <c r="G90"/>
      <c r="H90"/>
      <c r="I90"/>
      <c r="J90"/>
      <c r="K90"/>
      <c r="L90"/>
      <c r="M90"/>
      <c r="N90"/>
    </row>
    <row r="91" spans="2:14" x14ac:dyDescent="0.25">
      <c r="B91"/>
      <c r="C91"/>
      <c r="D91"/>
      <c r="E91"/>
      <c r="F91"/>
      <c r="G91"/>
      <c r="H91"/>
      <c r="I91"/>
      <c r="J91"/>
      <c r="K91"/>
      <c r="L91"/>
      <c r="M91"/>
      <c r="N91"/>
    </row>
    <row r="95" spans="2:14" x14ac:dyDescent="0.25">
      <c r="B95" s="431" t="s">
        <v>1430</v>
      </c>
      <c r="C95" s="431"/>
    </row>
    <row r="96" spans="2:14" ht="15.75" thickBot="1" x14ac:dyDescent="0.3">
      <c r="C96" s="2667"/>
    </row>
    <row r="97" spans="2:14" ht="15.75" thickBot="1" x14ac:dyDescent="0.3">
      <c r="B97" s="7846" t="s">
        <v>1367</v>
      </c>
      <c r="C97" s="7849" t="s">
        <v>1215</v>
      </c>
      <c r="D97" s="7491" t="s">
        <v>2611</v>
      </c>
      <c r="E97" s="7862" t="s">
        <v>1392</v>
      </c>
      <c r="F97" s="7863"/>
      <c r="G97" s="7863"/>
      <c r="H97" s="7863"/>
      <c r="I97" s="7863"/>
      <c r="J97" s="7863"/>
      <c r="K97" s="7863"/>
      <c r="L97" s="7863"/>
      <c r="M97" s="7863"/>
      <c r="N97" s="7864"/>
    </row>
    <row r="98" spans="2:14" x14ac:dyDescent="0.25">
      <c r="B98" s="7847"/>
      <c r="C98" s="7850"/>
      <c r="D98" s="7872"/>
      <c r="E98" s="7865" t="s">
        <v>1393</v>
      </c>
      <c r="F98" s="7866"/>
      <c r="G98" s="7865" t="s">
        <v>1394</v>
      </c>
      <c r="H98" s="7866"/>
      <c r="I98" s="7865" t="s">
        <v>1395</v>
      </c>
      <c r="J98" s="7866"/>
      <c r="K98" s="7865" t="s">
        <v>1396</v>
      </c>
      <c r="L98" s="7866"/>
      <c r="M98" s="7867" t="s">
        <v>1397</v>
      </c>
      <c r="N98" s="7868"/>
    </row>
    <row r="99" spans="2:14" ht="15.75" thickBot="1" x14ac:dyDescent="0.3">
      <c r="B99" s="7848"/>
      <c r="C99" s="7851"/>
      <c r="D99" s="7873"/>
      <c r="E99" s="2966" t="s">
        <v>1</v>
      </c>
      <c r="F99" s="2967" t="s">
        <v>2360</v>
      </c>
      <c r="G99" s="2968" t="s">
        <v>1</v>
      </c>
      <c r="H99" s="2969" t="s">
        <v>2360</v>
      </c>
      <c r="I99" s="2966" t="s">
        <v>1</v>
      </c>
      <c r="J99" s="2967" t="s">
        <v>2360</v>
      </c>
      <c r="K99" s="2968" t="s">
        <v>1</v>
      </c>
      <c r="L99" s="2969" t="s">
        <v>2360</v>
      </c>
      <c r="M99" s="2966" t="s">
        <v>1</v>
      </c>
      <c r="N99" s="2969" t="s">
        <v>2360</v>
      </c>
    </row>
    <row r="100" spans="2:14" x14ac:dyDescent="0.25">
      <c r="B100" s="2970" t="s">
        <v>448</v>
      </c>
      <c r="C100" s="2971" t="s">
        <v>449</v>
      </c>
      <c r="D100" s="2982">
        <v>9</v>
      </c>
      <c r="E100" s="2983">
        <v>0</v>
      </c>
      <c r="F100" s="2984">
        <v>0</v>
      </c>
      <c r="G100" s="2985">
        <v>0</v>
      </c>
      <c r="H100" s="2986">
        <v>0</v>
      </c>
      <c r="I100" s="2983">
        <v>0</v>
      </c>
      <c r="J100" s="2984">
        <v>0</v>
      </c>
      <c r="K100" s="2985">
        <v>0</v>
      </c>
      <c r="L100" s="2986">
        <v>0</v>
      </c>
      <c r="M100" s="2983">
        <v>18</v>
      </c>
      <c r="N100" s="2986">
        <v>9</v>
      </c>
    </row>
    <row r="101" spans="2:14" x14ac:dyDescent="0.25">
      <c r="B101" s="2977" t="s">
        <v>829</v>
      </c>
      <c r="C101" s="2978" t="s">
        <v>388</v>
      </c>
      <c r="D101" s="2982">
        <v>1</v>
      </c>
      <c r="E101" s="2983">
        <v>0</v>
      </c>
      <c r="F101" s="2984">
        <v>0</v>
      </c>
      <c r="G101" s="2985">
        <v>0</v>
      </c>
      <c r="H101" s="2986">
        <v>0</v>
      </c>
      <c r="I101" s="2983">
        <v>0</v>
      </c>
      <c r="J101" s="2984">
        <v>0</v>
      </c>
      <c r="K101" s="2985">
        <v>0</v>
      </c>
      <c r="L101" s="2986">
        <v>0</v>
      </c>
      <c r="M101" s="2983">
        <v>0</v>
      </c>
      <c r="N101" s="2986">
        <v>1</v>
      </c>
    </row>
    <row r="102" spans="2:14" x14ac:dyDescent="0.25">
      <c r="B102" s="2977" t="s">
        <v>831</v>
      </c>
      <c r="C102" s="2978" t="s">
        <v>390</v>
      </c>
      <c r="D102" s="2982">
        <v>2</v>
      </c>
      <c r="E102" s="2983">
        <v>0</v>
      </c>
      <c r="F102" s="2984">
        <v>0</v>
      </c>
      <c r="G102" s="2985">
        <v>0</v>
      </c>
      <c r="H102" s="2986">
        <v>1</v>
      </c>
      <c r="I102" s="2983">
        <v>0</v>
      </c>
      <c r="J102" s="2984">
        <v>0</v>
      </c>
      <c r="K102" s="2985">
        <v>0</v>
      </c>
      <c r="L102" s="2986">
        <v>0</v>
      </c>
      <c r="M102" s="2983">
        <v>1</v>
      </c>
      <c r="N102" s="2986">
        <v>1</v>
      </c>
    </row>
    <row r="103" spans="2:14" x14ac:dyDescent="0.25">
      <c r="B103" s="2970" t="s">
        <v>450</v>
      </c>
      <c r="C103" s="2971" t="s">
        <v>231</v>
      </c>
      <c r="D103" s="2982">
        <v>1</v>
      </c>
      <c r="E103" s="2983">
        <v>4</v>
      </c>
      <c r="F103" s="2984">
        <v>1</v>
      </c>
      <c r="G103" s="2985">
        <v>0</v>
      </c>
      <c r="H103" s="2986">
        <v>0</v>
      </c>
      <c r="I103" s="2983">
        <v>0</v>
      </c>
      <c r="J103" s="2984">
        <v>0</v>
      </c>
      <c r="K103" s="2985">
        <v>0</v>
      </c>
      <c r="L103" s="2986">
        <v>0</v>
      </c>
      <c r="M103" s="2983">
        <v>0</v>
      </c>
      <c r="N103" s="2986">
        <v>0</v>
      </c>
    </row>
    <row r="104" spans="2:14" x14ac:dyDescent="0.25">
      <c r="B104" s="2977" t="s">
        <v>919</v>
      </c>
      <c r="C104" s="2978" t="s">
        <v>649</v>
      </c>
      <c r="D104" s="2982">
        <v>2</v>
      </c>
      <c r="E104" s="2983">
        <v>0</v>
      </c>
      <c r="F104" s="2984">
        <v>0</v>
      </c>
      <c r="G104" s="2985">
        <v>0</v>
      </c>
      <c r="H104" s="2986">
        <v>0</v>
      </c>
      <c r="I104" s="2983">
        <v>0</v>
      </c>
      <c r="J104" s="2984">
        <v>2</v>
      </c>
      <c r="K104" s="2985">
        <v>0</v>
      </c>
      <c r="L104" s="2986">
        <v>0</v>
      </c>
      <c r="M104" s="2983">
        <v>0</v>
      </c>
      <c r="N104" s="2986">
        <v>0</v>
      </c>
    </row>
    <row r="105" spans="2:14" x14ac:dyDescent="0.25">
      <c r="B105" s="2970" t="s">
        <v>656</v>
      </c>
      <c r="C105" s="2971" t="s">
        <v>657</v>
      </c>
      <c r="D105" s="2982">
        <v>93</v>
      </c>
      <c r="E105" s="2983">
        <v>7</v>
      </c>
      <c r="F105" s="2984">
        <v>58</v>
      </c>
      <c r="G105" s="2985">
        <v>26</v>
      </c>
      <c r="H105" s="2986">
        <v>22</v>
      </c>
      <c r="I105" s="2983">
        <v>0</v>
      </c>
      <c r="J105" s="2984">
        <v>4</v>
      </c>
      <c r="K105" s="2985">
        <v>0</v>
      </c>
      <c r="L105" s="2986">
        <v>9</v>
      </c>
      <c r="M105" s="2983">
        <v>0</v>
      </c>
      <c r="N105" s="2986">
        <v>0</v>
      </c>
    </row>
    <row r="106" spans="2:14" x14ac:dyDescent="0.25">
      <c r="B106" s="2977" t="s">
        <v>929</v>
      </c>
      <c r="C106" s="2978" t="s">
        <v>1115</v>
      </c>
      <c r="D106" s="2982">
        <v>17</v>
      </c>
      <c r="E106" s="2983">
        <v>0</v>
      </c>
      <c r="F106" s="2984">
        <v>0</v>
      </c>
      <c r="G106" s="2985">
        <v>2</v>
      </c>
      <c r="H106" s="2986">
        <v>17</v>
      </c>
      <c r="I106" s="2983">
        <v>0</v>
      </c>
      <c r="J106" s="2984">
        <v>0</v>
      </c>
      <c r="K106" s="2985">
        <v>0</v>
      </c>
      <c r="L106" s="2986">
        <v>0</v>
      </c>
      <c r="M106" s="2983">
        <v>0</v>
      </c>
      <c r="N106" s="2986">
        <v>0</v>
      </c>
    </row>
    <row r="107" spans="2:14" x14ac:dyDescent="0.25">
      <c r="B107" s="2977" t="s">
        <v>942</v>
      </c>
      <c r="C107" s="2978" t="s">
        <v>664</v>
      </c>
      <c r="D107" s="2982">
        <v>17</v>
      </c>
      <c r="E107" s="2983">
        <v>0</v>
      </c>
      <c r="F107" s="2984">
        <v>0</v>
      </c>
      <c r="G107" s="2985">
        <v>0</v>
      </c>
      <c r="H107" s="2986">
        <v>0</v>
      </c>
      <c r="I107" s="2983">
        <v>0</v>
      </c>
      <c r="J107" s="2984">
        <v>17</v>
      </c>
      <c r="K107" s="2985">
        <v>0</v>
      </c>
      <c r="L107" s="2986">
        <v>0</v>
      </c>
      <c r="M107" s="2983">
        <v>0</v>
      </c>
      <c r="N107" s="2986">
        <v>0</v>
      </c>
    </row>
    <row r="108" spans="2:14" x14ac:dyDescent="0.25">
      <c r="B108" s="2977" t="s">
        <v>952</v>
      </c>
      <c r="C108" s="2978" t="s">
        <v>371</v>
      </c>
      <c r="D108" s="2982">
        <v>0</v>
      </c>
      <c r="E108" s="2983">
        <v>0</v>
      </c>
      <c r="F108" s="2984">
        <v>0</v>
      </c>
      <c r="G108" s="2985">
        <v>2</v>
      </c>
      <c r="H108" s="2986">
        <v>0</v>
      </c>
      <c r="I108" s="2983">
        <v>0</v>
      </c>
      <c r="J108" s="2984">
        <v>0</v>
      </c>
      <c r="K108" s="2985">
        <v>0</v>
      </c>
      <c r="L108" s="2986">
        <v>0</v>
      </c>
      <c r="M108" s="2983">
        <v>0</v>
      </c>
      <c r="N108" s="2986">
        <v>0</v>
      </c>
    </row>
    <row r="109" spans="2:14" ht="30" x14ac:dyDescent="0.25">
      <c r="B109" s="2970" t="s">
        <v>956</v>
      </c>
      <c r="C109" s="2971" t="s">
        <v>1428</v>
      </c>
      <c r="D109" s="2982">
        <v>0</v>
      </c>
      <c r="E109" s="2983">
        <v>1</v>
      </c>
      <c r="F109" s="2984">
        <v>0</v>
      </c>
      <c r="G109" s="2985">
        <v>0</v>
      </c>
      <c r="H109" s="2986">
        <v>0</v>
      </c>
      <c r="I109" s="2983">
        <v>0</v>
      </c>
      <c r="J109" s="2984">
        <v>0</v>
      </c>
      <c r="K109" s="2985">
        <v>0</v>
      </c>
      <c r="L109" s="2986">
        <v>0</v>
      </c>
      <c r="M109" s="2983">
        <v>0</v>
      </c>
      <c r="N109" s="2986">
        <v>0</v>
      </c>
    </row>
    <row r="110" spans="2:14" x14ac:dyDescent="0.25">
      <c r="B110" s="2977" t="s">
        <v>971</v>
      </c>
      <c r="C110" s="2978" t="s">
        <v>675</v>
      </c>
      <c r="D110" s="2982">
        <v>0</v>
      </c>
      <c r="E110" s="2983">
        <v>0</v>
      </c>
      <c r="F110" s="2984">
        <v>0</v>
      </c>
      <c r="G110" s="2985">
        <v>0</v>
      </c>
      <c r="H110" s="2986">
        <v>0</v>
      </c>
      <c r="I110" s="2983">
        <v>0</v>
      </c>
      <c r="J110" s="2984">
        <v>0</v>
      </c>
      <c r="K110" s="2985">
        <v>0</v>
      </c>
      <c r="L110" s="2986">
        <v>0</v>
      </c>
      <c r="M110" s="2983">
        <v>3</v>
      </c>
      <c r="N110" s="2986">
        <v>0</v>
      </c>
    </row>
    <row r="111" spans="2:14" x14ac:dyDescent="0.25">
      <c r="B111" s="2977" t="s">
        <v>479</v>
      </c>
      <c r="C111" s="2978" t="s">
        <v>480</v>
      </c>
      <c r="D111" s="2982">
        <v>1</v>
      </c>
      <c r="E111" s="2983">
        <v>0</v>
      </c>
      <c r="F111" s="2984">
        <v>0</v>
      </c>
      <c r="G111" s="2985">
        <v>0</v>
      </c>
      <c r="H111" s="2986">
        <v>1</v>
      </c>
      <c r="I111" s="2983">
        <v>0</v>
      </c>
      <c r="J111" s="2984">
        <v>0</v>
      </c>
      <c r="K111" s="2985">
        <v>0</v>
      </c>
      <c r="L111" s="2986">
        <v>0</v>
      </c>
      <c r="M111" s="2983">
        <v>0</v>
      </c>
      <c r="N111" s="2986">
        <v>0</v>
      </c>
    </row>
    <row r="112" spans="2:14" ht="30" x14ac:dyDescent="0.25">
      <c r="B112" s="2970" t="s">
        <v>686</v>
      </c>
      <c r="C112" s="2971" t="s">
        <v>532</v>
      </c>
      <c r="D112" s="2982">
        <v>68</v>
      </c>
      <c r="E112" s="2983">
        <v>1</v>
      </c>
      <c r="F112" s="2984">
        <v>0</v>
      </c>
      <c r="G112" s="2985">
        <v>2</v>
      </c>
      <c r="H112" s="2986">
        <v>0</v>
      </c>
      <c r="I112" s="2983">
        <v>0</v>
      </c>
      <c r="J112" s="2984">
        <v>0</v>
      </c>
      <c r="K112" s="2985">
        <v>35</v>
      </c>
      <c r="L112" s="2986">
        <v>66</v>
      </c>
      <c r="M112" s="2983">
        <v>2</v>
      </c>
      <c r="N112" s="2986">
        <v>2</v>
      </c>
    </row>
    <row r="113" spans="2:14" ht="30" x14ac:dyDescent="0.25">
      <c r="B113" s="2970" t="s">
        <v>985</v>
      </c>
      <c r="C113" s="2971" t="s">
        <v>534</v>
      </c>
      <c r="D113" s="2982">
        <v>0</v>
      </c>
      <c r="E113" s="2983">
        <v>0</v>
      </c>
      <c r="F113" s="2984">
        <v>0</v>
      </c>
      <c r="G113" s="2985">
        <v>1</v>
      </c>
      <c r="H113" s="2986">
        <v>0</v>
      </c>
      <c r="I113" s="2983">
        <v>0</v>
      </c>
      <c r="J113" s="2984">
        <v>0</v>
      </c>
      <c r="K113" s="2985">
        <v>0</v>
      </c>
      <c r="L113" s="2986">
        <v>0</v>
      </c>
      <c r="M113" s="2983">
        <v>0</v>
      </c>
      <c r="N113" s="2986">
        <v>0</v>
      </c>
    </row>
    <row r="114" spans="2:14" x14ac:dyDescent="0.25">
      <c r="B114" s="2977" t="s">
        <v>989</v>
      </c>
      <c r="C114" s="2978" t="s">
        <v>538</v>
      </c>
      <c r="D114" s="2982">
        <v>0</v>
      </c>
      <c r="E114" s="2983">
        <v>0</v>
      </c>
      <c r="F114" s="2984">
        <v>0</v>
      </c>
      <c r="G114" s="2985">
        <v>14</v>
      </c>
      <c r="H114" s="2986">
        <v>0</v>
      </c>
      <c r="I114" s="2983">
        <v>0</v>
      </c>
      <c r="J114" s="2984">
        <v>0</v>
      </c>
      <c r="K114" s="2985">
        <v>0</v>
      </c>
      <c r="L114" s="2986">
        <v>0</v>
      </c>
      <c r="M114" s="2983">
        <v>0</v>
      </c>
      <c r="N114" s="2986">
        <v>0</v>
      </c>
    </row>
    <row r="115" spans="2:14" x14ac:dyDescent="0.25">
      <c r="B115" s="2970" t="s">
        <v>990</v>
      </c>
      <c r="C115" s="2971" t="s">
        <v>539</v>
      </c>
      <c r="D115" s="2982">
        <v>0</v>
      </c>
      <c r="E115" s="2983">
        <v>0</v>
      </c>
      <c r="F115" s="2984">
        <v>0</v>
      </c>
      <c r="G115" s="2985">
        <v>13</v>
      </c>
      <c r="H115" s="2986">
        <v>0</v>
      </c>
      <c r="I115" s="2983">
        <v>0</v>
      </c>
      <c r="J115" s="2984">
        <v>0</v>
      </c>
      <c r="K115" s="2985">
        <v>0</v>
      </c>
      <c r="L115" s="2986">
        <v>0</v>
      </c>
      <c r="M115" s="2983">
        <v>0</v>
      </c>
      <c r="N115" s="2986">
        <v>0</v>
      </c>
    </row>
    <row r="116" spans="2:14" x14ac:dyDescent="0.25">
      <c r="B116" s="2970" t="s">
        <v>687</v>
      </c>
      <c r="C116" s="2971" t="s">
        <v>542</v>
      </c>
      <c r="D116" s="2982">
        <v>118</v>
      </c>
      <c r="E116" s="2983">
        <v>27</v>
      </c>
      <c r="F116" s="2984">
        <v>0</v>
      </c>
      <c r="G116" s="2985">
        <v>4</v>
      </c>
      <c r="H116" s="2986">
        <v>0</v>
      </c>
      <c r="I116" s="2983">
        <v>0</v>
      </c>
      <c r="J116" s="2984">
        <v>0</v>
      </c>
      <c r="K116" s="2985">
        <v>7</v>
      </c>
      <c r="L116" s="2986">
        <v>118</v>
      </c>
      <c r="M116" s="2983">
        <v>0</v>
      </c>
      <c r="N116" s="2986">
        <v>0</v>
      </c>
    </row>
    <row r="117" spans="2:14" x14ac:dyDescent="0.25">
      <c r="B117" s="2970" t="s">
        <v>688</v>
      </c>
      <c r="C117" s="2971" t="s">
        <v>587</v>
      </c>
      <c r="D117" s="2982">
        <v>0</v>
      </c>
      <c r="E117" s="2983">
        <v>0</v>
      </c>
      <c r="F117" s="2984">
        <v>0</v>
      </c>
      <c r="G117" s="2985">
        <v>0</v>
      </c>
      <c r="H117" s="2986">
        <v>0</v>
      </c>
      <c r="I117" s="2983">
        <v>67</v>
      </c>
      <c r="J117" s="2984">
        <v>0</v>
      </c>
      <c r="K117" s="2985">
        <v>0</v>
      </c>
      <c r="L117" s="2986">
        <v>0</v>
      </c>
      <c r="M117" s="2983">
        <v>0</v>
      </c>
      <c r="N117" s="2986">
        <v>0</v>
      </c>
    </row>
    <row r="118" spans="2:14" x14ac:dyDescent="0.25">
      <c r="B118" s="2970" t="s">
        <v>993</v>
      </c>
      <c r="C118" s="2971" t="s">
        <v>543</v>
      </c>
      <c r="D118" s="2982">
        <v>2</v>
      </c>
      <c r="E118" s="2983">
        <v>0</v>
      </c>
      <c r="F118" s="2984">
        <v>0</v>
      </c>
      <c r="G118" s="2985">
        <v>0</v>
      </c>
      <c r="H118" s="2986">
        <v>0</v>
      </c>
      <c r="I118" s="2983">
        <v>0</v>
      </c>
      <c r="J118" s="2984">
        <v>0</v>
      </c>
      <c r="K118" s="2985">
        <v>0</v>
      </c>
      <c r="L118" s="2986">
        <v>2</v>
      </c>
      <c r="M118" s="2983">
        <v>0</v>
      </c>
      <c r="N118" s="2986">
        <v>0</v>
      </c>
    </row>
    <row r="119" spans="2:14" x14ac:dyDescent="0.25">
      <c r="B119" s="2970" t="s">
        <v>691</v>
      </c>
      <c r="C119" s="2971" t="s">
        <v>586</v>
      </c>
      <c r="D119" s="2982">
        <v>4</v>
      </c>
      <c r="E119" s="2983">
        <v>0</v>
      </c>
      <c r="F119" s="2984">
        <v>3</v>
      </c>
      <c r="G119" s="2985">
        <v>0</v>
      </c>
      <c r="H119" s="2986">
        <v>0</v>
      </c>
      <c r="I119" s="2983">
        <v>70</v>
      </c>
      <c r="J119" s="2984">
        <v>1</v>
      </c>
      <c r="K119" s="2985">
        <v>0</v>
      </c>
      <c r="L119" s="2986">
        <v>0</v>
      </c>
      <c r="M119" s="2983">
        <v>0</v>
      </c>
      <c r="N119" s="2986">
        <v>0</v>
      </c>
    </row>
    <row r="120" spans="2:14" x14ac:dyDescent="0.25">
      <c r="B120" s="2970" t="s">
        <v>998</v>
      </c>
      <c r="C120" s="2971" t="s">
        <v>549</v>
      </c>
      <c r="D120" s="2982">
        <v>14</v>
      </c>
      <c r="E120" s="2983">
        <v>0</v>
      </c>
      <c r="F120" s="2984">
        <v>0</v>
      </c>
      <c r="G120" s="2985">
        <v>0</v>
      </c>
      <c r="H120" s="2986">
        <v>0</v>
      </c>
      <c r="I120" s="2983">
        <v>0</v>
      </c>
      <c r="J120" s="2984">
        <v>0</v>
      </c>
      <c r="K120" s="2985">
        <v>5</v>
      </c>
      <c r="L120" s="2986">
        <v>2</v>
      </c>
      <c r="M120" s="2983">
        <v>8</v>
      </c>
      <c r="N120" s="2986">
        <v>12</v>
      </c>
    </row>
    <row r="121" spans="2:14" x14ac:dyDescent="0.25">
      <c r="B121" s="2977" t="s">
        <v>705</v>
      </c>
      <c r="C121" s="2978" t="s">
        <v>706</v>
      </c>
      <c r="D121" s="2982">
        <v>50</v>
      </c>
      <c r="E121" s="2983">
        <v>1</v>
      </c>
      <c r="F121" s="2984">
        <v>2</v>
      </c>
      <c r="G121" s="2985">
        <v>92</v>
      </c>
      <c r="H121" s="2986">
        <v>27</v>
      </c>
      <c r="I121" s="2983">
        <v>0</v>
      </c>
      <c r="J121" s="2984">
        <v>0</v>
      </c>
      <c r="K121" s="2985">
        <v>11</v>
      </c>
      <c r="L121" s="2986">
        <v>21</v>
      </c>
      <c r="M121" s="2983">
        <v>0</v>
      </c>
      <c r="N121" s="2986">
        <v>0</v>
      </c>
    </row>
    <row r="122" spans="2:14" x14ac:dyDescent="0.25">
      <c r="B122" s="2970" t="s">
        <v>707</v>
      </c>
      <c r="C122" s="2971" t="s">
        <v>552</v>
      </c>
      <c r="D122" s="2982">
        <v>10</v>
      </c>
      <c r="E122" s="2983">
        <v>0</v>
      </c>
      <c r="F122" s="2984">
        <v>0</v>
      </c>
      <c r="G122" s="2985">
        <v>1</v>
      </c>
      <c r="H122" s="2986">
        <v>0</v>
      </c>
      <c r="I122" s="2983">
        <v>5</v>
      </c>
      <c r="J122" s="2984">
        <v>10</v>
      </c>
      <c r="K122" s="2985">
        <v>172</v>
      </c>
      <c r="L122" s="2986">
        <v>0</v>
      </c>
      <c r="M122" s="2983">
        <v>0</v>
      </c>
      <c r="N122" s="2986">
        <v>0</v>
      </c>
    </row>
    <row r="123" spans="2:14" x14ac:dyDescent="0.25">
      <c r="B123" s="2970" t="s">
        <v>1014</v>
      </c>
      <c r="C123" s="2971" t="s">
        <v>708</v>
      </c>
      <c r="D123" s="2982">
        <v>113</v>
      </c>
      <c r="E123" s="2983">
        <v>1</v>
      </c>
      <c r="F123" s="2984">
        <v>0</v>
      </c>
      <c r="G123" s="2985">
        <v>333</v>
      </c>
      <c r="H123" s="2986">
        <v>113</v>
      </c>
      <c r="I123" s="2983">
        <v>0</v>
      </c>
      <c r="J123" s="2984">
        <v>0</v>
      </c>
      <c r="K123" s="2985">
        <v>11</v>
      </c>
      <c r="L123" s="2986">
        <v>0</v>
      </c>
      <c r="M123" s="2983">
        <v>0</v>
      </c>
      <c r="N123" s="2986">
        <v>0</v>
      </c>
    </row>
    <row r="124" spans="2:14" ht="30" x14ac:dyDescent="0.25">
      <c r="B124" s="2970" t="s">
        <v>1015</v>
      </c>
      <c r="C124" s="2971" t="s">
        <v>1464</v>
      </c>
      <c r="D124" s="2982">
        <v>91</v>
      </c>
      <c r="E124" s="2983">
        <v>0</v>
      </c>
      <c r="F124" s="2984">
        <v>0</v>
      </c>
      <c r="G124" s="2985">
        <v>0</v>
      </c>
      <c r="H124" s="2986">
        <v>0</v>
      </c>
      <c r="I124" s="2983">
        <v>0</v>
      </c>
      <c r="J124" s="2984">
        <v>91</v>
      </c>
      <c r="K124" s="2985">
        <v>0</v>
      </c>
      <c r="L124" s="2986">
        <v>0</v>
      </c>
      <c r="M124" s="2983">
        <v>0</v>
      </c>
      <c r="N124" s="2986">
        <v>0</v>
      </c>
    </row>
    <row r="125" spans="2:14" x14ac:dyDescent="0.25">
      <c r="B125" s="2970" t="s">
        <v>718</v>
      </c>
      <c r="C125" s="2971" t="s">
        <v>555</v>
      </c>
      <c r="D125" s="2982">
        <v>154</v>
      </c>
      <c r="E125" s="2983">
        <v>2</v>
      </c>
      <c r="F125" s="2984">
        <v>0</v>
      </c>
      <c r="G125" s="2985">
        <v>9</v>
      </c>
      <c r="H125" s="2986">
        <v>50</v>
      </c>
      <c r="I125" s="2983">
        <v>32</v>
      </c>
      <c r="J125" s="2984">
        <v>75</v>
      </c>
      <c r="K125" s="2985">
        <v>10</v>
      </c>
      <c r="L125" s="2986">
        <v>29</v>
      </c>
      <c r="M125" s="2983">
        <v>93</v>
      </c>
      <c r="N125" s="2986">
        <v>0</v>
      </c>
    </row>
    <row r="126" spans="2:14" x14ac:dyDescent="0.25">
      <c r="B126" s="2977" t="s">
        <v>1025</v>
      </c>
      <c r="C126" s="2978" t="s">
        <v>556</v>
      </c>
      <c r="D126" s="2982">
        <v>6</v>
      </c>
      <c r="E126" s="2983">
        <v>2</v>
      </c>
      <c r="F126" s="2984">
        <v>6</v>
      </c>
      <c r="G126" s="2985">
        <v>0</v>
      </c>
      <c r="H126" s="2986">
        <v>0</v>
      </c>
      <c r="I126" s="2983">
        <v>0</v>
      </c>
      <c r="J126" s="2984">
        <v>0</v>
      </c>
      <c r="K126" s="2985">
        <v>0</v>
      </c>
      <c r="L126" s="2986">
        <v>0</v>
      </c>
      <c r="M126" s="2983">
        <v>0</v>
      </c>
      <c r="N126" s="2986">
        <v>0</v>
      </c>
    </row>
    <row r="127" spans="2:14" x14ac:dyDescent="0.25">
      <c r="B127" s="2970" t="s">
        <v>719</v>
      </c>
      <c r="C127" s="2971" t="s">
        <v>557</v>
      </c>
      <c r="D127" s="2982">
        <v>31</v>
      </c>
      <c r="E127" s="2983">
        <v>6</v>
      </c>
      <c r="F127" s="2984">
        <v>9</v>
      </c>
      <c r="G127" s="2985">
        <v>3</v>
      </c>
      <c r="H127" s="2986">
        <v>19</v>
      </c>
      <c r="I127" s="2983">
        <v>11</v>
      </c>
      <c r="J127" s="2984">
        <v>1</v>
      </c>
      <c r="K127" s="2985">
        <v>12</v>
      </c>
      <c r="L127" s="2986">
        <v>1</v>
      </c>
      <c r="M127" s="2983">
        <v>0</v>
      </c>
      <c r="N127" s="2986">
        <v>1</v>
      </c>
    </row>
    <row r="128" spans="2:14" x14ac:dyDescent="0.25">
      <c r="B128" s="2970" t="s">
        <v>720</v>
      </c>
      <c r="C128" s="2971" t="s">
        <v>558</v>
      </c>
      <c r="D128" s="2982">
        <v>31</v>
      </c>
      <c r="E128" s="2983">
        <v>6</v>
      </c>
      <c r="F128" s="2984">
        <v>12</v>
      </c>
      <c r="G128" s="2985">
        <v>3</v>
      </c>
      <c r="H128" s="2986">
        <v>17</v>
      </c>
      <c r="I128" s="2983">
        <v>10</v>
      </c>
      <c r="J128" s="2984">
        <v>0</v>
      </c>
      <c r="K128" s="2985">
        <v>17</v>
      </c>
      <c r="L128" s="2986">
        <v>1</v>
      </c>
      <c r="M128" s="2983">
        <v>0</v>
      </c>
      <c r="N128" s="2986">
        <v>1</v>
      </c>
    </row>
    <row r="129" spans="2:14" x14ac:dyDescent="0.25">
      <c r="B129" s="2970" t="s">
        <v>1026</v>
      </c>
      <c r="C129" s="2971" t="s">
        <v>559</v>
      </c>
      <c r="D129" s="2982">
        <v>5</v>
      </c>
      <c r="E129" s="2983">
        <v>15</v>
      </c>
      <c r="F129" s="2984">
        <v>0</v>
      </c>
      <c r="G129" s="2985">
        <v>1</v>
      </c>
      <c r="H129" s="2986">
        <v>3</v>
      </c>
      <c r="I129" s="2983">
        <v>0</v>
      </c>
      <c r="J129" s="2984">
        <v>0</v>
      </c>
      <c r="K129" s="2985">
        <v>8</v>
      </c>
      <c r="L129" s="2986">
        <v>2</v>
      </c>
      <c r="M129" s="2983">
        <v>1</v>
      </c>
      <c r="N129" s="2986">
        <v>0</v>
      </c>
    </row>
    <row r="130" spans="2:14" x14ac:dyDescent="0.25">
      <c r="B130" s="2977" t="s">
        <v>1027</v>
      </c>
      <c r="C130" s="2978" t="s">
        <v>560</v>
      </c>
      <c r="D130" s="2982">
        <v>1</v>
      </c>
      <c r="E130" s="2983">
        <v>0</v>
      </c>
      <c r="F130" s="2984">
        <v>0</v>
      </c>
      <c r="G130" s="2985">
        <v>2</v>
      </c>
      <c r="H130" s="2986">
        <v>0</v>
      </c>
      <c r="I130" s="2983">
        <v>0</v>
      </c>
      <c r="J130" s="2984">
        <v>0</v>
      </c>
      <c r="K130" s="2985">
        <v>5</v>
      </c>
      <c r="L130" s="2986">
        <v>1</v>
      </c>
      <c r="M130" s="2983">
        <v>0</v>
      </c>
      <c r="N130" s="2986">
        <v>0</v>
      </c>
    </row>
    <row r="131" spans="2:14" x14ac:dyDescent="0.25">
      <c r="B131" s="2977" t="s">
        <v>1037</v>
      </c>
      <c r="C131" s="2978" t="s">
        <v>731</v>
      </c>
      <c r="D131" s="2982">
        <v>2</v>
      </c>
      <c r="E131" s="2983">
        <v>0</v>
      </c>
      <c r="F131" s="2984">
        <v>0</v>
      </c>
      <c r="G131" s="2985">
        <v>0</v>
      </c>
      <c r="H131" s="2986">
        <v>0</v>
      </c>
      <c r="I131" s="2983">
        <v>1</v>
      </c>
      <c r="J131" s="2984">
        <v>0</v>
      </c>
      <c r="K131" s="2985">
        <v>0</v>
      </c>
      <c r="L131" s="2986">
        <v>2</v>
      </c>
      <c r="M131" s="2983">
        <v>1</v>
      </c>
      <c r="N131" s="2986">
        <v>0</v>
      </c>
    </row>
    <row r="132" spans="2:14" ht="60" x14ac:dyDescent="0.25">
      <c r="B132" s="2970" t="s">
        <v>751</v>
      </c>
      <c r="C132" s="2971" t="s">
        <v>2743</v>
      </c>
      <c r="D132" s="2982">
        <v>2</v>
      </c>
      <c r="E132" s="2983">
        <v>0</v>
      </c>
      <c r="F132" s="2984">
        <v>1</v>
      </c>
      <c r="G132" s="2985">
        <v>0</v>
      </c>
      <c r="H132" s="2986">
        <v>0</v>
      </c>
      <c r="I132" s="2983">
        <v>0</v>
      </c>
      <c r="J132" s="2984">
        <v>0</v>
      </c>
      <c r="K132" s="2985">
        <v>0</v>
      </c>
      <c r="L132" s="2986">
        <v>1</v>
      </c>
      <c r="M132" s="2983">
        <v>0</v>
      </c>
      <c r="N132" s="2986">
        <v>0</v>
      </c>
    </row>
    <row r="133" spans="2:14" x14ac:dyDescent="0.25">
      <c r="B133" s="2970" t="s">
        <v>1060</v>
      </c>
      <c r="C133" s="2971" t="s">
        <v>754</v>
      </c>
      <c r="D133" s="2982">
        <v>21</v>
      </c>
      <c r="E133" s="2983">
        <v>5</v>
      </c>
      <c r="F133" s="2984">
        <v>10</v>
      </c>
      <c r="G133" s="2985">
        <v>0</v>
      </c>
      <c r="H133" s="2986">
        <v>2</v>
      </c>
      <c r="I133" s="2983">
        <v>1</v>
      </c>
      <c r="J133" s="2984">
        <v>2</v>
      </c>
      <c r="K133" s="2985">
        <v>0</v>
      </c>
      <c r="L133" s="2986">
        <v>6</v>
      </c>
      <c r="M133" s="2983">
        <v>0</v>
      </c>
      <c r="N133" s="2986">
        <v>1</v>
      </c>
    </row>
    <row r="134" spans="2:14" ht="30" x14ac:dyDescent="0.25">
      <c r="B134" s="2970" t="s">
        <v>757</v>
      </c>
      <c r="C134" s="2971" t="s">
        <v>1429</v>
      </c>
      <c r="D134" s="2982">
        <v>14</v>
      </c>
      <c r="E134" s="2983">
        <v>3</v>
      </c>
      <c r="F134" s="2984">
        <v>11</v>
      </c>
      <c r="G134" s="2985">
        <v>0</v>
      </c>
      <c r="H134" s="2986">
        <v>2</v>
      </c>
      <c r="I134" s="2983">
        <v>0</v>
      </c>
      <c r="J134" s="2984">
        <v>1</v>
      </c>
      <c r="K134" s="2985">
        <v>0</v>
      </c>
      <c r="L134" s="2986">
        <v>0</v>
      </c>
      <c r="M134" s="2983">
        <v>7</v>
      </c>
      <c r="N134" s="2986">
        <v>0</v>
      </c>
    </row>
    <row r="135" spans="2:14" ht="15.75" thickBot="1" x14ac:dyDescent="0.3">
      <c r="B135" s="2970" t="s">
        <v>1071</v>
      </c>
      <c r="C135" s="2971" t="s">
        <v>409</v>
      </c>
      <c r="D135" s="2982">
        <v>0</v>
      </c>
      <c r="E135" s="2983">
        <v>4</v>
      </c>
      <c r="F135" s="2984">
        <v>0</v>
      </c>
      <c r="G135" s="2985">
        <v>0</v>
      </c>
      <c r="H135" s="2986">
        <v>0</v>
      </c>
      <c r="I135" s="2983">
        <v>0</v>
      </c>
      <c r="J135" s="2984">
        <v>0</v>
      </c>
      <c r="K135" s="2985">
        <v>0</v>
      </c>
      <c r="L135" s="2986">
        <v>0</v>
      </c>
      <c r="M135" s="2983">
        <v>0</v>
      </c>
      <c r="N135" s="2986">
        <v>0</v>
      </c>
    </row>
    <row r="136" spans="2:14" ht="15.75" thickBot="1" x14ac:dyDescent="0.3">
      <c r="B136" s="7844" t="s">
        <v>14</v>
      </c>
      <c r="C136" s="7845"/>
      <c r="D136" s="2987">
        <v>880</v>
      </c>
      <c r="E136" s="6503">
        <v>85</v>
      </c>
      <c r="F136" s="2988">
        <v>113</v>
      </c>
      <c r="G136" s="6504">
        <v>508</v>
      </c>
      <c r="H136" s="2989">
        <v>274</v>
      </c>
      <c r="I136" s="6503">
        <v>197</v>
      </c>
      <c r="J136" s="2988">
        <v>204</v>
      </c>
      <c r="K136" s="6504">
        <v>293</v>
      </c>
      <c r="L136" s="2989">
        <v>261</v>
      </c>
      <c r="M136" s="6503">
        <v>134</v>
      </c>
      <c r="N136" s="2989">
        <v>28</v>
      </c>
    </row>
    <row r="137" spans="2:14" x14ac:dyDescent="0.25">
      <c r="B137"/>
      <c r="C137"/>
      <c r="D137"/>
      <c r="E137"/>
      <c r="F137"/>
      <c r="G137"/>
      <c r="H137"/>
      <c r="I137"/>
      <c r="J137"/>
      <c r="K137"/>
      <c r="L137"/>
      <c r="M137"/>
      <c r="N137"/>
    </row>
    <row r="139" spans="2:14" x14ac:dyDescent="0.25">
      <c r="B139" s="431" t="s">
        <v>1431</v>
      </c>
    </row>
    <row r="140" spans="2:14" ht="15.75" thickBot="1" x14ac:dyDescent="0.3"/>
    <row r="141" spans="2:14" ht="15.75" thickBot="1" x14ac:dyDescent="0.3">
      <c r="B141" s="7846" t="s">
        <v>1367</v>
      </c>
      <c r="C141" s="7849" t="s">
        <v>1215</v>
      </c>
      <c r="D141" s="7491" t="s">
        <v>2611</v>
      </c>
      <c r="E141" s="7862" t="s">
        <v>1392</v>
      </c>
      <c r="F141" s="7863"/>
      <c r="G141" s="7863"/>
      <c r="H141" s="7863"/>
      <c r="I141" s="7863"/>
      <c r="J141" s="7863"/>
      <c r="K141" s="7863"/>
      <c r="L141" s="7863"/>
      <c r="M141" s="7863"/>
      <c r="N141" s="7864"/>
    </row>
    <row r="142" spans="2:14" x14ac:dyDescent="0.25">
      <c r="B142" s="7847"/>
      <c r="C142" s="7850"/>
      <c r="D142" s="7872"/>
      <c r="E142" s="7865" t="s">
        <v>1393</v>
      </c>
      <c r="F142" s="7866"/>
      <c r="G142" s="7865" t="s">
        <v>1394</v>
      </c>
      <c r="H142" s="7866"/>
      <c r="I142" s="7865" t="s">
        <v>1395</v>
      </c>
      <c r="J142" s="7866"/>
      <c r="K142" s="7865" t="s">
        <v>1396</v>
      </c>
      <c r="L142" s="7866"/>
      <c r="M142" s="7867" t="s">
        <v>1397</v>
      </c>
      <c r="N142" s="7868"/>
    </row>
    <row r="143" spans="2:14" ht="15.75" thickBot="1" x14ac:dyDescent="0.3">
      <c r="B143" s="7848"/>
      <c r="C143" s="7851"/>
      <c r="D143" s="7873"/>
      <c r="E143" s="2966" t="s">
        <v>1</v>
      </c>
      <c r="F143" s="2967" t="s">
        <v>2360</v>
      </c>
      <c r="G143" s="2968" t="s">
        <v>1</v>
      </c>
      <c r="H143" s="2969" t="s">
        <v>2360</v>
      </c>
      <c r="I143" s="2966" t="s">
        <v>1</v>
      </c>
      <c r="J143" s="2967" t="s">
        <v>2360</v>
      </c>
      <c r="K143" s="2968" t="s">
        <v>1</v>
      </c>
      <c r="L143" s="2969" t="s">
        <v>2360</v>
      </c>
      <c r="M143" s="2966" t="s">
        <v>1</v>
      </c>
      <c r="N143" s="2969" t="s">
        <v>2360</v>
      </c>
    </row>
    <row r="144" spans="2:14" x14ac:dyDescent="0.25">
      <c r="B144" s="2970" t="s">
        <v>448</v>
      </c>
      <c r="C144" s="2971" t="s">
        <v>449</v>
      </c>
      <c r="D144" s="2972">
        <v>100</v>
      </c>
      <c r="E144" s="2973">
        <v>0</v>
      </c>
      <c r="F144" s="2974">
        <v>0</v>
      </c>
      <c r="G144" s="2975">
        <v>0</v>
      </c>
      <c r="H144" s="2976">
        <v>0</v>
      </c>
      <c r="I144" s="2973">
        <v>0</v>
      </c>
      <c r="J144" s="2974">
        <v>0</v>
      </c>
      <c r="K144" s="2975">
        <v>0</v>
      </c>
      <c r="L144" s="2976">
        <v>0</v>
      </c>
      <c r="M144" s="2973">
        <v>100</v>
      </c>
      <c r="N144" s="2976">
        <v>100</v>
      </c>
    </row>
    <row r="145" spans="2:14" x14ac:dyDescent="0.25">
      <c r="B145" s="2977" t="s">
        <v>829</v>
      </c>
      <c r="C145" s="2978" t="s">
        <v>388</v>
      </c>
      <c r="D145" s="2972">
        <v>100</v>
      </c>
      <c r="E145" s="2973" t="s">
        <v>613</v>
      </c>
      <c r="F145" s="2974">
        <v>0</v>
      </c>
      <c r="G145" s="2975" t="s">
        <v>613</v>
      </c>
      <c r="H145" s="2976">
        <v>0</v>
      </c>
      <c r="I145" s="2973" t="s">
        <v>613</v>
      </c>
      <c r="J145" s="2974">
        <v>0</v>
      </c>
      <c r="K145" s="2975" t="s">
        <v>613</v>
      </c>
      <c r="L145" s="2976">
        <v>0</v>
      </c>
      <c r="M145" s="2973" t="s">
        <v>613</v>
      </c>
      <c r="N145" s="2976">
        <v>100</v>
      </c>
    </row>
    <row r="146" spans="2:14" x14ac:dyDescent="0.25">
      <c r="B146" s="2977" t="s">
        <v>831</v>
      </c>
      <c r="C146" s="2978" t="s">
        <v>390</v>
      </c>
      <c r="D146" s="2972">
        <v>100</v>
      </c>
      <c r="E146" s="2973">
        <v>0</v>
      </c>
      <c r="F146" s="2974">
        <v>0</v>
      </c>
      <c r="G146" s="2975">
        <v>0</v>
      </c>
      <c r="H146" s="2976">
        <v>50</v>
      </c>
      <c r="I146" s="2973">
        <v>0</v>
      </c>
      <c r="J146" s="2974">
        <v>0</v>
      </c>
      <c r="K146" s="2975">
        <v>0</v>
      </c>
      <c r="L146" s="2976">
        <v>0</v>
      </c>
      <c r="M146" s="2973">
        <v>100</v>
      </c>
      <c r="N146" s="2976">
        <v>50</v>
      </c>
    </row>
    <row r="147" spans="2:14" x14ac:dyDescent="0.25">
      <c r="B147" s="2970" t="s">
        <v>450</v>
      </c>
      <c r="C147" s="2971" t="s">
        <v>231</v>
      </c>
      <c r="D147" s="2972">
        <v>100</v>
      </c>
      <c r="E147" s="2973">
        <v>100</v>
      </c>
      <c r="F147" s="2974">
        <v>100</v>
      </c>
      <c r="G147" s="2975">
        <v>0</v>
      </c>
      <c r="H147" s="2976">
        <v>0</v>
      </c>
      <c r="I147" s="2973">
        <v>0</v>
      </c>
      <c r="J147" s="2974">
        <v>0</v>
      </c>
      <c r="K147" s="2975">
        <v>0</v>
      </c>
      <c r="L147" s="2976">
        <v>0</v>
      </c>
      <c r="M147" s="2973">
        <v>0</v>
      </c>
      <c r="N147" s="2976">
        <v>0</v>
      </c>
    </row>
    <row r="148" spans="2:14" x14ac:dyDescent="0.25">
      <c r="B148" s="2977" t="s">
        <v>919</v>
      </c>
      <c r="C148" s="2978" t="s">
        <v>649</v>
      </c>
      <c r="D148" s="2972">
        <v>100</v>
      </c>
      <c r="E148" s="2973" t="s">
        <v>613</v>
      </c>
      <c r="F148" s="2974">
        <v>0</v>
      </c>
      <c r="G148" s="2975" t="s">
        <v>613</v>
      </c>
      <c r="H148" s="2976">
        <v>0</v>
      </c>
      <c r="I148" s="2973" t="s">
        <v>613</v>
      </c>
      <c r="J148" s="2974">
        <v>100</v>
      </c>
      <c r="K148" s="2975" t="s">
        <v>613</v>
      </c>
      <c r="L148" s="2976">
        <v>0</v>
      </c>
      <c r="M148" s="2973" t="s">
        <v>613</v>
      </c>
      <c r="N148" s="2976">
        <v>0</v>
      </c>
    </row>
    <row r="149" spans="2:14" x14ac:dyDescent="0.25">
      <c r="B149" s="2970" t="s">
        <v>656</v>
      </c>
      <c r="C149" s="2971" t="s">
        <v>657</v>
      </c>
      <c r="D149" s="2972">
        <v>100</v>
      </c>
      <c r="E149" s="2973">
        <v>21.212121212121211</v>
      </c>
      <c r="F149" s="2974">
        <v>62.365591397849464</v>
      </c>
      <c r="G149" s="2975">
        <v>78.787878787878782</v>
      </c>
      <c r="H149" s="2976">
        <v>23.655913978494624</v>
      </c>
      <c r="I149" s="2973">
        <v>0</v>
      </c>
      <c r="J149" s="2974">
        <v>4.3010752688172049</v>
      </c>
      <c r="K149" s="2975">
        <v>0</v>
      </c>
      <c r="L149" s="2976">
        <v>9.67741935483871</v>
      </c>
      <c r="M149" s="2973">
        <v>0</v>
      </c>
      <c r="N149" s="2976">
        <v>0</v>
      </c>
    </row>
    <row r="150" spans="2:14" x14ac:dyDescent="0.25">
      <c r="B150" s="2977" t="s">
        <v>929</v>
      </c>
      <c r="C150" s="2978" t="s">
        <v>1115</v>
      </c>
      <c r="D150" s="2972">
        <v>100</v>
      </c>
      <c r="E150" s="2973">
        <v>0</v>
      </c>
      <c r="F150" s="2974">
        <v>0</v>
      </c>
      <c r="G150" s="2975">
        <v>100</v>
      </c>
      <c r="H150" s="2976">
        <v>100</v>
      </c>
      <c r="I150" s="2973">
        <v>0</v>
      </c>
      <c r="J150" s="2974">
        <v>0</v>
      </c>
      <c r="K150" s="2975">
        <v>0</v>
      </c>
      <c r="L150" s="2976">
        <v>0</v>
      </c>
      <c r="M150" s="2973">
        <v>0</v>
      </c>
      <c r="N150" s="2976">
        <v>0</v>
      </c>
    </row>
    <row r="151" spans="2:14" x14ac:dyDescent="0.25">
      <c r="B151" s="2977" t="s">
        <v>942</v>
      </c>
      <c r="C151" s="2978" t="s">
        <v>664</v>
      </c>
      <c r="D151" s="2972">
        <v>100</v>
      </c>
      <c r="E151" s="2973" t="s">
        <v>613</v>
      </c>
      <c r="F151" s="2974">
        <v>0</v>
      </c>
      <c r="G151" s="2975" t="s">
        <v>613</v>
      </c>
      <c r="H151" s="2976">
        <v>0</v>
      </c>
      <c r="I151" s="2973" t="s">
        <v>613</v>
      </c>
      <c r="J151" s="2974">
        <v>100</v>
      </c>
      <c r="K151" s="2975" t="s">
        <v>613</v>
      </c>
      <c r="L151" s="2976">
        <v>0</v>
      </c>
      <c r="M151" s="2973" t="s">
        <v>613</v>
      </c>
      <c r="N151" s="2976">
        <v>0</v>
      </c>
    </row>
    <row r="152" spans="2:14" x14ac:dyDescent="0.25">
      <c r="B152" s="2977" t="s">
        <v>952</v>
      </c>
      <c r="C152" s="2978" t="s">
        <v>371</v>
      </c>
      <c r="D152" s="2972">
        <v>0</v>
      </c>
      <c r="E152" s="2973">
        <v>0</v>
      </c>
      <c r="F152" s="2974" t="s">
        <v>613</v>
      </c>
      <c r="G152" s="2975">
        <v>100</v>
      </c>
      <c r="H152" s="2976" t="s">
        <v>613</v>
      </c>
      <c r="I152" s="2973">
        <v>0</v>
      </c>
      <c r="J152" s="2974" t="s">
        <v>613</v>
      </c>
      <c r="K152" s="2975">
        <v>0</v>
      </c>
      <c r="L152" s="2976" t="s">
        <v>613</v>
      </c>
      <c r="M152" s="2973">
        <v>0</v>
      </c>
      <c r="N152" s="2976" t="s">
        <v>613</v>
      </c>
    </row>
    <row r="153" spans="2:14" ht="30" x14ac:dyDescent="0.25">
      <c r="B153" s="2970" t="s">
        <v>956</v>
      </c>
      <c r="C153" s="2971" t="s">
        <v>1428</v>
      </c>
      <c r="D153" s="2972">
        <v>0</v>
      </c>
      <c r="E153" s="2973">
        <v>100</v>
      </c>
      <c r="F153" s="2974" t="s">
        <v>613</v>
      </c>
      <c r="G153" s="2975">
        <v>0</v>
      </c>
      <c r="H153" s="2976" t="s">
        <v>613</v>
      </c>
      <c r="I153" s="2973">
        <v>0</v>
      </c>
      <c r="J153" s="2974" t="s">
        <v>613</v>
      </c>
      <c r="K153" s="2975">
        <v>0</v>
      </c>
      <c r="L153" s="2976" t="s">
        <v>613</v>
      </c>
      <c r="M153" s="2973">
        <v>0</v>
      </c>
      <c r="N153" s="2976" t="s">
        <v>613</v>
      </c>
    </row>
    <row r="154" spans="2:14" x14ac:dyDescent="0.25">
      <c r="B154" s="2977" t="s">
        <v>971</v>
      </c>
      <c r="C154" s="2978" t="s">
        <v>675</v>
      </c>
      <c r="D154" s="2972">
        <v>0</v>
      </c>
      <c r="E154" s="2973">
        <v>0</v>
      </c>
      <c r="F154" s="2974" t="s">
        <v>613</v>
      </c>
      <c r="G154" s="2975">
        <v>0</v>
      </c>
      <c r="H154" s="2976" t="s">
        <v>613</v>
      </c>
      <c r="I154" s="2973">
        <v>0</v>
      </c>
      <c r="J154" s="2974" t="s">
        <v>613</v>
      </c>
      <c r="K154" s="2975">
        <v>0</v>
      </c>
      <c r="L154" s="2976" t="s">
        <v>613</v>
      </c>
      <c r="M154" s="2973">
        <v>100</v>
      </c>
      <c r="N154" s="2976" t="s">
        <v>613</v>
      </c>
    </row>
    <row r="155" spans="2:14" x14ac:dyDescent="0.25">
      <c r="B155" s="2977" t="s">
        <v>479</v>
      </c>
      <c r="C155" s="2978" t="s">
        <v>480</v>
      </c>
      <c r="D155" s="2972">
        <v>100</v>
      </c>
      <c r="E155" s="2973" t="s">
        <v>613</v>
      </c>
      <c r="F155" s="2974">
        <v>0</v>
      </c>
      <c r="G155" s="2975" t="s">
        <v>613</v>
      </c>
      <c r="H155" s="2976">
        <v>100</v>
      </c>
      <c r="I155" s="2973" t="s">
        <v>613</v>
      </c>
      <c r="J155" s="2974">
        <v>0</v>
      </c>
      <c r="K155" s="2975" t="s">
        <v>613</v>
      </c>
      <c r="L155" s="2976">
        <v>0</v>
      </c>
      <c r="M155" s="2973" t="s">
        <v>613</v>
      </c>
      <c r="N155" s="2976">
        <v>0</v>
      </c>
    </row>
    <row r="156" spans="2:14" ht="30" x14ac:dyDescent="0.25">
      <c r="B156" s="2970" t="s">
        <v>686</v>
      </c>
      <c r="C156" s="2971" t="s">
        <v>532</v>
      </c>
      <c r="D156" s="2972">
        <v>100</v>
      </c>
      <c r="E156" s="2973">
        <v>2.5</v>
      </c>
      <c r="F156" s="2974">
        <v>0</v>
      </c>
      <c r="G156" s="2975">
        <v>5</v>
      </c>
      <c r="H156" s="2976">
        <v>0</v>
      </c>
      <c r="I156" s="2973">
        <v>0</v>
      </c>
      <c r="J156" s="2974">
        <v>0</v>
      </c>
      <c r="K156" s="2975">
        <v>87.5</v>
      </c>
      <c r="L156" s="2976">
        <v>97.058823529411768</v>
      </c>
      <c r="M156" s="2973">
        <v>5</v>
      </c>
      <c r="N156" s="2976">
        <v>2.9411764705882351</v>
      </c>
    </row>
    <row r="157" spans="2:14" ht="30" x14ac:dyDescent="0.25">
      <c r="B157" s="2970" t="s">
        <v>985</v>
      </c>
      <c r="C157" s="2971" t="s">
        <v>534</v>
      </c>
      <c r="D157" s="2972">
        <v>0</v>
      </c>
      <c r="E157" s="2973">
        <v>0</v>
      </c>
      <c r="F157" s="2974" t="s">
        <v>613</v>
      </c>
      <c r="G157" s="2975">
        <v>100</v>
      </c>
      <c r="H157" s="2976" t="s">
        <v>613</v>
      </c>
      <c r="I157" s="2973">
        <v>0</v>
      </c>
      <c r="J157" s="2974" t="s">
        <v>613</v>
      </c>
      <c r="K157" s="2975">
        <v>0</v>
      </c>
      <c r="L157" s="2976" t="s">
        <v>613</v>
      </c>
      <c r="M157" s="2973">
        <v>0</v>
      </c>
      <c r="N157" s="2976" t="s">
        <v>613</v>
      </c>
    </row>
    <row r="158" spans="2:14" x14ac:dyDescent="0.25">
      <c r="B158" s="2977" t="s">
        <v>989</v>
      </c>
      <c r="C158" s="2978" t="s">
        <v>538</v>
      </c>
      <c r="D158" s="2972">
        <v>0</v>
      </c>
      <c r="E158" s="2973">
        <v>0</v>
      </c>
      <c r="F158" s="2974" t="s">
        <v>613</v>
      </c>
      <c r="G158" s="2975">
        <v>100</v>
      </c>
      <c r="H158" s="2976" t="s">
        <v>613</v>
      </c>
      <c r="I158" s="2973">
        <v>0</v>
      </c>
      <c r="J158" s="2974" t="s">
        <v>613</v>
      </c>
      <c r="K158" s="2975">
        <v>0</v>
      </c>
      <c r="L158" s="2976" t="s">
        <v>613</v>
      </c>
      <c r="M158" s="2973">
        <v>0</v>
      </c>
      <c r="N158" s="2976" t="s">
        <v>613</v>
      </c>
    </row>
    <row r="159" spans="2:14" x14ac:dyDescent="0.25">
      <c r="B159" s="2970" t="s">
        <v>990</v>
      </c>
      <c r="C159" s="2971" t="s">
        <v>539</v>
      </c>
      <c r="D159" s="2972">
        <v>0</v>
      </c>
      <c r="E159" s="2973">
        <v>0</v>
      </c>
      <c r="F159" s="2974" t="s">
        <v>613</v>
      </c>
      <c r="G159" s="2975">
        <v>100</v>
      </c>
      <c r="H159" s="2976" t="s">
        <v>613</v>
      </c>
      <c r="I159" s="2973">
        <v>0</v>
      </c>
      <c r="J159" s="2974" t="s">
        <v>613</v>
      </c>
      <c r="K159" s="2975">
        <v>0</v>
      </c>
      <c r="L159" s="2976" t="s">
        <v>613</v>
      </c>
      <c r="M159" s="2973">
        <v>0</v>
      </c>
      <c r="N159" s="2976" t="s">
        <v>613</v>
      </c>
    </row>
    <row r="160" spans="2:14" x14ac:dyDescent="0.25">
      <c r="B160" s="2970" t="s">
        <v>687</v>
      </c>
      <c r="C160" s="2971" t="s">
        <v>542</v>
      </c>
      <c r="D160" s="2972">
        <v>100</v>
      </c>
      <c r="E160" s="2973">
        <v>71.05263157894737</v>
      </c>
      <c r="F160" s="2974">
        <v>0</v>
      </c>
      <c r="G160" s="2975">
        <v>10.526315789473683</v>
      </c>
      <c r="H160" s="2976">
        <v>0</v>
      </c>
      <c r="I160" s="2973">
        <v>0</v>
      </c>
      <c r="J160" s="2974">
        <v>0</v>
      </c>
      <c r="K160" s="2975">
        <v>18.421052631578945</v>
      </c>
      <c r="L160" s="2976">
        <v>100</v>
      </c>
      <c r="M160" s="2973">
        <v>0</v>
      </c>
      <c r="N160" s="2976">
        <v>0</v>
      </c>
    </row>
    <row r="161" spans="2:14" x14ac:dyDescent="0.25">
      <c r="B161" s="2970" t="s">
        <v>688</v>
      </c>
      <c r="C161" s="2971" t="s">
        <v>587</v>
      </c>
      <c r="D161" s="2972">
        <v>0</v>
      </c>
      <c r="E161" s="2973">
        <v>0</v>
      </c>
      <c r="F161" s="2974" t="s">
        <v>613</v>
      </c>
      <c r="G161" s="2975">
        <v>0</v>
      </c>
      <c r="H161" s="2976" t="s">
        <v>613</v>
      </c>
      <c r="I161" s="2973">
        <v>100</v>
      </c>
      <c r="J161" s="2974" t="s">
        <v>613</v>
      </c>
      <c r="K161" s="2975">
        <v>0</v>
      </c>
      <c r="L161" s="2976" t="s">
        <v>613</v>
      </c>
      <c r="M161" s="2973">
        <v>0</v>
      </c>
      <c r="N161" s="2976" t="s">
        <v>613</v>
      </c>
    </row>
    <row r="162" spans="2:14" x14ac:dyDescent="0.25">
      <c r="B162" s="2970" t="s">
        <v>993</v>
      </c>
      <c r="C162" s="2971" t="s">
        <v>543</v>
      </c>
      <c r="D162" s="2972">
        <v>100</v>
      </c>
      <c r="E162" s="2973" t="s">
        <v>613</v>
      </c>
      <c r="F162" s="2974">
        <v>0</v>
      </c>
      <c r="G162" s="2975" t="s">
        <v>613</v>
      </c>
      <c r="H162" s="2976">
        <v>0</v>
      </c>
      <c r="I162" s="2973" t="s">
        <v>613</v>
      </c>
      <c r="J162" s="2974">
        <v>0</v>
      </c>
      <c r="K162" s="2975" t="s">
        <v>613</v>
      </c>
      <c r="L162" s="2976">
        <v>100</v>
      </c>
      <c r="M162" s="2973" t="s">
        <v>613</v>
      </c>
      <c r="N162" s="2976">
        <v>0</v>
      </c>
    </row>
    <row r="163" spans="2:14" x14ac:dyDescent="0.25">
      <c r="B163" s="2970" t="s">
        <v>691</v>
      </c>
      <c r="C163" s="2971" t="s">
        <v>586</v>
      </c>
      <c r="D163" s="2972">
        <v>100</v>
      </c>
      <c r="E163" s="2973">
        <v>0</v>
      </c>
      <c r="F163" s="2974">
        <v>75</v>
      </c>
      <c r="G163" s="2975">
        <v>0</v>
      </c>
      <c r="H163" s="2976">
        <v>0</v>
      </c>
      <c r="I163" s="2973">
        <v>100</v>
      </c>
      <c r="J163" s="2974">
        <v>25</v>
      </c>
      <c r="K163" s="2975">
        <v>0</v>
      </c>
      <c r="L163" s="2976">
        <v>0</v>
      </c>
      <c r="M163" s="2973">
        <v>0</v>
      </c>
      <c r="N163" s="2976">
        <v>0</v>
      </c>
    </row>
    <row r="164" spans="2:14" x14ac:dyDescent="0.25">
      <c r="B164" s="2970" t="s">
        <v>998</v>
      </c>
      <c r="C164" s="2971" t="s">
        <v>549</v>
      </c>
      <c r="D164" s="2972">
        <v>100</v>
      </c>
      <c r="E164" s="2973">
        <v>0</v>
      </c>
      <c r="F164" s="2974">
        <v>0</v>
      </c>
      <c r="G164" s="2975">
        <v>0</v>
      </c>
      <c r="H164" s="2976">
        <v>0</v>
      </c>
      <c r="I164" s="2973">
        <v>0</v>
      </c>
      <c r="J164" s="2974">
        <v>0</v>
      </c>
      <c r="K164" s="2975">
        <v>38.461538461538467</v>
      </c>
      <c r="L164" s="2976">
        <v>14.285714285714285</v>
      </c>
      <c r="M164" s="2973">
        <v>61.53846153846154</v>
      </c>
      <c r="N164" s="2976">
        <v>85.714285714285708</v>
      </c>
    </row>
    <row r="165" spans="2:14" x14ac:dyDescent="0.25">
      <c r="B165" s="2977" t="s">
        <v>705</v>
      </c>
      <c r="C165" s="2978" t="s">
        <v>706</v>
      </c>
      <c r="D165" s="2972">
        <v>100</v>
      </c>
      <c r="E165" s="2973">
        <v>0.96153846153846156</v>
      </c>
      <c r="F165" s="2974">
        <v>4</v>
      </c>
      <c r="G165" s="2975">
        <v>88.461538461538453</v>
      </c>
      <c r="H165" s="2976">
        <v>54</v>
      </c>
      <c r="I165" s="2973">
        <v>0</v>
      </c>
      <c r="J165" s="2974">
        <v>0</v>
      </c>
      <c r="K165" s="2975">
        <v>10.576923076923077</v>
      </c>
      <c r="L165" s="2976">
        <v>42</v>
      </c>
      <c r="M165" s="2973">
        <v>0</v>
      </c>
      <c r="N165" s="2976">
        <v>0</v>
      </c>
    </row>
    <row r="166" spans="2:14" x14ac:dyDescent="0.25">
      <c r="B166" s="2970" t="s">
        <v>707</v>
      </c>
      <c r="C166" s="2971" t="s">
        <v>552</v>
      </c>
      <c r="D166" s="2972">
        <v>100</v>
      </c>
      <c r="E166" s="2973">
        <v>0</v>
      </c>
      <c r="F166" s="2974">
        <v>0</v>
      </c>
      <c r="G166" s="2975">
        <v>0.5617977528089888</v>
      </c>
      <c r="H166" s="2976">
        <v>0</v>
      </c>
      <c r="I166" s="2973">
        <v>2.8089887640449436</v>
      </c>
      <c r="J166" s="2974">
        <v>100</v>
      </c>
      <c r="K166" s="2975">
        <v>96.629213483146074</v>
      </c>
      <c r="L166" s="2976">
        <v>0</v>
      </c>
      <c r="M166" s="2973">
        <v>0</v>
      </c>
      <c r="N166" s="2976">
        <v>0</v>
      </c>
    </row>
    <row r="167" spans="2:14" x14ac:dyDescent="0.25">
      <c r="B167" s="2970" t="s">
        <v>1014</v>
      </c>
      <c r="C167" s="2971" t="s">
        <v>708</v>
      </c>
      <c r="D167" s="2972">
        <v>100</v>
      </c>
      <c r="E167" s="2973">
        <v>0.28985507246376813</v>
      </c>
      <c r="F167" s="2974">
        <v>0</v>
      </c>
      <c r="G167" s="2975">
        <v>96.521739130434781</v>
      </c>
      <c r="H167" s="2976">
        <v>100</v>
      </c>
      <c r="I167" s="2973">
        <v>0</v>
      </c>
      <c r="J167" s="2974">
        <v>0</v>
      </c>
      <c r="K167" s="2975">
        <v>3.1884057971014492</v>
      </c>
      <c r="L167" s="2976">
        <v>0</v>
      </c>
      <c r="M167" s="2973">
        <v>0</v>
      </c>
      <c r="N167" s="2976">
        <v>0</v>
      </c>
    </row>
    <row r="168" spans="2:14" ht="30" x14ac:dyDescent="0.25">
      <c r="B168" s="2970" t="s">
        <v>1015</v>
      </c>
      <c r="C168" s="2971" t="s">
        <v>1464</v>
      </c>
      <c r="D168" s="2972">
        <v>100</v>
      </c>
      <c r="E168" s="2973" t="s">
        <v>613</v>
      </c>
      <c r="F168" s="2974">
        <v>0</v>
      </c>
      <c r="G168" s="2975" t="s">
        <v>613</v>
      </c>
      <c r="H168" s="2976">
        <v>0</v>
      </c>
      <c r="I168" s="2973" t="s">
        <v>613</v>
      </c>
      <c r="J168" s="2974">
        <v>100</v>
      </c>
      <c r="K168" s="2975" t="s">
        <v>613</v>
      </c>
      <c r="L168" s="2976">
        <v>0</v>
      </c>
      <c r="M168" s="2973" t="s">
        <v>613</v>
      </c>
      <c r="N168" s="2976">
        <v>0</v>
      </c>
    </row>
    <row r="169" spans="2:14" x14ac:dyDescent="0.25">
      <c r="B169" s="2970" t="s">
        <v>718</v>
      </c>
      <c r="C169" s="2971" t="s">
        <v>555</v>
      </c>
      <c r="D169" s="2972">
        <v>100</v>
      </c>
      <c r="E169" s="2973">
        <v>1.3698630136986301</v>
      </c>
      <c r="F169" s="2974">
        <v>0</v>
      </c>
      <c r="G169" s="2975">
        <v>6.1643835616438354</v>
      </c>
      <c r="H169" s="2976">
        <v>32.467532467532465</v>
      </c>
      <c r="I169" s="2973">
        <v>21.917808219178081</v>
      </c>
      <c r="J169" s="2974">
        <v>48.701298701298704</v>
      </c>
      <c r="K169" s="2975">
        <v>6.8493150684931505</v>
      </c>
      <c r="L169" s="2976">
        <v>18.831168831168831</v>
      </c>
      <c r="M169" s="2973">
        <v>63.698630136986303</v>
      </c>
      <c r="N169" s="2976">
        <v>0</v>
      </c>
    </row>
    <row r="170" spans="2:14" x14ac:dyDescent="0.25">
      <c r="B170" s="2977" t="s">
        <v>1025</v>
      </c>
      <c r="C170" s="2978" t="s">
        <v>556</v>
      </c>
      <c r="D170" s="2972">
        <v>100</v>
      </c>
      <c r="E170" s="2973">
        <v>100</v>
      </c>
      <c r="F170" s="2974">
        <v>100</v>
      </c>
      <c r="G170" s="2975">
        <v>0</v>
      </c>
      <c r="H170" s="2976">
        <v>0</v>
      </c>
      <c r="I170" s="2973">
        <v>0</v>
      </c>
      <c r="J170" s="2974">
        <v>0</v>
      </c>
      <c r="K170" s="2975">
        <v>0</v>
      </c>
      <c r="L170" s="2976">
        <v>0</v>
      </c>
      <c r="M170" s="2973">
        <v>0</v>
      </c>
      <c r="N170" s="2976">
        <v>0</v>
      </c>
    </row>
    <row r="171" spans="2:14" x14ac:dyDescent="0.25">
      <c r="B171" s="2970" t="s">
        <v>719</v>
      </c>
      <c r="C171" s="2971" t="s">
        <v>557</v>
      </c>
      <c r="D171" s="2972">
        <v>99.999999999999986</v>
      </c>
      <c r="E171" s="2973">
        <v>18.75</v>
      </c>
      <c r="F171" s="2974">
        <v>29.032258064516132</v>
      </c>
      <c r="G171" s="2975">
        <v>9.375</v>
      </c>
      <c r="H171" s="2976">
        <v>61.29032258064516</v>
      </c>
      <c r="I171" s="2973">
        <v>34.375</v>
      </c>
      <c r="J171" s="2974">
        <v>3.225806451612903</v>
      </c>
      <c r="K171" s="2975">
        <v>37.5</v>
      </c>
      <c r="L171" s="2976">
        <v>3.225806451612903</v>
      </c>
      <c r="M171" s="2973">
        <v>0</v>
      </c>
      <c r="N171" s="2976">
        <v>3.225806451612903</v>
      </c>
    </row>
    <row r="172" spans="2:14" x14ac:dyDescent="0.25">
      <c r="B172" s="2970" t="s">
        <v>720</v>
      </c>
      <c r="C172" s="2971" t="s">
        <v>558</v>
      </c>
      <c r="D172" s="2972">
        <v>99.999999999999986</v>
      </c>
      <c r="E172" s="2973">
        <v>16.666666666666664</v>
      </c>
      <c r="F172" s="2974">
        <v>38.70967741935484</v>
      </c>
      <c r="G172" s="2975">
        <v>8.3333333333333321</v>
      </c>
      <c r="H172" s="2976">
        <v>54.838709677419352</v>
      </c>
      <c r="I172" s="2973">
        <v>27.777777777777779</v>
      </c>
      <c r="J172" s="2974">
        <v>0</v>
      </c>
      <c r="K172" s="2975">
        <v>47.222222222222221</v>
      </c>
      <c r="L172" s="2976">
        <v>3.225806451612903</v>
      </c>
      <c r="M172" s="2973">
        <v>0</v>
      </c>
      <c r="N172" s="2976">
        <v>3.225806451612903</v>
      </c>
    </row>
    <row r="173" spans="2:14" x14ac:dyDescent="0.25">
      <c r="B173" s="2970" t="s">
        <v>1026</v>
      </c>
      <c r="C173" s="2971" t="s">
        <v>559</v>
      </c>
      <c r="D173" s="2972">
        <v>100</v>
      </c>
      <c r="E173" s="2973">
        <v>60</v>
      </c>
      <c r="F173" s="2974">
        <v>0</v>
      </c>
      <c r="G173" s="2975">
        <v>4</v>
      </c>
      <c r="H173" s="2976">
        <v>60</v>
      </c>
      <c r="I173" s="2973">
        <v>0</v>
      </c>
      <c r="J173" s="2974">
        <v>0</v>
      </c>
      <c r="K173" s="2975">
        <v>32</v>
      </c>
      <c r="L173" s="2976">
        <v>40</v>
      </c>
      <c r="M173" s="2973">
        <v>4</v>
      </c>
      <c r="N173" s="2976">
        <v>0</v>
      </c>
    </row>
    <row r="174" spans="2:14" x14ac:dyDescent="0.25">
      <c r="B174" s="2977" t="s">
        <v>1027</v>
      </c>
      <c r="C174" s="2978" t="s">
        <v>560</v>
      </c>
      <c r="D174" s="2972">
        <v>100</v>
      </c>
      <c r="E174" s="2973">
        <v>0</v>
      </c>
      <c r="F174" s="2974">
        <v>0</v>
      </c>
      <c r="G174" s="2975">
        <v>28.571428571428569</v>
      </c>
      <c r="H174" s="2976">
        <v>0</v>
      </c>
      <c r="I174" s="2973">
        <v>0</v>
      </c>
      <c r="J174" s="2974">
        <v>0</v>
      </c>
      <c r="K174" s="2975">
        <v>71.428571428571431</v>
      </c>
      <c r="L174" s="2976">
        <v>100</v>
      </c>
      <c r="M174" s="2973">
        <v>0</v>
      </c>
      <c r="N174" s="2976">
        <v>0</v>
      </c>
    </row>
    <row r="175" spans="2:14" x14ac:dyDescent="0.25">
      <c r="B175" s="2977" t="s">
        <v>1037</v>
      </c>
      <c r="C175" s="2978" t="s">
        <v>731</v>
      </c>
      <c r="D175" s="2972">
        <v>100</v>
      </c>
      <c r="E175" s="2973">
        <v>0</v>
      </c>
      <c r="F175" s="2974">
        <v>0</v>
      </c>
      <c r="G175" s="2975">
        <v>0</v>
      </c>
      <c r="H175" s="2976">
        <v>0</v>
      </c>
      <c r="I175" s="2973">
        <v>50</v>
      </c>
      <c r="J175" s="2974">
        <v>0</v>
      </c>
      <c r="K175" s="2975">
        <v>0</v>
      </c>
      <c r="L175" s="2976">
        <v>100</v>
      </c>
      <c r="M175" s="2973">
        <v>50</v>
      </c>
      <c r="N175" s="2976">
        <v>0</v>
      </c>
    </row>
    <row r="176" spans="2:14" ht="60" x14ac:dyDescent="0.25">
      <c r="B176" s="2970" t="s">
        <v>751</v>
      </c>
      <c r="C176" s="2971" t="s">
        <v>2743</v>
      </c>
      <c r="D176" s="2972">
        <v>100</v>
      </c>
      <c r="E176" s="2973" t="s">
        <v>613</v>
      </c>
      <c r="F176" s="2974">
        <v>50</v>
      </c>
      <c r="G176" s="2975" t="s">
        <v>613</v>
      </c>
      <c r="H176" s="2976">
        <v>0</v>
      </c>
      <c r="I176" s="2973" t="s">
        <v>613</v>
      </c>
      <c r="J176" s="2974">
        <v>0</v>
      </c>
      <c r="K176" s="2975" t="s">
        <v>613</v>
      </c>
      <c r="L176" s="2976">
        <v>50</v>
      </c>
      <c r="M176" s="2973" t="s">
        <v>613</v>
      </c>
      <c r="N176" s="2976">
        <v>0</v>
      </c>
    </row>
    <row r="177" spans="1:16" x14ac:dyDescent="0.25">
      <c r="B177" s="2970" t="s">
        <v>1060</v>
      </c>
      <c r="C177" s="2971" t="s">
        <v>754</v>
      </c>
      <c r="D177" s="2972">
        <v>99.999999999999986</v>
      </c>
      <c r="E177" s="2973">
        <v>83.333333333333343</v>
      </c>
      <c r="F177" s="2974">
        <v>47.619047619047613</v>
      </c>
      <c r="G177" s="2975">
        <v>0</v>
      </c>
      <c r="H177" s="2976">
        <v>9.5238095238095237</v>
      </c>
      <c r="I177" s="2973">
        <v>16.666666666666664</v>
      </c>
      <c r="J177" s="2974">
        <v>9.5238095238095237</v>
      </c>
      <c r="K177" s="2975">
        <v>0</v>
      </c>
      <c r="L177" s="2976">
        <v>28.571428571428569</v>
      </c>
      <c r="M177" s="2973">
        <v>0</v>
      </c>
      <c r="N177" s="2976">
        <v>4.7619047619047619</v>
      </c>
    </row>
    <row r="178" spans="1:16" ht="30" x14ac:dyDescent="0.25">
      <c r="B178" s="2970" t="s">
        <v>757</v>
      </c>
      <c r="C178" s="2971" t="s">
        <v>1429</v>
      </c>
      <c r="D178" s="2972">
        <v>100</v>
      </c>
      <c r="E178" s="2973">
        <v>30</v>
      </c>
      <c r="F178" s="2974">
        <v>78.571428571428569</v>
      </c>
      <c r="G178" s="2975">
        <v>0</v>
      </c>
      <c r="H178" s="2976">
        <v>14.285714285714285</v>
      </c>
      <c r="I178" s="2973">
        <v>0</v>
      </c>
      <c r="J178" s="2974">
        <v>7.1428571428571423</v>
      </c>
      <c r="K178" s="2975">
        <v>0</v>
      </c>
      <c r="L178" s="2976">
        <v>0</v>
      </c>
      <c r="M178" s="2973">
        <v>70</v>
      </c>
      <c r="N178" s="2976">
        <v>0</v>
      </c>
    </row>
    <row r="179" spans="1:16" ht="15.75" thickBot="1" x14ac:dyDescent="0.3">
      <c r="B179" s="2970" t="s">
        <v>1071</v>
      </c>
      <c r="C179" s="2971" t="s">
        <v>409</v>
      </c>
      <c r="D179" s="2972">
        <v>0</v>
      </c>
      <c r="E179" s="2973">
        <v>100</v>
      </c>
      <c r="F179" s="2974" t="s">
        <v>613</v>
      </c>
      <c r="G179" s="2975">
        <v>0</v>
      </c>
      <c r="H179" s="2976" t="s">
        <v>613</v>
      </c>
      <c r="I179" s="2973">
        <v>0</v>
      </c>
      <c r="J179" s="2974" t="s">
        <v>613</v>
      </c>
      <c r="K179" s="2975">
        <v>0</v>
      </c>
      <c r="L179" s="2976" t="s">
        <v>613</v>
      </c>
      <c r="M179" s="2973">
        <v>0</v>
      </c>
      <c r="N179" s="2976" t="s">
        <v>613</v>
      </c>
    </row>
    <row r="180" spans="1:16" ht="15.75" thickBot="1" x14ac:dyDescent="0.3">
      <c r="B180" s="7844" t="s">
        <v>14</v>
      </c>
      <c r="C180" s="7845"/>
      <c r="D180" s="2979">
        <v>100</v>
      </c>
      <c r="E180" s="6505">
        <v>6.9843878389482335</v>
      </c>
      <c r="F180" s="2980">
        <v>12.840909090909092</v>
      </c>
      <c r="G180" s="6506">
        <v>41.741988496302383</v>
      </c>
      <c r="H180" s="2981">
        <v>31.136363636363633</v>
      </c>
      <c r="I180" s="6505">
        <v>16.187345932621199</v>
      </c>
      <c r="J180" s="2980">
        <v>23.18181818181818</v>
      </c>
      <c r="K180" s="6506">
        <v>24.075595727198028</v>
      </c>
      <c r="L180" s="2981">
        <v>29.659090909090907</v>
      </c>
      <c r="M180" s="6505">
        <v>11.010682004930155</v>
      </c>
      <c r="N180" s="2981">
        <v>3.1818181818181817</v>
      </c>
    </row>
    <row r="181" spans="1:16" x14ac:dyDescent="0.25">
      <c r="B181"/>
      <c r="C181"/>
      <c r="D181"/>
      <c r="E181"/>
      <c r="F181"/>
      <c r="G181"/>
      <c r="H181"/>
      <c r="I181"/>
      <c r="J181"/>
      <c r="K181"/>
      <c r="L181"/>
      <c r="M181"/>
      <c r="N181"/>
    </row>
    <row r="184" spans="1:16" x14ac:dyDescent="0.25">
      <c r="A184"/>
      <c r="B184"/>
      <c r="C184"/>
      <c r="D184"/>
      <c r="E184"/>
      <c r="F184"/>
      <c r="G184"/>
      <c r="H184"/>
      <c r="I184"/>
      <c r="J184"/>
      <c r="K184"/>
      <c r="L184"/>
      <c r="M184"/>
      <c r="N184"/>
      <c r="O184"/>
      <c r="P184"/>
    </row>
    <row r="185" spans="1:16" x14ac:dyDescent="0.25">
      <c r="A185"/>
      <c r="B185"/>
      <c r="C185"/>
      <c r="D185"/>
      <c r="E185"/>
      <c r="F185"/>
      <c r="G185"/>
      <c r="H185"/>
      <c r="I185"/>
      <c r="J185"/>
      <c r="K185"/>
      <c r="L185"/>
      <c r="M185"/>
      <c r="N185"/>
      <c r="O185"/>
      <c r="P185"/>
    </row>
    <row r="186" spans="1:16" x14ac:dyDescent="0.25">
      <c r="A186"/>
      <c r="B186"/>
      <c r="C186"/>
      <c r="D186"/>
      <c r="E186"/>
      <c r="F186"/>
      <c r="G186"/>
      <c r="H186"/>
      <c r="I186"/>
      <c r="J186"/>
      <c r="K186"/>
      <c r="L186"/>
      <c r="M186"/>
      <c r="N186"/>
      <c r="O186"/>
      <c r="P186"/>
    </row>
    <row r="187" spans="1:16" x14ac:dyDescent="0.25">
      <c r="A187"/>
      <c r="B187"/>
      <c r="C187"/>
      <c r="D187"/>
      <c r="E187"/>
      <c r="F187"/>
      <c r="G187"/>
      <c r="H187"/>
      <c r="I187"/>
      <c r="J187"/>
      <c r="K187"/>
      <c r="L187"/>
      <c r="M187"/>
      <c r="N187"/>
      <c r="O187"/>
      <c r="P187"/>
    </row>
    <row r="188" spans="1:16" x14ac:dyDescent="0.25">
      <c r="A188"/>
      <c r="B188"/>
      <c r="C188"/>
      <c r="D188"/>
      <c r="E188"/>
      <c r="F188"/>
      <c r="G188"/>
      <c r="H188"/>
      <c r="I188"/>
      <c r="J188"/>
      <c r="K188"/>
      <c r="L188"/>
      <c r="M188"/>
      <c r="N188"/>
      <c r="O188"/>
      <c r="P188"/>
    </row>
    <row r="189" spans="1:16" x14ac:dyDescent="0.25">
      <c r="A189"/>
      <c r="B189"/>
      <c r="C189"/>
      <c r="D189"/>
      <c r="E189"/>
      <c r="F189"/>
      <c r="G189"/>
      <c r="H189"/>
      <c r="I189"/>
      <c r="J189"/>
      <c r="K189"/>
      <c r="L189"/>
      <c r="M189"/>
      <c r="N189"/>
      <c r="O189"/>
      <c r="P189"/>
    </row>
    <row r="190" spans="1:16" x14ac:dyDescent="0.25">
      <c r="A190"/>
      <c r="B190"/>
      <c r="C190"/>
      <c r="D190"/>
      <c r="E190"/>
      <c r="F190"/>
      <c r="G190"/>
      <c r="H190"/>
      <c r="I190"/>
      <c r="J190"/>
      <c r="K190"/>
      <c r="L190"/>
      <c r="M190"/>
      <c r="N190"/>
      <c r="O190"/>
      <c r="P190"/>
    </row>
    <row r="191" spans="1:16" x14ac:dyDescent="0.25">
      <c r="A191"/>
      <c r="B191"/>
      <c r="C191"/>
      <c r="D191"/>
      <c r="E191"/>
      <c r="F191"/>
      <c r="G191"/>
      <c r="H191"/>
      <c r="I191"/>
      <c r="J191"/>
      <c r="K191"/>
      <c r="L191"/>
      <c r="M191"/>
      <c r="N191"/>
      <c r="O191"/>
      <c r="P191"/>
    </row>
    <row r="192" spans="1:16" x14ac:dyDescent="0.25">
      <c r="A192"/>
      <c r="B192"/>
      <c r="C192"/>
      <c r="D192"/>
      <c r="E192"/>
      <c r="F192"/>
      <c r="G192"/>
      <c r="H192"/>
      <c r="I192"/>
      <c r="J192"/>
      <c r="K192"/>
      <c r="L192"/>
      <c r="M192"/>
      <c r="N192"/>
      <c r="O192"/>
      <c r="P192"/>
    </row>
    <row r="193" spans="1:16" x14ac:dyDescent="0.25">
      <c r="A193"/>
      <c r="B193"/>
      <c r="C193"/>
      <c r="D193"/>
      <c r="E193"/>
      <c r="F193"/>
      <c r="G193"/>
      <c r="H193"/>
      <c r="I193"/>
      <c r="J193"/>
      <c r="K193"/>
      <c r="L193"/>
      <c r="M193"/>
      <c r="N193"/>
      <c r="O193"/>
      <c r="P193"/>
    </row>
    <row r="194" spans="1:16" x14ac:dyDescent="0.25">
      <c r="A194"/>
      <c r="B194"/>
      <c r="C194"/>
      <c r="D194"/>
      <c r="E194"/>
      <c r="F194"/>
      <c r="G194"/>
      <c r="H194"/>
      <c r="I194"/>
      <c r="J194"/>
      <c r="K194"/>
      <c r="L194"/>
      <c r="M194"/>
      <c r="N194"/>
      <c r="O194"/>
      <c r="P194"/>
    </row>
    <row r="195" spans="1:16" x14ac:dyDescent="0.25">
      <c r="A195"/>
      <c r="B195"/>
      <c r="C195"/>
      <c r="D195"/>
      <c r="E195"/>
      <c r="F195"/>
      <c r="G195"/>
      <c r="H195"/>
      <c r="I195"/>
      <c r="J195"/>
      <c r="K195"/>
      <c r="L195"/>
      <c r="M195"/>
      <c r="N195"/>
      <c r="O195"/>
      <c r="P195"/>
    </row>
    <row r="196" spans="1:16" x14ac:dyDescent="0.25">
      <c r="A196"/>
      <c r="B196"/>
      <c r="C196"/>
      <c r="D196"/>
      <c r="E196"/>
      <c r="F196"/>
      <c r="G196"/>
      <c r="H196"/>
      <c r="I196"/>
      <c r="J196"/>
      <c r="K196"/>
      <c r="L196"/>
      <c r="M196"/>
      <c r="N196"/>
      <c r="O196"/>
      <c r="P196"/>
    </row>
    <row r="197" spans="1:16" x14ac:dyDescent="0.25">
      <c r="A197"/>
      <c r="B197"/>
      <c r="C197"/>
      <c r="D197"/>
      <c r="E197"/>
      <c r="F197"/>
      <c r="G197"/>
      <c r="H197"/>
      <c r="I197"/>
      <c r="J197"/>
      <c r="K197"/>
      <c r="L197"/>
      <c r="M197"/>
      <c r="N197"/>
      <c r="O197"/>
      <c r="P197"/>
    </row>
    <row r="198" spans="1:16" x14ac:dyDescent="0.25">
      <c r="A198"/>
      <c r="B198"/>
      <c r="C198"/>
      <c r="D198"/>
      <c r="E198"/>
      <c r="F198"/>
      <c r="G198"/>
      <c r="H198"/>
      <c r="I198"/>
      <c r="J198"/>
      <c r="K198"/>
      <c r="L198"/>
      <c r="M198"/>
      <c r="N198"/>
      <c r="O198"/>
      <c r="P198"/>
    </row>
    <row r="199" spans="1:16" x14ac:dyDescent="0.25">
      <c r="A199"/>
      <c r="B199"/>
      <c r="C199"/>
      <c r="D199"/>
      <c r="E199"/>
      <c r="F199"/>
      <c r="G199"/>
      <c r="H199"/>
      <c r="I199"/>
      <c r="J199"/>
      <c r="K199"/>
      <c r="L199"/>
      <c r="M199"/>
      <c r="N199"/>
      <c r="O199"/>
      <c r="P199"/>
    </row>
    <row r="200" spans="1:16" x14ac:dyDescent="0.25">
      <c r="A200"/>
      <c r="B200"/>
      <c r="C200"/>
      <c r="D200"/>
      <c r="E200"/>
      <c r="F200"/>
      <c r="G200"/>
      <c r="H200"/>
      <c r="I200"/>
      <c r="J200"/>
      <c r="K200"/>
      <c r="L200"/>
      <c r="M200"/>
      <c r="N200"/>
      <c r="O200"/>
      <c r="P200"/>
    </row>
    <row r="201" spans="1:16" x14ac:dyDescent="0.25">
      <c r="A201"/>
      <c r="B201"/>
      <c r="C201"/>
      <c r="D201"/>
      <c r="E201"/>
      <c r="F201"/>
      <c r="G201"/>
      <c r="H201"/>
      <c r="I201"/>
      <c r="J201"/>
      <c r="K201"/>
      <c r="L201"/>
      <c r="M201"/>
      <c r="N201"/>
      <c r="O201"/>
      <c r="P201"/>
    </row>
    <row r="202" spans="1:16" x14ac:dyDescent="0.25">
      <c r="A202"/>
      <c r="B202"/>
      <c r="C202"/>
      <c r="D202"/>
      <c r="E202"/>
      <c r="F202"/>
      <c r="G202"/>
      <c r="H202"/>
      <c r="I202"/>
      <c r="J202"/>
      <c r="K202"/>
      <c r="L202"/>
      <c r="M202"/>
      <c r="N202"/>
      <c r="O202"/>
      <c r="P202"/>
    </row>
    <row r="203" spans="1:16" x14ac:dyDescent="0.25">
      <c r="A203"/>
      <c r="B203"/>
      <c r="C203"/>
      <c r="D203"/>
      <c r="E203"/>
      <c r="F203"/>
      <c r="G203"/>
      <c r="H203"/>
      <c r="I203"/>
      <c r="J203"/>
      <c r="K203"/>
      <c r="L203"/>
      <c r="M203"/>
      <c r="N203"/>
      <c r="O203"/>
      <c r="P203"/>
    </row>
    <row r="204" spans="1:16" x14ac:dyDescent="0.25">
      <c r="A204"/>
      <c r="B204"/>
      <c r="C204"/>
      <c r="D204"/>
      <c r="E204"/>
      <c r="F204"/>
      <c r="G204"/>
      <c r="H204"/>
      <c r="I204"/>
      <c r="J204"/>
      <c r="K204"/>
      <c r="L204"/>
      <c r="M204"/>
      <c r="N204"/>
      <c r="O204"/>
      <c r="P204"/>
    </row>
    <row r="205" spans="1:16" x14ac:dyDescent="0.25">
      <c r="A205"/>
      <c r="B205"/>
      <c r="C205"/>
      <c r="D205"/>
      <c r="E205"/>
      <c r="F205"/>
      <c r="G205"/>
      <c r="H205"/>
      <c r="I205"/>
      <c r="J205"/>
      <c r="K205"/>
      <c r="L205"/>
      <c r="M205"/>
      <c r="N205"/>
      <c r="O205"/>
      <c r="P205"/>
    </row>
    <row r="206" spans="1:16" x14ac:dyDescent="0.25">
      <c r="A206"/>
      <c r="B206"/>
      <c r="C206"/>
      <c r="D206"/>
      <c r="E206"/>
      <c r="F206"/>
      <c r="G206"/>
      <c r="H206"/>
      <c r="I206"/>
      <c r="J206"/>
      <c r="K206"/>
      <c r="L206"/>
      <c r="M206"/>
      <c r="N206"/>
      <c r="O206"/>
      <c r="P206"/>
    </row>
    <row r="207" spans="1:16" x14ac:dyDescent="0.25">
      <c r="A207"/>
      <c r="B207"/>
      <c r="C207"/>
      <c r="D207"/>
      <c r="E207"/>
      <c r="F207"/>
      <c r="G207"/>
      <c r="H207"/>
      <c r="I207"/>
      <c r="J207"/>
      <c r="K207"/>
      <c r="L207"/>
      <c r="M207"/>
      <c r="N207"/>
      <c r="O207"/>
      <c r="P207"/>
    </row>
    <row r="208" spans="1:16" x14ac:dyDescent="0.25">
      <c r="A208"/>
      <c r="B208"/>
      <c r="C208"/>
      <c r="D208"/>
      <c r="E208"/>
      <c r="F208"/>
      <c r="G208"/>
      <c r="H208"/>
      <c r="I208"/>
      <c r="J208"/>
      <c r="K208"/>
      <c r="L208"/>
      <c r="M208"/>
      <c r="N208"/>
      <c r="O208"/>
      <c r="P208"/>
    </row>
    <row r="209" spans="1:16" x14ac:dyDescent="0.25">
      <c r="A209"/>
      <c r="B209"/>
      <c r="C209"/>
      <c r="D209"/>
      <c r="E209"/>
      <c r="F209"/>
      <c r="G209"/>
      <c r="H209"/>
      <c r="I209"/>
      <c r="J209"/>
      <c r="K209"/>
      <c r="L209"/>
      <c r="M209"/>
      <c r="N209"/>
      <c r="O209"/>
      <c r="P209"/>
    </row>
    <row r="210" spans="1:16" x14ac:dyDescent="0.25">
      <c r="A210"/>
      <c r="B210"/>
      <c r="C210"/>
      <c r="D210"/>
      <c r="E210"/>
      <c r="F210"/>
      <c r="G210"/>
      <c r="H210"/>
      <c r="I210"/>
      <c r="J210"/>
      <c r="K210"/>
      <c r="L210"/>
      <c r="M210"/>
      <c r="N210"/>
      <c r="O210"/>
      <c r="P210"/>
    </row>
    <row r="211" spans="1:16" x14ac:dyDescent="0.25">
      <c r="A211"/>
      <c r="B211"/>
      <c r="C211"/>
      <c r="D211"/>
      <c r="E211"/>
      <c r="F211"/>
      <c r="G211"/>
      <c r="H211"/>
      <c r="I211"/>
      <c r="J211"/>
      <c r="K211"/>
      <c r="L211"/>
      <c r="M211"/>
      <c r="N211"/>
      <c r="O211"/>
      <c r="P211"/>
    </row>
    <row r="212" spans="1:16" x14ac:dyDescent="0.25">
      <c r="A212"/>
      <c r="B212"/>
      <c r="C212"/>
      <c r="D212"/>
      <c r="E212"/>
      <c r="F212"/>
      <c r="G212"/>
      <c r="H212"/>
      <c r="I212"/>
      <c r="J212"/>
      <c r="K212"/>
      <c r="L212"/>
      <c r="M212"/>
      <c r="N212"/>
      <c r="O212"/>
      <c r="P212"/>
    </row>
    <row r="213" spans="1:16" x14ac:dyDescent="0.25">
      <c r="A213"/>
      <c r="B213"/>
      <c r="C213"/>
      <c r="D213"/>
      <c r="E213"/>
      <c r="F213"/>
      <c r="G213"/>
      <c r="H213"/>
      <c r="I213"/>
      <c r="J213"/>
      <c r="K213"/>
      <c r="L213"/>
      <c r="M213"/>
      <c r="N213"/>
      <c r="O213"/>
      <c r="P213"/>
    </row>
    <row r="214" spans="1:16" x14ac:dyDescent="0.25">
      <c r="A214"/>
      <c r="B214"/>
      <c r="C214"/>
      <c r="D214"/>
      <c r="E214"/>
      <c r="F214"/>
      <c r="G214"/>
      <c r="H214"/>
      <c r="I214"/>
      <c r="J214"/>
      <c r="K214"/>
      <c r="L214"/>
      <c r="M214"/>
      <c r="N214"/>
      <c r="O214"/>
      <c r="P214"/>
    </row>
    <row r="215" spans="1:16" x14ac:dyDescent="0.25">
      <c r="A215"/>
      <c r="B215"/>
      <c r="C215"/>
      <c r="D215"/>
      <c r="E215"/>
      <c r="F215"/>
      <c r="G215"/>
      <c r="H215"/>
      <c r="I215"/>
      <c r="J215"/>
      <c r="K215"/>
      <c r="L215"/>
      <c r="M215"/>
      <c r="N215"/>
      <c r="O215"/>
      <c r="P215"/>
    </row>
    <row r="216" spans="1:16" x14ac:dyDescent="0.25">
      <c r="A216"/>
      <c r="B216"/>
      <c r="C216"/>
      <c r="D216"/>
      <c r="E216"/>
      <c r="F216"/>
      <c r="G216"/>
      <c r="H216"/>
      <c r="I216"/>
      <c r="J216"/>
      <c r="K216"/>
      <c r="L216"/>
      <c r="M216"/>
      <c r="N216"/>
      <c r="O216"/>
      <c r="P216"/>
    </row>
    <row r="217" spans="1:16" x14ac:dyDescent="0.25">
      <c r="A217"/>
      <c r="B217"/>
      <c r="C217"/>
      <c r="D217"/>
      <c r="E217"/>
      <c r="F217"/>
      <c r="G217"/>
      <c r="H217"/>
      <c r="I217"/>
      <c r="J217"/>
      <c r="K217"/>
      <c r="L217"/>
      <c r="M217"/>
      <c r="N217"/>
      <c r="O217"/>
      <c r="P217"/>
    </row>
    <row r="218" spans="1:16" x14ac:dyDescent="0.25">
      <c r="A218"/>
      <c r="B218"/>
      <c r="C218"/>
      <c r="D218"/>
      <c r="E218"/>
      <c r="F218"/>
      <c r="G218"/>
      <c r="H218"/>
      <c r="I218"/>
      <c r="J218"/>
      <c r="K218"/>
      <c r="L218"/>
      <c r="M218"/>
      <c r="N218"/>
      <c r="O218"/>
      <c r="P218"/>
    </row>
    <row r="219" spans="1:16" x14ac:dyDescent="0.25">
      <c r="A219"/>
      <c r="B219"/>
      <c r="C219"/>
      <c r="D219"/>
      <c r="E219"/>
      <c r="F219"/>
      <c r="G219"/>
      <c r="H219"/>
      <c r="I219"/>
      <c r="J219"/>
      <c r="K219"/>
      <c r="L219"/>
      <c r="M219"/>
      <c r="N219"/>
      <c r="O219"/>
      <c r="P219"/>
    </row>
    <row r="220" spans="1:16" x14ac:dyDescent="0.25">
      <c r="A220"/>
      <c r="B220"/>
      <c r="C220"/>
      <c r="D220"/>
      <c r="E220"/>
      <c r="F220"/>
      <c r="G220"/>
      <c r="H220"/>
      <c r="I220"/>
      <c r="J220"/>
      <c r="K220"/>
      <c r="L220"/>
      <c r="M220"/>
      <c r="N220"/>
      <c r="O220"/>
      <c r="P220"/>
    </row>
    <row r="221" spans="1:16" x14ac:dyDescent="0.25">
      <c r="A221"/>
      <c r="B221"/>
      <c r="C221"/>
      <c r="D221"/>
      <c r="E221"/>
      <c r="F221"/>
      <c r="G221"/>
      <c r="H221"/>
      <c r="I221"/>
      <c r="J221"/>
      <c r="K221"/>
      <c r="L221"/>
      <c r="M221"/>
      <c r="N221"/>
      <c r="O221"/>
      <c r="P221"/>
    </row>
    <row r="222" spans="1:16" x14ac:dyDescent="0.25">
      <c r="A222"/>
      <c r="B222"/>
      <c r="C222"/>
      <c r="D222"/>
      <c r="E222"/>
      <c r="F222"/>
      <c r="G222"/>
      <c r="H222"/>
      <c r="I222"/>
      <c r="J222"/>
      <c r="K222"/>
      <c r="L222"/>
      <c r="M222"/>
      <c r="N222"/>
      <c r="O222"/>
      <c r="P222"/>
    </row>
    <row r="223" spans="1:16" x14ac:dyDescent="0.25">
      <c r="A223"/>
      <c r="B223"/>
      <c r="C223"/>
      <c r="D223"/>
      <c r="E223"/>
      <c r="F223"/>
      <c r="G223"/>
      <c r="H223"/>
      <c r="I223"/>
      <c r="J223"/>
      <c r="K223"/>
      <c r="L223"/>
      <c r="M223"/>
      <c r="N223"/>
      <c r="O223"/>
      <c r="P223"/>
    </row>
    <row r="224" spans="1:16" x14ac:dyDescent="0.25">
      <c r="A224"/>
      <c r="B224"/>
      <c r="C224"/>
      <c r="D224"/>
      <c r="E224"/>
      <c r="F224"/>
      <c r="G224"/>
      <c r="H224"/>
      <c r="I224"/>
      <c r="J224"/>
      <c r="K224"/>
      <c r="L224"/>
      <c r="M224"/>
      <c r="N224"/>
      <c r="O224"/>
      <c r="P224"/>
    </row>
    <row r="225" spans="1:16" x14ac:dyDescent="0.25">
      <c r="A225"/>
      <c r="B225"/>
      <c r="C225"/>
      <c r="D225"/>
      <c r="E225"/>
      <c r="F225"/>
      <c r="G225"/>
      <c r="H225"/>
      <c r="I225"/>
      <c r="J225"/>
      <c r="K225"/>
      <c r="L225"/>
      <c r="M225"/>
      <c r="N225"/>
      <c r="O225"/>
      <c r="P225"/>
    </row>
    <row r="226" spans="1:16" x14ac:dyDescent="0.25">
      <c r="A226"/>
      <c r="B226"/>
      <c r="C226"/>
      <c r="D226"/>
      <c r="E226"/>
      <c r="F226"/>
      <c r="G226"/>
      <c r="H226"/>
      <c r="I226"/>
      <c r="J226"/>
      <c r="K226"/>
      <c r="L226"/>
      <c r="M226"/>
      <c r="N226"/>
      <c r="O226"/>
      <c r="P226"/>
    </row>
  </sheetData>
  <mergeCells count="41">
    <mergeCell ref="B2:N3"/>
    <mergeCell ref="D141:D143"/>
    <mergeCell ref="E141:N141"/>
    <mergeCell ref="E142:F142"/>
    <mergeCell ref="G142:H142"/>
    <mergeCell ref="I142:J142"/>
    <mergeCell ref="K142:L142"/>
    <mergeCell ref="M142:N142"/>
    <mergeCell ref="D97:D99"/>
    <mergeCell ref="E97:N97"/>
    <mergeCell ref="E98:F98"/>
    <mergeCell ref="G98:H98"/>
    <mergeCell ref="I98:J98"/>
    <mergeCell ref="K98:L98"/>
    <mergeCell ref="M98:N98"/>
    <mergeCell ref="D50:D52"/>
    <mergeCell ref="E50:N50"/>
    <mergeCell ref="E51:F51"/>
    <mergeCell ref="G51:H51"/>
    <mergeCell ref="I51:J51"/>
    <mergeCell ref="K51:L51"/>
    <mergeCell ref="M51:N51"/>
    <mergeCell ref="D4:D6"/>
    <mergeCell ref="E4:N4"/>
    <mergeCell ref="E5:F5"/>
    <mergeCell ref="G5:H5"/>
    <mergeCell ref="I5:J5"/>
    <mergeCell ref="K5:L5"/>
    <mergeCell ref="M5:N5"/>
    <mergeCell ref="B89:C89"/>
    <mergeCell ref="B136:C136"/>
    <mergeCell ref="B180:C180"/>
    <mergeCell ref="B4:B6"/>
    <mergeCell ref="C4:C6"/>
    <mergeCell ref="B43:C43"/>
    <mergeCell ref="B50:B52"/>
    <mergeCell ref="C50:C52"/>
    <mergeCell ref="B97:B99"/>
    <mergeCell ref="C97:C99"/>
    <mergeCell ref="B141:B143"/>
    <mergeCell ref="C141:C143"/>
  </mergeCells>
  <pageMargins left="0.7" right="0.7" top="0.75" bottom="0.75" header="0.3" footer="0.3"/>
  <pageSetup paperSize="9" scale="4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61"/>
  <sheetViews>
    <sheetView workbookViewId="0">
      <selection activeCell="G165" sqref="G165"/>
    </sheetView>
  </sheetViews>
  <sheetFormatPr defaultRowHeight="15" x14ac:dyDescent="0.25"/>
  <cols>
    <col min="2" max="2" width="21.85546875" customWidth="1"/>
    <col min="4" max="5" width="8.28515625" customWidth="1"/>
    <col min="7" max="8" width="8.28515625" customWidth="1"/>
    <col min="10" max="11" width="8.28515625" customWidth="1"/>
  </cols>
  <sheetData>
    <row r="2" spans="2:12" x14ac:dyDescent="0.25">
      <c r="B2" s="431" t="s">
        <v>1432</v>
      </c>
    </row>
    <row r="3" spans="2:12" x14ac:dyDescent="0.25">
      <c r="B3" s="431" t="s">
        <v>1433</v>
      </c>
    </row>
    <row r="4" spans="2:12" ht="15.75" thickBot="1" x14ac:dyDescent="0.3">
      <c r="B4" s="431"/>
    </row>
    <row r="5" spans="2:12" ht="15.75" thickBot="1" x14ac:dyDescent="0.3">
      <c r="B5" s="7778" t="s">
        <v>7</v>
      </c>
      <c r="C5" s="7796" t="s">
        <v>2611</v>
      </c>
      <c r="D5" s="7787" t="s">
        <v>1377</v>
      </c>
      <c r="E5" s="7788"/>
      <c r="F5" s="7788"/>
      <c r="G5" s="7788"/>
      <c r="H5" s="7788"/>
      <c r="I5" s="7788"/>
      <c r="J5" s="7788"/>
      <c r="K5" s="7788"/>
      <c r="L5" s="7789"/>
    </row>
    <row r="6" spans="2:12" ht="15.75" thickBot="1" x14ac:dyDescent="0.3">
      <c r="B6" s="7779"/>
      <c r="C6" s="7791"/>
      <c r="D6" s="7787" t="s">
        <v>1378</v>
      </c>
      <c r="E6" s="7788"/>
      <c r="F6" s="7789"/>
      <c r="G6" s="7787" t="s">
        <v>1379</v>
      </c>
      <c r="H6" s="7788"/>
      <c r="I6" s="7789"/>
      <c r="J6" s="7788" t="s">
        <v>1380</v>
      </c>
      <c r="K6" s="7788"/>
      <c r="L6" s="7789"/>
    </row>
    <row r="7" spans="2:12" ht="15.75" thickBot="1" x14ac:dyDescent="0.3">
      <c r="B7" s="7780"/>
      <c r="C7" s="7797"/>
      <c r="D7" s="2528" t="s">
        <v>1</v>
      </c>
      <c r="E7" s="2529" t="s">
        <v>2360</v>
      </c>
      <c r="F7" s="2530" t="s">
        <v>1386</v>
      </c>
      <c r="G7" s="2528" t="s">
        <v>1</v>
      </c>
      <c r="H7" s="2529" t="s">
        <v>2360</v>
      </c>
      <c r="I7" s="2530" t="s">
        <v>1386</v>
      </c>
      <c r="J7" s="2528" t="s">
        <v>1</v>
      </c>
      <c r="K7" s="2531" t="s">
        <v>2360</v>
      </c>
      <c r="L7" s="2532" t="s">
        <v>1386</v>
      </c>
    </row>
    <row r="8" spans="2:12" x14ac:dyDescent="0.25">
      <c r="B8" s="2444" t="s">
        <v>130</v>
      </c>
      <c r="C8" s="2541">
        <v>15314</v>
      </c>
      <c r="D8" s="2534">
        <v>109</v>
      </c>
      <c r="E8" s="2535">
        <v>49</v>
      </c>
      <c r="F8" s="2536">
        <v>-55.045871559633028</v>
      </c>
      <c r="G8" s="2534">
        <v>998</v>
      </c>
      <c r="H8" s="2537">
        <v>983</v>
      </c>
      <c r="I8" s="2536">
        <v>-1.5030060120240449</v>
      </c>
      <c r="J8" s="2534">
        <v>14126</v>
      </c>
      <c r="K8" s="2539">
        <v>14282</v>
      </c>
      <c r="L8" s="2540">
        <v>1.1043465949313287</v>
      </c>
    </row>
    <row r="9" spans="2:12" ht="24.75" x14ac:dyDescent="0.25">
      <c r="B9" s="2453" t="s">
        <v>62</v>
      </c>
      <c r="C9" s="2541">
        <v>94</v>
      </c>
      <c r="D9" s="2542">
        <v>2</v>
      </c>
      <c r="E9" s="2543">
        <v>4</v>
      </c>
      <c r="F9" s="2544">
        <v>100</v>
      </c>
      <c r="G9" s="2542">
        <v>14</v>
      </c>
      <c r="H9" s="2545">
        <v>53</v>
      </c>
      <c r="I9" s="2544">
        <v>278.57142857142856</v>
      </c>
      <c r="J9" s="2542">
        <v>37</v>
      </c>
      <c r="K9" s="2547">
        <v>37</v>
      </c>
      <c r="L9" s="2548">
        <v>0</v>
      </c>
    </row>
    <row r="10" spans="2:12" x14ac:dyDescent="0.25">
      <c r="B10" s="2464" t="s">
        <v>63</v>
      </c>
      <c r="C10" s="2541">
        <v>31</v>
      </c>
      <c r="D10" s="2550">
        <v>9</v>
      </c>
      <c r="E10" s="2551">
        <v>2</v>
      </c>
      <c r="F10" s="2552">
        <v>-77.777777777777771</v>
      </c>
      <c r="G10" s="2550">
        <v>19</v>
      </c>
      <c r="H10" s="2553">
        <v>29</v>
      </c>
      <c r="I10" s="2552">
        <v>52.631578947368439</v>
      </c>
      <c r="J10" s="2550">
        <v>0</v>
      </c>
      <c r="K10" s="2555">
        <v>0</v>
      </c>
      <c r="L10" s="2556" t="s">
        <v>613</v>
      </c>
    </row>
    <row r="11" spans="2:12" x14ac:dyDescent="0.25">
      <c r="B11" s="2464" t="s">
        <v>132</v>
      </c>
      <c r="C11" s="2541">
        <v>1433</v>
      </c>
      <c r="D11" s="2550">
        <v>17</v>
      </c>
      <c r="E11" s="2551">
        <v>13</v>
      </c>
      <c r="F11" s="2552">
        <v>-23.529411764705884</v>
      </c>
      <c r="G11" s="2550">
        <v>328</v>
      </c>
      <c r="H11" s="2553">
        <v>295</v>
      </c>
      <c r="I11" s="2552">
        <v>-10.060975609756099</v>
      </c>
      <c r="J11" s="2550">
        <v>1286</v>
      </c>
      <c r="K11" s="2555">
        <v>1125</v>
      </c>
      <c r="L11" s="2556">
        <v>-12.519440124416789</v>
      </c>
    </row>
    <row r="12" spans="2:12" x14ac:dyDescent="0.25">
      <c r="B12" s="2464" t="s">
        <v>133</v>
      </c>
      <c r="C12" s="2541">
        <v>1377</v>
      </c>
      <c r="D12" s="2550">
        <v>201</v>
      </c>
      <c r="E12" s="2551">
        <v>128</v>
      </c>
      <c r="F12" s="2552">
        <v>-36.318407960199004</v>
      </c>
      <c r="G12" s="2550">
        <v>681</v>
      </c>
      <c r="H12" s="2553">
        <v>878</v>
      </c>
      <c r="I12" s="2552">
        <v>28.928046989720997</v>
      </c>
      <c r="J12" s="2550">
        <v>344</v>
      </c>
      <c r="K12" s="2557">
        <v>371</v>
      </c>
      <c r="L12" s="2556">
        <v>7.8488372093023173</v>
      </c>
    </row>
    <row r="13" spans="2:12" x14ac:dyDescent="0.25">
      <c r="B13" s="2473" t="s">
        <v>134</v>
      </c>
      <c r="C13" s="2541">
        <v>1035</v>
      </c>
      <c r="D13" s="2559">
        <v>18</v>
      </c>
      <c r="E13" s="2560">
        <v>44</v>
      </c>
      <c r="F13" s="2561">
        <v>144.44444444444446</v>
      </c>
      <c r="G13" s="2559">
        <v>447</v>
      </c>
      <c r="H13" s="2562">
        <v>479</v>
      </c>
      <c r="I13" s="2561">
        <v>7.1588366890380257</v>
      </c>
      <c r="J13" s="2559">
        <v>536</v>
      </c>
      <c r="K13" s="2564">
        <v>512</v>
      </c>
      <c r="L13" s="2565">
        <v>-4.4776119402985159</v>
      </c>
    </row>
    <row r="14" spans="2:12" ht="15.75" thickBot="1" x14ac:dyDescent="0.3">
      <c r="B14" s="2566" t="s">
        <v>67</v>
      </c>
      <c r="C14" s="2541">
        <v>321</v>
      </c>
      <c r="D14" s="2559">
        <v>0</v>
      </c>
      <c r="E14" s="2560">
        <v>0</v>
      </c>
      <c r="F14" s="2561" t="s">
        <v>613</v>
      </c>
      <c r="G14" s="2559">
        <v>97</v>
      </c>
      <c r="H14" s="2562">
        <v>141</v>
      </c>
      <c r="I14" s="2561">
        <v>45.360824742268022</v>
      </c>
      <c r="J14" s="2559">
        <v>154</v>
      </c>
      <c r="K14" s="2564">
        <v>180</v>
      </c>
      <c r="L14" s="2565">
        <v>16.883116883116884</v>
      </c>
    </row>
    <row r="15" spans="2:12" ht="15.75" thickBot="1" x14ac:dyDescent="0.3">
      <c r="B15" s="2493" t="s">
        <v>136</v>
      </c>
      <c r="C15" s="2567">
        <v>19605</v>
      </c>
      <c r="D15" s="2568">
        <v>356</v>
      </c>
      <c r="E15" s="2569">
        <v>240</v>
      </c>
      <c r="F15" s="2570">
        <v>-32.584269662921344</v>
      </c>
      <c r="G15" s="2568">
        <v>2584</v>
      </c>
      <c r="H15" s="2571">
        <v>2858</v>
      </c>
      <c r="I15" s="2570">
        <v>10.603715170278633</v>
      </c>
      <c r="J15" s="2568">
        <v>16483</v>
      </c>
      <c r="K15" s="2573">
        <v>16507</v>
      </c>
      <c r="L15" s="2574">
        <v>0.14560456227627583</v>
      </c>
    </row>
    <row r="16" spans="2:12" ht="15.75" thickBot="1" x14ac:dyDescent="0.3">
      <c r="B16" s="2502" t="s">
        <v>137</v>
      </c>
      <c r="C16" s="2541">
        <v>1299</v>
      </c>
      <c r="D16" s="2576">
        <v>0</v>
      </c>
      <c r="E16" s="2577">
        <v>0</v>
      </c>
      <c r="F16" s="2578" t="s">
        <v>613</v>
      </c>
      <c r="G16" s="2576">
        <v>3</v>
      </c>
      <c r="H16" s="2579">
        <v>3</v>
      </c>
      <c r="I16" s="2578">
        <v>0</v>
      </c>
      <c r="J16" s="2580">
        <v>1230</v>
      </c>
      <c r="K16" s="2581">
        <v>1296</v>
      </c>
      <c r="L16" s="2582">
        <v>5.3658536585365937</v>
      </c>
    </row>
    <row r="17" spans="2:12" ht="15.75" thickBot="1" x14ac:dyDescent="0.3">
      <c r="B17" s="2510" t="s">
        <v>138</v>
      </c>
      <c r="C17" s="2583">
        <v>20904</v>
      </c>
      <c r="D17" s="2584">
        <v>356</v>
      </c>
      <c r="E17" s="2585">
        <v>240</v>
      </c>
      <c r="F17" s="2586">
        <v>-32.584269662921344</v>
      </c>
      <c r="G17" s="2584">
        <v>2587</v>
      </c>
      <c r="H17" s="2587">
        <v>2861</v>
      </c>
      <c r="I17" s="2586">
        <v>10.591418631619632</v>
      </c>
      <c r="J17" s="2588">
        <v>17713</v>
      </c>
      <c r="K17" s="2589">
        <v>17803</v>
      </c>
      <c r="L17" s="2590">
        <v>0.50810139445604818</v>
      </c>
    </row>
    <row r="18" spans="2:12" ht="16.5" thickTop="1" thickBot="1" x14ac:dyDescent="0.3">
      <c r="B18" s="2519" t="s">
        <v>1384</v>
      </c>
      <c r="C18" s="2990">
        <v>4254</v>
      </c>
      <c r="D18" s="2592">
        <v>0</v>
      </c>
      <c r="E18" s="2593">
        <v>0</v>
      </c>
      <c r="F18" s="2594" t="s">
        <v>613</v>
      </c>
      <c r="G18" s="2592">
        <v>244</v>
      </c>
      <c r="H18" s="2595">
        <v>235</v>
      </c>
      <c r="I18" s="2594">
        <v>-3.6885245901639365</v>
      </c>
      <c r="J18" s="2596">
        <v>3662</v>
      </c>
      <c r="K18" s="2597">
        <v>4019</v>
      </c>
      <c r="L18" s="2598">
        <v>9.7487711632987555</v>
      </c>
    </row>
    <row r="20" spans="2:12" x14ac:dyDescent="0.25">
      <c r="B20" s="431" t="s">
        <v>1434</v>
      </c>
    </row>
    <row r="21" spans="2:12" ht="15.75" thickBot="1" x14ac:dyDescent="0.3"/>
    <row r="22" spans="2:12" ht="15.75" thickBot="1" x14ac:dyDescent="0.3">
      <c r="B22" s="7778" t="s">
        <v>7</v>
      </c>
      <c r="C22" s="7796" t="s">
        <v>2611</v>
      </c>
      <c r="D22" s="7787" t="s">
        <v>1387</v>
      </c>
      <c r="E22" s="7788"/>
      <c r="F22" s="7788"/>
      <c r="G22" s="7788"/>
      <c r="H22" s="7788"/>
      <c r="I22" s="7788"/>
      <c r="J22" s="7788"/>
      <c r="K22" s="7788"/>
      <c r="L22" s="7789"/>
    </row>
    <row r="23" spans="2:12" ht="15.75" thickBot="1" x14ac:dyDescent="0.3">
      <c r="B23" s="7779"/>
      <c r="C23" s="7791"/>
      <c r="D23" s="7787" t="s">
        <v>1378</v>
      </c>
      <c r="E23" s="7788"/>
      <c r="F23" s="7789"/>
      <c r="G23" s="7788" t="s">
        <v>1379</v>
      </c>
      <c r="H23" s="7788"/>
      <c r="I23" s="7789"/>
      <c r="J23" s="7788" t="s">
        <v>1380</v>
      </c>
      <c r="K23" s="7788"/>
      <c r="L23" s="7789"/>
    </row>
    <row r="24" spans="2:12" ht="20.25" thickBot="1" x14ac:dyDescent="0.3">
      <c r="B24" s="7780"/>
      <c r="C24" s="7797"/>
      <c r="D24" s="2599" t="s">
        <v>1</v>
      </c>
      <c r="E24" s="2600" t="s">
        <v>2360</v>
      </c>
      <c r="F24" s="2601" t="s">
        <v>1388</v>
      </c>
      <c r="G24" s="2602" t="s">
        <v>1</v>
      </c>
      <c r="H24" s="2529" t="s">
        <v>2360</v>
      </c>
      <c r="I24" s="2601" t="s">
        <v>1388</v>
      </c>
      <c r="J24" s="2528" t="s">
        <v>1</v>
      </c>
      <c r="K24" s="2531" t="s">
        <v>2360</v>
      </c>
      <c r="L24" s="2603" t="s">
        <v>1388</v>
      </c>
    </row>
    <row r="25" spans="2:12" x14ac:dyDescent="0.25">
      <c r="B25" s="2604" t="s">
        <v>130</v>
      </c>
      <c r="C25" s="2605">
        <v>100</v>
      </c>
      <c r="D25" s="2606">
        <v>0.71555176262062625</v>
      </c>
      <c r="E25" s="2607">
        <v>0.31996865613164421</v>
      </c>
      <c r="F25" s="2608">
        <v>-0.39558310648898204</v>
      </c>
      <c r="G25" s="2609">
        <v>6.5515656797741739</v>
      </c>
      <c r="H25" s="2607">
        <v>6.41896304035523</v>
      </c>
      <c r="I25" s="2608">
        <v>-0.1326026394189439</v>
      </c>
      <c r="J25" s="2610">
        <v>92.732882557605194</v>
      </c>
      <c r="K25" s="2611">
        <v>93.261068303513127</v>
      </c>
      <c r="L25" s="2612">
        <v>0.52818574590793332</v>
      </c>
    </row>
    <row r="26" spans="2:12" ht="24.75" x14ac:dyDescent="0.25">
      <c r="B26" s="2613" t="s">
        <v>62</v>
      </c>
      <c r="C26" s="2614">
        <v>100</v>
      </c>
      <c r="D26" s="2615">
        <v>3.7735849056603774</v>
      </c>
      <c r="E26" s="2616">
        <v>4.2553191489361701</v>
      </c>
      <c r="F26" s="425">
        <v>0.48173424327579273</v>
      </c>
      <c r="G26" s="2617">
        <v>26.415094339622641</v>
      </c>
      <c r="H26" s="2616">
        <v>56.38297872340425</v>
      </c>
      <c r="I26" s="425">
        <v>29.967884383781609</v>
      </c>
      <c r="J26" s="2618">
        <v>69.811320754716974</v>
      </c>
      <c r="K26" s="2619">
        <v>39.361702127659576</v>
      </c>
      <c r="L26" s="2620">
        <v>-30.449618627057397</v>
      </c>
    </row>
    <row r="27" spans="2:12" x14ac:dyDescent="0.25">
      <c r="B27" s="2621" t="s">
        <v>63</v>
      </c>
      <c r="C27" s="2622">
        <v>100</v>
      </c>
      <c r="D27" s="2623">
        <v>32.142857142857146</v>
      </c>
      <c r="E27" s="2624">
        <v>6.4516129032258061</v>
      </c>
      <c r="F27" s="419">
        <v>-25.691244239631338</v>
      </c>
      <c r="G27" s="2625">
        <v>67.857142857142861</v>
      </c>
      <c r="H27" s="2624">
        <v>93.548387096774192</v>
      </c>
      <c r="I27" s="419">
        <v>25.691244239631331</v>
      </c>
      <c r="J27" s="2626" t="s">
        <v>613</v>
      </c>
      <c r="K27" s="2627" t="s">
        <v>613</v>
      </c>
      <c r="L27" s="2628" t="s">
        <v>613</v>
      </c>
    </row>
    <row r="28" spans="2:12" x14ac:dyDescent="0.25">
      <c r="B28" s="2621" t="s">
        <v>132</v>
      </c>
      <c r="C28" s="2622">
        <v>100</v>
      </c>
      <c r="D28" s="2623">
        <v>1.0423053341508277</v>
      </c>
      <c r="E28" s="2624">
        <v>0.90718771807397069</v>
      </c>
      <c r="F28" s="419">
        <v>-0.13511761607685702</v>
      </c>
      <c r="G28" s="2625">
        <v>20.110361741263027</v>
      </c>
      <c r="H28" s="2624">
        <v>20.586182833217027</v>
      </c>
      <c r="I28" s="419">
        <v>0.4758210919539998</v>
      </c>
      <c r="J28" s="2626">
        <v>78.847332924586141</v>
      </c>
      <c r="K28" s="2627">
        <v>78.506629448708992</v>
      </c>
      <c r="L28" s="2628">
        <v>-0.34070347587714878</v>
      </c>
    </row>
    <row r="29" spans="2:12" x14ac:dyDescent="0.25">
      <c r="B29" s="2621" t="s">
        <v>133</v>
      </c>
      <c r="C29" s="2622">
        <v>100</v>
      </c>
      <c r="D29" s="2623">
        <v>16.39477977161501</v>
      </c>
      <c r="E29" s="2624">
        <v>9.2955700798838059</v>
      </c>
      <c r="F29" s="419">
        <v>-7.099209691731204</v>
      </c>
      <c r="G29" s="2625">
        <v>55.54649265905384</v>
      </c>
      <c r="H29" s="2624">
        <v>63.761801016702982</v>
      </c>
      <c r="I29" s="419">
        <v>8.2153083576491426</v>
      </c>
      <c r="J29" s="2626">
        <v>28.058727569331161</v>
      </c>
      <c r="K29" s="2627">
        <v>26.942628903413219</v>
      </c>
      <c r="L29" s="2628">
        <v>-1.1160986659179422</v>
      </c>
    </row>
    <row r="30" spans="2:12" x14ac:dyDescent="0.25">
      <c r="B30" s="2629" t="s">
        <v>134</v>
      </c>
      <c r="C30" s="2622">
        <v>100</v>
      </c>
      <c r="D30" s="2623">
        <v>1.7982017982017984</v>
      </c>
      <c r="E30" s="2624">
        <v>4.2512077294685993</v>
      </c>
      <c r="F30" s="419">
        <v>2.4530059312668007</v>
      </c>
      <c r="G30" s="2625">
        <v>44.655344655344656</v>
      </c>
      <c r="H30" s="2624">
        <v>46.280193236714979</v>
      </c>
      <c r="I30" s="419">
        <v>1.6248485813703226</v>
      </c>
      <c r="J30" s="2626">
        <v>53.546453546453542</v>
      </c>
      <c r="K30" s="2627">
        <v>49.468599033816425</v>
      </c>
      <c r="L30" s="2628">
        <v>-4.0778545126371171</v>
      </c>
    </row>
    <row r="31" spans="2:12" ht="15.75" thickBot="1" x14ac:dyDescent="0.3">
      <c r="B31" s="2630" t="s">
        <v>67</v>
      </c>
      <c r="C31" s="2631">
        <v>100</v>
      </c>
      <c r="D31" s="2632" t="s">
        <v>613</v>
      </c>
      <c r="E31" s="2633" t="s">
        <v>613</v>
      </c>
      <c r="F31" s="2634" t="s">
        <v>613</v>
      </c>
      <c r="G31" s="2635">
        <v>38.645418326693225</v>
      </c>
      <c r="H31" s="2633">
        <v>43.925233644859816</v>
      </c>
      <c r="I31" s="2634">
        <v>5.279815318166591</v>
      </c>
      <c r="J31" s="2636">
        <v>61.354581673306775</v>
      </c>
      <c r="K31" s="2637">
        <v>56.074766355140184</v>
      </c>
      <c r="L31" s="2638">
        <v>-5.279815318166591</v>
      </c>
    </row>
    <row r="32" spans="2:12" ht="15.75" thickBot="1" x14ac:dyDescent="0.3">
      <c r="B32" s="2639" t="s">
        <v>136</v>
      </c>
      <c r="C32" s="2640">
        <v>100</v>
      </c>
      <c r="D32" s="2641">
        <v>1.8328785460536476</v>
      </c>
      <c r="E32" s="2642">
        <v>1.224177505738332</v>
      </c>
      <c r="F32" s="2643">
        <v>-0.60870104031531569</v>
      </c>
      <c r="G32" s="2644">
        <v>13.303815064614117</v>
      </c>
      <c r="H32" s="2642">
        <v>14.577913797500639</v>
      </c>
      <c r="I32" s="2643">
        <v>1.2740987328865216</v>
      </c>
      <c r="J32" s="2645">
        <v>84.863306389332237</v>
      </c>
      <c r="K32" s="2645">
        <v>84.197908696761033</v>
      </c>
      <c r="L32" s="430">
        <v>-0.6653976925712044</v>
      </c>
    </row>
    <row r="33" spans="2:13" ht="15.75" thickBot="1" x14ac:dyDescent="0.3">
      <c r="B33" s="2630" t="s">
        <v>137</v>
      </c>
      <c r="C33" s="2631">
        <v>100</v>
      </c>
      <c r="D33" s="2632" t="s">
        <v>613</v>
      </c>
      <c r="E33" s="2633" t="s">
        <v>613</v>
      </c>
      <c r="F33" s="2646" t="e">
        <v>#VALUE!</v>
      </c>
      <c r="G33" s="2635">
        <v>0.24330900243309003</v>
      </c>
      <c r="H33" s="2633">
        <v>0.23094688221709006</v>
      </c>
      <c r="I33" s="2634">
        <v>-1.2362120215999972E-2</v>
      </c>
      <c r="J33" s="2636">
        <v>99.756690997566906</v>
      </c>
      <c r="K33" s="2637">
        <v>99.769053117782917</v>
      </c>
      <c r="L33" s="2638">
        <v>1.2362120216010908E-2</v>
      </c>
    </row>
    <row r="34" spans="2:13" ht="15.75" thickBot="1" x14ac:dyDescent="0.3">
      <c r="B34" s="2647" t="s">
        <v>138</v>
      </c>
      <c r="C34" s="2648">
        <v>100</v>
      </c>
      <c r="D34" s="2649">
        <v>1.7234701781564679</v>
      </c>
      <c r="E34" s="2650">
        <v>1.1481056257175661</v>
      </c>
      <c r="F34" s="2651">
        <v>-0.57536455243890172</v>
      </c>
      <c r="G34" s="2652">
        <v>12.524206041828039</v>
      </c>
      <c r="H34" s="2653">
        <v>13.686375813241487</v>
      </c>
      <c r="I34" s="2651">
        <v>1.1621697714134474</v>
      </c>
      <c r="J34" s="2654">
        <v>85.752323780015487</v>
      </c>
      <c r="K34" s="2654">
        <v>85.165518561040955</v>
      </c>
      <c r="L34" s="2655">
        <v>-0.58680521897453275</v>
      </c>
    </row>
    <row r="35" spans="2:13" ht="16.5" thickTop="1" thickBot="1" x14ac:dyDescent="0.3">
      <c r="B35" s="2656" t="s">
        <v>1384</v>
      </c>
      <c r="C35" s="2657">
        <v>100</v>
      </c>
      <c r="D35" s="2658" t="s">
        <v>613</v>
      </c>
      <c r="E35" s="2659" t="s">
        <v>613</v>
      </c>
      <c r="F35" s="2660" t="e">
        <v>#VALUE!</v>
      </c>
      <c r="G35" s="2661">
        <v>6.2467997951868925</v>
      </c>
      <c r="H35" s="2662">
        <v>5.5242125058768217</v>
      </c>
      <c r="I35" s="2663">
        <v>-0.72258728931007088</v>
      </c>
      <c r="J35" s="2664">
        <v>93.753200204813098</v>
      </c>
      <c r="K35" s="2665">
        <v>94.475787494123182</v>
      </c>
      <c r="L35" s="2666">
        <v>0.7225872893100842</v>
      </c>
    </row>
    <row r="37" spans="2:13" x14ac:dyDescent="0.25">
      <c r="B37" s="431" t="s">
        <v>1435</v>
      </c>
    </row>
    <row r="38" spans="2:13" ht="15.75" thickBot="1" x14ac:dyDescent="0.3"/>
    <row r="39" spans="2:13" ht="15.75" thickBot="1" x14ac:dyDescent="0.3">
      <c r="B39" s="7778" t="s">
        <v>7</v>
      </c>
      <c r="C39" s="7800" t="s">
        <v>2611</v>
      </c>
      <c r="D39" s="7801" t="s">
        <v>1392</v>
      </c>
      <c r="E39" s="7802"/>
      <c r="F39" s="7802"/>
      <c r="G39" s="7802"/>
      <c r="H39" s="7802"/>
      <c r="I39" s="7802"/>
      <c r="J39" s="7802"/>
      <c r="K39" s="7802"/>
      <c r="L39" s="7802"/>
      <c r="M39" s="7803"/>
    </row>
    <row r="40" spans="2:13" ht="15.75" thickBot="1" x14ac:dyDescent="0.3">
      <c r="B40" s="7779"/>
      <c r="C40" s="7779"/>
      <c r="D40" s="7804" t="s">
        <v>1393</v>
      </c>
      <c r="E40" s="7805"/>
      <c r="F40" s="7806" t="s">
        <v>1394</v>
      </c>
      <c r="G40" s="7806"/>
      <c r="H40" s="7804" t="s">
        <v>1395</v>
      </c>
      <c r="I40" s="7805"/>
      <c r="J40" s="7806" t="s">
        <v>1396</v>
      </c>
      <c r="K40" s="7806"/>
      <c r="L40" s="7807" t="s">
        <v>1397</v>
      </c>
      <c r="M40" s="7808"/>
    </row>
    <row r="41" spans="2:13" ht="15.75" thickBot="1" x14ac:dyDescent="0.3">
      <c r="B41" s="7780"/>
      <c r="C41" s="7780"/>
      <c r="D41" s="2723" t="s">
        <v>1</v>
      </c>
      <c r="E41" s="2991" t="s">
        <v>2360</v>
      </c>
      <c r="F41" s="2725" t="s">
        <v>1</v>
      </c>
      <c r="G41" s="2992" t="s">
        <v>2360</v>
      </c>
      <c r="H41" s="2723" t="s">
        <v>1</v>
      </c>
      <c r="I41" s="2991" t="s">
        <v>2360</v>
      </c>
      <c r="J41" s="2725" t="s">
        <v>1</v>
      </c>
      <c r="K41" s="2992" t="s">
        <v>2360</v>
      </c>
      <c r="L41" s="2723" t="s">
        <v>1</v>
      </c>
      <c r="M41" s="2991" t="s">
        <v>2360</v>
      </c>
    </row>
    <row r="42" spans="2:13" x14ac:dyDescent="0.25">
      <c r="B42" s="2444" t="s">
        <v>130</v>
      </c>
      <c r="C42" s="2993">
        <v>49</v>
      </c>
      <c r="D42" s="2728">
        <v>5</v>
      </c>
      <c r="E42" s="2729">
        <v>3</v>
      </c>
      <c r="F42" s="2730">
        <v>89</v>
      </c>
      <c r="G42" s="2547">
        <v>28</v>
      </c>
      <c r="H42" s="2731">
        <v>1</v>
      </c>
      <c r="I42" s="2729">
        <v>17</v>
      </c>
      <c r="J42" s="2730">
        <v>11</v>
      </c>
      <c r="K42" s="2547">
        <v>1</v>
      </c>
      <c r="L42" s="2728">
        <v>3</v>
      </c>
      <c r="M42" s="2729">
        <v>0</v>
      </c>
    </row>
    <row r="43" spans="2:13" ht="24.75" x14ac:dyDescent="0.25">
      <c r="B43" s="2453" t="s">
        <v>62</v>
      </c>
      <c r="C43" s="2732">
        <v>4</v>
      </c>
      <c r="D43" s="2733">
        <v>0</v>
      </c>
      <c r="E43" s="2734">
        <v>0</v>
      </c>
      <c r="F43" s="2735">
        <v>0</v>
      </c>
      <c r="G43" s="2555">
        <v>1</v>
      </c>
      <c r="H43" s="2736">
        <v>0</v>
      </c>
      <c r="I43" s="2734">
        <v>0</v>
      </c>
      <c r="J43" s="2735">
        <v>0</v>
      </c>
      <c r="K43" s="2555">
        <v>0</v>
      </c>
      <c r="L43" s="2733">
        <v>2</v>
      </c>
      <c r="M43" s="2734">
        <v>3</v>
      </c>
    </row>
    <row r="44" spans="2:13" x14ac:dyDescent="0.25">
      <c r="B44" s="2464" t="s">
        <v>63</v>
      </c>
      <c r="C44" s="2732">
        <v>2</v>
      </c>
      <c r="D44" s="2733">
        <v>0</v>
      </c>
      <c r="E44" s="2734">
        <v>0</v>
      </c>
      <c r="F44" s="2735">
        <v>0</v>
      </c>
      <c r="G44" s="2555">
        <v>0</v>
      </c>
      <c r="H44" s="2736">
        <v>0</v>
      </c>
      <c r="I44" s="2734">
        <v>0</v>
      </c>
      <c r="J44" s="2735">
        <v>0</v>
      </c>
      <c r="K44" s="2555">
        <v>0</v>
      </c>
      <c r="L44" s="2733">
        <v>9</v>
      </c>
      <c r="M44" s="2734">
        <v>2</v>
      </c>
    </row>
    <row r="45" spans="2:13" x14ac:dyDescent="0.25">
      <c r="B45" s="2464" t="s">
        <v>132</v>
      </c>
      <c r="C45" s="2732">
        <v>13</v>
      </c>
      <c r="D45" s="2733">
        <v>4</v>
      </c>
      <c r="E45" s="2734">
        <v>10</v>
      </c>
      <c r="F45" s="2735">
        <v>0</v>
      </c>
      <c r="G45" s="2555">
        <v>1</v>
      </c>
      <c r="H45" s="2736">
        <v>11</v>
      </c>
      <c r="I45" s="2734">
        <v>1</v>
      </c>
      <c r="J45" s="2735">
        <v>0</v>
      </c>
      <c r="K45" s="2555">
        <v>1</v>
      </c>
      <c r="L45" s="2733">
        <v>2</v>
      </c>
      <c r="M45" s="2734">
        <v>0</v>
      </c>
    </row>
    <row r="46" spans="2:13" x14ac:dyDescent="0.25">
      <c r="B46" s="2464" t="s">
        <v>133</v>
      </c>
      <c r="C46" s="2732">
        <v>128</v>
      </c>
      <c r="D46" s="2733">
        <v>76</v>
      </c>
      <c r="E46" s="2734">
        <v>10</v>
      </c>
      <c r="F46" s="2735">
        <v>28</v>
      </c>
      <c r="G46" s="2555">
        <v>13</v>
      </c>
      <c r="H46" s="2736">
        <v>31</v>
      </c>
      <c r="I46" s="2734">
        <v>57</v>
      </c>
      <c r="J46" s="2735">
        <v>48</v>
      </c>
      <c r="K46" s="2555">
        <v>38</v>
      </c>
      <c r="L46" s="2733">
        <v>18</v>
      </c>
      <c r="M46" s="2734">
        <v>10</v>
      </c>
    </row>
    <row r="47" spans="2:13" x14ac:dyDescent="0.25">
      <c r="B47" s="2473" t="s">
        <v>134</v>
      </c>
      <c r="C47" s="2737">
        <v>44</v>
      </c>
      <c r="D47" s="2738">
        <v>7</v>
      </c>
      <c r="E47" s="2739">
        <v>31</v>
      </c>
      <c r="F47" s="2740">
        <v>11</v>
      </c>
      <c r="G47" s="2680">
        <v>7</v>
      </c>
      <c r="H47" s="2741">
        <v>0</v>
      </c>
      <c r="I47" s="2739">
        <v>3</v>
      </c>
      <c r="J47" s="2740">
        <v>0</v>
      </c>
      <c r="K47" s="2680">
        <v>3</v>
      </c>
      <c r="L47" s="2738">
        <v>0</v>
      </c>
      <c r="M47" s="2739">
        <v>0</v>
      </c>
    </row>
    <row r="48" spans="2:13" ht="15.75" thickBot="1" x14ac:dyDescent="0.3">
      <c r="B48" s="2566" t="s">
        <v>67</v>
      </c>
      <c r="C48" s="2742">
        <v>0</v>
      </c>
      <c r="D48" s="2743">
        <v>0</v>
      </c>
      <c r="E48" s="2744">
        <v>0</v>
      </c>
      <c r="F48" s="2745">
        <v>0</v>
      </c>
      <c r="G48" s="2688">
        <v>0</v>
      </c>
      <c r="H48" s="2683">
        <v>0</v>
      </c>
      <c r="I48" s="2744">
        <v>0</v>
      </c>
      <c r="J48" s="2745">
        <v>0</v>
      </c>
      <c r="K48" s="2688">
        <v>0</v>
      </c>
      <c r="L48" s="2743">
        <v>0</v>
      </c>
      <c r="M48" s="2744">
        <v>0</v>
      </c>
    </row>
    <row r="49" spans="2:13" ht="15.75" thickBot="1" x14ac:dyDescent="0.3">
      <c r="B49" s="2639" t="s">
        <v>138</v>
      </c>
      <c r="C49" s="2746">
        <v>240</v>
      </c>
      <c r="D49" s="2747">
        <v>92</v>
      </c>
      <c r="E49" s="2748">
        <v>54</v>
      </c>
      <c r="F49" s="2569">
        <v>128</v>
      </c>
      <c r="G49" s="2573">
        <v>50</v>
      </c>
      <c r="H49" s="2749">
        <v>43</v>
      </c>
      <c r="I49" s="2748">
        <v>78</v>
      </c>
      <c r="J49" s="2569">
        <v>59</v>
      </c>
      <c r="K49" s="2573">
        <v>43</v>
      </c>
      <c r="L49" s="2747">
        <v>34</v>
      </c>
      <c r="M49" s="2748">
        <v>15</v>
      </c>
    </row>
    <row r="50" spans="2:13" ht="15.75" thickBot="1" x14ac:dyDescent="0.3">
      <c r="B50" s="2502" t="s">
        <v>137</v>
      </c>
      <c r="C50" s="2746">
        <v>0</v>
      </c>
      <c r="D50" s="2747">
        <v>0</v>
      </c>
      <c r="E50" s="2744">
        <v>0</v>
      </c>
      <c r="F50" s="2569">
        <v>0</v>
      </c>
      <c r="G50" s="2744">
        <v>0</v>
      </c>
      <c r="H50" s="2749">
        <v>0</v>
      </c>
      <c r="I50" s="2744">
        <v>0</v>
      </c>
      <c r="J50" s="2569">
        <v>0</v>
      </c>
      <c r="K50" s="2744">
        <v>0</v>
      </c>
      <c r="L50" s="2747">
        <v>0</v>
      </c>
      <c r="M50" s="2744">
        <v>0</v>
      </c>
    </row>
    <row r="51" spans="2:13" ht="15.75" thickBot="1" x14ac:dyDescent="0.3">
      <c r="B51" s="2510" t="s">
        <v>138</v>
      </c>
      <c r="C51" s="2754">
        <v>240</v>
      </c>
      <c r="D51" s="2755">
        <v>92</v>
      </c>
      <c r="E51" s="2756">
        <v>54</v>
      </c>
      <c r="F51" s="2585">
        <v>128</v>
      </c>
      <c r="G51" s="2589">
        <v>50</v>
      </c>
      <c r="H51" s="2757">
        <v>43</v>
      </c>
      <c r="I51" s="2756">
        <v>78</v>
      </c>
      <c r="J51" s="2585">
        <v>59</v>
      </c>
      <c r="K51" s="2589">
        <v>43</v>
      </c>
      <c r="L51" s="2755">
        <v>34</v>
      </c>
      <c r="M51" s="2756">
        <v>15</v>
      </c>
    </row>
    <row r="52" spans="2:13" ht="16.5" thickTop="1" thickBot="1" x14ac:dyDescent="0.3">
      <c r="B52" s="2519" t="s">
        <v>1384</v>
      </c>
      <c r="C52" s="2758">
        <v>0</v>
      </c>
      <c r="D52" s="2758">
        <v>0</v>
      </c>
      <c r="E52" s="2752">
        <v>0</v>
      </c>
      <c r="F52" s="2759">
        <v>0</v>
      </c>
      <c r="G52" s="2597">
        <v>0</v>
      </c>
      <c r="H52" s="2760">
        <v>0</v>
      </c>
      <c r="I52" s="2752">
        <v>0</v>
      </c>
      <c r="J52" s="2759">
        <v>0</v>
      </c>
      <c r="K52" s="2597">
        <v>0</v>
      </c>
      <c r="L52" s="2758">
        <v>0</v>
      </c>
      <c r="M52" s="2752">
        <v>0</v>
      </c>
    </row>
    <row r="54" spans="2:13" x14ac:dyDescent="0.25">
      <c r="B54" s="431" t="s">
        <v>1436</v>
      </c>
    </row>
    <row r="55" spans="2:13" ht="15.75" thickBot="1" x14ac:dyDescent="0.3"/>
    <row r="56" spans="2:13" ht="15.75" thickBot="1" x14ac:dyDescent="0.3">
      <c r="B56" s="7778" t="s">
        <v>7</v>
      </c>
      <c r="C56" s="7796" t="s">
        <v>2611</v>
      </c>
      <c r="D56" s="7801" t="s">
        <v>1392</v>
      </c>
      <c r="E56" s="7802"/>
      <c r="F56" s="7802"/>
      <c r="G56" s="7802"/>
      <c r="H56" s="7802"/>
      <c r="I56" s="7802"/>
      <c r="J56" s="7802"/>
      <c r="K56" s="7802"/>
      <c r="L56" s="7802"/>
      <c r="M56" s="7803"/>
    </row>
    <row r="57" spans="2:13" ht="15.75" thickBot="1" x14ac:dyDescent="0.3">
      <c r="B57" s="7779"/>
      <c r="C57" s="7791"/>
      <c r="D57" s="7809" t="s">
        <v>1393</v>
      </c>
      <c r="E57" s="7810"/>
      <c r="F57" s="7806" t="s">
        <v>1394</v>
      </c>
      <c r="G57" s="7806"/>
      <c r="H57" s="7804" t="s">
        <v>1395</v>
      </c>
      <c r="I57" s="7805"/>
      <c r="J57" s="7806" t="s">
        <v>1396</v>
      </c>
      <c r="K57" s="7806"/>
      <c r="L57" s="7807" t="s">
        <v>1397</v>
      </c>
      <c r="M57" s="7808"/>
    </row>
    <row r="58" spans="2:13" ht="15.75" thickBot="1" x14ac:dyDescent="0.3">
      <c r="B58" s="7780"/>
      <c r="C58" s="7780"/>
      <c r="D58" s="2761" t="s">
        <v>1</v>
      </c>
      <c r="E58" s="2762" t="s">
        <v>2360</v>
      </c>
      <c r="F58" s="2725" t="s">
        <v>1</v>
      </c>
      <c r="G58" s="2726" t="s">
        <v>2360</v>
      </c>
      <c r="H58" s="2723" t="s">
        <v>1</v>
      </c>
      <c r="I58" s="2724" t="s">
        <v>2360</v>
      </c>
      <c r="J58" s="2725" t="s">
        <v>1</v>
      </c>
      <c r="K58" s="2726" t="s">
        <v>2360</v>
      </c>
      <c r="L58" s="2761" t="s">
        <v>1</v>
      </c>
      <c r="M58" s="2762" t="s">
        <v>2360</v>
      </c>
    </row>
    <row r="59" spans="2:13" x14ac:dyDescent="0.25">
      <c r="B59" s="2444" t="s">
        <v>130</v>
      </c>
      <c r="C59" s="2763">
        <v>100</v>
      </c>
      <c r="D59" s="2764">
        <v>4.5871559633027523</v>
      </c>
      <c r="E59" s="2765">
        <v>6.1224489795918364</v>
      </c>
      <c r="F59" s="2766">
        <v>81.651376146788991</v>
      </c>
      <c r="G59" s="2767">
        <v>57.142857142857139</v>
      </c>
      <c r="H59" s="2764">
        <v>0.91743119266055051</v>
      </c>
      <c r="I59" s="2765">
        <v>34.693877551020407</v>
      </c>
      <c r="J59" s="2766">
        <v>10.091743119266056</v>
      </c>
      <c r="K59" s="2767">
        <v>2.0408163265306123</v>
      </c>
      <c r="L59" s="2768">
        <v>2.7522935779816518</v>
      </c>
      <c r="M59" s="2765">
        <v>0</v>
      </c>
    </row>
    <row r="60" spans="2:13" ht="24.75" x14ac:dyDescent="0.25">
      <c r="B60" s="2464" t="s">
        <v>62</v>
      </c>
      <c r="C60" s="2769">
        <v>100</v>
      </c>
      <c r="D60" s="2770" t="s">
        <v>613</v>
      </c>
      <c r="E60" s="2771">
        <v>0</v>
      </c>
      <c r="F60" s="2772" t="s">
        <v>613</v>
      </c>
      <c r="G60" s="2773" t="s">
        <v>613</v>
      </c>
      <c r="H60" s="2770" t="s">
        <v>613</v>
      </c>
      <c r="I60" s="2771" t="s">
        <v>613</v>
      </c>
      <c r="J60" s="2772" t="s">
        <v>613</v>
      </c>
      <c r="K60" s="2773">
        <v>0</v>
      </c>
      <c r="L60" s="2774">
        <v>100</v>
      </c>
      <c r="M60" s="2771">
        <v>75</v>
      </c>
    </row>
    <row r="61" spans="2:13" x14ac:dyDescent="0.25">
      <c r="B61" s="2464" t="s">
        <v>63</v>
      </c>
      <c r="C61" s="2769">
        <v>100</v>
      </c>
      <c r="D61" s="2770" t="s">
        <v>613</v>
      </c>
      <c r="E61" s="2771">
        <v>0</v>
      </c>
      <c r="F61" s="2772" t="s">
        <v>613</v>
      </c>
      <c r="G61" s="2773" t="s">
        <v>613</v>
      </c>
      <c r="H61" s="2770" t="s">
        <v>613</v>
      </c>
      <c r="I61" s="2771" t="s">
        <v>613</v>
      </c>
      <c r="J61" s="2772" t="s">
        <v>613</v>
      </c>
      <c r="K61" s="2773">
        <v>0</v>
      </c>
      <c r="L61" s="2774">
        <v>100</v>
      </c>
      <c r="M61" s="2771">
        <v>100</v>
      </c>
    </row>
    <row r="62" spans="2:13" x14ac:dyDescent="0.25">
      <c r="B62" s="2464" t="s">
        <v>132</v>
      </c>
      <c r="C62" s="2769">
        <v>100</v>
      </c>
      <c r="D62" s="2770">
        <v>23.52941176470588</v>
      </c>
      <c r="E62" s="2771">
        <v>76.923076923076934</v>
      </c>
      <c r="F62" s="2772" t="s">
        <v>613</v>
      </c>
      <c r="G62" s="2773">
        <v>7.6923076923076925</v>
      </c>
      <c r="H62" s="2770">
        <v>64.705882352941174</v>
      </c>
      <c r="I62" s="2771">
        <v>7.6923076923076925</v>
      </c>
      <c r="J62" s="2772" t="s">
        <v>613</v>
      </c>
      <c r="K62" s="2773">
        <v>7.6923076923076925</v>
      </c>
      <c r="L62" s="2774">
        <v>11.76470588235294</v>
      </c>
      <c r="M62" s="2771">
        <v>0</v>
      </c>
    </row>
    <row r="63" spans="2:13" x14ac:dyDescent="0.25">
      <c r="B63" s="2453" t="s">
        <v>133</v>
      </c>
      <c r="C63" s="2775">
        <v>100</v>
      </c>
      <c r="D63" s="2776">
        <v>37.810945273631837</v>
      </c>
      <c r="E63" s="2771">
        <v>7.8125</v>
      </c>
      <c r="F63" s="2766">
        <v>13.930348258706468</v>
      </c>
      <c r="G63" s="2767">
        <v>10.15625</v>
      </c>
      <c r="H63" s="2768">
        <v>15.422885572139302</v>
      </c>
      <c r="I63" s="2765">
        <v>44.53125</v>
      </c>
      <c r="J63" s="2777">
        <v>23.880597014925371</v>
      </c>
      <c r="K63" s="2767">
        <v>29.6875</v>
      </c>
      <c r="L63" s="2768">
        <v>8.9552238805970141</v>
      </c>
      <c r="M63" s="2765">
        <v>7.8125</v>
      </c>
    </row>
    <row r="64" spans="2:13" x14ac:dyDescent="0.25">
      <c r="B64" s="2473" t="s">
        <v>134</v>
      </c>
      <c r="C64" s="2778">
        <v>100</v>
      </c>
      <c r="D64" s="2779">
        <v>38.888888888888893</v>
      </c>
      <c r="E64" s="2780">
        <v>70.454545454545453</v>
      </c>
      <c r="F64" s="2781">
        <v>61.111111111111114</v>
      </c>
      <c r="G64" s="2782">
        <v>15.909090909090908</v>
      </c>
      <c r="H64" s="2779" t="s">
        <v>613</v>
      </c>
      <c r="I64" s="2780">
        <v>6.8181818181818175</v>
      </c>
      <c r="J64" s="2781" t="s">
        <v>613</v>
      </c>
      <c r="K64" s="2782">
        <v>6.8181818181818175</v>
      </c>
      <c r="L64" s="2783" t="s">
        <v>613</v>
      </c>
      <c r="M64" s="2780">
        <v>0</v>
      </c>
    </row>
    <row r="65" spans="2:13" ht="15.75" thickBot="1" x14ac:dyDescent="0.3">
      <c r="B65" s="2784" t="s">
        <v>1437</v>
      </c>
      <c r="C65" s="2785" t="s">
        <v>613</v>
      </c>
      <c r="D65" s="2786" t="s">
        <v>613</v>
      </c>
      <c r="E65" s="2787" t="s">
        <v>613</v>
      </c>
      <c r="F65" s="2788" t="s">
        <v>613</v>
      </c>
      <c r="G65" s="2789" t="s">
        <v>613</v>
      </c>
      <c r="H65" s="2786" t="s">
        <v>613</v>
      </c>
      <c r="I65" s="2787" t="s">
        <v>613</v>
      </c>
      <c r="J65" s="2788" t="s">
        <v>613</v>
      </c>
      <c r="K65" s="2789" t="s">
        <v>613</v>
      </c>
      <c r="L65" s="2790" t="s">
        <v>613</v>
      </c>
      <c r="M65" s="2787" t="s">
        <v>613</v>
      </c>
    </row>
    <row r="66" spans="2:13" ht="15.75" thickBot="1" x14ac:dyDescent="0.3">
      <c r="B66" s="2791" t="s">
        <v>138</v>
      </c>
      <c r="C66" s="2792">
        <v>100</v>
      </c>
      <c r="D66" s="2793">
        <v>25.842696629213485</v>
      </c>
      <c r="E66" s="2794">
        <v>22.5</v>
      </c>
      <c r="F66" s="2795">
        <v>35.955056179775283</v>
      </c>
      <c r="G66" s="2796">
        <v>20.833333333333336</v>
      </c>
      <c r="H66" s="2793">
        <v>12.078651685393259</v>
      </c>
      <c r="I66" s="2794">
        <v>32.5</v>
      </c>
      <c r="J66" s="2795">
        <v>16.573033707865168</v>
      </c>
      <c r="K66" s="2796">
        <v>17.916666666666668</v>
      </c>
      <c r="L66" s="2797">
        <v>9.5505617977528079</v>
      </c>
      <c r="M66" s="2794">
        <v>6.25</v>
      </c>
    </row>
    <row r="67" spans="2:13" ht="16.5" thickTop="1" thickBot="1" x14ac:dyDescent="0.3">
      <c r="B67" s="2519" t="s">
        <v>1384</v>
      </c>
      <c r="C67" s="2798" t="s">
        <v>613</v>
      </c>
      <c r="D67" s="2799" t="s">
        <v>613</v>
      </c>
      <c r="E67" s="2800" t="s">
        <v>613</v>
      </c>
      <c r="F67" s="2801" t="s">
        <v>613</v>
      </c>
      <c r="G67" s="2802" t="s">
        <v>613</v>
      </c>
      <c r="H67" s="2799" t="s">
        <v>613</v>
      </c>
      <c r="I67" s="2800" t="s">
        <v>613</v>
      </c>
      <c r="J67" s="2801" t="s">
        <v>613</v>
      </c>
      <c r="K67" s="2802" t="s">
        <v>613</v>
      </c>
      <c r="L67" s="2798" t="s">
        <v>613</v>
      </c>
      <c r="M67" s="2800" t="s">
        <v>613</v>
      </c>
    </row>
    <row r="69" spans="2:13" x14ac:dyDescent="0.25">
      <c r="B69" s="431" t="s">
        <v>1438</v>
      </c>
    </row>
    <row r="70" spans="2:13" ht="15.75" thickBot="1" x14ac:dyDescent="0.3"/>
    <row r="71" spans="2:13" ht="15.75" thickBot="1" x14ac:dyDescent="0.3">
      <c r="B71" s="7778" t="s">
        <v>7</v>
      </c>
      <c r="C71" s="7796" t="s">
        <v>2611</v>
      </c>
      <c r="D71" s="7801" t="s">
        <v>1392</v>
      </c>
      <c r="E71" s="7802"/>
      <c r="F71" s="7802"/>
      <c r="G71" s="7802"/>
      <c r="H71" s="7802"/>
      <c r="I71" s="7802"/>
      <c r="J71" s="7802"/>
      <c r="K71" s="7802"/>
      <c r="L71" s="7802"/>
      <c r="M71" s="7803"/>
    </row>
    <row r="72" spans="2:13" ht="15.75" thickBot="1" x14ac:dyDescent="0.3">
      <c r="B72" s="7779"/>
      <c r="C72" s="7791"/>
      <c r="D72" s="7804" t="s">
        <v>1393</v>
      </c>
      <c r="E72" s="7805"/>
      <c r="F72" s="7806" t="s">
        <v>1394</v>
      </c>
      <c r="G72" s="7806"/>
      <c r="H72" s="7804" t="s">
        <v>1395</v>
      </c>
      <c r="I72" s="7805"/>
      <c r="J72" s="7806" t="s">
        <v>1396</v>
      </c>
      <c r="K72" s="7806"/>
      <c r="L72" s="7807" t="s">
        <v>1397</v>
      </c>
      <c r="M72" s="7808"/>
    </row>
    <row r="73" spans="2:13" ht="15.75" thickBot="1" x14ac:dyDescent="0.3">
      <c r="B73" s="7780"/>
      <c r="C73" s="7797"/>
      <c r="D73" s="2723" t="s">
        <v>1</v>
      </c>
      <c r="E73" s="2724" t="s">
        <v>2360</v>
      </c>
      <c r="F73" s="2725" t="s">
        <v>1</v>
      </c>
      <c r="G73" s="2726" t="s">
        <v>2360</v>
      </c>
      <c r="H73" s="2723" t="s">
        <v>1</v>
      </c>
      <c r="I73" s="2724" t="s">
        <v>2360</v>
      </c>
      <c r="J73" s="2725" t="s">
        <v>1</v>
      </c>
      <c r="K73" s="2726" t="s">
        <v>2360</v>
      </c>
      <c r="L73" s="2723" t="s">
        <v>1</v>
      </c>
      <c r="M73" s="2724" t="s">
        <v>2360</v>
      </c>
    </row>
    <row r="74" spans="2:13" x14ac:dyDescent="0.25">
      <c r="B74" s="2444" t="s">
        <v>130</v>
      </c>
      <c r="C74" s="2994">
        <v>3.7755102040816326</v>
      </c>
      <c r="D74" s="2995">
        <v>1.4</v>
      </c>
      <c r="E74" s="2996">
        <v>0.66666666666666663</v>
      </c>
      <c r="F74" s="2997">
        <v>4.7752808988764048</v>
      </c>
      <c r="G74" s="2998">
        <v>5.0357142857142856</v>
      </c>
      <c r="H74" s="2999">
        <v>1</v>
      </c>
      <c r="I74" s="2996">
        <v>1.1176470588235294</v>
      </c>
      <c r="J74" s="2997">
        <v>2</v>
      </c>
      <c r="K74" s="2998">
        <v>23</v>
      </c>
      <c r="L74" s="2995">
        <v>1.3333333333333333</v>
      </c>
      <c r="M74" s="2996" t="s">
        <v>613</v>
      </c>
    </row>
    <row r="75" spans="2:13" ht="24.75" x14ac:dyDescent="0.25">
      <c r="B75" s="2464" t="s">
        <v>62</v>
      </c>
      <c r="C75" s="3000">
        <v>0.75</v>
      </c>
      <c r="D75" s="3001" t="s">
        <v>613</v>
      </c>
      <c r="E75" s="3002" t="s">
        <v>613</v>
      </c>
      <c r="F75" s="3003" t="s">
        <v>613</v>
      </c>
      <c r="G75" s="3004">
        <v>1</v>
      </c>
      <c r="H75" s="3005" t="s">
        <v>613</v>
      </c>
      <c r="I75" s="3002" t="s">
        <v>613</v>
      </c>
      <c r="J75" s="3003" t="s">
        <v>613</v>
      </c>
      <c r="K75" s="3004" t="s">
        <v>613</v>
      </c>
      <c r="L75" s="3001">
        <v>0.5</v>
      </c>
      <c r="M75" s="3002">
        <v>0.66666666666666663</v>
      </c>
    </row>
    <row r="76" spans="2:13" x14ac:dyDescent="0.25">
      <c r="B76" s="2464" t="s">
        <v>63</v>
      </c>
      <c r="C76" s="3000">
        <v>4.5</v>
      </c>
      <c r="D76" s="3001" t="s">
        <v>613</v>
      </c>
      <c r="E76" s="3002" t="s">
        <v>613</v>
      </c>
      <c r="F76" s="3003" t="s">
        <v>613</v>
      </c>
      <c r="G76" s="3004" t="s">
        <v>613</v>
      </c>
      <c r="H76" s="3005" t="s">
        <v>613</v>
      </c>
      <c r="I76" s="3002" t="s">
        <v>613</v>
      </c>
      <c r="J76" s="3003" t="s">
        <v>613</v>
      </c>
      <c r="K76" s="3004" t="s">
        <v>613</v>
      </c>
      <c r="L76" s="3001">
        <v>2</v>
      </c>
      <c r="M76" s="3002">
        <v>4.5</v>
      </c>
    </row>
    <row r="77" spans="2:13" x14ac:dyDescent="0.25">
      <c r="B77" s="2464" t="s">
        <v>132</v>
      </c>
      <c r="C77" s="3000">
        <v>3.1538461538461537</v>
      </c>
      <c r="D77" s="3001">
        <v>2</v>
      </c>
      <c r="E77" s="3002">
        <v>2.5</v>
      </c>
      <c r="F77" s="3003" t="s">
        <v>613</v>
      </c>
      <c r="G77" s="3004">
        <v>4</v>
      </c>
      <c r="H77" s="3005">
        <v>12.545454545454545</v>
      </c>
      <c r="I77" s="3002">
        <v>4</v>
      </c>
      <c r="J77" s="3003" t="s">
        <v>613</v>
      </c>
      <c r="K77" s="3004">
        <v>7</v>
      </c>
      <c r="L77" s="3001">
        <v>3.5</v>
      </c>
      <c r="M77" s="3002" t="s">
        <v>613</v>
      </c>
    </row>
    <row r="78" spans="2:13" x14ac:dyDescent="0.25">
      <c r="B78" s="2464" t="s">
        <v>133</v>
      </c>
      <c r="C78" s="3000">
        <v>4.1484375</v>
      </c>
      <c r="D78" s="3001">
        <v>0.82894736842105265</v>
      </c>
      <c r="E78" s="3002">
        <v>2.7</v>
      </c>
      <c r="F78" s="3003">
        <v>1.9642857142857142</v>
      </c>
      <c r="G78" s="3004">
        <v>6.8461538461538458</v>
      </c>
      <c r="H78" s="3005">
        <v>1.8709677419354838</v>
      </c>
      <c r="I78" s="3002">
        <v>3.1052631578947367</v>
      </c>
      <c r="J78" s="3003">
        <v>5.645833333333333</v>
      </c>
      <c r="K78" s="3004">
        <v>5.8421052631578947</v>
      </c>
      <c r="L78" s="3001">
        <v>5.7777777777777777</v>
      </c>
      <c r="M78" s="3002">
        <v>1.6</v>
      </c>
    </row>
    <row r="79" spans="2:13" x14ac:dyDescent="0.25">
      <c r="B79" s="2473" t="s">
        <v>134</v>
      </c>
      <c r="C79" s="3006">
        <v>2.4772727272727271</v>
      </c>
      <c r="D79" s="3007">
        <v>1</v>
      </c>
      <c r="E79" s="3008">
        <v>1.8709677419354838</v>
      </c>
      <c r="F79" s="3009">
        <v>2.5454545454545454</v>
      </c>
      <c r="G79" s="3010">
        <v>5.5714285714285712</v>
      </c>
      <c r="H79" s="3011" t="s">
        <v>613</v>
      </c>
      <c r="I79" s="3008">
        <v>1</v>
      </c>
      <c r="J79" s="3009" t="s">
        <v>613</v>
      </c>
      <c r="K79" s="3010">
        <v>3</v>
      </c>
      <c r="L79" s="3007" t="s">
        <v>613</v>
      </c>
      <c r="M79" s="3008" t="s">
        <v>613</v>
      </c>
    </row>
    <row r="80" spans="2:13" ht="15.75" thickBot="1" x14ac:dyDescent="0.3">
      <c r="B80" s="2784" t="s">
        <v>67</v>
      </c>
      <c r="C80" s="3012" t="s">
        <v>613</v>
      </c>
      <c r="D80" s="3013" t="s">
        <v>613</v>
      </c>
      <c r="E80" s="3014" t="s">
        <v>613</v>
      </c>
      <c r="F80" s="3015" t="s">
        <v>613</v>
      </c>
      <c r="G80" s="3016" t="s">
        <v>613</v>
      </c>
      <c r="H80" s="3017" t="s">
        <v>613</v>
      </c>
      <c r="I80" s="3014" t="s">
        <v>613</v>
      </c>
      <c r="J80" s="3015" t="s">
        <v>613</v>
      </c>
      <c r="K80" s="3016" t="s">
        <v>613</v>
      </c>
      <c r="L80" s="3013" t="s">
        <v>613</v>
      </c>
      <c r="M80" s="3014" t="s">
        <v>613</v>
      </c>
    </row>
    <row r="81" spans="2:13" ht="15.75" thickBot="1" x14ac:dyDescent="0.3">
      <c r="B81" s="2510" t="s">
        <v>138</v>
      </c>
      <c r="C81" s="3018">
        <v>3.6583333333333332</v>
      </c>
      <c r="D81" s="3019">
        <v>0.92391304347826086</v>
      </c>
      <c r="E81" s="3020">
        <v>2.074074074074074</v>
      </c>
      <c r="F81" s="3021">
        <v>3.96875</v>
      </c>
      <c r="G81" s="3022">
        <v>5.48</v>
      </c>
      <c r="H81" s="3023">
        <v>4.5813953488372094</v>
      </c>
      <c r="I81" s="3020">
        <v>2.6025641025641026</v>
      </c>
      <c r="J81" s="3021">
        <v>4.9661016949152543</v>
      </c>
      <c r="K81" s="3022">
        <v>6.0697674418604652</v>
      </c>
      <c r="L81" s="3019">
        <v>3.9411764705882355</v>
      </c>
      <c r="M81" s="3020">
        <v>1.8666666666666667</v>
      </c>
    </row>
    <row r="82" spans="2:13" ht="16.5" thickTop="1" thickBot="1" x14ac:dyDescent="0.3">
      <c r="B82" s="2519" t="s">
        <v>1384</v>
      </c>
      <c r="C82" s="3024" t="s">
        <v>613</v>
      </c>
      <c r="D82" s="3025" t="s">
        <v>613</v>
      </c>
      <c r="E82" s="3026" t="s">
        <v>613</v>
      </c>
      <c r="F82" s="3027" t="s">
        <v>613</v>
      </c>
      <c r="G82" s="3028" t="s">
        <v>613</v>
      </c>
      <c r="H82" s="3029" t="s">
        <v>613</v>
      </c>
      <c r="I82" s="3026" t="s">
        <v>613</v>
      </c>
      <c r="J82" s="3027" t="s">
        <v>613</v>
      </c>
      <c r="K82" s="3028" t="s">
        <v>613</v>
      </c>
      <c r="L82" s="3025" t="s">
        <v>613</v>
      </c>
      <c r="M82" s="3026" t="s">
        <v>613</v>
      </c>
    </row>
    <row r="85" spans="2:13" x14ac:dyDescent="0.25">
      <c r="B85" s="431" t="s">
        <v>2833</v>
      </c>
    </row>
    <row r="86" spans="2:13" ht="15.75" thickBot="1" x14ac:dyDescent="0.3"/>
    <row r="87" spans="2:13" ht="30" thickBot="1" x14ac:dyDescent="0.3">
      <c r="B87" s="2862" t="s">
        <v>199</v>
      </c>
      <c r="C87" s="2863" t="s">
        <v>130</v>
      </c>
      <c r="D87" s="2864" t="s">
        <v>62</v>
      </c>
      <c r="E87" s="2864" t="s">
        <v>63</v>
      </c>
      <c r="F87" s="2864" t="s">
        <v>132</v>
      </c>
      <c r="G87" s="2864" t="s">
        <v>133</v>
      </c>
      <c r="H87" s="2864" t="s">
        <v>134</v>
      </c>
      <c r="I87" s="2865" t="s">
        <v>67</v>
      </c>
      <c r="J87" s="3030" t="s">
        <v>138</v>
      </c>
      <c r="K87" s="2867" t="s">
        <v>1384</v>
      </c>
    </row>
    <row r="88" spans="2:13" x14ac:dyDescent="0.25">
      <c r="B88" s="2819" t="s">
        <v>173</v>
      </c>
      <c r="C88" s="2383">
        <v>211</v>
      </c>
      <c r="D88" s="2868">
        <v>49</v>
      </c>
      <c r="E88" s="2868">
        <v>0</v>
      </c>
      <c r="F88" s="2868">
        <v>73</v>
      </c>
      <c r="G88" s="2868">
        <v>313</v>
      </c>
      <c r="H88" s="2868">
        <v>72</v>
      </c>
      <c r="I88" s="2869">
        <v>44</v>
      </c>
      <c r="J88" s="2549">
        <v>762</v>
      </c>
      <c r="K88" s="2870">
        <v>18</v>
      </c>
    </row>
    <row r="89" spans="2:13" x14ac:dyDescent="0.25">
      <c r="B89" s="2828" t="s">
        <v>174</v>
      </c>
      <c r="C89" s="2383">
        <v>88</v>
      </c>
      <c r="D89" s="2868">
        <v>0</v>
      </c>
      <c r="E89" s="2868">
        <v>0</v>
      </c>
      <c r="F89" s="2868">
        <v>10</v>
      </c>
      <c r="G89" s="2868">
        <v>30</v>
      </c>
      <c r="H89" s="2868">
        <v>90</v>
      </c>
      <c r="I89" s="2869">
        <v>11</v>
      </c>
      <c r="J89" s="2549">
        <v>229</v>
      </c>
      <c r="K89" s="2870">
        <v>13</v>
      </c>
    </row>
    <row r="90" spans="2:13" x14ac:dyDescent="0.25">
      <c r="B90" s="2828" t="s">
        <v>183</v>
      </c>
      <c r="C90" s="2383">
        <v>68</v>
      </c>
      <c r="D90" s="2868">
        <v>0</v>
      </c>
      <c r="E90" s="2868">
        <v>3</v>
      </c>
      <c r="F90" s="2868">
        <v>27</v>
      </c>
      <c r="G90" s="2868">
        <v>50</v>
      </c>
      <c r="H90" s="2868">
        <v>50</v>
      </c>
      <c r="I90" s="2869">
        <v>7</v>
      </c>
      <c r="J90" s="2549">
        <v>205</v>
      </c>
      <c r="K90" s="2870">
        <v>10</v>
      </c>
    </row>
    <row r="91" spans="2:13" x14ac:dyDescent="0.25">
      <c r="B91" s="2828" t="s">
        <v>191</v>
      </c>
      <c r="C91" s="2383">
        <v>102</v>
      </c>
      <c r="D91" s="2868">
        <v>0</v>
      </c>
      <c r="E91" s="2868">
        <v>0</v>
      </c>
      <c r="F91" s="2868">
        <v>10</v>
      </c>
      <c r="G91" s="2868">
        <v>33</v>
      </c>
      <c r="H91" s="2868">
        <v>24</v>
      </c>
      <c r="I91" s="2869">
        <v>9</v>
      </c>
      <c r="J91" s="2549">
        <v>178</v>
      </c>
      <c r="K91" s="2870">
        <v>28</v>
      </c>
    </row>
    <row r="92" spans="2:13" x14ac:dyDescent="0.25">
      <c r="B92" s="2828" t="s">
        <v>175</v>
      </c>
      <c r="C92" s="2383">
        <v>70</v>
      </c>
      <c r="D92" s="2868">
        <v>2</v>
      </c>
      <c r="E92" s="2868">
        <v>0</v>
      </c>
      <c r="F92" s="2868">
        <v>13</v>
      </c>
      <c r="G92" s="2868">
        <v>48</v>
      </c>
      <c r="H92" s="2868">
        <v>34</v>
      </c>
      <c r="I92" s="2869">
        <v>4</v>
      </c>
      <c r="J92" s="2549">
        <v>171</v>
      </c>
      <c r="K92" s="2870">
        <v>37</v>
      </c>
    </row>
    <row r="93" spans="2:13" x14ac:dyDescent="0.25">
      <c r="B93" s="2828" t="s">
        <v>176</v>
      </c>
      <c r="C93" s="2383">
        <v>24</v>
      </c>
      <c r="D93" s="2868">
        <v>0</v>
      </c>
      <c r="E93" s="2868">
        <v>16</v>
      </c>
      <c r="F93" s="2868">
        <v>22</v>
      </c>
      <c r="G93" s="2868">
        <v>58</v>
      </c>
      <c r="H93" s="2868">
        <v>22</v>
      </c>
      <c r="I93" s="2869">
        <v>9</v>
      </c>
      <c r="J93" s="2549">
        <v>151</v>
      </c>
      <c r="K93" s="2870">
        <v>1</v>
      </c>
    </row>
    <row r="94" spans="2:13" x14ac:dyDescent="0.25">
      <c r="B94" s="2828" t="s">
        <v>1413</v>
      </c>
      <c r="C94" s="2383">
        <v>45</v>
      </c>
      <c r="D94" s="2868">
        <v>0</v>
      </c>
      <c r="E94" s="2868">
        <v>3</v>
      </c>
      <c r="F94" s="2868">
        <v>35</v>
      </c>
      <c r="G94" s="2868">
        <v>32</v>
      </c>
      <c r="H94" s="2868">
        <v>12</v>
      </c>
      <c r="I94" s="2869">
        <v>14</v>
      </c>
      <c r="J94" s="2549">
        <v>141</v>
      </c>
      <c r="K94" s="2870">
        <v>13</v>
      </c>
    </row>
    <row r="95" spans="2:13" x14ac:dyDescent="0.25">
      <c r="B95" s="2828" t="s">
        <v>1120</v>
      </c>
      <c r="C95" s="2383">
        <v>36</v>
      </c>
      <c r="D95" s="2868">
        <v>0</v>
      </c>
      <c r="E95" s="2868">
        <v>4</v>
      </c>
      <c r="F95" s="2868">
        <v>7</v>
      </c>
      <c r="G95" s="2868">
        <v>56</v>
      </c>
      <c r="H95" s="2868">
        <v>18</v>
      </c>
      <c r="I95" s="2869">
        <v>3</v>
      </c>
      <c r="J95" s="2549">
        <v>124</v>
      </c>
      <c r="K95" s="2870">
        <v>0</v>
      </c>
    </row>
    <row r="96" spans="2:13" x14ac:dyDescent="0.25">
      <c r="B96" s="2828" t="s">
        <v>1119</v>
      </c>
      <c r="C96" s="2383">
        <v>43</v>
      </c>
      <c r="D96" s="2868">
        <v>0</v>
      </c>
      <c r="E96" s="2868">
        <v>0</v>
      </c>
      <c r="F96" s="2868">
        <v>24</v>
      </c>
      <c r="G96" s="2868">
        <v>24</v>
      </c>
      <c r="H96" s="2868">
        <v>16</v>
      </c>
      <c r="I96" s="2869">
        <v>1</v>
      </c>
      <c r="J96" s="2549">
        <v>108</v>
      </c>
      <c r="K96" s="2870">
        <v>1</v>
      </c>
    </row>
    <row r="97" spans="2:11" x14ac:dyDescent="0.25">
      <c r="B97" s="2828" t="s">
        <v>177</v>
      </c>
      <c r="C97" s="2383">
        <v>31</v>
      </c>
      <c r="D97" s="2868">
        <v>0</v>
      </c>
      <c r="E97" s="2868">
        <v>0</v>
      </c>
      <c r="F97" s="2868">
        <v>5</v>
      </c>
      <c r="G97" s="2868">
        <v>49</v>
      </c>
      <c r="H97" s="2868">
        <v>9</v>
      </c>
      <c r="I97" s="2869">
        <v>6</v>
      </c>
      <c r="J97" s="2549">
        <v>100</v>
      </c>
      <c r="K97" s="2870">
        <v>7</v>
      </c>
    </row>
    <row r="98" spans="2:11" x14ac:dyDescent="0.25">
      <c r="B98" s="2828" t="s">
        <v>1121</v>
      </c>
      <c r="C98" s="2383">
        <v>34</v>
      </c>
      <c r="D98" s="2868">
        <v>2</v>
      </c>
      <c r="E98" s="2868">
        <v>0</v>
      </c>
      <c r="F98" s="2868">
        <v>6</v>
      </c>
      <c r="G98" s="2868">
        <v>29</v>
      </c>
      <c r="H98" s="2868">
        <v>13</v>
      </c>
      <c r="I98" s="2869">
        <v>5</v>
      </c>
      <c r="J98" s="2549">
        <v>89</v>
      </c>
      <c r="K98" s="2870">
        <v>12</v>
      </c>
    </row>
    <row r="99" spans="2:11" x14ac:dyDescent="0.25">
      <c r="B99" s="2828" t="s">
        <v>181</v>
      </c>
      <c r="C99" s="2383">
        <v>31</v>
      </c>
      <c r="D99" s="2868">
        <v>0</v>
      </c>
      <c r="E99" s="2868">
        <v>2</v>
      </c>
      <c r="F99" s="2868">
        <v>5</v>
      </c>
      <c r="G99" s="2868">
        <v>22</v>
      </c>
      <c r="H99" s="2868">
        <v>19</v>
      </c>
      <c r="I99" s="2869">
        <v>6</v>
      </c>
      <c r="J99" s="2549">
        <v>85</v>
      </c>
      <c r="K99" s="2870">
        <v>5</v>
      </c>
    </row>
    <row r="100" spans="2:11" x14ac:dyDescent="0.25">
      <c r="B100" s="2828" t="s">
        <v>189</v>
      </c>
      <c r="C100" s="2383">
        <v>28</v>
      </c>
      <c r="D100" s="2868">
        <v>0</v>
      </c>
      <c r="E100" s="2868">
        <v>0</v>
      </c>
      <c r="F100" s="2868">
        <v>5</v>
      </c>
      <c r="G100" s="2868">
        <v>28</v>
      </c>
      <c r="H100" s="2868">
        <v>19</v>
      </c>
      <c r="I100" s="2869">
        <v>1</v>
      </c>
      <c r="J100" s="2549">
        <v>81</v>
      </c>
      <c r="K100" s="2870">
        <v>13</v>
      </c>
    </row>
    <row r="101" spans="2:11" x14ac:dyDescent="0.25">
      <c r="B101" s="2828" t="s">
        <v>1122</v>
      </c>
      <c r="C101" s="2383">
        <v>36</v>
      </c>
      <c r="D101" s="2868">
        <v>0</v>
      </c>
      <c r="E101" s="2868">
        <v>0</v>
      </c>
      <c r="F101" s="2868">
        <v>10</v>
      </c>
      <c r="G101" s="2868">
        <v>18</v>
      </c>
      <c r="H101" s="2868">
        <v>9</v>
      </c>
      <c r="I101" s="2869">
        <v>6</v>
      </c>
      <c r="J101" s="2549">
        <v>79</v>
      </c>
      <c r="K101" s="2870">
        <v>13</v>
      </c>
    </row>
    <row r="102" spans="2:11" x14ac:dyDescent="0.25">
      <c r="B102" s="2828" t="s">
        <v>185</v>
      </c>
      <c r="C102" s="2383">
        <v>10</v>
      </c>
      <c r="D102" s="2868">
        <v>0</v>
      </c>
      <c r="E102" s="2868">
        <v>0</v>
      </c>
      <c r="F102" s="2868">
        <v>7</v>
      </c>
      <c r="G102" s="2868">
        <v>36</v>
      </c>
      <c r="H102" s="2868">
        <v>18</v>
      </c>
      <c r="I102" s="2869">
        <v>3</v>
      </c>
      <c r="J102" s="2549">
        <v>74</v>
      </c>
      <c r="K102" s="2870">
        <v>0</v>
      </c>
    </row>
    <row r="103" spans="2:11" x14ac:dyDescent="0.25">
      <c r="B103" s="2828" t="s">
        <v>1123</v>
      </c>
      <c r="C103" s="2383">
        <v>44</v>
      </c>
      <c r="D103" s="2868">
        <v>0</v>
      </c>
      <c r="E103" s="2868">
        <v>0</v>
      </c>
      <c r="F103" s="2868">
        <v>1</v>
      </c>
      <c r="G103" s="2868">
        <v>8</v>
      </c>
      <c r="H103" s="2868">
        <v>13</v>
      </c>
      <c r="I103" s="2869">
        <v>1</v>
      </c>
      <c r="J103" s="2549">
        <v>67</v>
      </c>
      <c r="K103" s="2870">
        <v>27</v>
      </c>
    </row>
    <row r="104" spans="2:11" x14ac:dyDescent="0.25">
      <c r="B104" s="2828" t="s">
        <v>179</v>
      </c>
      <c r="C104" s="2383">
        <v>13</v>
      </c>
      <c r="D104" s="2868">
        <v>0</v>
      </c>
      <c r="E104" s="2868">
        <v>1</v>
      </c>
      <c r="F104" s="2868">
        <v>14</v>
      </c>
      <c r="G104" s="2868">
        <v>22</v>
      </c>
      <c r="H104" s="2868">
        <v>11</v>
      </c>
      <c r="I104" s="2869">
        <v>4</v>
      </c>
      <c r="J104" s="2549">
        <v>65</v>
      </c>
      <c r="K104" s="2870">
        <v>0</v>
      </c>
    </row>
    <row r="105" spans="2:11" x14ac:dyDescent="0.25">
      <c r="B105" s="2828" t="s">
        <v>188</v>
      </c>
      <c r="C105" s="2383">
        <v>32</v>
      </c>
      <c r="D105" s="2868">
        <v>0</v>
      </c>
      <c r="E105" s="2868">
        <v>0</v>
      </c>
      <c r="F105" s="2868">
        <v>5</v>
      </c>
      <c r="G105" s="2868">
        <v>5</v>
      </c>
      <c r="H105" s="2868">
        <v>9</v>
      </c>
      <c r="I105" s="2869">
        <v>2</v>
      </c>
      <c r="J105" s="2549">
        <v>53</v>
      </c>
      <c r="K105" s="2870">
        <v>18</v>
      </c>
    </row>
    <row r="106" spans="2:11" x14ac:dyDescent="0.25">
      <c r="B106" s="2828" t="s">
        <v>190</v>
      </c>
      <c r="C106" s="2383">
        <v>24</v>
      </c>
      <c r="D106" s="2868">
        <v>0</v>
      </c>
      <c r="E106" s="2868">
        <v>0</v>
      </c>
      <c r="F106" s="2868">
        <v>6</v>
      </c>
      <c r="G106" s="2868">
        <v>10</v>
      </c>
      <c r="H106" s="2868">
        <v>10</v>
      </c>
      <c r="I106" s="2869">
        <v>1</v>
      </c>
      <c r="J106" s="2549">
        <v>51</v>
      </c>
      <c r="K106" s="2870">
        <v>12</v>
      </c>
    </row>
    <row r="107" spans="2:11" ht="15.75" thickBot="1" x14ac:dyDescent="0.3">
      <c r="B107" s="2871" t="s">
        <v>187</v>
      </c>
      <c r="C107" s="2402">
        <v>14</v>
      </c>
      <c r="D107" s="2872">
        <v>0</v>
      </c>
      <c r="E107" s="2872">
        <v>0</v>
      </c>
      <c r="F107" s="2872">
        <v>11</v>
      </c>
      <c r="G107" s="2872">
        <v>8</v>
      </c>
      <c r="H107" s="2872">
        <v>11</v>
      </c>
      <c r="I107" s="2873">
        <v>4</v>
      </c>
      <c r="J107" s="2803">
        <v>48</v>
      </c>
      <c r="K107" s="2874">
        <v>5</v>
      </c>
    </row>
    <row r="108" spans="2:11" ht="15.75" thickBot="1" x14ac:dyDescent="0.3">
      <c r="B108" s="2875" t="s">
        <v>14</v>
      </c>
      <c r="C108" s="2876">
        <v>983</v>
      </c>
      <c r="D108" s="2877">
        <v>53</v>
      </c>
      <c r="E108" s="2877">
        <v>29</v>
      </c>
      <c r="F108" s="2877">
        <v>295</v>
      </c>
      <c r="G108" s="2877">
        <v>878</v>
      </c>
      <c r="H108" s="2877">
        <v>479</v>
      </c>
      <c r="I108" s="2403">
        <v>141</v>
      </c>
      <c r="J108" s="2803">
        <v>2858</v>
      </c>
      <c r="K108" s="2682">
        <v>235</v>
      </c>
    </row>
    <row r="109" spans="2:11" x14ac:dyDescent="0.25">
      <c r="B109" s="5612"/>
      <c r="C109" s="5615"/>
      <c r="D109" s="5615"/>
      <c r="E109" s="5615"/>
      <c r="F109" s="5615"/>
      <c r="G109" s="5615"/>
      <c r="H109" s="5615"/>
      <c r="I109" s="5615"/>
      <c r="J109" s="5615"/>
      <c r="K109" s="5615"/>
    </row>
    <row r="110" spans="2:11" x14ac:dyDescent="0.25">
      <c r="B110" s="6921" t="s">
        <v>2834</v>
      </c>
    </row>
    <row r="111" spans="2:11" x14ac:dyDescent="0.25">
      <c r="B111" s="431" t="s">
        <v>1439</v>
      </c>
    </row>
    <row r="112" spans="2:11" ht="15.75" thickBot="1" x14ac:dyDescent="0.3"/>
    <row r="113" spans="2:11" ht="30" thickBot="1" x14ac:dyDescent="0.3">
      <c r="B113" s="2862" t="s">
        <v>199</v>
      </c>
      <c r="C113" s="2863" t="s">
        <v>130</v>
      </c>
      <c r="D113" s="2864" t="s">
        <v>62</v>
      </c>
      <c r="E113" s="2864" t="s">
        <v>63</v>
      </c>
      <c r="F113" s="2864" t="s">
        <v>132</v>
      </c>
      <c r="G113" s="2864" t="s">
        <v>133</v>
      </c>
      <c r="H113" s="2864" t="s">
        <v>134</v>
      </c>
      <c r="I113" s="2865" t="s">
        <v>67</v>
      </c>
      <c r="J113" s="3030" t="s">
        <v>138</v>
      </c>
      <c r="K113" s="2867" t="s">
        <v>1384</v>
      </c>
    </row>
    <row r="114" spans="2:11" x14ac:dyDescent="0.25">
      <c r="B114" s="2819" t="s">
        <v>173</v>
      </c>
      <c r="C114" s="2882">
        <v>27.690288713910761</v>
      </c>
      <c r="D114" s="2883">
        <v>6.4304461942257225</v>
      </c>
      <c r="E114" s="2883">
        <v>0</v>
      </c>
      <c r="F114" s="2883">
        <v>9.5800524934383215</v>
      </c>
      <c r="G114" s="2883">
        <v>41.076115485564301</v>
      </c>
      <c r="H114" s="2883">
        <v>9.4488188976377945</v>
      </c>
      <c r="I114" s="2884">
        <v>5.7742782152230969</v>
      </c>
      <c r="J114" s="2885">
        <v>100</v>
      </c>
      <c r="K114" s="2886">
        <v>2.3622047244094486</v>
      </c>
    </row>
    <row r="115" spans="2:11" x14ac:dyDescent="0.25">
      <c r="B115" s="2828" t="s">
        <v>174</v>
      </c>
      <c r="C115" s="2882">
        <v>38.427947598253276</v>
      </c>
      <c r="D115" s="2883">
        <v>0</v>
      </c>
      <c r="E115" s="2883">
        <v>0</v>
      </c>
      <c r="F115" s="2883">
        <v>4.3668122270742353</v>
      </c>
      <c r="G115" s="2883">
        <v>13.100436681222707</v>
      </c>
      <c r="H115" s="2883">
        <v>39.301310043668117</v>
      </c>
      <c r="I115" s="2884">
        <v>4.8034934497816595</v>
      </c>
      <c r="J115" s="2885">
        <v>100</v>
      </c>
      <c r="K115" s="2886">
        <v>5.6768558951965069</v>
      </c>
    </row>
    <row r="116" spans="2:11" x14ac:dyDescent="0.25">
      <c r="B116" s="2828" t="s">
        <v>183</v>
      </c>
      <c r="C116" s="2882">
        <v>33.170731707317074</v>
      </c>
      <c r="D116" s="2883">
        <v>0</v>
      </c>
      <c r="E116" s="2883">
        <v>1.4634146341463417</v>
      </c>
      <c r="F116" s="2883">
        <v>13.170731707317074</v>
      </c>
      <c r="G116" s="2883">
        <v>24.390243902439025</v>
      </c>
      <c r="H116" s="2883">
        <v>24.390243902439025</v>
      </c>
      <c r="I116" s="2884">
        <v>3.4146341463414638</v>
      </c>
      <c r="J116" s="2885">
        <v>100</v>
      </c>
      <c r="K116" s="2886">
        <v>4.8780487804878048</v>
      </c>
    </row>
    <row r="117" spans="2:11" x14ac:dyDescent="0.25">
      <c r="B117" s="2828" t="s">
        <v>191</v>
      </c>
      <c r="C117" s="2882">
        <v>57.303370786516851</v>
      </c>
      <c r="D117" s="2883">
        <v>0</v>
      </c>
      <c r="E117" s="2883">
        <v>0</v>
      </c>
      <c r="F117" s="2883">
        <v>5.6179775280898872</v>
      </c>
      <c r="G117" s="2883">
        <v>18.539325842696631</v>
      </c>
      <c r="H117" s="2883">
        <v>13.48314606741573</v>
      </c>
      <c r="I117" s="2884">
        <v>5.0561797752808983</v>
      </c>
      <c r="J117" s="2885">
        <v>100</v>
      </c>
      <c r="K117" s="2886">
        <v>15.730337078651685</v>
      </c>
    </row>
    <row r="118" spans="2:11" x14ac:dyDescent="0.25">
      <c r="B118" s="2828" t="s">
        <v>175</v>
      </c>
      <c r="C118" s="2882">
        <v>40.935672514619881</v>
      </c>
      <c r="D118" s="2883">
        <v>1.1695906432748537</v>
      </c>
      <c r="E118" s="2883">
        <v>0</v>
      </c>
      <c r="F118" s="2883">
        <v>7.6023391812865491</v>
      </c>
      <c r="G118" s="2883">
        <v>28.07017543859649</v>
      </c>
      <c r="H118" s="2883">
        <v>19.883040935672515</v>
      </c>
      <c r="I118" s="2884">
        <v>2.3391812865497075</v>
      </c>
      <c r="J118" s="2885">
        <v>100</v>
      </c>
      <c r="K118" s="2886">
        <v>21.637426900584796</v>
      </c>
    </row>
    <row r="119" spans="2:11" x14ac:dyDescent="0.25">
      <c r="B119" s="2828" t="s">
        <v>176</v>
      </c>
      <c r="C119" s="2882">
        <v>15.894039735099339</v>
      </c>
      <c r="D119" s="2883">
        <v>0</v>
      </c>
      <c r="E119" s="2883">
        <v>10.596026490066226</v>
      </c>
      <c r="F119" s="2883">
        <v>14.569536423841059</v>
      </c>
      <c r="G119" s="2883">
        <v>38.410596026490069</v>
      </c>
      <c r="H119" s="2883">
        <v>14.569536423841059</v>
      </c>
      <c r="I119" s="2884">
        <v>5.9602649006622519</v>
      </c>
      <c r="J119" s="2885">
        <v>100</v>
      </c>
      <c r="K119" s="2886">
        <v>0.66225165562913912</v>
      </c>
    </row>
    <row r="120" spans="2:11" x14ac:dyDescent="0.25">
      <c r="B120" s="2828" t="s">
        <v>1413</v>
      </c>
      <c r="C120" s="2882">
        <v>31.914893617021278</v>
      </c>
      <c r="D120" s="2883">
        <v>0</v>
      </c>
      <c r="E120" s="2883">
        <v>2.1276595744680851</v>
      </c>
      <c r="F120" s="2883">
        <v>24.822695035460992</v>
      </c>
      <c r="G120" s="2883">
        <v>22.695035460992909</v>
      </c>
      <c r="H120" s="2883">
        <v>8.5106382978723403</v>
      </c>
      <c r="I120" s="2884">
        <v>9.9290780141843982</v>
      </c>
      <c r="J120" s="2885">
        <v>100</v>
      </c>
      <c r="K120" s="2886">
        <v>9.2198581560283674</v>
      </c>
    </row>
    <row r="121" spans="2:11" x14ac:dyDescent="0.25">
      <c r="B121" s="2828" t="s">
        <v>1120</v>
      </c>
      <c r="C121" s="2882">
        <v>29.032258064516132</v>
      </c>
      <c r="D121" s="2883">
        <v>0</v>
      </c>
      <c r="E121" s="2883">
        <v>3.225806451612903</v>
      </c>
      <c r="F121" s="2883">
        <v>5.6451612903225801</v>
      </c>
      <c r="G121" s="2883">
        <v>45.161290322580641</v>
      </c>
      <c r="H121" s="2883">
        <v>14.516129032258066</v>
      </c>
      <c r="I121" s="2884">
        <v>2.4193548387096775</v>
      </c>
      <c r="J121" s="2885">
        <v>100</v>
      </c>
      <c r="K121" s="2886">
        <v>0</v>
      </c>
    </row>
    <row r="122" spans="2:11" x14ac:dyDescent="0.25">
      <c r="B122" s="2828" t="s">
        <v>1119</v>
      </c>
      <c r="C122" s="2882">
        <v>39.814814814814817</v>
      </c>
      <c r="D122" s="2883">
        <v>0</v>
      </c>
      <c r="E122" s="2883">
        <v>0</v>
      </c>
      <c r="F122" s="2883">
        <v>22.222222222222221</v>
      </c>
      <c r="G122" s="2883">
        <v>22.222222222222221</v>
      </c>
      <c r="H122" s="2883">
        <v>14.814814814814813</v>
      </c>
      <c r="I122" s="2884">
        <v>0.92592592592592582</v>
      </c>
      <c r="J122" s="2885">
        <v>100</v>
      </c>
      <c r="K122" s="2886">
        <v>0.92592592592592582</v>
      </c>
    </row>
    <row r="123" spans="2:11" x14ac:dyDescent="0.25">
      <c r="B123" s="2828" t="s">
        <v>177</v>
      </c>
      <c r="C123" s="2882">
        <v>31</v>
      </c>
      <c r="D123" s="2883">
        <v>0</v>
      </c>
      <c r="E123" s="2883">
        <v>0</v>
      </c>
      <c r="F123" s="2883">
        <v>5</v>
      </c>
      <c r="G123" s="2883">
        <v>49</v>
      </c>
      <c r="H123" s="2883">
        <v>9</v>
      </c>
      <c r="I123" s="2884">
        <v>6</v>
      </c>
      <c r="J123" s="2885">
        <v>100</v>
      </c>
      <c r="K123" s="2886">
        <v>7.0000000000000009</v>
      </c>
    </row>
    <row r="124" spans="2:11" x14ac:dyDescent="0.25">
      <c r="B124" s="2828" t="s">
        <v>1121</v>
      </c>
      <c r="C124" s="2882">
        <v>38.202247191011232</v>
      </c>
      <c r="D124" s="2883">
        <v>2.2471910112359552</v>
      </c>
      <c r="E124" s="2883">
        <v>0</v>
      </c>
      <c r="F124" s="2883">
        <v>6.7415730337078648</v>
      </c>
      <c r="G124" s="2883">
        <v>32.584269662921351</v>
      </c>
      <c r="H124" s="2883">
        <v>14.606741573033707</v>
      </c>
      <c r="I124" s="2884">
        <v>5.6179775280898872</v>
      </c>
      <c r="J124" s="2885">
        <v>100</v>
      </c>
      <c r="K124" s="2886">
        <v>13.48314606741573</v>
      </c>
    </row>
    <row r="125" spans="2:11" x14ac:dyDescent="0.25">
      <c r="B125" s="2828" t="s">
        <v>181</v>
      </c>
      <c r="C125" s="2882">
        <v>36.470588235294116</v>
      </c>
      <c r="D125" s="2883">
        <v>0</v>
      </c>
      <c r="E125" s="2883">
        <v>2.3529411764705883</v>
      </c>
      <c r="F125" s="2883">
        <v>5.8823529411764701</v>
      </c>
      <c r="G125" s="2883">
        <v>25.882352941176475</v>
      </c>
      <c r="H125" s="2883">
        <v>22.352941176470591</v>
      </c>
      <c r="I125" s="2884">
        <v>7.0588235294117645</v>
      </c>
      <c r="J125" s="2885">
        <v>100</v>
      </c>
      <c r="K125" s="2886">
        <v>5.8823529411764701</v>
      </c>
    </row>
    <row r="126" spans="2:11" x14ac:dyDescent="0.25">
      <c r="B126" s="2828" t="s">
        <v>189</v>
      </c>
      <c r="C126" s="2882">
        <v>34.567901234567898</v>
      </c>
      <c r="D126" s="2883">
        <v>0</v>
      </c>
      <c r="E126" s="2883">
        <v>0</v>
      </c>
      <c r="F126" s="2883">
        <v>6.1728395061728394</v>
      </c>
      <c r="G126" s="2883">
        <v>34.567901234567898</v>
      </c>
      <c r="H126" s="2883">
        <v>23.456790123456788</v>
      </c>
      <c r="I126" s="2884">
        <v>1.2345679012345678</v>
      </c>
      <c r="J126" s="2885">
        <v>100</v>
      </c>
      <c r="K126" s="2886">
        <v>16.049382716049383</v>
      </c>
    </row>
    <row r="127" spans="2:11" x14ac:dyDescent="0.25">
      <c r="B127" s="2828" t="s">
        <v>1122</v>
      </c>
      <c r="C127" s="2882">
        <v>45.569620253164558</v>
      </c>
      <c r="D127" s="2883">
        <v>0</v>
      </c>
      <c r="E127" s="2883">
        <v>0</v>
      </c>
      <c r="F127" s="2883">
        <v>12.658227848101266</v>
      </c>
      <c r="G127" s="2883">
        <v>22.784810126582279</v>
      </c>
      <c r="H127" s="2883">
        <v>11.39240506329114</v>
      </c>
      <c r="I127" s="2884">
        <v>7.59493670886076</v>
      </c>
      <c r="J127" s="2885">
        <v>100</v>
      </c>
      <c r="K127" s="2886">
        <v>16.455696202531644</v>
      </c>
    </row>
    <row r="128" spans="2:11" x14ac:dyDescent="0.25">
      <c r="B128" s="2828" t="s">
        <v>185</v>
      </c>
      <c r="C128" s="2882">
        <v>13.513513513513514</v>
      </c>
      <c r="D128" s="2883">
        <v>0</v>
      </c>
      <c r="E128" s="2883">
        <v>0</v>
      </c>
      <c r="F128" s="2883">
        <v>9.4594594594594597</v>
      </c>
      <c r="G128" s="2883">
        <v>48.648648648648653</v>
      </c>
      <c r="H128" s="2883">
        <v>24.324324324324326</v>
      </c>
      <c r="I128" s="2884">
        <v>4.0540540540540544</v>
      </c>
      <c r="J128" s="2885">
        <v>100</v>
      </c>
      <c r="K128" s="2886">
        <v>0</v>
      </c>
    </row>
    <row r="129" spans="2:11" x14ac:dyDescent="0.25">
      <c r="B129" s="2828" t="s">
        <v>1123</v>
      </c>
      <c r="C129" s="2882">
        <v>65.671641791044777</v>
      </c>
      <c r="D129" s="2883">
        <v>0</v>
      </c>
      <c r="E129" s="2883">
        <v>0</v>
      </c>
      <c r="F129" s="2883">
        <v>1.4925373134328357</v>
      </c>
      <c r="G129" s="2883">
        <v>11.940298507462686</v>
      </c>
      <c r="H129" s="2883">
        <v>19.402985074626866</v>
      </c>
      <c r="I129" s="2884">
        <v>1.4925373134328357</v>
      </c>
      <c r="J129" s="2885">
        <v>100</v>
      </c>
      <c r="K129" s="2886">
        <v>40.298507462686565</v>
      </c>
    </row>
    <row r="130" spans="2:11" x14ac:dyDescent="0.25">
      <c r="B130" s="2828" t="s">
        <v>179</v>
      </c>
      <c r="C130" s="2882">
        <v>20</v>
      </c>
      <c r="D130" s="2883">
        <v>0</v>
      </c>
      <c r="E130" s="2883">
        <v>1.5384615384615385</v>
      </c>
      <c r="F130" s="2883">
        <v>21.53846153846154</v>
      </c>
      <c r="G130" s="2883">
        <v>33.846153846153847</v>
      </c>
      <c r="H130" s="2883">
        <v>16.923076923076923</v>
      </c>
      <c r="I130" s="2884">
        <v>6.1538461538461542</v>
      </c>
      <c r="J130" s="2885">
        <v>100</v>
      </c>
      <c r="K130" s="2886">
        <v>0</v>
      </c>
    </row>
    <row r="131" spans="2:11" x14ac:dyDescent="0.25">
      <c r="B131" s="2828" t="s">
        <v>188</v>
      </c>
      <c r="C131" s="2882">
        <v>60.377358490566039</v>
      </c>
      <c r="D131" s="2883">
        <v>0</v>
      </c>
      <c r="E131" s="2883">
        <v>0</v>
      </c>
      <c r="F131" s="2883">
        <v>9.433962264150944</v>
      </c>
      <c r="G131" s="2883">
        <v>9.433962264150944</v>
      </c>
      <c r="H131" s="2883">
        <v>16.981132075471699</v>
      </c>
      <c r="I131" s="2884">
        <v>3.7735849056603774</v>
      </c>
      <c r="J131" s="2885">
        <v>100</v>
      </c>
      <c r="K131" s="2886">
        <v>33.962264150943398</v>
      </c>
    </row>
    <row r="132" spans="2:11" x14ac:dyDescent="0.25">
      <c r="B132" s="2828" t="s">
        <v>190</v>
      </c>
      <c r="C132" s="2882">
        <v>47.058823529411761</v>
      </c>
      <c r="D132" s="2883">
        <v>0</v>
      </c>
      <c r="E132" s="2883">
        <v>0</v>
      </c>
      <c r="F132" s="2883">
        <v>11.76470588235294</v>
      </c>
      <c r="G132" s="2883">
        <v>19.607843137254903</v>
      </c>
      <c r="H132" s="2883">
        <v>19.607843137254903</v>
      </c>
      <c r="I132" s="2884">
        <v>1.9607843137254901</v>
      </c>
      <c r="J132" s="2885">
        <v>100</v>
      </c>
      <c r="K132" s="2886">
        <v>23.52941176470588</v>
      </c>
    </row>
    <row r="133" spans="2:11" ht="15.75" thickBot="1" x14ac:dyDescent="0.3">
      <c r="B133" s="2871" t="s">
        <v>187</v>
      </c>
      <c r="C133" s="2887">
        <v>29.166666666666668</v>
      </c>
      <c r="D133" s="2888" t="s">
        <v>613</v>
      </c>
      <c r="E133" s="2888" t="s">
        <v>613</v>
      </c>
      <c r="F133" s="2888">
        <v>22.916666666666664</v>
      </c>
      <c r="G133" s="2888">
        <v>16.666666666666664</v>
      </c>
      <c r="H133" s="2888">
        <v>22.916666666666664</v>
      </c>
      <c r="I133" s="2889">
        <v>8.3333333333333321</v>
      </c>
      <c r="J133" s="2890">
        <v>100</v>
      </c>
      <c r="K133" s="2891">
        <v>10.416666666666668</v>
      </c>
    </row>
    <row r="134" spans="2:11" ht="15.75" thickBot="1" x14ac:dyDescent="0.3">
      <c r="B134" s="2875" t="s">
        <v>14</v>
      </c>
      <c r="C134" s="2892">
        <v>34.394681595521341</v>
      </c>
      <c r="D134" s="2893">
        <v>1.8544436668999302</v>
      </c>
      <c r="E134" s="2893">
        <v>1.0146955913226032</v>
      </c>
      <c r="F134" s="2893">
        <v>10.321903428971309</v>
      </c>
      <c r="G134" s="2893">
        <v>30.720783764870539</v>
      </c>
      <c r="H134" s="2893">
        <v>16.759972008397479</v>
      </c>
      <c r="I134" s="2894">
        <v>4.9335199440167949</v>
      </c>
      <c r="J134" s="2890">
        <v>100</v>
      </c>
      <c r="K134" s="2895">
        <v>8.2225332400279925</v>
      </c>
    </row>
    <row r="136" spans="2:11" x14ac:dyDescent="0.25">
      <c r="B136" s="431" t="s">
        <v>2835</v>
      </c>
    </row>
    <row r="137" spans="2:11" ht="15.75" thickBot="1" x14ac:dyDescent="0.3"/>
    <row r="138" spans="2:11" ht="30" thickBot="1" x14ac:dyDescent="0.3">
      <c r="B138" s="2862" t="s">
        <v>199</v>
      </c>
      <c r="C138" s="2863" t="s">
        <v>130</v>
      </c>
      <c r="D138" s="2864" t="s">
        <v>62</v>
      </c>
      <c r="E138" s="2864" t="s">
        <v>63</v>
      </c>
      <c r="F138" s="2864" t="s">
        <v>132</v>
      </c>
      <c r="G138" s="2864" t="s">
        <v>133</v>
      </c>
      <c r="H138" s="2864" t="s">
        <v>134</v>
      </c>
      <c r="I138" s="2865" t="s">
        <v>67</v>
      </c>
      <c r="J138" s="3030" t="s">
        <v>14</v>
      </c>
      <c r="K138" s="2867" t="s">
        <v>1384</v>
      </c>
    </row>
    <row r="139" spans="2:11" x14ac:dyDescent="0.25">
      <c r="B139" s="2819" t="s">
        <v>179</v>
      </c>
      <c r="C139" s="3031">
        <v>5.3571428571428568</v>
      </c>
      <c r="D139" s="3032" t="s">
        <v>613</v>
      </c>
      <c r="E139" s="3032">
        <v>1</v>
      </c>
      <c r="F139" s="3032">
        <v>0.9285714285714286</v>
      </c>
      <c r="G139" s="3032">
        <v>6.3181818181818183</v>
      </c>
      <c r="H139" s="3032">
        <v>13.545454545454545</v>
      </c>
      <c r="I139" s="3033">
        <v>2.5</v>
      </c>
      <c r="J139" s="3034">
        <v>5.8636363636363633</v>
      </c>
      <c r="K139" s="3035">
        <v>17</v>
      </c>
    </row>
    <row r="140" spans="2:11" x14ac:dyDescent="0.25">
      <c r="B140" s="2828" t="s">
        <v>176</v>
      </c>
      <c r="C140" s="3031">
        <v>10.25</v>
      </c>
      <c r="D140" s="3032" t="s">
        <v>613</v>
      </c>
      <c r="E140" s="3032">
        <v>0.3125</v>
      </c>
      <c r="F140" s="3032">
        <v>4.45</v>
      </c>
      <c r="G140" s="3032">
        <v>4.7241379310344831</v>
      </c>
      <c r="H140" s="3032">
        <v>5.5</v>
      </c>
      <c r="I140" s="3033">
        <v>6.4444444444444446</v>
      </c>
      <c r="J140" s="3034">
        <v>5.3221476510067118</v>
      </c>
      <c r="K140" s="3035">
        <v>26</v>
      </c>
    </row>
    <row r="141" spans="2:11" x14ac:dyDescent="0.25">
      <c r="B141" s="2828" t="s">
        <v>177</v>
      </c>
      <c r="C141" s="3031">
        <v>5.806451612903226</v>
      </c>
      <c r="D141" s="3032" t="s">
        <v>613</v>
      </c>
      <c r="E141" s="3032" t="s">
        <v>613</v>
      </c>
      <c r="F141" s="3032">
        <v>21</v>
      </c>
      <c r="G141" s="3032">
        <v>2.8775510204081631</v>
      </c>
      <c r="H141" s="3032">
        <v>7</v>
      </c>
      <c r="I141" s="3033">
        <v>4</v>
      </c>
      <c r="J141" s="3034">
        <v>5.15</v>
      </c>
      <c r="K141" s="3035">
        <v>14.857142857142858</v>
      </c>
    </row>
    <row r="142" spans="2:11" x14ac:dyDescent="0.25">
      <c r="B142" s="2828" t="s">
        <v>175</v>
      </c>
      <c r="C142" s="3031">
        <v>2.2999999999999998</v>
      </c>
      <c r="D142" s="3032">
        <v>0</v>
      </c>
      <c r="E142" s="3032" t="s">
        <v>613</v>
      </c>
      <c r="F142" s="3032">
        <v>1.3846153846153846</v>
      </c>
      <c r="G142" s="3032">
        <v>11.0625</v>
      </c>
      <c r="H142" s="3032">
        <v>2.8235294117647061</v>
      </c>
      <c r="I142" s="3033">
        <v>16</v>
      </c>
      <c r="J142" s="3034">
        <v>5.0877192982456139</v>
      </c>
      <c r="K142" s="3035">
        <v>0.86486486486486491</v>
      </c>
    </row>
    <row r="143" spans="2:11" x14ac:dyDescent="0.25">
      <c r="B143" s="2828" t="s">
        <v>187</v>
      </c>
      <c r="C143" s="3031">
        <v>4.2142857142857144</v>
      </c>
      <c r="D143" s="3032" t="s">
        <v>613</v>
      </c>
      <c r="E143" s="3032" t="s">
        <v>613</v>
      </c>
      <c r="F143" s="3032">
        <v>3</v>
      </c>
      <c r="G143" s="3032">
        <v>9.25</v>
      </c>
      <c r="H143" s="3032">
        <v>3.0909090909090908</v>
      </c>
      <c r="I143" s="3033">
        <v>3.75</v>
      </c>
      <c r="J143" s="3034">
        <v>4.479166666666667</v>
      </c>
      <c r="K143" s="3035">
        <v>5.4</v>
      </c>
    </row>
    <row r="144" spans="2:11" x14ac:dyDescent="0.25">
      <c r="B144" s="2828" t="s">
        <v>185</v>
      </c>
      <c r="C144" s="3031">
        <v>9.6</v>
      </c>
      <c r="D144" s="3032" t="s">
        <v>613</v>
      </c>
      <c r="E144" s="3032" t="s">
        <v>613</v>
      </c>
      <c r="F144" s="3032">
        <v>1.2857142857142858</v>
      </c>
      <c r="G144" s="3032">
        <v>5.3055555555555554</v>
      </c>
      <c r="H144" s="3032">
        <v>0.55555555555555558</v>
      </c>
      <c r="I144" s="3033">
        <v>7</v>
      </c>
      <c r="J144" s="3034">
        <v>4.4189189189189193</v>
      </c>
      <c r="K144" s="3035" t="s">
        <v>613</v>
      </c>
    </row>
    <row r="145" spans="2:11" x14ac:dyDescent="0.25">
      <c r="B145" s="2828" t="s">
        <v>181</v>
      </c>
      <c r="C145" s="3031">
        <v>6.290322580645161</v>
      </c>
      <c r="D145" s="3032" t="s">
        <v>613</v>
      </c>
      <c r="E145" s="3032">
        <v>0</v>
      </c>
      <c r="F145" s="3032">
        <v>4.4000000000000004</v>
      </c>
      <c r="G145" s="3032">
        <v>2.3181818181818183</v>
      </c>
      <c r="H145" s="3032">
        <v>4.2631578947368425</v>
      </c>
      <c r="I145" s="3033">
        <v>4.333333333333333</v>
      </c>
      <c r="J145" s="3034">
        <v>4.4117647058823533</v>
      </c>
      <c r="K145" s="3035">
        <v>12.2</v>
      </c>
    </row>
    <row r="146" spans="2:11" x14ac:dyDescent="0.25">
      <c r="B146" s="2828" t="s">
        <v>174</v>
      </c>
      <c r="C146" s="3031">
        <v>0.54022988505747127</v>
      </c>
      <c r="D146" s="3032" t="s">
        <v>613</v>
      </c>
      <c r="E146" s="3032" t="s">
        <v>613</v>
      </c>
      <c r="F146" s="3032">
        <v>2.9</v>
      </c>
      <c r="G146" s="3032">
        <v>25.1</v>
      </c>
      <c r="H146" s="3032">
        <v>0.33333333333333331</v>
      </c>
      <c r="I146" s="3033">
        <v>2.5454545454545454</v>
      </c>
      <c r="J146" s="3034">
        <v>4.1052631578947372</v>
      </c>
      <c r="K146" s="3035">
        <v>7.6923076923076927E-2</v>
      </c>
    </row>
    <row r="147" spans="2:11" x14ac:dyDescent="0.25">
      <c r="B147" s="2828" t="s">
        <v>1119</v>
      </c>
      <c r="C147" s="3031">
        <v>1.8139534883720929</v>
      </c>
      <c r="D147" s="3032" t="s">
        <v>613</v>
      </c>
      <c r="E147" s="3032" t="s">
        <v>613</v>
      </c>
      <c r="F147" s="3032">
        <v>0.45833333333333331</v>
      </c>
      <c r="G147" s="3032">
        <v>10.333333333333334</v>
      </c>
      <c r="H147" s="3032">
        <v>3.125</v>
      </c>
      <c r="I147" s="3033">
        <v>12</v>
      </c>
      <c r="J147" s="3034">
        <v>4.083333333333333</v>
      </c>
      <c r="K147" s="3035">
        <v>0</v>
      </c>
    </row>
    <row r="148" spans="2:11" x14ac:dyDescent="0.25">
      <c r="B148" s="2828" t="s">
        <v>188</v>
      </c>
      <c r="C148" s="3031">
        <v>4.21875</v>
      </c>
      <c r="D148" s="3032" t="s">
        <v>613</v>
      </c>
      <c r="E148" s="3032" t="s">
        <v>613</v>
      </c>
      <c r="F148" s="3032">
        <v>0.4</v>
      </c>
      <c r="G148" s="3032">
        <v>3</v>
      </c>
      <c r="H148" s="3032">
        <v>4.5555555555555554</v>
      </c>
      <c r="I148" s="3033">
        <v>2.5</v>
      </c>
      <c r="J148" s="3034">
        <v>3.7358490566037736</v>
      </c>
      <c r="K148" s="3035">
        <v>4.2777777777777777</v>
      </c>
    </row>
    <row r="149" spans="2:11" x14ac:dyDescent="0.25">
      <c r="B149" s="2828" t="s">
        <v>1121</v>
      </c>
      <c r="C149" s="3031">
        <v>2.5588235294117645</v>
      </c>
      <c r="D149" s="3032">
        <v>0</v>
      </c>
      <c r="E149" s="3032" t="s">
        <v>613</v>
      </c>
      <c r="F149" s="3032">
        <v>5.833333333333333</v>
      </c>
      <c r="G149" s="3032">
        <v>2.4482758620689653</v>
      </c>
      <c r="H149" s="3032">
        <v>8.615384615384615</v>
      </c>
      <c r="I149" s="3033">
        <v>4.5999999999999996</v>
      </c>
      <c r="J149" s="3034">
        <v>3.7191011235955056</v>
      </c>
      <c r="K149" s="3035">
        <v>2.9166666666666665</v>
      </c>
    </row>
    <row r="150" spans="2:11" x14ac:dyDescent="0.25">
      <c r="B150" s="2828" t="s">
        <v>190</v>
      </c>
      <c r="C150" s="3031">
        <v>1.625</v>
      </c>
      <c r="D150" s="3032" t="s">
        <v>613</v>
      </c>
      <c r="E150" s="3032" t="s">
        <v>613</v>
      </c>
      <c r="F150" s="3032">
        <v>2</v>
      </c>
      <c r="G150" s="3032">
        <v>4.5999999999999996</v>
      </c>
      <c r="H150" s="3032">
        <v>5.6</v>
      </c>
      <c r="I150" s="3033">
        <v>23</v>
      </c>
      <c r="J150" s="3034">
        <v>3.4705882352941178</v>
      </c>
      <c r="K150" s="3035">
        <v>0.25</v>
      </c>
    </row>
    <row r="151" spans="2:11" x14ac:dyDescent="0.25">
      <c r="B151" s="2828" t="s">
        <v>1122</v>
      </c>
      <c r="C151" s="3031">
        <v>1.2222222222222223</v>
      </c>
      <c r="D151" s="3032" t="s">
        <v>613</v>
      </c>
      <c r="E151" s="3032" t="s">
        <v>613</v>
      </c>
      <c r="F151" s="3032">
        <v>1.9</v>
      </c>
      <c r="G151" s="3032">
        <v>5.3888888888888893</v>
      </c>
      <c r="H151" s="3032">
        <v>6.8888888888888893</v>
      </c>
      <c r="I151" s="3033">
        <v>1.6666666666666667</v>
      </c>
      <c r="J151" s="3034">
        <v>2.9367088607594938</v>
      </c>
      <c r="K151" s="3035">
        <v>1.6153846153846154</v>
      </c>
    </row>
    <row r="152" spans="2:11" x14ac:dyDescent="0.25">
      <c r="B152" s="2828" t="s">
        <v>1120</v>
      </c>
      <c r="C152" s="3031">
        <v>0.63888888888888884</v>
      </c>
      <c r="D152" s="3032" t="s">
        <v>613</v>
      </c>
      <c r="E152" s="3032">
        <v>0.75</v>
      </c>
      <c r="F152" s="3032">
        <v>1.5714285714285714</v>
      </c>
      <c r="G152" s="3032">
        <v>3.7142857142857144</v>
      </c>
      <c r="H152" s="3032">
        <v>4.2777777777777777</v>
      </c>
      <c r="I152" s="3033">
        <v>5.666666666666667</v>
      </c>
      <c r="J152" s="3034">
        <v>2.7338709677419355</v>
      </c>
      <c r="K152" s="3035" t="s">
        <v>613</v>
      </c>
    </row>
    <row r="153" spans="2:11" x14ac:dyDescent="0.25">
      <c r="B153" s="2828" t="s">
        <v>1413</v>
      </c>
      <c r="C153" s="3031">
        <v>1.288888888888889</v>
      </c>
      <c r="D153" s="3032" t="s">
        <v>613</v>
      </c>
      <c r="E153" s="3032">
        <v>0</v>
      </c>
      <c r="F153" s="3032">
        <v>1.5428571428571429</v>
      </c>
      <c r="G153" s="3032">
        <v>7</v>
      </c>
      <c r="H153" s="3032">
        <v>2.1666666666666665</v>
      </c>
      <c r="I153" s="3033">
        <v>1.4285714285714286</v>
      </c>
      <c r="J153" s="3034">
        <v>2.7092198581560285</v>
      </c>
      <c r="K153" s="3035">
        <v>0.23076923076923078</v>
      </c>
    </row>
    <row r="154" spans="2:11" x14ac:dyDescent="0.25">
      <c r="B154" s="2828" t="s">
        <v>189</v>
      </c>
      <c r="C154" s="3031">
        <v>2.75</v>
      </c>
      <c r="D154" s="3032" t="s">
        <v>613</v>
      </c>
      <c r="E154" s="3032" t="s">
        <v>613</v>
      </c>
      <c r="F154" s="3032">
        <v>1.4</v>
      </c>
      <c r="G154" s="3032">
        <v>0.8571428571428571</v>
      </c>
      <c r="H154" s="3032">
        <v>3.3157894736842106</v>
      </c>
      <c r="I154" s="3033">
        <v>9</v>
      </c>
      <c r="J154" s="3034">
        <v>2.2222222222222223</v>
      </c>
      <c r="K154" s="3035">
        <v>4.1428571428571432</v>
      </c>
    </row>
    <row r="155" spans="2:11" x14ac:dyDescent="0.25">
      <c r="B155" s="2828" t="s">
        <v>1123</v>
      </c>
      <c r="C155" s="3031">
        <v>0.68181818181818177</v>
      </c>
      <c r="D155" s="3032" t="s">
        <v>613</v>
      </c>
      <c r="E155" s="3032" t="s">
        <v>613</v>
      </c>
      <c r="F155" s="3032">
        <v>7</v>
      </c>
      <c r="G155" s="3032">
        <v>1.375</v>
      </c>
      <c r="H155" s="3032">
        <v>3.9230769230769229</v>
      </c>
      <c r="I155" s="3033">
        <v>10</v>
      </c>
      <c r="J155" s="3034">
        <v>1.6268656716417911</v>
      </c>
      <c r="K155" s="3035">
        <v>0.40740740740740738</v>
      </c>
    </row>
    <row r="156" spans="2:11" x14ac:dyDescent="0.25">
      <c r="B156" s="2828" t="s">
        <v>183</v>
      </c>
      <c r="C156" s="3031">
        <v>1.1764705882352942</v>
      </c>
      <c r="D156" s="3032" t="s">
        <v>613</v>
      </c>
      <c r="E156" s="3032">
        <v>0</v>
      </c>
      <c r="F156" s="3032">
        <v>0.55555555555555558</v>
      </c>
      <c r="G156" s="3032">
        <v>1.8</v>
      </c>
      <c r="H156" s="3032">
        <v>2.02</v>
      </c>
      <c r="I156" s="3033">
        <v>6.4285714285714288</v>
      </c>
      <c r="J156" s="3034">
        <v>1.6243902439024391</v>
      </c>
      <c r="K156" s="3035">
        <v>3</v>
      </c>
    </row>
    <row r="157" spans="2:11" x14ac:dyDescent="0.25">
      <c r="B157" s="2828" t="s">
        <v>173</v>
      </c>
      <c r="C157" s="3031">
        <v>1.6587677725118484</v>
      </c>
      <c r="D157" s="3032">
        <v>8.1632653061224483E-2</v>
      </c>
      <c r="E157" s="3032" t="s">
        <v>613</v>
      </c>
      <c r="F157" s="3032">
        <v>1.3648648648648649</v>
      </c>
      <c r="G157" s="3032">
        <v>1.2820512820512822</v>
      </c>
      <c r="H157" s="3032">
        <v>0.94444444444444442</v>
      </c>
      <c r="I157" s="3033">
        <v>2.8409090909090908</v>
      </c>
      <c r="J157" s="3034">
        <v>1.3753280839895012</v>
      </c>
      <c r="K157" s="3035">
        <v>6.333333333333333</v>
      </c>
    </row>
    <row r="158" spans="2:11" ht="15.75" thickBot="1" x14ac:dyDescent="0.3">
      <c r="B158" s="2871" t="s">
        <v>191</v>
      </c>
      <c r="C158" s="3036">
        <v>0.75247524752475248</v>
      </c>
      <c r="D158" s="3037" t="s">
        <v>613</v>
      </c>
      <c r="E158" s="3037" t="s">
        <v>613</v>
      </c>
      <c r="F158" s="3037">
        <v>0.6</v>
      </c>
      <c r="G158" s="3037">
        <v>0.33333333333333331</v>
      </c>
      <c r="H158" s="3037">
        <v>1</v>
      </c>
      <c r="I158" s="3038">
        <v>2.5555555555555554</v>
      </c>
      <c r="J158" s="3039">
        <v>0.79096045197740117</v>
      </c>
      <c r="K158" s="3040">
        <v>1.9642857142857142</v>
      </c>
    </row>
    <row r="159" spans="2:11" ht="15.75" thickBot="1" x14ac:dyDescent="0.3">
      <c r="B159" s="6925" t="s">
        <v>14</v>
      </c>
      <c r="C159" s="3041">
        <v>2.17293997965412</v>
      </c>
      <c r="D159" s="3042">
        <v>0.16981132075471697</v>
      </c>
      <c r="E159" s="3042">
        <v>3.5517241379310347</v>
      </c>
      <c r="F159" s="3042">
        <v>2.0271186440677966</v>
      </c>
      <c r="G159" s="3042">
        <v>4.0990888382687931</v>
      </c>
      <c r="H159" s="3042">
        <v>2.7453027139874737</v>
      </c>
      <c r="I159" s="3043">
        <v>4.0283687943262407</v>
      </c>
      <c r="J159" s="3044">
        <v>2.913925822253324</v>
      </c>
      <c r="K159" s="3045">
        <v>2.9574468085106385</v>
      </c>
    </row>
    <row r="160" spans="2:11" x14ac:dyDescent="0.25">
      <c r="B160" s="6924"/>
      <c r="C160" s="5613"/>
      <c r="D160" s="5613"/>
      <c r="E160" s="5613"/>
      <c r="F160" s="5613"/>
      <c r="G160" s="5613"/>
      <c r="H160" s="5613"/>
      <c r="I160" s="5614"/>
      <c r="J160" s="5613"/>
      <c r="K160" s="5613"/>
    </row>
    <row r="161" spans="2:2" x14ac:dyDescent="0.25">
      <c r="B161" s="6921" t="s">
        <v>2834</v>
      </c>
    </row>
  </sheetData>
  <mergeCells count="36">
    <mergeCell ref="B71:B73"/>
    <mergeCell ref="C71:C73"/>
    <mergeCell ref="D71:M71"/>
    <mergeCell ref="D72:E72"/>
    <mergeCell ref="F72:G72"/>
    <mergeCell ref="H72:I72"/>
    <mergeCell ref="J72:K72"/>
    <mergeCell ref="L72:M72"/>
    <mergeCell ref="B56:B58"/>
    <mergeCell ref="C56:C58"/>
    <mergeCell ref="D56:M56"/>
    <mergeCell ref="D57:E57"/>
    <mergeCell ref="F57:G57"/>
    <mergeCell ref="H57:I57"/>
    <mergeCell ref="J57:K57"/>
    <mergeCell ref="L57:M57"/>
    <mergeCell ref="B39:B41"/>
    <mergeCell ref="C39:C41"/>
    <mergeCell ref="D39:M39"/>
    <mergeCell ref="D40:E40"/>
    <mergeCell ref="F40:G40"/>
    <mergeCell ref="H40:I40"/>
    <mergeCell ref="J40:K40"/>
    <mergeCell ref="L40:M40"/>
    <mergeCell ref="B22:B24"/>
    <mergeCell ref="C22:C24"/>
    <mergeCell ref="D22:L22"/>
    <mergeCell ref="D23:F23"/>
    <mergeCell ref="G23:I23"/>
    <mergeCell ref="J23:L23"/>
    <mergeCell ref="B5:B7"/>
    <mergeCell ref="C5:C7"/>
    <mergeCell ref="D5:L5"/>
    <mergeCell ref="D6:F6"/>
    <mergeCell ref="G6:I6"/>
    <mergeCell ref="J6:L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1:P400"/>
  <sheetViews>
    <sheetView topLeftCell="A313" workbookViewId="0">
      <selection activeCell="Q271" sqref="Q271"/>
    </sheetView>
  </sheetViews>
  <sheetFormatPr defaultRowHeight="15" x14ac:dyDescent="0.25"/>
  <cols>
    <col min="1" max="1" width="9.140625" style="2939"/>
    <col min="2" max="2" width="6.140625" style="2939" customWidth="1"/>
    <col min="3" max="3" width="41.5703125" style="2939" customWidth="1"/>
    <col min="4" max="4" width="7" style="2939" bestFit="1" customWidth="1"/>
    <col min="5" max="5" width="5.42578125" style="2939" customWidth="1"/>
    <col min="6" max="6" width="6.140625" style="2939" customWidth="1"/>
    <col min="7" max="7" width="5.5703125" style="2939" bestFit="1" customWidth="1"/>
    <col min="8" max="8" width="6" style="2939" customWidth="1"/>
    <col min="9" max="9" width="5.7109375" style="2939" customWidth="1"/>
    <col min="10" max="10" width="5.85546875" style="2939" customWidth="1"/>
    <col min="11" max="11" width="5.42578125" style="2939" customWidth="1"/>
    <col min="12" max="12" width="6.140625" style="2939" customWidth="1"/>
    <col min="13" max="14" width="6" style="2939" customWidth="1"/>
    <col min="15" max="16384" width="9.140625" style="2939"/>
  </cols>
  <sheetData>
    <row r="1" spans="2:16" ht="15" hidden="1" customHeight="1" x14ac:dyDescent="0.25">
      <c r="B1" s="7869" t="s">
        <v>1440</v>
      </c>
      <c r="C1" s="7869"/>
      <c r="D1" s="7869"/>
      <c r="E1" s="7869"/>
      <c r="F1" s="7869"/>
      <c r="G1" s="7869"/>
      <c r="H1" s="7869"/>
      <c r="I1" s="7869"/>
      <c r="J1" s="7869"/>
      <c r="K1" s="7869"/>
      <c r="L1" s="7869"/>
      <c r="M1" s="7869"/>
      <c r="N1" s="7869"/>
    </row>
    <row r="2" spans="2:16" hidden="1" x14ac:dyDescent="0.25">
      <c r="E2" s="2939" t="s">
        <v>28</v>
      </c>
      <c r="F2" s="2939" t="s">
        <v>29</v>
      </c>
      <c r="G2" s="2939" t="s">
        <v>386</v>
      </c>
      <c r="H2" s="2939" t="s">
        <v>387</v>
      </c>
      <c r="I2" s="2939" t="s">
        <v>805</v>
      </c>
      <c r="J2" s="2939" t="s">
        <v>1246</v>
      </c>
      <c r="K2" s="2939" t="s">
        <v>1247</v>
      </c>
      <c r="L2" s="2939" t="s">
        <v>1248</v>
      </c>
      <c r="M2" s="2939" t="s">
        <v>1249</v>
      </c>
      <c r="N2" s="2939" t="s">
        <v>1250</v>
      </c>
    </row>
    <row r="3" spans="2:16" hidden="1" x14ac:dyDescent="0.25">
      <c r="B3" s="2944" t="s">
        <v>821</v>
      </c>
      <c r="C3" s="2945" t="s">
        <v>500</v>
      </c>
      <c r="D3" s="2946" t="e">
        <f>SUM(F3,H3,J3,L3,N3)</f>
        <v>#VALUE!</v>
      </c>
      <c r="E3" s="2947">
        <v>0</v>
      </c>
      <c r="F3" s="2948" t="e">
        <v>#VALUE!</v>
      </c>
      <c r="G3" s="2949">
        <v>0</v>
      </c>
      <c r="H3" s="2950" t="e">
        <v>#VALUE!</v>
      </c>
      <c r="I3" s="2947">
        <v>0</v>
      </c>
      <c r="J3" s="2948" t="e">
        <v>#VALUE!</v>
      </c>
      <c r="K3" s="2949">
        <v>0</v>
      </c>
      <c r="L3" s="2950" t="e">
        <v>#VALUE!</v>
      </c>
      <c r="M3" s="2947">
        <v>0</v>
      </c>
      <c r="N3" s="2950" t="e">
        <v>#VALUE!</v>
      </c>
      <c r="O3" s="2951">
        <f>SUM(E3,G3,I3,K3,M3)</f>
        <v>0</v>
      </c>
      <c r="P3" s="2939" t="s">
        <v>821</v>
      </c>
    </row>
    <row r="4" spans="2:16" hidden="1" x14ac:dyDescent="0.25">
      <c r="B4" s="2952" t="s">
        <v>822</v>
      </c>
      <c r="C4" s="2953" t="s">
        <v>501</v>
      </c>
      <c r="D4" s="2954" t="e">
        <f t="shared" ref="D4:D67" si="0">SUM(F4,H4,J4,L4,N4)</f>
        <v>#VALUE!</v>
      </c>
      <c r="E4" s="2955">
        <v>0</v>
      </c>
      <c r="F4" s="2956" t="e">
        <v>#VALUE!</v>
      </c>
      <c r="G4" s="2957">
        <v>0</v>
      </c>
      <c r="H4" s="2958" t="e">
        <v>#VALUE!</v>
      </c>
      <c r="I4" s="2955">
        <v>0</v>
      </c>
      <c r="J4" s="2956" t="e">
        <v>#VALUE!</v>
      </c>
      <c r="K4" s="2957">
        <v>0</v>
      </c>
      <c r="L4" s="2958" t="e">
        <v>#VALUE!</v>
      </c>
      <c r="M4" s="2955">
        <v>0</v>
      </c>
      <c r="N4" s="2958" t="e">
        <v>#VALUE!</v>
      </c>
      <c r="O4" s="2951">
        <f>SUM(E4,G4,I4,K4,M4)</f>
        <v>0</v>
      </c>
      <c r="P4" s="2939" t="s">
        <v>822</v>
      </c>
    </row>
    <row r="5" spans="2:16" hidden="1" x14ac:dyDescent="0.25">
      <c r="B5" s="2952" t="s">
        <v>823</v>
      </c>
      <c r="C5" s="2953" t="s">
        <v>502</v>
      </c>
      <c r="D5" s="2954" t="e">
        <f t="shared" si="0"/>
        <v>#VALUE!</v>
      </c>
      <c r="E5" s="2955">
        <v>0</v>
      </c>
      <c r="F5" s="2956" t="e">
        <v>#VALUE!</v>
      </c>
      <c r="G5" s="2957">
        <v>0</v>
      </c>
      <c r="H5" s="2958" t="e">
        <v>#VALUE!</v>
      </c>
      <c r="I5" s="2955">
        <v>0</v>
      </c>
      <c r="J5" s="2956" t="e">
        <v>#VALUE!</v>
      </c>
      <c r="K5" s="2957">
        <v>0</v>
      </c>
      <c r="L5" s="2958" t="e">
        <v>#VALUE!</v>
      </c>
      <c r="M5" s="2955">
        <v>0</v>
      </c>
      <c r="N5" s="2958" t="e">
        <v>#VALUE!</v>
      </c>
      <c r="O5" s="2951">
        <f>SUM(E5,G5,I5,K5,M5)</f>
        <v>0</v>
      </c>
      <c r="P5" s="2939" t="s">
        <v>823</v>
      </c>
    </row>
    <row r="6" spans="2:16" hidden="1" x14ac:dyDescent="0.25">
      <c r="B6" s="2952" t="s">
        <v>824</v>
      </c>
      <c r="C6" s="2953" t="s">
        <v>503</v>
      </c>
      <c r="D6" s="2954" t="e">
        <f t="shared" si="0"/>
        <v>#VALUE!</v>
      </c>
      <c r="E6" s="2955">
        <v>0</v>
      </c>
      <c r="F6" s="2956" t="e">
        <v>#VALUE!</v>
      </c>
      <c r="G6" s="2957">
        <v>0</v>
      </c>
      <c r="H6" s="2958" t="e">
        <v>#VALUE!</v>
      </c>
      <c r="I6" s="2955">
        <v>0</v>
      </c>
      <c r="J6" s="2956" t="e">
        <v>#VALUE!</v>
      </c>
      <c r="K6" s="2957">
        <v>0</v>
      </c>
      <c r="L6" s="2958" t="e">
        <v>#VALUE!</v>
      </c>
      <c r="M6" s="2955">
        <v>0</v>
      </c>
      <c r="N6" s="2958" t="e">
        <v>#VALUE!</v>
      </c>
      <c r="O6" s="2951">
        <f t="shared" ref="O6:O69" si="1">SUM(E6,G6,I6,K6,M6)</f>
        <v>0</v>
      </c>
      <c r="P6" s="2939" t="s">
        <v>824</v>
      </c>
    </row>
    <row r="7" spans="2:16" hidden="1" x14ac:dyDescent="0.25">
      <c r="B7" s="2952" t="s">
        <v>825</v>
      </c>
      <c r="C7" s="2953" t="s">
        <v>504</v>
      </c>
      <c r="D7" s="2954" t="e">
        <f t="shared" si="0"/>
        <v>#VALUE!</v>
      </c>
      <c r="E7" s="2955">
        <v>0</v>
      </c>
      <c r="F7" s="2956" t="e">
        <v>#VALUE!</v>
      </c>
      <c r="G7" s="2957">
        <v>0</v>
      </c>
      <c r="H7" s="2958" t="e">
        <v>#VALUE!</v>
      </c>
      <c r="I7" s="2955">
        <v>0</v>
      </c>
      <c r="J7" s="2956" t="e">
        <v>#VALUE!</v>
      </c>
      <c r="K7" s="2957">
        <v>0</v>
      </c>
      <c r="L7" s="2958" t="e">
        <v>#VALUE!</v>
      </c>
      <c r="M7" s="2955">
        <v>0</v>
      </c>
      <c r="N7" s="2958" t="e">
        <v>#VALUE!</v>
      </c>
      <c r="O7" s="2951">
        <f t="shared" si="1"/>
        <v>0</v>
      </c>
      <c r="P7" s="2939" t="s">
        <v>825</v>
      </c>
    </row>
    <row r="8" spans="2:16" hidden="1" x14ac:dyDescent="0.25">
      <c r="B8" s="2952" t="s">
        <v>826</v>
      </c>
      <c r="C8" s="2953" t="s">
        <v>505</v>
      </c>
      <c r="D8" s="2954" t="e">
        <f t="shared" si="0"/>
        <v>#VALUE!</v>
      </c>
      <c r="E8" s="2955">
        <v>0</v>
      </c>
      <c r="F8" s="2956" t="e">
        <v>#VALUE!</v>
      </c>
      <c r="G8" s="2957">
        <v>0</v>
      </c>
      <c r="H8" s="2958" t="e">
        <v>#VALUE!</v>
      </c>
      <c r="I8" s="2955">
        <v>0</v>
      </c>
      <c r="J8" s="2956" t="e">
        <v>#VALUE!</v>
      </c>
      <c r="K8" s="2957">
        <v>0</v>
      </c>
      <c r="L8" s="2958" t="e">
        <v>#VALUE!</v>
      </c>
      <c r="M8" s="2955">
        <v>0</v>
      </c>
      <c r="N8" s="2958" t="e">
        <v>#VALUE!</v>
      </c>
      <c r="O8" s="2951">
        <f t="shared" si="1"/>
        <v>0</v>
      </c>
      <c r="P8" s="2939" t="s">
        <v>826</v>
      </c>
    </row>
    <row r="9" spans="2:16" hidden="1" x14ac:dyDescent="0.25">
      <c r="B9" s="2952" t="s">
        <v>827</v>
      </c>
      <c r="C9" s="2953" t="s">
        <v>506</v>
      </c>
      <c r="D9" s="2954" t="e">
        <f t="shared" si="0"/>
        <v>#VALUE!</v>
      </c>
      <c r="E9" s="2955">
        <v>0</v>
      </c>
      <c r="F9" s="2956" t="e">
        <v>#VALUE!</v>
      </c>
      <c r="G9" s="2957">
        <v>0</v>
      </c>
      <c r="H9" s="2958" t="e">
        <v>#VALUE!</v>
      </c>
      <c r="I9" s="2955">
        <v>0</v>
      </c>
      <c r="J9" s="2956" t="e">
        <v>#VALUE!</v>
      </c>
      <c r="K9" s="2957">
        <v>0</v>
      </c>
      <c r="L9" s="2958" t="e">
        <v>#VALUE!</v>
      </c>
      <c r="M9" s="2955">
        <v>0</v>
      </c>
      <c r="N9" s="2958" t="e">
        <v>#VALUE!</v>
      </c>
      <c r="O9" s="2951">
        <f t="shared" si="1"/>
        <v>0</v>
      </c>
      <c r="P9" s="2939" t="s">
        <v>827</v>
      </c>
    </row>
    <row r="10" spans="2:16" hidden="1" x14ac:dyDescent="0.25">
      <c r="B10" s="2952" t="s">
        <v>828</v>
      </c>
      <c r="C10" s="2953" t="s">
        <v>507</v>
      </c>
      <c r="D10" s="2954" t="e">
        <f t="shared" si="0"/>
        <v>#VALUE!</v>
      </c>
      <c r="E10" s="2955">
        <v>0</v>
      </c>
      <c r="F10" s="2956" t="e">
        <v>#VALUE!</v>
      </c>
      <c r="G10" s="2957">
        <v>0</v>
      </c>
      <c r="H10" s="2958" t="e">
        <v>#VALUE!</v>
      </c>
      <c r="I10" s="2955">
        <v>0</v>
      </c>
      <c r="J10" s="2956" t="e">
        <v>#VALUE!</v>
      </c>
      <c r="K10" s="2957">
        <v>0</v>
      </c>
      <c r="L10" s="2958" t="e">
        <v>#VALUE!</v>
      </c>
      <c r="M10" s="2955">
        <v>0</v>
      </c>
      <c r="N10" s="2958" t="e">
        <v>#VALUE!</v>
      </c>
      <c r="O10" s="2951">
        <f t="shared" si="1"/>
        <v>0</v>
      </c>
      <c r="P10" s="2939" t="s">
        <v>828</v>
      </c>
    </row>
    <row r="11" spans="2:16" hidden="1" x14ac:dyDescent="0.25">
      <c r="B11" s="2952" t="s">
        <v>829</v>
      </c>
      <c r="C11" s="2953" t="s">
        <v>388</v>
      </c>
      <c r="D11" s="2954" t="e">
        <f t="shared" si="0"/>
        <v>#VALUE!</v>
      </c>
      <c r="E11" s="2955">
        <v>0</v>
      </c>
      <c r="F11" s="2956" t="e">
        <v>#VALUE!</v>
      </c>
      <c r="G11" s="2957">
        <v>0</v>
      </c>
      <c r="H11" s="2958" t="e">
        <v>#VALUE!</v>
      </c>
      <c r="I11" s="2955">
        <v>0</v>
      </c>
      <c r="J11" s="2956" t="e">
        <v>#VALUE!</v>
      </c>
      <c r="K11" s="2957">
        <v>0</v>
      </c>
      <c r="L11" s="2958" t="e">
        <v>#VALUE!</v>
      </c>
      <c r="M11" s="2955">
        <v>0</v>
      </c>
      <c r="N11" s="2958" t="e">
        <v>#VALUE!</v>
      </c>
      <c r="O11" s="2951">
        <f t="shared" si="1"/>
        <v>0</v>
      </c>
      <c r="P11" s="2939" t="s">
        <v>829</v>
      </c>
    </row>
    <row r="12" spans="2:16" hidden="1" x14ac:dyDescent="0.25">
      <c r="B12" s="2952" t="s">
        <v>830</v>
      </c>
      <c r="C12" s="2953" t="s">
        <v>389</v>
      </c>
      <c r="D12" s="2954" t="e">
        <f t="shared" si="0"/>
        <v>#VALUE!</v>
      </c>
      <c r="E12" s="2955">
        <v>0</v>
      </c>
      <c r="F12" s="2956" t="e">
        <v>#VALUE!</v>
      </c>
      <c r="G12" s="2957">
        <v>0</v>
      </c>
      <c r="H12" s="2958" t="e">
        <v>#VALUE!</v>
      </c>
      <c r="I12" s="2955">
        <v>0</v>
      </c>
      <c r="J12" s="2956" t="e">
        <v>#VALUE!</v>
      </c>
      <c r="K12" s="2957">
        <v>0</v>
      </c>
      <c r="L12" s="2958" t="e">
        <v>#VALUE!</v>
      </c>
      <c r="M12" s="2955">
        <v>0</v>
      </c>
      <c r="N12" s="2958" t="e">
        <v>#VALUE!</v>
      </c>
      <c r="O12" s="2951">
        <f t="shared" si="1"/>
        <v>0</v>
      </c>
      <c r="P12" s="2939" t="s">
        <v>830</v>
      </c>
    </row>
    <row r="13" spans="2:16" hidden="1" x14ac:dyDescent="0.25">
      <c r="B13" s="2952" t="s">
        <v>832</v>
      </c>
      <c r="C13" s="2953" t="s">
        <v>391</v>
      </c>
      <c r="D13" s="2954" t="e">
        <f t="shared" si="0"/>
        <v>#VALUE!</v>
      </c>
      <c r="E13" s="2955">
        <v>0</v>
      </c>
      <c r="F13" s="2956" t="e">
        <v>#VALUE!</v>
      </c>
      <c r="G13" s="2957">
        <v>0</v>
      </c>
      <c r="H13" s="2958" t="e">
        <v>#VALUE!</v>
      </c>
      <c r="I13" s="2955">
        <v>0</v>
      </c>
      <c r="J13" s="2956" t="e">
        <v>#VALUE!</v>
      </c>
      <c r="K13" s="2957">
        <v>0</v>
      </c>
      <c r="L13" s="2958" t="e">
        <v>#VALUE!</v>
      </c>
      <c r="M13" s="2955">
        <v>0</v>
      </c>
      <c r="N13" s="2958" t="e">
        <v>#VALUE!</v>
      </c>
      <c r="O13" s="2951">
        <f t="shared" si="1"/>
        <v>0</v>
      </c>
      <c r="P13" s="2939" t="s">
        <v>832</v>
      </c>
    </row>
    <row r="14" spans="2:16" hidden="1" x14ac:dyDescent="0.25">
      <c r="B14" s="2952" t="s">
        <v>833</v>
      </c>
      <c r="C14" s="2953" t="s">
        <v>392</v>
      </c>
      <c r="D14" s="2954" t="e">
        <f t="shared" si="0"/>
        <v>#VALUE!</v>
      </c>
      <c r="E14" s="2955">
        <v>0</v>
      </c>
      <c r="F14" s="2956" t="e">
        <v>#VALUE!</v>
      </c>
      <c r="G14" s="2957">
        <v>0</v>
      </c>
      <c r="H14" s="2958" t="e">
        <v>#VALUE!</v>
      </c>
      <c r="I14" s="2955">
        <v>0</v>
      </c>
      <c r="J14" s="2956" t="e">
        <v>#VALUE!</v>
      </c>
      <c r="K14" s="2957">
        <v>0</v>
      </c>
      <c r="L14" s="2958" t="e">
        <v>#VALUE!</v>
      </c>
      <c r="M14" s="2955">
        <v>0</v>
      </c>
      <c r="N14" s="2958" t="e">
        <v>#VALUE!</v>
      </c>
      <c r="O14" s="2951">
        <f t="shared" si="1"/>
        <v>0</v>
      </c>
      <c r="P14" s="2939" t="s">
        <v>833</v>
      </c>
    </row>
    <row r="15" spans="2:16" hidden="1" x14ac:dyDescent="0.25">
      <c r="B15" s="2952" t="s">
        <v>597</v>
      </c>
      <c r="C15" s="2953" t="s">
        <v>393</v>
      </c>
      <c r="D15" s="2954" t="e">
        <f t="shared" si="0"/>
        <v>#VALUE!</v>
      </c>
      <c r="E15" s="2955">
        <v>0</v>
      </c>
      <c r="F15" s="2956" t="e">
        <v>#VALUE!</v>
      </c>
      <c r="G15" s="2957">
        <v>0</v>
      </c>
      <c r="H15" s="2958" t="e">
        <v>#VALUE!</v>
      </c>
      <c r="I15" s="2955">
        <v>0</v>
      </c>
      <c r="J15" s="2956" t="e">
        <v>#VALUE!</v>
      </c>
      <c r="K15" s="2957">
        <v>0</v>
      </c>
      <c r="L15" s="2958" t="e">
        <v>#VALUE!</v>
      </c>
      <c r="M15" s="2955">
        <v>0</v>
      </c>
      <c r="N15" s="2958" t="e">
        <v>#VALUE!</v>
      </c>
      <c r="O15" s="2951">
        <f t="shared" si="1"/>
        <v>0</v>
      </c>
      <c r="P15" s="2939" t="s">
        <v>1321</v>
      </c>
    </row>
    <row r="16" spans="2:16" hidden="1" x14ac:dyDescent="0.25">
      <c r="B16" s="2952" t="s">
        <v>834</v>
      </c>
      <c r="C16" s="2953" t="s">
        <v>394</v>
      </c>
      <c r="D16" s="2954" t="e">
        <f t="shared" si="0"/>
        <v>#VALUE!</v>
      </c>
      <c r="E16" s="2955">
        <v>0</v>
      </c>
      <c r="F16" s="2956" t="e">
        <v>#VALUE!</v>
      </c>
      <c r="G16" s="2957">
        <v>0</v>
      </c>
      <c r="H16" s="2958" t="e">
        <v>#VALUE!</v>
      </c>
      <c r="I16" s="2955">
        <v>0</v>
      </c>
      <c r="J16" s="2956" t="e">
        <v>#VALUE!</v>
      </c>
      <c r="K16" s="2957">
        <v>0</v>
      </c>
      <c r="L16" s="2958" t="e">
        <v>#VALUE!</v>
      </c>
      <c r="M16" s="2955">
        <v>0</v>
      </c>
      <c r="N16" s="2958" t="e">
        <v>#VALUE!</v>
      </c>
      <c r="O16" s="2951">
        <f t="shared" si="1"/>
        <v>0</v>
      </c>
      <c r="P16" s="2939" t="s">
        <v>834</v>
      </c>
    </row>
    <row r="17" spans="2:16" hidden="1" x14ac:dyDescent="0.25">
      <c r="B17" s="2952" t="s">
        <v>835</v>
      </c>
      <c r="C17" s="2953" t="s">
        <v>1455</v>
      </c>
      <c r="D17" s="2954" t="e">
        <f t="shared" si="0"/>
        <v>#VALUE!</v>
      </c>
      <c r="E17" s="2955">
        <v>0</v>
      </c>
      <c r="F17" s="2956" t="e">
        <v>#VALUE!</v>
      </c>
      <c r="G17" s="2957">
        <v>0</v>
      </c>
      <c r="H17" s="2958" t="e">
        <v>#VALUE!</v>
      </c>
      <c r="I17" s="2955">
        <v>0</v>
      </c>
      <c r="J17" s="2956" t="e">
        <v>#VALUE!</v>
      </c>
      <c r="K17" s="2957">
        <v>0</v>
      </c>
      <c r="L17" s="2958" t="e">
        <v>#VALUE!</v>
      </c>
      <c r="M17" s="2955">
        <v>0</v>
      </c>
      <c r="N17" s="2958" t="e">
        <v>#VALUE!</v>
      </c>
      <c r="O17" s="2951">
        <f t="shared" si="1"/>
        <v>0</v>
      </c>
      <c r="P17" s="2939" t="s">
        <v>835</v>
      </c>
    </row>
    <row r="18" spans="2:16" hidden="1" x14ac:dyDescent="0.25">
      <c r="B18" s="2952" t="s">
        <v>837</v>
      </c>
      <c r="C18" s="2953" t="s">
        <v>838</v>
      </c>
      <c r="D18" s="2954" t="e">
        <f t="shared" si="0"/>
        <v>#VALUE!</v>
      </c>
      <c r="E18" s="2955">
        <v>0</v>
      </c>
      <c r="F18" s="2956" t="e">
        <v>#VALUE!</v>
      </c>
      <c r="G18" s="2957">
        <v>0</v>
      </c>
      <c r="H18" s="2958" t="e">
        <v>#VALUE!</v>
      </c>
      <c r="I18" s="2955">
        <v>0</v>
      </c>
      <c r="J18" s="2956" t="e">
        <v>#VALUE!</v>
      </c>
      <c r="K18" s="2957">
        <v>0</v>
      </c>
      <c r="L18" s="2958" t="e">
        <v>#VALUE!</v>
      </c>
      <c r="M18" s="2955">
        <v>0</v>
      </c>
      <c r="N18" s="2958" t="e">
        <v>#VALUE!</v>
      </c>
      <c r="O18" s="2951">
        <f t="shared" si="1"/>
        <v>0</v>
      </c>
      <c r="P18" s="2939" t="s">
        <v>837</v>
      </c>
    </row>
    <row r="19" spans="2:16" hidden="1" x14ac:dyDescent="0.25">
      <c r="B19" s="2952" t="s">
        <v>839</v>
      </c>
      <c r="C19" s="2953" t="s">
        <v>840</v>
      </c>
      <c r="D19" s="2954" t="e">
        <f t="shared" si="0"/>
        <v>#VALUE!</v>
      </c>
      <c r="E19" s="2955">
        <v>0</v>
      </c>
      <c r="F19" s="2956" t="e">
        <v>#VALUE!</v>
      </c>
      <c r="G19" s="2957">
        <v>0</v>
      </c>
      <c r="H19" s="2958" t="e">
        <v>#VALUE!</v>
      </c>
      <c r="I19" s="2955">
        <v>0</v>
      </c>
      <c r="J19" s="2956" t="e">
        <v>#VALUE!</v>
      </c>
      <c r="K19" s="2957">
        <v>0</v>
      </c>
      <c r="L19" s="2958" t="e">
        <v>#VALUE!</v>
      </c>
      <c r="M19" s="2955">
        <v>0</v>
      </c>
      <c r="N19" s="2958" t="e">
        <v>#VALUE!</v>
      </c>
      <c r="O19" s="2951">
        <f t="shared" si="1"/>
        <v>0</v>
      </c>
      <c r="P19" s="2939" t="s">
        <v>839</v>
      </c>
    </row>
    <row r="20" spans="2:16" hidden="1" x14ac:dyDescent="0.25">
      <c r="B20" s="2959" t="s">
        <v>841</v>
      </c>
      <c r="C20" s="2960" t="s">
        <v>842</v>
      </c>
      <c r="D20" s="2954" t="e">
        <f t="shared" si="0"/>
        <v>#VALUE!</v>
      </c>
      <c r="E20" s="2955">
        <v>0</v>
      </c>
      <c r="F20" s="2956" t="e">
        <v>#VALUE!</v>
      </c>
      <c r="G20" s="2957">
        <v>0</v>
      </c>
      <c r="H20" s="2958" t="e">
        <v>#VALUE!</v>
      </c>
      <c r="I20" s="2955">
        <v>0</v>
      </c>
      <c r="J20" s="2956" t="e">
        <v>#VALUE!</v>
      </c>
      <c r="K20" s="2957">
        <v>0</v>
      </c>
      <c r="L20" s="2958" t="e">
        <v>#VALUE!</v>
      </c>
      <c r="M20" s="2955">
        <v>0</v>
      </c>
      <c r="N20" s="2958" t="e">
        <v>#VALUE!</v>
      </c>
      <c r="O20" s="2951">
        <f t="shared" si="1"/>
        <v>0</v>
      </c>
      <c r="P20" s="2939" t="s">
        <v>841</v>
      </c>
    </row>
    <row r="21" spans="2:16" hidden="1" x14ac:dyDescent="0.25">
      <c r="B21" s="2952" t="s">
        <v>843</v>
      </c>
      <c r="C21" s="2953" t="s">
        <v>569</v>
      </c>
      <c r="D21" s="2954" t="e">
        <f t="shared" si="0"/>
        <v>#VALUE!</v>
      </c>
      <c r="E21" s="2955">
        <v>0</v>
      </c>
      <c r="F21" s="2956" t="e">
        <v>#VALUE!</v>
      </c>
      <c r="G21" s="2957">
        <v>0</v>
      </c>
      <c r="H21" s="2958" t="e">
        <v>#VALUE!</v>
      </c>
      <c r="I21" s="2955">
        <v>0</v>
      </c>
      <c r="J21" s="2956" t="e">
        <v>#VALUE!</v>
      </c>
      <c r="K21" s="2957">
        <v>0</v>
      </c>
      <c r="L21" s="2958" t="e">
        <v>#VALUE!</v>
      </c>
      <c r="M21" s="2955">
        <v>0</v>
      </c>
      <c r="N21" s="2958" t="e">
        <v>#VALUE!</v>
      </c>
      <c r="O21" s="2951">
        <f t="shared" si="1"/>
        <v>0</v>
      </c>
      <c r="P21" s="2939" t="s">
        <v>843</v>
      </c>
    </row>
    <row r="22" spans="2:16" hidden="1" x14ac:dyDescent="0.25">
      <c r="B22" s="2952" t="s">
        <v>844</v>
      </c>
      <c r="C22" s="2953" t="s">
        <v>845</v>
      </c>
      <c r="D22" s="2954" t="e">
        <f t="shared" si="0"/>
        <v>#VALUE!</v>
      </c>
      <c r="E22" s="2955">
        <v>0</v>
      </c>
      <c r="F22" s="2956" t="e">
        <v>#VALUE!</v>
      </c>
      <c r="G22" s="2957">
        <v>0</v>
      </c>
      <c r="H22" s="2958" t="e">
        <v>#VALUE!</v>
      </c>
      <c r="I22" s="2955">
        <v>0</v>
      </c>
      <c r="J22" s="2956" t="e">
        <v>#VALUE!</v>
      </c>
      <c r="K22" s="2957">
        <v>0</v>
      </c>
      <c r="L22" s="2958" t="e">
        <v>#VALUE!</v>
      </c>
      <c r="M22" s="2955">
        <v>0</v>
      </c>
      <c r="N22" s="2958" t="e">
        <v>#VALUE!</v>
      </c>
      <c r="O22" s="2951">
        <f t="shared" si="1"/>
        <v>0</v>
      </c>
      <c r="P22" s="2939" t="s">
        <v>844</v>
      </c>
    </row>
    <row r="23" spans="2:16" hidden="1" x14ac:dyDescent="0.25">
      <c r="B23" s="2952" t="s">
        <v>846</v>
      </c>
      <c r="C23" s="2953" t="s">
        <v>1456</v>
      </c>
      <c r="D23" s="2954" t="e">
        <f t="shared" si="0"/>
        <v>#VALUE!</v>
      </c>
      <c r="E23" s="2955">
        <v>0</v>
      </c>
      <c r="F23" s="2956" t="e">
        <v>#VALUE!</v>
      </c>
      <c r="G23" s="2957">
        <v>0</v>
      </c>
      <c r="H23" s="2958" t="e">
        <v>#VALUE!</v>
      </c>
      <c r="I23" s="2955">
        <v>0</v>
      </c>
      <c r="J23" s="2956" t="e">
        <v>#VALUE!</v>
      </c>
      <c r="K23" s="2957">
        <v>0</v>
      </c>
      <c r="L23" s="2958" t="e">
        <v>#VALUE!</v>
      </c>
      <c r="M23" s="2955">
        <v>0</v>
      </c>
      <c r="N23" s="2958" t="e">
        <v>#VALUE!</v>
      </c>
      <c r="O23" s="2951">
        <f t="shared" si="1"/>
        <v>0</v>
      </c>
      <c r="P23" s="2939" t="s">
        <v>846</v>
      </c>
    </row>
    <row r="24" spans="2:16" hidden="1" x14ac:dyDescent="0.25">
      <c r="B24" s="2959" t="s">
        <v>599</v>
      </c>
      <c r="C24" s="2960" t="s">
        <v>230</v>
      </c>
      <c r="D24" s="2954" t="e">
        <f t="shared" si="0"/>
        <v>#VALUE!</v>
      </c>
      <c r="E24" s="2955">
        <v>0</v>
      </c>
      <c r="F24" s="2956" t="e">
        <v>#VALUE!</v>
      </c>
      <c r="G24" s="2957">
        <v>0</v>
      </c>
      <c r="H24" s="2958" t="e">
        <v>#VALUE!</v>
      </c>
      <c r="I24" s="2955">
        <v>0</v>
      </c>
      <c r="J24" s="2956" t="e">
        <v>#VALUE!</v>
      </c>
      <c r="K24" s="2957">
        <v>0</v>
      </c>
      <c r="L24" s="2958" t="e">
        <v>#VALUE!</v>
      </c>
      <c r="M24" s="2955">
        <v>0</v>
      </c>
      <c r="N24" s="2958" t="e">
        <v>#VALUE!</v>
      </c>
      <c r="O24" s="2951">
        <f t="shared" si="1"/>
        <v>0</v>
      </c>
      <c r="P24" s="2939" t="s">
        <v>599</v>
      </c>
    </row>
    <row r="25" spans="2:16" hidden="1" x14ac:dyDescent="0.25">
      <c r="B25" s="2952" t="s">
        <v>849</v>
      </c>
      <c r="C25" s="2953" t="s">
        <v>1181</v>
      </c>
      <c r="D25" s="2954" t="e">
        <f t="shared" si="0"/>
        <v>#VALUE!</v>
      </c>
      <c r="E25" s="2955">
        <v>0</v>
      </c>
      <c r="F25" s="2956" t="e">
        <v>#VALUE!</v>
      </c>
      <c r="G25" s="2957">
        <v>0</v>
      </c>
      <c r="H25" s="2958" t="e">
        <v>#VALUE!</v>
      </c>
      <c r="I25" s="2955">
        <v>0</v>
      </c>
      <c r="J25" s="2956" t="e">
        <v>#VALUE!</v>
      </c>
      <c r="K25" s="2957">
        <v>0</v>
      </c>
      <c r="L25" s="2958" t="e">
        <v>#VALUE!</v>
      </c>
      <c r="M25" s="2955">
        <v>0</v>
      </c>
      <c r="N25" s="2958" t="e">
        <v>#VALUE!</v>
      </c>
      <c r="O25" s="2951">
        <f t="shared" si="1"/>
        <v>0</v>
      </c>
      <c r="P25" s="2939" t="s">
        <v>849</v>
      </c>
    </row>
    <row r="26" spans="2:16" hidden="1" x14ac:dyDescent="0.25">
      <c r="B26" s="2952" t="s">
        <v>850</v>
      </c>
      <c r="C26" s="2953" t="s">
        <v>603</v>
      </c>
      <c r="D26" s="2954" t="e">
        <f t="shared" si="0"/>
        <v>#VALUE!</v>
      </c>
      <c r="E26" s="2955">
        <v>0</v>
      </c>
      <c r="F26" s="2956" t="e">
        <v>#VALUE!</v>
      </c>
      <c r="G26" s="2957">
        <v>0</v>
      </c>
      <c r="H26" s="2958" t="e">
        <v>#VALUE!</v>
      </c>
      <c r="I26" s="2955">
        <v>0</v>
      </c>
      <c r="J26" s="2956" t="e">
        <v>#VALUE!</v>
      </c>
      <c r="K26" s="2957">
        <v>0</v>
      </c>
      <c r="L26" s="2958" t="e">
        <v>#VALUE!</v>
      </c>
      <c r="M26" s="2955">
        <v>0</v>
      </c>
      <c r="N26" s="2958" t="e">
        <v>#VALUE!</v>
      </c>
      <c r="O26" s="2951">
        <f t="shared" si="1"/>
        <v>0</v>
      </c>
      <c r="P26" s="2939" t="s">
        <v>850</v>
      </c>
    </row>
    <row r="27" spans="2:16" hidden="1" x14ac:dyDescent="0.25">
      <c r="B27" s="2952" t="s">
        <v>851</v>
      </c>
      <c r="C27" s="2953" t="s">
        <v>604</v>
      </c>
      <c r="D27" s="2954" t="e">
        <f t="shared" si="0"/>
        <v>#VALUE!</v>
      </c>
      <c r="E27" s="2955">
        <v>0</v>
      </c>
      <c r="F27" s="2956" t="e">
        <v>#VALUE!</v>
      </c>
      <c r="G27" s="2957">
        <v>0</v>
      </c>
      <c r="H27" s="2958" t="e">
        <v>#VALUE!</v>
      </c>
      <c r="I27" s="2955">
        <v>0</v>
      </c>
      <c r="J27" s="2956" t="e">
        <v>#VALUE!</v>
      </c>
      <c r="K27" s="2957">
        <v>0</v>
      </c>
      <c r="L27" s="2958" t="e">
        <v>#VALUE!</v>
      </c>
      <c r="M27" s="2955">
        <v>0</v>
      </c>
      <c r="N27" s="2958" t="e">
        <v>#VALUE!</v>
      </c>
      <c r="O27" s="2951">
        <f t="shared" si="1"/>
        <v>0</v>
      </c>
      <c r="P27" s="2939" t="s">
        <v>851</v>
      </c>
    </row>
    <row r="28" spans="2:16" hidden="1" x14ac:dyDescent="0.25">
      <c r="B28" s="2952" t="s">
        <v>852</v>
      </c>
      <c r="C28" s="2953" t="s">
        <v>605</v>
      </c>
      <c r="D28" s="2954" t="e">
        <f t="shared" si="0"/>
        <v>#VALUE!</v>
      </c>
      <c r="E28" s="2955">
        <v>0</v>
      </c>
      <c r="F28" s="2956" t="e">
        <v>#VALUE!</v>
      </c>
      <c r="G28" s="2957">
        <v>0</v>
      </c>
      <c r="H28" s="2958" t="e">
        <v>#VALUE!</v>
      </c>
      <c r="I28" s="2955">
        <v>0</v>
      </c>
      <c r="J28" s="2956" t="e">
        <v>#VALUE!</v>
      </c>
      <c r="K28" s="2957">
        <v>0</v>
      </c>
      <c r="L28" s="2958" t="e">
        <v>#VALUE!</v>
      </c>
      <c r="M28" s="2955">
        <v>0</v>
      </c>
      <c r="N28" s="2958" t="e">
        <v>#VALUE!</v>
      </c>
      <c r="O28" s="2951">
        <f t="shared" si="1"/>
        <v>0</v>
      </c>
      <c r="P28" s="2939" t="s">
        <v>852</v>
      </c>
    </row>
    <row r="29" spans="2:16" hidden="1" x14ac:dyDescent="0.25">
      <c r="B29" s="2952" t="s">
        <v>853</v>
      </c>
      <c r="C29" s="2953" t="s">
        <v>606</v>
      </c>
      <c r="D29" s="2954" t="e">
        <f t="shared" si="0"/>
        <v>#VALUE!</v>
      </c>
      <c r="E29" s="2955">
        <v>0</v>
      </c>
      <c r="F29" s="2956" t="e">
        <v>#VALUE!</v>
      </c>
      <c r="G29" s="2957">
        <v>0</v>
      </c>
      <c r="H29" s="2958" t="e">
        <v>#VALUE!</v>
      </c>
      <c r="I29" s="2955">
        <v>0</v>
      </c>
      <c r="J29" s="2956" t="e">
        <v>#VALUE!</v>
      </c>
      <c r="K29" s="2957">
        <v>0</v>
      </c>
      <c r="L29" s="2958" t="e">
        <v>#VALUE!</v>
      </c>
      <c r="M29" s="2955">
        <v>0</v>
      </c>
      <c r="N29" s="2958" t="e">
        <v>#VALUE!</v>
      </c>
      <c r="O29" s="2951">
        <f t="shared" si="1"/>
        <v>0</v>
      </c>
      <c r="P29" s="2939" t="s">
        <v>853</v>
      </c>
    </row>
    <row r="30" spans="2:16" hidden="1" x14ac:dyDescent="0.25">
      <c r="B30" s="2952" t="s">
        <v>451</v>
      </c>
      <c r="C30" s="2953" t="s">
        <v>452</v>
      </c>
      <c r="D30" s="2954" t="e">
        <f t="shared" si="0"/>
        <v>#VALUE!</v>
      </c>
      <c r="E30" s="2955">
        <v>0</v>
      </c>
      <c r="F30" s="2956" t="e">
        <v>#VALUE!</v>
      </c>
      <c r="G30" s="2957">
        <v>0</v>
      </c>
      <c r="H30" s="2958" t="e">
        <v>#VALUE!</v>
      </c>
      <c r="I30" s="2955">
        <v>0</v>
      </c>
      <c r="J30" s="2956" t="e">
        <v>#VALUE!</v>
      </c>
      <c r="K30" s="2957">
        <v>0</v>
      </c>
      <c r="L30" s="2958" t="e">
        <v>#VALUE!</v>
      </c>
      <c r="M30" s="2955">
        <v>0</v>
      </c>
      <c r="N30" s="2958" t="e">
        <v>#VALUE!</v>
      </c>
      <c r="O30" s="2951">
        <f t="shared" si="1"/>
        <v>0</v>
      </c>
      <c r="P30" s="2939" t="s">
        <v>451</v>
      </c>
    </row>
    <row r="31" spans="2:16" hidden="1" x14ac:dyDescent="0.25">
      <c r="B31" s="2959" t="s">
        <v>453</v>
      </c>
      <c r="C31" s="2960" t="s">
        <v>454</v>
      </c>
      <c r="D31" s="2954" t="e">
        <f t="shared" si="0"/>
        <v>#VALUE!</v>
      </c>
      <c r="E31" s="2955">
        <v>0</v>
      </c>
      <c r="F31" s="2956" t="e">
        <v>#VALUE!</v>
      </c>
      <c r="G31" s="2957">
        <v>0</v>
      </c>
      <c r="H31" s="2958" t="e">
        <v>#VALUE!</v>
      </c>
      <c r="I31" s="2955">
        <v>0</v>
      </c>
      <c r="J31" s="2956" t="e">
        <v>#VALUE!</v>
      </c>
      <c r="K31" s="2957">
        <v>0</v>
      </c>
      <c r="L31" s="2958" t="e">
        <v>#VALUE!</v>
      </c>
      <c r="M31" s="2955">
        <v>0</v>
      </c>
      <c r="N31" s="2958" t="e">
        <v>#VALUE!</v>
      </c>
      <c r="O31" s="2951">
        <f t="shared" si="1"/>
        <v>0</v>
      </c>
      <c r="P31" s="2939" t="s">
        <v>453</v>
      </c>
    </row>
    <row r="32" spans="2:16" hidden="1" x14ac:dyDescent="0.25">
      <c r="B32" s="2952" t="s">
        <v>854</v>
      </c>
      <c r="C32" s="2953" t="s">
        <v>607</v>
      </c>
      <c r="D32" s="2954" t="e">
        <f t="shared" si="0"/>
        <v>#VALUE!</v>
      </c>
      <c r="E32" s="2955">
        <v>0</v>
      </c>
      <c r="F32" s="2956" t="e">
        <v>#VALUE!</v>
      </c>
      <c r="G32" s="2957">
        <v>0</v>
      </c>
      <c r="H32" s="2958" t="e">
        <v>#VALUE!</v>
      </c>
      <c r="I32" s="2955">
        <v>0</v>
      </c>
      <c r="J32" s="2956" t="e">
        <v>#VALUE!</v>
      </c>
      <c r="K32" s="2957">
        <v>0</v>
      </c>
      <c r="L32" s="2958" t="e">
        <v>#VALUE!</v>
      </c>
      <c r="M32" s="2955">
        <v>0</v>
      </c>
      <c r="N32" s="2958" t="e">
        <v>#VALUE!</v>
      </c>
      <c r="O32" s="2951">
        <f t="shared" si="1"/>
        <v>0</v>
      </c>
      <c r="P32" s="2939" t="s">
        <v>854</v>
      </c>
    </row>
    <row r="33" spans="2:16" hidden="1" x14ac:dyDescent="0.25">
      <c r="B33" s="2952" t="s">
        <v>855</v>
      </c>
      <c r="C33" s="2953" t="s">
        <v>608</v>
      </c>
      <c r="D33" s="2954" t="e">
        <f t="shared" si="0"/>
        <v>#VALUE!</v>
      </c>
      <c r="E33" s="2955">
        <v>0</v>
      </c>
      <c r="F33" s="2956" t="e">
        <v>#VALUE!</v>
      </c>
      <c r="G33" s="2957">
        <v>0</v>
      </c>
      <c r="H33" s="2958" t="e">
        <v>#VALUE!</v>
      </c>
      <c r="I33" s="2955">
        <v>0</v>
      </c>
      <c r="J33" s="2956" t="e">
        <v>#VALUE!</v>
      </c>
      <c r="K33" s="2957">
        <v>0</v>
      </c>
      <c r="L33" s="2958" t="e">
        <v>#VALUE!</v>
      </c>
      <c r="M33" s="2955">
        <v>0</v>
      </c>
      <c r="N33" s="2958" t="e">
        <v>#VALUE!</v>
      </c>
      <c r="O33" s="2951">
        <f t="shared" si="1"/>
        <v>0</v>
      </c>
      <c r="P33" s="2939" t="s">
        <v>855</v>
      </c>
    </row>
    <row r="34" spans="2:16" hidden="1" x14ac:dyDescent="0.25">
      <c r="B34" s="2952" t="s">
        <v>856</v>
      </c>
      <c r="C34" s="2953" t="s">
        <v>609</v>
      </c>
      <c r="D34" s="2954" t="e">
        <f t="shared" si="0"/>
        <v>#VALUE!</v>
      </c>
      <c r="E34" s="2955">
        <v>0</v>
      </c>
      <c r="F34" s="2956" t="e">
        <v>#VALUE!</v>
      </c>
      <c r="G34" s="2957">
        <v>0</v>
      </c>
      <c r="H34" s="2958" t="e">
        <v>#VALUE!</v>
      </c>
      <c r="I34" s="2955">
        <v>0</v>
      </c>
      <c r="J34" s="2956" t="e">
        <v>#VALUE!</v>
      </c>
      <c r="K34" s="2957">
        <v>0</v>
      </c>
      <c r="L34" s="2958" t="e">
        <v>#VALUE!</v>
      </c>
      <c r="M34" s="2955">
        <v>0</v>
      </c>
      <c r="N34" s="2958" t="e">
        <v>#VALUE!</v>
      </c>
      <c r="O34" s="2951">
        <f t="shared" si="1"/>
        <v>0</v>
      </c>
      <c r="P34" s="2939" t="s">
        <v>856</v>
      </c>
    </row>
    <row r="35" spans="2:16" hidden="1" x14ac:dyDescent="0.25">
      <c r="B35" s="2952" t="s">
        <v>857</v>
      </c>
      <c r="C35" s="2953" t="s">
        <v>610</v>
      </c>
      <c r="D35" s="2954" t="e">
        <f t="shared" si="0"/>
        <v>#VALUE!</v>
      </c>
      <c r="E35" s="2955">
        <v>0</v>
      </c>
      <c r="F35" s="2956" t="e">
        <v>#VALUE!</v>
      </c>
      <c r="G35" s="2957">
        <v>0</v>
      </c>
      <c r="H35" s="2958" t="e">
        <v>#VALUE!</v>
      </c>
      <c r="I35" s="2955">
        <v>0</v>
      </c>
      <c r="J35" s="2956" t="e">
        <v>#VALUE!</v>
      </c>
      <c r="K35" s="2957">
        <v>0</v>
      </c>
      <c r="L35" s="2958" t="e">
        <v>#VALUE!</v>
      </c>
      <c r="M35" s="2955">
        <v>0</v>
      </c>
      <c r="N35" s="2958" t="e">
        <v>#VALUE!</v>
      </c>
      <c r="O35" s="2951">
        <f t="shared" si="1"/>
        <v>0</v>
      </c>
      <c r="P35" s="2939" t="s">
        <v>857</v>
      </c>
    </row>
    <row r="36" spans="2:16" hidden="1" x14ac:dyDescent="0.25">
      <c r="B36" s="2952" t="s">
        <v>858</v>
      </c>
      <c r="C36" s="2953" t="s">
        <v>611</v>
      </c>
      <c r="D36" s="2954" t="e">
        <f t="shared" si="0"/>
        <v>#VALUE!</v>
      </c>
      <c r="E36" s="2955">
        <v>0</v>
      </c>
      <c r="F36" s="2956" t="e">
        <v>#VALUE!</v>
      </c>
      <c r="G36" s="2957">
        <v>0</v>
      </c>
      <c r="H36" s="2958" t="e">
        <v>#VALUE!</v>
      </c>
      <c r="I36" s="2955">
        <v>0</v>
      </c>
      <c r="J36" s="2956" t="e">
        <v>#VALUE!</v>
      </c>
      <c r="K36" s="2957">
        <v>0</v>
      </c>
      <c r="L36" s="2958" t="e">
        <v>#VALUE!</v>
      </c>
      <c r="M36" s="2955">
        <v>0</v>
      </c>
      <c r="N36" s="2958" t="e">
        <v>#VALUE!</v>
      </c>
      <c r="O36" s="2951">
        <f t="shared" si="1"/>
        <v>0</v>
      </c>
      <c r="P36" s="2939" t="s">
        <v>858</v>
      </c>
    </row>
    <row r="37" spans="2:16" ht="15.75" hidden="1" customHeight="1" thickBot="1" x14ac:dyDescent="0.3">
      <c r="B37" s="2952" t="s">
        <v>859</v>
      </c>
      <c r="C37" s="2953" t="s">
        <v>612</v>
      </c>
      <c r="D37" s="2954" t="e">
        <f t="shared" si="0"/>
        <v>#VALUE!</v>
      </c>
      <c r="E37" s="2955">
        <v>0</v>
      </c>
      <c r="F37" s="2956" t="e">
        <v>#VALUE!</v>
      </c>
      <c r="G37" s="2957">
        <v>0</v>
      </c>
      <c r="H37" s="2958" t="e">
        <v>#VALUE!</v>
      </c>
      <c r="I37" s="2955">
        <v>0</v>
      </c>
      <c r="J37" s="2956" t="e">
        <v>#VALUE!</v>
      </c>
      <c r="K37" s="2957">
        <v>0</v>
      </c>
      <c r="L37" s="2958" t="e">
        <v>#VALUE!</v>
      </c>
      <c r="M37" s="2955">
        <v>0</v>
      </c>
      <c r="N37" s="2958" t="e">
        <v>#VALUE!</v>
      </c>
      <c r="O37" s="2951">
        <f t="shared" si="1"/>
        <v>0</v>
      </c>
      <c r="P37" s="2939" t="s">
        <v>859</v>
      </c>
    </row>
    <row r="38" spans="2:16" hidden="1" x14ac:dyDescent="0.25">
      <c r="B38" s="2952" t="s">
        <v>455</v>
      </c>
      <c r="C38" s="2953" t="s">
        <v>395</v>
      </c>
      <c r="D38" s="2954" t="e">
        <f t="shared" si="0"/>
        <v>#VALUE!</v>
      </c>
      <c r="E38" s="2955">
        <v>0</v>
      </c>
      <c r="F38" s="2956" t="e">
        <v>#VALUE!</v>
      </c>
      <c r="G38" s="2957">
        <v>0</v>
      </c>
      <c r="H38" s="2958" t="e">
        <v>#VALUE!</v>
      </c>
      <c r="I38" s="2955">
        <v>0</v>
      </c>
      <c r="J38" s="2956" t="e">
        <v>#VALUE!</v>
      </c>
      <c r="K38" s="2957">
        <v>0</v>
      </c>
      <c r="L38" s="2958" t="e">
        <v>#VALUE!</v>
      </c>
      <c r="M38" s="2955">
        <v>0</v>
      </c>
      <c r="N38" s="2958" t="e">
        <v>#VALUE!</v>
      </c>
      <c r="O38" s="2951">
        <f t="shared" si="1"/>
        <v>0</v>
      </c>
      <c r="P38" s="2939" t="s">
        <v>455</v>
      </c>
    </row>
    <row r="39" spans="2:16" hidden="1" x14ac:dyDescent="0.25">
      <c r="B39" s="2952" t="s">
        <v>456</v>
      </c>
      <c r="C39" s="2953" t="s">
        <v>396</v>
      </c>
      <c r="D39" s="2954" t="e">
        <f t="shared" si="0"/>
        <v>#VALUE!</v>
      </c>
      <c r="E39" s="2955">
        <v>0</v>
      </c>
      <c r="F39" s="2956" t="e">
        <v>#VALUE!</v>
      </c>
      <c r="G39" s="2957">
        <v>0</v>
      </c>
      <c r="H39" s="2958" t="e">
        <v>#VALUE!</v>
      </c>
      <c r="I39" s="2955">
        <v>0</v>
      </c>
      <c r="J39" s="2956" t="e">
        <v>#VALUE!</v>
      </c>
      <c r="K39" s="2957">
        <v>0</v>
      </c>
      <c r="L39" s="2958" t="e">
        <v>#VALUE!</v>
      </c>
      <c r="M39" s="2955">
        <v>0</v>
      </c>
      <c r="N39" s="2958" t="e">
        <v>#VALUE!</v>
      </c>
      <c r="O39" s="2951">
        <f t="shared" si="1"/>
        <v>0</v>
      </c>
      <c r="P39" s="2939" t="s">
        <v>456</v>
      </c>
    </row>
    <row r="40" spans="2:16" hidden="1" x14ac:dyDescent="0.25">
      <c r="B40" s="2952" t="s">
        <v>862</v>
      </c>
      <c r="C40" s="2953" t="s">
        <v>397</v>
      </c>
      <c r="D40" s="2954" t="e">
        <f t="shared" si="0"/>
        <v>#VALUE!</v>
      </c>
      <c r="E40" s="2955">
        <v>0</v>
      </c>
      <c r="F40" s="2956" t="e">
        <v>#VALUE!</v>
      </c>
      <c r="G40" s="2957">
        <v>0</v>
      </c>
      <c r="H40" s="2958" t="e">
        <v>#VALUE!</v>
      </c>
      <c r="I40" s="2955">
        <v>0</v>
      </c>
      <c r="J40" s="2956" t="e">
        <v>#VALUE!</v>
      </c>
      <c r="K40" s="2957">
        <v>0</v>
      </c>
      <c r="L40" s="2958" t="e">
        <v>#VALUE!</v>
      </c>
      <c r="M40" s="2955">
        <v>0</v>
      </c>
      <c r="N40" s="2958" t="e">
        <v>#VALUE!</v>
      </c>
      <c r="O40" s="2951">
        <f t="shared" si="1"/>
        <v>0</v>
      </c>
      <c r="P40" s="2939" t="s">
        <v>862</v>
      </c>
    </row>
    <row r="41" spans="2:16" hidden="1" x14ac:dyDescent="0.25">
      <c r="B41" s="2952" t="s">
        <v>863</v>
      </c>
      <c r="C41" s="2953" t="s">
        <v>398</v>
      </c>
      <c r="D41" s="2954" t="e">
        <f t="shared" si="0"/>
        <v>#VALUE!</v>
      </c>
      <c r="E41" s="2955">
        <v>0</v>
      </c>
      <c r="F41" s="2956" t="e">
        <v>#VALUE!</v>
      </c>
      <c r="G41" s="2957">
        <v>0</v>
      </c>
      <c r="H41" s="2958" t="e">
        <v>#VALUE!</v>
      </c>
      <c r="I41" s="2955">
        <v>0</v>
      </c>
      <c r="J41" s="2956" t="e">
        <v>#VALUE!</v>
      </c>
      <c r="K41" s="2957">
        <v>0</v>
      </c>
      <c r="L41" s="2958" t="e">
        <v>#VALUE!</v>
      </c>
      <c r="M41" s="2955">
        <v>0</v>
      </c>
      <c r="N41" s="2958" t="e">
        <v>#VALUE!</v>
      </c>
      <c r="O41" s="2951">
        <f t="shared" si="1"/>
        <v>0</v>
      </c>
      <c r="P41" s="2939" t="s">
        <v>863</v>
      </c>
    </row>
    <row r="42" spans="2:16" hidden="1" x14ac:dyDescent="0.25">
      <c r="B42" s="2952" t="s">
        <v>864</v>
      </c>
      <c r="C42" s="2953" t="s">
        <v>399</v>
      </c>
      <c r="D42" s="2954" t="e">
        <f t="shared" si="0"/>
        <v>#VALUE!</v>
      </c>
      <c r="E42" s="2955">
        <v>0</v>
      </c>
      <c r="F42" s="2956" t="e">
        <v>#VALUE!</v>
      </c>
      <c r="G42" s="2957">
        <v>0</v>
      </c>
      <c r="H42" s="2958" t="e">
        <v>#VALUE!</v>
      </c>
      <c r="I42" s="2955">
        <v>0</v>
      </c>
      <c r="J42" s="2956" t="e">
        <v>#VALUE!</v>
      </c>
      <c r="K42" s="2957">
        <v>0</v>
      </c>
      <c r="L42" s="2958" t="e">
        <v>#VALUE!</v>
      </c>
      <c r="M42" s="2955">
        <v>0</v>
      </c>
      <c r="N42" s="2958" t="e">
        <v>#VALUE!</v>
      </c>
      <c r="O42" s="2951">
        <f t="shared" si="1"/>
        <v>0</v>
      </c>
      <c r="P42" s="2939" t="s">
        <v>864</v>
      </c>
    </row>
    <row r="43" spans="2:16" hidden="1" x14ac:dyDescent="0.25">
      <c r="B43" s="2952" t="s">
        <v>865</v>
      </c>
      <c r="C43" s="2953" t="s">
        <v>614</v>
      </c>
      <c r="D43" s="2954" t="e">
        <f t="shared" si="0"/>
        <v>#VALUE!</v>
      </c>
      <c r="E43" s="2955">
        <v>0</v>
      </c>
      <c r="F43" s="2956" t="e">
        <v>#VALUE!</v>
      </c>
      <c r="G43" s="2957">
        <v>0</v>
      </c>
      <c r="H43" s="2958" t="e">
        <v>#VALUE!</v>
      </c>
      <c r="I43" s="2955">
        <v>0</v>
      </c>
      <c r="J43" s="2956" t="e">
        <v>#VALUE!</v>
      </c>
      <c r="K43" s="2957">
        <v>0</v>
      </c>
      <c r="L43" s="2958" t="e">
        <v>#VALUE!</v>
      </c>
      <c r="M43" s="2955">
        <v>0</v>
      </c>
      <c r="N43" s="2958" t="e">
        <v>#VALUE!</v>
      </c>
      <c r="O43" s="2951">
        <f t="shared" si="1"/>
        <v>0</v>
      </c>
      <c r="P43" s="2939" t="s">
        <v>865</v>
      </c>
    </row>
    <row r="44" spans="2:16" hidden="1" x14ac:dyDescent="0.25">
      <c r="B44" s="2952" t="s">
        <v>868</v>
      </c>
      <c r="C44" s="2953" t="s">
        <v>518</v>
      </c>
      <c r="D44" s="2954" t="e">
        <f t="shared" si="0"/>
        <v>#VALUE!</v>
      </c>
      <c r="E44" s="2955">
        <v>0</v>
      </c>
      <c r="F44" s="2956" t="e">
        <v>#VALUE!</v>
      </c>
      <c r="G44" s="2957">
        <v>0</v>
      </c>
      <c r="H44" s="2958" t="e">
        <v>#VALUE!</v>
      </c>
      <c r="I44" s="2955">
        <v>0</v>
      </c>
      <c r="J44" s="2956" t="e">
        <v>#VALUE!</v>
      </c>
      <c r="K44" s="2957">
        <v>0</v>
      </c>
      <c r="L44" s="2958" t="e">
        <v>#VALUE!</v>
      </c>
      <c r="M44" s="2955">
        <v>0</v>
      </c>
      <c r="N44" s="2958" t="e">
        <v>#VALUE!</v>
      </c>
      <c r="O44" s="2951">
        <f t="shared" si="1"/>
        <v>0</v>
      </c>
      <c r="P44" s="2939" t="s">
        <v>868</v>
      </c>
    </row>
    <row r="45" spans="2:16" hidden="1" x14ac:dyDescent="0.25">
      <c r="B45" s="2952" t="s">
        <v>869</v>
      </c>
      <c r="C45" s="2953" t="s">
        <v>519</v>
      </c>
      <c r="D45" s="2954" t="e">
        <f t="shared" si="0"/>
        <v>#VALUE!</v>
      </c>
      <c r="E45" s="2955">
        <v>0</v>
      </c>
      <c r="F45" s="2956" t="e">
        <v>#VALUE!</v>
      </c>
      <c r="G45" s="2957">
        <v>0</v>
      </c>
      <c r="H45" s="2958" t="e">
        <v>#VALUE!</v>
      </c>
      <c r="I45" s="2955">
        <v>0</v>
      </c>
      <c r="J45" s="2956" t="e">
        <v>#VALUE!</v>
      </c>
      <c r="K45" s="2957">
        <v>0</v>
      </c>
      <c r="L45" s="2958" t="e">
        <v>#VALUE!</v>
      </c>
      <c r="M45" s="2955">
        <v>0</v>
      </c>
      <c r="N45" s="2958" t="e">
        <v>#VALUE!</v>
      </c>
      <c r="O45" s="2951">
        <f t="shared" si="1"/>
        <v>0</v>
      </c>
      <c r="P45" s="2939" t="s">
        <v>869</v>
      </c>
    </row>
    <row r="46" spans="2:16" hidden="1" x14ac:dyDescent="0.25">
      <c r="B46" s="2952" t="s">
        <v>870</v>
      </c>
      <c r="C46" s="2953" t="s">
        <v>520</v>
      </c>
      <c r="D46" s="2954" t="e">
        <f t="shared" si="0"/>
        <v>#VALUE!</v>
      </c>
      <c r="E46" s="2955">
        <v>0</v>
      </c>
      <c r="F46" s="2956" t="e">
        <v>#VALUE!</v>
      </c>
      <c r="G46" s="2957">
        <v>0</v>
      </c>
      <c r="H46" s="2958" t="e">
        <v>#VALUE!</v>
      </c>
      <c r="I46" s="2955">
        <v>0</v>
      </c>
      <c r="J46" s="2956" t="e">
        <v>#VALUE!</v>
      </c>
      <c r="K46" s="2957">
        <v>0</v>
      </c>
      <c r="L46" s="2958" t="e">
        <v>#VALUE!</v>
      </c>
      <c r="M46" s="2955">
        <v>0</v>
      </c>
      <c r="N46" s="2958" t="e">
        <v>#VALUE!</v>
      </c>
      <c r="O46" s="2951">
        <f t="shared" si="1"/>
        <v>0</v>
      </c>
      <c r="P46" s="2939" t="s">
        <v>870</v>
      </c>
    </row>
    <row r="47" spans="2:16" hidden="1" x14ac:dyDescent="0.25">
      <c r="B47" s="2952" t="s">
        <v>871</v>
      </c>
      <c r="C47" s="2953" t="s">
        <v>521</v>
      </c>
      <c r="D47" s="2954" t="e">
        <f t="shared" si="0"/>
        <v>#VALUE!</v>
      </c>
      <c r="E47" s="2955">
        <v>0</v>
      </c>
      <c r="F47" s="2956" t="e">
        <v>#VALUE!</v>
      </c>
      <c r="G47" s="2957">
        <v>0</v>
      </c>
      <c r="H47" s="2958" t="e">
        <v>#VALUE!</v>
      </c>
      <c r="I47" s="2955">
        <v>0</v>
      </c>
      <c r="J47" s="2956" t="e">
        <v>#VALUE!</v>
      </c>
      <c r="K47" s="2957">
        <v>0</v>
      </c>
      <c r="L47" s="2958" t="e">
        <v>#VALUE!</v>
      </c>
      <c r="M47" s="2955">
        <v>0</v>
      </c>
      <c r="N47" s="2958" t="e">
        <v>#VALUE!</v>
      </c>
      <c r="O47" s="2951">
        <f t="shared" si="1"/>
        <v>0</v>
      </c>
      <c r="P47" s="2939" t="s">
        <v>871</v>
      </c>
    </row>
    <row r="48" spans="2:16" hidden="1" x14ac:dyDescent="0.25">
      <c r="B48" s="2952" t="s">
        <v>872</v>
      </c>
      <c r="C48" s="2953" t="s">
        <v>522</v>
      </c>
      <c r="D48" s="2954" t="e">
        <f t="shared" si="0"/>
        <v>#VALUE!</v>
      </c>
      <c r="E48" s="2955">
        <v>0</v>
      </c>
      <c r="F48" s="2956" t="e">
        <v>#VALUE!</v>
      </c>
      <c r="G48" s="2957">
        <v>0</v>
      </c>
      <c r="H48" s="2958" t="e">
        <v>#VALUE!</v>
      </c>
      <c r="I48" s="2955">
        <v>0</v>
      </c>
      <c r="J48" s="2956" t="e">
        <v>#VALUE!</v>
      </c>
      <c r="K48" s="2957">
        <v>0</v>
      </c>
      <c r="L48" s="2958" t="e">
        <v>#VALUE!</v>
      </c>
      <c r="M48" s="2955">
        <v>0</v>
      </c>
      <c r="N48" s="2958" t="e">
        <v>#VALUE!</v>
      </c>
      <c r="O48" s="2951">
        <f t="shared" si="1"/>
        <v>0</v>
      </c>
      <c r="P48" s="2939" t="s">
        <v>872</v>
      </c>
    </row>
    <row r="49" spans="2:16" hidden="1" x14ac:dyDescent="0.25">
      <c r="B49" s="2952" t="s">
        <v>874</v>
      </c>
      <c r="C49" s="2953" t="s">
        <v>616</v>
      </c>
      <c r="D49" s="2954" t="e">
        <f t="shared" si="0"/>
        <v>#VALUE!</v>
      </c>
      <c r="E49" s="2955">
        <v>0</v>
      </c>
      <c r="F49" s="2956" t="e">
        <v>#VALUE!</v>
      </c>
      <c r="G49" s="2957">
        <v>0</v>
      </c>
      <c r="H49" s="2958" t="e">
        <v>#VALUE!</v>
      </c>
      <c r="I49" s="2955">
        <v>0</v>
      </c>
      <c r="J49" s="2956" t="e">
        <v>#VALUE!</v>
      </c>
      <c r="K49" s="2957">
        <v>0</v>
      </c>
      <c r="L49" s="2958" t="e">
        <v>#VALUE!</v>
      </c>
      <c r="M49" s="2955">
        <v>0</v>
      </c>
      <c r="N49" s="2958" t="e">
        <v>#VALUE!</v>
      </c>
      <c r="O49" s="2951">
        <f t="shared" si="1"/>
        <v>0</v>
      </c>
      <c r="P49" s="2939" t="s">
        <v>874</v>
      </c>
    </row>
    <row r="50" spans="2:16" hidden="1" x14ac:dyDescent="0.25">
      <c r="B50" s="2952" t="s">
        <v>875</v>
      </c>
      <c r="C50" s="2953" t="s">
        <v>570</v>
      </c>
      <c r="D50" s="2954" t="e">
        <f t="shared" si="0"/>
        <v>#VALUE!</v>
      </c>
      <c r="E50" s="2955">
        <v>0</v>
      </c>
      <c r="F50" s="2956" t="e">
        <v>#VALUE!</v>
      </c>
      <c r="G50" s="2957">
        <v>0</v>
      </c>
      <c r="H50" s="2958" t="e">
        <v>#VALUE!</v>
      </c>
      <c r="I50" s="2955">
        <v>0</v>
      </c>
      <c r="J50" s="2956" t="e">
        <v>#VALUE!</v>
      </c>
      <c r="K50" s="2957">
        <v>0</v>
      </c>
      <c r="L50" s="2958" t="e">
        <v>#VALUE!</v>
      </c>
      <c r="M50" s="2955">
        <v>0</v>
      </c>
      <c r="N50" s="2958" t="e">
        <v>#VALUE!</v>
      </c>
      <c r="O50" s="2951">
        <f t="shared" si="1"/>
        <v>0</v>
      </c>
      <c r="P50" s="2939" t="s">
        <v>875</v>
      </c>
    </row>
    <row r="51" spans="2:16" hidden="1" x14ac:dyDescent="0.25">
      <c r="B51" s="2952" t="s">
        <v>876</v>
      </c>
      <c r="C51" s="2953" t="s">
        <v>617</v>
      </c>
      <c r="D51" s="2954" t="e">
        <f t="shared" si="0"/>
        <v>#VALUE!</v>
      </c>
      <c r="E51" s="2955">
        <v>0</v>
      </c>
      <c r="F51" s="2956" t="e">
        <v>#VALUE!</v>
      </c>
      <c r="G51" s="2957">
        <v>0</v>
      </c>
      <c r="H51" s="2958" t="e">
        <v>#VALUE!</v>
      </c>
      <c r="I51" s="2955">
        <v>0</v>
      </c>
      <c r="J51" s="2956" t="e">
        <v>#VALUE!</v>
      </c>
      <c r="K51" s="2957">
        <v>0</v>
      </c>
      <c r="L51" s="2958" t="e">
        <v>#VALUE!</v>
      </c>
      <c r="M51" s="2955">
        <v>0</v>
      </c>
      <c r="N51" s="2958" t="e">
        <v>#VALUE!</v>
      </c>
      <c r="O51" s="2951">
        <f t="shared" si="1"/>
        <v>0</v>
      </c>
      <c r="P51" s="2939" t="s">
        <v>876</v>
      </c>
    </row>
    <row r="52" spans="2:16" hidden="1" x14ac:dyDescent="0.25">
      <c r="B52" s="2952" t="s">
        <v>461</v>
      </c>
      <c r="C52" s="2953" t="s">
        <v>462</v>
      </c>
      <c r="D52" s="2954" t="e">
        <f t="shared" si="0"/>
        <v>#VALUE!</v>
      </c>
      <c r="E52" s="2955">
        <v>0</v>
      </c>
      <c r="F52" s="2956" t="e">
        <v>#VALUE!</v>
      </c>
      <c r="G52" s="2957">
        <v>0</v>
      </c>
      <c r="H52" s="2958" t="e">
        <v>#VALUE!</v>
      </c>
      <c r="I52" s="2955">
        <v>0</v>
      </c>
      <c r="J52" s="2956" t="e">
        <v>#VALUE!</v>
      </c>
      <c r="K52" s="2957">
        <v>0</v>
      </c>
      <c r="L52" s="2958" t="e">
        <v>#VALUE!</v>
      </c>
      <c r="M52" s="2955">
        <v>0</v>
      </c>
      <c r="N52" s="2958" t="e">
        <v>#VALUE!</v>
      </c>
      <c r="O52" s="2951">
        <f t="shared" si="1"/>
        <v>0</v>
      </c>
      <c r="P52" s="2939" t="s">
        <v>461</v>
      </c>
    </row>
    <row r="53" spans="2:16" hidden="1" x14ac:dyDescent="0.25">
      <c r="B53" s="2952" t="s">
        <v>878</v>
      </c>
      <c r="C53" s="2953" t="s">
        <v>619</v>
      </c>
      <c r="D53" s="2954" t="e">
        <f t="shared" si="0"/>
        <v>#VALUE!</v>
      </c>
      <c r="E53" s="2955">
        <v>0</v>
      </c>
      <c r="F53" s="2956" t="e">
        <v>#VALUE!</v>
      </c>
      <c r="G53" s="2957">
        <v>0</v>
      </c>
      <c r="H53" s="2958" t="e">
        <v>#VALUE!</v>
      </c>
      <c r="I53" s="2955">
        <v>0</v>
      </c>
      <c r="J53" s="2956" t="e">
        <v>#VALUE!</v>
      </c>
      <c r="K53" s="2957">
        <v>0</v>
      </c>
      <c r="L53" s="2958" t="e">
        <v>#VALUE!</v>
      </c>
      <c r="M53" s="2955">
        <v>0</v>
      </c>
      <c r="N53" s="2958" t="e">
        <v>#VALUE!</v>
      </c>
      <c r="O53" s="2951">
        <f t="shared" si="1"/>
        <v>0</v>
      </c>
      <c r="P53" s="2939" t="s">
        <v>878</v>
      </c>
    </row>
    <row r="54" spans="2:16" hidden="1" x14ac:dyDescent="0.25">
      <c r="B54" s="2952" t="s">
        <v>880</v>
      </c>
      <c r="C54" s="2953" t="s">
        <v>621</v>
      </c>
      <c r="D54" s="2954" t="e">
        <f t="shared" si="0"/>
        <v>#VALUE!</v>
      </c>
      <c r="E54" s="2955">
        <v>0</v>
      </c>
      <c r="F54" s="2956" t="e">
        <v>#VALUE!</v>
      </c>
      <c r="G54" s="2957">
        <v>0</v>
      </c>
      <c r="H54" s="2958" t="e">
        <v>#VALUE!</v>
      </c>
      <c r="I54" s="2955">
        <v>0</v>
      </c>
      <c r="J54" s="2956" t="e">
        <v>#VALUE!</v>
      </c>
      <c r="K54" s="2957">
        <v>0</v>
      </c>
      <c r="L54" s="2958" t="e">
        <v>#VALUE!</v>
      </c>
      <c r="M54" s="2955">
        <v>0</v>
      </c>
      <c r="N54" s="2958" t="e">
        <v>#VALUE!</v>
      </c>
      <c r="O54" s="2951">
        <f t="shared" si="1"/>
        <v>0</v>
      </c>
      <c r="P54" s="2939" t="s">
        <v>880</v>
      </c>
    </row>
    <row r="55" spans="2:16" hidden="1" x14ac:dyDescent="0.25">
      <c r="B55" s="2952" t="s">
        <v>1422</v>
      </c>
      <c r="C55" s="2953" t="s">
        <v>623</v>
      </c>
      <c r="D55" s="2954" t="e">
        <f t="shared" si="0"/>
        <v>#VALUE!</v>
      </c>
      <c r="E55" s="2961"/>
      <c r="F55" s="2956" t="e">
        <v>#VALUE!</v>
      </c>
      <c r="G55" s="2962"/>
      <c r="H55" s="2958" t="e">
        <v>#VALUE!</v>
      </c>
      <c r="I55" s="2961"/>
      <c r="J55" s="2956" t="e">
        <v>#VALUE!</v>
      </c>
      <c r="K55" s="2962"/>
      <c r="L55" s="2958" t="e">
        <v>#VALUE!</v>
      </c>
      <c r="M55" s="2961"/>
      <c r="N55" s="2958" t="e">
        <v>#VALUE!</v>
      </c>
      <c r="O55" s="2951"/>
      <c r="P55" s="2939" t="s">
        <v>1422</v>
      </c>
    </row>
    <row r="56" spans="2:16" hidden="1" x14ac:dyDescent="0.25">
      <c r="B56" s="2952" t="s">
        <v>881</v>
      </c>
      <c r="C56" s="2953" t="s">
        <v>624</v>
      </c>
      <c r="D56" s="2954" t="e">
        <f t="shared" si="0"/>
        <v>#VALUE!</v>
      </c>
      <c r="E56" s="2955">
        <v>0</v>
      </c>
      <c r="F56" s="2956" t="e">
        <v>#VALUE!</v>
      </c>
      <c r="G56" s="2957">
        <v>0</v>
      </c>
      <c r="H56" s="2958" t="e">
        <v>#VALUE!</v>
      </c>
      <c r="I56" s="2955">
        <v>0</v>
      </c>
      <c r="J56" s="2956" t="e">
        <v>#VALUE!</v>
      </c>
      <c r="K56" s="2957">
        <v>0</v>
      </c>
      <c r="L56" s="2958" t="e">
        <v>#VALUE!</v>
      </c>
      <c r="M56" s="2955">
        <v>0</v>
      </c>
      <c r="N56" s="2958" t="e">
        <v>#VALUE!</v>
      </c>
      <c r="O56" s="2951">
        <f t="shared" si="1"/>
        <v>0</v>
      </c>
      <c r="P56" s="2939" t="s">
        <v>881</v>
      </c>
    </row>
    <row r="57" spans="2:16" hidden="1" x14ac:dyDescent="0.25">
      <c r="B57" s="2952" t="s">
        <v>463</v>
      </c>
      <c r="C57" s="2953" t="s">
        <v>464</v>
      </c>
      <c r="D57" s="2954" t="e">
        <f t="shared" si="0"/>
        <v>#VALUE!</v>
      </c>
      <c r="E57" s="2955">
        <v>0</v>
      </c>
      <c r="F57" s="2956" t="e">
        <v>#VALUE!</v>
      </c>
      <c r="G57" s="2957">
        <v>0</v>
      </c>
      <c r="H57" s="2958" t="e">
        <v>#VALUE!</v>
      </c>
      <c r="I57" s="2955">
        <v>0</v>
      </c>
      <c r="J57" s="2956" t="e">
        <v>#VALUE!</v>
      </c>
      <c r="K57" s="2957">
        <v>0</v>
      </c>
      <c r="L57" s="2958" t="e">
        <v>#VALUE!</v>
      </c>
      <c r="M57" s="2955">
        <v>0</v>
      </c>
      <c r="N57" s="2958" t="e">
        <v>#VALUE!</v>
      </c>
      <c r="O57" s="2951">
        <f t="shared" si="1"/>
        <v>0</v>
      </c>
      <c r="P57" s="2939" t="s">
        <v>463</v>
      </c>
    </row>
    <row r="58" spans="2:16" hidden="1" x14ac:dyDescent="0.25">
      <c r="B58" s="2952" t="s">
        <v>883</v>
      </c>
      <c r="C58" s="2953" t="s">
        <v>626</v>
      </c>
      <c r="D58" s="2954" t="e">
        <f t="shared" si="0"/>
        <v>#VALUE!</v>
      </c>
      <c r="E58" s="2955">
        <v>0</v>
      </c>
      <c r="F58" s="2956" t="e">
        <v>#VALUE!</v>
      </c>
      <c r="G58" s="2957">
        <v>0</v>
      </c>
      <c r="H58" s="2958" t="e">
        <v>#VALUE!</v>
      </c>
      <c r="I58" s="2955">
        <v>0</v>
      </c>
      <c r="J58" s="2956" t="e">
        <v>#VALUE!</v>
      </c>
      <c r="K58" s="2957">
        <v>0</v>
      </c>
      <c r="L58" s="2958" t="e">
        <v>#VALUE!</v>
      </c>
      <c r="M58" s="2955">
        <v>0</v>
      </c>
      <c r="N58" s="2958" t="e">
        <v>#VALUE!</v>
      </c>
      <c r="O58" s="2951">
        <f t="shared" si="1"/>
        <v>0</v>
      </c>
      <c r="P58" s="2939" t="s">
        <v>883</v>
      </c>
    </row>
    <row r="59" spans="2:16" hidden="1" x14ac:dyDescent="0.25">
      <c r="B59" s="2952" t="s">
        <v>884</v>
      </c>
      <c r="C59" s="2953" t="s">
        <v>885</v>
      </c>
      <c r="D59" s="2954" t="e">
        <f t="shared" si="0"/>
        <v>#VALUE!</v>
      </c>
      <c r="E59" s="2955">
        <v>0</v>
      </c>
      <c r="F59" s="2956" t="e">
        <v>#VALUE!</v>
      </c>
      <c r="G59" s="2957">
        <v>0</v>
      </c>
      <c r="H59" s="2958" t="e">
        <v>#VALUE!</v>
      </c>
      <c r="I59" s="2955">
        <v>0</v>
      </c>
      <c r="J59" s="2956" t="e">
        <v>#VALUE!</v>
      </c>
      <c r="K59" s="2957">
        <v>0</v>
      </c>
      <c r="L59" s="2958" t="e">
        <v>#VALUE!</v>
      </c>
      <c r="M59" s="2955">
        <v>0</v>
      </c>
      <c r="N59" s="2958" t="e">
        <v>#VALUE!</v>
      </c>
      <c r="O59" s="2951">
        <f t="shared" si="1"/>
        <v>0</v>
      </c>
      <c r="P59" s="2939" t="s">
        <v>884</v>
      </c>
    </row>
    <row r="60" spans="2:16" hidden="1" x14ac:dyDescent="0.25">
      <c r="B60" s="2952" t="s">
        <v>886</v>
      </c>
      <c r="C60" s="2953" t="s">
        <v>628</v>
      </c>
      <c r="D60" s="2954" t="e">
        <f t="shared" si="0"/>
        <v>#VALUE!</v>
      </c>
      <c r="E60" s="2955">
        <v>0</v>
      </c>
      <c r="F60" s="2956" t="e">
        <v>#VALUE!</v>
      </c>
      <c r="G60" s="2957">
        <v>0</v>
      </c>
      <c r="H60" s="2958" t="e">
        <v>#VALUE!</v>
      </c>
      <c r="I60" s="2955">
        <v>0</v>
      </c>
      <c r="J60" s="2956" t="e">
        <v>#VALUE!</v>
      </c>
      <c r="K60" s="2957">
        <v>0</v>
      </c>
      <c r="L60" s="2958" t="e">
        <v>#VALUE!</v>
      </c>
      <c r="M60" s="2955">
        <v>0</v>
      </c>
      <c r="N60" s="2958" t="e">
        <v>#VALUE!</v>
      </c>
      <c r="O60" s="2951">
        <f t="shared" si="1"/>
        <v>0</v>
      </c>
      <c r="P60" s="2939" t="s">
        <v>886</v>
      </c>
    </row>
    <row r="61" spans="2:16" hidden="1" x14ac:dyDescent="0.25">
      <c r="B61" s="2952" t="s">
        <v>890</v>
      </c>
      <c r="C61" s="2953" t="s">
        <v>240</v>
      </c>
      <c r="D61" s="2954" t="e">
        <f t="shared" si="0"/>
        <v>#VALUE!</v>
      </c>
      <c r="E61" s="2955">
        <v>0</v>
      </c>
      <c r="F61" s="2956" t="e">
        <v>#VALUE!</v>
      </c>
      <c r="G61" s="2957">
        <v>0</v>
      </c>
      <c r="H61" s="2958" t="e">
        <v>#VALUE!</v>
      </c>
      <c r="I61" s="2955">
        <v>0</v>
      </c>
      <c r="J61" s="2956" t="e">
        <v>#VALUE!</v>
      </c>
      <c r="K61" s="2957">
        <v>0</v>
      </c>
      <c r="L61" s="2958" t="e">
        <v>#VALUE!</v>
      </c>
      <c r="M61" s="2955">
        <v>0</v>
      </c>
      <c r="N61" s="2958" t="e">
        <v>#VALUE!</v>
      </c>
      <c r="O61" s="2951">
        <f t="shared" si="1"/>
        <v>0</v>
      </c>
      <c r="P61" s="2939" t="s">
        <v>890</v>
      </c>
    </row>
    <row r="62" spans="2:16" hidden="1" x14ac:dyDescent="0.25">
      <c r="B62" s="2952" t="s">
        <v>891</v>
      </c>
      <c r="C62" s="2953" t="s">
        <v>241</v>
      </c>
      <c r="D62" s="2954" t="e">
        <f t="shared" si="0"/>
        <v>#VALUE!</v>
      </c>
      <c r="E62" s="2955">
        <v>0</v>
      </c>
      <c r="F62" s="2956" t="e">
        <v>#VALUE!</v>
      </c>
      <c r="G62" s="2957">
        <v>0</v>
      </c>
      <c r="H62" s="2958" t="e">
        <v>#VALUE!</v>
      </c>
      <c r="I62" s="2955">
        <v>0</v>
      </c>
      <c r="J62" s="2956" t="e">
        <v>#VALUE!</v>
      </c>
      <c r="K62" s="2957">
        <v>0</v>
      </c>
      <c r="L62" s="2958" t="e">
        <v>#VALUE!</v>
      </c>
      <c r="M62" s="2955">
        <v>0</v>
      </c>
      <c r="N62" s="2958" t="e">
        <v>#VALUE!</v>
      </c>
      <c r="O62" s="2951">
        <f t="shared" si="1"/>
        <v>0</v>
      </c>
      <c r="P62" s="2939" t="s">
        <v>891</v>
      </c>
    </row>
    <row r="63" spans="2:16" hidden="1" x14ac:dyDescent="0.25">
      <c r="B63" s="2952" t="s">
        <v>892</v>
      </c>
      <c r="C63" s="2953" t="s">
        <v>632</v>
      </c>
      <c r="D63" s="2954" t="e">
        <f t="shared" si="0"/>
        <v>#VALUE!</v>
      </c>
      <c r="E63" s="2955">
        <v>0</v>
      </c>
      <c r="F63" s="2956" t="e">
        <v>#VALUE!</v>
      </c>
      <c r="G63" s="2957">
        <v>0</v>
      </c>
      <c r="H63" s="2958" t="e">
        <v>#VALUE!</v>
      </c>
      <c r="I63" s="2955">
        <v>0</v>
      </c>
      <c r="J63" s="2956" t="e">
        <v>#VALUE!</v>
      </c>
      <c r="K63" s="2957">
        <v>0</v>
      </c>
      <c r="L63" s="2958" t="e">
        <v>#VALUE!</v>
      </c>
      <c r="M63" s="2955">
        <v>0</v>
      </c>
      <c r="N63" s="2958" t="e">
        <v>#VALUE!</v>
      </c>
      <c r="O63" s="2951">
        <f t="shared" si="1"/>
        <v>0</v>
      </c>
      <c r="P63" s="2939" t="s">
        <v>892</v>
      </c>
    </row>
    <row r="64" spans="2:16" hidden="1" x14ac:dyDescent="0.25">
      <c r="B64" s="2952" t="s">
        <v>465</v>
      </c>
      <c r="C64" s="2953" t="s">
        <v>243</v>
      </c>
      <c r="D64" s="2954" t="e">
        <f t="shared" si="0"/>
        <v>#VALUE!</v>
      </c>
      <c r="E64" s="2955">
        <v>0</v>
      </c>
      <c r="F64" s="2956" t="e">
        <v>#VALUE!</v>
      </c>
      <c r="G64" s="2957">
        <v>0</v>
      </c>
      <c r="H64" s="2958" t="e">
        <v>#VALUE!</v>
      </c>
      <c r="I64" s="2955">
        <v>0</v>
      </c>
      <c r="J64" s="2956" t="e">
        <v>#VALUE!</v>
      </c>
      <c r="K64" s="2957">
        <v>0</v>
      </c>
      <c r="L64" s="2958" t="e">
        <v>#VALUE!</v>
      </c>
      <c r="M64" s="2955">
        <v>0</v>
      </c>
      <c r="N64" s="2958" t="e">
        <v>#VALUE!</v>
      </c>
      <c r="O64" s="2951">
        <f t="shared" si="1"/>
        <v>0</v>
      </c>
      <c r="P64" s="2939" t="s">
        <v>465</v>
      </c>
    </row>
    <row r="65" spans="2:16" hidden="1" x14ac:dyDescent="0.25">
      <c r="B65" s="2952" t="s">
        <v>893</v>
      </c>
      <c r="C65" s="2953" t="s">
        <v>244</v>
      </c>
      <c r="D65" s="2954" t="e">
        <f t="shared" si="0"/>
        <v>#VALUE!</v>
      </c>
      <c r="E65" s="2955">
        <v>0</v>
      </c>
      <c r="F65" s="2956" t="e">
        <v>#VALUE!</v>
      </c>
      <c r="G65" s="2957">
        <v>0</v>
      </c>
      <c r="H65" s="2958" t="e">
        <v>#VALUE!</v>
      </c>
      <c r="I65" s="2955">
        <v>0</v>
      </c>
      <c r="J65" s="2956" t="e">
        <v>#VALUE!</v>
      </c>
      <c r="K65" s="2957">
        <v>0</v>
      </c>
      <c r="L65" s="2958" t="e">
        <v>#VALUE!</v>
      </c>
      <c r="M65" s="2955">
        <v>0</v>
      </c>
      <c r="N65" s="2958" t="e">
        <v>#VALUE!</v>
      </c>
      <c r="O65" s="2951">
        <f t="shared" si="1"/>
        <v>0</v>
      </c>
      <c r="P65" s="2939" t="s">
        <v>893</v>
      </c>
    </row>
    <row r="66" spans="2:16" hidden="1" x14ac:dyDescent="0.25">
      <c r="B66" s="2952" t="s">
        <v>895</v>
      </c>
      <c r="C66" s="2953" t="s">
        <v>253</v>
      </c>
      <c r="D66" s="2954" t="e">
        <f t="shared" si="0"/>
        <v>#VALUE!</v>
      </c>
      <c r="E66" s="2955">
        <v>0</v>
      </c>
      <c r="F66" s="2956" t="e">
        <v>#VALUE!</v>
      </c>
      <c r="G66" s="2957">
        <v>0</v>
      </c>
      <c r="H66" s="2958" t="e">
        <v>#VALUE!</v>
      </c>
      <c r="I66" s="2955">
        <v>0</v>
      </c>
      <c r="J66" s="2956" t="e">
        <v>#VALUE!</v>
      </c>
      <c r="K66" s="2957">
        <v>0</v>
      </c>
      <c r="L66" s="2958" t="e">
        <v>#VALUE!</v>
      </c>
      <c r="M66" s="2955">
        <v>0</v>
      </c>
      <c r="N66" s="2958" t="e">
        <v>#VALUE!</v>
      </c>
      <c r="O66" s="2951">
        <f t="shared" si="1"/>
        <v>0</v>
      </c>
      <c r="P66" s="2939" t="s">
        <v>895</v>
      </c>
    </row>
    <row r="67" spans="2:16" hidden="1" x14ac:dyDescent="0.25">
      <c r="B67" s="2952" t="s">
        <v>897</v>
      </c>
      <c r="C67" s="2953" t="s">
        <v>245</v>
      </c>
      <c r="D67" s="2954" t="e">
        <f t="shared" si="0"/>
        <v>#VALUE!</v>
      </c>
      <c r="E67" s="2955">
        <v>0</v>
      </c>
      <c r="F67" s="2956" t="e">
        <v>#VALUE!</v>
      </c>
      <c r="G67" s="2957">
        <v>0</v>
      </c>
      <c r="H67" s="2958" t="e">
        <v>#VALUE!</v>
      </c>
      <c r="I67" s="2955">
        <v>0</v>
      </c>
      <c r="J67" s="2956" t="e">
        <v>#VALUE!</v>
      </c>
      <c r="K67" s="2957">
        <v>0</v>
      </c>
      <c r="L67" s="2958" t="e">
        <v>#VALUE!</v>
      </c>
      <c r="M67" s="2955">
        <v>0</v>
      </c>
      <c r="N67" s="2958" t="e">
        <v>#VALUE!</v>
      </c>
      <c r="O67" s="2951">
        <f t="shared" si="1"/>
        <v>0</v>
      </c>
      <c r="P67" s="2939" t="s">
        <v>897</v>
      </c>
    </row>
    <row r="68" spans="2:16" hidden="1" x14ac:dyDescent="0.25">
      <c r="B68" s="2952" t="s">
        <v>898</v>
      </c>
      <c r="C68" s="2953" t="s">
        <v>246</v>
      </c>
      <c r="D68" s="2954" t="e">
        <f t="shared" ref="D68:D131" si="2">SUM(F68,H68,J68,L68,N68)</f>
        <v>#VALUE!</v>
      </c>
      <c r="E68" s="2955">
        <v>0</v>
      </c>
      <c r="F68" s="2956" t="e">
        <v>#VALUE!</v>
      </c>
      <c r="G68" s="2957">
        <v>0</v>
      </c>
      <c r="H68" s="2958" t="e">
        <v>#VALUE!</v>
      </c>
      <c r="I68" s="2955">
        <v>0</v>
      </c>
      <c r="J68" s="2956" t="e">
        <v>#VALUE!</v>
      </c>
      <c r="K68" s="2957">
        <v>0</v>
      </c>
      <c r="L68" s="2958" t="e">
        <v>#VALUE!</v>
      </c>
      <c r="M68" s="2955">
        <v>0</v>
      </c>
      <c r="N68" s="2958" t="e">
        <v>#VALUE!</v>
      </c>
      <c r="O68" s="2951">
        <f t="shared" si="1"/>
        <v>0</v>
      </c>
      <c r="P68" s="2939" t="s">
        <v>898</v>
      </c>
    </row>
    <row r="69" spans="2:16" hidden="1" x14ac:dyDescent="0.25">
      <c r="B69" s="2952" t="s">
        <v>899</v>
      </c>
      <c r="C69" s="2953" t="s">
        <v>247</v>
      </c>
      <c r="D69" s="2954" t="e">
        <f t="shared" si="2"/>
        <v>#VALUE!</v>
      </c>
      <c r="E69" s="2955">
        <v>0</v>
      </c>
      <c r="F69" s="2956" t="e">
        <v>#VALUE!</v>
      </c>
      <c r="G69" s="2957">
        <v>0</v>
      </c>
      <c r="H69" s="2958" t="e">
        <v>#VALUE!</v>
      </c>
      <c r="I69" s="2955">
        <v>0</v>
      </c>
      <c r="J69" s="2956" t="e">
        <v>#VALUE!</v>
      </c>
      <c r="K69" s="2957">
        <v>0</v>
      </c>
      <c r="L69" s="2958" t="e">
        <v>#VALUE!</v>
      </c>
      <c r="M69" s="2955">
        <v>0</v>
      </c>
      <c r="N69" s="2958" t="e">
        <v>#VALUE!</v>
      </c>
      <c r="O69" s="2951">
        <f t="shared" si="1"/>
        <v>0</v>
      </c>
      <c r="P69" s="2939" t="s">
        <v>899</v>
      </c>
    </row>
    <row r="70" spans="2:16" hidden="1" x14ac:dyDescent="0.25">
      <c r="B70" s="2952" t="s">
        <v>900</v>
      </c>
      <c r="C70" s="2953" t="s">
        <v>248</v>
      </c>
      <c r="D70" s="2954" t="e">
        <f t="shared" si="2"/>
        <v>#VALUE!</v>
      </c>
      <c r="E70" s="2955">
        <v>0</v>
      </c>
      <c r="F70" s="2956" t="e">
        <v>#VALUE!</v>
      </c>
      <c r="G70" s="2957">
        <v>0</v>
      </c>
      <c r="H70" s="2958" t="e">
        <v>#VALUE!</v>
      </c>
      <c r="I70" s="2955">
        <v>0</v>
      </c>
      <c r="J70" s="2956" t="e">
        <v>#VALUE!</v>
      </c>
      <c r="K70" s="2957">
        <v>0</v>
      </c>
      <c r="L70" s="2958" t="e">
        <v>#VALUE!</v>
      </c>
      <c r="M70" s="2955">
        <v>0</v>
      </c>
      <c r="N70" s="2958" t="e">
        <v>#VALUE!</v>
      </c>
      <c r="O70" s="2951">
        <f t="shared" ref="O70:O133" si="3">SUM(E70,G70,I70,K70,M70)</f>
        <v>0</v>
      </c>
      <c r="P70" s="2939" t="s">
        <v>900</v>
      </c>
    </row>
    <row r="71" spans="2:16" hidden="1" x14ac:dyDescent="0.25">
      <c r="B71" s="2952" t="s">
        <v>901</v>
      </c>
      <c r="C71" s="2953" t="s">
        <v>249</v>
      </c>
      <c r="D71" s="2954" t="e">
        <f t="shared" si="2"/>
        <v>#VALUE!</v>
      </c>
      <c r="E71" s="2955">
        <v>0</v>
      </c>
      <c r="F71" s="2956" t="e">
        <v>#VALUE!</v>
      </c>
      <c r="G71" s="2957">
        <v>0</v>
      </c>
      <c r="H71" s="2958" t="e">
        <v>#VALUE!</v>
      </c>
      <c r="I71" s="2955">
        <v>0</v>
      </c>
      <c r="J71" s="2956" t="e">
        <v>#VALUE!</v>
      </c>
      <c r="K71" s="2957">
        <v>0</v>
      </c>
      <c r="L71" s="2958" t="e">
        <v>#VALUE!</v>
      </c>
      <c r="M71" s="2955">
        <v>0</v>
      </c>
      <c r="N71" s="2958" t="e">
        <v>#VALUE!</v>
      </c>
      <c r="O71" s="2951">
        <f t="shared" si="3"/>
        <v>0</v>
      </c>
      <c r="P71" s="2939" t="s">
        <v>901</v>
      </c>
    </row>
    <row r="72" spans="2:16" hidden="1" x14ac:dyDescent="0.25">
      <c r="B72" s="2952" t="s">
        <v>902</v>
      </c>
      <c r="C72" s="2953" t="s">
        <v>250</v>
      </c>
      <c r="D72" s="2954" t="e">
        <f t="shared" si="2"/>
        <v>#VALUE!</v>
      </c>
      <c r="E72" s="2955">
        <v>0</v>
      </c>
      <c r="F72" s="2956" t="e">
        <v>#VALUE!</v>
      </c>
      <c r="G72" s="2957">
        <v>0</v>
      </c>
      <c r="H72" s="2958" t="e">
        <v>#VALUE!</v>
      </c>
      <c r="I72" s="2955">
        <v>0</v>
      </c>
      <c r="J72" s="2956" t="e">
        <v>#VALUE!</v>
      </c>
      <c r="K72" s="2957">
        <v>0</v>
      </c>
      <c r="L72" s="2958" t="e">
        <v>#VALUE!</v>
      </c>
      <c r="M72" s="2955">
        <v>0</v>
      </c>
      <c r="N72" s="2958" t="e">
        <v>#VALUE!</v>
      </c>
      <c r="O72" s="2951">
        <f t="shared" si="3"/>
        <v>0</v>
      </c>
      <c r="P72" s="2939" t="s">
        <v>902</v>
      </c>
    </row>
    <row r="73" spans="2:16" hidden="1" x14ac:dyDescent="0.25">
      <c r="B73" s="2952" t="s">
        <v>903</v>
      </c>
      <c r="C73" s="2953" t="s">
        <v>251</v>
      </c>
      <c r="D73" s="2954" t="e">
        <f t="shared" si="2"/>
        <v>#VALUE!</v>
      </c>
      <c r="E73" s="2955">
        <v>0</v>
      </c>
      <c r="F73" s="2956" t="e">
        <v>#VALUE!</v>
      </c>
      <c r="G73" s="2957">
        <v>0</v>
      </c>
      <c r="H73" s="2958" t="e">
        <v>#VALUE!</v>
      </c>
      <c r="I73" s="2955">
        <v>0</v>
      </c>
      <c r="J73" s="2956" t="e">
        <v>#VALUE!</v>
      </c>
      <c r="K73" s="2957">
        <v>0</v>
      </c>
      <c r="L73" s="2958" t="e">
        <v>#VALUE!</v>
      </c>
      <c r="M73" s="2955">
        <v>0</v>
      </c>
      <c r="N73" s="2958" t="e">
        <v>#VALUE!</v>
      </c>
      <c r="O73" s="2951">
        <f t="shared" si="3"/>
        <v>0</v>
      </c>
      <c r="P73" s="2939" t="s">
        <v>903</v>
      </c>
    </row>
    <row r="74" spans="2:16" hidden="1" x14ac:dyDescent="0.25">
      <c r="B74" s="2952" t="s">
        <v>904</v>
      </c>
      <c r="C74" s="2953" t="s">
        <v>252</v>
      </c>
      <c r="D74" s="2954" t="e">
        <f t="shared" si="2"/>
        <v>#VALUE!</v>
      </c>
      <c r="E74" s="2955">
        <v>0</v>
      </c>
      <c r="F74" s="2956" t="e">
        <v>#VALUE!</v>
      </c>
      <c r="G74" s="2957">
        <v>0</v>
      </c>
      <c r="H74" s="2958" t="e">
        <v>#VALUE!</v>
      </c>
      <c r="I74" s="2955">
        <v>0</v>
      </c>
      <c r="J74" s="2956" t="e">
        <v>#VALUE!</v>
      </c>
      <c r="K74" s="2957">
        <v>0</v>
      </c>
      <c r="L74" s="2958" t="e">
        <v>#VALUE!</v>
      </c>
      <c r="M74" s="2955">
        <v>0</v>
      </c>
      <c r="N74" s="2958" t="e">
        <v>#VALUE!</v>
      </c>
      <c r="O74" s="2951">
        <f t="shared" si="3"/>
        <v>0</v>
      </c>
      <c r="P74" s="2939" t="s">
        <v>904</v>
      </c>
    </row>
    <row r="75" spans="2:16" hidden="1" x14ac:dyDescent="0.25">
      <c r="B75" s="2952" t="s">
        <v>905</v>
      </c>
      <c r="C75" s="2953" t="s">
        <v>1457</v>
      </c>
      <c r="D75" s="2954" t="e">
        <f t="shared" si="2"/>
        <v>#VALUE!</v>
      </c>
      <c r="E75" s="2955">
        <v>0</v>
      </c>
      <c r="F75" s="2956" t="e">
        <v>#VALUE!</v>
      </c>
      <c r="G75" s="2957">
        <v>0</v>
      </c>
      <c r="H75" s="2958" t="e">
        <v>#VALUE!</v>
      </c>
      <c r="I75" s="2955">
        <v>0</v>
      </c>
      <c r="J75" s="2956" t="e">
        <v>#VALUE!</v>
      </c>
      <c r="K75" s="2957">
        <v>0</v>
      </c>
      <c r="L75" s="2958" t="e">
        <v>#VALUE!</v>
      </c>
      <c r="M75" s="2955">
        <v>0</v>
      </c>
      <c r="N75" s="2958" t="e">
        <v>#VALUE!</v>
      </c>
      <c r="O75" s="2951">
        <f t="shared" si="3"/>
        <v>0</v>
      </c>
      <c r="P75" s="2939" t="s">
        <v>905</v>
      </c>
    </row>
    <row r="76" spans="2:16" hidden="1" x14ac:dyDescent="0.25">
      <c r="B76" s="2952" t="s">
        <v>907</v>
      </c>
      <c r="C76" s="2953" t="s">
        <v>636</v>
      </c>
      <c r="D76" s="2954" t="e">
        <f t="shared" si="2"/>
        <v>#VALUE!</v>
      </c>
      <c r="E76" s="2955">
        <v>0</v>
      </c>
      <c r="F76" s="2956" t="e">
        <v>#VALUE!</v>
      </c>
      <c r="G76" s="2957">
        <v>0</v>
      </c>
      <c r="H76" s="2958" t="e">
        <v>#VALUE!</v>
      </c>
      <c r="I76" s="2955">
        <v>0</v>
      </c>
      <c r="J76" s="2956" t="e">
        <v>#VALUE!</v>
      </c>
      <c r="K76" s="2957">
        <v>0</v>
      </c>
      <c r="L76" s="2958" t="e">
        <v>#VALUE!</v>
      </c>
      <c r="M76" s="2955">
        <v>0</v>
      </c>
      <c r="N76" s="2958" t="e">
        <v>#VALUE!</v>
      </c>
      <c r="O76" s="2951">
        <f t="shared" si="3"/>
        <v>0</v>
      </c>
      <c r="P76" s="2939" t="s">
        <v>907</v>
      </c>
    </row>
    <row r="77" spans="2:16" hidden="1" x14ac:dyDescent="0.25">
      <c r="B77" s="2952" t="s">
        <v>908</v>
      </c>
      <c r="C77" s="2953" t="s">
        <v>637</v>
      </c>
      <c r="D77" s="2954" t="e">
        <f t="shared" si="2"/>
        <v>#VALUE!</v>
      </c>
      <c r="E77" s="2955">
        <v>0</v>
      </c>
      <c r="F77" s="2956" t="e">
        <v>#VALUE!</v>
      </c>
      <c r="G77" s="2957">
        <v>0</v>
      </c>
      <c r="H77" s="2958" t="e">
        <v>#VALUE!</v>
      </c>
      <c r="I77" s="2955">
        <v>0</v>
      </c>
      <c r="J77" s="2956" t="e">
        <v>#VALUE!</v>
      </c>
      <c r="K77" s="2957">
        <v>0</v>
      </c>
      <c r="L77" s="2958" t="e">
        <v>#VALUE!</v>
      </c>
      <c r="M77" s="2955">
        <v>0</v>
      </c>
      <c r="N77" s="2958" t="e">
        <v>#VALUE!</v>
      </c>
      <c r="O77" s="2951">
        <f t="shared" si="3"/>
        <v>0</v>
      </c>
      <c r="P77" s="2939" t="s">
        <v>908</v>
      </c>
    </row>
    <row r="78" spans="2:16" hidden="1" x14ac:dyDescent="0.25">
      <c r="B78" s="2952" t="s">
        <v>909</v>
      </c>
      <c r="C78" s="2953" t="s">
        <v>638</v>
      </c>
      <c r="D78" s="2954" t="e">
        <f t="shared" si="2"/>
        <v>#VALUE!</v>
      </c>
      <c r="E78" s="2955">
        <v>0</v>
      </c>
      <c r="F78" s="2956" t="e">
        <v>#VALUE!</v>
      </c>
      <c r="G78" s="2957">
        <v>0</v>
      </c>
      <c r="H78" s="2958" t="e">
        <v>#VALUE!</v>
      </c>
      <c r="I78" s="2955">
        <v>0</v>
      </c>
      <c r="J78" s="2956" t="e">
        <v>#VALUE!</v>
      </c>
      <c r="K78" s="2957">
        <v>0</v>
      </c>
      <c r="L78" s="2958" t="e">
        <v>#VALUE!</v>
      </c>
      <c r="M78" s="2955">
        <v>0</v>
      </c>
      <c r="N78" s="2958" t="e">
        <v>#VALUE!</v>
      </c>
      <c r="O78" s="2951">
        <f t="shared" si="3"/>
        <v>0</v>
      </c>
      <c r="P78" s="2939" t="s">
        <v>909</v>
      </c>
    </row>
    <row r="79" spans="2:16" hidden="1" x14ac:dyDescent="0.25">
      <c r="B79" s="2952" t="s">
        <v>910</v>
      </c>
      <c r="C79" s="2953" t="s">
        <v>639</v>
      </c>
      <c r="D79" s="2954" t="e">
        <f t="shared" si="2"/>
        <v>#VALUE!</v>
      </c>
      <c r="E79" s="2955">
        <v>0</v>
      </c>
      <c r="F79" s="2956" t="e">
        <v>#VALUE!</v>
      </c>
      <c r="G79" s="2957">
        <v>0</v>
      </c>
      <c r="H79" s="2958" t="e">
        <v>#VALUE!</v>
      </c>
      <c r="I79" s="2955">
        <v>0</v>
      </c>
      <c r="J79" s="2956" t="e">
        <v>#VALUE!</v>
      </c>
      <c r="K79" s="2957">
        <v>0</v>
      </c>
      <c r="L79" s="2958" t="e">
        <v>#VALUE!</v>
      </c>
      <c r="M79" s="2955">
        <v>0</v>
      </c>
      <c r="N79" s="2958" t="e">
        <v>#VALUE!</v>
      </c>
      <c r="O79" s="2951">
        <f t="shared" si="3"/>
        <v>0</v>
      </c>
      <c r="P79" s="2939" t="s">
        <v>910</v>
      </c>
    </row>
    <row r="80" spans="2:16" hidden="1" x14ac:dyDescent="0.25">
      <c r="B80" s="2952" t="s">
        <v>911</v>
      </c>
      <c r="C80" s="2953" t="s">
        <v>1458</v>
      </c>
      <c r="D80" s="2954" t="e">
        <f t="shared" si="2"/>
        <v>#VALUE!</v>
      </c>
      <c r="E80" s="2955">
        <v>0</v>
      </c>
      <c r="F80" s="2956" t="e">
        <v>#VALUE!</v>
      </c>
      <c r="G80" s="2957">
        <v>0</v>
      </c>
      <c r="H80" s="2958" t="e">
        <v>#VALUE!</v>
      </c>
      <c r="I80" s="2955">
        <v>0</v>
      </c>
      <c r="J80" s="2956" t="e">
        <v>#VALUE!</v>
      </c>
      <c r="K80" s="2957">
        <v>0</v>
      </c>
      <c r="L80" s="2958" t="e">
        <v>#VALUE!</v>
      </c>
      <c r="M80" s="2955">
        <v>0</v>
      </c>
      <c r="N80" s="2958" t="e">
        <v>#VALUE!</v>
      </c>
      <c r="O80" s="2951">
        <f t="shared" si="3"/>
        <v>0</v>
      </c>
      <c r="P80" s="2939" t="s">
        <v>911</v>
      </c>
    </row>
    <row r="81" spans="2:16" hidden="1" x14ac:dyDescent="0.25">
      <c r="B81" s="2952" t="s">
        <v>912</v>
      </c>
      <c r="C81" s="2953" t="s">
        <v>641</v>
      </c>
      <c r="D81" s="2954" t="e">
        <f t="shared" si="2"/>
        <v>#VALUE!</v>
      </c>
      <c r="E81" s="2955">
        <v>0</v>
      </c>
      <c r="F81" s="2956" t="e">
        <v>#VALUE!</v>
      </c>
      <c r="G81" s="2957">
        <v>0</v>
      </c>
      <c r="H81" s="2958" t="e">
        <v>#VALUE!</v>
      </c>
      <c r="I81" s="2955">
        <v>0</v>
      </c>
      <c r="J81" s="2956" t="e">
        <v>#VALUE!</v>
      </c>
      <c r="K81" s="2957">
        <v>0</v>
      </c>
      <c r="L81" s="2958" t="e">
        <v>#VALUE!</v>
      </c>
      <c r="M81" s="2955">
        <v>0</v>
      </c>
      <c r="N81" s="2958" t="e">
        <v>#VALUE!</v>
      </c>
      <c r="O81" s="2951">
        <f t="shared" si="3"/>
        <v>0</v>
      </c>
      <c r="P81" s="2939" t="s">
        <v>912</v>
      </c>
    </row>
    <row r="82" spans="2:16" hidden="1" x14ac:dyDescent="0.25">
      <c r="B82" s="2952" t="s">
        <v>913</v>
      </c>
      <c r="C82" s="2953" t="s">
        <v>642</v>
      </c>
      <c r="D82" s="2954" t="e">
        <f t="shared" si="2"/>
        <v>#VALUE!</v>
      </c>
      <c r="E82" s="2955">
        <v>0</v>
      </c>
      <c r="F82" s="2956" t="e">
        <v>#VALUE!</v>
      </c>
      <c r="G82" s="2957">
        <v>0</v>
      </c>
      <c r="H82" s="2958" t="e">
        <v>#VALUE!</v>
      </c>
      <c r="I82" s="2955">
        <v>0</v>
      </c>
      <c r="J82" s="2956" t="e">
        <v>#VALUE!</v>
      </c>
      <c r="K82" s="2957">
        <v>0</v>
      </c>
      <c r="L82" s="2958" t="e">
        <v>#VALUE!</v>
      </c>
      <c r="M82" s="2955">
        <v>0</v>
      </c>
      <c r="N82" s="2958" t="e">
        <v>#VALUE!</v>
      </c>
      <c r="O82" s="2951">
        <f t="shared" si="3"/>
        <v>0</v>
      </c>
      <c r="P82" s="2939" t="s">
        <v>913</v>
      </c>
    </row>
    <row r="83" spans="2:16" hidden="1" x14ac:dyDescent="0.25">
      <c r="B83" s="2952" t="s">
        <v>914</v>
      </c>
      <c r="C83" s="2953" t="s">
        <v>643</v>
      </c>
      <c r="D83" s="2954" t="e">
        <f t="shared" si="2"/>
        <v>#VALUE!</v>
      </c>
      <c r="E83" s="2955">
        <v>0</v>
      </c>
      <c r="F83" s="2956" t="e">
        <v>#VALUE!</v>
      </c>
      <c r="G83" s="2957">
        <v>0</v>
      </c>
      <c r="H83" s="2958" t="e">
        <v>#VALUE!</v>
      </c>
      <c r="I83" s="2955">
        <v>0</v>
      </c>
      <c r="J83" s="2956" t="e">
        <v>#VALUE!</v>
      </c>
      <c r="K83" s="2957">
        <v>0</v>
      </c>
      <c r="L83" s="2958" t="e">
        <v>#VALUE!</v>
      </c>
      <c r="M83" s="2955">
        <v>0</v>
      </c>
      <c r="N83" s="2958" t="e">
        <v>#VALUE!</v>
      </c>
      <c r="O83" s="2951">
        <f t="shared" si="3"/>
        <v>0</v>
      </c>
      <c r="P83" s="2939" t="s">
        <v>914</v>
      </c>
    </row>
    <row r="84" spans="2:16" hidden="1" x14ac:dyDescent="0.25">
      <c r="B84" s="2952" t="s">
        <v>915</v>
      </c>
      <c r="C84" s="2953" t="s">
        <v>644</v>
      </c>
      <c r="D84" s="2954" t="e">
        <f t="shared" si="2"/>
        <v>#VALUE!</v>
      </c>
      <c r="E84" s="2955">
        <v>0</v>
      </c>
      <c r="F84" s="2956" t="e">
        <v>#VALUE!</v>
      </c>
      <c r="G84" s="2957">
        <v>0</v>
      </c>
      <c r="H84" s="2958" t="e">
        <v>#VALUE!</v>
      </c>
      <c r="I84" s="2955">
        <v>0</v>
      </c>
      <c r="J84" s="2956" t="e">
        <v>#VALUE!</v>
      </c>
      <c r="K84" s="2957">
        <v>0</v>
      </c>
      <c r="L84" s="2958" t="e">
        <v>#VALUE!</v>
      </c>
      <c r="M84" s="2955">
        <v>0</v>
      </c>
      <c r="N84" s="2958" t="e">
        <v>#VALUE!</v>
      </c>
      <c r="O84" s="2951">
        <f t="shared" si="3"/>
        <v>0</v>
      </c>
      <c r="P84" s="2939" t="s">
        <v>915</v>
      </c>
    </row>
    <row r="85" spans="2:16" hidden="1" x14ac:dyDescent="0.25">
      <c r="B85" s="2952" t="s">
        <v>916</v>
      </c>
      <c r="C85" s="2953" t="s">
        <v>645</v>
      </c>
      <c r="D85" s="2954" t="e">
        <f t="shared" si="2"/>
        <v>#VALUE!</v>
      </c>
      <c r="E85" s="2955">
        <v>0</v>
      </c>
      <c r="F85" s="2956" t="e">
        <v>#VALUE!</v>
      </c>
      <c r="G85" s="2957">
        <v>0</v>
      </c>
      <c r="H85" s="2958" t="e">
        <v>#VALUE!</v>
      </c>
      <c r="I85" s="2955">
        <v>0</v>
      </c>
      <c r="J85" s="2956" t="e">
        <v>#VALUE!</v>
      </c>
      <c r="K85" s="2957">
        <v>0</v>
      </c>
      <c r="L85" s="2958" t="e">
        <v>#VALUE!</v>
      </c>
      <c r="M85" s="2955">
        <v>0</v>
      </c>
      <c r="N85" s="2958" t="e">
        <v>#VALUE!</v>
      </c>
      <c r="O85" s="2951">
        <f t="shared" si="3"/>
        <v>0</v>
      </c>
      <c r="P85" s="2939" t="s">
        <v>916</v>
      </c>
    </row>
    <row r="86" spans="2:16" hidden="1" x14ac:dyDescent="0.25">
      <c r="B86" s="2952" t="s">
        <v>466</v>
      </c>
      <c r="C86" s="2953" t="s">
        <v>467</v>
      </c>
      <c r="D86" s="2954" t="e">
        <f t="shared" si="2"/>
        <v>#VALUE!</v>
      </c>
      <c r="E86" s="2955">
        <v>0</v>
      </c>
      <c r="F86" s="2956" t="e">
        <v>#VALUE!</v>
      </c>
      <c r="G86" s="2957">
        <v>0</v>
      </c>
      <c r="H86" s="2958" t="e">
        <v>#VALUE!</v>
      </c>
      <c r="I86" s="2955">
        <v>0</v>
      </c>
      <c r="J86" s="2956" t="e">
        <v>#VALUE!</v>
      </c>
      <c r="K86" s="2957">
        <v>0</v>
      </c>
      <c r="L86" s="2958" t="e">
        <v>#VALUE!</v>
      </c>
      <c r="M86" s="2955">
        <v>0</v>
      </c>
      <c r="N86" s="2958" t="e">
        <v>#VALUE!</v>
      </c>
      <c r="O86" s="2951">
        <f t="shared" si="3"/>
        <v>0</v>
      </c>
      <c r="P86" s="2939" t="s">
        <v>466</v>
      </c>
    </row>
    <row r="87" spans="2:16" hidden="1" x14ac:dyDescent="0.25">
      <c r="B87" s="2952" t="s">
        <v>468</v>
      </c>
      <c r="C87" s="2953" t="s">
        <v>646</v>
      </c>
      <c r="D87" s="2954" t="e">
        <f t="shared" si="2"/>
        <v>#VALUE!</v>
      </c>
      <c r="E87" s="2955">
        <v>0</v>
      </c>
      <c r="F87" s="2956" t="e">
        <v>#VALUE!</v>
      </c>
      <c r="G87" s="2957">
        <v>0</v>
      </c>
      <c r="H87" s="2958" t="e">
        <v>#VALUE!</v>
      </c>
      <c r="I87" s="2955">
        <v>0</v>
      </c>
      <c r="J87" s="2956" t="e">
        <v>#VALUE!</v>
      </c>
      <c r="K87" s="2957">
        <v>0</v>
      </c>
      <c r="L87" s="2958" t="e">
        <v>#VALUE!</v>
      </c>
      <c r="M87" s="2955">
        <v>0</v>
      </c>
      <c r="N87" s="2958" t="e">
        <v>#VALUE!</v>
      </c>
      <c r="O87" s="2951">
        <f t="shared" si="3"/>
        <v>0</v>
      </c>
      <c r="P87" s="2939" t="s">
        <v>468</v>
      </c>
    </row>
    <row r="88" spans="2:16" hidden="1" x14ac:dyDescent="0.25">
      <c r="B88" s="2952" t="s">
        <v>917</v>
      </c>
      <c r="C88" s="2953" t="s">
        <v>647</v>
      </c>
      <c r="D88" s="2954" t="e">
        <f t="shared" si="2"/>
        <v>#VALUE!</v>
      </c>
      <c r="E88" s="2955">
        <v>0</v>
      </c>
      <c r="F88" s="2956" t="e">
        <v>#VALUE!</v>
      </c>
      <c r="G88" s="2957">
        <v>0</v>
      </c>
      <c r="H88" s="2958" t="e">
        <v>#VALUE!</v>
      </c>
      <c r="I88" s="2955">
        <v>0</v>
      </c>
      <c r="J88" s="2956" t="e">
        <v>#VALUE!</v>
      </c>
      <c r="K88" s="2957">
        <v>0</v>
      </c>
      <c r="L88" s="2958" t="e">
        <v>#VALUE!</v>
      </c>
      <c r="M88" s="2955">
        <v>0</v>
      </c>
      <c r="N88" s="2958" t="e">
        <v>#VALUE!</v>
      </c>
      <c r="O88" s="2951">
        <f t="shared" si="3"/>
        <v>0</v>
      </c>
      <c r="P88" s="2939" t="s">
        <v>917</v>
      </c>
    </row>
    <row r="89" spans="2:16" hidden="1" x14ac:dyDescent="0.25">
      <c r="B89" s="2952" t="s">
        <v>469</v>
      </c>
      <c r="C89" s="2953" t="s">
        <v>470</v>
      </c>
      <c r="D89" s="2954" t="e">
        <f t="shared" si="2"/>
        <v>#VALUE!</v>
      </c>
      <c r="E89" s="2955">
        <v>0</v>
      </c>
      <c r="F89" s="2956" t="e">
        <v>#VALUE!</v>
      </c>
      <c r="G89" s="2957">
        <v>0</v>
      </c>
      <c r="H89" s="2958" t="e">
        <v>#VALUE!</v>
      </c>
      <c r="I89" s="2955">
        <v>0</v>
      </c>
      <c r="J89" s="2956" t="e">
        <v>#VALUE!</v>
      </c>
      <c r="K89" s="2957">
        <v>0</v>
      </c>
      <c r="L89" s="2958" t="e">
        <v>#VALUE!</v>
      </c>
      <c r="M89" s="2955">
        <v>0</v>
      </c>
      <c r="N89" s="2958" t="e">
        <v>#VALUE!</v>
      </c>
      <c r="O89" s="2951">
        <f t="shared" si="3"/>
        <v>0</v>
      </c>
      <c r="P89" s="2939" t="s">
        <v>1225</v>
      </c>
    </row>
    <row r="90" spans="2:16" hidden="1" x14ac:dyDescent="0.25">
      <c r="B90" s="2952" t="s">
        <v>919</v>
      </c>
      <c r="C90" s="2953" t="s">
        <v>649</v>
      </c>
      <c r="D90" s="2954" t="e">
        <f t="shared" si="2"/>
        <v>#VALUE!</v>
      </c>
      <c r="E90" s="2955">
        <v>0</v>
      </c>
      <c r="F90" s="2956" t="e">
        <v>#VALUE!</v>
      </c>
      <c r="G90" s="2957">
        <v>0</v>
      </c>
      <c r="H90" s="2958" t="e">
        <v>#VALUE!</v>
      </c>
      <c r="I90" s="2955">
        <v>0</v>
      </c>
      <c r="J90" s="2956" t="e">
        <v>#VALUE!</v>
      </c>
      <c r="K90" s="2957">
        <v>0</v>
      </c>
      <c r="L90" s="2958" t="e">
        <v>#VALUE!</v>
      </c>
      <c r="M90" s="2955">
        <v>0</v>
      </c>
      <c r="N90" s="2958" t="e">
        <v>#VALUE!</v>
      </c>
      <c r="O90" s="2951">
        <f t="shared" si="3"/>
        <v>0</v>
      </c>
      <c r="P90" s="2939" t="s">
        <v>919</v>
      </c>
    </row>
    <row r="91" spans="2:16" hidden="1" x14ac:dyDescent="0.25">
      <c r="B91" s="2952" t="s">
        <v>920</v>
      </c>
      <c r="C91" s="2953" t="s">
        <v>650</v>
      </c>
      <c r="D91" s="2954" t="e">
        <f t="shared" si="2"/>
        <v>#VALUE!</v>
      </c>
      <c r="E91" s="2955">
        <v>0</v>
      </c>
      <c r="F91" s="2956" t="e">
        <v>#VALUE!</v>
      </c>
      <c r="G91" s="2957">
        <v>0</v>
      </c>
      <c r="H91" s="2958" t="e">
        <v>#VALUE!</v>
      </c>
      <c r="I91" s="2955">
        <v>0</v>
      </c>
      <c r="J91" s="2956" t="e">
        <v>#VALUE!</v>
      </c>
      <c r="K91" s="2957">
        <v>0</v>
      </c>
      <c r="L91" s="2958" t="e">
        <v>#VALUE!</v>
      </c>
      <c r="M91" s="2955">
        <v>0</v>
      </c>
      <c r="N91" s="2958" t="e">
        <v>#VALUE!</v>
      </c>
      <c r="O91" s="2951">
        <f t="shared" si="3"/>
        <v>0</v>
      </c>
      <c r="P91" s="2939" t="s">
        <v>920</v>
      </c>
    </row>
    <row r="92" spans="2:16" hidden="1" x14ac:dyDescent="0.25">
      <c r="B92" s="2952" t="s">
        <v>921</v>
      </c>
      <c r="C92" s="2953" t="s">
        <v>651</v>
      </c>
      <c r="D92" s="2954" t="e">
        <f t="shared" si="2"/>
        <v>#VALUE!</v>
      </c>
      <c r="E92" s="2955">
        <v>0</v>
      </c>
      <c r="F92" s="2956" t="e">
        <v>#VALUE!</v>
      </c>
      <c r="G92" s="2957">
        <v>0</v>
      </c>
      <c r="H92" s="2958" t="e">
        <v>#VALUE!</v>
      </c>
      <c r="I92" s="2955">
        <v>0</v>
      </c>
      <c r="J92" s="2956" t="e">
        <v>#VALUE!</v>
      </c>
      <c r="K92" s="2957">
        <v>0</v>
      </c>
      <c r="L92" s="2958" t="e">
        <v>#VALUE!</v>
      </c>
      <c r="M92" s="2955">
        <v>0</v>
      </c>
      <c r="N92" s="2958" t="e">
        <v>#VALUE!</v>
      </c>
      <c r="O92" s="2951">
        <f t="shared" si="3"/>
        <v>0</v>
      </c>
      <c r="P92" s="2939" t="s">
        <v>921</v>
      </c>
    </row>
    <row r="93" spans="2:16" hidden="1" x14ac:dyDescent="0.25">
      <c r="B93" s="2952" t="s">
        <v>922</v>
      </c>
      <c r="C93" s="2953" t="s">
        <v>652</v>
      </c>
      <c r="D93" s="2954" t="e">
        <f t="shared" si="2"/>
        <v>#VALUE!</v>
      </c>
      <c r="E93" s="2955">
        <v>0</v>
      </c>
      <c r="F93" s="2956" t="e">
        <v>#VALUE!</v>
      </c>
      <c r="G93" s="2957">
        <v>0</v>
      </c>
      <c r="H93" s="2958" t="e">
        <v>#VALUE!</v>
      </c>
      <c r="I93" s="2955">
        <v>0</v>
      </c>
      <c r="J93" s="2956" t="e">
        <v>#VALUE!</v>
      </c>
      <c r="K93" s="2957">
        <v>0</v>
      </c>
      <c r="L93" s="2958" t="e">
        <v>#VALUE!</v>
      </c>
      <c r="M93" s="2955">
        <v>0</v>
      </c>
      <c r="N93" s="2958" t="e">
        <v>#VALUE!</v>
      </c>
      <c r="O93" s="2951">
        <f t="shared" si="3"/>
        <v>0</v>
      </c>
      <c r="P93" s="2939" t="s">
        <v>922</v>
      </c>
    </row>
    <row r="94" spans="2:16" hidden="1" x14ac:dyDescent="0.25">
      <c r="B94" s="2952" t="s">
        <v>923</v>
      </c>
      <c r="C94" s="2953" t="s">
        <v>653</v>
      </c>
      <c r="D94" s="2954" t="e">
        <f t="shared" si="2"/>
        <v>#VALUE!</v>
      </c>
      <c r="E94" s="2955">
        <v>0</v>
      </c>
      <c r="F94" s="2956" t="e">
        <v>#VALUE!</v>
      </c>
      <c r="G94" s="2957">
        <v>0</v>
      </c>
      <c r="H94" s="2958" t="e">
        <v>#VALUE!</v>
      </c>
      <c r="I94" s="2955">
        <v>0</v>
      </c>
      <c r="J94" s="2956" t="e">
        <v>#VALUE!</v>
      </c>
      <c r="K94" s="2957">
        <v>0</v>
      </c>
      <c r="L94" s="2958" t="e">
        <v>#VALUE!</v>
      </c>
      <c r="M94" s="2955">
        <v>0</v>
      </c>
      <c r="N94" s="2958" t="e">
        <v>#VALUE!</v>
      </c>
      <c r="O94" s="2951">
        <f t="shared" si="3"/>
        <v>0</v>
      </c>
      <c r="P94" s="2939" t="s">
        <v>923</v>
      </c>
    </row>
    <row r="95" spans="2:16" hidden="1" x14ac:dyDescent="0.25">
      <c r="B95" s="2952" t="s">
        <v>924</v>
      </c>
      <c r="C95" s="2953" t="s">
        <v>654</v>
      </c>
      <c r="D95" s="2954" t="e">
        <f t="shared" si="2"/>
        <v>#VALUE!</v>
      </c>
      <c r="E95" s="2955">
        <v>0</v>
      </c>
      <c r="F95" s="2956" t="e">
        <v>#VALUE!</v>
      </c>
      <c r="G95" s="2957">
        <v>0</v>
      </c>
      <c r="H95" s="2958" t="e">
        <v>#VALUE!</v>
      </c>
      <c r="I95" s="2955">
        <v>0</v>
      </c>
      <c r="J95" s="2956" t="e">
        <v>#VALUE!</v>
      </c>
      <c r="K95" s="2957">
        <v>0</v>
      </c>
      <c r="L95" s="2958" t="e">
        <v>#VALUE!</v>
      </c>
      <c r="M95" s="2955">
        <v>0</v>
      </c>
      <c r="N95" s="2958" t="e">
        <v>#VALUE!</v>
      </c>
      <c r="O95" s="2951">
        <f t="shared" si="3"/>
        <v>0</v>
      </c>
      <c r="P95" s="2939" t="s">
        <v>924</v>
      </c>
    </row>
    <row r="96" spans="2:16" hidden="1" x14ac:dyDescent="0.25">
      <c r="B96" s="2952" t="s">
        <v>925</v>
      </c>
      <c r="C96" s="2953" t="s">
        <v>523</v>
      </c>
      <c r="D96" s="2954" t="e">
        <f t="shared" si="2"/>
        <v>#VALUE!</v>
      </c>
      <c r="E96" s="2955">
        <v>0</v>
      </c>
      <c r="F96" s="2956" t="e">
        <v>#VALUE!</v>
      </c>
      <c r="G96" s="2957">
        <v>0</v>
      </c>
      <c r="H96" s="2958" t="e">
        <v>#VALUE!</v>
      </c>
      <c r="I96" s="2955">
        <v>0</v>
      </c>
      <c r="J96" s="2956" t="e">
        <v>#VALUE!</v>
      </c>
      <c r="K96" s="2957">
        <v>0</v>
      </c>
      <c r="L96" s="2958" t="e">
        <v>#VALUE!</v>
      </c>
      <c r="M96" s="2955">
        <v>0</v>
      </c>
      <c r="N96" s="2958" t="e">
        <v>#VALUE!</v>
      </c>
      <c r="O96" s="2951">
        <f t="shared" si="3"/>
        <v>0</v>
      </c>
      <c r="P96" s="2939" t="s">
        <v>925</v>
      </c>
    </row>
    <row r="97" spans="2:16" hidden="1" x14ac:dyDescent="0.25">
      <c r="B97" s="2952" t="s">
        <v>926</v>
      </c>
      <c r="C97" s="2953" t="s">
        <v>655</v>
      </c>
      <c r="D97" s="2954" t="e">
        <f t="shared" si="2"/>
        <v>#VALUE!</v>
      </c>
      <c r="E97" s="2955">
        <v>0</v>
      </c>
      <c r="F97" s="2956" t="e">
        <v>#VALUE!</v>
      </c>
      <c r="G97" s="2957">
        <v>0</v>
      </c>
      <c r="H97" s="2958" t="e">
        <v>#VALUE!</v>
      </c>
      <c r="I97" s="2955">
        <v>0</v>
      </c>
      <c r="J97" s="2956" t="e">
        <v>#VALUE!</v>
      </c>
      <c r="K97" s="2957">
        <v>0</v>
      </c>
      <c r="L97" s="2958" t="e">
        <v>#VALUE!</v>
      </c>
      <c r="M97" s="2955">
        <v>0</v>
      </c>
      <c r="N97" s="2958" t="e">
        <v>#VALUE!</v>
      </c>
      <c r="O97" s="2951">
        <f t="shared" si="3"/>
        <v>0</v>
      </c>
      <c r="P97" s="2939" t="s">
        <v>926</v>
      </c>
    </row>
    <row r="98" spans="2:16" hidden="1" x14ac:dyDescent="0.25">
      <c r="B98" s="2952" t="s">
        <v>927</v>
      </c>
      <c r="C98" s="2953" t="s">
        <v>1459</v>
      </c>
      <c r="D98" s="2954" t="e">
        <f t="shared" si="2"/>
        <v>#VALUE!</v>
      </c>
      <c r="E98" s="2955">
        <v>0</v>
      </c>
      <c r="F98" s="2956" t="e">
        <v>#VALUE!</v>
      </c>
      <c r="G98" s="2957">
        <v>0</v>
      </c>
      <c r="H98" s="2958" t="e">
        <v>#VALUE!</v>
      </c>
      <c r="I98" s="2955">
        <v>0</v>
      </c>
      <c r="J98" s="2956" t="e">
        <v>#VALUE!</v>
      </c>
      <c r="K98" s="2957">
        <v>0</v>
      </c>
      <c r="L98" s="2958" t="e">
        <v>#VALUE!</v>
      </c>
      <c r="M98" s="2955">
        <v>0</v>
      </c>
      <c r="N98" s="2958" t="e">
        <v>#VALUE!</v>
      </c>
      <c r="O98" s="2951">
        <f t="shared" si="3"/>
        <v>0</v>
      </c>
      <c r="P98" s="2939" t="s">
        <v>927</v>
      </c>
    </row>
    <row r="99" spans="2:16" hidden="1" x14ac:dyDescent="0.25">
      <c r="B99" s="2952" t="s">
        <v>928</v>
      </c>
      <c r="C99" s="2953" t="s">
        <v>525</v>
      </c>
      <c r="D99" s="2954" t="e">
        <f t="shared" si="2"/>
        <v>#VALUE!</v>
      </c>
      <c r="E99" s="2955">
        <v>0</v>
      </c>
      <c r="F99" s="2956" t="e">
        <v>#VALUE!</v>
      </c>
      <c r="G99" s="2957">
        <v>0</v>
      </c>
      <c r="H99" s="2958" t="e">
        <v>#VALUE!</v>
      </c>
      <c r="I99" s="2955">
        <v>0</v>
      </c>
      <c r="J99" s="2956" t="e">
        <v>#VALUE!</v>
      </c>
      <c r="K99" s="2957">
        <v>0</v>
      </c>
      <c r="L99" s="2958" t="e">
        <v>#VALUE!</v>
      </c>
      <c r="M99" s="2955">
        <v>0</v>
      </c>
      <c r="N99" s="2958" t="e">
        <v>#VALUE!</v>
      </c>
      <c r="O99" s="2951">
        <f t="shared" si="3"/>
        <v>0</v>
      </c>
      <c r="P99" s="2939" t="s">
        <v>928</v>
      </c>
    </row>
    <row r="100" spans="2:16" hidden="1" x14ac:dyDescent="0.25">
      <c r="B100" s="2952" t="s">
        <v>931</v>
      </c>
      <c r="C100" s="2953" t="s">
        <v>661</v>
      </c>
      <c r="D100" s="2954" t="e">
        <f t="shared" si="2"/>
        <v>#VALUE!</v>
      </c>
      <c r="E100" s="2955">
        <v>0</v>
      </c>
      <c r="F100" s="2956" t="e">
        <v>#VALUE!</v>
      </c>
      <c r="G100" s="2957">
        <v>0</v>
      </c>
      <c r="H100" s="2958" t="e">
        <v>#VALUE!</v>
      </c>
      <c r="I100" s="2955">
        <v>0</v>
      </c>
      <c r="J100" s="2956" t="e">
        <v>#VALUE!</v>
      </c>
      <c r="K100" s="2957">
        <v>0</v>
      </c>
      <c r="L100" s="2958" t="e">
        <v>#VALUE!</v>
      </c>
      <c r="M100" s="2955">
        <v>0</v>
      </c>
      <c r="N100" s="2958" t="e">
        <v>#VALUE!</v>
      </c>
      <c r="O100" s="2951">
        <f t="shared" si="3"/>
        <v>0</v>
      </c>
      <c r="P100" s="2939" t="s">
        <v>931</v>
      </c>
    </row>
    <row r="101" spans="2:16" hidden="1" x14ac:dyDescent="0.25">
      <c r="B101" s="2952" t="s">
        <v>933</v>
      </c>
      <c r="C101" s="2953" t="s">
        <v>350</v>
      </c>
      <c r="D101" s="2954" t="e">
        <f t="shared" si="2"/>
        <v>#VALUE!</v>
      </c>
      <c r="E101" s="2955">
        <v>0</v>
      </c>
      <c r="F101" s="2956" t="e">
        <v>#VALUE!</v>
      </c>
      <c r="G101" s="2957">
        <v>0</v>
      </c>
      <c r="H101" s="2958" t="e">
        <v>#VALUE!</v>
      </c>
      <c r="I101" s="2955">
        <v>0</v>
      </c>
      <c r="J101" s="2956" t="e">
        <v>#VALUE!</v>
      </c>
      <c r="K101" s="2957">
        <v>0</v>
      </c>
      <c r="L101" s="2958" t="e">
        <v>#VALUE!</v>
      </c>
      <c r="M101" s="2955">
        <v>0</v>
      </c>
      <c r="N101" s="2958" t="e">
        <v>#VALUE!</v>
      </c>
      <c r="O101" s="2951">
        <f t="shared" si="3"/>
        <v>0</v>
      </c>
      <c r="P101" s="2939" t="s">
        <v>933</v>
      </c>
    </row>
    <row r="102" spans="2:16" hidden="1" x14ac:dyDescent="0.25">
      <c r="B102" s="2952" t="s">
        <v>934</v>
      </c>
      <c r="C102" s="2953" t="s">
        <v>351</v>
      </c>
      <c r="D102" s="2954" t="e">
        <f t="shared" si="2"/>
        <v>#VALUE!</v>
      </c>
      <c r="E102" s="2955">
        <v>0</v>
      </c>
      <c r="F102" s="2956" t="e">
        <v>#VALUE!</v>
      </c>
      <c r="G102" s="2957">
        <v>0</v>
      </c>
      <c r="H102" s="2958" t="e">
        <v>#VALUE!</v>
      </c>
      <c r="I102" s="2955">
        <v>0</v>
      </c>
      <c r="J102" s="2956" t="e">
        <v>#VALUE!</v>
      </c>
      <c r="K102" s="2957">
        <v>0</v>
      </c>
      <c r="L102" s="2958" t="e">
        <v>#VALUE!</v>
      </c>
      <c r="M102" s="2955">
        <v>0</v>
      </c>
      <c r="N102" s="2958" t="e">
        <v>#VALUE!</v>
      </c>
      <c r="O102" s="2951">
        <f t="shared" si="3"/>
        <v>0</v>
      </c>
      <c r="P102" s="2939" t="s">
        <v>934</v>
      </c>
    </row>
    <row r="103" spans="2:16" hidden="1" x14ac:dyDescent="0.25">
      <c r="B103" s="2952" t="s">
        <v>935</v>
      </c>
      <c r="C103" s="2953" t="s">
        <v>352</v>
      </c>
      <c r="D103" s="2954" t="e">
        <f t="shared" si="2"/>
        <v>#VALUE!</v>
      </c>
      <c r="E103" s="2955">
        <v>0</v>
      </c>
      <c r="F103" s="2956" t="e">
        <v>#VALUE!</v>
      </c>
      <c r="G103" s="2957">
        <v>0</v>
      </c>
      <c r="H103" s="2958" t="e">
        <v>#VALUE!</v>
      </c>
      <c r="I103" s="2955">
        <v>0</v>
      </c>
      <c r="J103" s="2956" t="e">
        <v>#VALUE!</v>
      </c>
      <c r="K103" s="2957">
        <v>0</v>
      </c>
      <c r="L103" s="2958" t="e">
        <v>#VALUE!</v>
      </c>
      <c r="M103" s="2955">
        <v>0</v>
      </c>
      <c r="N103" s="2958" t="e">
        <v>#VALUE!</v>
      </c>
      <c r="O103" s="2951">
        <f t="shared" si="3"/>
        <v>0</v>
      </c>
      <c r="P103" s="2939" t="s">
        <v>935</v>
      </c>
    </row>
    <row r="104" spans="2:16" hidden="1" x14ac:dyDescent="0.25">
      <c r="B104" s="2952" t="s">
        <v>936</v>
      </c>
      <c r="C104" s="2953" t="s">
        <v>353</v>
      </c>
      <c r="D104" s="2954" t="e">
        <f t="shared" si="2"/>
        <v>#VALUE!</v>
      </c>
      <c r="E104" s="2955">
        <v>0</v>
      </c>
      <c r="F104" s="2956" t="e">
        <v>#VALUE!</v>
      </c>
      <c r="G104" s="2957">
        <v>0</v>
      </c>
      <c r="H104" s="2958" t="e">
        <v>#VALUE!</v>
      </c>
      <c r="I104" s="2955">
        <v>0</v>
      </c>
      <c r="J104" s="2956" t="e">
        <v>#VALUE!</v>
      </c>
      <c r="K104" s="2957">
        <v>0</v>
      </c>
      <c r="L104" s="2958" t="e">
        <v>#VALUE!</v>
      </c>
      <c r="M104" s="2955">
        <v>0</v>
      </c>
      <c r="N104" s="2958" t="e">
        <v>#VALUE!</v>
      </c>
      <c r="O104" s="2951">
        <f t="shared" si="3"/>
        <v>0</v>
      </c>
      <c r="P104" s="2939" t="s">
        <v>936</v>
      </c>
    </row>
    <row r="105" spans="2:16" hidden="1" x14ac:dyDescent="0.25">
      <c r="B105" s="2952" t="s">
        <v>937</v>
      </c>
      <c r="C105" s="2953" t="s">
        <v>354</v>
      </c>
      <c r="D105" s="2954" t="e">
        <f t="shared" si="2"/>
        <v>#VALUE!</v>
      </c>
      <c r="E105" s="2955">
        <v>0</v>
      </c>
      <c r="F105" s="2956" t="e">
        <v>#VALUE!</v>
      </c>
      <c r="G105" s="2957">
        <v>0</v>
      </c>
      <c r="H105" s="2958" t="e">
        <v>#VALUE!</v>
      </c>
      <c r="I105" s="2955">
        <v>0</v>
      </c>
      <c r="J105" s="2956" t="e">
        <v>#VALUE!</v>
      </c>
      <c r="K105" s="2957">
        <v>0</v>
      </c>
      <c r="L105" s="2958" t="e">
        <v>#VALUE!</v>
      </c>
      <c r="M105" s="2955">
        <v>0</v>
      </c>
      <c r="N105" s="2958" t="e">
        <v>#VALUE!</v>
      </c>
      <c r="O105" s="2951">
        <f t="shared" si="3"/>
        <v>0</v>
      </c>
      <c r="P105" s="2939" t="s">
        <v>937</v>
      </c>
    </row>
    <row r="106" spans="2:16" hidden="1" x14ac:dyDescent="0.25">
      <c r="B106" s="2952" t="s">
        <v>938</v>
      </c>
      <c r="C106" s="2953" t="s">
        <v>355</v>
      </c>
      <c r="D106" s="2954" t="e">
        <f t="shared" si="2"/>
        <v>#VALUE!</v>
      </c>
      <c r="E106" s="2955">
        <v>0</v>
      </c>
      <c r="F106" s="2956" t="e">
        <v>#VALUE!</v>
      </c>
      <c r="G106" s="2957">
        <v>0</v>
      </c>
      <c r="H106" s="2958" t="e">
        <v>#VALUE!</v>
      </c>
      <c r="I106" s="2955">
        <v>0</v>
      </c>
      <c r="J106" s="2956" t="e">
        <v>#VALUE!</v>
      </c>
      <c r="K106" s="2957">
        <v>0</v>
      </c>
      <c r="L106" s="2958" t="e">
        <v>#VALUE!</v>
      </c>
      <c r="M106" s="2955">
        <v>0</v>
      </c>
      <c r="N106" s="2958" t="e">
        <v>#VALUE!</v>
      </c>
      <c r="O106" s="2951">
        <f t="shared" si="3"/>
        <v>0</v>
      </c>
      <c r="P106" s="2939" t="s">
        <v>938</v>
      </c>
    </row>
    <row r="107" spans="2:16" hidden="1" x14ac:dyDescent="0.25">
      <c r="B107" s="2952" t="s">
        <v>939</v>
      </c>
      <c r="C107" s="2953" t="s">
        <v>356</v>
      </c>
      <c r="D107" s="2954" t="e">
        <f t="shared" si="2"/>
        <v>#VALUE!</v>
      </c>
      <c r="E107" s="2955">
        <v>0</v>
      </c>
      <c r="F107" s="2956" t="e">
        <v>#VALUE!</v>
      </c>
      <c r="G107" s="2957">
        <v>0</v>
      </c>
      <c r="H107" s="2958" t="e">
        <v>#VALUE!</v>
      </c>
      <c r="I107" s="2955">
        <v>0</v>
      </c>
      <c r="J107" s="2956" t="e">
        <v>#VALUE!</v>
      </c>
      <c r="K107" s="2957">
        <v>0</v>
      </c>
      <c r="L107" s="2958" t="e">
        <v>#VALUE!</v>
      </c>
      <c r="M107" s="2955">
        <v>0</v>
      </c>
      <c r="N107" s="2958" t="e">
        <v>#VALUE!</v>
      </c>
      <c r="O107" s="2951">
        <f t="shared" si="3"/>
        <v>0</v>
      </c>
      <c r="P107" s="2939" t="s">
        <v>939</v>
      </c>
    </row>
    <row r="108" spans="2:16" hidden="1" x14ac:dyDescent="0.25">
      <c r="B108" s="2952" t="s">
        <v>940</v>
      </c>
      <c r="C108" s="2953" t="s">
        <v>663</v>
      </c>
      <c r="D108" s="2954" t="e">
        <f t="shared" si="2"/>
        <v>#VALUE!</v>
      </c>
      <c r="E108" s="2955">
        <v>0</v>
      </c>
      <c r="F108" s="2956" t="e">
        <v>#VALUE!</v>
      </c>
      <c r="G108" s="2957">
        <v>0</v>
      </c>
      <c r="H108" s="2958" t="e">
        <v>#VALUE!</v>
      </c>
      <c r="I108" s="2955">
        <v>0</v>
      </c>
      <c r="J108" s="2956" t="e">
        <v>#VALUE!</v>
      </c>
      <c r="K108" s="2957">
        <v>0</v>
      </c>
      <c r="L108" s="2958" t="e">
        <v>#VALUE!</v>
      </c>
      <c r="M108" s="2955">
        <v>0</v>
      </c>
      <c r="N108" s="2958" t="e">
        <v>#VALUE!</v>
      </c>
      <c r="O108" s="2951">
        <f t="shared" si="3"/>
        <v>0</v>
      </c>
      <c r="P108" s="2939" t="s">
        <v>940</v>
      </c>
    </row>
    <row r="109" spans="2:16" hidden="1" x14ac:dyDescent="0.25">
      <c r="B109" s="2952" t="s">
        <v>941</v>
      </c>
      <c r="C109" s="2953" t="s">
        <v>358</v>
      </c>
      <c r="D109" s="2954" t="e">
        <f t="shared" si="2"/>
        <v>#VALUE!</v>
      </c>
      <c r="E109" s="2955">
        <v>0</v>
      </c>
      <c r="F109" s="2956" t="e">
        <v>#VALUE!</v>
      </c>
      <c r="G109" s="2957">
        <v>0</v>
      </c>
      <c r="H109" s="2958" t="e">
        <v>#VALUE!</v>
      </c>
      <c r="I109" s="2955">
        <v>0</v>
      </c>
      <c r="J109" s="2956" t="e">
        <v>#VALUE!</v>
      </c>
      <c r="K109" s="2957">
        <v>0</v>
      </c>
      <c r="L109" s="2958" t="e">
        <v>#VALUE!</v>
      </c>
      <c r="M109" s="2955">
        <v>0</v>
      </c>
      <c r="N109" s="2958" t="e">
        <v>#VALUE!</v>
      </c>
      <c r="O109" s="2951">
        <f t="shared" si="3"/>
        <v>0</v>
      </c>
      <c r="P109" s="2939" t="s">
        <v>941</v>
      </c>
    </row>
    <row r="110" spans="2:16" hidden="1" x14ac:dyDescent="0.25">
      <c r="B110" s="2952" t="s">
        <v>942</v>
      </c>
      <c r="C110" s="2953" t="s">
        <v>664</v>
      </c>
      <c r="D110" s="2954" t="e">
        <f t="shared" si="2"/>
        <v>#VALUE!</v>
      </c>
      <c r="E110" s="2955">
        <v>0</v>
      </c>
      <c r="F110" s="2956" t="e">
        <v>#VALUE!</v>
      </c>
      <c r="G110" s="2957">
        <v>0</v>
      </c>
      <c r="H110" s="2958" t="e">
        <v>#VALUE!</v>
      </c>
      <c r="I110" s="2955">
        <v>0</v>
      </c>
      <c r="J110" s="2956" t="e">
        <v>#VALUE!</v>
      </c>
      <c r="K110" s="2957">
        <v>0</v>
      </c>
      <c r="L110" s="2958" t="e">
        <v>#VALUE!</v>
      </c>
      <c r="M110" s="2955">
        <v>0</v>
      </c>
      <c r="N110" s="2958" t="e">
        <v>#VALUE!</v>
      </c>
      <c r="O110" s="2951">
        <f t="shared" si="3"/>
        <v>0</v>
      </c>
      <c r="P110" s="2939" t="s">
        <v>942</v>
      </c>
    </row>
    <row r="111" spans="2:16" hidden="1" x14ac:dyDescent="0.25">
      <c r="B111" s="2952" t="s">
        <v>943</v>
      </c>
      <c r="C111" s="2953" t="s">
        <v>1460</v>
      </c>
      <c r="D111" s="2954" t="e">
        <f t="shared" si="2"/>
        <v>#VALUE!</v>
      </c>
      <c r="E111" s="2955">
        <v>0</v>
      </c>
      <c r="F111" s="2956" t="e">
        <v>#VALUE!</v>
      </c>
      <c r="G111" s="2957">
        <v>0</v>
      </c>
      <c r="H111" s="2958" t="e">
        <v>#VALUE!</v>
      </c>
      <c r="I111" s="2955">
        <v>0</v>
      </c>
      <c r="J111" s="2956" t="e">
        <v>#VALUE!</v>
      </c>
      <c r="K111" s="2957">
        <v>0</v>
      </c>
      <c r="L111" s="2958" t="e">
        <v>#VALUE!</v>
      </c>
      <c r="M111" s="2955">
        <v>0</v>
      </c>
      <c r="N111" s="2958" t="e">
        <v>#VALUE!</v>
      </c>
      <c r="O111" s="2951">
        <f t="shared" si="3"/>
        <v>0</v>
      </c>
      <c r="P111" s="2939" t="s">
        <v>943</v>
      </c>
    </row>
    <row r="112" spans="2:16" hidden="1" x14ac:dyDescent="0.25">
      <c r="B112" s="2952" t="s">
        <v>944</v>
      </c>
      <c r="C112" s="2953" t="s">
        <v>361</v>
      </c>
      <c r="D112" s="2954" t="e">
        <f t="shared" si="2"/>
        <v>#VALUE!</v>
      </c>
      <c r="E112" s="2955">
        <v>0</v>
      </c>
      <c r="F112" s="2956" t="e">
        <v>#VALUE!</v>
      </c>
      <c r="G112" s="2957">
        <v>0</v>
      </c>
      <c r="H112" s="2958" t="e">
        <v>#VALUE!</v>
      </c>
      <c r="I112" s="2955">
        <v>0</v>
      </c>
      <c r="J112" s="2956" t="e">
        <v>#VALUE!</v>
      </c>
      <c r="K112" s="2957">
        <v>0</v>
      </c>
      <c r="L112" s="2958" t="e">
        <v>#VALUE!</v>
      </c>
      <c r="M112" s="2955">
        <v>0</v>
      </c>
      <c r="N112" s="2958" t="e">
        <v>#VALUE!</v>
      </c>
      <c r="O112" s="2951">
        <f t="shared" si="3"/>
        <v>0</v>
      </c>
      <c r="P112" s="2939" t="s">
        <v>944</v>
      </c>
    </row>
    <row r="113" spans="2:16" hidden="1" x14ac:dyDescent="0.25">
      <c r="B113" s="2952" t="s">
        <v>945</v>
      </c>
      <c r="C113" s="2953" t="s">
        <v>362</v>
      </c>
      <c r="D113" s="2954" t="e">
        <f t="shared" si="2"/>
        <v>#VALUE!</v>
      </c>
      <c r="E113" s="2955">
        <v>0</v>
      </c>
      <c r="F113" s="2956" t="e">
        <v>#VALUE!</v>
      </c>
      <c r="G113" s="2957">
        <v>0</v>
      </c>
      <c r="H113" s="2958" t="e">
        <v>#VALUE!</v>
      </c>
      <c r="I113" s="2955">
        <v>0</v>
      </c>
      <c r="J113" s="2956" t="e">
        <v>#VALUE!</v>
      </c>
      <c r="K113" s="2957">
        <v>0</v>
      </c>
      <c r="L113" s="2958" t="e">
        <v>#VALUE!</v>
      </c>
      <c r="M113" s="2955">
        <v>0</v>
      </c>
      <c r="N113" s="2958" t="e">
        <v>#VALUE!</v>
      </c>
      <c r="O113" s="2951">
        <f t="shared" si="3"/>
        <v>0</v>
      </c>
      <c r="P113" s="2939" t="s">
        <v>945</v>
      </c>
    </row>
    <row r="114" spans="2:16" hidden="1" x14ac:dyDescent="0.25">
      <c r="B114" s="2952" t="s">
        <v>946</v>
      </c>
      <c r="C114" s="2953" t="s">
        <v>1461</v>
      </c>
      <c r="D114" s="2954" t="e">
        <f t="shared" si="2"/>
        <v>#VALUE!</v>
      </c>
      <c r="E114" s="2955">
        <v>0</v>
      </c>
      <c r="F114" s="2956" t="e">
        <v>#VALUE!</v>
      </c>
      <c r="G114" s="2957">
        <v>0</v>
      </c>
      <c r="H114" s="2958" t="e">
        <v>#VALUE!</v>
      </c>
      <c r="I114" s="2955">
        <v>0</v>
      </c>
      <c r="J114" s="2956" t="e">
        <v>#VALUE!</v>
      </c>
      <c r="K114" s="2957">
        <v>0</v>
      </c>
      <c r="L114" s="2958" t="e">
        <v>#VALUE!</v>
      </c>
      <c r="M114" s="2955">
        <v>0</v>
      </c>
      <c r="N114" s="2958" t="e">
        <v>#VALUE!</v>
      </c>
      <c r="O114" s="2951">
        <f t="shared" si="3"/>
        <v>0</v>
      </c>
      <c r="P114" s="2939" t="s">
        <v>946</v>
      </c>
    </row>
    <row r="115" spans="2:16" hidden="1" x14ac:dyDescent="0.25">
      <c r="B115" s="2952" t="s">
        <v>947</v>
      </c>
      <c r="C115" s="2953" t="s">
        <v>1462</v>
      </c>
      <c r="D115" s="2954" t="e">
        <f t="shared" si="2"/>
        <v>#VALUE!</v>
      </c>
      <c r="E115" s="2955">
        <v>0</v>
      </c>
      <c r="F115" s="2956" t="e">
        <v>#VALUE!</v>
      </c>
      <c r="G115" s="2957">
        <v>0</v>
      </c>
      <c r="H115" s="2958" t="e">
        <v>#VALUE!</v>
      </c>
      <c r="I115" s="2955">
        <v>0</v>
      </c>
      <c r="J115" s="2956" t="e">
        <v>#VALUE!</v>
      </c>
      <c r="K115" s="2957">
        <v>0</v>
      </c>
      <c r="L115" s="2958" t="e">
        <v>#VALUE!</v>
      </c>
      <c r="M115" s="2955">
        <v>0</v>
      </c>
      <c r="N115" s="2958" t="e">
        <v>#VALUE!</v>
      </c>
      <c r="O115" s="2951">
        <f t="shared" si="3"/>
        <v>0</v>
      </c>
      <c r="P115" s="2939" t="s">
        <v>947</v>
      </c>
    </row>
    <row r="116" spans="2:16" hidden="1" x14ac:dyDescent="0.25">
      <c r="B116" s="2952" t="s">
        <v>948</v>
      </c>
      <c r="C116" s="2953" t="s">
        <v>365</v>
      </c>
      <c r="D116" s="2954" t="e">
        <f t="shared" si="2"/>
        <v>#VALUE!</v>
      </c>
      <c r="E116" s="2955">
        <v>0</v>
      </c>
      <c r="F116" s="2956" t="e">
        <v>#VALUE!</v>
      </c>
      <c r="G116" s="2957">
        <v>0</v>
      </c>
      <c r="H116" s="2958" t="e">
        <v>#VALUE!</v>
      </c>
      <c r="I116" s="2955">
        <v>0</v>
      </c>
      <c r="J116" s="2956" t="e">
        <v>#VALUE!</v>
      </c>
      <c r="K116" s="2957">
        <v>0</v>
      </c>
      <c r="L116" s="2958" t="e">
        <v>#VALUE!</v>
      </c>
      <c r="M116" s="2955">
        <v>0</v>
      </c>
      <c r="N116" s="2958" t="e">
        <v>#VALUE!</v>
      </c>
      <c r="O116" s="2951">
        <f t="shared" si="3"/>
        <v>0</v>
      </c>
      <c r="P116" s="2939" t="s">
        <v>948</v>
      </c>
    </row>
    <row r="117" spans="2:16" hidden="1" x14ac:dyDescent="0.25">
      <c r="B117" s="2952" t="s">
        <v>949</v>
      </c>
      <c r="C117" s="2953" t="s">
        <v>366</v>
      </c>
      <c r="D117" s="2954" t="e">
        <f t="shared" si="2"/>
        <v>#VALUE!</v>
      </c>
      <c r="E117" s="2955">
        <v>0</v>
      </c>
      <c r="F117" s="2956" t="e">
        <v>#VALUE!</v>
      </c>
      <c r="G117" s="2957">
        <v>0</v>
      </c>
      <c r="H117" s="2958" t="e">
        <v>#VALUE!</v>
      </c>
      <c r="I117" s="2955">
        <v>0</v>
      </c>
      <c r="J117" s="2956" t="e">
        <v>#VALUE!</v>
      </c>
      <c r="K117" s="2957">
        <v>0</v>
      </c>
      <c r="L117" s="2958" t="e">
        <v>#VALUE!</v>
      </c>
      <c r="M117" s="2955">
        <v>0</v>
      </c>
      <c r="N117" s="2958" t="e">
        <v>#VALUE!</v>
      </c>
      <c r="O117" s="2951">
        <f t="shared" si="3"/>
        <v>0</v>
      </c>
      <c r="P117" s="2939" t="s">
        <v>949</v>
      </c>
    </row>
    <row r="118" spans="2:16" hidden="1" x14ac:dyDescent="0.25">
      <c r="B118" s="2952" t="s">
        <v>950</v>
      </c>
      <c r="C118" s="2953" t="s">
        <v>367</v>
      </c>
      <c r="D118" s="2954" t="e">
        <f t="shared" si="2"/>
        <v>#VALUE!</v>
      </c>
      <c r="E118" s="2955">
        <v>0</v>
      </c>
      <c r="F118" s="2956" t="e">
        <v>#VALUE!</v>
      </c>
      <c r="G118" s="2957">
        <v>0</v>
      </c>
      <c r="H118" s="2958" t="e">
        <v>#VALUE!</v>
      </c>
      <c r="I118" s="2955">
        <v>0</v>
      </c>
      <c r="J118" s="2956" t="e">
        <v>#VALUE!</v>
      </c>
      <c r="K118" s="2957">
        <v>0</v>
      </c>
      <c r="L118" s="2958" t="e">
        <v>#VALUE!</v>
      </c>
      <c r="M118" s="2955">
        <v>0</v>
      </c>
      <c r="N118" s="2958" t="e">
        <v>#VALUE!</v>
      </c>
      <c r="O118" s="2951">
        <f t="shared" si="3"/>
        <v>0</v>
      </c>
      <c r="P118" s="2939" t="s">
        <v>950</v>
      </c>
    </row>
    <row r="119" spans="2:16" hidden="1" x14ac:dyDescent="0.25">
      <c r="B119" s="2952" t="s">
        <v>951</v>
      </c>
      <c r="C119" s="2953" t="s">
        <v>370</v>
      </c>
      <c r="D119" s="2954" t="e">
        <f t="shared" si="2"/>
        <v>#VALUE!</v>
      </c>
      <c r="E119" s="2955">
        <v>0</v>
      </c>
      <c r="F119" s="2956" t="e">
        <v>#VALUE!</v>
      </c>
      <c r="G119" s="2957">
        <v>0</v>
      </c>
      <c r="H119" s="2958" t="e">
        <v>#VALUE!</v>
      </c>
      <c r="I119" s="2955">
        <v>0</v>
      </c>
      <c r="J119" s="2956" t="e">
        <v>#VALUE!</v>
      </c>
      <c r="K119" s="2957">
        <v>0</v>
      </c>
      <c r="L119" s="2958" t="e">
        <v>#VALUE!</v>
      </c>
      <c r="M119" s="2955">
        <v>0</v>
      </c>
      <c r="N119" s="2958" t="e">
        <v>#VALUE!</v>
      </c>
      <c r="O119" s="2951">
        <f t="shared" si="3"/>
        <v>0</v>
      </c>
      <c r="P119" s="2939" t="s">
        <v>951</v>
      </c>
    </row>
    <row r="120" spans="2:16" hidden="1" x14ac:dyDescent="0.25">
      <c r="B120" s="2952" t="s">
        <v>953</v>
      </c>
      <c r="C120" s="2953" t="s">
        <v>368</v>
      </c>
      <c r="D120" s="2954" t="e">
        <f t="shared" si="2"/>
        <v>#VALUE!</v>
      </c>
      <c r="E120" s="2955">
        <v>0</v>
      </c>
      <c r="F120" s="2956" t="e">
        <v>#VALUE!</v>
      </c>
      <c r="G120" s="2957">
        <v>0</v>
      </c>
      <c r="H120" s="2958" t="e">
        <v>#VALUE!</v>
      </c>
      <c r="I120" s="2955">
        <v>0</v>
      </c>
      <c r="J120" s="2956" t="e">
        <v>#VALUE!</v>
      </c>
      <c r="K120" s="2957">
        <v>0</v>
      </c>
      <c r="L120" s="2958" t="e">
        <v>#VALUE!</v>
      </c>
      <c r="M120" s="2955">
        <v>0</v>
      </c>
      <c r="N120" s="2958" t="e">
        <v>#VALUE!</v>
      </c>
      <c r="O120" s="2951">
        <f t="shared" si="3"/>
        <v>0</v>
      </c>
      <c r="P120" s="2939" t="s">
        <v>953</v>
      </c>
    </row>
    <row r="121" spans="2:16" hidden="1" x14ac:dyDescent="0.25">
      <c r="B121" s="2952" t="s">
        <v>954</v>
      </c>
      <c r="C121" s="2953" t="s">
        <v>665</v>
      </c>
      <c r="D121" s="2954" t="e">
        <f t="shared" si="2"/>
        <v>#VALUE!</v>
      </c>
      <c r="E121" s="2955">
        <v>0</v>
      </c>
      <c r="F121" s="2956" t="e">
        <v>#VALUE!</v>
      </c>
      <c r="G121" s="2957">
        <v>0</v>
      </c>
      <c r="H121" s="2958" t="e">
        <v>#VALUE!</v>
      </c>
      <c r="I121" s="2955">
        <v>0</v>
      </c>
      <c r="J121" s="2956" t="e">
        <v>#VALUE!</v>
      </c>
      <c r="K121" s="2957">
        <v>0</v>
      </c>
      <c r="L121" s="2958" t="e">
        <v>#VALUE!</v>
      </c>
      <c r="M121" s="2955">
        <v>0</v>
      </c>
      <c r="N121" s="2958" t="e">
        <v>#VALUE!</v>
      </c>
      <c r="O121" s="2951">
        <f t="shared" si="3"/>
        <v>0</v>
      </c>
      <c r="P121" s="2939" t="s">
        <v>954</v>
      </c>
    </row>
    <row r="122" spans="2:16" hidden="1" x14ac:dyDescent="0.25">
      <c r="B122" s="2952" t="s">
        <v>957</v>
      </c>
      <c r="C122" s="2953" t="s">
        <v>374</v>
      </c>
      <c r="D122" s="2954" t="e">
        <f t="shared" si="2"/>
        <v>#VALUE!</v>
      </c>
      <c r="E122" s="2955">
        <v>0</v>
      </c>
      <c r="F122" s="2956" t="e">
        <v>#VALUE!</v>
      </c>
      <c r="G122" s="2957">
        <v>0</v>
      </c>
      <c r="H122" s="2958" t="e">
        <v>#VALUE!</v>
      </c>
      <c r="I122" s="2955">
        <v>0</v>
      </c>
      <c r="J122" s="2956" t="e">
        <v>#VALUE!</v>
      </c>
      <c r="K122" s="2957">
        <v>0</v>
      </c>
      <c r="L122" s="2958" t="e">
        <v>#VALUE!</v>
      </c>
      <c r="M122" s="2955">
        <v>0</v>
      </c>
      <c r="N122" s="2958" t="e">
        <v>#VALUE!</v>
      </c>
      <c r="O122" s="2951">
        <f t="shared" si="3"/>
        <v>0</v>
      </c>
      <c r="P122" s="2939" t="s">
        <v>957</v>
      </c>
    </row>
    <row r="123" spans="2:16" hidden="1" x14ac:dyDescent="0.25">
      <c r="B123" s="2952" t="s">
        <v>958</v>
      </c>
      <c r="C123" s="2953" t="s">
        <v>375</v>
      </c>
      <c r="D123" s="2954" t="e">
        <f t="shared" si="2"/>
        <v>#VALUE!</v>
      </c>
      <c r="E123" s="2955">
        <v>0</v>
      </c>
      <c r="F123" s="2956" t="e">
        <v>#VALUE!</v>
      </c>
      <c r="G123" s="2957">
        <v>0</v>
      </c>
      <c r="H123" s="2958" t="e">
        <v>#VALUE!</v>
      </c>
      <c r="I123" s="2955">
        <v>0</v>
      </c>
      <c r="J123" s="2956" t="e">
        <v>#VALUE!</v>
      </c>
      <c r="K123" s="2957">
        <v>0</v>
      </c>
      <c r="L123" s="2958" t="e">
        <v>#VALUE!</v>
      </c>
      <c r="M123" s="2955">
        <v>0</v>
      </c>
      <c r="N123" s="2958" t="e">
        <v>#VALUE!</v>
      </c>
      <c r="O123" s="2951">
        <f t="shared" si="3"/>
        <v>0</v>
      </c>
      <c r="P123" s="2939" t="s">
        <v>958</v>
      </c>
    </row>
    <row r="124" spans="2:16" hidden="1" x14ac:dyDescent="0.25">
      <c r="B124" s="2952" t="s">
        <v>959</v>
      </c>
      <c r="C124" s="2953" t="s">
        <v>376</v>
      </c>
      <c r="D124" s="2954" t="e">
        <f t="shared" si="2"/>
        <v>#VALUE!</v>
      </c>
      <c r="E124" s="2955">
        <v>0</v>
      </c>
      <c r="F124" s="2956" t="e">
        <v>#VALUE!</v>
      </c>
      <c r="G124" s="2957">
        <v>0</v>
      </c>
      <c r="H124" s="2958" t="e">
        <v>#VALUE!</v>
      </c>
      <c r="I124" s="2955">
        <v>0</v>
      </c>
      <c r="J124" s="2956" t="e">
        <v>#VALUE!</v>
      </c>
      <c r="K124" s="2957">
        <v>0</v>
      </c>
      <c r="L124" s="2958" t="e">
        <v>#VALUE!</v>
      </c>
      <c r="M124" s="2955">
        <v>0</v>
      </c>
      <c r="N124" s="2958" t="e">
        <v>#VALUE!</v>
      </c>
      <c r="O124" s="2951">
        <f t="shared" si="3"/>
        <v>0</v>
      </c>
      <c r="P124" s="2939" t="s">
        <v>959</v>
      </c>
    </row>
    <row r="125" spans="2:16" hidden="1" x14ac:dyDescent="0.25">
      <c r="B125" s="2952" t="s">
        <v>960</v>
      </c>
      <c r="C125" s="2953" t="s">
        <v>379</v>
      </c>
      <c r="D125" s="2954" t="e">
        <f t="shared" si="2"/>
        <v>#VALUE!</v>
      </c>
      <c r="E125" s="2955">
        <v>0</v>
      </c>
      <c r="F125" s="2956" t="e">
        <v>#VALUE!</v>
      </c>
      <c r="G125" s="2957">
        <v>0</v>
      </c>
      <c r="H125" s="2958" t="e">
        <v>#VALUE!</v>
      </c>
      <c r="I125" s="2955">
        <v>0</v>
      </c>
      <c r="J125" s="2956" t="e">
        <v>#VALUE!</v>
      </c>
      <c r="K125" s="2957">
        <v>0</v>
      </c>
      <c r="L125" s="2958" t="e">
        <v>#VALUE!</v>
      </c>
      <c r="M125" s="2955">
        <v>0</v>
      </c>
      <c r="N125" s="2958" t="e">
        <v>#VALUE!</v>
      </c>
      <c r="O125" s="2951">
        <f t="shared" si="3"/>
        <v>0</v>
      </c>
      <c r="P125" s="2939" t="s">
        <v>960</v>
      </c>
    </row>
    <row r="126" spans="2:16" hidden="1" x14ac:dyDescent="0.25">
      <c r="B126" s="2952" t="s">
        <v>961</v>
      </c>
      <c r="C126" s="2953" t="s">
        <v>377</v>
      </c>
      <c r="D126" s="2954" t="e">
        <f t="shared" si="2"/>
        <v>#VALUE!</v>
      </c>
      <c r="E126" s="2955">
        <v>0</v>
      </c>
      <c r="F126" s="2956" t="e">
        <v>#VALUE!</v>
      </c>
      <c r="G126" s="2957">
        <v>0</v>
      </c>
      <c r="H126" s="2958" t="e">
        <v>#VALUE!</v>
      </c>
      <c r="I126" s="2955">
        <v>0</v>
      </c>
      <c r="J126" s="2956" t="e">
        <v>#VALUE!</v>
      </c>
      <c r="K126" s="2957">
        <v>0</v>
      </c>
      <c r="L126" s="2958" t="e">
        <v>#VALUE!</v>
      </c>
      <c r="M126" s="2955">
        <v>0</v>
      </c>
      <c r="N126" s="2958" t="e">
        <v>#VALUE!</v>
      </c>
      <c r="O126" s="2951">
        <f t="shared" si="3"/>
        <v>0</v>
      </c>
      <c r="P126" s="2939" t="s">
        <v>961</v>
      </c>
    </row>
    <row r="127" spans="2:16" hidden="1" x14ac:dyDescent="0.25">
      <c r="B127" s="2952" t="s">
        <v>962</v>
      </c>
      <c r="C127" s="2953" t="s">
        <v>667</v>
      </c>
      <c r="D127" s="2954" t="e">
        <f t="shared" si="2"/>
        <v>#VALUE!</v>
      </c>
      <c r="E127" s="2955">
        <v>0</v>
      </c>
      <c r="F127" s="2956" t="e">
        <v>#VALUE!</v>
      </c>
      <c r="G127" s="2957">
        <v>0</v>
      </c>
      <c r="H127" s="2958" t="e">
        <v>#VALUE!</v>
      </c>
      <c r="I127" s="2955">
        <v>0</v>
      </c>
      <c r="J127" s="2956" t="e">
        <v>#VALUE!</v>
      </c>
      <c r="K127" s="2957">
        <v>0</v>
      </c>
      <c r="L127" s="2958" t="e">
        <v>#VALUE!</v>
      </c>
      <c r="M127" s="2955">
        <v>0</v>
      </c>
      <c r="N127" s="2958" t="e">
        <v>#VALUE!</v>
      </c>
      <c r="O127" s="2951">
        <f t="shared" si="3"/>
        <v>0</v>
      </c>
      <c r="P127" s="2939" t="s">
        <v>962</v>
      </c>
    </row>
    <row r="128" spans="2:16" hidden="1" x14ac:dyDescent="0.25">
      <c r="B128" s="2952" t="s">
        <v>963</v>
      </c>
      <c r="C128" s="2953" t="s">
        <v>668</v>
      </c>
      <c r="D128" s="2954" t="e">
        <f t="shared" si="2"/>
        <v>#VALUE!</v>
      </c>
      <c r="E128" s="2955">
        <v>0</v>
      </c>
      <c r="F128" s="2956" t="e">
        <v>#VALUE!</v>
      </c>
      <c r="G128" s="2957">
        <v>0</v>
      </c>
      <c r="H128" s="2958" t="e">
        <v>#VALUE!</v>
      </c>
      <c r="I128" s="2955">
        <v>0</v>
      </c>
      <c r="J128" s="2956" t="e">
        <v>#VALUE!</v>
      </c>
      <c r="K128" s="2957">
        <v>0</v>
      </c>
      <c r="L128" s="2958" t="e">
        <v>#VALUE!</v>
      </c>
      <c r="M128" s="2955">
        <v>0</v>
      </c>
      <c r="N128" s="2958" t="e">
        <v>#VALUE!</v>
      </c>
      <c r="O128" s="2951">
        <f t="shared" si="3"/>
        <v>0</v>
      </c>
      <c r="P128" s="2939" t="s">
        <v>963</v>
      </c>
    </row>
    <row r="129" spans="2:16" hidden="1" x14ac:dyDescent="0.25">
      <c r="B129" s="2952" t="s">
        <v>965</v>
      </c>
      <c r="C129" s="2953" t="s">
        <v>401</v>
      </c>
      <c r="D129" s="2954" t="e">
        <f t="shared" si="2"/>
        <v>#VALUE!</v>
      </c>
      <c r="E129" s="2955">
        <v>0</v>
      </c>
      <c r="F129" s="2956" t="e">
        <v>#VALUE!</v>
      </c>
      <c r="G129" s="2957">
        <v>0</v>
      </c>
      <c r="H129" s="2958" t="e">
        <v>#VALUE!</v>
      </c>
      <c r="I129" s="2955">
        <v>0</v>
      </c>
      <c r="J129" s="2956" t="e">
        <v>#VALUE!</v>
      </c>
      <c r="K129" s="2957">
        <v>0</v>
      </c>
      <c r="L129" s="2958" t="e">
        <v>#VALUE!</v>
      </c>
      <c r="M129" s="2955">
        <v>0</v>
      </c>
      <c r="N129" s="2958" t="e">
        <v>#VALUE!</v>
      </c>
      <c r="O129" s="2951">
        <f t="shared" si="3"/>
        <v>0</v>
      </c>
      <c r="P129" s="2939" t="s">
        <v>965</v>
      </c>
    </row>
    <row r="130" spans="2:16" hidden="1" x14ac:dyDescent="0.25">
      <c r="B130" s="2952" t="s">
        <v>966</v>
      </c>
      <c r="C130" s="2953" t="s">
        <v>670</v>
      </c>
      <c r="D130" s="2954" t="e">
        <f t="shared" si="2"/>
        <v>#VALUE!</v>
      </c>
      <c r="E130" s="2955">
        <v>0</v>
      </c>
      <c r="F130" s="2956" t="e">
        <v>#VALUE!</v>
      </c>
      <c r="G130" s="2957">
        <v>0</v>
      </c>
      <c r="H130" s="2958" t="e">
        <v>#VALUE!</v>
      </c>
      <c r="I130" s="2955">
        <v>0</v>
      </c>
      <c r="J130" s="2956" t="e">
        <v>#VALUE!</v>
      </c>
      <c r="K130" s="2957">
        <v>0</v>
      </c>
      <c r="L130" s="2958" t="e">
        <v>#VALUE!</v>
      </c>
      <c r="M130" s="2955">
        <v>0</v>
      </c>
      <c r="N130" s="2958" t="e">
        <v>#VALUE!</v>
      </c>
      <c r="O130" s="2951">
        <f t="shared" si="3"/>
        <v>0</v>
      </c>
      <c r="P130" s="2939" t="s">
        <v>966</v>
      </c>
    </row>
    <row r="131" spans="2:16" hidden="1" x14ac:dyDescent="0.25">
      <c r="B131" s="2952" t="s">
        <v>967</v>
      </c>
      <c r="C131" s="2953" t="s">
        <v>671</v>
      </c>
      <c r="D131" s="2954" t="e">
        <f t="shared" si="2"/>
        <v>#VALUE!</v>
      </c>
      <c r="E131" s="2955">
        <v>0</v>
      </c>
      <c r="F131" s="2956" t="e">
        <v>#VALUE!</v>
      </c>
      <c r="G131" s="2957">
        <v>0</v>
      </c>
      <c r="H131" s="2958" t="e">
        <v>#VALUE!</v>
      </c>
      <c r="I131" s="2955">
        <v>0</v>
      </c>
      <c r="J131" s="2956" t="e">
        <v>#VALUE!</v>
      </c>
      <c r="K131" s="2957">
        <v>0</v>
      </c>
      <c r="L131" s="2958" t="e">
        <v>#VALUE!</v>
      </c>
      <c r="M131" s="2955">
        <v>0</v>
      </c>
      <c r="N131" s="2958" t="e">
        <v>#VALUE!</v>
      </c>
      <c r="O131" s="2951">
        <f t="shared" si="3"/>
        <v>0</v>
      </c>
      <c r="P131" s="2939" t="s">
        <v>967</v>
      </c>
    </row>
    <row r="132" spans="2:16" hidden="1" x14ac:dyDescent="0.25">
      <c r="B132" s="2952" t="s">
        <v>968</v>
      </c>
      <c r="C132" s="2953" t="s">
        <v>672</v>
      </c>
      <c r="D132" s="2954" t="e">
        <f t="shared" ref="D132:D195" si="4">SUM(F132,H132,J132,L132,N132)</f>
        <v>#VALUE!</v>
      </c>
      <c r="E132" s="2955">
        <v>0</v>
      </c>
      <c r="F132" s="2956" t="e">
        <v>#VALUE!</v>
      </c>
      <c r="G132" s="2957">
        <v>0</v>
      </c>
      <c r="H132" s="2958" t="e">
        <v>#VALUE!</v>
      </c>
      <c r="I132" s="2955">
        <v>0</v>
      </c>
      <c r="J132" s="2956" t="e">
        <v>#VALUE!</v>
      </c>
      <c r="K132" s="2957">
        <v>0</v>
      </c>
      <c r="L132" s="2958" t="e">
        <v>#VALUE!</v>
      </c>
      <c r="M132" s="2955">
        <v>0</v>
      </c>
      <c r="N132" s="2958" t="e">
        <v>#VALUE!</v>
      </c>
      <c r="O132" s="2951">
        <f t="shared" si="3"/>
        <v>0</v>
      </c>
      <c r="P132" s="2939" t="s">
        <v>968</v>
      </c>
    </row>
    <row r="133" spans="2:16" hidden="1" x14ac:dyDescent="0.25">
      <c r="B133" s="2952" t="s">
        <v>969</v>
      </c>
      <c r="C133" s="2953" t="s">
        <v>673</v>
      </c>
      <c r="D133" s="2954" t="e">
        <f t="shared" si="4"/>
        <v>#VALUE!</v>
      </c>
      <c r="E133" s="2955">
        <v>0</v>
      </c>
      <c r="F133" s="2956" t="e">
        <v>#VALUE!</v>
      </c>
      <c r="G133" s="2957">
        <v>0</v>
      </c>
      <c r="H133" s="2958" t="e">
        <v>#VALUE!</v>
      </c>
      <c r="I133" s="2955">
        <v>0</v>
      </c>
      <c r="J133" s="2956" t="e">
        <v>#VALUE!</v>
      </c>
      <c r="K133" s="2957">
        <v>0</v>
      </c>
      <c r="L133" s="2958" t="e">
        <v>#VALUE!</v>
      </c>
      <c r="M133" s="2955">
        <v>0</v>
      </c>
      <c r="N133" s="2958" t="e">
        <v>#VALUE!</v>
      </c>
      <c r="O133" s="2951">
        <f t="shared" si="3"/>
        <v>0</v>
      </c>
      <c r="P133" s="2939" t="s">
        <v>969</v>
      </c>
    </row>
    <row r="134" spans="2:16" hidden="1" x14ac:dyDescent="0.25">
      <c r="B134" s="2952" t="s">
        <v>471</v>
      </c>
      <c r="C134" s="2953" t="s">
        <v>472</v>
      </c>
      <c r="D134" s="2954" t="e">
        <f t="shared" si="4"/>
        <v>#VALUE!</v>
      </c>
      <c r="E134" s="2955">
        <v>0</v>
      </c>
      <c r="F134" s="2956" t="e">
        <v>#VALUE!</v>
      </c>
      <c r="G134" s="2957">
        <v>0</v>
      </c>
      <c r="H134" s="2958" t="e">
        <v>#VALUE!</v>
      </c>
      <c r="I134" s="2955">
        <v>0</v>
      </c>
      <c r="J134" s="2956" t="e">
        <v>#VALUE!</v>
      </c>
      <c r="K134" s="2957">
        <v>0</v>
      </c>
      <c r="L134" s="2958" t="e">
        <v>#VALUE!</v>
      </c>
      <c r="M134" s="2955">
        <v>0</v>
      </c>
      <c r="N134" s="2958" t="e">
        <v>#VALUE!</v>
      </c>
      <c r="O134" s="2951">
        <f t="shared" ref="O134:O197" si="5">SUM(E134,G134,I134,K134,M134)</f>
        <v>0</v>
      </c>
      <c r="P134" s="2939" t="s">
        <v>471</v>
      </c>
    </row>
    <row r="135" spans="2:16" hidden="1" x14ac:dyDescent="0.25">
      <c r="B135" s="2952" t="s">
        <v>473</v>
      </c>
      <c r="C135" s="2953" t="s">
        <v>474</v>
      </c>
      <c r="D135" s="2954" t="e">
        <f t="shared" si="4"/>
        <v>#VALUE!</v>
      </c>
      <c r="E135" s="2955">
        <v>0</v>
      </c>
      <c r="F135" s="2956" t="e">
        <v>#VALUE!</v>
      </c>
      <c r="G135" s="2957">
        <v>0</v>
      </c>
      <c r="H135" s="2958" t="e">
        <v>#VALUE!</v>
      </c>
      <c r="I135" s="2955">
        <v>0</v>
      </c>
      <c r="J135" s="2956" t="e">
        <v>#VALUE!</v>
      </c>
      <c r="K135" s="2957">
        <v>0</v>
      </c>
      <c r="L135" s="2958" t="e">
        <v>#VALUE!</v>
      </c>
      <c r="M135" s="2955">
        <v>0</v>
      </c>
      <c r="N135" s="2958" t="e">
        <v>#VALUE!</v>
      </c>
      <c r="O135" s="2951">
        <f t="shared" si="5"/>
        <v>0</v>
      </c>
      <c r="P135" s="2939" t="s">
        <v>473</v>
      </c>
    </row>
    <row r="136" spans="2:16" hidden="1" x14ac:dyDescent="0.25">
      <c r="B136" s="2952" t="s">
        <v>475</v>
      </c>
      <c r="C136" s="2953" t="s">
        <v>476</v>
      </c>
      <c r="D136" s="2954" t="e">
        <f t="shared" si="4"/>
        <v>#VALUE!</v>
      </c>
      <c r="E136" s="2955">
        <v>0</v>
      </c>
      <c r="F136" s="2956" t="e">
        <v>#VALUE!</v>
      </c>
      <c r="G136" s="2957">
        <v>0</v>
      </c>
      <c r="H136" s="2958" t="e">
        <v>#VALUE!</v>
      </c>
      <c r="I136" s="2955">
        <v>0</v>
      </c>
      <c r="J136" s="2956" t="e">
        <v>#VALUE!</v>
      </c>
      <c r="K136" s="2957">
        <v>0</v>
      </c>
      <c r="L136" s="2958" t="e">
        <v>#VALUE!</v>
      </c>
      <c r="M136" s="2955">
        <v>0</v>
      </c>
      <c r="N136" s="2958" t="e">
        <v>#VALUE!</v>
      </c>
      <c r="O136" s="2951">
        <f t="shared" si="5"/>
        <v>0</v>
      </c>
      <c r="P136" s="2939" t="s">
        <v>475</v>
      </c>
    </row>
    <row r="137" spans="2:16" hidden="1" x14ac:dyDescent="0.25">
      <c r="B137" s="2959" t="s">
        <v>972</v>
      </c>
      <c r="C137" s="2960" t="s">
        <v>676</v>
      </c>
      <c r="D137" s="2954" t="e">
        <f t="shared" si="4"/>
        <v>#VALUE!</v>
      </c>
      <c r="E137" s="2955">
        <v>0</v>
      </c>
      <c r="F137" s="2956" t="e">
        <v>#VALUE!</v>
      </c>
      <c r="G137" s="2957">
        <v>0</v>
      </c>
      <c r="H137" s="2958" t="e">
        <v>#VALUE!</v>
      </c>
      <c r="I137" s="2955">
        <v>0</v>
      </c>
      <c r="J137" s="2956" t="e">
        <v>#VALUE!</v>
      </c>
      <c r="K137" s="2957">
        <v>0</v>
      </c>
      <c r="L137" s="2958" t="e">
        <v>#VALUE!</v>
      </c>
      <c r="M137" s="2955">
        <v>0</v>
      </c>
      <c r="N137" s="2958" t="e">
        <v>#VALUE!</v>
      </c>
      <c r="O137" s="2951">
        <f t="shared" si="5"/>
        <v>0</v>
      </c>
      <c r="P137" s="2939" t="s">
        <v>972</v>
      </c>
    </row>
    <row r="138" spans="2:16" hidden="1" x14ac:dyDescent="0.25">
      <c r="B138" s="2952" t="s">
        <v>973</v>
      </c>
      <c r="C138" s="2953" t="s">
        <v>677</v>
      </c>
      <c r="D138" s="2954" t="e">
        <f t="shared" si="4"/>
        <v>#VALUE!</v>
      </c>
      <c r="E138" s="2955">
        <v>0</v>
      </c>
      <c r="F138" s="2956" t="e">
        <v>#VALUE!</v>
      </c>
      <c r="G138" s="2957">
        <v>0</v>
      </c>
      <c r="H138" s="2958" t="e">
        <v>#VALUE!</v>
      </c>
      <c r="I138" s="2955">
        <v>0</v>
      </c>
      <c r="J138" s="2956" t="e">
        <v>#VALUE!</v>
      </c>
      <c r="K138" s="2957">
        <v>0</v>
      </c>
      <c r="L138" s="2958" t="e">
        <v>#VALUE!</v>
      </c>
      <c r="M138" s="2955">
        <v>0</v>
      </c>
      <c r="N138" s="2958" t="e">
        <v>#VALUE!</v>
      </c>
      <c r="O138" s="2951">
        <f t="shared" si="5"/>
        <v>0</v>
      </c>
      <c r="P138" s="2939" t="s">
        <v>973</v>
      </c>
    </row>
    <row r="139" spans="2:16" hidden="1" x14ac:dyDescent="0.25">
      <c r="B139" s="2952" t="s">
        <v>974</v>
      </c>
      <c r="C139" s="2953" t="s">
        <v>678</v>
      </c>
      <c r="D139" s="2954" t="e">
        <f t="shared" si="4"/>
        <v>#VALUE!</v>
      </c>
      <c r="E139" s="2955">
        <v>0</v>
      </c>
      <c r="F139" s="2956" t="e">
        <v>#VALUE!</v>
      </c>
      <c r="G139" s="2957">
        <v>0</v>
      </c>
      <c r="H139" s="2958" t="e">
        <v>#VALUE!</v>
      </c>
      <c r="I139" s="2955">
        <v>0</v>
      </c>
      <c r="J139" s="2956" t="e">
        <v>#VALUE!</v>
      </c>
      <c r="K139" s="2957">
        <v>0</v>
      </c>
      <c r="L139" s="2958" t="e">
        <v>#VALUE!</v>
      </c>
      <c r="M139" s="2955">
        <v>0</v>
      </c>
      <c r="N139" s="2958" t="e">
        <v>#VALUE!</v>
      </c>
      <c r="O139" s="2951">
        <f t="shared" si="5"/>
        <v>0</v>
      </c>
      <c r="P139" s="2939" t="s">
        <v>974</v>
      </c>
    </row>
    <row r="140" spans="2:16" hidden="1" x14ac:dyDescent="0.25">
      <c r="B140" s="2959" t="s">
        <v>477</v>
      </c>
      <c r="C140" s="2960" t="s">
        <v>478</v>
      </c>
      <c r="D140" s="2954" t="e">
        <f t="shared" si="4"/>
        <v>#VALUE!</v>
      </c>
      <c r="E140" s="2955">
        <v>0</v>
      </c>
      <c r="F140" s="2956" t="e">
        <v>#VALUE!</v>
      </c>
      <c r="G140" s="2957">
        <v>0</v>
      </c>
      <c r="H140" s="2958" t="e">
        <v>#VALUE!</v>
      </c>
      <c r="I140" s="2955">
        <v>0</v>
      </c>
      <c r="J140" s="2956" t="e">
        <v>#VALUE!</v>
      </c>
      <c r="K140" s="2957">
        <v>0</v>
      </c>
      <c r="L140" s="2958" t="e">
        <v>#VALUE!</v>
      </c>
      <c r="M140" s="2955">
        <v>0</v>
      </c>
      <c r="N140" s="2958" t="e">
        <v>#VALUE!</v>
      </c>
      <c r="O140" s="2951">
        <f t="shared" si="5"/>
        <v>0</v>
      </c>
      <c r="P140" s="2939" t="s">
        <v>477</v>
      </c>
    </row>
    <row r="141" spans="2:16" hidden="1" x14ac:dyDescent="0.25">
      <c r="B141" s="2959" t="s">
        <v>479</v>
      </c>
      <c r="C141" s="2960" t="s">
        <v>480</v>
      </c>
      <c r="D141" s="2954" t="e">
        <f t="shared" si="4"/>
        <v>#VALUE!</v>
      </c>
      <c r="E141" s="2955">
        <v>0</v>
      </c>
      <c r="F141" s="2956" t="e">
        <v>#VALUE!</v>
      </c>
      <c r="G141" s="2957">
        <v>0</v>
      </c>
      <c r="H141" s="2958" t="e">
        <v>#VALUE!</v>
      </c>
      <c r="I141" s="2955">
        <v>0</v>
      </c>
      <c r="J141" s="2956" t="e">
        <v>#VALUE!</v>
      </c>
      <c r="K141" s="2957">
        <v>0</v>
      </c>
      <c r="L141" s="2958" t="e">
        <v>#VALUE!</v>
      </c>
      <c r="M141" s="2955">
        <v>0</v>
      </c>
      <c r="N141" s="2958" t="e">
        <v>#VALUE!</v>
      </c>
      <c r="O141" s="2951">
        <f t="shared" si="5"/>
        <v>0</v>
      </c>
      <c r="P141" s="2939" t="s">
        <v>479</v>
      </c>
    </row>
    <row r="142" spans="2:16" hidden="1" x14ac:dyDescent="0.25">
      <c r="B142" s="2952" t="s">
        <v>975</v>
      </c>
      <c r="C142" s="2953" t="s">
        <v>572</v>
      </c>
      <c r="D142" s="2954" t="e">
        <f t="shared" si="4"/>
        <v>#VALUE!</v>
      </c>
      <c r="E142" s="2955">
        <v>0</v>
      </c>
      <c r="F142" s="2956" t="e">
        <v>#VALUE!</v>
      </c>
      <c r="G142" s="2957">
        <v>0</v>
      </c>
      <c r="H142" s="2958" t="e">
        <v>#VALUE!</v>
      </c>
      <c r="I142" s="2955">
        <v>0</v>
      </c>
      <c r="J142" s="2956" t="e">
        <v>#VALUE!</v>
      </c>
      <c r="K142" s="2957">
        <v>0</v>
      </c>
      <c r="L142" s="2958" t="e">
        <v>#VALUE!</v>
      </c>
      <c r="M142" s="2955">
        <v>0</v>
      </c>
      <c r="N142" s="2958" t="e">
        <v>#VALUE!</v>
      </c>
      <c r="O142" s="2951">
        <f t="shared" si="5"/>
        <v>0</v>
      </c>
      <c r="P142" s="2939" t="s">
        <v>975</v>
      </c>
    </row>
    <row r="143" spans="2:16" hidden="1" x14ac:dyDescent="0.25">
      <c r="B143" s="2952" t="s">
        <v>976</v>
      </c>
      <c r="C143" s="2953" t="s">
        <v>528</v>
      </c>
      <c r="D143" s="2954" t="e">
        <f t="shared" si="4"/>
        <v>#VALUE!</v>
      </c>
      <c r="E143" s="2955">
        <v>0</v>
      </c>
      <c r="F143" s="2956" t="e">
        <v>#VALUE!</v>
      </c>
      <c r="G143" s="2957">
        <v>0</v>
      </c>
      <c r="H143" s="2958" t="e">
        <v>#VALUE!</v>
      </c>
      <c r="I143" s="2955">
        <v>0</v>
      </c>
      <c r="J143" s="2956" t="e">
        <v>#VALUE!</v>
      </c>
      <c r="K143" s="2957">
        <v>0</v>
      </c>
      <c r="L143" s="2958" t="e">
        <v>#VALUE!</v>
      </c>
      <c r="M143" s="2955">
        <v>0</v>
      </c>
      <c r="N143" s="2958" t="e">
        <v>#VALUE!</v>
      </c>
      <c r="O143" s="2951">
        <f t="shared" si="5"/>
        <v>0</v>
      </c>
      <c r="P143" s="2939" t="s">
        <v>976</v>
      </c>
    </row>
    <row r="144" spans="2:16" hidden="1" x14ac:dyDescent="0.25">
      <c r="B144" s="2952" t="s">
        <v>977</v>
      </c>
      <c r="C144" s="2953" t="s">
        <v>679</v>
      </c>
      <c r="D144" s="2954" t="e">
        <f t="shared" si="4"/>
        <v>#VALUE!</v>
      </c>
      <c r="E144" s="2955">
        <v>0</v>
      </c>
      <c r="F144" s="2956" t="e">
        <v>#VALUE!</v>
      </c>
      <c r="G144" s="2957">
        <v>0</v>
      </c>
      <c r="H144" s="2958" t="e">
        <v>#VALUE!</v>
      </c>
      <c r="I144" s="2955">
        <v>0</v>
      </c>
      <c r="J144" s="2956" t="e">
        <v>#VALUE!</v>
      </c>
      <c r="K144" s="2957">
        <v>0</v>
      </c>
      <c r="L144" s="2958" t="e">
        <v>#VALUE!</v>
      </c>
      <c r="M144" s="2955">
        <v>0</v>
      </c>
      <c r="N144" s="2958" t="e">
        <v>#VALUE!</v>
      </c>
      <c r="O144" s="2951">
        <f t="shared" si="5"/>
        <v>0</v>
      </c>
      <c r="P144" s="2939" t="s">
        <v>977</v>
      </c>
    </row>
    <row r="145" spans="2:16" hidden="1" x14ac:dyDescent="0.25">
      <c r="B145" s="2952" t="s">
        <v>978</v>
      </c>
      <c r="C145" s="2953" t="s">
        <v>530</v>
      </c>
      <c r="D145" s="2954" t="e">
        <f t="shared" si="4"/>
        <v>#VALUE!</v>
      </c>
      <c r="E145" s="2955">
        <v>0</v>
      </c>
      <c r="F145" s="2956" t="e">
        <v>#VALUE!</v>
      </c>
      <c r="G145" s="2957">
        <v>0</v>
      </c>
      <c r="H145" s="2958" t="e">
        <v>#VALUE!</v>
      </c>
      <c r="I145" s="2955">
        <v>0</v>
      </c>
      <c r="J145" s="2956" t="e">
        <v>#VALUE!</v>
      </c>
      <c r="K145" s="2957">
        <v>0</v>
      </c>
      <c r="L145" s="2958" t="e">
        <v>#VALUE!</v>
      </c>
      <c r="M145" s="2955">
        <v>0</v>
      </c>
      <c r="N145" s="2958" t="e">
        <v>#VALUE!</v>
      </c>
      <c r="O145" s="2951">
        <f t="shared" si="5"/>
        <v>0</v>
      </c>
      <c r="P145" s="2939" t="s">
        <v>978</v>
      </c>
    </row>
    <row r="146" spans="2:16" hidden="1" x14ac:dyDescent="0.25">
      <c r="B146" s="2952" t="s">
        <v>979</v>
      </c>
      <c r="C146" s="2953" t="s">
        <v>531</v>
      </c>
      <c r="D146" s="2954" t="e">
        <f t="shared" si="4"/>
        <v>#VALUE!</v>
      </c>
      <c r="E146" s="2955">
        <v>0</v>
      </c>
      <c r="F146" s="2956" t="e">
        <v>#VALUE!</v>
      </c>
      <c r="G146" s="2957">
        <v>0</v>
      </c>
      <c r="H146" s="2958" t="e">
        <v>#VALUE!</v>
      </c>
      <c r="I146" s="2955">
        <v>0</v>
      </c>
      <c r="J146" s="2956" t="e">
        <v>#VALUE!</v>
      </c>
      <c r="K146" s="2957">
        <v>0</v>
      </c>
      <c r="L146" s="2958" t="e">
        <v>#VALUE!</v>
      </c>
      <c r="M146" s="2955">
        <v>0</v>
      </c>
      <c r="N146" s="2958" t="e">
        <v>#VALUE!</v>
      </c>
      <c r="O146" s="2951">
        <f t="shared" si="5"/>
        <v>0</v>
      </c>
      <c r="P146" s="2939" t="s">
        <v>979</v>
      </c>
    </row>
    <row r="147" spans="2:16" hidden="1" x14ac:dyDescent="0.25">
      <c r="B147" s="2952" t="s">
        <v>980</v>
      </c>
      <c r="C147" s="2953" t="s">
        <v>573</v>
      </c>
      <c r="D147" s="2954" t="e">
        <f t="shared" si="4"/>
        <v>#VALUE!</v>
      </c>
      <c r="E147" s="2955">
        <v>0</v>
      </c>
      <c r="F147" s="2956" t="e">
        <v>#VALUE!</v>
      </c>
      <c r="G147" s="2957">
        <v>0</v>
      </c>
      <c r="H147" s="2958" t="e">
        <v>#VALUE!</v>
      </c>
      <c r="I147" s="2955">
        <v>0</v>
      </c>
      <c r="J147" s="2956" t="e">
        <v>#VALUE!</v>
      </c>
      <c r="K147" s="2957">
        <v>0</v>
      </c>
      <c r="L147" s="2958" t="e">
        <v>#VALUE!</v>
      </c>
      <c r="M147" s="2955">
        <v>0</v>
      </c>
      <c r="N147" s="2958" t="e">
        <v>#VALUE!</v>
      </c>
      <c r="O147" s="2951">
        <f t="shared" si="5"/>
        <v>0</v>
      </c>
      <c r="P147" s="2939" t="s">
        <v>980</v>
      </c>
    </row>
    <row r="148" spans="2:16" hidden="1" x14ac:dyDescent="0.25">
      <c r="B148" s="2959" t="s">
        <v>981</v>
      </c>
      <c r="C148" s="2960" t="s">
        <v>682</v>
      </c>
      <c r="D148" s="2954" t="e">
        <f t="shared" si="4"/>
        <v>#VALUE!</v>
      </c>
      <c r="E148" s="2955">
        <v>0</v>
      </c>
      <c r="F148" s="2956" t="e">
        <v>#VALUE!</v>
      </c>
      <c r="G148" s="2957">
        <v>0</v>
      </c>
      <c r="H148" s="2958" t="e">
        <v>#VALUE!</v>
      </c>
      <c r="I148" s="2955">
        <v>0</v>
      </c>
      <c r="J148" s="2956" t="e">
        <v>#VALUE!</v>
      </c>
      <c r="K148" s="2957">
        <v>0</v>
      </c>
      <c r="L148" s="2958" t="e">
        <v>#VALUE!</v>
      </c>
      <c r="M148" s="2955">
        <v>0</v>
      </c>
      <c r="N148" s="2958" t="e">
        <v>#VALUE!</v>
      </c>
      <c r="O148" s="2951">
        <f t="shared" si="5"/>
        <v>0</v>
      </c>
      <c r="P148" s="2939" t="s">
        <v>981</v>
      </c>
    </row>
    <row r="149" spans="2:16" ht="30" hidden="1" x14ac:dyDescent="0.25">
      <c r="B149" s="2959" t="s">
        <v>1423</v>
      </c>
      <c r="C149" s="2960" t="s">
        <v>575</v>
      </c>
      <c r="D149" s="2954" t="e">
        <f t="shared" si="4"/>
        <v>#VALUE!</v>
      </c>
      <c r="E149" s="2961"/>
      <c r="F149" s="2956" t="e">
        <v>#VALUE!</v>
      </c>
      <c r="G149" s="2962"/>
      <c r="H149" s="2958" t="e">
        <v>#VALUE!</v>
      </c>
      <c r="I149" s="2961"/>
      <c r="J149" s="2956" t="e">
        <v>#VALUE!</v>
      </c>
      <c r="K149" s="2962"/>
      <c r="L149" s="2958" t="e">
        <v>#VALUE!</v>
      </c>
      <c r="M149" s="2961"/>
      <c r="N149" s="2958" t="e">
        <v>#VALUE!</v>
      </c>
      <c r="O149" s="2951"/>
      <c r="P149" s="2939" t="s">
        <v>1423</v>
      </c>
    </row>
    <row r="150" spans="2:16" hidden="1" x14ac:dyDescent="0.25">
      <c r="B150" s="2952" t="s">
        <v>982</v>
      </c>
      <c r="C150" s="2953" t="s">
        <v>684</v>
      </c>
      <c r="D150" s="2954" t="e">
        <f t="shared" si="4"/>
        <v>#VALUE!</v>
      </c>
      <c r="E150" s="2955">
        <v>0</v>
      </c>
      <c r="F150" s="2956" t="e">
        <v>#VALUE!</v>
      </c>
      <c r="G150" s="2957">
        <v>0</v>
      </c>
      <c r="H150" s="2958" t="e">
        <v>#VALUE!</v>
      </c>
      <c r="I150" s="2955">
        <v>0</v>
      </c>
      <c r="J150" s="2956" t="e">
        <v>#VALUE!</v>
      </c>
      <c r="K150" s="2957">
        <v>0</v>
      </c>
      <c r="L150" s="2958" t="e">
        <v>#VALUE!</v>
      </c>
      <c r="M150" s="2955">
        <v>0</v>
      </c>
      <c r="N150" s="2958" t="e">
        <v>#VALUE!</v>
      </c>
      <c r="O150" s="2951">
        <f t="shared" si="5"/>
        <v>0</v>
      </c>
      <c r="P150" s="2939" t="s">
        <v>982</v>
      </c>
    </row>
    <row r="151" spans="2:16" hidden="1" x14ac:dyDescent="0.25">
      <c r="B151" s="2952" t="s">
        <v>984</v>
      </c>
      <c r="C151" s="2953" t="s">
        <v>533</v>
      </c>
      <c r="D151" s="2954" t="e">
        <f t="shared" si="4"/>
        <v>#VALUE!</v>
      </c>
      <c r="E151" s="2955">
        <v>0</v>
      </c>
      <c r="F151" s="2956" t="e">
        <v>#VALUE!</v>
      </c>
      <c r="G151" s="2957">
        <v>0</v>
      </c>
      <c r="H151" s="2958" t="e">
        <v>#VALUE!</v>
      </c>
      <c r="I151" s="2955">
        <v>0</v>
      </c>
      <c r="J151" s="2956" t="e">
        <v>#VALUE!</v>
      </c>
      <c r="K151" s="2957">
        <v>0</v>
      </c>
      <c r="L151" s="2958" t="e">
        <v>#VALUE!</v>
      </c>
      <c r="M151" s="2955">
        <v>0</v>
      </c>
      <c r="N151" s="2958" t="e">
        <v>#VALUE!</v>
      </c>
      <c r="O151" s="2951">
        <f t="shared" si="5"/>
        <v>0</v>
      </c>
      <c r="P151" s="2939" t="s">
        <v>984</v>
      </c>
    </row>
    <row r="152" spans="2:16" hidden="1" x14ac:dyDescent="0.25">
      <c r="B152" s="2952" t="s">
        <v>987</v>
      </c>
      <c r="C152" s="2953" t="s">
        <v>536</v>
      </c>
      <c r="D152" s="2954" t="e">
        <f t="shared" si="4"/>
        <v>#VALUE!</v>
      </c>
      <c r="E152" s="2955">
        <v>0</v>
      </c>
      <c r="F152" s="2956" t="e">
        <v>#VALUE!</v>
      </c>
      <c r="G152" s="2957">
        <v>0</v>
      </c>
      <c r="H152" s="2958" t="e">
        <v>#VALUE!</v>
      </c>
      <c r="I152" s="2955">
        <v>0</v>
      </c>
      <c r="J152" s="2956" t="e">
        <v>#VALUE!</v>
      </c>
      <c r="K152" s="2957">
        <v>0</v>
      </c>
      <c r="L152" s="2958" t="e">
        <v>#VALUE!</v>
      </c>
      <c r="M152" s="2955">
        <v>0</v>
      </c>
      <c r="N152" s="2958" t="e">
        <v>#VALUE!</v>
      </c>
      <c r="O152" s="2951">
        <f t="shared" si="5"/>
        <v>0</v>
      </c>
      <c r="P152" s="2939" t="s">
        <v>987</v>
      </c>
    </row>
    <row r="153" spans="2:16" hidden="1" x14ac:dyDescent="0.25">
      <c r="B153" s="2952" t="s">
        <v>988</v>
      </c>
      <c r="C153" s="2953" t="s">
        <v>537</v>
      </c>
      <c r="D153" s="2954" t="e">
        <f t="shared" si="4"/>
        <v>#VALUE!</v>
      </c>
      <c r="E153" s="2955">
        <v>0</v>
      </c>
      <c r="F153" s="2956" t="e">
        <v>#VALUE!</v>
      </c>
      <c r="G153" s="2957">
        <v>0</v>
      </c>
      <c r="H153" s="2958" t="e">
        <v>#VALUE!</v>
      </c>
      <c r="I153" s="2955">
        <v>0</v>
      </c>
      <c r="J153" s="2956" t="e">
        <v>#VALUE!</v>
      </c>
      <c r="K153" s="2957">
        <v>0</v>
      </c>
      <c r="L153" s="2958" t="e">
        <v>#VALUE!</v>
      </c>
      <c r="M153" s="2955">
        <v>0</v>
      </c>
      <c r="N153" s="2958" t="e">
        <v>#VALUE!</v>
      </c>
      <c r="O153" s="2951">
        <f t="shared" si="5"/>
        <v>0</v>
      </c>
      <c r="P153" s="2939" t="s">
        <v>988</v>
      </c>
    </row>
    <row r="154" spans="2:16" hidden="1" x14ac:dyDescent="0.25">
      <c r="B154" s="2952" t="s">
        <v>991</v>
      </c>
      <c r="C154" s="2953" t="s">
        <v>540</v>
      </c>
      <c r="D154" s="2954" t="e">
        <f t="shared" si="4"/>
        <v>#VALUE!</v>
      </c>
      <c r="E154" s="2955">
        <v>0</v>
      </c>
      <c r="F154" s="2956" t="e">
        <v>#VALUE!</v>
      </c>
      <c r="G154" s="2957">
        <v>0</v>
      </c>
      <c r="H154" s="2958" t="e">
        <v>#VALUE!</v>
      </c>
      <c r="I154" s="2955">
        <v>0</v>
      </c>
      <c r="J154" s="2956" t="e">
        <v>#VALUE!</v>
      </c>
      <c r="K154" s="2957">
        <v>0</v>
      </c>
      <c r="L154" s="2958" t="e">
        <v>#VALUE!</v>
      </c>
      <c r="M154" s="2955">
        <v>0</v>
      </c>
      <c r="N154" s="2958" t="e">
        <v>#VALUE!</v>
      </c>
      <c r="O154" s="2951">
        <f t="shared" si="5"/>
        <v>0</v>
      </c>
      <c r="P154" s="2939" t="s">
        <v>991</v>
      </c>
    </row>
    <row r="155" spans="2:16" hidden="1" x14ac:dyDescent="0.25">
      <c r="B155" s="2952" t="s">
        <v>992</v>
      </c>
      <c r="C155" s="2953" t="s">
        <v>541</v>
      </c>
      <c r="D155" s="2954" t="e">
        <f t="shared" si="4"/>
        <v>#VALUE!</v>
      </c>
      <c r="E155" s="2955">
        <v>0</v>
      </c>
      <c r="F155" s="2956" t="e">
        <v>#VALUE!</v>
      </c>
      <c r="G155" s="2957">
        <v>0</v>
      </c>
      <c r="H155" s="2958" t="e">
        <v>#VALUE!</v>
      </c>
      <c r="I155" s="2955">
        <v>0</v>
      </c>
      <c r="J155" s="2956" t="e">
        <v>#VALUE!</v>
      </c>
      <c r="K155" s="2957">
        <v>0</v>
      </c>
      <c r="L155" s="2958" t="e">
        <v>#VALUE!</v>
      </c>
      <c r="M155" s="2955">
        <v>0</v>
      </c>
      <c r="N155" s="2958" t="e">
        <v>#VALUE!</v>
      </c>
      <c r="O155" s="2951">
        <f t="shared" si="5"/>
        <v>0</v>
      </c>
      <c r="P155" s="2939" t="s">
        <v>992</v>
      </c>
    </row>
    <row r="156" spans="2:16" hidden="1" x14ac:dyDescent="0.25">
      <c r="B156" s="2952" t="s">
        <v>994</v>
      </c>
      <c r="C156" s="2953" t="s">
        <v>544</v>
      </c>
      <c r="D156" s="2954" t="e">
        <f t="shared" si="4"/>
        <v>#VALUE!</v>
      </c>
      <c r="E156" s="2955">
        <v>0</v>
      </c>
      <c r="F156" s="2956" t="e">
        <v>#VALUE!</v>
      </c>
      <c r="G156" s="2957">
        <v>0</v>
      </c>
      <c r="H156" s="2958" t="e">
        <v>#VALUE!</v>
      </c>
      <c r="I156" s="2955">
        <v>0</v>
      </c>
      <c r="J156" s="2956" t="e">
        <v>#VALUE!</v>
      </c>
      <c r="K156" s="2957">
        <v>0</v>
      </c>
      <c r="L156" s="2958" t="e">
        <v>#VALUE!</v>
      </c>
      <c r="M156" s="2955">
        <v>0</v>
      </c>
      <c r="N156" s="2958" t="e">
        <v>#VALUE!</v>
      </c>
      <c r="O156" s="2951">
        <f t="shared" si="5"/>
        <v>0</v>
      </c>
      <c r="P156" s="2939" t="s">
        <v>994</v>
      </c>
    </row>
    <row r="157" spans="2:16" hidden="1" x14ac:dyDescent="0.25">
      <c r="B157" s="2952" t="s">
        <v>995</v>
      </c>
      <c r="C157" s="2953" t="s">
        <v>545</v>
      </c>
      <c r="D157" s="2954" t="e">
        <f t="shared" si="4"/>
        <v>#VALUE!</v>
      </c>
      <c r="E157" s="2955">
        <v>0</v>
      </c>
      <c r="F157" s="2956" t="e">
        <v>#VALUE!</v>
      </c>
      <c r="G157" s="2957">
        <v>0</v>
      </c>
      <c r="H157" s="2958" t="e">
        <v>#VALUE!</v>
      </c>
      <c r="I157" s="2955">
        <v>0</v>
      </c>
      <c r="J157" s="2956" t="e">
        <v>#VALUE!</v>
      </c>
      <c r="K157" s="2957">
        <v>0</v>
      </c>
      <c r="L157" s="2958" t="e">
        <v>#VALUE!</v>
      </c>
      <c r="M157" s="2955">
        <v>0</v>
      </c>
      <c r="N157" s="2958" t="e">
        <v>#VALUE!</v>
      </c>
      <c r="O157" s="2951">
        <f t="shared" si="5"/>
        <v>0</v>
      </c>
      <c r="P157" s="2939" t="s">
        <v>995</v>
      </c>
    </row>
    <row r="158" spans="2:16" hidden="1" x14ac:dyDescent="0.25">
      <c r="B158" s="2952" t="s">
        <v>996</v>
      </c>
      <c r="C158" s="2953" t="s">
        <v>546</v>
      </c>
      <c r="D158" s="2954" t="e">
        <f t="shared" si="4"/>
        <v>#VALUE!</v>
      </c>
      <c r="E158" s="2955">
        <v>0</v>
      </c>
      <c r="F158" s="2956" t="e">
        <v>#VALUE!</v>
      </c>
      <c r="G158" s="2957">
        <v>0</v>
      </c>
      <c r="H158" s="2958" t="e">
        <v>#VALUE!</v>
      </c>
      <c r="I158" s="2955">
        <v>0</v>
      </c>
      <c r="J158" s="2956" t="e">
        <v>#VALUE!</v>
      </c>
      <c r="K158" s="2957">
        <v>0</v>
      </c>
      <c r="L158" s="2958" t="e">
        <v>#VALUE!</v>
      </c>
      <c r="M158" s="2955">
        <v>0</v>
      </c>
      <c r="N158" s="2958" t="e">
        <v>#VALUE!</v>
      </c>
      <c r="O158" s="2951">
        <f t="shared" si="5"/>
        <v>0</v>
      </c>
      <c r="P158" s="2939" t="s">
        <v>996</v>
      </c>
    </row>
    <row r="159" spans="2:16" hidden="1" x14ac:dyDescent="0.25">
      <c r="B159" s="2952" t="s">
        <v>997</v>
      </c>
      <c r="C159" s="2953" t="s">
        <v>547</v>
      </c>
      <c r="D159" s="2954" t="e">
        <f t="shared" si="4"/>
        <v>#VALUE!</v>
      </c>
      <c r="E159" s="2955">
        <v>0</v>
      </c>
      <c r="F159" s="2956" t="e">
        <v>#VALUE!</v>
      </c>
      <c r="G159" s="2957">
        <v>0</v>
      </c>
      <c r="H159" s="2958" t="e">
        <v>#VALUE!</v>
      </c>
      <c r="I159" s="2955">
        <v>0</v>
      </c>
      <c r="J159" s="2956" t="e">
        <v>#VALUE!</v>
      </c>
      <c r="K159" s="2957">
        <v>0</v>
      </c>
      <c r="L159" s="2958" t="e">
        <v>#VALUE!</v>
      </c>
      <c r="M159" s="2955">
        <v>0</v>
      </c>
      <c r="N159" s="2958" t="e">
        <v>#VALUE!</v>
      </c>
      <c r="O159" s="2951">
        <f t="shared" si="5"/>
        <v>0</v>
      </c>
      <c r="P159" s="2939" t="s">
        <v>997</v>
      </c>
    </row>
    <row r="160" spans="2:16" hidden="1" x14ac:dyDescent="0.25">
      <c r="B160" s="2952" t="s">
        <v>689</v>
      </c>
      <c r="C160" s="2953" t="s">
        <v>690</v>
      </c>
      <c r="D160" s="2954" t="e">
        <f t="shared" si="4"/>
        <v>#VALUE!</v>
      </c>
      <c r="E160" s="2955">
        <v>0</v>
      </c>
      <c r="F160" s="2956" t="e">
        <v>#VALUE!</v>
      </c>
      <c r="G160" s="2957">
        <v>0</v>
      </c>
      <c r="H160" s="2958" t="e">
        <v>#VALUE!</v>
      </c>
      <c r="I160" s="2955">
        <v>0</v>
      </c>
      <c r="J160" s="2956" t="e">
        <v>#VALUE!</v>
      </c>
      <c r="K160" s="2957">
        <v>0</v>
      </c>
      <c r="L160" s="2958" t="e">
        <v>#VALUE!</v>
      </c>
      <c r="M160" s="2955">
        <v>0</v>
      </c>
      <c r="N160" s="2958" t="e">
        <v>#VALUE!</v>
      </c>
      <c r="O160" s="2951">
        <f t="shared" si="5"/>
        <v>0</v>
      </c>
      <c r="P160" s="2939" t="s">
        <v>689</v>
      </c>
    </row>
    <row r="161" spans="2:16" hidden="1" x14ac:dyDescent="0.25">
      <c r="B161" s="2952" t="s">
        <v>1000</v>
      </c>
      <c r="C161" s="2953" t="s">
        <v>693</v>
      </c>
      <c r="D161" s="2954" t="e">
        <f t="shared" si="4"/>
        <v>#VALUE!</v>
      </c>
      <c r="E161" s="2955">
        <v>0</v>
      </c>
      <c r="F161" s="2956" t="e">
        <v>#VALUE!</v>
      </c>
      <c r="G161" s="2957">
        <v>0</v>
      </c>
      <c r="H161" s="2958" t="e">
        <v>#VALUE!</v>
      </c>
      <c r="I161" s="2955">
        <v>0</v>
      </c>
      <c r="J161" s="2956" t="e">
        <v>#VALUE!</v>
      </c>
      <c r="K161" s="2957">
        <v>0</v>
      </c>
      <c r="L161" s="2958" t="e">
        <v>#VALUE!</v>
      </c>
      <c r="M161" s="2955">
        <v>0</v>
      </c>
      <c r="N161" s="2958" t="e">
        <v>#VALUE!</v>
      </c>
      <c r="O161" s="2951">
        <f t="shared" si="5"/>
        <v>0</v>
      </c>
      <c r="P161" s="2939" t="s">
        <v>1000</v>
      </c>
    </row>
    <row r="162" spans="2:16" hidden="1" x14ac:dyDescent="0.25">
      <c r="B162" s="2959" t="s">
        <v>1001</v>
      </c>
      <c r="C162" s="2960" t="s">
        <v>694</v>
      </c>
      <c r="D162" s="2954" t="e">
        <f t="shared" si="4"/>
        <v>#VALUE!</v>
      </c>
      <c r="E162" s="2955">
        <v>0</v>
      </c>
      <c r="F162" s="2956" t="e">
        <v>#VALUE!</v>
      </c>
      <c r="G162" s="2957">
        <v>0</v>
      </c>
      <c r="H162" s="2958" t="e">
        <v>#VALUE!</v>
      </c>
      <c r="I162" s="2955">
        <v>0</v>
      </c>
      <c r="J162" s="2956" t="e">
        <v>#VALUE!</v>
      </c>
      <c r="K162" s="2957">
        <v>0</v>
      </c>
      <c r="L162" s="2958" t="e">
        <v>#VALUE!</v>
      </c>
      <c r="M162" s="2955">
        <v>0</v>
      </c>
      <c r="N162" s="2958" t="e">
        <v>#VALUE!</v>
      </c>
      <c r="O162" s="2951">
        <f t="shared" si="5"/>
        <v>0</v>
      </c>
      <c r="P162" s="2939" t="s">
        <v>1001</v>
      </c>
    </row>
    <row r="163" spans="2:16" hidden="1" x14ac:dyDescent="0.25">
      <c r="B163" s="2959" t="s">
        <v>1002</v>
      </c>
      <c r="C163" s="2960" t="s">
        <v>695</v>
      </c>
      <c r="D163" s="2954" t="e">
        <f t="shared" si="4"/>
        <v>#VALUE!</v>
      </c>
      <c r="E163" s="2955">
        <v>0</v>
      </c>
      <c r="F163" s="2956" t="e">
        <v>#VALUE!</v>
      </c>
      <c r="G163" s="2957">
        <v>0</v>
      </c>
      <c r="H163" s="2958" t="e">
        <v>#VALUE!</v>
      </c>
      <c r="I163" s="2955">
        <v>0</v>
      </c>
      <c r="J163" s="2956" t="e">
        <v>#VALUE!</v>
      </c>
      <c r="K163" s="2957">
        <v>0</v>
      </c>
      <c r="L163" s="2958" t="e">
        <v>#VALUE!</v>
      </c>
      <c r="M163" s="2955">
        <v>0</v>
      </c>
      <c r="N163" s="2958" t="e">
        <v>#VALUE!</v>
      </c>
      <c r="O163" s="2951">
        <f t="shared" si="5"/>
        <v>0</v>
      </c>
      <c r="P163" s="2939" t="s">
        <v>1002</v>
      </c>
    </row>
    <row r="164" spans="2:16" ht="30" hidden="1" x14ac:dyDescent="0.25">
      <c r="B164" s="2959" t="s">
        <v>1003</v>
      </c>
      <c r="C164" s="2960" t="s">
        <v>696</v>
      </c>
      <c r="D164" s="2954" t="e">
        <f t="shared" si="4"/>
        <v>#VALUE!</v>
      </c>
      <c r="E164" s="2955">
        <v>0</v>
      </c>
      <c r="F164" s="2956" t="e">
        <v>#VALUE!</v>
      </c>
      <c r="G164" s="2957">
        <v>0</v>
      </c>
      <c r="H164" s="2958" t="e">
        <v>#VALUE!</v>
      </c>
      <c r="I164" s="2955">
        <v>0</v>
      </c>
      <c r="J164" s="2956" t="e">
        <v>#VALUE!</v>
      </c>
      <c r="K164" s="2957">
        <v>0</v>
      </c>
      <c r="L164" s="2958" t="e">
        <v>#VALUE!</v>
      </c>
      <c r="M164" s="2955">
        <v>0</v>
      </c>
      <c r="N164" s="2958" t="e">
        <v>#VALUE!</v>
      </c>
      <c r="O164" s="2951">
        <f t="shared" si="5"/>
        <v>0</v>
      </c>
      <c r="P164" s="2939" t="s">
        <v>1003</v>
      </c>
    </row>
    <row r="165" spans="2:16" hidden="1" x14ac:dyDescent="0.25">
      <c r="B165" s="2952" t="s">
        <v>1004</v>
      </c>
      <c r="C165" s="2953" t="s">
        <v>697</v>
      </c>
      <c r="D165" s="2954" t="e">
        <f t="shared" si="4"/>
        <v>#VALUE!</v>
      </c>
      <c r="E165" s="2955">
        <v>0</v>
      </c>
      <c r="F165" s="2956" t="e">
        <v>#VALUE!</v>
      </c>
      <c r="G165" s="2957">
        <v>0</v>
      </c>
      <c r="H165" s="2958" t="e">
        <v>#VALUE!</v>
      </c>
      <c r="I165" s="2955">
        <v>0</v>
      </c>
      <c r="J165" s="2956" t="e">
        <v>#VALUE!</v>
      </c>
      <c r="K165" s="2957">
        <v>0</v>
      </c>
      <c r="L165" s="2958" t="e">
        <v>#VALUE!</v>
      </c>
      <c r="M165" s="2955">
        <v>0</v>
      </c>
      <c r="N165" s="2958" t="e">
        <v>#VALUE!</v>
      </c>
      <c r="O165" s="2951">
        <f t="shared" si="5"/>
        <v>0</v>
      </c>
      <c r="P165" s="2939" t="s">
        <v>1004</v>
      </c>
    </row>
    <row r="166" spans="2:16" hidden="1" x14ac:dyDescent="0.25">
      <c r="B166" s="2959" t="s">
        <v>1005</v>
      </c>
      <c r="C166" s="2960" t="s">
        <v>698</v>
      </c>
      <c r="D166" s="2954" t="e">
        <f t="shared" si="4"/>
        <v>#VALUE!</v>
      </c>
      <c r="E166" s="2955">
        <v>0</v>
      </c>
      <c r="F166" s="2956" t="e">
        <v>#VALUE!</v>
      </c>
      <c r="G166" s="2957">
        <v>0</v>
      </c>
      <c r="H166" s="2958" t="e">
        <v>#VALUE!</v>
      </c>
      <c r="I166" s="2955">
        <v>0</v>
      </c>
      <c r="J166" s="2956" t="e">
        <v>#VALUE!</v>
      </c>
      <c r="K166" s="2957">
        <v>0</v>
      </c>
      <c r="L166" s="2958" t="e">
        <v>#VALUE!</v>
      </c>
      <c r="M166" s="2955">
        <v>0</v>
      </c>
      <c r="N166" s="2958" t="e">
        <v>#VALUE!</v>
      </c>
      <c r="O166" s="2951">
        <f t="shared" si="5"/>
        <v>0</v>
      </c>
      <c r="P166" s="2939" t="s">
        <v>1005</v>
      </c>
    </row>
    <row r="167" spans="2:16" hidden="1" x14ac:dyDescent="0.25">
      <c r="B167" s="2959" t="s">
        <v>1006</v>
      </c>
      <c r="C167" s="2960" t="s">
        <v>699</v>
      </c>
      <c r="D167" s="2954" t="e">
        <f t="shared" si="4"/>
        <v>#VALUE!</v>
      </c>
      <c r="E167" s="2955">
        <v>0</v>
      </c>
      <c r="F167" s="2956" t="e">
        <v>#VALUE!</v>
      </c>
      <c r="G167" s="2957">
        <v>0</v>
      </c>
      <c r="H167" s="2958" t="e">
        <v>#VALUE!</v>
      </c>
      <c r="I167" s="2955">
        <v>0</v>
      </c>
      <c r="J167" s="2956" t="e">
        <v>#VALUE!</v>
      </c>
      <c r="K167" s="2957">
        <v>0</v>
      </c>
      <c r="L167" s="2958" t="e">
        <v>#VALUE!</v>
      </c>
      <c r="M167" s="2955">
        <v>0</v>
      </c>
      <c r="N167" s="2958" t="e">
        <v>#VALUE!</v>
      </c>
      <c r="O167" s="2951">
        <f t="shared" si="5"/>
        <v>0</v>
      </c>
      <c r="P167" s="2939" t="s">
        <v>1006</v>
      </c>
    </row>
    <row r="168" spans="2:16" hidden="1" x14ac:dyDescent="0.25">
      <c r="B168" s="2952" t="s">
        <v>1007</v>
      </c>
      <c r="C168" s="2953" t="s">
        <v>1463</v>
      </c>
      <c r="D168" s="2954" t="e">
        <f t="shared" si="4"/>
        <v>#VALUE!</v>
      </c>
      <c r="E168" s="2955">
        <v>0</v>
      </c>
      <c r="F168" s="2956" t="e">
        <v>#VALUE!</v>
      </c>
      <c r="G168" s="2957">
        <v>0</v>
      </c>
      <c r="H168" s="2958" t="e">
        <v>#VALUE!</v>
      </c>
      <c r="I168" s="2955">
        <v>0</v>
      </c>
      <c r="J168" s="2956" t="e">
        <v>#VALUE!</v>
      </c>
      <c r="K168" s="2957">
        <v>0</v>
      </c>
      <c r="L168" s="2958" t="e">
        <v>#VALUE!</v>
      </c>
      <c r="M168" s="2955">
        <v>0</v>
      </c>
      <c r="N168" s="2958" t="e">
        <v>#VALUE!</v>
      </c>
      <c r="O168" s="2951">
        <f t="shared" si="5"/>
        <v>0</v>
      </c>
      <c r="P168" s="2939" t="s">
        <v>1007</v>
      </c>
    </row>
    <row r="169" spans="2:16" hidden="1" x14ac:dyDescent="0.25">
      <c r="B169" s="2952" t="s">
        <v>1009</v>
      </c>
      <c r="C169" s="2953" t="s">
        <v>702</v>
      </c>
      <c r="D169" s="2954" t="e">
        <f t="shared" si="4"/>
        <v>#VALUE!</v>
      </c>
      <c r="E169" s="2955">
        <v>0</v>
      </c>
      <c r="F169" s="2956" t="e">
        <v>#VALUE!</v>
      </c>
      <c r="G169" s="2957">
        <v>0</v>
      </c>
      <c r="H169" s="2958" t="e">
        <v>#VALUE!</v>
      </c>
      <c r="I169" s="2955">
        <v>0</v>
      </c>
      <c r="J169" s="2956" t="e">
        <v>#VALUE!</v>
      </c>
      <c r="K169" s="2957">
        <v>0</v>
      </c>
      <c r="L169" s="2958" t="e">
        <v>#VALUE!</v>
      </c>
      <c r="M169" s="2955">
        <v>0</v>
      </c>
      <c r="N169" s="2958" t="e">
        <v>#VALUE!</v>
      </c>
      <c r="O169" s="2951">
        <f t="shared" si="5"/>
        <v>0</v>
      </c>
      <c r="P169" s="2939" t="s">
        <v>1009</v>
      </c>
    </row>
    <row r="170" spans="2:16" hidden="1" x14ac:dyDescent="0.25">
      <c r="B170" s="2952" t="s">
        <v>1010</v>
      </c>
      <c r="C170" s="2953" t="s">
        <v>703</v>
      </c>
      <c r="D170" s="2954" t="e">
        <f t="shared" si="4"/>
        <v>#VALUE!</v>
      </c>
      <c r="E170" s="2955">
        <v>0</v>
      </c>
      <c r="F170" s="2956" t="e">
        <v>#VALUE!</v>
      </c>
      <c r="G170" s="2957">
        <v>0</v>
      </c>
      <c r="H170" s="2958" t="e">
        <v>#VALUE!</v>
      </c>
      <c r="I170" s="2955">
        <v>0</v>
      </c>
      <c r="J170" s="2956" t="e">
        <v>#VALUE!</v>
      </c>
      <c r="K170" s="2957">
        <v>0</v>
      </c>
      <c r="L170" s="2958" t="e">
        <v>#VALUE!</v>
      </c>
      <c r="M170" s="2955">
        <v>0</v>
      </c>
      <c r="N170" s="2958" t="e">
        <v>#VALUE!</v>
      </c>
      <c r="O170" s="2951">
        <f t="shared" si="5"/>
        <v>0</v>
      </c>
      <c r="P170" s="2939" t="s">
        <v>1010</v>
      </c>
    </row>
    <row r="171" spans="2:16" hidden="1" x14ac:dyDescent="0.25">
      <c r="B171" s="2952" t="s">
        <v>1011</v>
      </c>
      <c r="C171" s="2953" t="s">
        <v>704</v>
      </c>
      <c r="D171" s="2954" t="e">
        <f t="shared" si="4"/>
        <v>#VALUE!</v>
      </c>
      <c r="E171" s="2955">
        <v>0</v>
      </c>
      <c r="F171" s="2956" t="e">
        <v>#VALUE!</v>
      </c>
      <c r="G171" s="2957">
        <v>0</v>
      </c>
      <c r="H171" s="2958" t="e">
        <v>#VALUE!</v>
      </c>
      <c r="I171" s="2955">
        <v>0</v>
      </c>
      <c r="J171" s="2956" t="e">
        <v>#VALUE!</v>
      </c>
      <c r="K171" s="2957">
        <v>0</v>
      </c>
      <c r="L171" s="2958" t="e">
        <v>#VALUE!</v>
      </c>
      <c r="M171" s="2955">
        <v>0</v>
      </c>
      <c r="N171" s="2958" t="e">
        <v>#VALUE!</v>
      </c>
      <c r="O171" s="2951">
        <f t="shared" si="5"/>
        <v>0</v>
      </c>
      <c r="P171" s="2939" t="s">
        <v>1011</v>
      </c>
    </row>
    <row r="172" spans="2:16" hidden="1" x14ac:dyDescent="0.25">
      <c r="B172" s="2952" t="s">
        <v>1012</v>
      </c>
      <c r="C172" s="2953" t="s">
        <v>550</v>
      </c>
      <c r="D172" s="2954" t="e">
        <f t="shared" si="4"/>
        <v>#VALUE!</v>
      </c>
      <c r="E172" s="2955">
        <v>0</v>
      </c>
      <c r="F172" s="2956" t="e">
        <v>#VALUE!</v>
      </c>
      <c r="G172" s="2957">
        <v>0</v>
      </c>
      <c r="H172" s="2958" t="e">
        <v>#VALUE!</v>
      </c>
      <c r="I172" s="2955">
        <v>0</v>
      </c>
      <c r="J172" s="2956" t="e">
        <v>#VALUE!</v>
      </c>
      <c r="K172" s="2957">
        <v>0</v>
      </c>
      <c r="L172" s="2958" t="e">
        <v>#VALUE!</v>
      </c>
      <c r="M172" s="2955">
        <v>0</v>
      </c>
      <c r="N172" s="2958" t="e">
        <v>#VALUE!</v>
      </c>
      <c r="O172" s="2951">
        <f t="shared" si="5"/>
        <v>0</v>
      </c>
      <c r="P172" s="2939" t="s">
        <v>1012</v>
      </c>
    </row>
    <row r="173" spans="2:16" hidden="1" x14ac:dyDescent="0.25">
      <c r="B173" s="2952" t="s">
        <v>1013</v>
      </c>
      <c r="C173" s="2953" t="s">
        <v>553</v>
      </c>
      <c r="D173" s="2954" t="e">
        <f t="shared" si="4"/>
        <v>#VALUE!</v>
      </c>
      <c r="E173" s="2955">
        <v>0</v>
      </c>
      <c r="F173" s="2956" t="e">
        <v>#VALUE!</v>
      </c>
      <c r="G173" s="2957">
        <v>0</v>
      </c>
      <c r="H173" s="2958" t="e">
        <v>#VALUE!</v>
      </c>
      <c r="I173" s="2955">
        <v>0</v>
      </c>
      <c r="J173" s="2956" t="e">
        <v>#VALUE!</v>
      </c>
      <c r="K173" s="2957">
        <v>0</v>
      </c>
      <c r="L173" s="2958" t="e">
        <v>#VALUE!</v>
      </c>
      <c r="M173" s="2955">
        <v>0</v>
      </c>
      <c r="N173" s="2958" t="e">
        <v>#VALUE!</v>
      </c>
      <c r="O173" s="2951">
        <f t="shared" si="5"/>
        <v>0</v>
      </c>
      <c r="P173" s="2939" t="s">
        <v>1013</v>
      </c>
    </row>
    <row r="174" spans="2:16" hidden="1" x14ac:dyDescent="0.25">
      <c r="B174" s="2952" t="s">
        <v>1015</v>
      </c>
      <c r="C174" s="2953" t="s">
        <v>1464</v>
      </c>
      <c r="D174" s="2954" t="e">
        <f t="shared" si="4"/>
        <v>#VALUE!</v>
      </c>
      <c r="E174" s="2955">
        <v>0</v>
      </c>
      <c r="F174" s="2956" t="e">
        <v>#VALUE!</v>
      </c>
      <c r="G174" s="2957">
        <v>0</v>
      </c>
      <c r="H174" s="2958" t="e">
        <v>#VALUE!</v>
      </c>
      <c r="I174" s="2955">
        <v>0</v>
      </c>
      <c r="J174" s="2956" t="e">
        <v>#VALUE!</v>
      </c>
      <c r="K174" s="2957">
        <v>0</v>
      </c>
      <c r="L174" s="2958" t="e">
        <v>#VALUE!</v>
      </c>
      <c r="M174" s="2955">
        <v>0</v>
      </c>
      <c r="N174" s="2958" t="e">
        <v>#VALUE!</v>
      </c>
      <c r="O174" s="2951">
        <f t="shared" si="5"/>
        <v>0</v>
      </c>
      <c r="P174" s="2939" t="s">
        <v>1015</v>
      </c>
    </row>
    <row r="175" spans="2:16" ht="30" hidden="1" x14ac:dyDescent="0.25">
      <c r="B175" s="2959" t="s">
        <v>1016</v>
      </c>
      <c r="C175" s="2960" t="s">
        <v>1465</v>
      </c>
      <c r="D175" s="2954" t="e">
        <f t="shared" si="4"/>
        <v>#VALUE!</v>
      </c>
      <c r="E175" s="2955">
        <v>0</v>
      </c>
      <c r="F175" s="2956" t="e">
        <v>#VALUE!</v>
      </c>
      <c r="G175" s="2957">
        <v>0</v>
      </c>
      <c r="H175" s="2958" t="e">
        <v>#VALUE!</v>
      </c>
      <c r="I175" s="2955">
        <v>0</v>
      </c>
      <c r="J175" s="2956" t="e">
        <v>#VALUE!</v>
      </c>
      <c r="K175" s="2957">
        <v>0</v>
      </c>
      <c r="L175" s="2958" t="e">
        <v>#VALUE!</v>
      </c>
      <c r="M175" s="2955">
        <v>0</v>
      </c>
      <c r="N175" s="2958" t="e">
        <v>#VALUE!</v>
      </c>
      <c r="O175" s="2951">
        <f t="shared" si="5"/>
        <v>0</v>
      </c>
      <c r="P175" s="2939" t="s">
        <v>1016</v>
      </c>
    </row>
    <row r="176" spans="2:16" hidden="1" x14ac:dyDescent="0.25">
      <c r="B176" s="2952" t="s">
        <v>1017</v>
      </c>
      <c r="C176" s="2953" t="s">
        <v>710</v>
      </c>
      <c r="D176" s="2954" t="e">
        <f t="shared" si="4"/>
        <v>#VALUE!</v>
      </c>
      <c r="E176" s="2955">
        <v>0</v>
      </c>
      <c r="F176" s="2956" t="e">
        <v>#VALUE!</v>
      </c>
      <c r="G176" s="2957">
        <v>0</v>
      </c>
      <c r="H176" s="2958" t="e">
        <v>#VALUE!</v>
      </c>
      <c r="I176" s="2955">
        <v>0</v>
      </c>
      <c r="J176" s="2956" t="e">
        <v>#VALUE!</v>
      </c>
      <c r="K176" s="2957">
        <v>0</v>
      </c>
      <c r="L176" s="2958" t="e">
        <v>#VALUE!</v>
      </c>
      <c r="M176" s="2955">
        <v>0</v>
      </c>
      <c r="N176" s="2958" t="e">
        <v>#VALUE!</v>
      </c>
      <c r="O176" s="2951">
        <f t="shared" si="5"/>
        <v>0</v>
      </c>
      <c r="P176" s="2939" t="s">
        <v>1017</v>
      </c>
    </row>
    <row r="177" spans="2:16" hidden="1" x14ac:dyDescent="0.25">
      <c r="B177" s="2952" t="s">
        <v>1018</v>
      </c>
      <c r="C177" s="2953" t="s">
        <v>1466</v>
      </c>
      <c r="D177" s="2954" t="e">
        <f t="shared" si="4"/>
        <v>#VALUE!</v>
      </c>
      <c r="E177" s="2955">
        <v>0</v>
      </c>
      <c r="F177" s="2956" t="e">
        <v>#VALUE!</v>
      </c>
      <c r="G177" s="2957">
        <v>0</v>
      </c>
      <c r="H177" s="2958" t="e">
        <v>#VALUE!</v>
      </c>
      <c r="I177" s="2955">
        <v>0</v>
      </c>
      <c r="J177" s="2956" t="e">
        <v>#VALUE!</v>
      </c>
      <c r="K177" s="2957">
        <v>0</v>
      </c>
      <c r="L177" s="2958" t="e">
        <v>#VALUE!</v>
      </c>
      <c r="M177" s="2955">
        <v>0</v>
      </c>
      <c r="N177" s="2958" t="e">
        <v>#VALUE!</v>
      </c>
      <c r="O177" s="2951">
        <f t="shared" si="5"/>
        <v>0</v>
      </c>
      <c r="P177" s="2939" t="s">
        <v>1018</v>
      </c>
    </row>
    <row r="178" spans="2:16" hidden="1" x14ac:dyDescent="0.25">
      <c r="B178" s="2952" t="s">
        <v>1019</v>
      </c>
      <c r="C178" s="2953" t="s">
        <v>712</v>
      </c>
      <c r="D178" s="2954" t="e">
        <f t="shared" si="4"/>
        <v>#VALUE!</v>
      </c>
      <c r="E178" s="2955">
        <v>0</v>
      </c>
      <c r="F178" s="2956" t="e">
        <v>#VALUE!</v>
      </c>
      <c r="G178" s="2957">
        <v>0</v>
      </c>
      <c r="H178" s="2958" t="e">
        <v>#VALUE!</v>
      </c>
      <c r="I178" s="2955">
        <v>0</v>
      </c>
      <c r="J178" s="2956" t="e">
        <v>#VALUE!</v>
      </c>
      <c r="K178" s="2957">
        <v>0</v>
      </c>
      <c r="L178" s="2958" t="e">
        <v>#VALUE!</v>
      </c>
      <c r="M178" s="2955">
        <v>0</v>
      </c>
      <c r="N178" s="2958" t="e">
        <v>#VALUE!</v>
      </c>
      <c r="O178" s="2951">
        <f t="shared" si="5"/>
        <v>0</v>
      </c>
      <c r="P178" s="2939" t="s">
        <v>1019</v>
      </c>
    </row>
    <row r="179" spans="2:16" hidden="1" x14ac:dyDescent="0.25">
      <c r="B179" s="2952" t="s">
        <v>1020</v>
      </c>
      <c r="C179" s="2953" t="s">
        <v>713</v>
      </c>
      <c r="D179" s="2954" t="e">
        <f t="shared" si="4"/>
        <v>#VALUE!</v>
      </c>
      <c r="E179" s="2955">
        <v>0</v>
      </c>
      <c r="F179" s="2956" t="e">
        <v>#VALUE!</v>
      </c>
      <c r="G179" s="2957">
        <v>0</v>
      </c>
      <c r="H179" s="2958" t="e">
        <v>#VALUE!</v>
      </c>
      <c r="I179" s="2955">
        <v>0</v>
      </c>
      <c r="J179" s="2956" t="e">
        <v>#VALUE!</v>
      </c>
      <c r="K179" s="2957">
        <v>0</v>
      </c>
      <c r="L179" s="2958" t="e">
        <v>#VALUE!</v>
      </c>
      <c r="M179" s="2955">
        <v>0</v>
      </c>
      <c r="N179" s="2958" t="e">
        <v>#VALUE!</v>
      </c>
      <c r="O179" s="2951">
        <f t="shared" si="5"/>
        <v>0</v>
      </c>
      <c r="P179" s="2939" t="s">
        <v>1020</v>
      </c>
    </row>
    <row r="180" spans="2:16" hidden="1" x14ac:dyDescent="0.25">
      <c r="B180" s="2952" t="s">
        <v>1021</v>
      </c>
      <c r="C180" s="2953" t="s">
        <v>714</v>
      </c>
      <c r="D180" s="2954" t="e">
        <f t="shared" si="4"/>
        <v>#VALUE!</v>
      </c>
      <c r="E180" s="2955">
        <v>0</v>
      </c>
      <c r="F180" s="2956" t="e">
        <v>#VALUE!</v>
      </c>
      <c r="G180" s="2957">
        <v>0</v>
      </c>
      <c r="H180" s="2958" t="e">
        <v>#VALUE!</v>
      </c>
      <c r="I180" s="2955">
        <v>0</v>
      </c>
      <c r="J180" s="2956" t="e">
        <v>#VALUE!</v>
      </c>
      <c r="K180" s="2957">
        <v>0</v>
      </c>
      <c r="L180" s="2958" t="e">
        <v>#VALUE!</v>
      </c>
      <c r="M180" s="2955">
        <v>0</v>
      </c>
      <c r="N180" s="2958" t="e">
        <v>#VALUE!</v>
      </c>
      <c r="O180" s="2951">
        <f t="shared" si="5"/>
        <v>0</v>
      </c>
      <c r="P180" s="2939" t="s">
        <v>1021</v>
      </c>
    </row>
    <row r="181" spans="2:16" hidden="1" x14ac:dyDescent="0.25">
      <c r="B181" s="2952" t="s">
        <v>1022</v>
      </c>
      <c r="C181" s="2953" t="s">
        <v>715</v>
      </c>
      <c r="D181" s="2954" t="e">
        <f t="shared" si="4"/>
        <v>#VALUE!</v>
      </c>
      <c r="E181" s="2955">
        <v>0</v>
      </c>
      <c r="F181" s="2956" t="e">
        <v>#VALUE!</v>
      </c>
      <c r="G181" s="2957">
        <v>0</v>
      </c>
      <c r="H181" s="2958" t="e">
        <v>#VALUE!</v>
      </c>
      <c r="I181" s="2955">
        <v>0</v>
      </c>
      <c r="J181" s="2956" t="e">
        <v>#VALUE!</v>
      </c>
      <c r="K181" s="2957">
        <v>0</v>
      </c>
      <c r="L181" s="2958" t="e">
        <v>#VALUE!</v>
      </c>
      <c r="M181" s="2955">
        <v>0</v>
      </c>
      <c r="N181" s="2958" t="e">
        <v>#VALUE!</v>
      </c>
      <c r="O181" s="2951">
        <f t="shared" si="5"/>
        <v>0</v>
      </c>
      <c r="P181" s="2939" t="s">
        <v>1022</v>
      </c>
    </row>
    <row r="182" spans="2:16" hidden="1" x14ac:dyDescent="0.25">
      <c r="B182" s="2952" t="s">
        <v>1028</v>
      </c>
      <c r="C182" s="2953" t="s">
        <v>721</v>
      </c>
      <c r="D182" s="2954" t="e">
        <f t="shared" si="4"/>
        <v>#VALUE!</v>
      </c>
      <c r="E182" s="2955">
        <v>0</v>
      </c>
      <c r="F182" s="2956" t="e">
        <v>#VALUE!</v>
      </c>
      <c r="G182" s="2957">
        <v>0</v>
      </c>
      <c r="H182" s="2958" t="e">
        <v>#VALUE!</v>
      </c>
      <c r="I182" s="2955">
        <v>0</v>
      </c>
      <c r="J182" s="2956" t="e">
        <v>#VALUE!</v>
      </c>
      <c r="K182" s="2957">
        <v>0</v>
      </c>
      <c r="L182" s="2958" t="e">
        <v>#VALUE!</v>
      </c>
      <c r="M182" s="2955">
        <v>0</v>
      </c>
      <c r="N182" s="2958" t="e">
        <v>#VALUE!</v>
      </c>
      <c r="O182" s="2951">
        <f t="shared" si="5"/>
        <v>0</v>
      </c>
      <c r="P182" s="2939" t="s">
        <v>1027</v>
      </c>
    </row>
    <row r="183" spans="2:16" hidden="1" x14ac:dyDescent="0.25">
      <c r="B183" s="2952" t="s">
        <v>1029</v>
      </c>
      <c r="C183" s="2953" t="s">
        <v>722</v>
      </c>
      <c r="D183" s="2954" t="e">
        <f t="shared" si="4"/>
        <v>#VALUE!</v>
      </c>
      <c r="E183" s="2955">
        <v>0</v>
      </c>
      <c r="F183" s="2956" t="e">
        <v>#VALUE!</v>
      </c>
      <c r="G183" s="2957">
        <v>0</v>
      </c>
      <c r="H183" s="2958" t="e">
        <v>#VALUE!</v>
      </c>
      <c r="I183" s="2955">
        <v>0</v>
      </c>
      <c r="J183" s="2956" t="e">
        <v>#VALUE!</v>
      </c>
      <c r="K183" s="2957">
        <v>0</v>
      </c>
      <c r="L183" s="2958" t="e">
        <v>#VALUE!</v>
      </c>
      <c r="M183" s="2955">
        <v>0</v>
      </c>
      <c r="N183" s="2958" t="e">
        <v>#VALUE!</v>
      </c>
      <c r="O183" s="2951">
        <f t="shared" si="5"/>
        <v>0</v>
      </c>
      <c r="P183" s="2939" t="s">
        <v>1028</v>
      </c>
    </row>
    <row r="184" spans="2:16" hidden="1" x14ac:dyDescent="0.25">
      <c r="B184" s="2952" t="s">
        <v>1030</v>
      </c>
      <c r="C184" s="2953" t="s">
        <v>723</v>
      </c>
      <c r="D184" s="2954" t="e">
        <f t="shared" si="4"/>
        <v>#VALUE!</v>
      </c>
      <c r="E184" s="2955">
        <v>0</v>
      </c>
      <c r="F184" s="2956" t="e">
        <v>#VALUE!</v>
      </c>
      <c r="G184" s="2957">
        <v>0</v>
      </c>
      <c r="H184" s="2958" t="e">
        <v>#VALUE!</v>
      </c>
      <c r="I184" s="2955">
        <v>0</v>
      </c>
      <c r="J184" s="2956" t="e">
        <v>#VALUE!</v>
      </c>
      <c r="K184" s="2957">
        <v>0</v>
      </c>
      <c r="L184" s="2958" t="e">
        <v>#VALUE!</v>
      </c>
      <c r="M184" s="2955">
        <v>0</v>
      </c>
      <c r="N184" s="2958" t="e">
        <v>#VALUE!</v>
      </c>
      <c r="O184" s="2951">
        <f t="shared" si="5"/>
        <v>0</v>
      </c>
      <c r="P184" s="2939" t="s">
        <v>1029</v>
      </c>
    </row>
    <row r="185" spans="2:16" hidden="1" x14ac:dyDescent="0.25">
      <c r="B185" s="2952" t="s">
        <v>1033</v>
      </c>
      <c r="C185" s="2953" t="s">
        <v>725</v>
      </c>
      <c r="D185" s="2954" t="e">
        <f t="shared" si="4"/>
        <v>#VALUE!</v>
      </c>
      <c r="E185" s="2955">
        <v>0</v>
      </c>
      <c r="F185" s="2956" t="e">
        <v>#VALUE!</v>
      </c>
      <c r="G185" s="2957">
        <v>0</v>
      </c>
      <c r="H185" s="2958" t="e">
        <v>#VALUE!</v>
      </c>
      <c r="I185" s="2955">
        <v>0</v>
      </c>
      <c r="J185" s="2956" t="e">
        <v>#VALUE!</v>
      </c>
      <c r="K185" s="2957">
        <v>0</v>
      </c>
      <c r="L185" s="2958" t="e">
        <v>#VALUE!</v>
      </c>
      <c r="M185" s="2955">
        <v>0</v>
      </c>
      <c r="N185" s="2958" t="e">
        <v>#VALUE!</v>
      </c>
      <c r="O185" s="2951">
        <f t="shared" si="5"/>
        <v>0</v>
      </c>
      <c r="P185" s="2939" t="s">
        <v>1031</v>
      </c>
    </row>
    <row r="186" spans="2:16" hidden="1" x14ac:dyDescent="0.25">
      <c r="B186" s="2952" t="s">
        <v>1034</v>
      </c>
      <c r="C186" s="2953" t="s">
        <v>726</v>
      </c>
      <c r="D186" s="2954" t="e">
        <f t="shared" si="4"/>
        <v>#VALUE!</v>
      </c>
      <c r="E186" s="2955">
        <v>0</v>
      </c>
      <c r="F186" s="2956" t="e">
        <v>#VALUE!</v>
      </c>
      <c r="G186" s="2957">
        <v>0</v>
      </c>
      <c r="H186" s="2958" t="e">
        <v>#VALUE!</v>
      </c>
      <c r="I186" s="2955">
        <v>0</v>
      </c>
      <c r="J186" s="2956" t="e">
        <v>#VALUE!</v>
      </c>
      <c r="K186" s="2957">
        <v>0</v>
      </c>
      <c r="L186" s="2958" t="e">
        <v>#VALUE!</v>
      </c>
      <c r="M186" s="2955">
        <v>0</v>
      </c>
      <c r="N186" s="2958" t="e">
        <v>#VALUE!</v>
      </c>
      <c r="O186" s="2951">
        <f t="shared" si="5"/>
        <v>0</v>
      </c>
      <c r="P186" s="2939" t="s">
        <v>1033</v>
      </c>
    </row>
    <row r="187" spans="2:16" ht="30" hidden="1" x14ac:dyDescent="0.25">
      <c r="B187" s="2959" t="s">
        <v>727</v>
      </c>
      <c r="C187" s="2960" t="s">
        <v>728</v>
      </c>
      <c r="D187" s="2954" t="e">
        <f t="shared" si="4"/>
        <v>#VALUE!</v>
      </c>
      <c r="E187" s="2955">
        <v>0</v>
      </c>
      <c r="F187" s="2956" t="e">
        <v>#VALUE!</v>
      </c>
      <c r="G187" s="2957">
        <v>0</v>
      </c>
      <c r="H187" s="2958" t="e">
        <v>#VALUE!</v>
      </c>
      <c r="I187" s="2955">
        <v>0</v>
      </c>
      <c r="J187" s="2956" t="e">
        <v>#VALUE!</v>
      </c>
      <c r="K187" s="2957">
        <v>0</v>
      </c>
      <c r="L187" s="2958" t="e">
        <v>#VALUE!</v>
      </c>
      <c r="M187" s="2955">
        <v>0</v>
      </c>
      <c r="N187" s="2958" t="e">
        <v>#VALUE!</v>
      </c>
      <c r="O187" s="2951">
        <f t="shared" si="5"/>
        <v>0</v>
      </c>
      <c r="P187" s="2939" t="s">
        <v>1034</v>
      </c>
    </row>
    <row r="188" spans="2:16" hidden="1" x14ac:dyDescent="0.25">
      <c r="B188" s="2952" t="s">
        <v>1035</v>
      </c>
      <c r="C188" s="2953" t="s">
        <v>729</v>
      </c>
      <c r="D188" s="2954" t="e">
        <f t="shared" si="4"/>
        <v>#VALUE!</v>
      </c>
      <c r="E188" s="2955">
        <v>0</v>
      </c>
      <c r="F188" s="2956" t="e">
        <v>#VALUE!</v>
      </c>
      <c r="G188" s="2957">
        <v>0</v>
      </c>
      <c r="H188" s="2958" t="e">
        <v>#VALUE!</v>
      </c>
      <c r="I188" s="2955">
        <v>0</v>
      </c>
      <c r="J188" s="2956" t="e">
        <v>#VALUE!</v>
      </c>
      <c r="K188" s="2957">
        <v>0</v>
      </c>
      <c r="L188" s="2958" t="e">
        <v>#VALUE!</v>
      </c>
      <c r="M188" s="2955">
        <v>0</v>
      </c>
      <c r="N188" s="2958" t="e">
        <v>#VALUE!</v>
      </c>
      <c r="O188" s="2951">
        <f t="shared" si="5"/>
        <v>0</v>
      </c>
      <c r="P188" s="2939" t="s">
        <v>727</v>
      </c>
    </row>
    <row r="189" spans="2:16" hidden="1" x14ac:dyDescent="0.25">
      <c r="B189" s="2952" t="s">
        <v>1036</v>
      </c>
      <c r="C189" s="2953" t="s">
        <v>730</v>
      </c>
      <c r="D189" s="2954" t="e">
        <f t="shared" si="4"/>
        <v>#VALUE!</v>
      </c>
      <c r="E189" s="2955">
        <v>0</v>
      </c>
      <c r="F189" s="2956" t="e">
        <v>#VALUE!</v>
      </c>
      <c r="G189" s="2957">
        <v>0</v>
      </c>
      <c r="H189" s="2958" t="e">
        <v>#VALUE!</v>
      </c>
      <c r="I189" s="2955">
        <v>0</v>
      </c>
      <c r="J189" s="2956" t="e">
        <v>#VALUE!</v>
      </c>
      <c r="K189" s="2957">
        <v>0</v>
      </c>
      <c r="L189" s="2958" t="e">
        <v>#VALUE!</v>
      </c>
      <c r="M189" s="2955">
        <v>0</v>
      </c>
      <c r="N189" s="2958" t="e">
        <v>#VALUE!</v>
      </c>
      <c r="O189" s="2951">
        <f t="shared" si="5"/>
        <v>0</v>
      </c>
      <c r="P189" s="2939" t="s">
        <v>1035</v>
      </c>
    </row>
    <row r="190" spans="2:16" hidden="1" x14ac:dyDescent="0.25">
      <c r="B190" s="2952" t="s">
        <v>1039</v>
      </c>
      <c r="C190" s="2953" t="s">
        <v>733</v>
      </c>
      <c r="D190" s="2954" t="e">
        <f t="shared" si="4"/>
        <v>#VALUE!</v>
      </c>
      <c r="E190" s="2955">
        <v>0</v>
      </c>
      <c r="F190" s="2956" t="e">
        <v>#VALUE!</v>
      </c>
      <c r="G190" s="2957">
        <v>0</v>
      </c>
      <c r="H190" s="2958" t="e">
        <v>#VALUE!</v>
      </c>
      <c r="I190" s="2955">
        <v>0</v>
      </c>
      <c r="J190" s="2956" t="e">
        <v>#VALUE!</v>
      </c>
      <c r="K190" s="2957">
        <v>0</v>
      </c>
      <c r="L190" s="2958" t="e">
        <v>#VALUE!</v>
      </c>
      <c r="M190" s="2955">
        <v>0</v>
      </c>
      <c r="N190" s="2958" t="e">
        <v>#VALUE!</v>
      </c>
      <c r="O190" s="2951">
        <f t="shared" si="5"/>
        <v>0</v>
      </c>
      <c r="P190" s="2939" t="s">
        <v>1038</v>
      </c>
    </row>
    <row r="191" spans="2:16" hidden="1" x14ac:dyDescent="0.25">
      <c r="B191" s="2952" t="s">
        <v>1040</v>
      </c>
      <c r="C191" s="2953" t="s">
        <v>734</v>
      </c>
      <c r="D191" s="2954" t="e">
        <f t="shared" si="4"/>
        <v>#VALUE!</v>
      </c>
      <c r="E191" s="2955">
        <v>0</v>
      </c>
      <c r="F191" s="2956" t="e">
        <v>#VALUE!</v>
      </c>
      <c r="G191" s="2957">
        <v>0</v>
      </c>
      <c r="H191" s="2958" t="e">
        <v>#VALUE!</v>
      </c>
      <c r="I191" s="2955">
        <v>0</v>
      </c>
      <c r="J191" s="2956" t="e">
        <v>#VALUE!</v>
      </c>
      <c r="K191" s="2957">
        <v>0</v>
      </c>
      <c r="L191" s="2958" t="e">
        <v>#VALUE!</v>
      </c>
      <c r="M191" s="2955">
        <v>0</v>
      </c>
      <c r="N191" s="2958" t="e">
        <v>#VALUE!</v>
      </c>
      <c r="O191" s="2951">
        <f t="shared" si="5"/>
        <v>0</v>
      </c>
      <c r="P191" s="2939" t="s">
        <v>1039</v>
      </c>
    </row>
    <row r="192" spans="2:16" hidden="1" x14ac:dyDescent="0.25">
      <c r="B192" s="2952" t="s">
        <v>1041</v>
      </c>
      <c r="C192" s="2953" t="s">
        <v>735</v>
      </c>
      <c r="D192" s="2954" t="e">
        <f t="shared" si="4"/>
        <v>#VALUE!</v>
      </c>
      <c r="E192" s="2955">
        <v>0</v>
      </c>
      <c r="F192" s="2956" t="e">
        <v>#VALUE!</v>
      </c>
      <c r="G192" s="2957">
        <v>0</v>
      </c>
      <c r="H192" s="2958" t="e">
        <v>#VALUE!</v>
      </c>
      <c r="I192" s="2955">
        <v>0</v>
      </c>
      <c r="J192" s="2956" t="e">
        <v>#VALUE!</v>
      </c>
      <c r="K192" s="2957">
        <v>0</v>
      </c>
      <c r="L192" s="2958" t="e">
        <v>#VALUE!</v>
      </c>
      <c r="M192" s="2955">
        <v>0</v>
      </c>
      <c r="N192" s="2958" t="e">
        <v>#VALUE!</v>
      </c>
      <c r="O192" s="2951">
        <f t="shared" si="5"/>
        <v>0</v>
      </c>
      <c r="P192" s="2939" t="s">
        <v>1040</v>
      </c>
    </row>
    <row r="193" spans="2:16" hidden="1" x14ac:dyDescent="0.25">
      <c r="B193" s="2952" t="s">
        <v>1042</v>
      </c>
      <c r="C193" s="2953" t="s">
        <v>736</v>
      </c>
      <c r="D193" s="2954" t="e">
        <f t="shared" si="4"/>
        <v>#VALUE!</v>
      </c>
      <c r="E193" s="2955">
        <v>0</v>
      </c>
      <c r="F193" s="2956" t="e">
        <v>#VALUE!</v>
      </c>
      <c r="G193" s="2957">
        <v>0</v>
      </c>
      <c r="H193" s="2958" t="e">
        <v>#VALUE!</v>
      </c>
      <c r="I193" s="2955">
        <v>0</v>
      </c>
      <c r="J193" s="2956" t="e">
        <v>#VALUE!</v>
      </c>
      <c r="K193" s="2957">
        <v>0</v>
      </c>
      <c r="L193" s="2958" t="e">
        <v>#VALUE!</v>
      </c>
      <c r="M193" s="2955">
        <v>0</v>
      </c>
      <c r="N193" s="2958" t="e">
        <v>#VALUE!</v>
      </c>
      <c r="O193" s="2951">
        <f t="shared" si="5"/>
        <v>0</v>
      </c>
      <c r="P193" s="2939" t="s">
        <v>1041</v>
      </c>
    </row>
    <row r="194" spans="2:16" hidden="1" x14ac:dyDescent="0.25">
      <c r="B194" s="2952" t="s">
        <v>1043</v>
      </c>
      <c r="C194" s="2953" t="s">
        <v>737</v>
      </c>
      <c r="D194" s="2954" t="e">
        <f t="shared" si="4"/>
        <v>#VALUE!</v>
      </c>
      <c r="E194" s="2955">
        <v>0</v>
      </c>
      <c r="F194" s="2956" t="e">
        <v>#VALUE!</v>
      </c>
      <c r="G194" s="2957">
        <v>0</v>
      </c>
      <c r="H194" s="2958" t="e">
        <v>#VALUE!</v>
      </c>
      <c r="I194" s="2955">
        <v>0</v>
      </c>
      <c r="J194" s="2956" t="e">
        <v>#VALUE!</v>
      </c>
      <c r="K194" s="2957">
        <v>0</v>
      </c>
      <c r="L194" s="2958" t="e">
        <v>#VALUE!</v>
      </c>
      <c r="M194" s="2955">
        <v>0</v>
      </c>
      <c r="N194" s="2958" t="e">
        <v>#VALUE!</v>
      </c>
      <c r="O194" s="2951">
        <f t="shared" si="5"/>
        <v>0</v>
      </c>
      <c r="P194" s="2939" t="s">
        <v>1042</v>
      </c>
    </row>
    <row r="195" spans="2:16" hidden="1" x14ac:dyDescent="0.25">
      <c r="B195" s="2952" t="s">
        <v>1044</v>
      </c>
      <c r="C195" s="2953" t="s">
        <v>738</v>
      </c>
      <c r="D195" s="2954" t="e">
        <f t="shared" si="4"/>
        <v>#VALUE!</v>
      </c>
      <c r="E195" s="2955">
        <v>0</v>
      </c>
      <c r="F195" s="2956" t="e">
        <v>#VALUE!</v>
      </c>
      <c r="G195" s="2957">
        <v>0</v>
      </c>
      <c r="H195" s="2958" t="e">
        <v>#VALUE!</v>
      </c>
      <c r="I195" s="2955">
        <v>0</v>
      </c>
      <c r="J195" s="2956" t="e">
        <v>#VALUE!</v>
      </c>
      <c r="K195" s="2957">
        <v>0</v>
      </c>
      <c r="L195" s="2958" t="e">
        <v>#VALUE!</v>
      </c>
      <c r="M195" s="2955">
        <v>0</v>
      </c>
      <c r="N195" s="2958" t="e">
        <v>#VALUE!</v>
      </c>
      <c r="O195" s="2951">
        <f t="shared" si="5"/>
        <v>0</v>
      </c>
      <c r="P195" s="2939" t="s">
        <v>1043</v>
      </c>
    </row>
    <row r="196" spans="2:16" hidden="1" x14ac:dyDescent="0.25">
      <c r="B196" s="2952" t="s">
        <v>1046</v>
      </c>
      <c r="C196" s="2953" t="s">
        <v>740</v>
      </c>
      <c r="D196" s="2954" t="e">
        <f t="shared" ref="D196:D259" si="6">SUM(F196,H196,J196,L196,N196)</f>
        <v>#VALUE!</v>
      </c>
      <c r="E196" s="2955">
        <v>0</v>
      </c>
      <c r="F196" s="2956" t="e">
        <v>#VALUE!</v>
      </c>
      <c r="G196" s="2957">
        <v>0</v>
      </c>
      <c r="H196" s="2958" t="e">
        <v>#VALUE!</v>
      </c>
      <c r="I196" s="2955">
        <v>0</v>
      </c>
      <c r="J196" s="2956" t="e">
        <v>#VALUE!</v>
      </c>
      <c r="K196" s="2957">
        <v>0</v>
      </c>
      <c r="L196" s="2958" t="e">
        <v>#VALUE!</v>
      </c>
      <c r="M196" s="2955">
        <v>0</v>
      </c>
      <c r="N196" s="2958" t="e">
        <v>#VALUE!</v>
      </c>
      <c r="O196" s="2951">
        <f t="shared" si="5"/>
        <v>0</v>
      </c>
      <c r="P196" s="2939" t="s">
        <v>1044</v>
      </c>
    </row>
    <row r="197" spans="2:16" hidden="1" x14ac:dyDescent="0.25">
      <c r="B197" s="2952" t="s">
        <v>1047</v>
      </c>
      <c r="C197" s="2953" t="s">
        <v>741</v>
      </c>
      <c r="D197" s="2954" t="e">
        <f t="shared" si="6"/>
        <v>#VALUE!</v>
      </c>
      <c r="E197" s="2955">
        <v>0</v>
      </c>
      <c r="F197" s="2956" t="e">
        <v>#VALUE!</v>
      </c>
      <c r="G197" s="2957">
        <v>0</v>
      </c>
      <c r="H197" s="2958" t="e">
        <v>#VALUE!</v>
      </c>
      <c r="I197" s="2955">
        <v>0</v>
      </c>
      <c r="J197" s="2956" t="e">
        <v>#VALUE!</v>
      </c>
      <c r="K197" s="2957">
        <v>0</v>
      </c>
      <c r="L197" s="2958" t="e">
        <v>#VALUE!</v>
      </c>
      <c r="M197" s="2955">
        <v>0</v>
      </c>
      <c r="N197" s="2958" t="e">
        <v>#VALUE!</v>
      </c>
      <c r="O197" s="2951">
        <f t="shared" si="5"/>
        <v>0</v>
      </c>
      <c r="P197" s="2939" t="s">
        <v>1046</v>
      </c>
    </row>
    <row r="198" spans="2:16" hidden="1" x14ac:dyDescent="0.25">
      <c r="B198" s="2952" t="s">
        <v>742</v>
      </c>
      <c r="C198" s="2953" t="s">
        <v>1049</v>
      </c>
      <c r="D198" s="2954" t="e">
        <f t="shared" si="6"/>
        <v>#VALUE!</v>
      </c>
      <c r="E198" s="2955">
        <v>0</v>
      </c>
      <c r="F198" s="2956" t="e">
        <v>#VALUE!</v>
      </c>
      <c r="G198" s="2957">
        <v>0</v>
      </c>
      <c r="H198" s="2958" t="e">
        <v>#VALUE!</v>
      </c>
      <c r="I198" s="2955">
        <v>0</v>
      </c>
      <c r="J198" s="2956" t="e">
        <v>#VALUE!</v>
      </c>
      <c r="K198" s="2957">
        <v>0</v>
      </c>
      <c r="L198" s="2958" t="e">
        <v>#VALUE!</v>
      </c>
      <c r="M198" s="2955">
        <v>0</v>
      </c>
      <c r="N198" s="2958" t="e">
        <v>#VALUE!</v>
      </c>
      <c r="O198" s="2951">
        <f t="shared" ref="O198:O261" si="7">SUM(E198,G198,I198,K198,M198)</f>
        <v>0</v>
      </c>
      <c r="P198" s="2939" t="s">
        <v>1047</v>
      </c>
    </row>
    <row r="199" spans="2:16" hidden="1" x14ac:dyDescent="0.25">
      <c r="B199" s="2952" t="s">
        <v>1227</v>
      </c>
      <c r="C199" s="2963" t="s">
        <v>562</v>
      </c>
      <c r="D199" s="2954" t="e">
        <f t="shared" si="6"/>
        <v>#VALUE!</v>
      </c>
      <c r="E199" s="2961"/>
      <c r="F199" s="2956" t="e">
        <v>#VALUE!</v>
      </c>
      <c r="G199" s="2962"/>
      <c r="H199" s="2958" t="e">
        <v>#VALUE!</v>
      </c>
      <c r="I199" s="2961"/>
      <c r="J199" s="2956" t="e">
        <v>#VALUE!</v>
      </c>
      <c r="K199" s="2962"/>
      <c r="L199" s="2958" t="e">
        <v>#VALUE!</v>
      </c>
      <c r="M199" s="2961"/>
      <c r="N199" s="2958" t="e">
        <v>#VALUE!</v>
      </c>
      <c r="O199" s="2964"/>
      <c r="P199" s="2939" t="s">
        <v>1424</v>
      </c>
    </row>
    <row r="200" spans="2:16" hidden="1" x14ac:dyDescent="0.25">
      <c r="B200" s="2952" t="s">
        <v>1050</v>
      </c>
      <c r="C200" s="2953" t="s">
        <v>744</v>
      </c>
      <c r="D200" s="2954" t="e">
        <f t="shared" si="6"/>
        <v>#VALUE!</v>
      </c>
      <c r="E200" s="2955">
        <v>0</v>
      </c>
      <c r="F200" s="2956" t="e">
        <v>#VALUE!</v>
      </c>
      <c r="G200" s="2957">
        <v>0</v>
      </c>
      <c r="H200" s="2958" t="e">
        <v>#VALUE!</v>
      </c>
      <c r="I200" s="2955">
        <v>0</v>
      </c>
      <c r="J200" s="2956" t="e">
        <v>#VALUE!</v>
      </c>
      <c r="K200" s="2957">
        <v>0</v>
      </c>
      <c r="L200" s="2958" t="e">
        <v>#VALUE!</v>
      </c>
      <c r="M200" s="2955">
        <v>0</v>
      </c>
      <c r="N200" s="2958" t="e">
        <v>#VALUE!</v>
      </c>
      <c r="O200" s="2951">
        <f t="shared" si="7"/>
        <v>0</v>
      </c>
      <c r="P200" s="2939" t="s">
        <v>1050</v>
      </c>
    </row>
    <row r="201" spans="2:16" hidden="1" x14ac:dyDescent="0.25">
      <c r="B201" s="2952" t="s">
        <v>1051</v>
      </c>
      <c r="C201" s="2953" t="s">
        <v>745</v>
      </c>
      <c r="D201" s="2954" t="e">
        <f t="shared" si="6"/>
        <v>#VALUE!</v>
      </c>
      <c r="E201" s="2955">
        <v>0</v>
      </c>
      <c r="F201" s="2956" t="e">
        <v>#VALUE!</v>
      </c>
      <c r="G201" s="2957">
        <v>0</v>
      </c>
      <c r="H201" s="2958" t="e">
        <v>#VALUE!</v>
      </c>
      <c r="I201" s="2955">
        <v>0</v>
      </c>
      <c r="J201" s="2956" t="e">
        <v>#VALUE!</v>
      </c>
      <c r="K201" s="2957">
        <v>0</v>
      </c>
      <c r="L201" s="2958" t="e">
        <v>#VALUE!</v>
      </c>
      <c r="M201" s="2955">
        <v>0</v>
      </c>
      <c r="N201" s="2958" t="e">
        <v>#VALUE!</v>
      </c>
      <c r="O201" s="2951">
        <f t="shared" si="7"/>
        <v>0</v>
      </c>
      <c r="P201" s="2939" t="s">
        <v>1051</v>
      </c>
    </row>
    <row r="202" spans="2:16" hidden="1" x14ac:dyDescent="0.25">
      <c r="B202" s="2952" t="s">
        <v>1052</v>
      </c>
      <c r="C202" s="2953" t="s">
        <v>746</v>
      </c>
      <c r="D202" s="2954" t="e">
        <f t="shared" si="6"/>
        <v>#VALUE!</v>
      </c>
      <c r="E202" s="2955">
        <v>0</v>
      </c>
      <c r="F202" s="2956" t="e">
        <v>#VALUE!</v>
      </c>
      <c r="G202" s="2957">
        <v>0</v>
      </c>
      <c r="H202" s="2958" t="e">
        <v>#VALUE!</v>
      </c>
      <c r="I202" s="2955">
        <v>0</v>
      </c>
      <c r="J202" s="2956" t="e">
        <v>#VALUE!</v>
      </c>
      <c r="K202" s="2957">
        <v>0</v>
      </c>
      <c r="L202" s="2958" t="e">
        <v>#VALUE!</v>
      </c>
      <c r="M202" s="2955">
        <v>0</v>
      </c>
      <c r="N202" s="2958" t="e">
        <v>#VALUE!</v>
      </c>
      <c r="O202" s="2951">
        <f t="shared" si="7"/>
        <v>0</v>
      </c>
      <c r="P202" s="2939" t="s">
        <v>1052</v>
      </c>
    </row>
    <row r="203" spans="2:16" hidden="1" x14ac:dyDescent="0.25">
      <c r="B203" s="2952" t="s">
        <v>1053</v>
      </c>
      <c r="C203" s="2953" t="s">
        <v>747</v>
      </c>
      <c r="D203" s="2954" t="e">
        <f t="shared" si="6"/>
        <v>#VALUE!</v>
      </c>
      <c r="E203" s="2955">
        <v>0</v>
      </c>
      <c r="F203" s="2956" t="e">
        <v>#VALUE!</v>
      </c>
      <c r="G203" s="2957">
        <v>0</v>
      </c>
      <c r="H203" s="2958" t="e">
        <v>#VALUE!</v>
      </c>
      <c r="I203" s="2955">
        <v>0</v>
      </c>
      <c r="J203" s="2956" t="e">
        <v>#VALUE!</v>
      </c>
      <c r="K203" s="2957">
        <v>0</v>
      </c>
      <c r="L203" s="2958" t="e">
        <v>#VALUE!</v>
      </c>
      <c r="M203" s="2955">
        <v>0</v>
      </c>
      <c r="N203" s="2958" t="e">
        <v>#VALUE!</v>
      </c>
      <c r="O203" s="2951">
        <f t="shared" si="7"/>
        <v>0</v>
      </c>
      <c r="P203" s="2939" t="s">
        <v>1053</v>
      </c>
    </row>
    <row r="204" spans="2:16" hidden="1" x14ac:dyDescent="0.25">
      <c r="B204" s="2952" t="s">
        <v>1054</v>
      </c>
      <c r="C204" s="2953" t="s">
        <v>1467</v>
      </c>
      <c r="D204" s="2954" t="e">
        <f t="shared" si="6"/>
        <v>#VALUE!</v>
      </c>
      <c r="E204" s="2955">
        <v>0</v>
      </c>
      <c r="F204" s="2956" t="e">
        <v>#VALUE!</v>
      </c>
      <c r="G204" s="2957">
        <v>0</v>
      </c>
      <c r="H204" s="2958" t="e">
        <v>#VALUE!</v>
      </c>
      <c r="I204" s="2955">
        <v>0</v>
      </c>
      <c r="J204" s="2956" t="e">
        <v>#VALUE!</v>
      </c>
      <c r="K204" s="2957">
        <v>0</v>
      </c>
      <c r="L204" s="2958" t="e">
        <v>#VALUE!</v>
      </c>
      <c r="M204" s="2955">
        <v>0</v>
      </c>
      <c r="N204" s="2958" t="e">
        <v>#VALUE!</v>
      </c>
      <c r="O204" s="2951">
        <f t="shared" si="7"/>
        <v>0</v>
      </c>
      <c r="P204" s="2939" t="s">
        <v>1054</v>
      </c>
    </row>
    <row r="205" spans="2:16" hidden="1" x14ac:dyDescent="0.25">
      <c r="B205" s="2952" t="s">
        <v>1055</v>
      </c>
      <c r="C205" s="2953" t="s">
        <v>748</v>
      </c>
      <c r="D205" s="2954" t="e">
        <f t="shared" si="6"/>
        <v>#VALUE!</v>
      </c>
      <c r="E205" s="2955">
        <v>0</v>
      </c>
      <c r="F205" s="2956" t="e">
        <v>#VALUE!</v>
      </c>
      <c r="G205" s="2957">
        <v>0</v>
      </c>
      <c r="H205" s="2958" t="e">
        <v>#VALUE!</v>
      </c>
      <c r="I205" s="2955">
        <v>0</v>
      </c>
      <c r="J205" s="2956" t="e">
        <v>#VALUE!</v>
      </c>
      <c r="K205" s="2957">
        <v>0</v>
      </c>
      <c r="L205" s="2958" t="e">
        <v>#VALUE!</v>
      </c>
      <c r="M205" s="2955">
        <v>0</v>
      </c>
      <c r="N205" s="2958" t="e">
        <v>#VALUE!</v>
      </c>
      <c r="O205" s="2951">
        <f t="shared" si="7"/>
        <v>0</v>
      </c>
      <c r="P205" s="2939" t="s">
        <v>1055</v>
      </c>
    </row>
    <row r="206" spans="2:16" hidden="1" x14ac:dyDescent="0.25">
      <c r="B206" s="2952" t="s">
        <v>1056</v>
      </c>
      <c r="C206" s="2953" t="s">
        <v>749</v>
      </c>
      <c r="D206" s="2954" t="e">
        <f t="shared" si="6"/>
        <v>#VALUE!</v>
      </c>
      <c r="E206" s="2955">
        <v>0</v>
      </c>
      <c r="F206" s="2956" t="e">
        <v>#VALUE!</v>
      </c>
      <c r="G206" s="2957">
        <v>0</v>
      </c>
      <c r="H206" s="2958" t="e">
        <v>#VALUE!</v>
      </c>
      <c r="I206" s="2955">
        <v>0</v>
      </c>
      <c r="J206" s="2956" t="e">
        <v>#VALUE!</v>
      </c>
      <c r="K206" s="2957">
        <v>0</v>
      </c>
      <c r="L206" s="2958" t="e">
        <v>#VALUE!</v>
      </c>
      <c r="M206" s="2955">
        <v>0</v>
      </c>
      <c r="N206" s="2958" t="e">
        <v>#VALUE!</v>
      </c>
      <c r="O206" s="2951">
        <f t="shared" si="7"/>
        <v>0</v>
      </c>
      <c r="P206" s="2939" t="s">
        <v>1056</v>
      </c>
    </row>
    <row r="207" spans="2:16" hidden="1" x14ac:dyDescent="0.25">
      <c r="B207" s="2959" t="s">
        <v>1057</v>
      </c>
      <c r="C207" s="2960" t="s">
        <v>750</v>
      </c>
      <c r="D207" s="2954" t="e">
        <f t="shared" si="6"/>
        <v>#VALUE!</v>
      </c>
      <c r="E207" s="2955">
        <v>0</v>
      </c>
      <c r="F207" s="2956" t="e">
        <v>#VALUE!</v>
      </c>
      <c r="G207" s="2957">
        <v>0</v>
      </c>
      <c r="H207" s="2958" t="e">
        <v>#VALUE!</v>
      </c>
      <c r="I207" s="2955">
        <v>0</v>
      </c>
      <c r="J207" s="2956" t="e">
        <v>#VALUE!</v>
      </c>
      <c r="K207" s="2957">
        <v>0</v>
      </c>
      <c r="L207" s="2958" t="e">
        <v>#VALUE!</v>
      </c>
      <c r="M207" s="2955">
        <v>0</v>
      </c>
      <c r="N207" s="2958" t="e">
        <v>#VALUE!</v>
      </c>
      <c r="O207" s="2951">
        <f t="shared" si="7"/>
        <v>0</v>
      </c>
      <c r="P207" s="2939" t="s">
        <v>1057</v>
      </c>
    </row>
    <row r="208" spans="2:16" hidden="1" x14ac:dyDescent="0.25">
      <c r="B208" s="2952" t="s">
        <v>481</v>
      </c>
      <c r="C208" s="2953" t="s">
        <v>482</v>
      </c>
      <c r="D208" s="2954" t="e">
        <f t="shared" si="6"/>
        <v>#VALUE!</v>
      </c>
      <c r="E208" s="2955">
        <v>0</v>
      </c>
      <c r="F208" s="2956" t="e">
        <v>#VALUE!</v>
      </c>
      <c r="G208" s="2957">
        <v>0</v>
      </c>
      <c r="H208" s="2958" t="e">
        <v>#VALUE!</v>
      </c>
      <c r="I208" s="2955">
        <v>0</v>
      </c>
      <c r="J208" s="2956" t="e">
        <v>#VALUE!</v>
      </c>
      <c r="K208" s="2957">
        <v>0</v>
      </c>
      <c r="L208" s="2958" t="e">
        <v>#VALUE!</v>
      </c>
      <c r="M208" s="2955">
        <v>0</v>
      </c>
      <c r="N208" s="2958" t="e">
        <v>#VALUE!</v>
      </c>
      <c r="O208" s="2951">
        <f t="shared" si="7"/>
        <v>0</v>
      </c>
      <c r="P208" s="2939" t="s">
        <v>1425</v>
      </c>
    </row>
    <row r="209" spans="2:16" hidden="1" x14ac:dyDescent="0.25">
      <c r="B209" s="2952" t="s">
        <v>483</v>
      </c>
      <c r="C209" s="2953" t="s">
        <v>402</v>
      </c>
      <c r="D209" s="2954" t="e">
        <f t="shared" si="6"/>
        <v>#VALUE!</v>
      </c>
      <c r="E209" s="2955">
        <v>0</v>
      </c>
      <c r="F209" s="2956" t="e">
        <v>#VALUE!</v>
      </c>
      <c r="G209" s="2957">
        <v>0</v>
      </c>
      <c r="H209" s="2958" t="e">
        <v>#VALUE!</v>
      </c>
      <c r="I209" s="2955">
        <v>0</v>
      </c>
      <c r="J209" s="2956" t="e">
        <v>#VALUE!</v>
      </c>
      <c r="K209" s="2957">
        <v>0</v>
      </c>
      <c r="L209" s="2958" t="e">
        <v>#VALUE!</v>
      </c>
      <c r="M209" s="2955">
        <v>0</v>
      </c>
      <c r="N209" s="2958" t="e">
        <v>#VALUE!</v>
      </c>
      <c r="O209" s="2951">
        <f t="shared" si="7"/>
        <v>0</v>
      </c>
      <c r="P209" s="2939" t="s">
        <v>483</v>
      </c>
    </row>
    <row r="210" spans="2:16" hidden="1" x14ac:dyDescent="0.25">
      <c r="B210" s="2952" t="s">
        <v>485</v>
      </c>
      <c r="C210" s="2953" t="s">
        <v>403</v>
      </c>
      <c r="D210" s="2954" t="e">
        <f t="shared" si="6"/>
        <v>#VALUE!</v>
      </c>
      <c r="E210" s="2955">
        <v>0</v>
      </c>
      <c r="F210" s="2956" t="e">
        <v>#VALUE!</v>
      </c>
      <c r="G210" s="2957">
        <v>0</v>
      </c>
      <c r="H210" s="2958" t="e">
        <v>#VALUE!</v>
      </c>
      <c r="I210" s="2955">
        <v>0</v>
      </c>
      <c r="J210" s="2956" t="e">
        <v>#VALUE!</v>
      </c>
      <c r="K210" s="2957">
        <v>0</v>
      </c>
      <c r="L210" s="2958" t="e">
        <v>#VALUE!</v>
      </c>
      <c r="M210" s="2955">
        <v>0</v>
      </c>
      <c r="N210" s="2958" t="e">
        <v>#VALUE!</v>
      </c>
      <c r="O210" s="2951">
        <f t="shared" si="7"/>
        <v>0</v>
      </c>
      <c r="P210" s="2939" t="s">
        <v>485</v>
      </c>
    </row>
    <row r="211" spans="2:16" hidden="1" x14ac:dyDescent="0.25">
      <c r="B211" s="2952" t="s">
        <v>751</v>
      </c>
      <c r="C211" s="2953" t="s">
        <v>1468</v>
      </c>
      <c r="D211" s="2954" t="e">
        <f t="shared" si="6"/>
        <v>#VALUE!</v>
      </c>
      <c r="E211" s="2955">
        <v>0</v>
      </c>
      <c r="F211" s="2956" t="e">
        <v>#VALUE!</v>
      </c>
      <c r="G211" s="2957">
        <v>0</v>
      </c>
      <c r="H211" s="2958" t="e">
        <v>#VALUE!</v>
      </c>
      <c r="I211" s="2955">
        <v>0</v>
      </c>
      <c r="J211" s="2956" t="e">
        <v>#VALUE!</v>
      </c>
      <c r="K211" s="2957">
        <v>0</v>
      </c>
      <c r="L211" s="2958" t="e">
        <v>#VALUE!</v>
      </c>
      <c r="M211" s="2955">
        <v>0</v>
      </c>
      <c r="N211" s="2958" t="e">
        <v>#VALUE!</v>
      </c>
      <c r="O211" s="2951">
        <f t="shared" si="7"/>
        <v>0</v>
      </c>
      <c r="P211" s="2939" t="s">
        <v>751</v>
      </c>
    </row>
    <row r="212" spans="2:16" hidden="1" x14ac:dyDescent="0.25">
      <c r="B212" s="2952" t="s">
        <v>1059</v>
      </c>
      <c r="C212" s="2953" t="s">
        <v>753</v>
      </c>
      <c r="D212" s="2954" t="e">
        <f t="shared" si="6"/>
        <v>#VALUE!</v>
      </c>
      <c r="E212" s="2955">
        <v>0</v>
      </c>
      <c r="F212" s="2956" t="e">
        <v>#VALUE!</v>
      </c>
      <c r="G212" s="2957">
        <v>0</v>
      </c>
      <c r="H212" s="2958" t="e">
        <v>#VALUE!</v>
      </c>
      <c r="I212" s="2955">
        <v>0</v>
      </c>
      <c r="J212" s="2956" t="e">
        <v>#VALUE!</v>
      </c>
      <c r="K212" s="2957">
        <v>0</v>
      </c>
      <c r="L212" s="2958" t="e">
        <v>#VALUE!</v>
      </c>
      <c r="M212" s="2955">
        <v>0</v>
      </c>
      <c r="N212" s="2958" t="e">
        <v>#VALUE!</v>
      </c>
      <c r="O212" s="2951">
        <f t="shared" si="7"/>
        <v>0</v>
      </c>
      <c r="P212" s="2939" t="s">
        <v>1059</v>
      </c>
    </row>
    <row r="213" spans="2:16" hidden="1" x14ac:dyDescent="0.25">
      <c r="B213" s="2952" t="s">
        <v>1061</v>
      </c>
      <c r="C213" s="2953" t="s">
        <v>755</v>
      </c>
      <c r="D213" s="2954" t="e">
        <f t="shared" si="6"/>
        <v>#VALUE!</v>
      </c>
      <c r="E213" s="2955">
        <v>0</v>
      </c>
      <c r="F213" s="2956" t="e">
        <v>#VALUE!</v>
      </c>
      <c r="G213" s="2957">
        <v>0</v>
      </c>
      <c r="H213" s="2958" t="e">
        <v>#VALUE!</v>
      </c>
      <c r="I213" s="2955">
        <v>0</v>
      </c>
      <c r="J213" s="2956" t="e">
        <v>#VALUE!</v>
      </c>
      <c r="K213" s="2957">
        <v>0</v>
      </c>
      <c r="L213" s="2958" t="e">
        <v>#VALUE!</v>
      </c>
      <c r="M213" s="2955">
        <v>0</v>
      </c>
      <c r="N213" s="2958" t="e">
        <v>#VALUE!</v>
      </c>
      <c r="O213" s="2951">
        <f t="shared" si="7"/>
        <v>0</v>
      </c>
      <c r="P213" s="2939" t="s">
        <v>1061</v>
      </c>
    </row>
    <row r="214" spans="2:16" hidden="1" x14ac:dyDescent="0.25">
      <c r="B214" s="2952" t="s">
        <v>1062</v>
      </c>
      <c r="C214" s="2953" t="s">
        <v>1469</v>
      </c>
      <c r="D214" s="2954" t="e">
        <f t="shared" si="6"/>
        <v>#VALUE!</v>
      </c>
      <c r="E214" s="2955">
        <v>0</v>
      </c>
      <c r="F214" s="2956" t="e">
        <v>#VALUE!</v>
      </c>
      <c r="G214" s="2957">
        <v>0</v>
      </c>
      <c r="H214" s="2958" t="e">
        <v>#VALUE!</v>
      </c>
      <c r="I214" s="2955">
        <v>0</v>
      </c>
      <c r="J214" s="2956" t="e">
        <v>#VALUE!</v>
      </c>
      <c r="K214" s="2957">
        <v>0</v>
      </c>
      <c r="L214" s="2958" t="e">
        <v>#VALUE!</v>
      </c>
      <c r="M214" s="2955">
        <v>0</v>
      </c>
      <c r="N214" s="2958" t="e">
        <v>#VALUE!</v>
      </c>
      <c r="O214" s="2951">
        <f t="shared" si="7"/>
        <v>0</v>
      </c>
      <c r="P214" s="2939" t="s">
        <v>1062</v>
      </c>
    </row>
    <row r="215" spans="2:16" ht="45" hidden="1" x14ac:dyDescent="0.25">
      <c r="B215" s="2959" t="s">
        <v>1426</v>
      </c>
      <c r="C215" s="2960" t="s">
        <v>1470</v>
      </c>
      <c r="D215" s="2954" t="e">
        <f t="shared" si="6"/>
        <v>#VALUE!</v>
      </c>
      <c r="E215" s="2961"/>
      <c r="F215" s="2956" t="e">
        <v>#VALUE!</v>
      </c>
      <c r="G215" s="2962"/>
      <c r="H215" s="2958" t="e">
        <v>#VALUE!</v>
      </c>
      <c r="I215" s="2961"/>
      <c r="J215" s="2956" t="e">
        <v>#VALUE!</v>
      </c>
      <c r="K215" s="2962"/>
      <c r="L215" s="2958" t="e">
        <v>#VALUE!</v>
      </c>
      <c r="M215" s="2961"/>
      <c r="N215" s="2958" t="e">
        <v>#VALUE!</v>
      </c>
      <c r="O215" s="2951"/>
    </row>
    <row r="216" spans="2:16" hidden="1" x14ac:dyDescent="0.25">
      <c r="B216" s="2952" t="s">
        <v>1063</v>
      </c>
      <c r="C216" s="2953" t="s">
        <v>761</v>
      </c>
      <c r="D216" s="2954" t="e">
        <f t="shared" si="6"/>
        <v>#VALUE!</v>
      </c>
      <c r="E216" s="2955">
        <v>0</v>
      </c>
      <c r="F216" s="2956" t="e">
        <v>#VALUE!</v>
      </c>
      <c r="G216" s="2957">
        <v>0</v>
      </c>
      <c r="H216" s="2958" t="e">
        <v>#VALUE!</v>
      </c>
      <c r="I216" s="2955">
        <v>0</v>
      </c>
      <c r="J216" s="2956" t="e">
        <v>#VALUE!</v>
      </c>
      <c r="K216" s="2957">
        <v>0</v>
      </c>
      <c r="L216" s="2958" t="e">
        <v>#VALUE!</v>
      </c>
      <c r="M216" s="2955">
        <v>0</v>
      </c>
      <c r="N216" s="2958" t="e">
        <v>#VALUE!</v>
      </c>
      <c r="O216" s="2951">
        <f t="shared" si="7"/>
        <v>0</v>
      </c>
      <c r="P216" s="2939" t="s">
        <v>1063</v>
      </c>
    </row>
    <row r="217" spans="2:16" hidden="1" x14ac:dyDescent="0.25">
      <c r="B217" s="2952" t="s">
        <v>1065</v>
      </c>
      <c r="C217" s="2953" t="s">
        <v>404</v>
      </c>
      <c r="D217" s="2954" t="e">
        <f t="shared" si="6"/>
        <v>#VALUE!</v>
      </c>
      <c r="E217" s="2955">
        <v>0</v>
      </c>
      <c r="F217" s="2956" t="e">
        <v>#VALUE!</v>
      </c>
      <c r="G217" s="2957">
        <v>0</v>
      </c>
      <c r="H217" s="2958" t="e">
        <v>#VALUE!</v>
      </c>
      <c r="I217" s="2955">
        <v>0</v>
      </c>
      <c r="J217" s="2956" t="e">
        <v>#VALUE!</v>
      </c>
      <c r="K217" s="2957">
        <v>0</v>
      </c>
      <c r="L217" s="2958" t="e">
        <v>#VALUE!</v>
      </c>
      <c r="M217" s="2955">
        <v>0</v>
      </c>
      <c r="N217" s="2958" t="e">
        <v>#VALUE!</v>
      </c>
      <c r="O217" s="2951">
        <f t="shared" si="7"/>
        <v>0</v>
      </c>
      <c r="P217" s="2939" t="s">
        <v>1065</v>
      </c>
    </row>
    <row r="218" spans="2:16" hidden="1" x14ac:dyDescent="0.25">
      <c r="B218" s="2952" t="s">
        <v>1066</v>
      </c>
      <c r="C218" s="2953" t="s">
        <v>763</v>
      </c>
      <c r="D218" s="2954" t="e">
        <f t="shared" si="6"/>
        <v>#VALUE!</v>
      </c>
      <c r="E218" s="2955">
        <v>0</v>
      </c>
      <c r="F218" s="2956" t="e">
        <v>#VALUE!</v>
      </c>
      <c r="G218" s="2957">
        <v>0</v>
      </c>
      <c r="H218" s="2958" t="e">
        <v>#VALUE!</v>
      </c>
      <c r="I218" s="2955">
        <v>0</v>
      </c>
      <c r="J218" s="2956" t="e">
        <v>#VALUE!</v>
      </c>
      <c r="K218" s="2957">
        <v>0</v>
      </c>
      <c r="L218" s="2958" t="e">
        <v>#VALUE!</v>
      </c>
      <c r="M218" s="2955">
        <v>0</v>
      </c>
      <c r="N218" s="2958" t="e">
        <v>#VALUE!</v>
      </c>
      <c r="O218" s="2951">
        <f t="shared" si="7"/>
        <v>0</v>
      </c>
      <c r="P218" s="2939" t="s">
        <v>1066</v>
      </c>
    </row>
    <row r="219" spans="2:16" hidden="1" x14ac:dyDescent="0.25">
      <c r="B219" s="2952" t="s">
        <v>1067</v>
      </c>
      <c r="C219" s="2953" t="s">
        <v>405</v>
      </c>
      <c r="D219" s="2954" t="e">
        <f t="shared" si="6"/>
        <v>#VALUE!</v>
      </c>
      <c r="E219" s="2955">
        <v>0</v>
      </c>
      <c r="F219" s="2956" t="e">
        <v>#VALUE!</v>
      </c>
      <c r="G219" s="2957">
        <v>0</v>
      </c>
      <c r="H219" s="2958" t="e">
        <v>#VALUE!</v>
      </c>
      <c r="I219" s="2955">
        <v>0</v>
      </c>
      <c r="J219" s="2956" t="e">
        <v>#VALUE!</v>
      </c>
      <c r="K219" s="2957">
        <v>0</v>
      </c>
      <c r="L219" s="2958" t="e">
        <v>#VALUE!</v>
      </c>
      <c r="M219" s="2955">
        <v>0</v>
      </c>
      <c r="N219" s="2958" t="e">
        <v>#VALUE!</v>
      </c>
      <c r="O219" s="2951">
        <f t="shared" si="7"/>
        <v>0</v>
      </c>
      <c r="P219" s="2939" t="s">
        <v>1067</v>
      </c>
    </row>
    <row r="220" spans="2:16" hidden="1" x14ac:dyDescent="0.25">
      <c r="B220" s="2952" t="s">
        <v>1068</v>
      </c>
      <c r="C220" s="2953" t="s">
        <v>406</v>
      </c>
      <c r="D220" s="2954" t="e">
        <f t="shared" si="6"/>
        <v>#VALUE!</v>
      </c>
      <c r="E220" s="2955">
        <v>0</v>
      </c>
      <c r="F220" s="2956" t="e">
        <v>#VALUE!</v>
      </c>
      <c r="G220" s="2957">
        <v>0</v>
      </c>
      <c r="H220" s="2958" t="e">
        <v>#VALUE!</v>
      </c>
      <c r="I220" s="2955">
        <v>0</v>
      </c>
      <c r="J220" s="2956" t="e">
        <v>#VALUE!</v>
      </c>
      <c r="K220" s="2957">
        <v>0</v>
      </c>
      <c r="L220" s="2958" t="e">
        <v>#VALUE!</v>
      </c>
      <c r="M220" s="2955">
        <v>0</v>
      </c>
      <c r="N220" s="2958" t="e">
        <v>#VALUE!</v>
      </c>
      <c r="O220" s="2951">
        <f t="shared" si="7"/>
        <v>0</v>
      </c>
      <c r="P220" s="2939" t="s">
        <v>1068</v>
      </c>
    </row>
    <row r="221" spans="2:16" hidden="1" x14ac:dyDescent="0.25">
      <c r="B221" s="2952" t="s">
        <v>1069</v>
      </c>
      <c r="C221" s="2953" t="s">
        <v>407</v>
      </c>
      <c r="D221" s="2954" t="e">
        <f t="shared" si="6"/>
        <v>#VALUE!</v>
      </c>
      <c r="E221" s="2955">
        <v>0</v>
      </c>
      <c r="F221" s="2956" t="e">
        <v>#VALUE!</v>
      </c>
      <c r="G221" s="2957">
        <v>0</v>
      </c>
      <c r="H221" s="2958" t="e">
        <v>#VALUE!</v>
      </c>
      <c r="I221" s="2955">
        <v>0</v>
      </c>
      <c r="J221" s="2956" t="e">
        <v>#VALUE!</v>
      </c>
      <c r="K221" s="2957">
        <v>0</v>
      </c>
      <c r="L221" s="2958" t="e">
        <v>#VALUE!</v>
      </c>
      <c r="M221" s="2955">
        <v>0</v>
      </c>
      <c r="N221" s="2958" t="e">
        <v>#VALUE!</v>
      </c>
      <c r="O221" s="2951">
        <f t="shared" si="7"/>
        <v>0</v>
      </c>
      <c r="P221" s="2939" t="s">
        <v>1069</v>
      </c>
    </row>
    <row r="222" spans="2:16" hidden="1" x14ac:dyDescent="0.25">
      <c r="B222" s="2952" t="s">
        <v>1070</v>
      </c>
      <c r="C222" s="2953" t="s">
        <v>408</v>
      </c>
      <c r="D222" s="2954" t="e">
        <f t="shared" si="6"/>
        <v>#VALUE!</v>
      </c>
      <c r="E222" s="2955">
        <v>0</v>
      </c>
      <c r="F222" s="2956" t="e">
        <v>#VALUE!</v>
      </c>
      <c r="G222" s="2957">
        <v>0</v>
      </c>
      <c r="H222" s="2958" t="e">
        <v>#VALUE!</v>
      </c>
      <c r="I222" s="2955">
        <v>0</v>
      </c>
      <c r="J222" s="2956" t="e">
        <v>#VALUE!</v>
      </c>
      <c r="K222" s="2957">
        <v>0</v>
      </c>
      <c r="L222" s="2958" t="e">
        <v>#VALUE!</v>
      </c>
      <c r="M222" s="2955">
        <v>0</v>
      </c>
      <c r="N222" s="2958" t="e">
        <v>#VALUE!</v>
      </c>
      <c r="O222" s="2951">
        <f t="shared" si="7"/>
        <v>0</v>
      </c>
      <c r="P222" s="2939" t="s">
        <v>1070</v>
      </c>
    </row>
    <row r="223" spans="2:16" hidden="1" x14ac:dyDescent="0.25">
      <c r="B223" s="2952" t="s">
        <v>1073</v>
      </c>
      <c r="C223" s="2953" t="s">
        <v>508</v>
      </c>
      <c r="D223" s="2954" t="e">
        <f t="shared" si="6"/>
        <v>#VALUE!</v>
      </c>
      <c r="E223" s="2955">
        <v>0</v>
      </c>
      <c r="F223" s="2956" t="e">
        <v>#VALUE!</v>
      </c>
      <c r="G223" s="2957">
        <v>0</v>
      </c>
      <c r="H223" s="2958" t="e">
        <v>#VALUE!</v>
      </c>
      <c r="I223" s="2955">
        <v>0</v>
      </c>
      <c r="J223" s="2956" t="e">
        <v>#VALUE!</v>
      </c>
      <c r="K223" s="2957">
        <v>0</v>
      </c>
      <c r="L223" s="2958" t="e">
        <v>#VALUE!</v>
      </c>
      <c r="M223" s="2955">
        <v>0</v>
      </c>
      <c r="N223" s="2958" t="e">
        <v>#VALUE!</v>
      </c>
      <c r="O223" s="2951">
        <f t="shared" si="7"/>
        <v>0</v>
      </c>
      <c r="P223" s="2939" t="s">
        <v>1073</v>
      </c>
    </row>
    <row r="224" spans="2:16" hidden="1" x14ac:dyDescent="0.25">
      <c r="B224" s="2952" t="s">
        <v>1074</v>
      </c>
      <c r="C224" s="2953" t="s">
        <v>509</v>
      </c>
      <c r="D224" s="2954" t="e">
        <f t="shared" si="6"/>
        <v>#VALUE!</v>
      </c>
      <c r="E224" s="2955">
        <v>0</v>
      </c>
      <c r="F224" s="2956" t="e">
        <v>#VALUE!</v>
      </c>
      <c r="G224" s="2957">
        <v>0</v>
      </c>
      <c r="H224" s="2958" t="e">
        <v>#VALUE!</v>
      </c>
      <c r="I224" s="2955">
        <v>0</v>
      </c>
      <c r="J224" s="2956" t="e">
        <v>#VALUE!</v>
      </c>
      <c r="K224" s="2957">
        <v>0</v>
      </c>
      <c r="L224" s="2958" t="e">
        <v>#VALUE!</v>
      </c>
      <c r="M224" s="2955">
        <v>0</v>
      </c>
      <c r="N224" s="2958" t="e">
        <v>#VALUE!</v>
      </c>
      <c r="O224" s="2951">
        <f t="shared" si="7"/>
        <v>0</v>
      </c>
      <c r="P224" s="2939" t="s">
        <v>1074</v>
      </c>
    </row>
    <row r="225" spans="2:16" hidden="1" x14ac:dyDescent="0.25">
      <c r="B225" s="2952" t="s">
        <v>1075</v>
      </c>
      <c r="C225" s="2953" t="s">
        <v>510</v>
      </c>
      <c r="D225" s="2954" t="e">
        <f t="shared" si="6"/>
        <v>#VALUE!</v>
      </c>
      <c r="E225" s="2955">
        <v>0</v>
      </c>
      <c r="F225" s="2956" t="e">
        <v>#VALUE!</v>
      </c>
      <c r="G225" s="2957">
        <v>0</v>
      </c>
      <c r="H225" s="2958" t="e">
        <v>#VALUE!</v>
      </c>
      <c r="I225" s="2955">
        <v>0</v>
      </c>
      <c r="J225" s="2956" t="e">
        <v>#VALUE!</v>
      </c>
      <c r="K225" s="2957">
        <v>0</v>
      </c>
      <c r="L225" s="2958" t="e">
        <v>#VALUE!</v>
      </c>
      <c r="M225" s="2955">
        <v>0</v>
      </c>
      <c r="N225" s="2958" t="e">
        <v>#VALUE!</v>
      </c>
      <c r="O225" s="2951">
        <f t="shared" si="7"/>
        <v>0</v>
      </c>
      <c r="P225" s="2939" t="s">
        <v>1075</v>
      </c>
    </row>
    <row r="226" spans="2:16" hidden="1" x14ac:dyDescent="0.25">
      <c r="B226" s="2952" t="s">
        <v>1076</v>
      </c>
      <c r="C226" s="2953" t="s">
        <v>511</v>
      </c>
      <c r="D226" s="2954" t="e">
        <f t="shared" si="6"/>
        <v>#VALUE!</v>
      </c>
      <c r="E226" s="2955">
        <v>0</v>
      </c>
      <c r="F226" s="2956" t="e">
        <v>#VALUE!</v>
      </c>
      <c r="G226" s="2957">
        <v>0</v>
      </c>
      <c r="H226" s="2958" t="e">
        <v>#VALUE!</v>
      </c>
      <c r="I226" s="2955">
        <v>0</v>
      </c>
      <c r="J226" s="2956" t="e">
        <v>#VALUE!</v>
      </c>
      <c r="K226" s="2957">
        <v>0</v>
      </c>
      <c r="L226" s="2958" t="e">
        <v>#VALUE!</v>
      </c>
      <c r="M226" s="2955">
        <v>0</v>
      </c>
      <c r="N226" s="2958" t="e">
        <v>#VALUE!</v>
      </c>
      <c r="O226" s="2951">
        <f t="shared" si="7"/>
        <v>0</v>
      </c>
      <c r="P226" s="2939" t="s">
        <v>1076</v>
      </c>
    </row>
    <row r="227" spans="2:16" hidden="1" x14ac:dyDescent="0.25">
      <c r="B227" s="2952" t="s">
        <v>1077</v>
      </c>
      <c r="C227" s="2953" t="s">
        <v>512</v>
      </c>
      <c r="D227" s="2954" t="e">
        <f t="shared" si="6"/>
        <v>#VALUE!</v>
      </c>
      <c r="E227" s="2955">
        <v>0</v>
      </c>
      <c r="F227" s="2956" t="e">
        <v>#VALUE!</v>
      </c>
      <c r="G227" s="2957">
        <v>0</v>
      </c>
      <c r="H227" s="2958" t="e">
        <v>#VALUE!</v>
      </c>
      <c r="I227" s="2955">
        <v>0</v>
      </c>
      <c r="J227" s="2956" t="e">
        <v>#VALUE!</v>
      </c>
      <c r="K227" s="2957">
        <v>0</v>
      </c>
      <c r="L227" s="2958" t="e">
        <v>#VALUE!</v>
      </c>
      <c r="M227" s="2955">
        <v>0</v>
      </c>
      <c r="N227" s="2958" t="e">
        <v>#VALUE!</v>
      </c>
      <c r="O227" s="2951">
        <f t="shared" si="7"/>
        <v>0</v>
      </c>
      <c r="P227" s="2939" t="s">
        <v>1077</v>
      </c>
    </row>
    <row r="228" spans="2:16" hidden="1" x14ac:dyDescent="0.25">
      <c r="B228" s="2952" t="s">
        <v>1078</v>
      </c>
      <c r="C228" s="2953" t="s">
        <v>513</v>
      </c>
      <c r="D228" s="2954" t="e">
        <f t="shared" si="6"/>
        <v>#VALUE!</v>
      </c>
      <c r="E228" s="2955">
        <v>0</v>
      </c>
      <c r="F228" s="2956" t="e">
        <v>#VALUE!</v>
      </c>
      <c r="G228" s="2957">
        <v>0</v>
      </c>
      <c r="H228" s="2958" t="e">
        <v>#VALUE!</v>
      </c>
      <c r="I228" s="2955">
        <v>0</v>
      </c>
      <c r="J228" s="2956" t="e">
        <v>#VALUE!</v>
      </c>
      <c r="K228" s="2957">
        <v>0</v>
      </c>
      <c r="L228" s="2958" t="e">
        <v>#VALUE!</v>
      </c>
      <c r="M228" s="2955">
        <v>0</v>
      </c>
      <c r="N228" s="2958" t="e">
        <v>#VALUE!</v>
      </c>
      <c r="O228" s="2951">
        <f t="shared" si="7"/>
        <v>0</v>
      </c>
      <c r="P228" s="2939" t="s">
        <v>1078</v>
      </c>
    </row>
    <row r="229" spans="2:16" hidden="1" x14ac:dyDescent="0.25">
      <c r="B229" s="2952" t="s">
        <v>1079</v>
      </c>
      <c r="C229" s="2953" t="s">
        <v>1471</v>
      </c>
      <c r="D229" s="2954" t="e">
        <f t="shared" si="6"/>
        <v>#VALUE!</v>
      </c>
      <c r="E229" s="2955">
        <v>0</v>
      </c>
      <c r="F229" s="2956" t="e">
        <v>#VALUE!</v>
      </c>
      <c r="G229" s="2957">
        <v>0</v>
      </c>
      <c r="H229" s="2958" t="e">
        <v>#VALUE!</v>
      </c>
      <c r="I229" s="2955">
        <v>0</v>
      </c>
      <c r="J229" s="2956" t="e">
        <v>#VALUE!</v>
      </c>
      <c r="K229" s="2957">
        <v>0</v>
      </c>
      <c r="L229" s="2958" t="e">
        <v>#VALUE!</v>
      </c>
      <c r="M229" s="2955">
        <v>0</v>
      </c>
      <c r="N229" s="2958" t="e">
        <v>#VALUE!</v>
      </c>
      <c r="O229" s="2951">
        <f t="shared" si="7"/>
        <v>0</v>
      </c>
      <c r="P229" s="2939" t="s">
        <v>1079</v>
      </c>
    </row>
    <row r="230" spans="2:16" hidden="1" x14ac:dyDescent="0.25">
      <c r="B230" s="2952" t="s">
        <v>1080</v>
      </c>
      <c r="C230" s="2953" t="s">
        <v>411</v>
      </c>
      <c r="D230" s="2954" t="e">
        <f t="shared" si="6"/>
        <v>#VALUE!</v>
      </c>
      <c r="E230" s="2955">
        <v>0</v>
      </c>
      <c r="F230" s="2956" t="e">
        <v>#VALUE!</v>
      </c>
      <c r="G230" s="2957">
        <v>0</v>
      </c>
      <c r="H230" s="2958" t="e">
        <v>#VALUE!</v>
      </c>
      <c r="I230" s="2955">
        <v>0</v>
      </c>
      <c r="J230" s="2956" t="e">
        <v>#VALUE!</v>
      </c>
      <c r="K230" s="2957">
        <v>0</v>
      </c>
      <c r="L230" s="2958" t="e">
        <v>#VALUE!</v>
      </c>
      <c r="M230" s="2955">
        <v>0</v>
      </c>
      <c r="N230" s="2958" t="e">
        <v>#VALUE!</v>
      </c>
      <c r="O230" s="2951">
        <f t="shared" si="7"/>
        <v>0</v>
      </c>
      <c r="P230" s="2939" t="s">
        <v>1080</v>
      </c>
    </row>
    <row r="231" spans="2:16" hidden="1" x14ac:dyDescent="0.25">
      <c r="B231" s="2952" t="s">
        <v>1081</v>
      </c>
      <c r="C231" s="2953" t="s">
        <v>412</v>
      </c>
      <c r="D231" s="2954" t="e">
        <f t="shared" si="6"/>
        <v>#VALUE!</v>
      </c>
      <c r="E231" s="2955">
        <v>0</v>
      </c>
      <c r="F231" s="2956" t="e">
        <v>#VALUE!</v>
      </c>
      <c r="G231" s="2957">
        <v>0</v>
      </c>
      <c r="H231" s="2958" t="e">
        <v>#VALUE!</v>
      </c>
      <c r="I231" s="2955">
        <v>0</v>
      </c>
      <c r="J231" s="2956" t="e">
        <v>#VALUE!</v>
      </c>
      <c r="K231" s="2957">
        <v>0</v>
      </c>
      <c r="L231" s="2958" t="e">
        <v>#VALUE!</v>
      </c>
      <c r="M231" s="2955">
        <v>0</v>
      </c>
      <c r="N231" s="2958" t="e">
        <v>#VALUE!</v>
      </c>
      <c r="O231" s="2951">
        <f t="shared" si="7"/>
        <v>0</v>
      </c>
      <c r="P231" s="2939" t="s">
        <v>1081</v>
      </c>
    </row>
    <row r="232" spans="2:16" hidden="1" x14ac:dyDescent="0.25">
      <c r="B232" s="2952" t="s">
        <v>486</v>
      </c>
      <c r="C232" s="2953" t="s">
        <v>1472</v>
      </c>
      <c r="D232" s="2954" t="e">
        <f t="shared" si="6"/>
        <v>#VALUE!</v>
      </c>
      <c r="E232" s="2955">
        <v>0</v>
      </c>
      <c r="F232" s="2956" t="e">
        <v>#VALUE!</v>
      </c>
      <c r="G232" s="2957">
        <v>0</v>
      </c>
      <c r="H232" s="2958" t="e">
        <v>#VALUE!</v>
      </c>
      <c r="I232" s="2955">
        <v>0</v>
      </c>
      <c r="J232" s="2956" t="e">
        <v>#VALUE!</v>
      </c>
      <c r="K232" s="2957">
        <v>0</v>
      </c>
      <c r="L232" s="2958" t="e">
        <v>#VALUE!</v>
      </c>
      <c r="M232" s="2955">
        <v>0</v>
      </c>
      <c r="N232" s="2958" t="e">
        <v>#VALUE!</v>
      </c>
      <c r="O232" s="2951">
        <f t="shared" si="7"/>
        <v>0</v>
      </c>
      <c r="P232" s="2939" t="s">
        <v>486</v>
      </c>
    </row>
    <row r="233" spans="2:16" hidden="1" x14ac:dyDescent="0.25">
      <c r="B233" s="2952" t="s">
        <v>1082</v>
      </c>
      <c r="C233" s="2953" t="s">
        <v>1473</v>
      </c>
      <c r="D233" s="2954" t="e">
        <f t="shared" si="6"/>
        <v>#VALUE!</v>
      </c>
      <c r="E233" s="2955">
        <v>0</v>
      </c>
      <c r="F233" s="2956" t="e">
        <v>#VALUE!</v>
      </c>
      <c r="G233" s="2957">
        <v>0</v>
      </c>
      <c r="H233" s="2958" t="e">
        <v>#VALUE!</v>
      </c>
      <c r="I233" s="2955">
        <v>0</v>
      </c>
      <c r="J233" s="2956" t="e">
        <v>#VALUE!</v>
      </c>
      <c r="K233" s="2957">
        <v>0</v>
      </c>
      <c r="L233" s="2958" t="e">
        <v>#VALUE!</v>
      </c>
      <c r="M233" s="2955">
        <v>0</v>
      </c>
      <c r="N233" s="2958" t="e">
        <v>#VALUE!</v>
      </c>
      <c r="O233" s="2951">
        <f t="shared" si="7"/>
        <v>0</v>
      </c>
      <c r="P233" s="2939" t="s">
        <v>1082</v>
      </c>
    </row>
    <row r="234" spans="2:16" hidden="1" x14ac:dyDescent="0.25">
      <c r="B234" s="2952" t="s">
        <v>1083</v>
      </c>
      <c r="C234" s="2953" t="s">
        <v>1474</v>
      </c>
      <c r="D234" s="2954" t="e">
        <f t="shared" si="6"/>
        <v>#VALUE!</v>
      </c>
      <c r="E234" s="2955">
        <v>0</v>
      </c>
      <c r="F234" s="2956" t="e">
        <v>#VALUE!</v>
      </c>
      <c r="G234" s="2957">
        <v>0</v>
      </c>
      <c r="H234" s="2958" t="e">
        <v>#VALUE!</v>
      </c>
      <c r="I234" s="2955">
        <v>0</v>
      </c>
      <c r="J234" s="2956" t="e">
        <v>#VALUE!</v>
      </c>
      <c r="K234" s="2957">
        <v>0</v>
      </c>
      <c r="L234" s="2958" t="e">
        <v>#VALUE!</v>
      </c>
      <c r="M234" s="2955">
        <v>0</v>
      </c>
      <c r="N234" s="2958" t="e">
        <v>#VALUE!</v>
      </c>
      <c r="O234" s="2951">
        <f t="shared" si="7"/>
        <v>0</v>
      </c>
      <c r="P234" s="2939" t="s">
        <v>1083</v>
      </c>
    </row>
    <row r="235" spans="2:16" hidden="1" x14ac:dyDescent="0.25">
      <c r="B235" s="2952" t="s">
        <v>1085</v>
      </c>
      <c r="C235" s="2953" t="s">
        <v>415</v>
      </c>
      <c r="D235" s="2954" t="e">
        <f t="shared" si="6"/>
        <v>#VALUE!</v>
      </c>
      <c r="E235" s="2955">
        <v>0</v>
      </c>
      <c r="F235" s="2956" t="e">
        <v>#VALUE!</v>
      </c>
      <c r="G235" s="2957">
        <v>0</v>
      </c>
      <c r="H235" s="2958" t="e">
        <v>#VALUE!</v>
      </c>
      <c r="I235" s="2955">
        <v>0</v>
      </c>
      <c r="J235" s="2956" t="e">
        <v>#VALUE!</v>
      </c>
      <c r="K235" s="2957">
        <v>0</v>
      </c>
      <c r="L235" s="2958" t="e">
        <v>#VALUE!</v>
      </c>
      <c r="M235" s="2955">
        <v>0</v>
      </c>
      <c r="N235" s="2958" t="e">
        <v>#VALUE!</v>
      </c>
      <c r="O235" s="2951">
        <f t="shared" si="7"/>
        <v>0</v>
      </c>
      <c r="P235" s="2939" t="s">
        <v>1085</v>
      </c>
    </row>
    <row r="236" spans="2:16" hidden="1" x14ac:dyDescent="0.25">
      <c r="B236" s="2952" t="s">
        <v>1086</v>
      </c>
      <c r="C236" s="2953" t="s">
        <v>416</v>
      </c>
      <c r="D236" s="2954" t="e">
        <f t="shared" si="6"/>
        <v>#VALUE!</v>
      </c>
      <c r="E236" s="2955">
        <v>0</v>
      </c>
      <c r="F236" s="2956" t="e">
        <v>#VALUE!</v>
      </c>
      <c r="G236" s="2957">
        <v>0</v>
      </c>
      <c r="H236" s="2958" t="e">
        <v>#VALUE!</v>
      </c>
      <c r="I236" s="2955">
        <v>0</v>
      </c>
      <c r="J236" s="2956" t="e">
        <v>#VALUE!</v>
      </c>
      <c r="K236" s="2957">
        <v>0</v>
      </c>
      <c r="L236" s="2958" t="e">
        <v>#VALUE!</v>
      </c>
      <c r="M236" s="2955">
        <v>0</v>
      </c>
      <c r="N236" s="2958" t="e">
        <v>#VALUE!</v>
      </c>
      <c r="O236" s="2951">
        <f t="shared" si="7"/>
        <v>0</v>
      </c>
      <c r="P236" s="2939" t="s">
        <v>1086</v>
      </c>
    </row>
    <row r="237" spans="2:16" hidden="1" x14ac:dyDescent="0.25">
      <c r="B237" s="2952" t="s">
        <v>1087</v>
      </c>
      <c r="C237" s="2953" t="s">
        <v>417</v>
      </c>
      <c r="D237" s="2954" t="e">
        <f t="shared" si="6"/>
        <v>#VALUE!</v>
      </c>
      <c r="E237" s="2955">
        <v>0</v>
      </c>
      <c r="F237" s="2956" t="e">
        <v>#VALUE!</v>
      </c>
      <c r="G237" s="2957">
        <v>0</v>
      </c>
      <c r="H237" s="2958" t="e">
        <v>#VALUE!</v>
      </c>
      <c r="I237" s="2955">
        <v>0</v>
      </c>
      <c r="J237" s="2956" t="e">
        <v>#VALUE!</v>
      </c>
      <c r="K237" s="2957">
        <v>0</v>
      </c>
      <c r="L237" s="2958" t="e">
        <v>#VALUE!</v>
      </c>
      <c r="M237" s="2955">
        <v>0</v>
      </c>
      <c r="N237" s="2958" t="e">
        <v>#VALUE!</v>
      </c>
      <c r="O237" s="2951">
        <f t="shared" si="7"/>
        <v>0</v>
      </c>
      <c r="P237" s="2939" t="s">
        <v>1087</v>
      </c>
    </row>
    <row r="238" spans="2:16" hidden="1" x14ac:dyDescent="0.25">
      <c r="B238" s="2952" t="s">
        <v>1088</v>
      </c>
      <c r="C238" s="2953" t="s">
        <v>418</v>
      </c>
      <c r="D238" s="2954" t="e">
        <f t="shared" si="6"/>
        <v>#VALUE!</v>
      </c>
      <c r="E238" s="2955">
        <v>0</v>
      </c>
      <c r="F238" s="2956" t="e">
        <v>#VALUE!</v>
      </c>
      <c r="G238" s="2957">
        <v>0</v>
      </c>
      <c r="H238" s="2958" t="e">
        <v>#VALUE!</v>
      </c>
      <c r="I238" s="2955">
        <v>0</v>
      </c>
      <c r="J238" s="2956" t="e">
        <v>#VALUE!</v>
      </c>
      <c r="K238" s="2957">
        <v>0</v>
      </c>
      <c r="L238" s="2958" t="e">
        <v>#VALUE!</v>
      </c>
      <c r="M238" s="2955">
        <v>0</v>
      </c>
      <c r="N238" s="2958" t="e">
        <v>#VALUE!</v>
      </c>
      <c r="O238" s="2951">
        <f t="shared" si="7"/>
        <v>0</v>
      </c>
      <c r="P238" s="2939" t="s">
        <v>1088</v>
      </c>
    </row>
    <row r="239" spans="2:16" hidden="1" x14ac:dyDescent="0.25">
      <c r="B239" s="2952" t="s">
        <v>1089</v>
      </c>
      <c r="C239" s="2953" t="s">
        <v>419</v>
      </c>
      <c r="D239" s="2954" t="e">
        <f t="shared" si="6"/>
        <v>#VALUE!</v>
      </c>
      <c r="E239" s="2955">
        <v>0</v>
      </c>
      <c r="F239" s="2956" t="e">
        <v>#VALUE!</v>
      </c>
      <c r="G239" s="2957">
        <v>0</v>
      </c>
      <c r="H239" s="2958" t="e">
        <v>#VALUE!</v>
      </c>
      <c r="I239" s="2955">
        <v>0</v>
      </c>
      <c r="J239" s="2956" t="e">
        <v>#VALUE!</v>
      </c>
      <c r="K239" s="2957">
        <v>0</v>
      </c>
      <c r="L239" s="2958" t="e">
        <v>#VALUE!</v>
      </c>
      <c r="M239" s="2955">
        <v>0</v>
      </c>
      <c r="N239" s="2958" t="e">
        <v>#VALUE!</v>
      </c>
      <c r="O239" s="2951">
        <f t="shared" si="7"/>
        <v>0</v>
      </c>
      <c r="P239" s="2939" t="s">
        <v>1089</v>
      </c>
    </row>
    <row r="240" spans="2:16" hidden="1" x14ac:dyDescent="0.25">
      <c r="B240" s="2952" t="s">
        <v>1091</v>
      </c>
      <c r="C240" s="2953" t="s">
        <v>420</v>
      </c>
      <c r="D240" s="2954" t="e">
        <f t="shared" si="6"/>
        <v>#VALUE!</v>
      </c>
      <c r="E240" s="2955">
        <v>0</v>
      </c>
      <c r="F240" s="2956" t="e">
        <v>#VALUE!</v>
      </c>
      <c r="G240" s="2957">
        <v>0</v>
      </c>
      <c r="H240" s="2958" t="e">
        <v>#VALUE!</v>
      </c>
      <c r="I240" s="2955">
        <v>0</v>
      </c>
      <c r="J240" s="2956" t="e">
        <v>#VALUE!</v>
      </c>
      <c r="K240" s="2957">
        <v>0</v>
      </c>
      <c r="L240" s="2958" t="e">
        <v>#VALUE!</v>
      </c>
      <c r="M240" s="2955">
        <v>0</v>
      </c>
      <c r="N240" s="2958" t="e">
        <v>#VALUE!</v>
      </c>
      <c r="O240" s="2951">
        <f t="shared" si="7"/>
        <v>0</v>
      </c>
      <c r="P240" s="2939" t="s">
        <v>1091</v>
      </c>
    </row>
    <row r="241" spans="2:16" hidden="1" x14ac:dyDescent="0.25">
      <c r="B241" s="2952" t="s">
        <v>1092</v>
      </c>
      <c r="C241" s="2953" t="s">
        <v>421</v>
      </c>
      <c r="D241" s="2954" t="e">
        <f t="shared" si="6"/>
        <v>#VALUE!</v>
      </c>
      <c r="E241" s="2955">
        <v>0</v>
      </c>
      <c r="F241" s="2956" t="e">
        <v>#VALUE!</v>
      </c>
      <c r="G241" s="2957">
        <v>0</v>
      </c>
      <c r="H241" s="2958" t="e">
        <v>#VALUE!</v>
      </c>
      <c r="I241" s="2955">
        <v>0</v>
      </c>
      <c r="J241" s="2956" t="e">
        <v>#VALUE!</v>
      </c>
      <c r="K241" s="2957">
        <v>0</v>
      </c>
      <c r="L241" s="2958" t="e">
        <v>#VALUE!</v>
      </c>
      <c r="M241" s="2955">
        <v>0</v>
      </c>
      <c r="N241" s="2958" t="e">
        <v>#VALUE!</v>
      </c>
      <c r="O241" s="2951">
        <f t="shared" si="7"/>
        <v>0</v>
      </c>
      <c r="P241" s="2939" t="s">
        <v>1092</v>
      </c>
    </row>
    <row r="242" spans="2:16" hidden="1" x14ac:dyDescent="0.25">
      <c r="B242" s="2952" t="s">
        <v>1093</v>
      </c>
      <c r="C242" s="2953" t="s">
        <v>422</v>
      </c>
      <c r="D242" s="2954" t="e">
        <f t="shared" si="6"/>
        <v>#VALUE!</v>
      </c>
      <c r="E242" s="2955">
        <v>0</v>
      </c>
      <c r="F242" s="2956" t="e">
        <v>#VALUE!</v>
      </c>
      <c r="G242" s="2957">
        <v>0</v>
      </c>
      <c r="H242" s="2958" t="e">
        <v>#VALUE!</v>
      </c>
      <c r="I242" s="2955">
        <v>0</v>
      </c>
      <c r="J242" s="2956" t="e">
        <v>#VALUE!</v>
      </c>
      <c r="K242" s="2957">
        <v>0</v>
      </c>
      <c r="L242" s="2958" t="e">
        <v>#VALUE!</v>
      </c>
      <c r="M242" s="2955">
        <v>0</v>
      </c>
      <c r="N242" s="2958" t="e">
        <v>#VALUE!</v>
      </c>
      <c r="O242" s="2951">
        <f t="shared" si="7"/>
        <v>0</v>
      </c>
      <c r="P242" s="2939" t="s">
        <v>1093</v>
      </c>
    </row>
    <row r="243" spans="2:16" hidden="1" x14ac:dyDescent="0.25">
      <c r="B243" s="2952" t="s">
        <v>1094</v>
      </c>
      <c r="C243" s="2953" t="s">
        <v>423</v>
      </c>
      <c r="D243" s="2954" t="e">
        <f t="shared" si="6"/>
        <v>#VALUE!</v>
      </c>
      <c r="E243" s="2955">
        <v>0</v>
      </c>
      <c r="F243" s="2956" t="e">
        <v>#VALUE!</v>
      </c>
      <c r="G243" s="2957">
        <v>0</v>
      </c>
      <c r="H243" s="2958" t="e">
        <v>#VALUE!</v>
      </c>
      <c r="I243" s="2955">
        <v>0</v>
      </c>
      <c r="J243" s="2956" t="e">
        <v>#VALUE!</v>
      </c>
      <c r="K243" s="2957">
        <v>0</v>
      </c>
      <c r="L243" s="2958" t="e">
        <v>#VALUE!</v>
      </c>
      <c r="M243" s="2955">
        <v>0</v>
      </c>
      <c r="N243" s="2958" t="e">
        <v>#VALUE!</v>
      </c>
      <c r="O243" s="2951">
        <f t="shared" si="7"/>
        <v>0</v>
      </c>
      <c r="P243" s="2939" t="s">
        <v>1094</v>
      </c>
    </row>
    <row r="244" spans="2:16" hidden="1" x14ac:dyDescent="0.25">
      <c r="B244" s="2952" t="s">
        <v>1095</v>
      </c>
      <c r="C244" s="2953" t="s">
        <v>1475</v>
      </c>
      <c r="D244" s="2954" t="e">
        <f t="shared" si="6"/>
        <v>#VALUE!</v>
      </c>
      <c r="E244" s="2955">
        <v>0</v>
      </c>
      <c r="F244" s="2956" t="e">
        <v>#VALUE!</v>
      </c>
      <c r="G244" s="2957">
        <v>0</v>
      </c>
      <c r="H244" s="2958" t="e">
        <v>#VALUE!</v>
      </c>
      <c r="I244" s="2955">
        <v>0</v>
      </c>
      <c r="J244" s="2956" t="e">
        <v>#VALUE!</v>
      </c>
      <c r="K244" s="2957">
        <v>0</v>
      </c>
      <c r="L244" s="2958" t="e">
        <v>#VALUE!</v>
      </c>
      <c r="M244" s="2955">
        <v>0</v>
      </c>
      <c r="N244" s="2958" t="e">
        <v>#VALUE!</v>
      </c>
      <c r="O244" s="2951">
        <f t="shared" si="7"/>
        <v>0</v>
      </c>
      <c r="P244" s="2939" t="s">
        <v>1095</v>
      </c>
    </row>
    <row r="245" spans="2:16" hidden="1" x14ac:dyDescent="0.25">
      <c r="B245" s="2952" t="s">
        <v>1096</v>
      </c>
      <c r="C245" s="2953" t="s">
        <v>424</v>
      </c>
      <c r="D245" s="2954" t="e">
        <f t="shared" si="6"/>
        <v>#VALUE!</v>
      </c>
      <c r="E245" s="2955">
        <v>0</v>
      </c>
      <c r="F245" s="2956" t="e">
        <v>#VALUE!</v>
      </c>
      <c r="G245" s="2957">
        <v>0</v>
      </c>
      <c r="H245" s="2958" t="e">
        <v>#VALUE!</v>
      </c>
      <c r="I245" s="2955">
        <v>0</v>
      </c>
      <c r="J245" s="2956" t="e">
        <v>#VALUE!</v>
      </c>
      <c r="K245" s="2957">
        <v>0</v>
      </c>
      <c r="L245" s="2958" t="e">
        <v>#VALUE!</v>
      </c>
      <c r="M245" s="2955">
        <v>0</v>
      </c>
      <c r="N245" s="2958" t="e">
        <v>#VALUE!</v>
      </c>
      <c r="O245" s="2951">
        <f t="shared" si="7"/>
        <v>0</v>
      </c>
      <c r="P245" s="2939" t="s">
        <v>1096</v>
      </c>
    </row>
    <row r="246" spans="2:16" hidden="1" x14ac:dyDescent="0.25">
      <c r="B246" s="2952" t="s">
        <v>1097</v>
      </c>
      <c r="C246" s="2953" t="s">
        <v>425</v>
      </c>
      <c r="D246" s="2954" t="e">
        <f t="shared" si="6"/>
        <v>#VALUE!</v>
      </c>
      <c r="E246" s="2955">
        <v>0</v>
      </c>
      <c r="F246" s="2956" t="e">
        <v>#VALUE!</v>
      </c>
      <c r="G246" s="2957">
        <v>0</v>
      </c>
      <c r="H246" s="2958" t="e">
        <v>#VALUE!</v>
      </c>
      <c r="I246" s="2955">
        <v>0</v>
      </c>
      <c r="J246" s="2956" t="e">
        <v>#VALUE!</v>
      </c>
      <c r="K246" s="2957">
        <v>0</v>
      </c>
      <c r="L246" s="2958" t="e">
        <v>#VALUE!</v>
      </c>
      <c r="M246" s="2955">
        <v>0</v>
      </c>
      <c r="N246" s="2958" t="e">
        <v>#VALUE!</v>
      </c>
      <c r="O246" s="2951">
        <f t="shared" si="7"/>
        <v>0</v>
      </c>
      <c r="P246" s="2939" t="s">
        <v>1097</v>
      </c>
    </row>
    <row r="247" spans="2:16" hidden="1" x14ac:dyDescent="0.25">
      <c r="B247" s="2952" t="s">
        <v>1098</v>
      </c>
      <c r="C247" s="2953" t="s">
        <v>426</v>
      </c>
      <c r="D247" s="2954" t="e">
        <f t="shared" si="6"/>
        <v>#VALUE!</v>
      </c>
      <c r="E247" s="2955">
        <v>0</v>
      </c>
      <c r="F247" s="2956" t="e">
        <v>#VALUE!</v>
      </c>
      <c r="G247" s="2957">
        <v>0</v>
      </c>
      <c r="H247" s="2958" t="e">
        <v>#VALUE!</v>
      </c>
      <c r="I247" s="2955">
        <v>0</v>
      </c>
      <c r="J247" s="2956" t="e">
        <v>#VALUE!</v>
      </c>
      <c r="K247" s="2957">
        <v>0</v>
      </c>
      <c r="L247" s="2958" t="e">
        <v>#VALUE!</v>
      </c>
      <c r="M247" s="2955">
        <v>0</v>
      </c>
      <c r="N247" s="2958" t="e">
        <v>#VALUE!</v>
      </c>
      <c r="O247" s="2951">
        <f t="shared" si="7"/>
        <v>0</v>
      </c>
      <c r="P247" s="2939" t="s">
        <v>1098</v>
      </c>
    </row>
    <row r="248" spans="2:16" hidden="1" x14ac:dyDescent="0.25">
      <c r="B248" s="2952" t="s">
        <v>1099</v>
      </c>
      <c r="C248" s="2953" t="s">
        <v>427</v>
      </c>
      <c r="D248" s="2954" t="e">
        <f t="shared" si="6"/>
        <v>#VALUE!</v>
      </c>
      <c r="E248" s="2955">
        <v>0</v>
      </c>
      <c r="F248" s="2956" t="e">
        <v>#VALUE!</v>
      </c>
      <c r="G248" s="2957">
        <v>0</v>
      </c>
      <c r="H248" s="2958" t="e">
        <v>#VALUE!</v>
      </c>
      <c r="I248" s="2955">
        <v>0</v>
      </c>
      <c r="J248" s="2956" t="e">
        <v>#VALUE!</v>
      </c>
      <c r="K248" s="2957">
        <v>0</v>
      </c>
      <c r="L248" s="2958" t="e">
        <v>#VALUE!</v>
      </c>
      <c r="M248" s="2955">
        <v>0</v>
      </c>
      <c r="N248" s="2958" t="e">
        <v>#VALUE!</v>
      </c>
      <c r="O248" s="2951">
        <f t="shared" si="7"/>
        <v>0</v>
      </c>
      <c r="P248" s="2939" t="s">
        <v>1099</v>
      </c>
    </row>
    <row r="249" spans="2:16" hidden="1" x14ac:dyDescent="0.25">
      <c r="B249" s="2952" t="s">
        <v>1100</v>
      </c>
      <c r="C249" s="2953" t="s">
        <v>428</v>
      </c>
      <c r="D249" s="2954" t="e">
        <f t="shared" si="6"/>
        <v>#VALUE!</v>
      </c>
      <c r="E249" s="2955">
        <v>0</v>
      </c>
      <c r="F249" s="2956" t="e">
        <v>#VALUE!</v>
      </c>
      <c r="G249" s="2957">
        <v>0</v>
      </c>
      <c r="H249" s="2958" t="e">
        <v>#VALUE!</v>
      </c>
      <c r="I249" s="2955">
        <v>0</v>
      </c>
      <c r="J249" s="2956" t="e">
        <v>#VALUE!</v>
      </c>
      <c r="K249" s="2957">
        <v>0</v>
      </c>
      <c r="L249" s="2958" t="e">
        <v>#VALUE!</v>
      </c>
      <c r="M249" s="2955">
        <v>0</v>
      </c>
      <c r="N249" s="2958" t="e">
        <v>#VALUE!</v>
      </c>
      <c r="O249" s="2951">
        <f t="shared" si="7"/>
        <v>0</v>
      </c>
      <c r="P249" s="2939" t="s">
        <v>1100</v>
      </c>
    </row>
    <row r="250" spans="2:16" hidden="1" x14ac:dyDescent="0.25">
      <c r="B250" s="2952" t="s">
        <v>1101</v>
      </c>
      <c r="C250" s="2953" t="s">
        <v>429</v>
      </c>
      <c r="D250" s="2954" t="e">
        <f t="shared" si="6"/>
        <v>#VALUE!</v>
      </c>
      <c r="E250" s="2955">
        <v>0</v>
      </c>
      <c r="F250" s="2956" t="e">
        <v>#VALUE!</v>
      </c>
      <c r="G250" s="2957">
        <v>0</v>
      </c>
      <c r="H250" s="2958" t="e">
        <v>#VALUE!</v>
      </c>
      <c r="I250" s="2955">
        <v>0</v>
      </c>
      <c r="J250" s="2956" t="e">
        <v>#VALUE!</v>
      </c>
      <c r="K250" s="2957">
        <v>0</v>
      </c>
      <c r="L250" s="2958" t="e">
        <v>#VALUE!</v>
      </c>
      <c r="M250" s="2955">
        <v>0</v>
      </c>
      <c r="N250" s="2958" t="e">
        <v>#VALUE!</v>
      </c>
      <c r="O250" s="2951">
        <f t="shared" si="7"/>
        <v>0</v>
      </c>
      <c r="P250" s="2939" t="s">
        <v>1101</v>
      </c>
    </row>
    <row r="251" spans="2:16" hidden="1" x14ac:dyDescent="0.25">
      <c r="B251" s="2952" t="s">
        <v>1102</v>
      </c>
      <c r="C251" s="2953" t="s">
        <v>430</v>
      </c>
      <c r="D251" s="2954" t="e">
        <f t="shared" si="6"/>
        <v>#VALUE!</v>
      </c>
      <c r="E251" s="2955">
        <v>0</v>
      </c>
      <c r="F251" s="2956" t="e">
        <v>#VALUE!</v>
      </c>
      <c r="G251" s="2957">
        <v>0</v>
      </c>
      <c r="H251" s="2958" t="e">
        <v>#VALUE!</v>
      </c>
      <c r="I251" s="2955">
        <v>0</v>
      </c>
      <c r="J251" s="2956" t="e">
        <v>#VALUE!</v>
      </c>
      <c r="K251" s="2957">
        <v>0</v>
      </c>
      <c r="L251" s="2958" t="e">
        <v>#VALUE!</v>
      </c>
      <c r="M251" s="2955">
        <v>0</v>
      </c>
      <c r="N251" s="2958" t="e">
        <v>#VALUE!</v>
      </c>
      <c r="O251" s="2951">
        <f t="shared" si="7"/>
        <v>0</v>
      </c>
      <c r="P251" s="2939" t="s">
        <v>1102</v>
      </c>
    </row>
    <row r="252" spans="2:16" hidden="1" x14ac:dyDescent="0.25">
      <c r="B252" s="2952" t="s">
        <v>1103</v>
      </c>
      <c r="C252" s="2953" t="s">
        <v>431</v>
      </c>
      <c r="D252" s="2954" t="e">
        <f t="shared" si="6"/>
        <v>#VALUE!</v>
      </c>
      <c r="E252" s="2955">
        <v>0</v>
      </c>
      <c r="F252" s="2956" t="e">
        <v>#VALUE!</v>
      </c>
      <c r="G252" s="2957">
        <v>0</v>
      </c>
      <c r="H252" s="2958" t="e">
        <v>#VALUE!</v>
      </c>
      <c r="I252" s="2955">
        <v>0</v>
      </c>
      <c r="J252" s="2956" t="e">
        <v>#VALUE!</v>
      </c>
      <c r="K252" s="2957">
        <v>0</v>
      </c>
      <c r="L252" s="2958" t="e">
        <v>#VALUE!</v>
      </c>
      <c r="M252" s="2955">
        <v>0</v>
      </c>
      <c r="N252" s="2958" t="e">
        <v>#VALUE!</v>
      </c>
      <c r="O252" s="2951">
        <f t="shared" si="7"/>
        <v>0</v>
      </c>
      <c r="P252" s="2939" t="s">
        <v>1103</v>
      </c>
    </row>
    <row r="253" spans="2:16" hidden="1" x14ac:dyDescent="0.25">
      <c r="B253" s="2952" t="s">
        <v>1104</v>
      </c>
      <c r="C253" s="2953" t="s">
        <v>1476</v>
      </c>
      <c r="D253" s="2954" t="e">
        <f t="shared" si="6"/>
        <v>#VALUE!</v>
      </c>
      <c r="E253" s="2955">
        <v>0</v>
      </c>
      <c r="F253" s="2956" t="e">
        <v>#VALUE!</v>
      </c>
      <c r="G253" s="2957">
        <v>0</v>
      </c>
      <c r="H253" s="2958" t="e">
        <v>#VALUE!</v>
      </c>
      <c r="I253" s="2955">
        <v>0</v>
      </c>
      <c r="J253" s="2956" t="e">
        <v>#VALUE!</v>
      </c>
      <c r="K253" s="2957">
        <v>0</v>
      </c>
      <c r="L253" s="2958" t="e">
        <v>#VALUE!</v>
      </c>
      <c r="M253" s="2955">
        <v>0</v>
      </c>
      <c r="N253" s="2958" t="e">
        <v>#VALUE!</v>
      </c>
      <c r="O253" s="2951">
        <f t="shared" si="7"/>
        <v>0</v>
      </c>
      <c r="P253" s="2939" t="s">
        <v>1104</v>
      </c>
    </row>
    <row r="254" spans="2:16" hidden="1" x14ac:dyDescent="0.25">
      <c r="B254" s="2952" t="s">
        <v>1105</v>
      </c>
      <c r="C254" s="2953" t="s">
        <v>1477</v>
      </c>
      <c r="D254" s="2954" t="e">
        <f t="shared" si="6"/>
        <v>#VALUE!</v>
      </c>
      <c r="E254" s="2955">
        <v>0</v>
      </c>
      <c r="F254" s="2956" t="e">
        <v>#VALUE!</v>
      </c>
      <c r="G254" s="2957">
        <v>0</v>
      </c>
      <c r="H254" s="2958" t="e">
        <v>#VALUE!</v>
      </c>
      <c r="I254" s="2955">
        <v>0</v>
      </c>
      <c r="J254" s="2956" t="e">
        <v>#VALUE!</v>
      </c>
      <c r="K254" s="2957">
        <v>0</v>
      </c>
      <c r="L254" s="2958" t="e">
        <v>#VALUE!</v>
      </c>
      <c r="M254" s="2955">
        <v>0</v>
      </c>
      <c r="N254" s="2958" t="e">
        <v>#VALUE!</v>
      </c>
      <c r="O254" s="2951">
        <f t="shared" si="7"/>
        <v>0</v>
      </c>
      <c r="P254" s="2939" t="s">
        <v>1105</v>
      </c>
    </row>
    <row r="255" spans="2:16" hidden="1" x14ac:dyDescent="0.25">
      <c r="B255" s="2952" t="s">
        <v>1106</v>
      </c>
      <c r="C255" s="2953" t="s">
        <v>434</v>
      </c>
      <c r="D255" s="2954" t="e">
        <f t="shared" si="6"/>
        <v>#VALUE!</v>
      </c>
      <c r="E255" s="2955">
        <v>0</v>
      </c>
      <c r="F255" s="2956" t="e">
        <v>#VALUE!</v>
      </c>
      <c r="G255" s="2957">
        <v>0</v>
      </c>
      <c r="H255" s="2958" t="e">
        <v>#VALUE!</v>
      </c>
      <c r="I255" s="2955">
        <v>0</v>
      </c>
      <c r="J255" s="2956" t="e">
        <v>#VALUE!</v>
      </c>
      <c r="K255" s="2957">
        <v>0</v>
      </c>
      <c r="L255" s="2958" t="e">
        <v>#VALUE!</v>
      </c>
      <c r="M255" s="2955">
        <v>0</v>
      </c>
      <c r="N255" s="2958" t="e">
        <v>#VALUE!</v>
      </c>
      <c r="O255" s="2951">
        <f t="shared" si="7"/>
        <v>0</v>
      </c>
      <c r="P255" s="2939" t="s">
        <v>1106</v>
      </c>
    </row>
    <row r="256" spans="2:16" hidden="1" x14ac:dyDescent="0.25">
      <c r="B256" s="2952" t="s">
        <v>1107</v>
      </c>
      <c r="C256" s="2953" t="s">
        <v>1478</v>
      </c>
      <c r="D256" s="2954" t="e">
        <f t="shared" si="6"/>
        <v>#VALUE!</v>
      </c>
      <c r="E256" s="2955">
        <v>0</v>
      </c>
      <c r="F256" s="2956" t="e">
        <v>#VALUE!</v>
      </c>
      <c r="G256" s="2957">
        <v>0</v>
      </c>
      <c r="H256" s="2958" t="e">
        <v>#VALUE!</v>
      </c>
      <c r="I256" s="2955">
        <v>0</v>
      </c>
      <c r="J256" s="2956" t="e">
        <v>#VALUE!</v>
      </c>
      <c r="K256" s="2957">
        <v>0</v>
      </c>
      <c r="L256" s="2958" t="e">
        <v>#VALUE!</v>
      </c>
      <c r="M256" s="2955">
        <v>0</v>
      </c>
      <c r="N256" s="2958" t="e">
        <v>#VALUE!</v>
      </c>
      <c r="O256" s="2951">
        <f t="shared" si="7"/>
        <v>0</v>
      </c>
      <c r="P256" s="2939" t="s">
        <v>1107</v>
      </c>
    </row>
    <row r="257" spans="2:16" hidden="1" x14ac:dyDescent="0.25">
      <c r="B257" s="2952" t="s">
        <v>1108</v>
      </c>
      <c r="C257" s="2953" t="s">
        <v>436</v>
      </c>
      <c r="D257" s="2954" t="e">
        <f t="shared" si="6"/>
        <v>#VALUE!</v>
      </c>
      <c r="E257" s="2955">
        <v>0</v>
      </c>
      <c r="F257" s="2956" t="e">
        <v>#VALUE!</v>
      </c>
      <c r="G257" s="2957">
        <v>0</v>
      </c>
      <c r="H257" s="2958" t="e">
        <v>#VALUE!</v>
      </c>
      <c r="I257" s="2955">
        <v>0</v>
      </c>
      <c r="J257" s="2956" t="e">
        <v>#VALUE!</v>
      </c>
      <c r="K257" s="2957">
        <v>0</v>
      </c>
      <c r="L257" s="2958" t="e">
        <v>#VALUE!</v>
      </c>
      <c r="M257" s="2955">
        <v>0</v>
      </c>
      <c r="N257" s="2958" t="e">
        <v>#VALUE!</v>
      </c>
      <c r="O257" s="2951">
        <f t="shared" si="7"/>
        <v>0</v>
      </c>
      <c r="P257" s="2939" t="s">
        <v>1108</v>
      </c>
    </row>
    <row r="258" spans="2:16" hidden="1" x14ac:dyDescent="0.25">
      <c r="B258" s="2952" t="s">
        <v>1109</v>
      </c>
      <c r="C258" s="2953" t="s">
        <v>437</v>
      </c>
      <c r="D258" s="2954" t="e">
        <f t="shared" si="6"/>
        <v>#VALUE!</v>
      </c>
      <c r="E258" s="2955">
        <v>0</v>
      </c>
      <c r="F258" s="2956" t="e">
        <v>#VALUE!</v>
      </c>
      <c r="G258" s="2957">
        <v>0</v>
      </c>
      <c r="H258" s="2958" t="e">
        <v>#VALUE!</v>
      </c>
      <c r="I258" s="2955">
        <v>0</v>
      </c>
      <c r="J258" s="2956" t="e">
        <v>#VALUE!</v>
      </c>
      <c r="K258" s="2957">
        <v>0</v>
      </c>
      <c r="L258" s="2958" t="e">
        <v>#VALUE!</v>
      </c>
      <c r="M258" s="2955">
        <v>0</v>
      </c>
      <c r="N258" s="2958" t="e">
        <v>#VALUE!</v>
      </c>
      <c r="O258" s="2951">
        <f t="shared" si="7"/>
        <v>0</v>
      </c>
      <c r="P258" s="2939" t="s">
        <v>1109</v>
      </c>
    </row>
    <row r="259" spans="2:16" hidden="1" x14ac:dyDescent="0.25">
      <c r="B259" s="2952" t="s">
        <v>1110</v>
      </c>
      <c r="C259" s="2953" t="s">
        <v>438</v>
      </c>
      <c r="D259" s="2954" t="e">
        <f t="shared" si="6"/>
        <v>#VALUE!</v>
      </c>
      <c r="E259" s="2955">
        <v>0</v>
      </c>
      <c r="F259" s="2956" t="e">
        <v>#VALUE!</v>
      </c>
      <c r="G259" s="2957">
        <v>0</v>
      </c>
      <c r="H259" s="2958" t="e">
        <v>#VALUE!</v>
      </c>
      <c r="I259" s="2955">
        <v>0</v>
      </c>
      <c r="J259" s="2956" t="e">
        <v>#VALUE!</v>
      </c>
      <c r="K259" s="2957">
        <v>0</v>
      </c>
      <c r="L259" s="2958" t="e">
        <v>#VALUE!</v>
      </c>
      <c r="M259" s="2955">
        <v>0</v>
      </c>
      <c r="N259" s="2958" t="e">
        <v>#VALUE!</v>
      </c>
      <c r="O259" s="2951">
        <f t="shared" si="7"/>
        <v>0</v>
      </c>
      <c r="P259" s="2939" t="s">
        <v>1110</v>
      </c>
    </row>
    <row r="260" spans="2:16" hidden="1" x14ac:dyDescent="0.25">
      <c r="B260" s="2952" t="s">
        <v>1111</v>
      </c>
      <c r="C260" s="2953" t="s">
        <v>439</v>
      </c>
      <c r="D260" s="2954" t="e">
        <f>SUM(F260,H260,J260,L260,N260)</f>
        <v>#VALUE!</v>
      </c>
      <c r="E260" s="2955">
        <v>0</v>
      </c>
      <c r="F260" s="2956" t="e">
        <v>#VALUE!</v>
      </c>
      <c r="G260" s="2957">
        <v>0</v>
      </c>
      <c r="H260" s="2958" t="e">
        <v>#VALUE!</v>
      </c>
      <c r="I260" s="2955">
        <v>0</v>
      </c>
      <c r="J260" s="2956" t="e">
        <v>#VALUE!</v>
      </c>
      <c r="K260" s="2957">
        <v>0</v>
      </c>
      <c r="L260" s="2958" t="e">
        <v>#VALUE!</v>
      </c>
      <c r="M260" s="2955">
        <v>0</v>
      </c>
      <c r="N260" s="2958" t="e">
        <v>#VALUE!</v>
      </c>
      <c r="O260" s="2951">
        <f t="shared" si="7"/>
        <v>0</v>
      </c>
      <c r="P260" s="2939" t="s">
        <v>1111</v>
      </c>
    </row>
    <row r="261" spans="2:16" hidden="1" x14ac:dyDescent="0.25">
      <c r="B261" s="2952" t="s">
        <v>1112</v>
      </c>
      <c r="C261" s="2953" t="s">
        <v>440</v>
      </c>
      <c r="D261" s="2954" t="e">
        <f>SUM(F261,H261,J261,L261,N261)</f>
        <v>#VALUE!</v>
      </c>
      <c r="E261" s="2955">
        <v>0</v>
      </c>
      <c r="F261" s="2956" t="e">
        <v>#VALUE!</v>
      </c>
      <c r="G261" s="2957">
        <v>0</v>
      </c>
      <c r="H261" s="2958" t="e">
        <v>#VALUE!</v>
      </c>
      <c r="I261" s="2955">
        <v>0</v>
      </c>
      <c r="J261" s="2956" t="e">
        <v>#VALUE!</v>
      </c>
      <c r="K261" s="2957">
        <v>0</v>
      </c>
      <c r="L261" s="2958" t="e">
        <v>#VALUE!</v>
      </c>
      <c r="M261" s="2955">
        <v>0</v>
      </c>
      <c r="N261" s="2958" t="e">
        <v>#VALUE!</v>
      </c>
      <c r="O261" s="2951">
        <f t="shared" si="7"/>
        <v>0</v>
      </c>
      <c r="P261" s="2939" t="s">
        <v>1112</v>
      </c>
    </row>
    <row r="262" spans="2:16" x14ac:dyDescent="0.25">
      <c r="B262" s="431" t="s">
        <v>1441</v>
      </c>
      <c r="C262" s="431" t="s">
        <v>1442</v>
      </c>
      <c r="D262" s="3046"/>
      <c r="E262" s="2951"/>
      <c r="F262" s="3046"/>
      <c r="G262" s="2951"/>
      <c r="H262" s="3046"/>
      <c r="I262" s="2951"/>
      <c r="J262" s="3046"/>
      <c r="K262" s="2951"/>
      <c r="L262" s="3046"/>
      <c r="M262" s="2951"/>
      <c r="N262" s="3046"/>
      <c r="O262" s="2951"/>
    </row>
    <row r="263" spans="2:16" x14ac:dyDescent="0.25">
      <c r="B263" s="431" t="s">
        <v>2836</v>
      </c>
      <c r="D263" s="3046"/>
      <c r="E263" s="2951"/>
      <c r="F263" s="3046"/>
      <c r="G263" s="2951"/>
      <c r="H263" s="3046"/>
      <c r="I263" s="2951"/>
      <c r="J263" s="3046"/>
      <c r="K263" s="2951"/>
      <c r="L263" s="3046"/>
      <c r="M263" s="2951"/>
      <c r="N263" s="3046"/>
      <c r="O263" s="2951"/>
    </row>
    <row r="264" spans="2:16" ht="15.75" thickBot="1" x14ac:dyDescent="0.3"/>
    <row r="265" spans="2:16" ht="15.75" thickBot="1" x14ac:dyDescent="0.3">
      <c r="B265" s="7846" t="s">
        <v>1367</v>
      </c>
      <c r="C265" s="7849" t="s">
        <v>1215</v>
      </c>
      <c r="D265" s="7491" t="s">
        <v>2611</v>
      </c>
      <c r="E265" s="7862" t="s">
        <v>1392</v>
      </c>
      <c r="F265" s="7863"/>
      <c r="G265" s="7863"/>
      <c r="H265" s="7863"/>
      <c r="I265" s="7863"/>
      <c r="J265" s="7863"/>
      <c r="K265" s="7863"/>
      <c r="L265" s="7863"/>
      <c r="M265" s="7863"/>
      <c r="N265" s="7864"/>
    </row>
    <row r="266" spans="2:16" x14ac:dyDescent="0.25">
      <c r="B266" s="7847"/>
      <c r="C266" s="7850"/>
      <c r="D266" s="7872"/>
      <c r="E266" s="7865" t="s">
        <v>1393</v>
      </c>
      <c r="F266" s="7866"/>
      <c r="G266" s="7865" t="s">
        <v>1394</v>
      </c>
      <c r="H266" s="7866"/>
      <c r="I266" s="7865" t="s">
        <v>1395</v>
      </c>
      <c r="J266" s="7866"/>
      <c r="K266" s="7865" t="s">
        <v>1396</v>
      </c>
      <c r="L266" s="7866"/>
      <c r="M266" s="7867" t="s">
        <v>1397</v>
      </c>
      <c r="N266" s="7868"/>
    </row>
    <row r="267" spans="2:16" ht="15.75" thickBot="1" x14ac:dyDescent="0.3">
      <c r="B267" s="7848"/>
      <c r="C267" s="7851"/>
      <c r="D267" s="7873"/>
      <c r="E267" s="2966" t="s">
        <v>1</v>
      </c>
      <c r="F267" s="2967" t="s">
        <v>2360</v>
      </c>
      <c r="G267" s="2968" t="s">
        <v>1</v>
      </c>
      <c r="H267" s="2969" t="s">
        <v>2360</v>
      </c>
      <c r="I267" s="2966" t="s">
        <v>1</v>
      </c>
      <c r="J267" s="2967" t="s">
        <v>2360</v>
      </c>
      <c r="K267" s="2968" t="s">
        <v>1</v>
      </c>
      <c r="L267" s="2969" t="s">
        <v>2360</v>
      </c>
      <c r="M267" s="2966" t="s">
        <v>1</v>
      </c>
      <c r="N267" s="2969" t="s">
        <v>2360</v>
      </c>
    </row>
    <row r="268" spans="2:16" x14ac:dyDescent="0.25">
      <c r="B268" s="2970" t="s">
        <v>448</v>
      </c>
      <c r="C268" s="2971" t="s">
        <v>449</v>
      </c>
      <c r="D268" s="2982">
        <v>2</v>
      </c>
      <c r="E268" s="2983">
        <v>0</v>
      </c>
      <c r="F268" s="2984">
        <v>0</v>
      </c>
      <c r="G268" s="2985">
        <v>0</v>
      </c>
      <c r="H268" s="2986">
        <v>0</v>
      </c>
      <c r="I268" s="2983">
        <v>0</v>
      </c>
      <c r="J268" s="2984">
        <v>0</v>
      </c>
      <c r="K268" s="2985">
        <v>0</v>
      </c>
      <c r="L268" s="2986">
        <v>0</v>
      </c>
      <c r="M268" s="2983">
        <v>9</v>
      </c>
      <c r="N268" s="2986">
        <v>2</v>
      </c>
    </row>
    <row r="269" spans="2:16" x14ac:dyDescent="0.25">
      <c r="B269" s="2977" t="s">
        <v>829</v>
      </c>
      <c r="C269" s="6880" t="s">
        <v>388</v>
      </c>
      <c r="D269" s="2982">
        <v>1</v>
      </c>
      <c r="E269" s="2983">
        <v>0</v>
      </c>
      <c r="F269" s="2984">
        <v>0</v>
      </c>
      <c r="G269" s="2985">
        <v>0</v>
      </c>
      <c r="H269" s="2986">
        <v>0</v>
      </c>
      <c r="I269" s="2983">
        <v>0</v>
      </c>
      <c r="J269" s="2984">
        <v>0</v>
      </c>
      <c r="K269" s="2985">
        <v>0</v>
      </c>
      <c r="L269" s="2986">
        <v>0</v>
      </c>
      <c r="M269" s="2983">
        <v>0</v>
      </c>
      <c r="N269" s="2986">
        <v>1</v>
      </c>
    </row>
    <row r="270" spans="2:16" x14ac:dyDescent="0.25">
      <c r="B270" s="2977" t="s">
        <v>831</v>
      </c>
      <c r="C270" s="6880" t="s">
        <v>390</v>
      </c>
      <c r="D270" s="2982">
        <v>3</v>
      </c>
      <c r="E270" s="2983">
        <v>0</v>
      </c>
      <c r="F270" s="2984">
        <v>0</v>
      </c>
      <c r="G270" s="2985">
        <v>0</v>
      </c>
      <c r="H270" s="2986">
        <v>1</v>
      </c>
      <c r="I270" s="2983">
        <v>0</v>
      </c>
      <c r="J270" s="2984">
        <v>0</v>
      </c>
      <c r="K270" s="2985">
        <v>0</v>
      </c>
      <c r="L270" s="2986">
        <v>0</v>
      </c>
      <c r="M270" s="2983">
        <v>2</v>
      </c>
      <c r="N270" s="2986">
        <v>2</v>
      </c>
    </row>
    <row r="271" spans="2:16" x14ac:dyDescent="0.25">
      <c r="B271" s="2977" t="s">
        <v>450</v>
      </c>
      <c r="C271" s="6880" t="s">
        <v>231</v>
      </c>
      <c r="D271" s="2982">
        <v>2</v>
      </c>
      <c r="E271" s="2983">
        <v>4</v>
      </c>
      <c r="F271" s="2984">
        <v>2</v>
      </c>
      <c r="G271" s="2985">
        <v>0</v>
      </c>
      <c r="H271" s="2986">
        <v>0</v>
      </c>
      <c r="I271" s="2983">
        <v>0</v>
      </c>
      <c r="J271" s="2984">
        <v>0</v>
      </c>
      <c r="K271" s="2985">
        <v>0</v>
      </c>
      <c r="L271" s="2986">
        <v>0</v>
      </c>
      <c r="M271" s="2983">
        <v>0</v>
      </c>
      <c r="N271" s="2986">
        <v>0</v>
      </c>
    </row>
    <row r="272" spans="2:16" x14ac:dyDescent="0.25">
      <c r="B272" s="2977" t="s">
        <v>919</v>
      </c>
      <c r="C272" s="6880" t="s">
        <v>649</v>
      </c>
      <c r="D272" s="2982">
        <v>2</v>
      </c>
      <c r="E272" s="2983">
        <v>0</v>
      </c>
      <c r="F272" s="2984">
        <v>0</v>
      </c>
      <c r="G272" s="2985">
        <v>0</v>
      </c>
      <c r="H272" s="2986">
        <v>0</v>
      </c>
      <c r="I272" s="2983">
        <v>0</v>
      </c>
      <c r="J272" s="2984">
        <v>2</v>
      </c>
      <c r="K272" s="2985">
        <v>0</v>
      </c>
      <c r="L272" s="2986">
        <v>0</v>
      </c>
      <c r="M272" s="2983">
        <v>0</v>
      </c>
      <c r="N272" s="2986">
        <v>0</v>
      </c>
    </row>
    <row r="273" spans="2:14" x14ac:dyDescent="0.25">
      <c r="B273" s="2970" t="s">
        <v>656</v>
      </c>
      <c r="C273" s="2971" t="s">
        <v>657</v>
      </c>
      <c r="D273" s="2982">
        <v>44</v>
      </c>
      <c r="E273" s="2983">
        <v>7</v>
      </c>
      <c r="F273" s="2984">
        <v>31</v>
      </c>
      <c r="G273" s="2985">
        <v>9</v>
      </c>
      <c r="H273" s="2986">
        <v>7</v>
      </c>
      <c r="I273" s="2983">
        <v>0</v>
      </c>
      <c r="J273" s="2984">
        <v>3</v>
      </c>
      <c r="K273" s="2985">
        <v>0</v>
      </c>
      <c r="L273" s="2986">
        <v>3</v>
      </c>
      <c r="M273" s="2983">
        <v>0</v>
      </c>
      <c r="N273" s="2986">
        <v>0</v>
      </c>
    </row>
    <row r="274" spans="2:14" x14ac:dyDescent="0.25">
      <c r="B274" s="2977" t="s">
        <v>929</v>
      </c>
      <c r="C274" s="6880" t="s">
        <v>1115</v>
      </c>
      <c r="D274" s="2982">
        <v>0</v>
      </c>
      <c r="E274" s="2983">
        <v>0</v>
      </c>
      <c r="F274" s="2984">
        <v>0</v>
      </c>
      <c r="G274" s="2985">
        <v>2</v>
      </c>
      <c r="H274" s="2986">
        <v>0</v>
      </c>
      <c r="I274" s="2983">
        <v>0</v>
      </c>
      <c r="J274" s="2984">
        <v>0</v>
      </c>
      <c r="K274" s="2985">
        <v>0</v>
      </c>
      <c r="L274" s="2986">
        <v>0</v>
      </c>
      <c r="M274" s="2983">
        <v>0</v>
      </c>
      <c r="N274" s="2986">
        <v>0</v>
      </c>
    </row>
    <row r="275" spans="2:14" ht="30" x14ac:dyDescent="0.25">
      <c r="B275" s="2977" t="s">
        <v>942</v>
      </c>
      <c r="C275" s="6880" t="s">
        <v>664</v>
      </c>
      <c r="D275" s="2982">
        <v>15</v>
      </c>
      <c r="E275" s="2983">
        <v>0</v>
      </c>
      <c r="F275" s="2984">
        <v>0</v>
      </c>
      <c r="G275" s="2985">
        <v>0</v>
      </c>
      <c r="H275" s="2986">
        <v>0</v>
      </c>
      <c r="I275" s="2983">
        <v>0</v>
      </c>
      <c r="J275" s="2984">
        <v>15</v>
      </c>
      <c r="K275" s="2985">
        <v>0</v>
      </c>
      <c r="L275" s="2986">
        <v>0</v>
      </c>
      <c r="M275" s="2983">
        <v>0</v>
      </c>
      <c r="N275" s="2986">
        <v>0</v>
      </c>
    </row>
    <row r="276" spans="2:14" x14ac:dyDescent="0.25">
      <c r="B276" s="2977" t="s">
        <v>952</v>
      </c>
      <c r="C276" s="6880" t="s">
        <v>371</v>
      </c>
      <c r="D276" s="2982">
        <v>0</v>
      </c>
      <c r="E276" s="2983">
        <v>0</v>
      </c>
      <c r="F276" s="2984">
        <v>0</v>
      </c>
      <c r="G276" s="2985">
        <v>2</v>
      </c>
      <c r="H276" s="2986">
        <v>0</v>
      </c>
      <c r="I276" s="2983">
        <v>0</v>
      </c>
      <c r="J276" s="2984">
        <v>0</v>
      </c>
      <c r="K276" s="2985">
        <v>0</v>
      </c>
      <c r="L276" s="2986">
        <v>0</v>
      </c>
      <c r="M276" s="2983">
        <v>0</v>
      </c>
      <c r="N276" s="2986">
        <v>0</v>
      </c>
    </row>
    <row r="277" spans="2:14" x14ac:dyDescent="0.25">
      <c r="B277" s="2977" t="s">
        <v>971</v>
      </c>
      <c r="C277" s="6880" t="s">
        <v>675</v>
      </c>
      <c r="D277" s="2982">
        <v>0</v>
      </c>
      <c r="E277" s="2983">
        <v>0</v>
      </c>
      <c r="F277" s="2984">
        <v>0</v>
      </c>
      <c r="G277" s="2985">
        <v>0</v>
      </c>
      <c r="H277" s="2986">
        <v>0</v>
      </c>
      <c r="I277" s="2983">
        <v>0</v>
      </c>
      <c r="J277" s="2984">
        <v>0</v>
      </c>
      <c r="K277" s="2985">
        <v>0</v>
      </c>
      <c r="L277" s="2986">
        <v>0</v>
      </c>
      <c r="M277" s="2983">
        <v>2</v>
      </c>
      <c r="N277" s="2986">
        <v>0</v>
      </c>
    </row>
    <row r="278" spans="2:14" x14ac:dyDescent="0.25">
      <c r="B278" s="2970" t="s">
        <v>479</v>
      </c>
      <c r="C278" s="2971" t="s">
        <v>480</v>
      </c>
      <c r="D278" s="2982">
        <v>1</v>
      </c>
      <c r="E278" s="2983">
        <v>0</v>
      </c>
      <c r="F278" s="2984">
        <v>0</v>
      </c>
      <c r="G278" s="2985">
        <v>0</v>
      </c>
      <c r="H278" s="2986">
        <v>1</v>
      </c>
      <c r="I278" s="2983">
        <v>0</v>
      </c>
      <c r="J278" s="2984">
        <v>0</v>
      </c>
      <c r="K278" s="2985">
        <v>0</v>
      </c>
      <c r="L278" s="2986">
        <v>0</v>
      </c>
      <c r="M278" s="2983">
        <v>0</v>
      </c>
      <c r="N278" s="2986">
        <v>0</v>
      </c>
    </row>
    <row r="279" spans="2:14" ht="30" x14ac:dyDescent="0.25">
      <c r="B279" s="2970" t="s">
        <v>686</v>
      </c>
      <c r="C279" s="2971" t="s">
        <v>532</v>
      </c>
      <c r="D279" s="2982">
        <v>14</v>
      </c>
      <c r="E279" s="2983">
        <v>1</v>
      </c>
      <c r="F279" s="2984">
        <v>0</v>
      </c>
      <c r="G279" s="2985">
        <v>3</v>
      </c>
      <c r="H279" s="2986">
        <v>0</v>
      </c>
      <c r="I279" s="2983">
        <v>0</v>
      </c>
      <c r="J279" s="2984">
        <v>0</v>
      </c>
      <c r="K279" s="2985">
        <v>2</v>
      </c>
      <c r="L279" s="2986">
        <v>8</v>
      </c>
      <c r="M279" s="2983">
        <v>3</v>
      </c>
      <c r="N279" s="2986">
        <v>6</v>
      </c>
    </row>
    <row r="280" spans="2:14" x14ac:dyDescent="0.25">
      <c r="B280" s="2970" t="s">
        <v>989</v>
      </c>
      <c r="C280" s="2971" t="s">
        <v>538</v>
      </c>
      <c r="D280" s="2982">
        <v>0</v>
      </c>
      <c r="E280" s="2983">
        <v>0</v>
      </c>
      <c r="F280" s="2984">
        <v>0</v>
      </c>
      <c r="G280" s="2985">
        <v>3</v>
      </c>
      <c r="H280" s="2986">
        <v>0</v>
      </c>
      <c r="I280" s="2983">
        <v>0</v>
      </c>
      <c r="J280" s="2984">
        <v>0</v>
      </c>
      <c r="K280" s="2985">
        <v>0</v>
      </c>
      <c r="L280" s="2986">
        <v>0</v>
      </c>
      <c r="M280" s="2983">
        <v>0</v>
      </c>
      <c r="N280" s="2986">
        <v>0</v>
      </c>
    </row>
    <row r="281" spans="2:14" x14ac:dyDescent="0.25">
      <c r="B281" s="2970" t="s">
        <v>990</v>
      </c>
      <c r="C281" s="2971" t="s">
        <v>539</v>
      </c>
      <c r="D281" s="2982">
        <v>0</v>
      </c>
      <c r="E281" s="2983">
        <v>0</v>
      </c>
      <c r="F281" s="2984">
        <v>0</v>
      </c>
      <c r="G281" s="2985">
        <v>4</v>
      </c>
      <c r="H281" s="2986">
        <v>0</v>
      </c>
      <c r="I281" s="2983">
        <v>0</v>
      </c>
      <c r="J281" s="2984">
        <v>0</v>
      </c>
      <c r="K281" s="2985">
        <v>0</v>
      </c>
      <c r="L281" s="2986">
        <v>0</v>
      </c>
      <c r="M281" s="2983">
        <v>0</v>
      </c>
      <c r="N281" s="2986">
        <v>0</v>
      </c>
    </row>
    <row r="282" spans="2:14" x14ac:dyDescent="0.25">
      <c r="B282" s="2970" t="s">
        <v>687</v>
      </c>
      <c r="C282" s="2971" t="s">
        <v>542</v>
      </c>
      <c r="D282" s="2982">
        <v>11</v>
      </c>
      <c r="E282" s="2983">
        <v>60</v>
      </c>
      <c r="F282" s="2984">
        <v>0</v>
      </c>
      <c r="G282" s="2985">
        <v>5</v>
      </c>
      <c r="H282" s="2986">
        <v>0</v>
      </c>
      <c r="I282" s="2983">
        <v>0</v>
      </c>
      <c r="J282" s="2984">
        <v>0</v>
      </c>
      <c r="K282" s="2985">
        <v>17</v>
      </c>
      <c r="L282" s="2986">
        <v>11</v>
      </c>
      <c r="M282" s="2983">
        <v>0</v>
      </c>
      <c r="N282" s="2986">
        <v>0</v>
      </c>
    </row>
    <row r="283" spans="2:14" x14ac:dyDescent="0.25">
      <c r="B283" s="2970" t="s">
        <v>688</v>
      </c>
      <c r="C283" s="2971" t="s">
        <v>587</v>
      </c>
      <c r="D283" s="2982">
        <v>0</v>
      </c>
      <c r="E283" s="2983">
        <v>0</v>
      </c>
      <c r="F283" s="2984">
        <v>0</v>
      </c>
      <c r="G283" s="2985">
        <v>0</v>
      </c>
      <c r="H283" s="2986">
        <v>0</v>
      </c>
      <c r="I283" s="2983">
        <v>3</v>
      </c>
      <c r="J283" s="2984">
        <v>0</v>
      </c>
      <c r="K283" s="2985">
        <v>0</v>
      </c>
      <c r="L283" s="2986">
        <v>0</v>
      </c>
      <c r="M283" s="2983">
        <v>0</v>
      </c>
      <c r="N283" s="2986">
        <v>0</v>
      </c>
    </row>
    <row r="284" spans="2:14" x14ac:dyDescent="0.25">
      <c r="B284" s="2970" t="s">
        <v>993</v>
      </c>
      <c r="C284" s="2971" t="s">
        <v>543</v>
      </c>
      <c r="D284" s="2982">
        <v>1</v>
      </c>
      <c r="E284" s="2983">
        <v>0</v>
      </c>
      <c r="F284" s="2984">
        <v>0</v>
      </c>
      <c r="G284" s="2985">
        <v>0</v>
      </c>
      <c r="H284" s="2986">
        <v>0</v>
      </c>
      <c r="I284" s="2983">
        <v>0</v>
      </c>
      <c r="J284" s="2984">
        <v>0</v>
      </c>
      <c r="K284" s="2985">
        <v>0</v>
      </c>
      <c r="L284" s="2986">
        <v>1</v>
      </c>
      <c r="M284" s="2983">
        <v>0</v>
      </c>
      <c r="N284" s="2986">
        <v>0</v>
      </c>
    </row>
    <row r="285" spans="2:14" x14ac:dyDescent="0.25">
      <c r="B285" s="2970" t="s">
        <v>691</v>
      </c>
      <c r="C285" s="2971" t="s">
        <v>586</v>
      </c>
      <c r="D285" s="2982">
        <v>7</v>
      </c>
      <c r="E285" s="2983">
        <v>0</v>
      </c>
      <c r="F285" s="2984">
        <v>6</v>
      </c>
      <c r="G285" s="2985">
        <v>0</v>
      </c>
      <c r="H285" s="2986">
        <v>0</v>
      </c>
      <c r="I285" s="2983">
        <v>8</v>
      </c>
      <c r="J285" s="2984">
        <v>1</v>
      </c>
      <c r="K285" s="2985">
        <v>0</v>
      </c>
      <c r="L285" s="2986">
        <v>0</v>
      </c>
      <c r="M285" s="2983">
        <v>0</v>
      </c>
      <c r="N285" s="2986">
        <v>0</v>
      </c>
    </row>
    <row r="286" spans="2:14" x14ac:dyDescent="0.25">
      <c r="B286" s="2977" t="s">
        <v>998</v>
      </c>
      <c r="C286" s="6880" t="s">
        <v>549</v>
      </c>
      <c r="D286" s="2982">
        <v>3</v>
      </c>
      <c r="E286" s="2983">
        <v>0</v>
      </c>
      <c r="F286" s="2984">
        <v>0</v>
      </c>
      <c r="G286" s="2985">
        <v>0</v>
      </c>
      <c r="H286" s="2986">
        <v>0</v>
      </c>
      <c r="I286" s="2983">
        <v>0</v>
      </c>
      <c r="J286" s="2984">
        <v>0</v>
      </c>
      <c r="K286" s="2985">
        <v>2</v>
      </c>
      <c r="L286" s="2986">
        <v>1</v>
      </c>
      <c r="M286" s="2983">
        <v>6</v>
      </c>
      <c r="N286" s="2986">
        <v>2</v>
      </c>
    </row>
    <row r="287" spans="2:14" x14ac:dyDescent="0.25">
      <c r="B287" s="2970" t="s">
        <v>705</v>
      </c>
      <c r="C287" s="2971" t="s">
        <v>706</v>
      </c>
      <c r="D287" s="2982">
        <v>18</v>
      </c>
      <c r="E287" s="2983">
        <v>1</v>
      </c>
      <c r="F287" s="2984">
        <v>1</v>
      </c>
      <c r="G287" s="2985">
        <v>62</v>
      </c>
      <c r="H287" s="2986">
        <v>16</v>
      </c>
      <c r="I287" s="2983">
        <v>0</v>
      </c>
      <c r="J287" s="2984">
        <v>0</v>
      </c>
      <c r="K287" s="2985">
        <v>11</v>
      </c>
      <c r="L287" s="2986">
        <v>1</v>
      </c>
      <c r="M287" s="2983">
        <v>0</v>
      </c>
      <c r="N287" s="2986">
        <v>0</v>
      </c>
    </row>
    <row r="288" spans="2:14" x14ac:dyDescent="0.25">
      <c r="B288" s="2970" t="s">
        <v>707</v>
      </c>
      <c r="C288" s="2971" t="s">
        <v>552</v>
      </c>
      <c r="D288" s="2982">
        <v>1</v>
      </c>
      <c r="E288" s="2983">
        <v>0</v>
      </c>
      <c r="F288" s="2984">
        <v>0</v>
      </c>
      <c r="G288" s="2985">
        <v>0</v>
      </c>
      <c r="H288" s="2986">
        <v>0</v>
      </c>
      <c r="I288" s="2983">
        <v>4</v>
      </c>
      <c r="J288" s="2984">
        <v>1</v>
      </c>
      <c r="K288" s="2985">
        <v>0</v>
      </c>
      <c r="L288" s="2986">
        <v>0</v>
      </c>
      <c r="M288" s="2983">
        <v>0</v>
      </c>
      <c r="N288" s="2986">
        <v>0</v>
      </c>
    </row>
    <row r="289" spans="2:14" x14ac:dyDescent="0.25">
      <c r="B289" s="2970" t="s">
        <v>1014</v>
      </c>
      <c r="C289" s="2971" t="s">
        <v>708</v>
      </c>
      <c r="D289" s="2982">
        <v>11</v>
      </c>
      <c r="E289" s="2983">
        <v>0</v>
      </c>
      <c r="F289" s="2984">
        <v>0</v>
      </c>
      <c r="G289" s="2985">
        <v>27</v>
      </c>
      <c r="H289" s="2986">
        <v>11</v>
      </c>
      <c r="I289" s="2983">
        <v>0</v>
      </c>
      <c r="J289" s="2984">
        <v>0</v>
      </c>
      <c r="K289" s="2985">
        <v>0</v>
      </c>
      <c r="L289" s="2986">
        <v>0</v>
      </c>
      <c r="M289" s="2983">
        <v>0</v>
      </c>
      <c r="N289" s="2986">
        <v>0</v>
      </c>
    </row>
    <row r="290" spans="2:14" ht="30" x14ac:dyDescent="0.25">
      <c r="B290" s="2977" t="s">
        <v>1015</v>
      </c>
      <c r="C290" s="6880" t="s">
        <v>1464</v>
      </c>
      <c r="D290" s="2982">
        <v>35</v>
      </c>
      <c r="E290" s="2983">
        <v>0</v>
      </c>
      <c r="F290" s="2984">
        <v>0</v>
      </c>
      <c r="G290" s="2985">
        <v>0</v>
      </c>
      <c r="H290" s="2986">
        <v>0</v>
      </c>
      <c r="I290" s="2983">
        <v>0</v>
      </c>
      <c r="J290" s="2984">
        <v>35</v>
      </c>
      <c r="K290" s="2985">
        <v>0</v>
      </c>
      <c r="L290" s="2986">
        <v>0</v>
      </c>
      <c r="M290" s="2983">
        <v>0</v>
      </c>
      <c r="N290" s="2986">
        <v>0</v>
      </c>
    </row>
    <row r="291" spans="2:14" x14ac:dyDescent="0.25">
      <c r="B291" s="2970" t="s">
        <v>718</v>
      </c>
      <c r="C291" s="2971" t="s">
        <v>555</v>
      </c>
      <c r="D291" s="2982">
        <v>43</v>
      </c>
      <c r="E291" s="2983">
        <v>4</v>
      </c>
      <c r="F291" s="2984">
        <v>0</v>
      </c>
      <c r="G291" s="2985">
        <v>4</v>
      </c>
      <c r="H291" s="2986">
        <v>7</v>
      </c>
      <c r="I291" s="2983">
        <v>18</v>
      </c>
      <c r="J291" s="2984">
        <v>21</v>
      </c>
      <c r="K291" s="2985">
        <v>7</v>
      </c>
      <c r="L291" s="2986">
        <v>15</v>
      </c>
      <c r="M291" s="2983">
        <v>9</v>
      </c>
      <c r="N291" s="2986">
        <v>0</v>
      </c>
    </row>
    <row r="292" spans="2:14" x14ac:dyDescent="0.25">
      <c r="B292" s="2977" t="s">
        <v>1025</v>
      </c>
      <c r="C292" s="6880" t="s">
        <v>556</v>
      </c>
      <c r="D292" s="2982">
        <v>3</v>
      </c>
      <c r="E292" s="2983">
        <v>4</v>
      </c>
      <c r="F292" s="2984">
        <v>3</v>
      </c>
      <c r="G292" s="2985">
        <v>0</v>
      </c>
      <c r="H292" s="2986">
        <v>0</v>
      </c>
      <c r="I292" s="2983">
        <v>0</v>
      </c>
      <c r="J292" s="2984">
        <v>0</v>
      </c>
      <c r="K292" s="2985">
        <v>0</v>
      </c>
      <c r="L292" s="2986">
        <v>0</v>
      </c>
      <c r="M292" s="2983">
        <v>0</v>
      </c>
      <c r="N292" s="2986">
        <v>0</v>
      </c>
    </row>
    <row r="293" spans="2:14" x14ac:dyDescent="0.25">
      <c r="B293" s="2970" t="s">
        <v>719</v>
      </c>
      <c r="C293" s="2971" t="s">
        <v>557</v>
      </c>
      <c r="D293" s="2982">
        <v>7</v>
      </c>
      <c r="E293" s="2983">
        <v>1</v>
      </c>
      <c r="F293" s="2984">
        <v>4</v>
      </c>
      <c r="G293" s="2985">
        <v>2</v>
      </c>
      <c r="H293" s="2986">
        <v>2</v>
      </c>
      <c r="I293" s="2983">
        <v>1</v>
      </c>
      <c r="J293" s="2984">
        <v>0</v>
      </c>
      <c r="K293" s="2985">
        <v>4</v>
      </c>
      <c r="L293" s="2986">
        <v>0</v>
      </c>
      <c r="M293" s="2983">
        <v>0</v>
      </c>
      <c r="N293" s="2986">
        <v>1</v>
      </c>
    </row>
    <row r="294" spans="2:14" x14ac:dyDescent="0.25">
      <c r="B294" s="2970" t="s">
        <v>720</v>
      </c>
      <c r="C294" s="2971" t="s">
        <v>558</v>
      </c>
      <c r="D294" s="2982">
        <v>5</v>
      </c>
      <c r="E294" s="2983">
        <v>2</v>
      </c>
      <c r="F294" s="2984">
        <v>3</v>
      </c>
      <c r="G294" s="2985">
        <v>3</v>
      </c>
      <c r="H294" s="2986">
        <v>1</v>
      </c>
      <c r="I294" s="2983">
        <v>8</v>
      </c>
      <c r="J294" s="2984">
        <v>0</v>
      </c>
      <c r="K294" s="2985">
        <v>12</v>
      </c>
      <c r="L294" s="2986">
        <v>0</v>
      </c>
      <c r="M294" s="2983">
        <v>0</v>
      </c>
      <c r="N294" s="2986">
        <v>1</v>
      </c>
    </row>
    <row r="295" spans="2:14" x14ac:dyDescent="0.25">
      <c r="B295" s="2970" t="s">
        <v>1026</v>
      </c>
      <c r="C295" s="2971" t="s">
        <v>559</v>
      </c>
      <c r="D295" s="2982">
        <v>4</v>
      </c>
      <c r="E295" s="2983">
        <v>2</v>
      </c>
      <c r="F295" s="2984">
        <v>0</v>
      </c>
      <c r="G295" s="2985">
        <v>1</v>
      </c>
      <c r="H295" s="2986">
        <v>3</v>
      </c>
      <c r="I295" s="2983">
        <v>0</v>
      </c>
      <c r="J295" s="2984">
        <v>0</v>
      </c>
      <c r="K295" s="2985">
        <v>2</v>
      </c>
      <c r="L295" s="2986">
        <v>1</v>
      </c>
      <c r="M295" s="2983">
        <v>0</v>
      </c>
      <c r="N295" s="2986">
        <v>0</v>
      </c>
    </row>
    <row r="296" spans="2:14" x14ac:dyDescent="0.25">
      <c r="B296" s="2977" t="s">
        <v>1027</v>
      </c>
      <c r="C296" s="6880" t="s">
        <v>560</v>
      </c>
      <c r="D296" s="2982">
        <v>1</v>
      </c>
      <c r="E296" s="2983">
        <v>0</v>
      </c>
      <c r="F296" s="2984">
        <v>0</v>
      </c>
      <c r="G296" s="2985">
        <v>1</v>
      </c>
      <c r="H296" s="2986">
        <v>0</v>
      </c>
      <c r="I296" s="2983">
        <v>0</v>
      </c>
      <c r="J296" s="2984">
        <v>0</v>
      </c>
      <c r="K296" s="2985">
        <v>2</v>
      </c>
      <c r="L296" s="2986">
        <v>1</v>
      </c>
      <c r="M296" s="2983">
        <v>0</v>
      </c>
      <c r="N296" s="2986">
        <v>0</v>
      </c>
    </row>
    <row r="297" spans="2:14" x14ac:dyDescent="0.25">
      <c r="B297" s="2970" t="s">
        <v>1037</v>
      </c>
      <c r="C297" s="2971" t="s">
        <v>731</v>
      </c>
      <c r="D297" s="2982">
        <v>0</v>
      </c>
      <c r="E297" s="2983">
        <v>0</v>
      </c>
      <c r="F297" s="2984">
        <v>0</v>
      </c>
      <c r="G297" s="2985">
        <v>0</v>
      </c>
      <c r="H297" s="2986">
        <v>0</v>
      </c>
      <c r="I297" s="2983">
        <v>1</v>
      </c>
      <c r="J297" s="2984">
        <v>0</v>
      </c>
      <c r="K297" s="2985">
        <v>0</v>
      </c>
      <c r="L297" s="2986">
        <v>0</v>
      </c>
      <c r="M297" s="2983">
        <v>1</v>
      </c>
      <c r="N297" s="2986">
        <v>0</v>
      </c>
    </row>
    <row r="298" spans="2:14" ht="60" x14ac:dyDescent="0.25">
      <c r="B298" s="2977" t="s">
        <v>751</v>
      </c>
      <c r="C298" s="6880" t="s">
        <v>2743</v>
      </c>
      <c r="D298" s="2982">
        <v>2</v>
      </c>
      <c r="E298" s="2983">
        <v>0</v>
      </c>
      <c r="F298" s="2984">
        <v>1</v>
      </c>
      <c r="G298" s="2985">
        <v>0</v>
      </c>
      <c r="H298" s="2986">
        <v>0</v>
      </c>
      <c r="I298" s="2983">
        <v>0</v>
      </c>
      <c r="J298" s="2984">
        <v>0</v>
      </c>
      <c r="K298" s="2985">
        <v>0</v>
      </c>
      <c r="L298" s="2986">
        <v>1</v>
      </c>
      <c r="M298" s="2983">
        <v>0</v>
      </c>
      <c r="N298" s="2986">
        <v>0</v>
      </c>
    </row>
    <row r="299" spans="2:14" x14ac:dyDescent="0.25">
      <c r="B299" s="2970" t="s">
        <v>1060</v>
      </c>
      <c r="C299" s="2971" t="s">
        <v>754</v>
      </c>
      <c r="D299" s="2982">
        <v>1</v>
      </c>
      <c r="E299" s="2983">
        <v>2</v>
      </c>
      <c r="F299" s="2984">
        <v>0</v>
      </c>
      <c r="G299" s="2985">
        <v>0</v>
      </c>
      <c r="H299" s="2986">
        <v>1</v>
      </c>
      <c r="I299" s="2983">
        <v>0</v>
      </c>
      <c r="J299" s="2984">
        <v>0</v>
      </c>
      <c r="K299" s="2985">
        <v>0</v>
      </c>
      <c r="L299" s="2986">
        <v>0</v>
      </c>
      <c r="M299" s="2983">
        <v>0</v>
      </c>
      <c r="N299" s="2986">
        <v>0</v>
      </c>
    </row>
    <row r="300" spans="2:14" ht="30" x14ac:dyDescent="0.25">
      <c r="B300" s="2970" t="s">
        <v>757</v>
      </c>
      <c r="C300" s="2971" t="s">
        <v>1429</v>
      </c>
      <c r="D300" s="2982">
        <v>3</v>
      </c>
      <c r="E300" s="2983">
        <v>2</v>
      </c>
      <c r="F300" s="2984">
        <v>3</v>
      </c>
      <c r="G300" s="2985">
        <v>0</v>
      </c>
      <c r="H300" s="2986">
        <v>0</v>
      </c>
      <c r="I300" s="2983">
        <v>0</v>
      </c>
      <c r="J300" s="2984">
        <v>0</v>
      </c>
      <c r="K300" s="2985">
        <v>0</v>
      </c>
      <c r="L300" s="2986">
        <v>0</v>
      </c>
      <c r="M300" s="2983">
        <v>2</v>
      </c>
      <c r="N300" s="2986">
        <v>0</v>
      </c>
    </row>
    <row r="301" spans="2:14" ht="15.75" thickBot="1" x14ac:dyDescent="0.3">
      <c r="B301" s="2977" t="s">
        <v>1071</v>
      </c>
      <c r="C301" s="6880" t="s">
        <v>409</v>
      </c>
      <c r="D301" s="2982">
        <v>0</v>
      </c>
      <c r="E301" s="2983">
        <v>2</v>
      </c>
      <c r="F301" s="2984">
        <v>0</v>
      </c>
      <c r="G301" s="2985">
        <v>0</v>
      </c>
      <c r="H301" s="2986">
        <v>0</v>
      </c>
      <c r="I301" s="2983">
        <v>0</v>
      </c>
      <c r="J301" s="2984">
        <v>0</v>
      </c>
      <c r="K301" s="2985">
        <v>0</v>
      </c>
      <c r="L301" s="2986">
        <v>0</v>
      </c>
      <c r="M301" s="2983">
        <v>0</v>
      </c>
      <c r="N301" s="2986">
        <v>0</v>
      </c>
    </row>
    <row r="302" spans="2:14" ht="15.75" thickBot="1" x14ac:dyDescent="0.3">
      <c r="B302" s="7844" t="s">
        <v>14</v>
      </c>
      <c r="C302" s="7845"/>
      <c r="D302" s="2987">
        <v>240</v>
      </c>
      <c r="E302" s="6503">
        <v>92</v>
      </c>
      <c r="F302" s="2988">
        <v>54</v>
      </c>
      <c r="G302" s="6504">
        <v>128</v>
      </c>
      <c r="H302" s="2989">
        <v>50</v>
      </c>
      <c r="I302" s="6503">
        <v>43</v>
      </c>
      <c r="J302" s="2988">
        <v>78</v>
      </c>
      <c r="K302" s="6504">
        <v>59</v>
      </c>
      <c r="L302" s="2989">
        <v>43</v>
      </c>
      <c r="M302" s="6503">
        <v>34</v>
      </c>
      <c r="N302" s="2989">
        <v>15</v>
      </c>
    </row>
    <row r="303" spans="2:14" x14ac:dyDescent="0.25">
      <c r="B303"/>
      <c r="C303"/>
      <c r="D303"/>
      <c r="E303"/>
      <c r="F303"/>
      <c r="G303"/>
      <c r="H303"/>
      <c r="I303"/>
      <c r="J303"/>
      <c r="K303"/>
      <c r="L303"/>
      <c r="M303"/>
      <c r="N303"/>
    </row>
    <row r="304" spans="2:14" x14ac:dyDescent="0.25">
      <c r="B304"/>
      <c r="C304"/>
      <c r="D304"/>
      <c r="E304"/>
      <c r="F304"/>
      <c r="G304"/>
      <c r="H304"/>
      <c r="I304"/>
      <c r="J304"/>
      <c r="K304"/>
      <c r="L304"/>
      <c r="M304"/>
      <c r="N304"/>
    </row>
    <row r="305" spans="2:14" x14ac:dyDescent="0.25">
      <c r="B305"/>
      <c r="C305"/>
      <c r="D305"/>
      <c r="E305"/>
      <c r="F305"/>
      <c r="G305"/>
      <c r="H305"/>
      <c r="I305"/>
      <c r="J305"/>
      <c r="K305"/>
      <c r="L305"/>
      <c r="M305"/>
      <c r="N305"/>
    </row>
    <row r="306" spans="2:14" x14ac:dyDescent="0.25">
      <c r="B306"/>
      <c r="C306"/>
      <c r="D306"/>
      <c r="E306"/>
      <c r="F306"/>
      <c r="G306"/>
      <c r="H306"/>
      <c r="I306"/>
      <c r="J306"/>
      <c r="K306"/>
      <c r="L306"/>
      <c r="M306"/>
      <c r="N306"/>
    </row>
    <row r="308" spans="2:14" x14ac:dyDescent="0.25">
      <c r="B308" s="431" t="s">
        <v>1443</v>
      </c>
    </row>
    <row r="309" spans="2:14" ht="15.75" thickBot="1" x14ac:dyDescent="0.3"/>
    <row r="310" spans="2:14" ht="15.75" thickBot="1" x14ac:dyDescent="0.3">
      <c r="B310" s="7846" t="s">
        <v>1367</v>
      </c>
      <c r="C310" s="7849" t="s">
        <v>1215</v>
      </c>
      <c r="D310" s="7491" t="s">
        <v>2611</v>
      </c>
      <c r="E310" s="7862" t="s">
        <v>1392</v>
      </c>
      <c r="F310" s="7863"/>
      <c r="G310" s="7863"/>
      <c r="H310" s="7863"/>
      <c r="I310" s="7863"/>
      <c r="J310" s="7863"/>
      <c r="K310" s="7863"/>
      <c r="L310" s="7863"/>
      <c r="M310" s="7863"/>
      <c r="N310" s="7864"/>
    </row>
    <row r="311" spans="2:14" x14ac:dyDescent="0.25">
      <c r="B311" s="7847"/>
      <c r="C311" s="7850"/>
      <c r="D311" s="7872"/>
      <c r="E311" s="7865" t="s">
        <v>1393</v>
      </c>
      <c r="F311" s="7866"/>
      <c r="G311" s="7865" t="s">
        <v>1394</v>
      </c>
      <c r="H311" s="7866"/>
      <c r="I311" s="7865" t="s">
        <v>1395</v>
      </c>
      <c r="J311" s="7866"/>
      <c r="K311" s="7865" t="s">
        <v>1396</v>
      </c>
      <c r="L311" s="7866"/>
      <c r="M311" s="7867" t="s">
        <v>1397</v>
      </c>
      <c r="N311" s="7868"/>
    </row>
    <row r="312" spans="2:14" ht="15.75" thickBot="1" x14ac:dyDescent="0.3">
      <c r="B312" s="7848"/>
      <c r="C312" s="7851"/>
      <c r="D312" s="7873"/>
      <c r="E312" s="2966" t="s">
        <v>1</v>
      </c>
      <c r="F312" s="2967" t="s">
        <v>2360</v>
      </c>
      <c r="G312" s="2968" t="s">
        <v>1</v>
      </c>
      <c r="H312" s="2969" t="s">
        <v>2360</v>
      </c>
      <c r="I312" s="2966" t="s">
        <v>1</v>
      </c>
      <c r="J312" s="2967" t="s">
        <v>2360</v>
      </c>
      <c r="K312" s="2968" t="s">
        <v>1</v>
      </c>
      <c r="L312" s="2969" t="s">
        <v>2360</v>
      </c>
      <c r="M312" s="2966" t="s">
        <v>1</v>
      </c>
      <c r="N312" s="2969" t="s">
        <v>2360</v>
      </c>
    </row>
    <row r="313" spans="2:14" x14ac:dyDescent="0.25">
      <c r="B313" s="2970" t="s">
        <v>448</v>
      </c>
      <c r="C313" s="2971" t="s">
        <v>449</v>
      </c>
      <c r="D313" s="2972">
        <v>100</v>
      </c>
      <c r="E313" s="2973">
        <v>0</v>
      </c>
      <c r="F313" s="2974">
        <v>0</v>
      </c>
      <c r="G313" s="2975">
        <v>0</v>
      </c>
      <c r="H313" s="2976">
        <v>0</v>
      </c>
      <c r="I313" s="2973">
        <v>0</v>
      </c>
      <c r="J313" s="2974">
        <v>0</v>
      </c>
      <c r="K313" s="2975">
        <v>0</v>
      </c>
      <c r="L313" s="2976">
        <v>0</v>
      </c>
      <c r="M313" s="2973">
        <v>100</v>
      </c>
      <c r="N313" s="2976">
        <v>100</v>
      </c>
    </row>
    <row r="314" spans="2:14" x14ac:dyDescent="0.25">
      <c r="B314" s="2977" t="s">
        <v>829</v>
      </c>
      <c r="C314" s="6880" t="s">
        <v>388</v>
      </c>
      <c r="D314" s="2972">
        <v>100</v>
      </c>
      <c r="E314" s="2973" t="s">
        <v>613</v>
      </c>
      <c r="F314" s="2974">
        <v>0</v>
      </c>
      <c r="G314" s="2975" t="s">
        <v>613</v>
      </c>
      <c r="H314" s="2976">
        <v>0</v>
      </c>
      <c r="I314" s="2973" t="s">
        <v>613</v>
      </c>
      <c r="J314" s="2974">
        <v>0</v>
      </c>
      <c r="K314" s="2975" t="s">
        <v>613</v>
      </c>
      <c r="L314" s="2976">
        <v>0</v>
      </c>
      <c r="M314" s="2973" t="s">
        <v>613</v>
      </c>
      <c r="N314" s="2976">
        <v>100</v>
      </c>
    </row>
    <row r="315" spans="2:14" x14ac:dyDescent="0.25">
      <c r="B315" s="2977" t="s">
        <v>831</v>
      </c>
      <c r="C315" s="6880" t="s">
        <v>390</v>
      </c>
      <c r="D315" s="2972">
        <v>99.999999999999986</v>
      </c>
      <c r="E315" s="2973">
        <v>0</v>
      </c>
      <c r="F315" s="2974">
        <v>0</v>
      </c>
      <c r="G315" s="2975">
        <v>0</v>
      </c>
      <c r="H315" s="2976">
        <v>33.333333333333329</v>
      </c>
      <c r="I315" s="2973">
        <v>0</v>
      </c>
      <c r="J315" s="2974">
        <v>0</v>
      </c>
      <c r="K315" s="2975">
        <v>0</v>
      </c>
      <c r="L315" s="2976">
        <v>0</v>
      </c>
      <c r="M315" s="2973">
        <v>100</v>
      </c>
      <c r="N315" s="2976">
        <v>66.666666666666657</v>
      </c>
    </row>
    <row r="316" spans="2:14" x14ac:dyDescent="0.25">
      <c r="B316" s="2977" t="s">
        <v>450</v>
      </c>
      <c r="C316" s="6880" t="s">
        <v>231</v>
      </c>
      <c r="D316" s="2972">
        <v>100</v>
      </c>
      <c r="E316" s="2973">
        <v>100</v>
      </c>
      <c r="F316" s="2974">
        <v>100</v>
      </c>
      <c r="G316" s="2975">
        <v>0</v>
      </c>
      <c r="H316" s="2976">
        <v>0</v>
      </c>
      <c r="I316" s="2973">
        <v>0</v>
      </c>
      <c r="J316" s="2974">
        <v>0</v>
      </c>
      <c r="K316" s="2975">
        <v>0</v>
      </c>
      <c r="L316" s="2976">
        <v>0</v>
      </c>
      <c r="M316" s="2973">
        <v>0</v>
      </c>
      <c r="N316" s="2976">
        <v>0</v>
      </c>
    </row>
    <row r="317" spans="2:14" x14ac:dyDescent="0.25">
      <c r="B317" s="2977" t="s">
        <v>919</v>
      </c>
      <c r="C317" s="6880" t="s">
        <v>649</v>
      </c>
      <c r="D317" s="2972">
        <v>100</v>
      </c>
      <c r="E317" s="2973" t="s">
        <v>613</v>
      </c>
      <c r="F317" s="2974">
        <v>0</v>
      </c>
      <c r="G317" s="2975" t="s">
        <v>613</v>
      </c>
      <c r="H317" s="2976">
        <v>0</v>
      </c>
      <c r="I317" s="2973" t="s">
        <v>613</v>
      </c>
      <c r="J317" s="2974">
        <v>100</v>
      </c>
      <c r="K317" s="2975" t="s">
        <v>613</v>
      </c>
      <c r="L317" s="2976">
        <v>0</v>
      </c>
      <c r="M317" s="2973" t="s">
        <v>613</v>
      </c>
      <c r="N317" s="2976">
        <v>0</v>
      </c>
    </row>
    <row r="318" spans="2:14" x14ac:dyDescent="0.25">
      <c r="B318" s="2970" t="s">
        <v>656</v>
      </c>
      <c r="C318" s="2971" t="s">
        <v>657</v>
      </c>
      <c r="D318" s="2972">
        <v>99.999999999999986</v>
      </c>
      <c r="E318" s="2973">
        <v>43.75</v>
      </c>
      <c r="F318" s="2974">
        <v>70.454545454545453</v>
      </c>
      <c r="G318" s="2975">
        <v>56.25</v>
      </c>
      <c r="H318" s="2976">
        <v>15.909090909090908</v>
      </c>
      <c r="I318" s="2973">
        <v>0</v>
      </c>
      <c r="J318" s="2974">
        <v>6.8181818181818175</v>
      </c>
      <c r="K318" s="2975">
        <v>0</v>
      </c>
      <c r="L318" s="2976">
        <v>6.8181818181818175</v>
      </c>
      <c r="M318" s="2973">
        <v>0</v>
      </c>
      <c r="N318" s="2976">
        <v>0</v>
      </c>
    </row>
    <row r="319" spans="2:14" x14ac:dyDescent="0.25">
      <c r="B319" s="2977" t="s">
        <v>929</v>
      </c>
      <c r="C319" s="6880" t="s">
        <v>1115</v>
      </c>
      <c r="D319" s="2972">
        <v>0</v>
      </c>
      <c r="E319" s="2973">
        <v>0</v>
      </c>
      <c r="F319" s="2974" t="s">
        <v>613</v>
      </c>
      <c r="G319" s="2975">
        <v>100</v>
      </c>
      <c r="H319" s="2976" t="s">
        <v>613</v>
      </c>
      <c r="I319" s="2973">
        <v>0</v>
      </c>
      <c r="J319" s="2974" t="s">
        <v>613</v>
      </c>
      <c r="K319" s="2975">
        <v>0</v>
      </c>
      <c r="L319" s="2976" t="s">
        <v>613</v>
      </c>
      <c r="M319" s="2973">
        <v>0</v>
      </c>
      <c r="N319" s="2976" t="s">
        <v>613</v>
      </c>
    </row>
    <row r="320" spans="2:14" ht="30" x14ac:dyDescent="0.25">
      <c r="B320" s="2977" t="s">
        <v>942</v>
      </c>
      <c r="C320" s="6880" t="s">
        <v>664</v>
      </c>
      <c r="D320" s="2972">
        <v>100</v>
      </c>
      <c r="E320" s="2973" t="s">
        <v>613</v>
      </c>
      <c r="F320" s="2974">
        <v>0</v>
      </c>
      <c r="G320" s="2975" t="s">
        <v>613</v>
      </c>
      <c r="H320" s="2976">
        <v>0</v>
      </c>
      <c r="I320" s="2973" t="s">
        <v>613</v>
      </c>
      <c r="J320" s="2974">
        <v>100</v>
      </c>
      <c r="K320" s="2975" t="s">
        <v>613</v>
      </c>
      <c r="L320" s="2976">
        <v>0</v>
      </c>
      <c r="M320" s="2973" t="s">
        <v>613</v>
      </c>
      <c r="N320" s="2976">
        <v>0</v>
      </c>
    </row>
    <row r="321" spans="2:14" x14ac:dyDescent="0.25">
      <c r="B321" s="2977" t="s">
        <v>952</v>
      </c>
      <c r="C321" s="6880" t="s">
        <v>371</v>
      </c>
      <c r="D321" s="2972">
        <v>0</v>
      </c>
      <c r="E321" s="2973">
        <v>0</v>
      </c>
      <c r="F321" s="2974" t="s">
        <v>613</v>
      </c>
      <c r="G321" s="2975">
        <v>100</v>
      </c>
      <c r="H321" s="2976" t="s">
        <v>613</v>
      </c>
      <c r="I321" s="2973">
        <v>0</v>
      </c>
      <c r="J321" s="2974" t="s">
        <v>613</v>
      </c>
      <c r="K321" s="2975">
        <v>0</v>
      </c>
      <c r="L321" s="2976" t="s">
        <v>613</v>
      </c>
      <c r="M321" s="2973">
        <v>0</v>
      </c>
      <c r="N321" s="2976" t="s">
        <v>613</v>
      </c>
    </row>
    <row r="322" spans="2:14" x14ac:dyDescent="0.25">
      <c r="B322" s="2977" t="s">
        <v>971</v>
      </c>
      <c r="C322" s="6880" t="s">
        <v>675</v>
      </c>
      <c r="D322" s="2972">
        <v>0</v>
      </c>
      <c r="E322" s="2973">
        <v>0</v>
      </c>
      <c r="F322" s="2974" t="s">
        <v>613</v>
      </c>
      <c r="G322" s="2975">
        <v>0</v>
      </c>
      <c r="H322" s="2976" t="s">
        <v>613</v>
      </c>
      <c r="I322" s="2973">
        <v>0</v>
      </c>
      <c r="J322" s="2974" t="s">
        <v>613</v>
      </c>
      <c r="K322" s="2975">
        <v>0</v>
      </c>
      <c r="L322" s="2976" t="s">
        <v>613</v>
      </c>
      <c r="M322" s="2973">
        <v>100</v>
      </c>
      <c r="N322" s="2976" t="s">
        <v>613</v>
      </c>
    </row>
    <row r="323" spans="2:14" x14ac:dyDescent="0.25">
      <c r="B323" s="2970" t="s">
        <v>479</v>
      </c>
      <c r="C323" s="2971" t="s">
        <v>480</v>
      </c>
      <c r="D323" s="2972">
        <v>100</v>
      </c>
      <c r="E323" s="2973" t="s">
        <v>613</v>
      </c>
      <c r="F323" s="2974">
        <v>0</v>
      </c>
      <c r="G323" s="2975" t="s">
        <v>613</v>
      </c>
      <c r="H323" s="2976">
        <v>100</v>
      </c>
      <c r="I323" s="2973" t="s">
        <v>613</v>
      </c>
      <c r="J323" s="2974">
        <v>0</v>
      </c>
      <c r="K323" s="2975" t="s">
        <v>613</v>
      </c>
      <c r="L323" s="2976">
        <v>0</v>
      </c>
      <c r="M323" s="2973" t="s">
        <v>613</v>
      </c>
      <c r="N323" s="2976">
        <v>0</v>
      </c>
    </row>
    <row r="324" spans="2:14" ht="30" x14ac:dyDescent="0.25">
      <c r="B324" s="2970" t="s">
        <v>686</v>
      </c>
      <c r="C324" s="2971" t="s">
        <v>532</v>
      </c>
      <c r="D324" s="2972">
        <v>100</v>
      </c>
      <c r="E324" s="2973">
        <v>11.111111111111111</v>
      </c>
      <c r="F324" s="2974">
        <v>0</v>
      </c>
      <c r="G324" s="2975">
        <v>33.333333333333329</v>
      </c>
      <c r="H324" s="2976">
        <v>0</v>
      </c>
      <c r="I324" s="2973">
        <v>0</v>
      </c>
      <c r="J324" s="2974">
        <v>0</v>
      </c>
      <c r="K324" s="2975">
        <v>22.222222222222221</v>
      </c>
      <c r="L324" s="2976">
        <v>57.142857142857139</v>
      </c>
      <c r="M324" s="2973">
        <v>33.333333333333329</v>
      </c>
      <c r="N324" s="2976">
        <v>42.857142857142854</v>
      </c>
    </row>
    <row r="325" spans="2:14" x14ac:dyDescent="0.25">
      <c r="B325" s="2970" t="s">
        <v>989</v>
      </c>
      <c r="C325" s="2971" t="s">
        <v>538</v>
      </c>
      <c r="D325" s="2972">
        <v>0</v>
      </c>
      <c r="E325" s="2973">
        <v>0</v>
      </c>
      <c r="F325" s="2974" t="s">
        <v>613</v>
      </c>
      <c r="G325" s="2975">
        <v>100</v>
      </c>
      <c r="H325" s="2976" t="s">
        <v>613</v>
      </c>
      <c r="I325" s="2973">
        <v>0</v>
      </c>
      <c r="J325" s="2974" t="s">
        <v>613</v>
      </c>
      <c r="K325" s="2975">
        <v>0</v>
      </c>
      <c r="L325" s="2976" t="s">
        <v>613</v>
      </c>
      <c r="M325" s="2973">
        <v>0</v>
      </c>
      <c r="N325" s="2976" t="s">
        <v>613</v>
      </c>
    </row>
    <row r="326" spans="2:14" x14ac:dyDescent="0.25">
      <c r="B326" s="2970" t="s">
        <v>990</v>
      </c>
      <c r="C326" s="2971" t="s">
        <v>539</v>
      </c>
      <c r="D326" s="2972">
        <v>0</v>
      </c>
      <c r="E326" s="2973">
        <v>0</v>
      </c>
      <c r="F326" s="2974" t="s">
        <v>613</v>
      </c>
      <c r="G326" s="2975">
        <v>100</v>
      </c>
      <c r="H326" s="2976" t="s">
        <v>613</v>
      </c>
      <c r="I326" s="2973">
        <v>0</v>
      </c>
      <c r="J326" s="2974" t="s">
        <v>613</v>
      </c>
      <c r="K326" s="2975">
        <v>0</v>
      </c>
      <c r="L326" s="2976" t="s">
        <v>613</v>
      </c>
      <c r="M326" s="2973">
        <v>0</v>
      </c>
      <c r="N326" s="2976" t="s">
        <v>613</v>
      </c>
    </row>
    <row r="327" spans="2:14" x14ac:dyDescent="0.25">
      <c r="B327" s="2970" t="s">
        <v>687</v>
      </c>
      <c r="C327" s="2971" t="s">
        <v>542</v>
      </c>
      <c r="D327" s="2972">
        <v>100</v>
      </c>
      <c r="E327" s="2973">
        <v>73.170731707317074</v>
      </c>
      <c r="F327" s="2974">
        <v>0</v>
      </c>
      <c r="G327" s="2975">
        <v>6.0975609756097562</v>
      </c>
      <c r="H327" s="2976">
        <v>0</v>
      </c>
      <c r="I327" s="2973">
        <v>0</v>
      </c>
      <c r="J327" s="2974">
        <v>0</v>
      </c>
      <c r="K327" s="2975">
        <v>20.73170731707317</v>
      </c>
      <c r="L327" s="2976">
        <v>100</v>
      </c>
      <c r="M327" s="2973">
        <v>0</v>
      </c>
      <c r="N327" s="2976">
        <v>0</v>
      </c>
    </row>
    <row r="328" spans="2:14" x14ac:dyDescent="0.25">
      <c r="B328" s="2970" t="s">
        <v>688</v>
      </c>
      <c r="C328" s="2971" t="s">
        <v>587</v>
      </c>
      <c r="D328" s="2972">
        <v>0</v>
      </c>
      <c r="E328" s="2973">
        <v>0</v>
      </c>
      <c r="F328" s="2974" t="s">
        <v>613</v>
      </c>
      <c r="G328" s="2975">
        <v>0</v>
      </c>
      <c r="H328" s="2976" t="s">
        <v>613</v>
      </c>
      <c r="I328" s="2973">
        <v>100</v>
      </c>
      <c r="J328" s="2974" t="s">
        <v>613</v>
      </c>
      <c r="K328" s="2975">
        <v>0</v>
      </c>
      <c r="L328" s="2976" t="s">
        <v>613</v>
      </c>
      <c r="M328" s="2973">
        <v>0</v>
      </c>
      <c r="N328" s="2976" t="s">
        <v>613</v>
      </c>
    </row>
    <row r="329" spans="2:14" x14ac:dyDescent="0.25">
      <c r="B329" s="2970" t="s">
        <v>993</v>
      </c>
      <c r="C329" s="2971" t="s">
        <v>543</v>
      </c>
      <c r="D329" s="2972">
        <v>100</v>
      </c>
      <c r="E329" s="2973" t="s">
        <v>613</v>
      </c>
      <c r="F329" s="2974">
        <v>0</v>
      </c>
      <c r="G329" s="2975" t="s">
        <v>613</v>
      </c>
      <c r="H329" s="2976">
        <v>0</v>
      </c>
      <c r="I329" s="2973" t="s">
        <v>613</v>
      </c>
      <c r="J329" s="2974">
        <v>0</v>
      </c>
      <c r="K329" s="2975" t="s">
        <v>613</v>
      </c>
      <c r="L329" s="2976">
        <v>100</v>
      </c>
      <c r="M329" s="2973" t="s">
        <v>613</v>
      </c>
      <c r="N329" s="2976">
        <v>0</v>
      </c>
    </row>
    <row r="330" spans="2:14" x14ac:dyDescent="0.25">
      <c r="B330" s="2970" t="s">
        <v>691</v>
      </c>
      <c r="C330" s="2971" t="s">
        <v>586</v>
      </c>
      <c r="D330" s="2972">
        <v>100</v>
      </c>
      <c r="E330" s="2973">
        <v>0</v>
      </c>
      <c r="F330" s="2974">
        <v>85.714285714285708</v>
      </c>
      <c r="G330" s="2975">
        <v>0</v>
      </c>
      <c r="H330" s="2976">
        <v>0</v>
      </c>
      <c r="I330" s="2973">
        <v>100</v>
      </c>
      <c r="J330" s="2974">
        <v>14.285714285714285</v>
      </c>
      <c r="K330" s="2975">
        <v>0</v>
      </c>
      <c r="L330" s="2976">
        <v>0</v>
      </c>
      <c r="M330" s="2973">
        <v>0</v>
      </c>
      <c r="N330" s="2976">
        <v>0</v>
      </c>
    </row>
    <row r="331" spans="2:14" x14ac:dyDescent="0.25">
      <c r="B331" s="2977" t="s">
        <v>998</v>
      </c>
      <c r="C331" s="6880" t="s">
        <v>549</v>
      </c>
      <c r="D331" s="2972">
        <v>99.999999999999986</v>
      </c>
      <c r="E331" s="2973">
        <v>0</v>
      </c>
      <c r="F331" s="2974">
        <v>0</v>
      </c>
      <c r="G331" s="2975">
        <v>0</v>
      </c>
      <c r="H331" s="2976">
        <v>0</v>
      </c>
      <c r="I331" s="2973">
        <v>0</v>
      </c>
      <c r="J331" s="2974">
        <v>0</v>
      </c>
      <c r="K331" s="2975">
        <v>25</v>
      </c>
      <c r="L331" s="2976">
        <v>33.333333333333329</v>
      </c>
      <c r="M331" s="2973">
        <v>75</v>
      </c>
      <c r="N331" s="2976">
        <v>66.666666666666657</v>
      </c>
    </row>
    <row r="332" spans="2:14" x14ac:dyDescent="0.25">
      <c r="B332" s="2970" t="s">
        <v>705</v>
      </c>
      <c r="C332" s="2971" t="s">
        <v>706</v>
      </c>
      <c r="D332" s="2972">
        <v>100</v>
      </c>
      <c r="E332" s="2973">
        <v>1.3513513513513513</v>
      </c>
      <c r="F332" s="2974">
        <v>5.5555555555555554</v>
      </c>
      <c r="G332" s="2975">
        <v>83.78378378378379</v>
      </c>
      <c r="H332" s="2976">
        <v>88.888888888888886</v>
      </c>
      <c r="I332" s="2973">
        <v>0</v>
      </c>
      <c r="J332" s="2974">
        <v>0</v>
      </c>
      <c r="K332" s="2975">
        <v>14.864864864864865</v>
      </c>
      <c r="L332" s="2976">
        <v>5.5555555555555554</v>
      </c>
      <c r="M332" s="2973">
        <v>0</v>
      </c>
      <c r="N332" s="2976">
        <v>0</v>
      </c>
    </row>
    <row r="333" spans="2:14" x14ac:dyDescent="0.25">
      <c r="B333" s="2970" t="s">
        <v>707</v>
      </c>
      <c r="C333" s="2971" t="s">
        <v>552</v>
      </c>
      <c r="D333" s="2972">
        <v>100</v>
      </c>
      <c r="E333" s="2973">
        <v>0</v>
      </c>
      <c r="F333" s="2974">
        <v>0</v>
      </c>
      <c r="G333" s="2975">
        <v>0</v>
      </c>
      <c r="H333" s="2976">
        <v>0</v>
      </c>
      <c r="I333" s="2973">
        <v>100</v>
      </c>
      <c r="J333" s="2974">
        <v>100</v>
      </c>
      <c r="K333" s="2975">
        <v>0</v>
      </c>
      <c r="L333" s="2976">
        <v>0</v>
      </c>
      <c r="M333" s="2973">
        <v>0</v>
      </c>
      <c r="N333" s="2976">
        <v>0</v>
      </c>
    </row>
    <row r="334" spans="2:14" x14ac:dyDescent="0.25">
      <c r="B334" s="2970" t="s">
        <v>1014</v>
      </c>
      <c r="C334" s="2971" t="s">
        <v>708</v>
      </c>
      <c r="D334" s="2972">
        <v>100</v>
      </c>
      <c r="E334" s="2973">
        <v>0</v>
      </c>
      <c r="F334" s="2974">
        <v>0</v>
      </c>
      <c r="G334" s="2975">
        <v>100</v>
      </c>
      <c r="H334" s="2976">
        <v>100</v>
      </c>
      <c r="I334" s="2973">
        <v>0</v>
      </c>
      <c r="J334" s="2974">
        <v>0</v>
      </c>
      <c r="K334" s="2975">
        <v>0</v>
      </c>
      <c r="L334" s="2976">
        <v>0</v>
      </c>
      <c r="M334" s="2973">
        <v>0</v>
      </c>
      <c r="N334" s="2976">
        <v>0</v>
      </c>
    </row>
    <row r="335" spans="2:14" ht="30" x14ac:dyDescent="0.25">
      <c r="B335" s="2977" t="s">
        <v>1015</v>
      </c>
      <c r="C335" s="6880" t="s">
        <v>1464</v>
      </c>
      <c r="D335" s="2972">
        <v>100</v>
      </c>
      <c r="E335" s="2973" t="s">
        <v>613</v>
      </c>
      <c r="F335" s="2974">
        <v>0</v>
      </c>
      <c r="G335" s="2975" t="s">
        <v>613</v>
      </c>
      <c r="H335" s="2976">
        <v>0</v>
      </c>
      <c r="I335" s="2973" t="s">
        <v>613</v>
      </c>
      <c r="J335" s="2974">
        <v>100</v>
      </c>
      <c r="K335" s="2975" t="s">
        <v>613</v>
      </c>
      <c r="L335" s="2976">
        <v>0</v>
      </c>
      <c r="M335" s="2973" t="s">
        <v>613</v>
      </c>
      <c r="N335" s="2976">
        <v>0</v>
      </c>
    </row>
    <row r="336" spans="2:14" x14ac:dyDescent="0.25">
      <c r="B336" s="2970" t="s">
        <v>718</v>
      </c>
      <c r="C336" s="2971" t="s">
        <v>555</v>
      </c>
      <c r="D336" s="2972">
        <v>100</v>
      </c>
      <c r="E336" s="2973">
        <v>9.5238095238095237</v>
      </c>
      <c r="F336" s="2974">
        <v>0</v>
      </c>
      <c r="G336" s="2975">
        <v>9.5238095238095237</v>
      </c>
      <c r="H336" s="2976">
        <v>16.279069767441861</v>
      </c>
      <c r="I336" s="2973">
        <v>42.857142857142854</v>
      </c>
      <c r="J336" s="2974">
        <v>48.837209302325576</v>
      </c>
      <c r="K336" s="2975">
        <v>16.666666666666664</v>
      </c>
      <c r="L336" s="2976">
        <v>34.883720930232556</v>
      </c>
      <c r="M336" s="2973">
        <v>21.428571428571427</v>
      </c>
      <c r="N336" s="2976">
        <v>0</v>
      </c>
    </row>
    <row r="337" spans="2:14" x14ac:dyDescent="0.25">
      <c r="B337" s="2977" t="s">
        <v>1025</v>
      </c>
      <c r="C337" s="6880" t="s">
        <v>556</v>
      </c>
      <c r="D337" s="2972">
        <v>100</v>
      </c>
      <c r="E337" s="2973">
        <v>100</v>
      </c>
      <c r="F337" s="2974">
        <v>100</v>
      </c>
      <c r="G337" s="2975">
        <v>0</v>
      </c>
      <c r="H337" s="2976">
        <v>0</v>
      </c>
      <c r="I337" s="2973">
        <v>0</v>
      </c>
      <c r="J337" s="2974">
        <v>0</v>
      </c>
      <c r="K337" s="2975">
        <v>0</v>
      </c>
      <c r="L337" s="2976">
        <v>0</v>
      </c>
      <c r="M337" s="2973">
        <v>0</v>
      </c>
      <c r="N337" s="2976">
        <v>0</v>
      </c>
    </row>
    <row r="338" spans="2:14" x14ac:dyDescent="0.25">
      <c r="B338" s="2970" t="s">
        <v>719</v>
      </c>
      <c r="C338" s="2971" t="s">
        <v>557</v>
      </c>
      <c r="D338" s="2972">
        <v>100</v>
      </c>
      <c r="E338" s="2973">
        <v>12.5</v>
      </c>
      <c r="F338" s="2974">
        <v>57.142857142857139</v>
      </c>
      <c r="G338" s="2975">
        <v>25</v>
      </c>
      <c r="H338" s="2976">
        <v>28.571428571428569</v>
      </c>
      <c r="I338" s="2973">
        <v>12.5</v>
      </c>
      <c r="J338" s="2974">
        <v>0</v>
      </c>
      <c r="K338" s="2975">
        <v>50</v>
      </c>
      <c r="L338" s="2976">
        <v>0</v>
      </c>
      <c r="M338" s="2973">
        <v>0</v>
      </c>
      <c r="N338" s="2976">
        <v>14.285714285714285</v>
      </c>
    </row>
    <row r="339" spans="2:14" x14ac:dyDescent="0.25">
      <c r="B339" s="2970" t="s">
        <v>720</v>
      </c>
      <c r="C339" s="2971" t="s">
        <v>558</v>
      </c>
      <c r="D339" s="2972">
        <v>100</v>
      </c>
      <c r="E339" s="2973">
        <v>8</v>
      </c>
      <c r="F339" s="2974">
        <v>60</v>
      </c>
      <c r="G339" s="2975">
        <v>12</v>
      </c>
      <c r="H339" s="2976">
        <v>20</v>
      </c>
      <c r="I339" s="2973">
        <v>32</v>
      </c>
      <c r="J339" s="2974">
        <v>0</v>
      </c>
      <c r="K339" s="2975">
        <v>48</v>
      </c>
      <c r="L339" s="2976">
        <v>0</v>
      </c>
      <c r="M339" s="2973">
        <v>0</v>
      </c>
      <c r="N339" s="2976">
        <v>20</v>
      </c>
    </row>
    <row r="340" spans="2:14" x14ac:dyDescent="0.25">
      <c r="B340" s="2970" t="s">
        <v>1026</v>
      </c>
      <c r="C340" s="2971" t="s">
        <v>559</v>
      </c>
      <c r="D340" s="2972">
        <v>100</v>
      </c>
      <c r="E340" s="2973">
        <v>40</v>
      </c>
      <c r="F340" s="2974">
        <v>0</v>
      </c>
      <c r="G340" s="2975">
        <v>20</v>
      </c>
      <c r="H340" s="2976">
        <v>75</v>
      </c>
      <c r="I340" s="2973">
        <v>0</v>
      </c>
      <c r="J340" s="2974">
        <v>0</v>
      </c>
      <c r="K340" s="2975">
        <v>40</v>
      </c>
      <c r="L340" s="2976">
        <v>25</v>
      </c>
      <c r="M340" s="2973">
        <v>0</v>
      </c>
      <c r="N340" s="2976">
        <v>0</v>
      </c>
    </row>
    <row r="341" spans="2:14" x14ac:dyDescent="0.25">
      <c r="B341" s="2977" t="s">
        <v>1027</v>
      </c>
      <c r="C341" s="6880" t="s">
        <v>560</v>
      </c>
      <c r="D341" s="2972">
        <v>100</v>
      </c>
      <c r="E341" s="2973">
        <v>0</v>
      </c>
      <c r="F341" s="2974">
        <v>0</v>
      </c>
      <c r="G341" s="2975">
        <v>33.333333333333329</v>
      </c>
      <c r="H341" s="2976">
        <v>0</v>
      </c>
      <c r="I341" s="2973">
        <v>0</v>
      </c>
      <c r="J341" s="2974">
        <v>0</v>
      </c>
      <c r="K341" s="2975">
        <v>66.666666666666657</v>
      </c>
      <c r="L341" s="2976">
        <v>100</v>
      </c>
      <c r="M341" s="2973">
        <v>0</v>
      </c>
      <c r="N341" s="2976">
        <v>0</v>
      </c>
    </row>
    <row r="342" spans="2:14" x14ac:dyDescent="0.25">
      <c r="B342" s="2970" t="s">
        <v>1037</v>
      </c>
      <c r="C342" s="2971" t="s">
        <v>731</v>
      </c>
      <c r="D342" s="2972">
        <v>0</v>
      </c>
      <c r="E342" s="2973">
        <v>0</v>
      </c>
      <c r="F342" s="2974" t="s">
        <v>613</v>
      </c>
      <c r="G342" s="2975">
        <v>0</v>
      </c>
      <c r="H342" s="2976" t="s">
        <v>613</v>
      </c>
      <c r="I342" s="2973">
        <v>50</v>
      </c>
      <c r="J342" s="2974" t="s">
        <v>613</v>
      </c>
      <c r="K342" s="2975">
        <v>0</v>
      </c>
      <c r="L342" s="2976" t="s">
        <v>613</v>
      </c>
      <c r="M342" s="2973">
        <v>50</v>
      </c>
      <c r="N342" s="2976" t="s">
        <v>613</v>
      </c>
    </row>
    <row r="343" spans="2:14" ht="60" x14ac:dyDescent="0.25">
      <c r="B343" s="2977" t="s">
        <v>751</v>
      </c>
      <c r="C343" s="6880" t="s">
        <v>2743</v>
      </c>
      <c r="D343" s="2972">
        <v>100</v>
      </c>
      <c r="E343" s="2973" t="s">
        <v>613</v>
      </c>
      <c r="F343" s="2974">
        <v>50</v>
      </c>
      <c r="G343" s="2975" t="s">
        <v>613</v>
      </c>
      <c r="H343" s="2976">
        <v>0</v>
      </c>
      <c r="I343" s="2973" t="s">
        <v>613</v>
      </c>
      <c r="J343" s="2974">
        <v>0</v>
      </c>
      <c r="K343" s="2975" t="s">
        <v>613</v>
      </c>
      <c r="L343" s="2976">
        <v>50</v>
      </c>
      <c r="M343" s="2973" t="s">
        <v>613</v>
      </c>
      <c r="N343" s="2976">
        <v>0</v>
      </c>
    </row>
    <row r="344" spans="2:14" x14ac:dyDescent="0.25">
      <c r="B344" s="2970" t="s">
        <v>1060</v>
      </c>
      <c r="C344" s="2971" t="s">
        <v>754</v>
      </c>
      <c r="D344" s="2972">
        <v>100</v>
      </c>
      <c r="E344" s="2973">
        <v>100</v>
      </c>
      <c r="F344" s="2974">
        <v>0</v>
      </c>
      <c r="G344" s="2975">
        <v>0</v>
      </c>
      <c r="H344" s="2976">
        <v>100</v>
      </c>
      <c r="I344" s="2973">
        <v>0</v>
      </c>
      <c r="J344" s="2974">
        <v>0</v>
      </c>
      <c r="K344" s="2975">
        <v>0</v>
      </c>
      <c r="L344" s="2976">
        <v>0</v>
      </c>
      <c r="M344" s="2973">
        <v>0</v>
      </c>
      <c r="N344" s="2976">
        <v>0</v>
      </c>
    </row>
    <row r="345" spans="2:14" ht="30" x14ac:dyDescent="0.25">
      <c r="B345" s="2970" t="s">
        <v>757</v>
      </c>
      <c r="C345" s="2971" t="s">
        <v>1429</v>
      </c>
      <c r="D345" s="2972">
        <v>100</v>
      </c>
      <c r="E345" s="2973">
        <v>50</v>
      </c>
      <c r="F345" s="2974">
        <v>100</v>
      </c>
      <c r="G345" s="2975">
        <v>0</v>
      </c>
      <c r="H345" s="2976">
        <v>0</v>
      </c>
      <c r="I345" s="2973">
        <v>0</v>
      </c>
      <c r="J345" s="2974">
        <v>0</v>
      </c>
      <c r="K345" s="2975">
        <v>0</v>
      </c>
      <c r="L345" s="2976">
        <v>0</v>
      </c>
      <c r="M345" s="2973">
        <v>50</v>
      </c>
      <c r="N345" s="2976">
        <v>0</v>
      </c>
    </row>
    <row r="346" spans="2:14" ht="15.75" thickBot="1" x14ac:dyDescent="0.3">
      <c r="B346" s="2977" t="s">
        <v>1071</v>
      </c>
      <c r="C346" s="6880" t="s">
        <v>409</v>
      </c>
      <c r="D346" s="2972">
        <v>0</v>
      </c>
      <c r="E346" s="2973">
        <v>100</v>
      </c>
      <c r="F346" s="2974" t="s">
        <v>613</v>
      </c>
      <c r="G346" s="2975">
        <v>0</v>
      </c>
      <c r="H346" s="2976" t="s">
        <v>613</v>
      </c>
      <c r="I346" s="2973">
        <v>0</v>
      </c>
      <c r="J346" s="2974" t="s">
        <v>613</v>
      </c>
      <c r="K346" s="2975">
        <v>0</v>
      </c>
      <c r="L346" s="2976" t="s">
        <v>613</v>
      </c>
      <c r="M346" s="2973">
        <v>0</v>
      </c>
      <c r="N346" s="2976" t="s">
        <v>613</v>
      </c>
    </row>
    <row r="347" spans="2:14" ht="15.75" thickBot="1" x14ac:dyDescent="0.3">
      <c r="B347" s="7844" t="s">
        <v>14</v>
      </c>
      <c r="C347" s="7845"/>
      <c r="D347" s="2979">
        <v>100.00000000000001</v>
      </c>
      <c r="E347" s="6505">
        <v>25.842696629213485</v>
      </c>
      <c r="F347" s="2980">
        <v>22.5</v>
      </c>
      <c r="G347" s="6506">
        <v>35.955056179775283</v>
      </c>
      <c r="H347" s="2981">
        <v>20.833333333333336</v>
      </c>
      <c r="I347" s="6505">
        <v>12.078651685393259</v>
      </c>
      <c r="J347" s="2980">
        <v>32.5</v>
      </c>
      <c r="K347" s="6506">
        <v>16.573033707865168</v>
      </c>
      <c r="L347" s="2981">
        <v>17.916666666666668</v>
      </c>
      <c r="M347" s="6505">
        <v>9.5505617977528079</v>
      </c>
      <c r="N347" s="2981">
        <v>6.25</v>
      </c>
    </row>
    <row r="348" spans="2:14" x14ac:dyDescent="0.25">
      <c r="B348"/>
      <c r="C348"/>
      <c r="D348"/>
      <c r="E348"/>
      <c r="F348"/>
      <c r="G348"/>
      <c r="H348"/>
      <c r="I348"/>
      <c r="J348"/>
      <c r="K348"/>
      <c r="L348"/>
      <c r="M348"/>
      <c r="N348"/>
    </row>
    <row r="349" spans="2:14" x14ac:dyDescent="0.25">
      <c r="B349"/>
      <c r="C349"/>
      <c r="D349"/>
      <c r="E349"/>
      <c r="F349"/>
      <c r="G349"/>
      <c r="H349"/>
      <c r="I349"/>
      <c r="J349"/>
      <c r="K349"/>
      <c r="L349"/>
      <c r="M349"/>
      <c r="N349"/>
    </row>
    <row r="350" spans="2:14" x14ac:dyDescent="0.25">
      <c r="B350"/>
      <c r="C350"/>
      <c r="D350"/>
      <c r="E350"/>
      <c r="F350"/>
      <c r="G350"/>
      <c r="H350"/>
      <c r="I350"/>
      <c r="J350"/>
      <c r="K350"/>
      <c r="L350"/>
      <c r="M350"/>
      <c r="N350"/>
    </row>
    <row r="351" spans="2:14" x14ac:dyDescent="0.25">
      <c r="B351"/>
      <c r="C351"/>
      <c r="D351"/>
      <c r="E351"/>
      <c r="F351"/>
      <c r="G351"/>
      <c r="H351"/>
      <c r="I351"/>
      <c r="J351"/>
      <c r="K351"/>
      <c r="L351"/>
      <c r="M351"/>
      <c r="N351"/>
    </row>
    <row r="352" spans="2:14" x14ac:dyDescent="0.25">
      <c r="B352"/>
      <c r="C352"/>
      <c r="D352"/>
      <c r="E352"/>
      <c r="F352"/>
      <c r="G352"/>
      <c r="H352"/>
      <c r="I352"/>
      <c r="J352"/>
      <c r="K352"/>
      <c r="L352"/>
      <c r="M352"/>
      <c r="N352"/>
    </row>
    <row r="353" spans="2:14" x14ac:dyDescent="0.25">
      <c r="B353"/>
      <c r="C353"/>
      <c r="D353"/>
      <c r="E353"/>
      <c r="F353"/>
      <c r="G353"/>
      <c r="H353"/>
      <c r="I353"/>
      <c r="J353"/>
      <c r="K353"/>
      <c r="L353"/>
      <c r="M353"/>
      <c r="N353"/>
    </row>
    <row r="354" spans="2:14" x14ac:dyDescent="0.25">
      <c r="B354"/>
      <c r="C354"/>
      <c r="D354"/>
      <c r="E354"/>
      <c r="F354"/>
      <c r="G354"/>
      <c r="H354"/>
      <c r="I354"/>
      <c r="J354"/>
      <c r="K354"/>
      <c r="L354"/>
      <c r="M354"/>
      <c r="N354"/>
    </row>
    <row r="355" spans="2:14" x14ac:dyDescent="0.25">
      <c r="B355"/>
      <c r="C355"/>
      <c r="D355"/>
      <c r="E355"/>
      <c r="F355"/>
      <c r="G355"/>
      <c r="H355"/>
      <c r="I355"/>
      <c r="J355"/>
      <c r="K355"/>
      <c r="L355"/>
      <c r="M355"/>
      <c r="N355"/>
    </row>
    <row r="357" spans="2:14" x14ac:dyDescent="0.25">
      <c r="B357" s="431" t="s">
        <v>1438</v>
      </c>
    </row>
    <row r="358" spans="2:14" ht="15.75" thickBot="1" x14ac:dyDescent="0.3"/>
    <row r="359" spans="2:14" ht="15.75" thickBot="1" x14ac:dyDescent="0.3">
      <c r="B359" s="7846" t="s">
        <v>1367</v>
      </c>
      <c r="C359" s="7849" t="s">
        <v>1215</v>
      </c>
      <c r="D359" s="7491" t="s">
        <v>2611</v>
      </c>
      <c r="E359" s="7862" t="s">
        <v>1392</v>
      </c>
      <c r="F359" s="7863"/>
      <c r="G359" s="7863"/>
      <c r="H359" s="7863"/>
      <c r="I359" s="7863"/>
      <c r="J359" s="7863"/>
      <c r="K359" s="7863"/>
      <c r="L359" s="7863"/>
      <c r="M359" s="7863"/>
      <c r="N359" s="7864"/>
    </row>
    <row r="360" spans="2:14" x14ac:dyDescent="0.25">
      <c r="B360" s="7847"/>
      <c r="C360" s="7850"/>
      <c r="D360" s="7872"/>
      <c r="E360" s="7865" t="s">
        <v>1393</v>
      </c>
      <c r="F360" s="7866"/>
      <c r="G360" s="7865" t="s">
        <v>1394</v>
      </c>
      <c r="H360" s="7866"/>
      <c r="I360" s="7865" t="s">
        <v>1395</v>
      </c>
      <c r="J360" s="7866"/>
      <c r="K360" s="7865" t="s">
        <v>1396</v>
      </c>
      <c r="L360" s="7866"/>
      <c r="M360" s="7867" t="s">
        <v>1397</v>
      </c>
      <c r="N360" s="7868"/>
    </row>
    <row r="361" spans="2:14" ht="15.75" thickBot="1" x14ac:dyDescent="0.3">
      <c r="B361" s="7848"/>
      <c r="C361" s="7851"/>
      <c r="D361" s="7873"/>
      <c r="E361" s="2966" t="s">
        <v>1</v>
      </c>
      <c r="F361" s="2967" t="s">
        <v>2360</v>
      </c>
      <c r="G361" s="2968" t="s">
        <v>1</v>
      </c>
      <c r="H361" s="2969" t="s">
        <v>2360</v>
      </c>
      <c r="I361" s="2966" t="s">
        <v>1</v>
      </c>
      <c r="J361" s="2967" t="s">
        <v>2360</v>
      </c>
      <c r="K361" s="2968" t="s">
        <v>1</v>
      </c>
      <c r="L361" s="2969" t="s">
        <v>2360</v>
      </c>
      <c r="M361" s="2966" t="s">
        <v>1</v>
      </c>
      <c r="N361" s="2969" t="s">
        <v>2360</v>
      </c>
    </row>
    <row r="362" spans="2:14" x14ac:dyDescent="0.25">
      <c r="B362" s="2970" t="s">
        <v>448</v>
      </c>
      <c r="C362" s="2971" t="s">
        <v>449</v>
      </c>
      <c r="D362" s="3047">
        <v>4.5</v>
      </c>
      <c r="E362" s="3048" t="s">
        <v>613</v>
      </c>
      <c r="F362" s="3049" t="s">
        <v>613</v>
      </c>
      <c r="G362" s="3050" t="s">
        <v>613</v>
      </c>
      <c r="H362" s="3051" t="s">
        <v>613</v>
      </c>
      <c r="I362" s="3048" t="s">
        <v>613</v>
      </c>
      <c r="J362" s="3049" t="s">
        <v>613</v>
      </c>
      <c r="K362" s="3050" t="s">
        <v>613</v>
      </c>
      <c r="L362" s="3051" t="s">
        <v>613</v>
      </c>
      <c r="M362" s="3048">
        <v>2</v>
      </c>
      <c r="N362" s="3051">
        <v>4.5</v>
      </c>
    </row>
    <row r="363" spans="2:14" x14ac:dyDescent="0.25">
      <c r="B363" s="2977" t="s">
        <v>829</v>
      </c>
      <c r="C363" s="6880" t="s">
        <v>388</v>
      </c>
      <c r="D363" s="3047">
        <v>1</v>
      </c>
      <c r="E363" s="3048" t="s">
        <v>613</v>
      </c>
      <c r="F363" s="3049" t="s">
        <v>613</v>
      </c>
      <c r="G363" s="3050" t="s">
        <v>613</v>
      </c>
      <c r="H363" s="3051" t="s">
        <v>613</v>
      </c>
      <c r="I363" s="3048" t="s">
        <v>613</v>
      </c>
      <c r="J363" s="3049" t="s">
        <v>613</v>
      </c>
      <c r="K363" s="3050" t="s">
        <v>613</v>
      </c>
      <c r="L363" s="3051" t="s">
        <v>613</v>
      </c>
      <c r="M363" s="3048" t="s">
        <v>613</v>
      </c>
      <c r="N363" s="3051">
        <v>1</v>
      </c>
    </row>
    <row r="364" spans="2:14" x14ac:dyDescent="0.25">
      <c r="B364" s="2977" t="s">
        <v>831</v>
      </c>
      <c r="C364" s="6880" t="s">
        <v>390</v>
      </c>
      <c r="D364" s="3047">
        <v>0.66666666666666663</v>
      </c>
      <c r="E364" s="3048" t="s">
        <v>613</v>
      </c>
      <c r="F364" s="3049" t="s">
        <v>613</v>
      </c>
      <c r="G364" s="3050" t="s">
        <v>613</v>
      </c>
      <c r="H364" s="3051">
        <v>1</v>
      </c>
      <c r="I364" s="3048" t="s">
        <v>613</v>
      </c>
      <c r="J364" s="3049" t="s">
        <v>613</v>
      </c>
      <c r="K364" s="3050" t="s">
        <v>613</v>
      </c>
      <c r="L364" s="3051" t="s">
        <v>613</v>
      </c>
      <c r="M364" s="3048">
        <v>0.5</v>
      </c>
      <c r="N364" s="3051">
        <v>0.5</v>
      </c>
    </row>
    <row r="365" spans="2:14" x14ac:dyDescent="0.25">
      <c r="B365" s="2977" t="s">
        <v>450</v>
      </c>
      <c r="C365" s="6880" t="s">
        <v>231</v>
      </c>
      <c r="D365" s="3047">
        <v>0</v>
      </c>
      <c r="E365" s="3048">
        <v>1</v>
      </c>
      <c r="F365" s="3049">
        <v>0</v>
      </c>
      <c r="G365" s="3050" t="s">
        <v>613</v>
      </c>
      <c r="H365" s="3051" t="s">
        <v>613</v>
      </c>
      <c r="I365" s="3048" t="s">
        <v>613</v>
      </c>
      <c r="J365" s="3049" t="s">
        <v>613</v>
      </c>
      <c r="K365" s="3050" t="s">
        <v>613</v>
      </c>
      <c r="L365" s="3051" t="s">
        <v>613</v>
      </c>
      <c r="M365" s="3048" t="s">
        <v>613</v>
      </c>
      <c r="N365" s="3051" t="s">
        <v>613</v>
      </c>
    </row>
    <row r="366" spans="2:14" x14ac:dyDescent="0.25">
      <c r="B366" s="2977" t="s">
        <v>919</v>
      </c>
      <c r="C366" s="6880" t="s">
        <v>649</v>
      </c>
      <c r="D366" s="3047" t="s">
        <v>613</v>
      </c>
      <c r="E366" s="3048" t="s">
        <v>613</v>
      </c>
      <c r="F366" s="3049" t="s">
        <v>613</v>
      </c>
      <c r="G366" s="3050" t="s">
        <v>613</v>
      </c>
      <c r="H366" s="3051" t="s">
        <v>613</v>
      </c>
      <c r="I366" s="3048" t="s">
        <v>613</v>
      </c>
      <c r="J366" s="3049" t="s">
        <v>613</v>
      </c>
      <c r="K366" s="3050" t="s">
        <v>613</v>
      </c>
      <c r="L366" s="3051" t="s">
        <v>613</v>
      </c>
      <c r="M366" s="3048" t="s">
        <v>613</v>
      </c>
      <c r="N366" s="3051" t="s">
        <v>613</v>
      </c>
    </row>
    <row r="367" spans="2:14" x14ac:dyDescent="0.25">
      <c r="B367" s="2970" t="s">
        <v>656</v>
      </c>
      <c r="C367" s="2971" t="s">
        <v>657</v>
      </c>
      <c r="D367" s="3047" t="s">
        <v>613</v>
      </c>
      <c r="E367" s="3048">
        <v>1</v>
      </c>
      <c r="F367" s="3049" t="s">
        <v>613</v>
      </c>
      <c r="G367" s="3050">
        <v>2.8888888888888888</v>
      </c>
      <c r="H367" s="3051" t="s">
        <v>613</v>
      </c>
      <c r="I367" s="3048" t="s">
        <v>613</v>
      </c>
      <c r="J367" s="3049" t="s">
        <v>613</v>
      </c>
      <c r="K367" s="3050" t="s">
        <v>613</v>
      </c>
      <c r="L367" s="3051" t="s">
        <v>613</v>
      </c>
      <c r="M367" s="3048" t="s">
        <v>613</v>
      </c>
      <c r="N367" s="3051" t="s">
        <v>613</v>
      </c>
    </row>
    <row r="368" spans="2:14" x14ac:dyDescent="0.25">
      <c r="B368" s="2977" t="s">
        <v>929</v>
      </c>
      <c r="C368" s="6880" t="s">
        <v>1115</v>
      </c>
      <c r="D368" s="3047">
        <v>0.38636363636363635</v>
      </c>
      <c r="E368" s="3048" t="s">
        <v>613</v>
      </c>
      <c r="F368" s="3049">
        <v>0</v>
      </c>
      <c r="G368" s="3050">
        <v>1</v>
      </c>
      <c r="H368" s="3051">
        <v>2.4285714285714284</v>
      </c>
      <c r="I368" s="3048" t="s">
        <v>613</v>
      </c>
      <c r="J368" s="3049">
        <v>0</v>
      </c>
      <c r="K368" s="3050" t="s">
        <v>613</v>
      </c>
      <c r="L368" s="3051">
        <v>0</v>
      </c>
      <c r="M368" s="3048" t="s">
        <v>613</v>
      </c>
      <c r="N368" s="3051" t="s">
        <v>613</v>
      </c>
    </row>
    <row r="369" spans="2:14" ht="30" x14ac:dyDescent="0.25">
      <c r="B369" s="2977" t="s">
        <v>942</v>
      </c>
      <c r="C369" s="6880" t="s">
        <v>664</v>
      </c>
      <c r="D369" s="3047" t="s">
        <v>613</v>
      </c>
      <c r="E369" s="3048" t="s">
        <v>613</v>
      </c>
      <c r="F369" s="3049" t="s">
        <v>613</v>
      </c>
      <c r="G369" s="3050" t="s">
        <v>613</v>
      </c>
      <c r="H369" s="3051" t="s">
        <v>613</v>
      </c>
      <c r="I369" s="3048" t="s">
        <v>613</v>
      </c>
      <c r="J369" s="3049" t="s">
        <v>613</v>
      </c>
      <c r="K369" s="3050" t="s">
        <v>613</v>
      </c>
      <c r="L369" s="3051" t="s">
        <v>613</v>
      </c>
      <c r="M369" s="3048" t="s">
        <v>613</v>
      </c>
      <c r="N369" s="3051" t="s">
        <v>613</v>
      </c>
    </row>
    <row r="370" spans="2:14" x14ac:dyDescent="0.25">
      <c r="B370" s="2977" t="s">
        <v>952</v>
      </c>
      <c r="C370" s="6880" t="s">
        <v>371</v>
      </c>
      <c r="D370" s="3047" t="s">
        <v>613</v>
      </c>
      <c r="E370" s="3048" t="s">
        <v>613</v>
      </c>
      <c r="F370" s="3049" t="s">
        <v>613</v>
      </c>
      <c r="G370" s="3050">
        <v>1</v>
      </c>
      <c r="H370" s="3051" t="s">
        <v>613</v>
      </c>
      <c r="I370" s="3048" t="s">
        <v>613</v>
      </c>
      <c r="J370" s="3049" t="s">
        <v>613</v>
      </c>
      <c r="K370" s="3050" t="s">
        <v>613</v>
      </c>
      <c r="L370" s="3051" t="s">
        <v>613</v>
      </c>
      <c r="M370" s="3048" t="s">
        <v>613</v>
      </c>
      <c r="N370" s="3051" t="s">
        <v>613</v>
      </c>
    </row>
    <row r="371" spans="2:14" ht="30" x14ac:dyDescent="0.25">
      <c r="B371" s="2970" t="s">
        <v>956</v>
      </c>
      <c r="C371" s="2971" t="s">
        <v>1428</v>
      </c>
      <c r="D371" s="3047" t="s">
        <v>613</v>
      </c>
      <c r="E371" s="3048" t="s">
        <v>613</v>
      </c>
      <c r="F371" s="3049" t="s">
        <v>613</v>
      </c>
      <c r="G371" s="3050" t="s">
        <v>613</v>
      </c>
      <c r="H371" s="3051" t="s">
        <v>613</v>
      </c>
      <c r="I371" s="3048" t="s">
        <v>613</v>
      </c>
      <c r="J371" s="3049" t="s">
        <v>613</v>
      </c>
      <c r="K371" s="3050" t="s">
        <v>613</v>
      </c>
      <c r="L371" s="3051" t="s">
        <v>613</v>
      </c>
      <c r="M371" s="3048" t="s">
        <v>613</v>
      </c>
      <c r="N371" s="3051" t="s">
        <v>613</v>
      </c>
    </row>
    <row r="372" spans="2:14" x14ac:dyDescent="0.25">
      <c r="B372" s="2977" t="s">
        <v>971</v>
      </c>
      <c r="C372" s="6880" t="s">
        <v>675</v>
      </c>
      <c r="D372" s="3047" t="s">
        <v>613</v>
      </c>
      <c r="E372" s="3048" t="s">
        <v>613</v>
      </c>
      <c r="F372" s="3049" t="s">
        <v>613</v>
      </c>
      <c r="G372" s="3050" t="s">
        <v>613</v>
      </c>
      <c r="H372" s="3051" t="s">
        <v>613</v>
      </c>
      <c r="I372" s="3048" t="s">
        <v>613</v>
      </c>
      <c r="J372" s="3049" t="s">
        <v>613</v>
      </c>
      <c r="K372" s="3050" t="s">
        <v>613</v>
      </c>
      <c r="L372" s="3051" t="s">
        <v>613</v>
      </c>
      <c r="M372" s="3048">
        <v>1.5</v>
      </c>
      <c r="N372" s="3051" t="s">
        <v>613</v>
      </c>
    </row>
    <row r="373" spans="2:14" x14ac:dyDescent="0.25">
      <c r="B373" s="2970" t="s">
        <v>479</v>
      </c>
      <c r="C373" s="2971" t="s">
        <v>480</v>
      </c>
      <c r="D373" s="3047" t="s">
        <v>613</v>
      </c>
      <c r="E373" s="3048" t="s">
        <v>613</v>
      </c>
      <c r="F373" s="3049" t="s">
        <v>613</v>
      </c>
      <c r="G373" s="3050" t="s">
        <v>613</v>
      </c>
      <c r="H373" s="3051" t="s">
        <v>613</v>
      </c>
      <c r="I373" s="3048" t="s">
        <v>613</v>
      </c>
      <c r="J373" s="3049" t="s">
        <v>613</v>
      </c>
      <c r="K373" s="3050" t="s">
        <v>613</v>
      </c>
      <c r="L373" s="3051" t="s">
        <v>613</v>
      </c>
      <c r="M373" s="3048" t="s">
        <v>613</v>
      </c>
      <c r="N373" s="3051" t="s">
        <v>613</v>
      </c>
    </row>
    <row r="374" spans="2:14" ht="30" x14ac:dyDescent="0.25">
      <c r="B374" s="2970" t="s">
        <v>686</v>
      </c>
      <c r="C374" s="2971" t="s">
        <v>532</v>
      </c>
      <c r="D374" s="3047" t="s">
        <v>613</v>
      </c>
      <c r="E374" s="3048">
        <v>1</v>
      </c>
      <c r="F374" s="3049" t="s">
        <v>613</v>
      </c>
      <c r="G374" s="3050">
        <v>0.66666666666666663</v>
      </c>
      <c r="H374" s="3051" t="s">
        <v>613</v>
      </c>
      <c r="I374" s="3048" t="s">
        <v>613</v>
      </c>
      <c r="J374" s="3049" t="s">
        <v>613</v>
      </c>
      <c r="K374" s="3050">
        <v>17.5</v>
      </c>
      <c r="L374" s="3051" t="s">
        <v>613</v>
      </c>
      <c r="M374" s="3048">
        <v>0.66666666666666663</v>
      </c>
      <c r="N374" s="3051" t="s">
        <v>613</v>
      </c>
    </row>
    <row r="375" spans="2:14" ht="30" x14ac:dyDescent="0.25">
      <c r="B375" s="2970" t="s">
        <v>985</v>
      </c>
      <c r="C375" s="2971" t="s">
        <v>534</v>
      </c>
      <c r="D375" s="3047">
        <v>0</v>
      </c>
      <c r="E375" s="3048" t="s">
        <v>613</v>
      </c>
      <c r="F375" s="3049" t="s">
        <v>613</v>
      </c>
      <c r="G375" s="3050" t="s">
        <v>613</v>
      </c>
      <c r="H375" s="3051" t="s">
        <v>613</v>
      </c>
      <c r="I375" s="3048" t="s">
        <v>613</v>
      </c>
      <c r="J375" s="3049" t="s">
        <v>613</v>
      </c>
      <c r="K375" s="3050" t="s">
        <v>613</v>
      </c>
      <c r="L375" s="3051">
        <v>0</v>
      </c>
      <c r="M375" s="3048" t="s">
        <v>613</v>
      </c>
      <c r="N375" s="3051">
        <v>0</v>
      </c>
    </row>
    <row r="376" spans="2:14" x14ac:dyDescent="0.25">
      <c r="B376" s="2970" t="s">
        <v>989</v>
      </c>
      <c r="C376" s="2971" t="s">
        <v>538</v>
      </c>
      <c r="D376" s="3047" t="s">
        <v>613</v>
      </c>
      <c r="E376" s="3048" t="s">
        <v>613</v>
      </c>
      <c r="F376" s="3049" t="s">
        <v>613</v>
      </c>
      <c r="G376" s="3050">
        <v>4.666666666666667</v>
      </c>
      <c r="H376" s="3051" t="s">
        <v>613</v>
      </c>
      <c r="I376" s="3048" t="s">
        <v>613</v>
      </c>
      <c r="J376" s="3049" t="s">
        <v>613</v>
      </c>
      <c r="K376" s="3050" t="s">
        <v>613</v>
      </c>
      <c r="L376" s="3051" t="s">
        <v>613</v>
      </c>
      <c r="M376" s="3048" t="s">
        <v>613</v>
      </c>
      <c r="N376" s="3051" t="s">
        <v>613</v>
      </c>
    </row>
    <row r="377" spans="2:14" x14ac:dyDescent="0.25">
      <c r="B377" s="2970" t="s">
        <v>990</v>
      </c>
      <c r="C377" s="2971" t="s">
        <v>539</v>
      </c>
      <c r="D377" s="3047" t="s">
        <v>613</v>
      </c>
      <c r="E377" s="3048" t="s">
        <v>613</v>
      </c>
      <c r="F377" s="3049" t="s">
        <v>613</v>
      </c>
      <c r="G377" s="3050">
        <v>3.25</v>
      </c>
      <c r="H377" s="3051" t="s">
        <v>613</v>
      </c>
      <c r="I377" s="3048" t="s">
        <v>613</v>
      </c>
      <c r="J377" s="3049" t="s">
        <v>613</v>
      </c>
      <c r="K377" s="3050" t="s">
        <v>613</v>
      </c>
      <c r="L377" s="3051" t="s">
        <v>613</v>
      </c>
      <c r="M377" s="3048" t="s">
        <v>613</v>
      </c>
      <c r="N377" s="3051" t="s">
        <v>613</v>
      </c>
    </row>
    <row r="378" spans="2:14" x14ac:dyDescent="0.25">
      <c r="B378" s="2970" t="s">
        <v>687</v>
      </c>
      <c r="C378" s="2971" t="s">
        <v>542</v>
      </c>
      <c r="D378" s="3047" t="s">
        <v>613</v>
      </c>
      <c r="E378" s="3048">
        <v>0.45</v>
      </c>
      <c r="F378" s="3049" t="s">
        <v>613</v>
      </c>
      <c r="G378" s="3050">
        <v>0.8</v>
      </c>
      <c r="H378" s="3051" t="s">
        <v>613</v>
      </c>
      <c r="I378" s="3048" t="s">
        <v>613</v>
      </c>
      <c r="J378" s="3049" t="s">
        <v>613</v>
      </c>
      <c r="K378" s="3050">
        <v>0.41176470588235292</v>
      </c>
      <c r="L378" s="3051" t="s">
        <v>613</v>
      </c>
      <c r="M378" s="3048" t="s">
        <v>613</v>
      </c>
      <c r="N378" s="3051" t="s">
        <v>613</v>
      </c>
    </row>
    <row r="379" spans="2:14" x14ac:dyDescent="0.25">
      <c r="B379" s="2970" t="s">
        <v>688</v>
      </c>
      <c r="C379" s="2971" t="s">
        <v>587</v>
      </c>
      <c r="D379" s="3047" t="s">
        <v>613</v>
      </c>
      <c r="E379" s="3048" t="s">
        <v>613</v>
      </c>
      <c r="F379" s="3049" t="s">
        <v>613</v>
      </c>
      <c r="G379" s="3050" t="s">
        <v>613</v>
      </c>
      <c r="H379" s="3051" t="s">
        <v>613</v>
      </c>
      <c r="I379" s="3048">
        <v>22.333333333333332</v>
      </c>
      <c r="J379" s="3049" t="s">
        <v>613</v>
      </c>
      <c r="K379" s="3050" t="s">
        <v>613</v>
      </c>
      <c r="L379" s="3051" t="s">
        <v>613</v>
      </c>
      <c r="M379" s="3048" t="s">
        <v>613</v>
      </c>
      <c r="N379" s="3051" t="s">
        <v>613</v>
      </c>
    </row>
    <row r="380" spans="2:14" x14ac:dyDescent="0.25">
      <c r="B380" s="2970" t="s">
        <v>993</v>
      </c>
      <c r="C380" s="2971" t="s">
        <v>543</v>
      </c>
      <c r="D380" s="3047">
        <v>0.18181818181818182</v>
      </c>
      <c r="E380" s="3048" t="s">
        <v>613</v>
      </c>
      <c r="F380" s="3049" t="s">
        <v>613</v>
      </c>
      <c r="G380" s="3050" t="s">
        <v>613</v>
      </c>
      <c r="H380" s="3051" t="s">
        <v>613</v>
      </c>
      <c r="I380" s="3048" t="s">
        <v>613</v>
      </c>
      <c r="J380" s="3049" t="s">
        <v>613</v>
      </c>
      <c r="K380" s="3050" t="s">
        <v>613</v>
      </c>
      <c r="L380" s="3051">
        <v>0.18181818181818182</v>
      </c>
      <c r="M380" s="3048" t="s">
        <v>613</v>
      </c>
      <c r="N380" s="3051" t="s">
        <v>613</v>
      </c>
    </row>
    <row r="381" spans="2:14" x14ac:dyDescent="0.25">
      <c r="B381" s="2970" t="s">
        <v>691</v>
      </c>
      <c r="C381" s="2971" t="s">
        <v>586</v>
      </c>
      <c r="D381" s="3047" t="s">
        <v>613</v>
      </c>
      <c r="E381" s="3048" t="s">
        <v>613</v>
      </c>
      <c r="F381" s="3049" t="s">
        <v>613</v>
      </c>
      <c r="G381" s="3050" t="s">
        <v>613</v>
      </c>
      <c r="H381" s="3051" t="s">
        <v>613</v>
      </c>
      <c r="I381" s="3048">
        <v>8.75</v>
      </c>
      <c r="J381" s="3049" t="s">
        <v>613</v>
      </c>
      <c r="K381" s="3050" t="s">
        <v>613</v>
      </c>
      <c r="L381" s="3051" t="s">
        <v>613</v>
      </c>
      <c r="M381" s="3048" t="s">
        <v>613</v>
      </c>
      <c r="N381" s="3051" t="s">
        <v>613</v>
      </c>
    </row>
    <row r="382" spans="2:14" x14ac:dyDescent="0.25">
      <c r="B382" s="2977" t="s">
        <v>998</v>
      </c>
      <c r="C382" s="6880" t="s">
        <v>549</v>
      </c>
      <c r="D382" s="3047" t="s">
        <v>613</v>
      </c>
      <c r="E382" s="3048" t="s">
        <v>613</v>
      </c>
      <c r="F382" s="3049" t="s">
        <v>613</v>
      </c>
      <c r="G382" s="3050" t="s">
        <v>613</v>
      </c>
      <c r="H382" s="3051" t="s">
        <v>613</v>
      </c>
      <c r="I382" s="3048" t="s">
        <v>613</v>
      </c>
      <c r="J382" s="3049" t="s">
        <v>613</v>
      </c>
      <c r="K382" s="3050">
        <v>2.5</v>
      </c>
      <c r="L382" s="3051" t="s">
        <v>613</v>
      </c>
      <c r="M382" s="3048">
        <v>1.3333333333333333</v>
      </c>
      <c r="N382" s="3051" t="s">
        <v>613</v>
      </c>
    </row>
    <row r="383" spans="2:14" x14ac:dyDescent="0.25">
      <c r="B383" s="2970" t="s">
        <v>705</v>
      </c>
      <c r="C383" s="2971" t="s">
        <v>706</v>
      </c>
      <c r="D383" s="3047" t="s">
        <v>613</v>
      </c>
      <c r="E383" s="3048">
        <v>1</v>
      </c>
      <c r="F383" s="3049" t="s">
        <v>613</v>
      </c>
      <c r="G383" s="3050">
        <v>1.4838709677419355</v>
      </c>
      <c r="H383" s="3051" t="s">
        <v>613</v>
      </c>
      <c r="I383" s="3048" t="s">
        <v>613</v>
      </c>
      <c r="J383" s="3049" t="s">
        <v>613</v>
      </c>
      <c r="K383" s="3050">
        <v>1</v>
      </c>
      <c r="L383" s="3051" t="s">
        <v>613</v>
      </c>
      <c r="M383" s="3048" t="s">
        <v>613</v>
      </c>
      <c r="N383" s="3051" t="s">
        <v>613</v>
      </c>
    </row>
    <row r="384" spans="2:14" x14ac:dyDescent="0.25">
      <c r="B384" s="2970" t="s">
        <v>707</v>
      </c>
      <c r="C384" s="2971" t="s">
        <v>552</v>
      </c>
      <c r="D384" s="3047" t="s">
        <v>613</v>
      </c>
      <c r="E384" s="3048" t="s">
        <v>613</v>
      </c>
      <c r="F384" s="3049" t="s">
        <v>613</v>
      </c>
      <c r="G384" s="3050" t="s">
        <v>613</v>
      </c>
      <c r="H384" s="3051" t="s">
        <v>613</v>
      </c>
      <c r="I384" s="3048">
        <v>1.25</v>
      </c>
      <c r="J384" s="3049" t="s">
        <v>613</v>
      </c>
      <c r="K384" s="3050" t="s">
        <v>613</v>
      </c>
      <c r="L384" s="3051" t="s">
        <v>613</v>
      </c>
      <c r="M384" s="3048" t="s">
        <v>613</v>
      </c>
      <c r="N384" s="3051" t="s">
        <v>613</v>
      </c>
    </row>
    <row r="385" spans="2:14" x14ac:dyDescent="0.25">
      <c r="B385" s="2970" t="s">
        <v>1014</v>
      </c>
      <c r="C385" s="2971" t="s">
        <v>708</v>
      </c>
      <c r="D385" s="3047">
        <v>113</v>
      </c>
      <c r="E385" s="3048" t="s">
        <v>613</v>
      </c>
      <c r="F385" s="3049" t="s">
        <v>613</v>
      </c>
      <c r="G385" s="3050">
        <v>12.333333333333334</v>
      </c>
      <c r="H385" s="3051" t="s">
        <v>613</v>
      </c>
      <c r="I385" s="3048" t="s">
        <v>613</v>
      </c>
      <c r="J385" s="3049">
        <v>0</v>
      </c>
      <c r="K385" s="3050" t="s">
        <v>613</v>
      </c>
      <c r="L385" s="3051" t="s">
        <v>613</v>
      </c>
      <c r="M385" s="3048" t="s">
        <v>613</v>
      </c>
      <c r="N385" s="3051" t="s">
        <v>613</v>
      </c>
    </row>
    <row r="386" spans="2:14" ht="30" x14ac:dyDescent="0.25">
      <c r="B386" s="2977" t="s">
        <v>1015</v>
      </c>
      <c r="C386" s="6880" t="s">
        <v>1464</v>
      </c>
      <c r="D386" s="3047" t="s">
        <v>613</v>
      </c>
      <c r="E386" s="3048" t="s">
        <v>613</v>
      </c>
      <c r="F386" s="3049" t="s">
        <v>613</v>
      </c>
      <c r="G386" s="3050" t="s">
        <v>613</v>
      </c>
      <c r="H386" s="3051" t="s">
        <v>613</v>
      </c>
      <c r="I386" s="3048" t="s">
        <v>613</v>
      </c>
      <c r="J386" s="3049" t="s">
        <v>613</v>
      </c>
      <c r="K386" s="3050" t="s">
        <v>613</v>
      </c>
      <c r="L386" s="3051" t="s">
        <v>613</v>
      </c>
      <c r="M386" s="3048" t="s">
        <v>613</v>
      </c>
      <c r="N386" s="3051" t="s">
        <v>613</v>
      </c>
    </row>
    <row r="387" spans="2:14" x14ac:dyDescent="0.25">
      <c r="B387" s="2970" t="s">
        <v>718</v>
      </c>
      <c r="C387" s="2971" t="s">
        <v>555</v>
      </c>
      <c r="D387" s="3047" t="s">
        <v>613</v>
      </c>
      <c r="E387" s="3048">
        <v>0.5</v>
      </c>
      <c r="F387" s="3049" t="s">
        <v>613</v>
      </c>
      <c r="G387" s="3050">
        <v>2.25</v>
      </c>
      <c r="H387" s="3051" t="s">
        <v>613</v>
      </c>
      <c r="I387" s="3048">
        <v>1.7777777777777777</v>
      </c>
      <c r="J387" s="3049" t="s">
        <v>613</v>
      </c>
      <c r="K387" s="3050">
        <v>1.4285714285714286</v>
      </c>
      <c r="L387" s="3051" t="s">
        <v>613</v>
      </c>
      <c r="M387" s="3048">
        <v>10.333333333333334</v>
      </c>
      <c r="N387" s="3051" t="s">
        <v>613</v>
      </c>
    </row>
    <row r="388" spans="2:14" x14ac:dyDescent="0.25">
      <c r="B388" s="2977" t="s">
        <v>1025</v>
      </c>
      <c r="C388" s="6880" t="s">
        <v>556</v>
      </c>
      <c r="D388" s="3047" t="s">
        <v>613</v>
      </c>
      <c r="E388" s="3048">
        <v>0.5</v>
      </c>
      <c r="F388" s="3049" t="s">
        <v>613</v>
      </c>
      <c r="G388" s="3050" t="s">
        <v>613</v>
      </c>
      <c r="H388" s="3051" t="s">
        <v>613</v>
      </c>
      <c r="I388" s="3048" t="s">
        <v>613</v>
      </c>
      <c r="J388" s="3049" t="s">
        <v>613</v>
      </c>
      <c r="K388" s="3050" t="s">
        <v>613</v>
      </c>
      <c r="L388" s="3051" t="s">
        <v>613</v>
      </c>
      <c r="M388" s="3048" t="s">
        <v>613</v>
      </c>
      <c r="N388" s="3051" t="s">
        <v>613</v>
      </c>
    </row>
    <row r="389" spans="2:14" x14ac:dyDescent="0.25">
      <c r="B389" s="2970" t="s">
        <v>719</v>
      </c>
      <c r="C389" s="2971" t="s">
        <v>557</v>
      </c>
      <c r="D389" s="3047">
        <v>0.72093023255813948</v>
      </c>
      <c r="E389" s="3048">
        <v>6</v>
      </c>
      <c r="F389" s="3049" t="s">
        <v>613</v>
      </c>
      <c r="G389" s="3050">
        <v>1.5</v>
      </c>
      <c r="H389" s="3051">
        <v>2.7142857142857144</v>
      </c>
      <c r="I389" s="3048">
        <v>11</v>
      </c>
      <c r="J389" s="3049">
        <v>4.7619047619047616E-2</v>
      </c>
      <c r="K389" s="3050">
        <v>3</v>
      </c>
      <c r="L389" s="3051">
        <v>6.6666666666666666E-2</v>
      </c>
      <c r="M389" s="3048" t="s">
        <v>613</v>
      </c>
      <c r="N389" s="3051" t="s">
        <v>613</v>
      </c>
    </row>
    <row r="390" spans="2:14" x14ac:dyDescent="0.25">
      <c r="B390" s="2970" t="s">
        <v>720</v>
      </c>
      <c r="C390" s="2971" t="s">
        <v>558</v>
      </c>
      <c r="D390" s="3047">
        <v>10.333333333333334</v>
      </c>
      <c r="E390" s="3048">
        <v>3</v>
      </c>
      <c r="F390" s="3049">
        <v>4</v>
      </c>
      <c r="G390" s="3050">
        <v>1</v>
      </c>
      <c r="H390" s="3051" t="s">
        <v>613</v>
      </c>
      <c r="I390" s="3048">
        <v>1.25</v>
      </c>
      <c r="J390" s="3049" t="s">
        <v>613</v>
      </c>
      <c r="K390" s="3050">
        <v>1.4166666666666667</v>
      </c>
      <c r="L390" s="3051" t="s">
        <v>613</v>
      </c>
      <c r="M390" s="3048" t="s">
        <v>613</v>
      </c>
      <c r="N390" s="3051" t="s">
        <v>613</v>
      </c>
    </row>
    <row r="391" spans="2:14" x14ac:dyDescent="0.25">
      <c r="B391" s="2970" t="s">
        <v>1026</v>
      </c>
      <c r="C391" s="2971" t="s">
        <v>559</v>
      </c>
      <c r="D391" s="3047">
        <v>0.7142857142857143</v>
      </c>
      <c r="E391" s="3048">
        <v>7.5</v>
      </c>
      <c r="F391" s="3049">
        <v>0</v>
      </c>
      <c r="G391" s="3050">
        <v>1</v>
      </c>
      <c r="H391" s="3051">
        <v>1.5</v>
      </c>
      <c r="I391" s="3048" t="s">
        <v>613</v>
      </c>
      <c r="J391" s="3049" t="s">
        <v>613</v>
      </c>
      <c r="K391" s="3050">
        <v>4</v>
      </c>
      <c r="L391" s="3051" t="s">
        <v>613</v>
      </c>
      <c r="M391" s="3048" t="s">
        <v>613</v>
      </c>
      <c r="N391" s="3051">
        <v>0</v>
      </c>
    </row>
    <row r="392" spans="2:14" x14ac:dyDescent="0.25">
      <c r="B392" s="2977" t="s">
        <v>1027</v>
      </c>
      <c r="C392" s="6880" t="s">
        <v>560</v>
      </c>
      <c r="D392" s="3047">
        <v>0.2</v>
      </c>
      <c r="E392" s="3048" t="s">
        <v>613</v>
      </c>
      <c r="F392" s="3049">
        <v>0</v>
      </c>
      <c r="G392" s="3050">
        <v>2</v>
      </c>
      <c r="H392" s="3051">
        <v>0</v>
      </c>
      <c r="I392" s="3048" t="s">
        <v>613</v>
      </c>
      <c r="J392" s="3049" t="s">
        <v>613</v>
      </c>
      <c r="K392" s="3050">
        <v>2.5</v>
      </c>
      <c r="L392" s="3051" t="s">
        <v>613</v>
      </c>
      <c r="M392" s="3048" t="s">
        <v>613</v>
      </c>
      <c r="N392" s="3051">
        <v>0</v>
      </c>
    </row>
    <row r="393" spans="2:14" x14ac:dyDescent="0.25">
      <c r="B393" s="2970" t="s">
        <v>1037</v>
      </c>
      <c r="C393" s="2971" t="s">
        <v>731</v>
      </c>
      <c r="D393" s="3047" t="s">
        <v>613</v>
      </c>
      <c r="E393" s="3048" t="s">
        <v>613</v>
      </c>
      <c r="F393" s="3049" t="s">
        <v>613</v>
      </c>
      <c r="G393" s="3050" t="s">
        <v>613</v>
      </c>
      <c r="H393" s="3051" t="s">
        <v>613</v>
      </c>
      <c r="I393" s="3048">
        <v>1</v>
      </c>
      <c r="J393" s="3049" t="s">
        <v>613</v>
      </c>
      <c r="K393" s="3050" t="s">
        <v>613</v>
      </c>
      <c r="L393" s="3051" t="s">
        <v>613</v>
      </c>
      <c r="M393" s="3048">
        <v>1</v>
      </c>
      <c r="N393" s="3051" t="s">
        <v>613</v>
      </c>
    </row>
    <row r="394" spans="2:14" ht="60" x14ac:dyDescent="0.25">
      <c r="B394" s="2977" t="s">
        <v>751</v>
      </c>
      <c r="C394" s="6880" t="s">
        <v>2743</v>
      </c>
      <c r="D394" s="3047" t="s">
        <v>613</v>
      </c>
      <c r="E394" s="3048" t="s">
        <v>613</v>
      </c>
      <c r="F394" s="3049" t="s">
        <v>613</v>
      </c>
      <c r="G394" s="3050" t="s">
        <v>613</v>
      </c>
      <c r="H394" s="3051" t="s">
        <v>613</v>
      </c>
      <c r="I394" s="3048" t="s">
        <v>613</v>
      </c>
      <c r="J394" s="3049" t="s">
        <v>613</v>
      </c>
      <c r="K394" s="3050" t="s">
        <v>613</v>
      </c>
      <c r="L394" s="3051" t="s">
        <v>613</v>
      </c>
      <c r="M394" s="3048" t="s">
        <v>613</v>
      </c>
      <c r="N394" s="3051" t="s">
        <v>613</v>
      </c>
    </row>
    <row r="395" spans="2:14" x14ac:dyDescent="0.25">
      <c r="B395" s="2970" t="s">
        <v>1060</v>
      </c>
      <c r="C395" s="2971" t="s">
        <v>754</v>
      </c>
      <c r="D395" s="3047">
        <v>10.5</v>
      </c>
      <c r="E395" s="3048">
        <v>2.5</v>
      </c>
      <c r="F395" s="3049">
        <v>10</v>
      </c>
      <c r="G395" s="3050" t="s">
        <v>613</v>
      </c>
      <c r="H395" s="3051" t="s">
        <v>613</v>
      </c>
      <c r="I395" s="3048" t="s">
        <v>613</v>
      </c>
      <c r="J395" s="3049" t="s">
        <v>613</v>
      </c>
      <c r="K395" s="3050" t="s">
        <v>613</v>
      </c>
      <c r="L395" s="3051">
        <v>6</v>
      </c>
      <c r="M395" s="3048" t="s">
        <v>613</v>
      </c>
      <c r="N395" s="3051" t="s">
        <v>613</v>
      </c>
    </row>
    <row r="396" spans="2:14" ht="30" x14ac:dyDescent="0.25">
      <c r="B396" s="2970" t="s">
        <v>757</v>
      </c>
      <c r="C396" s="2971" t="s">
        <v>1429</v>
      </c>
      <c r="D396" s="3047" t="s">
        <v>613</v>
      </c>
      <c r="E396" s="3048">
        <v>1.5</v>
      </c>
      <c r="F396" s="3049" t="s">
        <v>613</v>
      </c>
      <c r="G396" s="3050" t="s">
        <v>613</v>
      </c>
      <c r="H396" s="3051" t="s">
        <v>613</v>
      </c>
      <c r="I396" s="3048" t="s">
        <v>613</v>
      </c>
      <c r="J396" s="3049" t="s">
        <v>613</v>
      </c>
      <c r="K396" s="3050" t="s">
        <v>613</v>
      </c>
      <c r="L396" s="3051" t="s">
        <v>613</v>
      </c>
      <c r="M396" s="3048">
        <v>3.5</v>
      </c>
      <c r="N396" s="3051" t="s">
        <v>613</v>
      </c>
    </row>
    <row r="397" spans="2:14" ht="15.75" thickBot="1" x14ac:dyDescent="0.3">
      <c r="B397" s="2977" t="s">
        <v>1071</v>
      </c>
      <c r="C397" s="6880" t="s">
        <v>409</v>
      </c>
      <c r="D397" s="3047" t="s">
        <v>613</v>
      </c>
      <c r="E397" s="3048">
        <v>2</v>
      </c>
      <c r="F397" s="3049" t="s">
        <v>613</v>
      </c>
      <c r="G397" s="3050" t="s">
        <v>613</v>
      </c>
      <c r="H397" s="3051" t="s">
        <v>613</v>
      </c>
      <c r="I397" s="3048" t="s">
        <v>613</v>
      </c>
      <c r="J397" s="3049" t="s">
        <v>613</v>
      </c>
      <c r="K397" s="3050" t="s">
        <v>613</v>
      </c>
      <c r="L397" s="3051" t="s">
        <v>613</v>
      </c>
      <c r="M397" s="3048" t="s">
        <v>613</v>
      </c>
      <c r="N397" s="3051" t="s">
        <v>613</v>
      </c>
    </row>
    <row r="398" spans="2:14" ht="15.75" thickBot="1" x14ac:dyDescent="0.3">
      <c r="B398" s="7844" t="s">
        <v>14</v>
      </c>
      <c r="C398" s="7845"/>
      <c r="D398" s="3052">
        <v>3.6583333333333332</v>
      </c>
      <c r="E398" s="6881">
        <v>0.92391304347826086</v>
      </c>
      <c r="F398" s="3053">
        <v>2.074074074074074</v>
      </c>
      <c r="G398" s="6882">
        <v>3.96875</v>
      </c>
      <c r="H398" s="3054">
        <v>5.48</v>
      </c>
      <c r="I398" s="6881">
        <v>4.5813953488372094</v>
      </c>
      <c r="J398" s="3053">
        <v>2.6025641025641026</v>
      </c>
      <c r="K398" s="6882">
        <v>4.9661016949152543</v>
      </c>
      <c r="L398" s="3054">
        <v>6.0697674418604652</v>
      </c>
      <c r="M398" s="6881">
        <v>3.9411764705882355</v>
      </c>
      <c r="N398" s="3054">
        <v>1.8666666666666667</v>
      </c>
    </row>
    <row r="399" spans="2:14" x14ac:dyDescent="0.25">
      <c r="B399"/>
      <c r="C399"/>
      <c r="D399"/>
      <c r="E399"/>
      <c r="F399"/>
      <c r="G399"/>
      <c r="H399"/>
      <c r="I399"/>
      <c r="J399"/>
      <c r="K399"/>
      <c r="L399"/>
      <c r="M399"/>
      <c r="N399"/>
    </row>
    <row r="400" spans="2:14" x14ac:dyDescent="0.25">
      <c r="B400"/>
      <c r="C400"/>
      <c r="D400"/>
      <c r="E400"/>
      <c r="F400"/>
      <c r="G400"/>
      <c r="H400"/>
      <c r="I400"/>
      <c r="J400"/>
      <c r="K400"/>
      <c r="L400"/>
      <c r="M400"/>
      <c r="N400"/>
    </row>
  </sheetData>
  <mergeCells count="31">
    <mergeCell ref="B359:B361"/>
    <mergeCell ref="C359:C361"/>
    <mergeCell ref="D359:D361"/>
    <mergeCell ref="E359:N359"/>
    <mergeCell ref="E360:F360"/>
    <mergeCell ref="G360:H360"/>
    <mergeCell ref="I360:J360"/>
    <mergeCell ref="K360:L360"/>
    <mergeCell ref="M360:N360"/>
    <mergeCell ref="E310:N310"/>
    <mergeCell ref="E311:F311"/>
    <mergeCell ref="G311:H311"/>
    <mergeCell ref="I311:J311"/>
    <mergeCell ref="K311:L311"/>
    <mergeCell ref="M311:N311"/>
    <mergeCell ref="B302:C302"/>
    <mergeCell ref="B347:C347"/>
    <mergeCell ref="B398:C398"/>
    <mergeCell ref="B1:N1"/>
    <mergeCell ref="B265:B267"/>
    <mergeCell ref="C265:C267"/>
    <mergeCell ref="D265:D267"/>
    <mergeCell ref="E265:N265"/>
    <mergeCell ref="E266:F266"/>
    <mergeCell ref="G266:H266"/>
    <mergeCell ref="I266:J266"/>
    <mergeCell ref="K266:L266"/>
    <mergeCell ref="M266:N266"/>
    <mergeCell ref="B310:B312"/>
    <mergeCell ref="C310:C312"/>
    <mergeCell ref="D310:D312"/>
  </mergeCells>
  <pageMargins left="0.7" right="0.7" top="0.75" bottom="0.75" header="0.3" footer="0.3"/>
  <pageSetup paperSize="9" scale="4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Q65"/>
  <sheetViews>
    <sheetView topLeftCell="A52" zoomScale="120" zoomScaleNormal="120" workbookViewId="0">
      <selection activeCell="R39" sqref="R39"/>
    </sheetView>
  </sheetViews>
  <sheetFormatPr defaultRowHeight="15" x14ac:dyDescent="0.25"/>
  <cols>
    <col min="2" max="2" width="4.85546875" customWidth="1"/>
    <col min="3" max="3" width="6.140625" customWidth="1"/>
    <col min="5" max="5" width="6" customWidth="1"/>
    <col min="6" max="6" width="14.42578125" customWidth="1"/>
    <col min="8" max="8" width="12.28515625" customWidth="1"/>
    <col min="9" max="17" width="7" customWidth="1"/>
  </cols>
  <sheetData>
    <row r="2" spans="3:17" x14ac:dyDescent="0.25">
      <c r="C2" s="431" t="s">
        <v>1479</v>
      </c>
    </row>
    <row r="3" spans="3:17" x14ac:dyDescent="0.25">
      <c r="C3" s="2965" t="s">
        <v>1480</v>
      </c>
    </row>
    <row r="4" spans="3:17" ht="15.75" thickBot="1" x14ac:dyDescent="0.3">
      <c r="C4" s="2965"/>
      <c r="D4" s="2965"/>
    </row>
    <row r="5" spans="3:17" ht="15.75" thickBot="1" x14ac:dyDescent="0.3">
      <c r="C5" s="7911" t="s">
        <v>1481</v>
      </c>
      <c r="D5" s="7913" t="s">
        <v>1482</v>
      </c>
      <c r="E5" s="7914"/>
      <c r="F5" s="7914"/>
      <c r="G5" s="7914"/>
      <c r="H5" s="7915"/>
      <c r="I5" s="7893" t="s">
        <v>1483</v>
      </c>
      <c r="J5" s="7894"/>
      <c r="K5" s="7894"/>
      <c r="L5" s="7894"/>
      <c r="M5" s="7894"/>
      <c r="N5" s="7894"/>
      <c r="O5" s="7894"/>
      <c r="P5" s="7895"/>
      <c r="Q5" s="7896"/>
    </row>
    <row r="6" spans="3:17" ht="110.25" thickBot="1" x14ac:dyDescent="0.3">
      <c r="C6" s="7912"/>
      <c r="D6" s="7916"/>
      <c r="E6" s="7917"/>
      <c r="F6" s="7917"/>
      <c r="G6" s="7917"/>
      <c r="H6" s="7918"/>
      <c r="I6" s="3055" t="s">
        <v>1484</v>
      </c>
      <c r="J6" s="3056" t="s">
        <v>1485</v>
      </c>
      <c r="K6" s="3057" t="s">
        <v>1486</v>
      </c>
      <c r="L6" s="3057" t="s">
        <v>1487</v>
      </c>
      <c r="M6" s="3057" t="s">
        <v>1488</v>
      </c>
      <c r="N6" s="3058" t="s">
        <v>1489</v>
      </c>
      <c r="O6" s="3059" t="s">
        <v>1490</v>
      </c>
      <c r="P6" s="3058" t="s">
        <v>1491</v>
      </c>
      <c r="Q6" s="3060" t="s">
        <v>14</v>
      </c>
    </row>
    <row r="7" spans="3:17" ht="15" customHeight="1" x14ac:dyDescent="0.25">
      <c r="C7" s="7877" t="s">
        <v>1492</v>
      </c>
      <c r="D7" s="6460" t="s">
        <v>1493</v>
      </c>
      <c r="E7" s="6461"/>
      <c r="F7" s="3061" t="s">
        <v>1494</v>
      </c>
      <c r="G7" s="3062"/>
      <c r="H7" s="3063"/>
      <c r="I7" s="3064">
        <v>98</v>
      </c>
      <c r="J7" s="3065">
        <v>7</v>
      </c>
      <c r="K7" s="3065">
        <v>19</v>
      </c>
      <c r="L7" s="3065">
        <v>5</v>
      </c>
      <c r="M7" s="3065">
        <v>0</v>
      </c>
      <c r="N7" s="3065">
        <v>11</v>
      </c>
      <c r="O7" s="3065">
        <v>1</v>
      </c>
      <c r="P7" s="3066">
        <v>3</v>
      </c>
      <c r="Q7" s="3067">
        <v>144</v>
      </c>
    </row>
    <row r="8" spans="3:17" ht="15" customHeight="1" x14ac:dyDescent="0.25">
      <c r="C8" s="7897"/>
      <c r="D8" s="6462" t="s">
        <v>1493</v>
      </c>
      <c r="E8" s="6463"/>
      <c r="F8" s="7899" t="s">
        <v>1495</v>
      </c>
      <c r="G8" s="7900"/>
      <c r="H8" s="7901"/>
      <c r="I8" s="3068">
        <v>382</v>
      </c>
      <c r="J8" s="3069">
        <v>11</v>
      </c>
      <c r="K8" s="3069">
        <v>11</v>
      </c>
      <c r="L8" s="3069">
        <v>36</v>
      </c>
      <c r="M8" s="3069">
        <v>2</v>
      </c>
      <c r="N8" s="3069">
        <v>184</v>
      </c>
      <c r="O8" s="3069">
        <v>21</v>
      </c>
      <c r="P8" s="3070">
        <v>22</v>
      </c>
      <c r="Q8" s="3071">
        <v>669</v>
      </c>
    </row>
    <row r="9" spans="3:17" ht="20.25" customHeight="1" x14ac:dyDescent="0.25">
      <c r="C9" s="7897"/>
      <c r="D9" s="6462" t="s">
        <v>1493</v>
      </c>
      <c r="E9" s="6463"/>
      <c r="F9" s="7899" t="s">
        <v>1496</v>
      </c>
      <c r="G9" s="7900"/>
      <c r="H9" s="7901"/>
      <c r="I9" s="3068">
        <v>10</v>
      </c>
      <c r="J9" s="3069">
        <v>0</v>
      </c>
      <c r="K9" s="3069">
        <v>0</v>
      </c>
      <c r="L9" s="3069">
        <v>0</v>
      </c>
      <c r="M9" s="3069">
        <v>0</v>
      </c>
      <c r="N9" s="3069">
        <v>28</v>
      </c>
      <c r="O9" s="3069">
        <v>0</v>
      </c>
      <c r="P9" s="3070">
        <v>0</v>
      </c>
      <c r="Q9" s="3071">
        <v>38</v>
      </c>
    </row>
    <row r="10" spans="3:17" x14ac:dyDescent="0.25">
      <c r="C10" s="7897"/>
      <c r="D10" s="3072" t="s">
        <v>1493</v>
      </c>
      <c r="E10" s="6463"/>
      <c r="F10" s="3073" t="s">
        <v>1497</v>
      </c>
      <c r="G10" s="3073"/>
      <c r="H10" s="3074"/>
      <c r="I10" s="3068">
        <v>0</v>
      </c>
      <c r="J10" s="3069">
        <v>0</v>
      </c>
      <c r="K10" s="3069">
        <v>0</v>
      </c>
      <c r="L10" s="3069">
        <v>2</v>
      </c>
      <c r="M10" s="3069">
        <v>0</v>
      </c>
      <c r="N10" s="3069">
        <v>0</v>
      </c>
      <c r="O10" s="3069">
        <v>0</v>
      </c>
      <c r="P10" s="3070">
        <v>0</v>
      </c>
      <c r="Q10" s="3071">
        <v>2</v>
      </c>
    </row>
    <row r="11" spans="3:17" x14ac:dyDescent="0.25">
      <c r="C11" s="7878"/>
      <c r="D11" s="3072" t="s">
        <v>1493</v>
      </c>
      <c r="E11" s="6463"/>
      <c r="F11" s="3075" t="s">
        <v>1498</v>
      </c>
      <c r="G11" s="3076"/>
      <c r="H11" s="3077"/>
      <c r="I11" s="3078">
        <v>0</v>
      </c>
      <c r="J11" s="3079">
        <v>0</v>
      </c>
      <c r="K11" s="3079">
        <v>0</v>
      </c>
      <c r="L11" s="3079">
        <v>0</v>
      </c>
      <c r="M11" s="3079">
        <v>0</v>
      </c>
      <c r="N11" s="3079">
        <v>0</v>
      </c>
      <c r="O11" s="3079">
        <v>0</v>
      </c>
      <c r="P11" s="3080">
        <v>0</v>
      </c>
      <c r="Q11" s="3081">
        <v>0</v>
      </c>
    </row>
    <row r="12" spans="3:17" x14ac:dyDescent="0.25">
      <c r="C12" s="7878"/>
      <c r="D12" s="3072" t="s">
        <v>1493</v>
      </c>
      <c r="E12" s="6463"/>
      <c r="F12" s="3075" t="s">
        <v>1499</v>
      </c>
      <c r="G12" s="3076"/>
      <c r="H12" s="3077"/>
      <c r="I12" s="3078">
        <v>0</v>
      </c>
      <c r="J12" s="3079">
        <v>0</v>
      </c>
      <c r="K12" s="3079">
        <v>0</v>
      </c>
      <c r="L12" s="3079">
        <v>0</v>
      </c>
      <c r="M12" s="3079">
        <v>0</v>
      </c>
      <c r="N12" s="3079">
        <v>0</v>
      </c>
      <c r="O12" s="3079">
        <v>0</v>
      </c>
      <c r="P12" s="3080">
        <v>0</v>
      </c>
      <c r="Q12" s="3081">
        <v>0</v>
      </c>
    </row>
    <row r="13" spans="3:17" ht="23.25" customHeight="1" x14ac:dyDescent="0.25">
      <c r="C13" s="7878"/>
      <c r="D13" s="3072" t="s">
        <v>1493</v>
      </c>
      <c r="E13" s="6463"/>
      <c r="F13" s="3075" t="s">
        <v>1500</v>
      </c>
      <c r="G13" s="3076"/>
      <c r="H13" s="3077"/>
      <c r="I13" s="3078">
        <v>0</v>
      </c>
      <c r="J13" s="3079">
        <v>0</v>
      </c>
      <c r="K13" s="3079">
        <v>0</v>
      </c>
      <c r="L13" s="3079">
        <v>0</v>
      </c>
      <c r="M13" s="3079">
        <v>0</v>
      </c>
      <c r="N13" s="3079">
        <v>0</v>
      </c>
      <c r="O13" s="3079">
        <v>0</v>
      </c>
      <c r="P13" s="3080">
        <v>0</v>
      </c>
      <c r="Q13" s="3081">
        <v>0</v>
      </c>
    </row>
    <row r="14" spans="3:17" x14ac:dyDescent="0.25">
      <c r="C14" s="7878"/>
      <c r="D14" s="3072" t="s">
        <v>1493</v>
      </c>
      <c r="E14" s="6463"/>
      <c r="F14" s="3075" t="s">
        <v>1501</v>
      </c>
      <c r="G14" s="3076"/>
      <c r="H14" s="3077"/>
      <c r="I14" s="3078">
        <v>40</v>
      </c>
      <c r="J14" s="3079">
        <v>2</v>
      </c>
      <c r="K14" s="3079">
        <v>2</v>
      </c>
      <c r="L14" s="3079">
        <v>2</v>
      </c>
      <c r="M14" s="3079">
        <v>0</v>
      </c>
      <c r="N14" s="3079">
        <v>15</v>
      </c>
      <c r="O14" s="3079">
        <v>7</v>
      </c>
      <c r="P14" s="3080">
        <v>1</v>
      </c>
      <c r="Q14" s="3081">
        <v>69</v>
      </c>
    </row>
    <row r="15" spans="3:17" x14ac:dyDescent="0.25">
      <c r="C15" s="7878"/>
      <c r="D15" s="3072" t="s">
        <v>2744</v>
      </c>
      <c r="E15" s="6463"/>
      <c r="F15" s="3075" t="s">
        <v>1502</v>
      </c>
      <c r="G15" s="3076"/>
      <c r="H15" s="3077"/>
      <c r="I15" s="3078">
        <v>43</v>
      </c>
      <c r="J15" s="3079">
        <v>0</v>
      </c>
      <c r="K15" s="3079">
        <v>0</v>
      </c>
      <c r="L15" s="3079">
        <v>412</v>
      </c>
      <c r="M15" s="3079">
        <v>0</v>
      </c>
      <c r="N15" s="3079">
        <v>4</v>
      </c>
      <c r="O15" s="3079">
        <v>0</v>
      </c>
      <c r="P15" s="3080">
        <v>0</v>
      </c>
      <c r="Q15" s="3081">
        <v>459</v>
      </c>
    </row>
    <row r="16" spans="3:17" x14ac:dyDescent="0.25">
      <c r="C16" s="7878"/>
      <c r="D16" s="3072" t="s">
        <v>2744</v>
      </c>
      <c r="E16" s="6463"/>
      <c r="F16" s="3075" t="s">
        <v>1503</v>
      </c>
      <c r="G16" s="3076"/>
      <c r="H16" s="3077"/>
      <c r="I16" s="3078">
        <v>0</v>
      </c>
      <c r="J16" s="3079">
        <v>0</v>
      </c>
      <c r="K16" s="3079">
        <v>0</v>
      </c>
      <c r="L16" s="3079">
        <v>0</v>
      </c>
      <c r="M16" s="3079">
        <v>0</v>
      </c>
      <c r="N16" s="3079">
        <v>0</v>
      </c>
      <c r="O16" s="3079">
        <v>0</v>
      </c>
      <c r="P16" s="3080">
        <v>0</v>
      </c>
      <c r="Q16" s="3081">
        <v>0</v>
      </c>
    </row>
    <row r="17" spans="3:17" x14ac:dyDescent="0.25">
      <c r="C17" s="7878"/>
      <c r="D17" s="3072" t="s">
        <v>2744</v>
      </c>
      <c r="E17" s="6463"/>
      <c r="F17" s="3075" t="s">
        <v>1504</v>
      </c>
      <c r="G17" s="3076"/>
      <c r="H17" s="3077"/>
      <c r="I17" s="3078">
        <v>1</v>
      </c>
      <c r="J17" s="3079">
        <v>0</v>
      </c>
      <c r="K17" s="3079">
        <v>11</v>
      </c>
      <c r="L17" s="3079">
        <v>0</v>
      </c>
      <c r="M17" s="3079">
        <v>0</v>
      </c>
      <c r="N17" s="3079">
        <v>0</v>
      </c>
      <c r="O17" s="3079">
        <v>0</v>
      </c>
      <c r="P17" s="3080">
        <v>0</v>
      </c>
      <c r="Q17" s="3081">
        <v>12</v>
      </c>
    </row>
    <row r="18" spans="3:17" x14ac:dyDescent="0.25">
      <c r="C18" s="7878"/>
      <c r="D18" s="3072" t="s">
        <v>2744</v>
      </c>
      <c r="E18" s="6463"/>
      <c r="F18" s="3075" t="s">
        <v>1505</v>
      </c>
      <c r="G18" s="3076"/>
      <c r="H18" s="3077"/>
      <c r="I18" s="3078">
        <v>305</v>
      </c>
      <c r="J18" s="3079">
        <v>4</v>
      </c>
      <c r="K18" s="3079">
        <v>2</v>
      </c>
      <c r="L18" s="3079">
        <v>10</v>
      </c>
      <c r="M18" s="3079">
        <v>0</v>
      </c>
      <c r="N18" s="3079">
        <v>66</v>
      </c>
      <c r="O18" s="3079">
        <v>6</v>
      </c>
      <c r="P18" s="3080">
        <v>0</v>
      </c>
      <c r="Q18" s="3081">
        <v>393</v>
      </c>
    </row>
    <row r="19" spans="3:17" x14ac:dyDescent="0.25">
      <c r="C19" s="7878"/>
      <c r="D19" s="6464" t="s">
        <v>2745</v>
      </c>
      <c r="E19" s="6465"/>
      <c r="F19" s="3075" t="s">
        <v>1506</v>
      </c>
      <c r="G19" s="3076"/>
      <c r="H19" s="3077"/>
      <c r="I19" s="3078">
        <v>82</v>
      </c>
      <c r="J19" s="3079">
        <v>1</v>
      </c>
      <c r="K19" s="3079">
        <v>0</v>
      </c>
      <c r="L19" s="3079">
        <v>2</v>
      </c>
      <c r="M19" s="3079">
        <v>0</v>
      </c>
      <c r="N19" s="3079">
        <v>38</v>
      </c>
      <c r="O19" s="3079">
        <v>7</v>
      </c>
      <c r="P19" s="3080">
        <v>0</v>
      </c>
      <c r="Q19" s="3081">
        <v>130</v>
      </c>
    </row>
    <row r="20" spans="3:17" ht="21.75" customHeight="1" x14ac:dyDescent="0.25">
      <c r="C20" s="7878"/>
      <c r="D20" s="6466" t="s">
        <v>1507</v>
      </c>
      <c r="E20" s="6467"/>
      <c r="F20" s="7902" t="s">
        <v>1508</v>
      </c>
      <c r="G20" s="7903"/>
      <c r="H20" s="7904"/>
      <c r="I20" s="3078">
        <v>932</v>
      </c>
      <c r="J20" s="3079">
        <v>47</v>
      </c>
      <c r="K20" s="3079">
        <v>30</v>
      </c>
      <c r="L20" s="3079">
        <v>60</v>
      </c>
      <c r="M20" s="3079">
        <v>1</v>
      </c>
      <c r="N20" s="3079">
        <v>755</v>
      </c>
      <c r="O20" s="3079">
        <v>25</v>
      </c>
      <c r="P20" s="3080">
        <v>20</v>
      </c>
      <c r="Q20" s="3081">
        <v>1870</v>
      </c>
    </row>
    <row r="21" spans="3:17" ht="25.5" customHeight="1" x14ac:dyDescent="0.25">
      <c r="C21" s="7878"/>
      <c r="D21" s="6466" t="s">
        <v>1507</v>
      </c>
      <c r="E21" s="6467"/>
      <c r="F21" s="7902" t="s">
        <v>1509</v>
      </c>
      <c r="G21" s="7903"/>
      <c r="H21" s="7904"/>
      <c r="I21" s="3078">
        <v>135</v>
      </c>
      <c r="J21" s="3079">
        <v>1</v>
      </c>
      <c r="K21" s="3079">
        <v>0</v>
      </c>
      <c r="L21" s="3079">
        <v>0</v>
      </c>
      <c r="M21" s="3079">
        <v>0</v>
      </c>
      <c r="N21" s="3079">
        <v>829</v>
      </c>
      <c r="O21" s="3079">
        <v>0</v>
      </c>
      <c r="P21" s="3080">
        <v>1</v>
      </c>
      <c r="Q21" s="3081">
        <v>966</v>
      </c>
    </row>
    <row r="22" spans="3:17" x14ac:dyDescent="0.25">
      <c r="C22" s="7878"/>
      <c r="D22" s="6464" t="s">
        <v>1510</v>
      </c>
      <c r="E22" s="6465"/>
      <c r="F22" s="3075" t="s">
        <v>1511</v>
      </c>
      <c r="G22" s="3076"/>
      <c r="H22" s="3077"/>
      <c r="I22" s="3078">
        <v>4</v>
      </c>
      <c r="J22" s="3079">
        <v>0</v>
      </c>
      <c r="K22" s="3079">
        <v>0</v>
      </c>
      <c r="L22" s="3079">
        <v>2</v>
      </c>
      <c r="M22" s="3079">
        <v>0</v>
      </c>
      <c r="N22" s="3079">
        <v>1</v>
      </c>
      <c r="O22" s="3079">
        <v>0</v>
      </c>
      <c r="P22" s="3080">
        <v>0</v>
      </c>
      <c r="Q22" s="3081">
        <v>7</v>
      </c>
    </row>
    <row r="23" spans="3:17" ht="15.75" customHeight="1" thickBot="1" x14ac:dyDescent="0.3">
      <c r="C23" s="7898"/>
      <c r="D23" s="3082" t="s">
        <v>2746</v>
      </c>
      <c r="E23" s="6468"/>
      <c r="F23" s="7905" t="s">
        <v>1512</v>
      </c>
      <c r="G23" s="7906"/>
      <c r="H23" s="7907"/>
      <c r="I23" s="3083">
        <v>0</v>
      </c>
      <c r="J23" s="3084">
        <v>0</v>
      </c>
      <c r="K23" s="3084">
        <v>0</v>
      </c>
      <c r="L23" s="3084">
        <v>0</v>
      </c>
      <c r="M23" s="3084">
        <v>0</v>
      </c>
      <c r="N23" s="3084">
        <v>0</v>
      </c>
      <c r="O23" s="3084">
        <v>0</v>
      </c>
      <c r="P23" s="3085">
        <v>0</v>
      </c>
      <c r="Q23" s="3086">
        <v>0</v>
      </c>
    </row>
    <row r="24" spans="3:17" ht="15" customHeight="1" x14ac:dyDescent="0.25">
      <c r="C24" s="7877" t="s">
        <v>1513</v>
      </c>
      <c r="D24" s="6469" t="s">
        <v>2538</v>
      </c>
      <c r="E24" s="3087"/>
      <c r="F24" s="3088" t="s">
        <v>1514</v>
      </c>
      <c r="G24" s="3089"/>
      <c r="H24" s="3089"/>
      <c r="I24" s="3090">
        <v>4</v>
      </c>
      <c r="J24" s="3091">
        <v>0</v>
      </c>
      <c r="K24" s="3091">
        <v>0</v>
      </c>
      <c r="L24" s="3091">
        <v>0</v>
      </c>
      <c r="M24" s="3091">
        <v>0</v>
      </c>
      <c r="N24" s="3091">
        <v>17</v>
      </c>
      <c r="O24" s="3091">
        <v>11</v>
      </c>
      <c r="P24" s="3092">
        <v>0</v>
      </c>
      <c r="Q24" s="3067">
        <v>32</v>
      </c>
    </row>
    <row r="25" spans="3:17" x14ac:dyDescent="0.25">
      <c r="C25" s="7878"/>
      <c r="D25" s="6470" t="s">
        <v>2747</v>
      </c>
      <c r="E25" s="3093"/>
      <c r="F25" s="3094" t="s">
        <v>1515</v>
      </c>
      <c r="G25" s="3095"/>
      <c r="H25" s="3095"/>
      <c r="I25" s="3078">
        <v>2</v>
      </c>
      <c r="J25" s="3079">
        <v>0</v>
      </c>
      <c r="K25" s="3079">
        <v>0</v>
      </c>
      <c r="L25" s="3079">
        <v>0</v>
      </c>
      <c r="M25" s="3079">
        <v>0</v>
      </c>
      <c r="N25" s="3079">
        <v>0</v>
      </c>
      <c r="O25" s="3079">
        <v>0</v>
      </c>
      <c r="P25" s="3080">
        <v>0</v>
      </c>
      <c r="Q25" s="3081">
        <v>2</v>
      </c>
    </row>
    <row r="26" spans="3:17" x14ac:dyDescent="0.25">
      <c r="C26" s="7878"/>
      <c r="D26" s="6470" t="s">
        <v>2528</v>
      </c>
      <c r="E26" s="3093"/>
      <c r="F26" s="3094" t="s">
        <v>1516</v>
      </c>
      <c r="G26" s="3095"/>
      <c r="H26" s="3095"/>
      <c r="I26" s="3078">
        <v>0</v>
      </c>
      <c r="J26" s="3079">
        <v>0</v>
      </c>
      <c r="K26" s="3079">
        <v>0</v>
      </c>
      <c r="L26" s="3079">
        <v>0</v>
      </c>
      <c r="M26" s="3079">
        <v>0</v>
      </c>
      <c r="N26" s="3079">
        <v>0</v>
      </c>
      <c r="O26" s="3079">
        <v>0</v>
      </c>
      <c r="P26" s="3080">
        <v>0</v>
      </c>
      <c r="Q26" s="3081">
        <v>0</v>
      </c>
    </row>
    <row r="27" spans="3:17" x14ac:dyDescent="0.25">
      <c r="C27" s="7878"/>
      <c r="D27" s="6470" t="s">
        <v>2528</v>
      </c>
      <c r="E27" s="3093"/>
      <c r="F27" s="3094" t="s">
        <v>1517</v>
      </c>
      <c r="G27" s="3095"/>
      <c r="H27" s="3095"/>
      <c r="I27" s="3078">
        <v>0</v>
      </c>
      <c r="J27" s="3079">
        <v>0</v>
      </c>
      <c r="K27" s="3079">
        <v>0</v>
      </c>
      <c r="L27" s="3079">
        <v>0</v>
      </c>
      <c r="M27" s="3079">
        <v>0</v>
      </c>
      <c r="N27" s="3079">
        <v>0</v>
      </c>
      <c r="O27" s="3079">
        <v>0</v>
      </c>
      <c r="P27" s="3080">
        <v>0</v>
      </c>
      <c r="Q27" s="3081">
        <v>0</v>
      </c>
    </row>
    <row r="28" spans="3:17" x14ac:dyDescent="0.25">
      <c r="C28" s="7878"/>
      <c r="D28" s="6470" t="s">
        <v>2529</v>
      </c>
      <c r="E28" s="3093"/>
      <c r="F28" s="3094" t="s">
        <v>1518</v>
      </c>
      <c r="G28" s="3095"/>
      <c r="H28" s="3095"/>
      <c r="I28" s="3078">
        <v>0</v>
      </c>
      <c r="J28" s="3079">
        <v>0</v>
      </c>
      <c r="K28" s="3079">
        <v>0</v>
      </c>
      <c r="L28" s="3079">
        <v>0</v>
      </c>
      <c r="M28" s="3079">
        <v>0</v>
      </c>
      <c r="N28" s="3079">
        <v>1</v>
      </c>
      <c r="O28" s="3079">
        <v>0</v>
      </c>
      <c r="P28" s="3080">
        <v>0</v>
      </c>
      <c r="Q28" s="3081">
        <v>1</v>
      </c>
    </row>
    <row r="29" spans="3:17" x14ac:dyDescent="0.25">
      <c r="C29" s="7878"/>
      <c r="D29" s="6470" t="s">
        <v>2530</v>
      </c>
      <c r="E29" s="3093"/>
      <c r="F29" s="3094" t="s">
        <v>1519</v>
      </c>
      <c r="G29" s="3095"/>
      <c r="H29" s="3095"/>
      <c r="I29" s="3078">
        <v>26</v>
      </c>
      <c r="J29" s="3079">
        <v>0</v>
      </c>
      <c r="K29" s="3079">
        <v>0</v>
      </c>
      <c r="L29" s="3079">
        <v>5</v>
      </c>
      <c r="M29" s="3079">
        <v>0</v>
      </c>
      <c r="N29" s="3079">
        <v>18</v>
      </c>
      <c r="O29" s="3079">
        <v>0</v>
      </c>
      <c r="P29" s="3080">
        <v>0</v>
      </c>
      <c r="Q29" s="3081">
        <v>49</v>
      </c>
    </row>
    <row r="30" spans="3:17" x14ac:dyDescent="0.25">
      <c r="C30" s="7878"/>
      <c r="D30" s="6470" t="s">
        <v>2531</v>
      </c>
      <c r="E30" s="3093"/>
      <c r="F30" s="3094" t="s">
        <v>1520</v>
      </c>
      <c r="G30" s="3095"/>
      <c r="H30" s="3095"/>
      <c r="I30" s="3078">
        <v>10</v>
      </c>
      <c r="J30" s="3079">
        <v>1</v>
      </c>
      <c r="K30" s="3079">
        <v>0</v>
      </c>
      <c r="L30" s="3079">
        <v>16</v>
      </c>
      <c r="M30" s="3079">
        <v>0</v>
      </c>
      <c r="N30" s="3079">
        <v>7</v>
      </c>
      <c r="O30" s="3079">
        <v>9</v>
      </c>
      <c r="P30" s="3079">
        <v>2</v>
      </c>
      <c r="Q30" s="3081">
        <v>45</v>
      </c>
    </row>
    <row r="31" spans="3:17" x14ac:dyDescent="0.25">
      <c r="C31" s="7878"/>
      <c r="D31" s="6470" t="s">
        <v>2532</v>
      </c>
      <c r="E31" s="3093"/>
      <c r="F31" s="3094" t="s">
        <v>1521</v>
      </c>
      <c r="G31" s="3095"/>
      <c r="H31" s="3095"/>
      <c r="I31" s="3078">
        <v>3</v>
      </c>
      <c r="J31" s="3079">
        <v>0</v>
      </c>
      <c r="K31" s="3079">
        <v>0</v>
      </c>
      <c r="L31" s="3079">
        <v>0</v>
      </c>
      <c r="M31" s="3079">
        <v>0</v>
      </c>
      <c r="N31" s="3079">
        <v>0</v>
      </c>
      <c r="O31" s="3079">
        <v>1</v>
      </c>
      <c r="P31" s="3079">
        <v>0</v>
      </c>
      <c r="Q31" s="3081">
        <v>4</v>
      </c>
    </row>
    <row r="32" spans="3:17" x14ac:dyDescent="0.25">
      <c r="C32" s="7878"/>
      <c r="D32" s="6470" t="s">
        <v>2533</v>
      </c>
      <c r="E32" s="3093"/>
      <c r="F32" s="3075" t="s">
        <v>1522</v>
      </c>
      <c r="G32" s="3076"/>
      <c r="H32" s="3077"/>
      <c r="I32" s="3078">
        <v>6</v>
      </c>
      <c r="J32" s="3079">
        <v>0</v>
      </c>
      <c r="K32" s="3079">
        <v>0</v>
      </c>
      <c r="L32" s="3079">
        <v>0</v>
      </c>
      <c r="M32" s="3079">
        <v>0</v>
      </c>
      <c r="N32" s="3079">
        <v>2</v>
      </c>
      <c r="O32" s="3079">
        <v>0</v>
      </c>
      <c r="P32" s="3079">
        <v>0</v>
      </c>
      <c r="Q32" s="3081">
        <v>8</v>
      </c>
    </row>
    <row r="33" spans="3:17" x14ac:dyDescent="0.25">
      <c r="C33" s="7878"/>
      <c r="D33" s="6470" t="s">
        <v>2534</v>
      </c>
      <c r="E33" s="3093"/>
      <c r="F33" s="3094" t="s">
        <v>1523</v>
      </c>
      <c r="G33" s="3095"/>
      <c r="H33" s="3095"/>
      <c r="I33" s="3078">
        <v>0</v>
      </c>
      <c r="J33" s="3079">
        <v>1</v>
      </c>
      <c r="K33" s="3079">
        <v>0</v>
      </c>
      <c r="L33" s="3079">
        <v>0</v>
      </c>
      <c r="M33" s="3079">
        <v>0</v>
      </c>
      <c r="N33" s="3079">
        <v>7</v>
      </c>
      <c r="O33" s="3079">
        <v>0</v>
      </c>
      <c r="P33" s="3079">
        <v>0</v>
      </c>
      <c r="Q33" s="3081">
        <v>8</v>
      </c>
    </row>
    <row r="34" spans="3:17" x14ac:dyDescent="0.25">
      <c r="C34" s="7898"/>
      <c r="D34" s="6470" t="s">
        <v>2535</v>
      </c>
      <c r="E34" s="3093"/>
      <c r="F34" s="3094" t="s">
        <v>1524</v>
      </c>
      <c r="G34" s="3095"/>
      <c r="H34" s="3096"/>
      <c r="I34" s="3083">
        <v>0</v>
      </c>
      <c r="J34" s="3084">
        <v>0</v>
      </c>
      <c r="K34" s="3084">
        <v>0</v>
      </c>
      <c r="L34" s="3084">
        <v>0</v>
      </c>
      <c r="M34" s="3084">
        <v>0</v>
      </c>
      <c r="N34" s="3084">
        <v>26</v>
      </c>
      <c r="O34" s="3084">
        <v>0</v>
      </c>
      <c r="P34" s="3084">
        <v>0</v>
      </c>
      <c r="Q34" s="3086">
        <v>26</v>
      </c>
    </row>
    <row r="35" spans="3:17" ht="15.75" thickBot="1" x14ac:dyDescent="0.3">
      <c r="C35" s="7879"/>
      <c r="D35" s="6471" t="s">
        <v>1525</v>
      </c>
      <c r="E35" s="6472"/>
      <c r="F35" s="3097" t="s">
        <v>1526</v>
      </c>
      <c r="G35" s="3098"/>
      <c r="H35" s="3098"/>
      <c r="I35" s="3099">
        <v>0</v>
      </c>
      <c r="J35" s="3100">
        <v>0</v>
      </c>
      <c r="K35" s="3100">
        <v>0</v>
      </c>
      <c r="L35" s="3100">
        <v>0</v>
      </c>
      <c r="M35" s="3100">
        <v>0</v>
      </c>
      <c r="N35" s="3100">
        <v>0</v>
      </c>
      <c r="O35" s="3100">
        <v>0</v>
      </c>
      <c r="P35" s="3100">
        <v>0</v>
      </c>
      <c r="Q35" s="3101">
        <v>0</v>
      </c>
    </row>
    <row r="36" spans="3:17" ht="18.75" customHeight="1" x14ac:dyDescent="0.25">
      <c r="C36" s="7908" t="s">
        <v>1527</v>
      </c>
      <c r="D36" s="6473" t="s">
        <v>1528</v>
      </c>
      <c r="E36" s="6459"/>
      <c r="F36" s="3088" t="s">
        <v>1529</v>
      </c>
      <c r="G36" s="3089"/>
      <c r="H36" s="3089"/>
      <c r="I36" s="3064">
        <v>0</v>
      </c>
      <c r="J36" s="3065">
        <v>0</v>
      </c>
      <c r="K36" s="3065">
        <v>0</v>
      </c>
      <c r="L36" s="3065">
        <v>0</v>
      </c>
      <c r="M36" s="3065">
        <v>0</v>
      </c>
      <c r="N36" s="3065">
        <v>0</v>
      </c>
      <c r="O36" s="3065">
        <v>0</v>
      </c>
      <c r="P36" s="3065">
        <v>0</v>
      </c>
      <c r="Q36" s="3067">
        <v>0</v>
      </c>
    </row>
    <row r="37" spans="3:17" ht="15.75" thickBot="1" x14ac:dyDescent="0.3">
      <c r="C37" s="7909"/>
      <c r="D37" s="6474" t="s">
        <v>1530</v>
      </c>
      <c r="E37" s="6458"/>
      <c r="F37" s="3102" t="s">
        <v>1531</v>
      </c>
      <c r="G37" s="3103"/>
      <c r="H37" s="3103"/>
      <c r="I37" s="3099">
        <v>0</v>
      </c>
      <c r="J37" s="3100">
        <v>0</v>
      </c>
      <c r="K37" s="3100">
        <v>0</v>
      </c>
      <c r="L37" s="3100">
        <v>0</v>
      </c>
      <c r="M37" s="3100">
        <v>0</v>
      </c>
      <c r="N37" s="3100">
        <v>0</v>
      </c>
      <c r="O37" s="3100">
        <v>0</v>
      </c>
      <c r="P37" s="3100">
        <v>0</v>
      </c>
      <c r="Q37" s="3101">
        <v>0</v>
      </c>
    </row>
    <row r="38" spans="3:17" ht="15" customHeight="1" x14ac:dyDescent="0.25">
      <c r="C38" s="7908" t="s">
        <v>2748</v>
      </c>
      <c r="D38" s="3061" t="s">
        <v>1532</v>
      </c>
      <c r="E38" s="6475"/>
      <c r="F38" s="3104" t="s">
        <v>1533</v>
      </c>
      <c r="G38" s="3105"/>
      <c r="H38" s="3106"/>
      <c r="I38" s="3107">
        <v>0</v>
      </c>
      <c r="J38" s="3108">
        <v>0</v>
      </c>
      <c r="K38" s="3108">
        <v>0</v>
      </c>
      <c r="L38" s="3108">
        <v>0</v>
      </c>
      <c r="M38" s="3108">
        <v>0</v>
      </c>
      <c r="N38" s="3108">
        <v>0</v>
      </c>
      <c r="O38" s="3108">
        <v>0</v>
      </c>
      <c r="P38" s="3108">
        <v>0</v>
      </c>
      <c r="Q38" s="3109">
        <v>0</v>
      </c>
    </row>
    <row r="39" spans="3:17" ht="17.25" customHeight="1" x14ac:dyDescent="0.25">
      <c r="C39" s="7910"/>
      <c r="D39" s="3072" t="s">
        <v>2749</v>
      </c>
      <c r="E39" s="6463"/>
      <c r="F39" s="3075" t="s">
        <v>1534</v>
      </c>
      <c r="G39" s="3076"/>
      <c r="H39" s="3077"/>
      <c r="I39" s="3078">
        <v>2</v>
      </c>
      <c r="J39" s="3079">
        <v>0</v>
      </c>
      <c r="K39" s="3079">
        <v>1</v>
      </c>
      <c r="L39" s="3079">
        <v>0</v>
      </c>
      <c r="M39" s="3079">
        <v>0</v>
      </c>
      <c r="N39" s="3079">
        <v>0</v>
      </c>
      <c r="O39" s="3079">
        <v>0</v>
      </c>
      <c r="P39" s="3080">
        <v>0</v>
      </c>
      <c r="Q39" s="3081">
        <v>3</v>
      </c>
    </row>
    <row r="40" spans="3:17" ht="15.75" thickBot="1" x14ac:dyDescent="0.3">
      <c r="C40" s="7909"/>
      <c r="D40" s="6476" t="s">
        <v>2536</v>
      </c>
      <c r="E40" s="6477"/>
      <c r="F40" s="3082" t="s">
        <v>1535</v>
      </c>
      <c r="G40" s="3110"/>
      <c r="H40" s="3111"/>
      <c r="I40" s="3112">
        <v>0</v>
      </c>
      <c r="J40" s="3113">
        <v>0</v>
      </c>
      <c r="K40" s="3113">
        <v>0</v>
      </c>
      <c r="L40" s="3113">
        <v>0</v>
      </c>
      <c r="M40" s="3113">
        <v>0</v>
      </c>
      <c r="N40" s="3113">
        <v>0</v>
      </c>
      <c r="O40" s="3113">
        <v>0</v>
      </c>
      <c r="P40" s="3114">
        <v>0</v>
      </c>
      <c r="Q40" s="3115">
        <v>0</v>
      </c>
    </row>
    <row r="41" spans="3:17" ht="15.75" thickBot="1" x14ac:dyDescent="0.3">
      <c r="C41" s="3116" t="s">
        <v>1536</v>
      </c>
      <c r="D41" s="3117"/>
      <c r="E41" s="3117"/>
      <c r="F41" s="3117"/>
      <c r="G41" s="3117"/>
      <c r="H41" s="3118"/>
      <c r="I41" s="3119">
        <v>1</v>
      </c>
      <c r="J41" s="3120">
        <v>0</v>
      </c>
      <c r="K41" s="3120">
        <v>0</v>
      </c>
      <c r="L41" s="3120">
        <v>1</v>
      </c>
      <c r="M41" s="3120">
        <v>0</v>
      </c>
      <c r="N41" s="3120">
        <v>7</v>
      </c>
      <c r="O41" s="3120">
        <v>0</v>
      </c>
      <c r="P41" s="3121">
        <v>0</v>
      </c>
      <c r="Q41" s="3122">
        <v>9</v>
      </c>
    </row>
    <row r="42" spans="3:17" ht="21" customHeight="1" x14ac:dyDescent="0.25">
      <c r="C42" s="7877" t="s">
        <v>1537</v>
      </c>
      <c r="D42" s="7880" t="s">
        <v>1538</v>
      </c>
      <c r="E42" s="6478" t="s">
        <v>1539</v>
      </c>
      <c r="F42" s="3061" t="s">
        <v>1540</v>
      </c>
      <c r="G42" s="3123"/>
      <c r="H42" s="3124"/>
      <c r="I42" s="3064">
        <v>57</v>
      </c>
      <c r="J42" s="3065">
        <v>0</v>
      </c>
      <c r="K42" s="3065">
        <v>0</v>
      </c>
      <c r="L42" s="3065">
        <v>0</v>
      </c>
      <c r="M42" s="3065">
        <v>0</v>
      </c>
      <c r="N42" s="3065">
        <v>21</v>
      </c>
      <c r="O42" s="3065">
        <v>0</v>
      </c>
      <c r="P42" s="3125">
        <v>4</v>
      </c>
      <c r="Q42" s="3067">
        <v>82</v>
      </c>
    </row>
    <row r="43" spans="3:17" ht="15.75" thickBot="1" x14ac:dyDescent="0.3">
      <c r="C43" s="7878"/>
      <c r="D43" s="7881"/>
      <c r="E43" s="6479" t="s">
        <v>1541</v>
      </c>
      <c r="F43" s="3126"/>
      <c r="G43" s="3126"/>
      <c r="H43" s="3126"/>
      <c r="I43" s="3099">
        <v>2</v>
      </c>
      <c r="J43" s="3100">
        <v>0</v>
      </c>
      <c r="K43" s="3100">
        <v>0</v>
      </c>
      <c r="L43" s="3100">
        <v>0</v>
      </c>
      <c r="M43" s="3100">
        <v>0</v>
      </c>
      <c r="N43" s="3100">
        <v>0</v>
      </c>
      <c r="O43" s="3100">
        <v>0</v>
      </c>
      <c r="P43" s="3127">
        <v>1</v>
      </c>
      <c r="Q43" s="3101">
        <v>3</v>
      </c>
    </row>
    <row r="44" spans="3:17" ht="22.5" customHeight="1" x14ac:dyDescent="0.25">
      <c r="C44" s="7878"/>
      <c r="D44" s="7882" t="s">
        <v>1542</v>
      </c>
      <c r="E44" s="6480" t="s">
        <v>2750</v>
      </c>
      <c r="F44" s="6481" t="s">
        <v>1543</v>
      </c>
      <c r="G44" s="7889" t="s">
        <v>1544</v>
      </c>
      <c r="H44" s="7890"/>
      <c r="I44" s="3068">
        <v>2</v>
      </c>
      <c r="J44" s="3069">
        <v>0</v>
      </c>
      <c r="K44" s="3069">
        <v>1</v>
      </c>
      <c r="L44" s="3069">
        <v>0</v>
      </c>
      <c r="M44" s="3069">
        <v>0</v>
      </c>
      <c r="N44" s="3069">
        <v>3</v>
      </c>
      <c r="O44" s="3069">
        <v>0</v>
      </c>
      <c r="P44" s="3128">
        <v>0</v>
      </c>
      <c r="Q44" s="3071">
        <v>6</v>
      </c>
    </row>
    <row r="45" spans="3:17" ht="21" customHeight="1" x14ac:dyDescent="0.25">
      <c r="C45" s="7878"/>
      <c r="D45" s="7882"/>
      <c r="E45" s="3129" t="s">
        <v>2750</v>
      </c>
      <c r="F45" s="6482" t="s">
        <v>2537</v>
      </c>
      <c r="G45" s="3130" t="s">
        <v>1534</v>
      </c>
      <c r="H45" s="3130"/>
      <c r="I45" s="3068">
        <v>2</v>
      </c>
      <c r="J45" s="3069">
        <v>0</v>
      </c>
      <c r="K45" s="3069">
        <v>0</v>
      </c>
      <c r="L45" s="3069">
        <v>2</v>
      </c>
      <c r="M45" s="3069">
        <v>0</v>
      </c>
      <c r="N45" s="3069">
        <v>0</v>
      </c>
      <c r="O45" s="3069">
        <v>0</v>
      </c>
      <c r="P45" s="3128">
        <v>0</v>
      </c>
      <c r="Q45" s="3071">
        <v>4</v>
      </c>
    </row>
    <row r="46" spans="3:17" ht="22.5" customHeight="1" x14ac:dyDescent="0.25">
      <c r="C46" s="7878"/>
      <c r="D46" s="7882"/>
      <c r="E46" s="3129" t="s">
        <v>2750</v>
      </c>
      <c r="F46" s="3131" t="s">
        <v>2751</v>
      </c>
      <c r="G46" s="7884" t="s">
        <v>1545</v>
      </c>
      <c r="H46" s="7885"/>
      <c r="I46" s="3068">
        <v>0</v>
      </c>
      <c r="J46" s="3069">
        <v>0</v>
      </c>
      <c r="K46" s="3069">
        <v>0</v>
      </c>
      <c r="L46" s="3069">
        <v>0</v>
      </c>
      <c r="M46" s="3069">
        <v>0</v>
      </c>
      <c r="N46" s="3069">
        <v>0</v>
      </c>
      <c r="O46" s="3069">
        <v>0</v>
      </c>
      <c r="P46" s="3128">
        <v>0</v>
      </c>
      <c r="Q46" s="3071">
        <v>0</v>
      </c>
    </row>
    <row r="47" spans="3:17" ht="21.75" customHeight="1" x14ac:dyDescent="0.25">
      <c r="C47" s="7878"/>
      <c r="D47" s="7882"/>
      <c r="E47" s="3129" t="s">
        <v>2750</v>
      </c>
      <c r="F47" s="6483" t="s">
        <v>2537</v>
      </c>
      <c r="G47" s="7884" t="s">
        <v>1546</v>
      </c>
      <c r="H47" s="7885"/>
      <c r="I47" s="3068">
        <v>0</v>
      </c>
      <c r="J47" s="3069">
        <v>0</v>
      </c>
      <c r="K47" s="3069">
        <v>0</v>
      </c>
      <c r="L47" s="3069">
        <v>0</v>
      </c>
      <c r="M47" s="3069">
        <v>0</v>
      </c>
      <c r="N47" s="3069">
        <v>0</v>
      </c>
      <c r="O47" s="3069">
        <v>0</v>
      </c>
      <c r="P47" s="3128">
        <v>0</v>
      </c>
      <c r="Q47" s="3071">
        <v>0</v>
      </c>
    </row>
    <row r="48" spans="3:17" x14ac:dyDescent="0.25">
      <c r="C48" s="7878"/>
      <c r="D48" s="7882"/>
      <c r="E48" s="3129" t="s">
        <v>2750</v>
      </c>
      <c r="F48" s="6483" t="s">
        <v>2752</v>
      </c>
      <c r="G48" s="3075" t="s">
        <v>1547</v>
      </c>
      <c r="H48" s="3077"/>
      <c r="I48" s="3068">
        <v>0</v>
      </c>
      <c r="J48" s="3069">
        <v>0</v>
      </c>
      <c r="K48" s="3069">
        <v>0</v>
      </c>
      <c r="L48" s="3069">
        <v>0</v>
      </c>
      <c r="M48" s="3069">
        <v>0</v>
      </c>
      <c r="N48" s="3069">
        <v>0</v>
      </c>
      <c r="O48" s="3069">
        <v>0</v>
      </c>
      <c r="P48" s="3128">
        <v>0</v>
      </c>
      <c r="Q48" s="3071">
        <v>0</v>
      </c>
    </row>
    <row r="49" spans="3:17" x14ac:dyDescent="0.25">
      <c r="C49" s="7878"/>
      <c r="D49" s="7882"/>
      <c r="E49" s="3129" t="s">
        <v>2750</v>
      </c>
      <c r="F49" s="6483" t="s">
        <v>2753</v>
      </c>
      <c r="G49" s="3075" t="s">
        <v>1548</v>
      </c>
      <c r="H49" s="3077"/>
      <c r="I49" s="3068">
        <v>0</v>
      </c>
      <c r="J49" s="3069">
        <v>0</v>
      </c>
      <c r="K49" s="3069">
        <v>0</v>
      </c>
      <c r="L49" s="3069">
        <v>0</v>
      </c>
      <c r="M49" s="3069">
        <v>0</v>
      </c>
      <c r="N49" s="3069">
        <v>0</v>
      </c>
      <c r="O49" s="3069">
        <v>0</v>
      </c>
      <c r="P49" s="3128">
        <v>0</v>
      </c>
      <c r="Q49" s="3071">
        <v>0</v>
      </c>
    </row>
    <row r="50" spans="3:17" x14ac:dyDescent="0.25">
      <c r="C50" s="7878"/>
      <c r="D50" s="7882"/>
      <c r="E50" s="3129" t="s">
        <v>2750</v>
      </c>
      <c r="F50" s="6483" t="s">
        <v>2537</v>
      </c>
      <c r="G50" s="3075" t="s">
        <v>1501</v>
      </c>
      <c r="H50" s="3077"/>
      <c r="I50" s="3068">
        <v>6</v>
      </c>
      <c r="J50" s="3069">
        <v>0</v>
      </c>
      <c r="K50" s="3069">
        <v>0</v>
      </c>
      <c r="L50" s="3069">
        <v>0</v>
      </c>
      <c r="M50" s="3069">
        <v>0</v>
      </c>
      <c r="N50" s="3069">
        <v>1</v>
      </c>
      <c r="O50" s="3069">
        <v>0</v>
      </c>
      <c r="P50" s="3128">
        <v>0</v>
      </c>
      <c r="Q50" s="3071">
        <v>7</v>
      </c>
    </row>
    <row r="51" spans="3:17" ht="18.75" customHeight="1" x14ac:dyDescent="0.25">
      <c r="C51" s="7878"/>
      <c r="D51" s="7882"/>
      <c r="E51" s="3129" t="s">
        <v>2750</v>
      </c>
      <c r="F51" s="7886" t="s">
        <v>1549</v>
      </c>
      <c r="G51" s="3075" t="s">
        <v>1550</v>
      </c>
      <c r="H51" s="3077"/>
      <c r="I51" s="3078">
        <v>0</v>
      </c>
      <c r="J51" s="3079">
        <v>0</v>
      </c>
      <c r="K51" s="3079">
        <v>0</v>
      </c>
      <c r="L51" s="3079">
        <v>0</v>
      </c>
      <c r="M51" s="3079">
        <v>0</v>
      </c>
      <c r="N51" s="3079">
        <v>0</v>
      </c>
      <c r="O51" s="3079">
        <v>0</v>
      </c>
      <c r="P51" s="3080">
        <v>0</v>
      </c>
      <c r="Q51" s="3081">
        <v>0</v>
      </c>
    </row>
    <row r="52" spans="3:17" x14ac:dyDescent="0.25">
      <c r="C52" s="7878"/>
      <c r="D52" s="7882"/>
      <c r="E52" s="3129" t="s">
        <v>2750</v>
      </c>
      <c r="F52" s="7887"/>
      <c r="G52" s="3132" t="s">
        <v>1503</v>
      </c>
      <c r="H52" s="3132"/>
      <c r="I52" s="3078">
        <v>2</v>
      </c>
      <c r="J52" s="3079">
        <v>0</v>
      </c>
      <c r="K52" s="3079">
        <v>0</v>
      </c>
      <c r="L52" s="3079">
        <v>0</v>
      </c>
      <c r="M52" s="3079">
        <v>0</v>
      </c>
      <c r="N52" s="3079">
        <v>0</v>
      </c>
      <c r="O52" s="3079">
        <v>0</v>
      </c>
      <c r="P52" s="3080">
        <v>0</v>
      </c>
      <c r="Q52" s="3081">
        <v>2</v>
      </c>
    </row>
    <row r="53" spans="3:17" ht="15" customHeight="1" x14ac:dyDescent="0.25">
      <c r="C53" s="7878"/>
      <c r="D53" s="7882"/>
      <c r="E53" s="3129" t="s">
        <v>2750</v>
      </c>
      <c r="F53" s="6507" t="s">
        <v>2754</v>
      </c>
      <c r="G53" s="7884" t="s">
        <v>1551</v>
      </c>
      <c r="H53" s="7885"/>
      <c r="I53" s="3068">
        <v>0</v>
      </c>
      <c r="J53" s="3069">
        <v>0</v>
      </c>
      <c r="K53" s="3069">
        <v>0</v>
      </c>
      <c r="L53" s="3069">
        <v>0</v>
      </c>
      <c r="M53" s="3069">
        <v>0</v>
      </c>
      <c r="N53" s="3069">
        <v>1</v>
      </c>
      <c r="O53" s="3069">
        <v>0</v>
      </c>
      <c r="P53" s="3128">
        <v>1</v>
      </c>
      <c r="Q53" s="3081">
        <v>2</v>
      </c>
    </row>
    <row r="54" spans="3:17" x14ac:dyDescent="0.25">
      <c r="C54" s="7878"/>
      <c r="D54" s="7882"/>
      <c r="E54" s="3129" t="s">
        <v>2750</v>
      </c>
      <c r="F54" s="6484" t="s">
        <v>1549</v>
      </c>
      <c r="G54" s="3094" t="s">
        <v>1552</v>
      </c>
      <c r="H54" s="3095"/>
      <c r="I54" s="3078">
        <v>16</v>
      </c>
      <c r="J54" s="3079">
        <v>1</v>
      </c>
      <c r="K54" s="3079">
        <v>1</v>
      </c>
      <c r="L54" s="3079">
        <v>0</v>
      </c>
      <c r="M54" s="3079">
        <v>0</v>
      </c>
      <c r="N54" s="3079">
        <v>73</v>
      </c>
      <c r="O54" s="3079">
        <v>0</v>
      </c>
      <c r="P54" s="3080">
        <v>1</v>
      </c>
      <c r="Q54" s="3081">
        <v>92</v>
      </c>
    </row>
    <row r="55" spans="3:17" x14ac:dyDescent="0.25">
      <c r="C55" s="7878"/>
      <c r="D55" s="7882"/>
      <c r="E55" s="3129" t="s">
        <v>2750</v>
      </c>
      <c r="F55" s="6484" t="s">
        <v>1553</v>
      </c>
      <c r="G55" s="3094" t="s">
        <v>1554</v>
      </c>
      <c r="H55" s="3095"/>
      <c r="I55" s="3078">
        <v>0</v>
      </c>
      <c r="J55" s="3079">
        <v>0</v>
      </c>
      <c r="K55" s="3079">
        <v>0</v>
      </c>
      <c r="L55" s="3079">
        <v>0</v>
      </c>
      <c r="M55" s="3079">
        <v>0</v>
      </c>
      <c r="N55" s="3079">
        <v>1</v>
      </c>
      <c r="O55" s="3079">
        <v>0</v>
      </c>
      <c r="P55" s="3080">
        <v>0</v>
      </c>
      <c r="Q55" s="3081">
        <v>1</v>
      </c>
    </row>
    <row r="56" spans="3:17" ht="13.5" customHeight="1" x14ac:dyDescent="0.25">
      <c r="C56" s="7878"/>
      <c r="D56" s="7882"/>
      <c r="E56" s="3129" t="s">
        <v>2750</v>
      </c>
      <c r="F56" s="6484" t="s">
        <v>1555</v>
      </c>
      <c r="G56" s="3094" t="s">
        <v>1556</v>
      </c>
      <c r="H56" s="3095"/>
      <c r="I56" s="3078">
        <v>35</v>
      </c>
      <c r="J56" s="3079">
        <v>0</v>
      </c>
      <c r="K56" s="3079">
        <v>1</v>
      </c>
      <c r="L56" s="3079">
        <v>0</v>
      </c>
      <c r="M56" s="3079">
        <v>0</v>
      </c>
      <c r="N56" s="3079">
        <v>10</v>
      </c>
      <c r="O56" s="3079">
        <v>0</v>
      </c>
      <c r="P56" s="3080">
        <v>0</v>
      </c>
      <c r="Q56" s="3081">
        <v>46</v>
      </c>
    </row>
    <row r="57" spans="3:17" x14ac:dyDescent="0.25">
      <c r="C57" s="7878"/>
      <c r="D57" s="7882"/>
      <c r="E57" s="3129" t="s">
        <v>2750</v>
      </c>
      <c r="F57" s="3073" t="s">
        <v>1510</v>
      </c>
      <c r="G57" s="3072" t="s">
        <v>1511</v>
      </c>
      <c r="H57" s="3132"/>
      <c r="I57" s="3078">
        <v>0</v>
      </c>
      <c r="J57" s="3079">
        <v>0</v>
      </c>
      <c r="K57" s="3079">
        <v>0</v>
      </c>
      <c r="L57" s="3079">
        <v>0</v>
      </c>
      <c r="M57" s="3079">
        <v>0</v>
      </c>
      <c r="N57" s="3079">
        <v>0</v>
      </c>
      <c r="O57" s="3079">
        <v>0</v>
      </c>
      <c r="P57" s="3080">
        <v>0</v>
      </c>
      <c r="Q57" s="3081">
        <v>0</v>
      </c>
    </row>
    <row r="58" spans="3:17" ht="15" customHeight="1" x14ac:dyDescent="0.25">
      <c r="C58" s="7878"/>
      <c r="D58" s="7882"/>
      <c r="E58" s="6485" t="s">
        <v>1557</v>
      </c>
      <c r="F58" s="7884" t="s">
        <v>1558</v>
      </c>
      <c r="G58" s="7888"/>
      <c r="H58" s="7885"/>
      <c r="I58" s="3078">
        <v>184</v>
      </c>
      <c r="J58" s="3079">
        <v>0</v>
      </c>
      <c r="K58" s="3079">
        <v>0</v>
      </c>
      <c r="L58" s="3079">
        <v>3</v>
      </c>
      <c r="M58" s="3079">
        <v>0</v>
      </c>
      <c r="N58" s="3079">
        <v>32</v>
      </c>
      <c r="O58" s="3079">
        <v>7</v>
      </c>
      <c r="P58" s="3080">
        <v>20</v>
      </c>
      <c r="Q58" s="3081">
        <v>246</v>
      </c>
    </row>
    <row r="59" spans="3:17" x14ac:dyDescent="0.25">
      <c r="C59" s="7878"/>
      <c r="D59" s="7882"/>
      <c r="E59" s="6485" t="s">
        <v>1559</v>
      </c>
      <c r="F59" s="3072" t="s">
        <v>1560</v>
      </c>
      <c r="G59" s="3132"/>
      <c r="H59" s="3133"/>
      <c r="I59" s="3078">
        <v>21</v>
      </c>
      <c r="J59" s="3079">
        <v>0</v>
      </c>
      <c r="K59" s="3079">
        <v>0</v>
      </c>
      <c r="L59" s="3079">
        <v>0</v>
      </c>
      <c r="M59" s="3079">
        <v>0</v>
      </c>
      <c r="N59" s="3079">
        <v>3</v>
      </c>
      <c r="O59" s="3079">
        <v>0</v>
      </c>
      <c r="P59" s="3080">
        <v>0</v>
      </c>
      <c r="Q59" s="3081">
        <v>24</v>
      </c>
    </row>
    <row r="60" spans="3:17" ht="20.25" customHeight="1" x14ac:dyDescent="0.25">
      <c r="C60" s="7878"/>
      <c r="D60" s="7882"/>
      <c r="E60" s="6485" t="s">
        <v>1561</v>
      </c>
      <c r="F60" s="3094" t="s">
        <v>1562</v>
      </c>
      <c r="G60" s="3095"/>
      <c r="H60" s="3095"/>
      <c r="I60" s="3078">
        <v>178</v>
      </c>
      <c r="J60" s="3079">
        <v>1</v>
      </c>
      <c r="K60" s="3079">
        <v>4</v>
      </c>
      <c r="L60" s="3079">
        <v>8</v>
      </c>
      <c r="M60" s="3079">
        <v>2</v>
      </c>
      <c r="N60" s="3079">
        <v>34</v>
      </c>
      <c r="O60" s="3079">
        <v>37</v>
      </c>
      <c r="P60" s="3080">
        <v>5</v>
      </c>
      <c r="Q60" s="3081">
        <v>269</v>
      </c>
    </row>
    <row r="61" spans="3:17" ht="20.25" customHeight="1" thickBot="1" x14ac:dyDescent="0.3">
      <c r="C61" s="7879"/>
      <c r="D61" s="7883"/>
      <c r="E61" s="6486" t="s">
        <v>1563</v>
      </c>
      <c r="F61" s="3134" t="s">
        <v>1564</v>
      </c>
      <c r="G61" s="3126"/>
      <c r="H61" s="3126"/>
      <c r="I61" s="3099">
        <v>63</v>
      </c>
      <c r="J61" s="3100">
        <v>1</v>
      </c>
      <c r="K61" s="3100">
        <v>1</v>
      </c>
      <c r="L61" s="3100">
        <v>0</v>
      </c>
      <c r="M61" s="3100">
        <v>0</v>
      </c>
      <c r="N61" s="3100">
        <v>7</v>
      </c>
      <c r="O61" s="3100">
        <v>0</v>
      </c>
      <c r="P61" s="3127">
        <v>5</v>
      </c>
      <c r="Q61" s="3101">
        <v>77</v>
      </c>
    </row>
    <row r="62" spans="3:17" ht="20.25" customHeight="1" x14ac:dyDescent="0.25">
      <c r="C62" s="7891" t="s">
        <v>2755</v>
      </c>
      <c r="D62" s="6487" t="s">
        <v>1565</v>
      </c>
      <c r="E62" s="6488"/>
      <c r="F62" s="3061" t="s">
        <v>1566</v>
      </c>
      <c r="G62" s="3062"/>
      <c r="H62" s="3063"/>
      <c r="I62" s="3064">
        <v>0</v>
      </c>
      <c r="J62" s="3065">
        <v>0</v>
      </c>
      <c r="K62" s="3065">
        <v>0</v>
      </c>
      <c r="L62" s="3065">
        <v>0</v>
      </c>
      <c r="M62" s="3065">
        <v>0</v>
      </c>
      <c r="N62" s="3065">
        <v>0</v>
      </c>
      <c r="O62" s="3065">
        <v>0</v>
      </c>
      <c r="P62" s="3125">
        <v>0</v>
      </c>
      <c r="Q62" s="3067">
        <v>0</v>
      </c>
    </row>
    <row r="63" spans="3:17" x14ac:dyDescent="0.25">
      <c r="C63" s="7892"/>
      <c r="D63" s="6489" t="s">
        <v>1565</v>
      </c>
      <c r="E63" s="6490"/>
      <c r="F63" s="3094" t="s">
        <v>1567</v>
      </c>
      <c r="G63" s="3095"/>
      <c r="H63" s="3095"/>
      <c r="I63" s="3078">
        <v>0</v>
      </c>
      <c r="J63" s="3079">
        <v>0</v>
      </c>
      <c r="K63" s="3079">
        <v>0</v>
      </c>
      <c r="L63" s="3079">
        <v>0</v>
      </c>
      <c r="M63" s="3079">
        <v>0</v>
      </c>
      <c r="N63" s="3079">
        <v>0</v>
      </c>
      <c r="O63" s="3079">
        <v>0</v>
      </c>
      <c r="P63" s="3080">
        <v>0</v>
      </c>
      <c r="Q63" s="3081">
        <v>0</v>
      </c>
    </row>
    <row r="64" spans="3:17" ht="15.75" thickBot="1" x14ac:dyDescent="0.3">
      <c r="C64" s="7892"/>
      <c r="D64" s="6491" t="s">
        <v>1565</v>
      </c>
      <c r="E64" s="6492"/>
      <c r="F64" s="3082" t="s">
        <v>1568</v>
      </c>
      <c r="G64" s="3110"/>
      <c r="H64" s="3111"/>
      <c r="I64" s="3083">
        <v>0</v>
      </c>
      <c r="J64" s="3084">
        <v>0</v>
      </c>
      <c r="K64" s="3084">
        <v>0</v>
      </c>
      <c r="L64" s="3084">
        <v>0</v>
      </c>
      <c r="M64" s="3084">
        <v>0</v>
      </c>
      <c r="N64" s="3084">
        <v>0</v>
      </c>
      <c r="O64" s="3084">
        <v>0</v>
      </c>
      <c r="P64" s="3085">
        <v>0</v>
      </c>
      <c r="Q64" s="3086">
        <v>0</v>
      </c>
    </row>
    <row r="65" spans="3:17" ht="15.75" thickBot="1" x14ac:dyDescent="0.3">
      <c r="C65" s="7874" t="s">
        <v>14</v>
      </c>
      <c r="D65" s="7875"/>
      <c r="E65" s="7875"/>
      <c r="F65" s="7875"/>
      <c r="G65" s="7875"/>
      <c r="H65" s="7876"/>
      <c r="I65" s="3135">
        <v>2654</v>
      </c>
      <c r="J65" s="3136">
        <v>78</v>
      </c>
      <c r="K65" s="3136">
        <v>84</v>
      </c>
      <c r="L65" s="3136">
        <v>566</v>
      </c>
      <c r="M65" s="3136">
        <v>5</v>
      </c>
      <c r="N65" s="3136">
        <v>2202</v>
      </c>
      <c r="O65" s="3136">
        <v>132</v>
      </c>
      <c r="P65" s="3137">
        <v>86</v>
      </c>
      <c r="Q65" s="3138">
        <v>5807</v>
      </c>
    </row>
  </sheetData>
  <mergeCells count="23">
    <mergeCell ref="C24:C35"/>
    <mergeCell ref="C36:C37"/>
    <mergeCell ref="C38:C40"/>
    <mergeCell ref="C5:C6"/>
    <mergeCell ref="D5:H6"/>
    <mergeCell ref="I5:Q5"/>
    <mergeCell ref="C7:C23"/>
    <mergeCell ref="F8:H8"/>
    <mergeCell ref="F9:H9"/>
    <mergeCell ref="F20:H20"/>
    <mergeCell ref="F21:H21"/>
    <mergeCell ref="F23:H23"/>
    <mergeCell ref="C65:H65"/>
    <mergeCell ref="C42:C61"/>
    <mergeCell ref="D42:D43"/>
    <mergeCell ref="D44:D61"/>
    <mergeCell ref="G46:H46"/>
    <mergeCell ref="G47:H47"/>
    <mergeCell ref="F51:F52"/>
    <mergeCell ref="G53:H53"/>
    <mergeCell ref="F58:H58"/>
    <mergeCell ref="G44:H44"/>
    <mergeCell ref="C62:C64"/>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topLeftCell="A43" workbookViewId="0">
      <selection activeCell="Q41" sqref="Q41"/>
    </sheetView>
  </sheetViews>
  <sheetFormatPr defaultRowHeight="15" x14ac:dyDescent="0.25"/>
  <cols>
    <col min="2" max="2" width="17.42578125" customWidth="1"/>
    <col min="5" max="5" width="7.7109375" customWidth="1"/>
    <col min="7" max="7" width="8.140625" customWidth="1"/>
    <col min="9" max="9" width="7.85546875" customWidth="1"/>
    <col min="11" max="11" width="5.28515625" customWidth="1"/>
    <col min="13" max="13" width="6.5703125" customWidth="1"/>
    <col min="15" max="15" width="5.85546875" customWidth="1"/>
    <col min="17" max="17" width="4.5703125" customWidth="1"/>
  </cols>
  <sheetData>
    <row r="2" spans="2:17" x14ac:dyDescent="0.25">
      <c r="B2" s="431" t="s">
        <v>1569</v>
      </c>
      <c r="C2" s="431"/>
      <c r="D2" s="431"/>
      <c r="E2" s="431"/>
      <c r="F2" s="431"/>
      <c r="G2" s="431"/>
      <c r="H2" s="431"/>
      <c r="I2" s="431"/>
      <c r="J2" s="431"/>
      <c r="K2" s="431"/>
      <c r="L2" s="431"/>
      <c r="M2" s="431"/>
      <c r="N2" s="431"/>
      <c r="O2" s="431"/>
      <c r="P2" s="431"/>
      <c r="Q2" s="431"/>
    </row>
    <row r="3" spans="2:17" ht="15.75" thickBot="1" x14ac:dyDescent="0.3"/>
    <row r="4" spans="2:17" ht="15.75" thickBot="1" x14ac:dyDescent="0.3">
      <c r="B4" s="7919" t="s">
        <v>1373</v>
      </c>
      <c r="C4" s="7922" t="s">
        <v>1570</v>
      </c>
      <c r="D4" s="7923"/>
      <c r="E4" s="7923"/>
      <c r="F4" s="7923"/>
      <c r="G4" s="7923"/>
      <c r="H4" s="7923"/>
      <c r="I4" s="7923"/>
      <c r="J4" s="7923"/>
      <c r="K4" s="7923"/>
      <c r="L4" s="7923"/>
      <c r="M4" s="7923"/>
      <c r="N4" s="7923"/>
      <c r="O4" s="7923"/>
      <c r="P4" s="7923"/>
      <c r="Q4" s="7924"/>
    </row>
    <row r="5" spans="2:17" ht="32.25" customHeight="1" thickBot="1" x14ac:dyDescent="0.3">
      <c r="B5" s="7920"/>
      <c r="C5" s="7925" t="s">
        <v>14</v>
      </c>
      <c r="D5" s="7925" t="s">
        <v>1484</v>
      </c>
      <c r="E5" s="7925"/>
      <c r="F5" s="7925" t="s">
        <v>1485</v>
      </c>
      <c r="G5" s="7925"/>
      <c r="H5" s="7925" t="s">
        <v>1486</v>
      </c>
      <c r="I5" s="7925"/>
      <c r="J5" s="7925" t="s">
        <v>1487</v>
      </c>
      <c r="K5" s="7925"/>
      <c r="L5" s="7925" t="s">
        <v>1488</v>
      </c>
      <c r="M5" s="7925"/>
      <c r="N5" s="7925" t="s">
        <v>1571</v>
      </c>
      <c r="O5" s="7925"/>
      <c r="P5" s="7925" t="s">
        <v>1572</v>
      </c>
      <c r="Q5" s="7925"/>
    </row>
    <row r="6" spans="2:17" ht="23.25" thickBot="1" x14ac:dyDescent="0.3">
      <c r="B6" s="7921"/>
      <c r="C6" s="7926"/>
      <c r="D6" s="3139" t="s">
        <v>1573</v>
      </c>
      <c r="E6" s="3140" t="s">
        <v>1574</v>
      </c>
      <c r="F6" s="3139" t="s">
        <v>1573</v>
      </c>
      <c r="G6" s="3140" t="s">
        <v>1574</v>
      </c>
      <c r="H6" s="3139" t="s">
        <v>1573</v>
      </c>
      <c r="I6" s="3140" t="s">
        <v>1574</v>
      </c>
      <c r="J6" s="3139" t="s">
        <v>1573</v>
      </c>
      <c r="K6" s="3140" t="s">
        <v>1574</v>
      </c>
      <c r="L6" s="3139" t="s">
        <v>1573</v>
      </c>
      <c r="M6" s="3140" t="s">
        <v>1574</v>
      </c>
      <c r="N6" s="3139" t="s">
        <v>1573</v>
      </c>
      <c r="O6" s="3140" t="s">
        <v>1574</v>
      </c>
      <c r="P6" s="3139" t="s">
        <v>1573</v>
      </c>
      <c r="Q6" s="3140" t="s">
        <v>1574</v>
      </c>
    </row>
    <row r="7" spans="2:17" ht="15.75" thickBot="1" x14ac:dyDescent="0.3">
      <c r="B7" s="3141" t="s">
        <v>173</v>
      </c>
      <c r="C7" s="3142">
        <v>1029</v>
      </c>
      <c r="D7" s="3143">
        <v>441</v>
      </c>
      <c r="E7" s="3144">
        <v>42.857142857142854</v>
      </c>
      <c r="F7" s="3145">
        <v>12</v>
      </c>
      <c r="G7" s="3144">
        <v>1.1661807580174928</v>
      </c>
      <c r="H7" s="3145">
        <v>7</v>
      </c>
      <c r="I7" s="3144">
        <v>0.1511086178189171</v>
      </c>
      <c r="J7" s="3145">
        <v>16</v>
      </c>
      <c r="K7" s="3144">
        <v>1.5549076773566568</v>
      </c>
      <c r="L7" s="3145">
        <v>0</v>
      </c>
      <c r="M7" s="3144">
        <v>0</v>
      </c>
      <c r="N7" s="3145">
        <v>537</v>
      </c>
      <c r="O7" s="3144">
        <v>52.186588921282798</v>
      </c>
      <c r="P7" s="3145">
        <v>16</v>
      </c>
      <c r="Q7" s="3144">
        <v>1.5549076773566568</v>
      </c>
    </row>
    <row r="8" spans="2:17" x14ac:dyDescent="0.25">
      <c r="B8" s="3146" t="s">
        <v>174</v>
      </c>
      <c r="C8" s="3147">
        <v>690</v>
      </c>
      <c r="D8" s="3148">
        <v>359</v>
      </c>
      <c r="E8" s="3149">
        <v>52.028985507246375</v>
      </c>
      <c r="F8" s="3150">
        <v>6</v>
      </c>
      <c r="G8" s="3149">
        <v>0.86956521739130432</v>
      </c>
      <c r="H8" s="3151">
        <v>6</v>
      </c>
      <c r="I8" s="3149">
        <v>0.86956521739130432</v>
      </c>
      <c r="J8" s="3151">
        <v>11</v>
      </c>
      <c r="K8" s="3149">
        <v>1.5942028985507246</v>
      </c>
      <c r="L8" s="3151">
        <v>3</v>
      </c>
      <c r="M8" s="3149">
        <v>0.43478260869565216</v>
      </c>
      <c r="N8" s="3151">
        <v>301</v>
      </c>
      <c r="O8" s="3149">
        <v>43.623188405797102</v>
      </c>
      <c r="P8" s="3151">
        <v>4</v>
      </c>
      <c r="Q8" s="3149">
        <v>0.57971014492753625</v>
      </c>
    </row>
    <row r="9" spans="2:17" x14ac:dyDescent="0.25">
      <c r="B9" s="3152" t="s">
        <v>175</v>
      </c>
      <c r="C9" s="3153">
        <v>475</v>
      </c>
      <c r="D9" s="3154">
        <v>266</v>
      </c>
      <c r="E9" s="3155">
        <v>56.000000000000007</v>
      </c>
      <c r="F9" s="3156">
        <v>15</v>
      </c>
      <c r="G9" s="3155">
        <v>3.1578947368421053</v>
      </c>
      <c r="H9" s="3156">
        <v>7</v>
      </c>
      <c r="I9" s="3155">
        <v>1.4736842105263157</v>
      </c>
      <c r="J9" s="3156">
        <v>7</v>
      </c>
      <c r="K9" s="3155">
        <v>1.4736842105263157</v>
      </c>
      <c r="L9" s="3156">
        <v>0</v>
      </c>
      <c r="M9" s="3155">
        <v>0</v>
      </c>
      <c r="N9" s="3156">
        <v>178</v>
      </c>
      <c r="O9" s="3155">
        <v>37.473684210526315</v>
      </c>
      <c r="P9" s="3156">
        <v>2</v>
      </c>
      <c r="Q9" s="3155">
        <v>0.42105263157894735</v>
      </c>
    </row>
    <row r="10" spans="2:17" x14ac:dyDescent="0.25">
      <c r="B10" s="3152" t="s">
        <v>176</v>
      </c>
      <c r="C10" s="3153">
        <v>707</v>
      </c>
      <c r="D10" s="3154">
        <v>196</v>
      </c>
      <c r="E10" s="3155">
        <v>27.722772277227726</v>
      </c>
      <c r="F10" s="3156">
        <v>7</v>
      </c>
      <c r="G10" s="3155">
        <v>0.99009900990099009</v>
      </c>
      <c r="H10" s="3156">
        <v>22</v>
      </c>
      <c r="I10" s="3155">
        <v>3.1117397454031117</v>
      </c>
      <c r="J10" s="3156">
        <v>378</v>
      </c>
      <c r="K10" s="3155">
        <v>53.46534653465347</v>
      </c>
      <c r="L10" s="3156">
        <v>0</v>
      </c>
      <c r="M10" s="3155">
        <v>0</v>
      </c>
      <c r="N10" s="3156">
        <v>93</v>
      </c>
      <c r="O10" s="3155">
        <v>13.154172560113153</v>
      </c>
      <c r="P10" s="3156">
        <v>11</v>
      </c>
      <c r="Q10" s="3155">
        <v>1.5558698727015559</v>
      </c>
    </row>
    <row r="11" spans="2:17" ht="15.75" thickBot="1" x14ac:dyDescent="0.3">
      <c r="B11" s="3157" t="s">
        <v>177</v>
      </c>
      <c r="C11" s="3158">
        <v>210</v>
      </c>
      <c r="D11" s="3159">
        <v>94</v>
      </c>
      <c r="E11" s="3160">
        <v>44.761904761904766</v>
      </c>
      <c r="F11" s="3161">
        <v>3</v>
      </c>
      <c r="G11" s="3160">
        <v>1.4285714285714286</v>
      </c>
      <c r="H11" s="3162">
        <v>2</v>
      </c>
      <c r="I11" s="3160">
        <v>0.95238095238095244</v>
      </c>
      <c r="J11" s="3161">
        <v>11</v>
      </c>
      <c r="K11" s="3160">
        <v>5.2380952380952381</v>
      </c>
      <c r="L11" s="3162">
        <v>0</v>
      </c>
      <c r="M11" s="3160">
        <v>0</v>
      </c>
      <c r="N11" s="3162">
        <v>97</v>
      </c>
      <c r="O11" s="3160">
        <v>46.19047619047619</v>
      </c>
      <c r="P11" s="3162">
        <v>3</v>
      </c>
      <c r="Q11" s="3160">
        <v>1.4285714285714286</v>
      </c>
    </row>
    <row r="12" spans="2:17" x14ac:dyDescent="0.25">
      <c r="B12" s="3146" t="s">
        <v>1119</v>
      </c>
      <c r="C12" s="3147">
        <v>329</v>
      </c>
      <c r="D12" s="3163">
        <v>133</v>
      </c>
      <c r="E12" s="3149">
        <v>40.425531914893611</v>
      </c>
      <c r="F12" s="3151">
        <v>6</v>
      </c>
      <c r="G12" s="3149">
        <v>1.8237082066869299</v>
      </c>
      <c r="H12" s="3151">
        <v>5</v>
      </c>
      <c r="I12" s="3149">
        <v>1.5197568389057752</v>
      </c>
      <c r="J12" s="3151">
        <v>21</v>
      </c>
      <c r="K12" s="3149">
        <v>6.3829787234042552</v>
      </c>
      <c r="L12" s="3151">
        <v>0</v>
      </c>
      <c r="M12" s="3149">
        <v>0</v>
      </c>
      <c r="N12" s="3151">
        <v>158</v>
      </c>
      <c r="O12" s="3149">
        <v>48.024316109422493</v>
      </c>
      <c r="P12" s="3151">
        <v>6</v>
      </c>
      <c r="Q12" s="3149">
        <v>1.8237082066869299</v>
      </c>
    </row>
    <row r="13" spans="2:17" x14ac:dyDescent="0.25">
      <c r="B13" s="3152" t="s">
        <v>179</v>
      </c>
      <c r="C13" s="3153">
        <v>157</v>
      </c>
      <c r="D13" s="3164">
        <v>81</v>
      </c>
      <c r="E13" s="3155">
        <v>51.592356687898089</v>
      </c>
      <c r="F13" s="3156">
        <v>10</v>
      </c>
      <c r="G13" s="3155">
        <v>6.369426751592357</v>
      </c>
      <c r="H13" s="3156">
        <v>8</v>
      </c>
      <c r="I13" s="3155">
        <v>5.095541401273886</v>
      </c>
      <c r="J13" s="3156">
        <v>2</v>
      </c>
      <c r="K13" s="3155">
        <v>1.2738853503184715</v>
      </c>
      <c r="L13" s="3156">
        <v>0</v>
      </c>
      <c r="M13" s="3155">
        <v>0</v>
      </c>
      <c r="N13" s="3156">
        <v>56</v>
      </c>
      <c r="O13" s="3155">
        <v>35.668789808917197</v>
      </c>
      <c r="P13" s="3156">
        <v>0</v>
      </c>
      <c r="Q13" s="3155">
        <v>0</v>
      </c>
    </row>
    <row r="14" spans="2:17" x14ac:dyDescent="0.25">
      <c r="B14" s="3152" t="s">
        <v>180</v>
      </c>
      <c r="C14" s="3153">
        <v>245</v>
      </c>
      <c r="D14" s="3164">
        <v>98</v>
      </c>
      <c r="E14" s="3155">
        <v>40</v>
      </c>
      <c r="F14" s="3156">
        <v>4</v>
      </c>
      <c r="G14" s="3155">
        <v>1.6326530612244898</v>
      </c>
      <c r="H14" s="3156">
        <v>0</v>
      </c>
      <c r="I14" s="3155">
        <v>0</v>
      </c>
      <c r="J14" s="3156">
        <v>7</v>
      </c>
      <c r="K14" s="3155">
        <v>2.8571428571428572</v>
      </c>
      <c r="L14" s="3156">
        <v>0</v>
      </c>
      <c r="M14" s="3155">
        <v>0</v>
      </c>
      <c r="N14" s="3156">
        <v>136</v>
      </c>
      <c r="O14" s="3155">
        <v>55.510204081632651</v>
      </c>
      <c r="P14" s="3156">
        <v>0</v>
      </c>
      <c r="Q14" s="3155">
        <v>0</v>
      </c>
    </row>
    <row r="15" spans="2:17" x14ac:dyDescent="0.25">
      <c r="B15" s="3152" t="s">
        <v>181</v>
      </c>
      <c r="C15" s="3153">
        <v>242</v>
      </c>
      <c r="D15" s="3164">
        <v>129</v>
      </c>
      <c r="E15" s="3155">
        <v>53.305785123966942</v>
      </c>
      <c r="F15" s="3156">
        <v>2</v>
      </c>
      <c r="G15" s="3155">
        <v>0.82644628099173556</v>
      </c>
      <c r="H15" s="3156">
        <v>3</v>
      </c>
      <c r="I15" s="3155">
        <v>1.2396694214876034</v>
      </c>
      <c r="J15" s="3156">
        <v>4</v>
      </c>
      <c r="K15" s="3155">
        <v>1.6528925619834711</v>
      </c>
      <c r="L15" s="3156">
        <v>0</v>
      </c>
      <c r="M15" s="3155">
        <v>0</v>
      </c>
      <c r="N15" s="3156">
        <v>73</v>
      </c>
      <c r="O15" s="3155">
        <v>30.165289256198346</v>
      </c>
      <c r="P15" s="3156">
        <v>31</v>
      </c>
      <c r="Q15" s="3155">
        <v>12.809917355371899</v>
      </c>
    </row>
    <row r="16" spans="2:17" x14ac:dyDescent="0.25">
      <c r="B16" s="3152" t="s">
        <v>1120</v>
      </c>
      <c r="C16" s="3165">
        <v>151</v>
      </c>
      <c r="D16" s="3154">
        <v>89</v>
      </c>
      <c r="E16" s="3155">
        <v>58.940397350993379</v>
      </c>
      <c r="F16" s="3156">
        <v>0</v>
      </c>
      <c r="G16" s="3155">
        <v>0</v>
      </c>
      <c r="H16" s="3156">
        <v>1</v>
      </c>
      <c r="I16" s="3155">
        <v>0.66225165562913912</v>
      </c>
      <c r="J16" s="3156">
        <v>9</v>
      </c>
      <c r="K16" s="3155">
        <v>5.9602649006622519</v>
      </c>
      <c r="L16" s="3156">
        <v>1</v>
      </c>
      <c r="M16" s="3155">
        <v>0.66225165562913912</v>
      </c>
      <c r="N16" s="3156">
        <v>50</v>
      </c>
      <c r="O16" s="3155">
        <v>33.112582781456958</v>
      </c>
      <c r="P16" s="3156">
        <v>1</v>
      </c>
      <c r="Q16" s="3155">
        <v>0.66225165562913912</v>
      </c>
    </row>
    <row r="17" spans="2:17" ht="15.75" thickBot="1" x14ac:dyDescent="0.3">
      <c r="B17" s="3157" t="s">
        <v>183</v>
      </c>
      <c r="C17" s="3166">
        <v>206</v>
      </c>
      <c r="D17" s="3159">
        <v>114</v>
      </c>
      <c r="E17" s="3160">
        <v>55.339805825242713</v>
      </c>
      <c r="F17" s="3162">
        <v>6</v>
      </c>
      <c r="G17" s="3160">
        <v>2.912621359223301</v>
      </c>
      <c r="H17" s="3162">
        <v>8</v>
      </c>
      <c r="I17" s="3160">
        <v>3.8834951456310676</v>
      </c>
      <c r="J17" s="3162">
        <v>18</v>
      </c>
      <c r="K17" s="3160">
        <v>8.7378640776699026</v>
      </c>
      <c r="L17" s="3162">
        <v>1</v>
      </c>
      <c r="M17" s="3160">
        <v>0.48543689320388345</v>
      </c>
      <c r="N17" s="3162">
        <v>59</v>
      </c>
      <c r="O17" s="3160">
        <v>28.640776699029125</v>
      </c>
      <c r="P17" s="3162">
        <v>0</v>
      </c>
      <c r="Q17" s="3160">
        <v>0</v>
      </c>
    </row>
    <row r="18" spans="2:17" x14ac:dyDescent="0.25">
      <c r="B18" s="3167" t="s">
        <v>1121</v>
      </c>
      <c r="C18" s="3168">
        <v>113</v>
      </c>
      <c r="D18" s="3169">
        <v>56</v>
      </c>
      <c r="E18" s="3170">
        <v>49.557522123893804</v>
      </c>
      <c r="F18" s="3171">
        <v>0</v>
      </c>
      <c r="G18" s="3170">
        <v>0</v>
      </c>
      <c r="H18" s="3171">
        <v>1</v>
      </c>
      <c r="I18" s="3170">
        <v>0.88495575221238942</v>
      </c>
      <c r="J18" s="3171">
        <v>6</v>
      </c>
      <c r="K18" s="3170">
        <v>5.3097345132743365</v>
      </c>
      <c r="L18" s="3171">
        <v>0</v>
      </c>
      <c r="M18" s="3170">
        <v>0</v>
      </c>
      <c r="N18" s="3171">
        <v>50</v>
      </c>
      <c r="O18" s="3170">
        <v>44.247787610619469</v>
      </c>
      <c r="P18" s="3171">
        <v>0</v>
      </c>
      <c r="Q18" s="3170">
        <v>0</v>
      </c>
    </row>
    <row r="19" spans="2:17" x14ac:dyDescent="0.25">
      <c r="B19" s="3152" t="s">
        <v>185</v>
      </c>
      <c r="C19" s="3165">
        <v>231</v>
      </c>
      <c r="D19" s="3154">
        <v>168</v>
      </c>
      <c r="E19" s="3155">
        <v>72.727272727272734</v>
      </c>
      <c r="F19" s="3156">
        <v>2</v>
      </c>
      <c r="G19" s="3155">
        <v>0.86580086580086579</v>
      </c>
      <c r="H19" s="3156">
        <v>3</v>
      </c>
      <c r="I19" s="3155">
        <v>1.2987012987012987</v>
      </c>
      <c r="J19" s="3156">
        <v>6</v>
      </c>
      <c r="K19" s="3155">
        <v>2.5974025974025974</v>
      </c>
      <c r="L19" s="3156">
        <v>0</v>
      </c>
      <c r="M19" s="3155">
        <v>0</v>
      </c>
      <c r="N19" s="3156">
        <v>51</v>
      </c>
      <c r="O19" s="3155">
        <v>22.077922077922079</v>
      </c>
      <c r="P19" s="3156">
        <v>1</v>
      </c>
      <c r="Q19" s="3155">
        <v>0.4329004329004329</v>
      </c>
    </row>
    <row r="20" spans="2:17" x14ac:dyDescent="0.25">
      <c r="B20" s="3152" t="s">
        <v>1122</v>
      </c>
      <c r="C20" s="3165">
        <v>167</v>
      </c>
      <c r="D20" s="3154">
        <v>62</v>
      </c>
      <c r="E20" s="3155">
        <v>37.125748502994007</v>
      </c>
      <c r="F20" s="3156">
        <v>0</v>
      </c>
      <c r="G20" s="3155">
        <v>0</v>
      </c>
      <c r="H20" s="3156">
        <v>5</v>
      </c>
      <c r="I20" s="3155">
        <v>2.9940119760479043</v>
      </c>
      <c r="J20" s="3156">
        <v>3</v>
      </c>
      <c r="K20" s="3155">
        <v>1.7964071856287425</v>
      </c>
      <c r="L20" s="3156">
        <v>0</v>
      </c>
      <c r="M20" s="3155">
        <v>0</v>
      </c>
      <c r="N20" s="3156">
        <v>94</v>
      </c>
      <c r="O20" s="3155">
        <v>56.287425149700596</v>
      </c>
      <c r="P20" s="3156">
        <v>3</v>
      </c>
      <c r="Q20" s="3155">
        <v>1.7964071856287425</v>
      </c>
    </row>
    <row r="21" spans="2:17" x14ac:dyDescent="0.25">
      <c r="B21" s="3152" t="s">
        <v>187</v>
      </c>
      <c r="C21" s="3165">
        <v>166</v>
      </c>
      <c r="D21" s="3154">
        <v>56</v>
      </c>
      <c r="E21" s="3155">
        <v>33.734939759036145</v>
      </c>
      <c r="F21" s="3156">
        <v>1</v>
      </c>
      <c r="G21" s="3155">
        <v>0.60240963855421692</v>
      </c>
      <c r="H21" s="3156">
        <v>1</v>
      </c>
      <c r="I21" s="3155">
        <v>0.60240963855421692</v>
      </c>
      <c r="J21" s="3156">
        <v>32</v>
      </c>
      <c r="K21" s="3155">
        <v>19.277108433734941</v>
      </c>
      <c r="L21" s="3156">
        <v>0</v>
      </c>
      <c r="M21" s="3155">
        <v>0</v>
      </c>
      <c r="N21" s="3156">
        <v>76</v>
      </c>
      <c r="O21" s="3155">
        <v>45.783132530120483</v>
      </c>
      <c r="P21" s="3156">
        <v>0</v>
      </c>
      <c r="Q21" s="3155">
        <v>0</v>
      </c>
    </row>
    <row r="22" spans="2:17" x14ac:dyDescent="0.25">
      <c r="B22" s="3152" t="s">
        <v>188</v>
      </c>
      <c r="C22" s="3165">
        <v>85</v>
      </c>
      <c r="D22" s="3154">
        <v>49</v>
      </c>
      <c r="E22" s="3155">
        <v>57.647058823529406</v>
      </c>
      <c r="F22" s="3156">
        <v>1</v>
      </c>
      <c r="G22" s="3155">
        <v>1.1764705882352942</v>
      </c>
      <c r="H22" s="3156">
        <v>1</v>
      </c>
      <c r="I22" s="3155">
        <v>1.1764705882352942</v>
      </c>
      <c r="J22" s="3156">
        <v>3</v>
      </c>
      <c r="K22" s="3155">
        <v>3.5294117647058822</v>
      </c>
      <c r="L22" s="3156">
        <v>0</v>
      </c>
      <c r="M22" s="3155">
        <v>0</v>
      </c>
      <c r="N22" s="3156">
        <v>30</v>
      </c>
      <c r="O22" s="3155">
        <v>35.294117647058826</v>
      </c>
      <c r="P22" s="3156">
        <v>1</v>
      </c>
      <c r="Q22" s="3155">
        <v>1.1764705882352942</v>
      </c>
    </row>
    <row r="23" spans="2:17" x14ac:dyDescent="0.25">
      <c r="B23" s="3152" t="s">
        <v>189</v>
      </c>
      <c r="C23" s="3165">
        <v>122</v>
      </c>
      <c r="D23" s="3154">
        <v>53</v>
      </c>
      <c r="E23" s="3155">
        <v>43.442622950819668</v>
      </c>
      <c r="F23" s="3156">
        <v>0</v>
      </c>
      <c r="G23" s="3155">
        <v>0</v>
      </c>
      <c r="H23" s="3156">
        <v>0</v>
      </c>
      <c r="I23" s="3155">
        <v>0</v>
      </c>
      <c r="J23" s="3156">
        <v>21</v>
      </c>
      <c r="K23" s="3155">
        <v>17.21311475409836</v>
      </c>
      <c r="L23" s="3156">
        <v>0</v>
      </c>
      <c r="M23" s="3155">
        <v>0</v>
      </c>
      <c r="N23" s="3156">
        <v>44</v>
      </c>
      <c r="O23" s="3155">
        <v>36.065573770491802</v>
      </c>
      <c r="P23" s="3156">
        <v>4</v>
      </c>
      <c r="Q23" s="3155">
        <v>3.278688524590164</v>
      </c>
    </row>
    <row r="24" spans="2:17" x14ac:dyDescent="0.25">
      <c r="B24" s="3152" t="s">
        <v>190</v>
      </c>
      <c r="C24" s="3165">
        <v>95</v>
      </c>
      <c r="D24" s="3154">
        <v>71</v>
      </c>
      <c r="E24" s="3155">
        <v>74.73684210526315</v>
      </c>
      <c r="F24" s="3156">
        <v>1</v>
      </c>
      <c r="G24" s="3155">
        <v>1.0526315789473684</v>
      </c>
      <c r="H24" s="3156">
        <v>0</v>
      </c>
      <c r="I24" s="3155">
        <v>0</v>
      </c>
      <c r="J24" s="3156">
        <v>0</v>
      </c>
      <c r="K24" s="3155">
        <v>0</v>
      </c>
      <c r="L24" s="3156">
        <v>0</v>
      </c>
      <c r="M24" s="3155">
        <v>0</v>
      </c>
      <c r="N24" s="3156">
        <v>21</v>
      </c>
      <c r="O24" s="3155">
        <v>22.105263157894736</v>
      </c>
      <c r="P24" s="3156">
        <v>2</v>
      </c>
      <c r="Q24" s="3155">
        <v>2.1052631578947367</v>
      </c>
    </row>
    <row r="25" spans="2:17" x14ac:dyDescent="0.25">
      <c r="B25" s="3152" t="s">
        <v>191</v>
      </c>
      <c r="C25" s="3165">
        <v>145</v>
      </c>
      <c r="D25" s="3154">
        <v>84</v>
      </c>
      <c r="E25" s="3155">
        <v>57.931034482758626</v>
      </c>
      <c r="F25" s="3156">
        <v>1</v>
      </c>
      <c r="G25" s="3155">
        <v>0.68965517241379315</v>
      </c>
      <c r="H25" s="3156">
        <v>0</v>
      </c>
      <c r="I25" s="3155">
        <v>0</v>
      </c>
      <c r="J25" s="3156">
        <v>2</v>
      </c>
      <c r="K25" s="3155">
        <v>1.3793103448275863</v>
      </c>
      <c r="L25" s="3156">
        <v>0</v>
      </c>
      <c r="M25" s="3155">
        <v>0</v>
      </c>
      <c r="N25" s="3156">
        <v>58</v>
      </c>
      <c r="O25" s="3155">
        <v>40</v>
      </c>
      <c r="P25" s="3156">
        <v>0</v>
      </c>
      <c r="Q25" s="3155">
        <v>0</v>
      </c>
    </row>
    <row r="26" spans="2:17" ht="15.75" thickBot="1" x14ac:dyDescent="0.3">
      <c r="B26" s="3172" t="s">
        <v>1147</v>
      </c>
      <c r="C26" s="3173">
        <v>110</v>
      </c>
      <c r="D26" s="3174">
        <v>55</v>
      </c>
      <c r="E26" s="3175">
        <v>50</v>
      </c>
      <c r="F26" s="3176">
        <v>1</v>
      </c>
      <c r="G26" s="3175">
        <v>0.90909090909090906</v>
      </c>
      <c r="H26" s="3176">
        <v>4</v>
      </c>
      <c r="I26" s="3175">
        <v>3.6363636363636362</v>
      </c>
      <c r="J26" s="3176">
        <v>9</v>
      </c>
      <c r="K26" s="3175">
        <v>8.1818181818181817</v>
      </c>
      <c r="L26" s="3176">
        <v>0</v>
      </c>
      <c r="M26" s="3175">
        <v>0</v>
      </c>
      <c r="N26" s="3176">
        <v>40</v>
      </c>
      <c r="O26" s="3175">
        <v>36.363636363636367</v>
      </c>
      <c r="P26" s="3176">
        <v>1</v>
      </c>
      <c r="Q26" s="3175">
        <v>0.90909090909090906</v>
      </c>
    </row>
    <row r="27" spans="2:17" ht="15.75" thickBot="1" x14ac:dyDescent="0.3">
      <c r="B27" s="3177" t="s">
        <v>14</v>
      </c>
      <c r="C27" s="3178">
        <v>5675</v>
      </c>
      <c r="D27" s="3179">
        <v>2654</v>
      </c>
      <c r="E27" s="3180">
        <v>46.766519823788542</v>
      </c>
      <c r="F27" s="3179">
        <v>78</v>
      </c>
      <c r="G27" s="3180">
        <v>1.3744493392070485</v>
      </c>
      <c r="H27" s="3181">
        <v>84</v>
      </c>
      <c r="I27" s="3180">
        <v>1.4801762114537445</v>
      </c>
      <c r="J27" s="3179">
        <v>566</v>
      </c>
      <c r="K27" s="3180">
        <v>9.9735682819383253</v>
      </c>
      <c r="L27" s="3182">
        <v>5</v>
      </c>
      <c r="M27" s="3180">
        <v>8.8105726872246701E-2</v>
      </c>
      <c r="N27" s="3181">
        <v>2202</v>
      </c>
      <c r="O27" s="3180">
        <v>38.801762114537446</v>
      </c>
      <c r="P27" s="3181">
        <v>86</v>
      </c>
      <c r="Q27" s="3180">
        <v>1.5154185022026432</v>
      </c>
    </row>
    <row r="29" spans="2:17" x14ac:dyDescent="0.25">
      <c r="B29" s="431" t="s">
        <v>2860</v>
      </c>
      <c r="C29" s="431"/>
      <c r="D29" s="431"/>
      <c r="E29" s="431"/>
      <c r="F29" s="431"/>
      <c r="G29" s="431"/>
      <c r="H29" s="431"/>
      <c r="I29" s="431"/>
      <c r="J29" s="431"/>
      <c r="K29" s="431"/>
      <c r="L29" s="431"/>
    </row>
    <row r="30" spans="2:17" ht="21.75" customHeight="1" thickBot="1" x14ac:dyDescent="0.3"/>
    <row r="31" spans="2:17" ht="24.75" customHeight="1" x14ac:dyDescent="0.25">
      <c r="B31" s="7919" t="s">
        <v>1373</v>
      </c>
      <c r="C31" s="7933" t="s">
        <v>1575</v>
      </c>
      <c r="D31" s="7935" t="s">
        <v>1576</v>
      </c>
      <c r="E31" s="7935" t="s">
        <v>2613</v>
      </c>
      <c r="F31" s="7927" t="s">
        <v>1577</v>
      </c>
      <c r="G31" s="7929" t="s">
        <v>1578</v>
      </c>
      <c r="H31" s="7930"/>
      <c r="I31" s="7930"/>
      <c r="J31" s="7931"/>
      <c r="K31" s="7932" t="s">
        <v>1579</v>
      </c>
      <c r="L31" s="7932"/>
    </row>
    <row r="32" spans="2:17" ht="18" customHeight="1" thickBot="1" x14ac:dyDescent="0.3">
      <c r="B32" s="7925"/>
      <c r="C32" s="7934"/>
      <c r="D32" s="7936"/>
      <c r="E32" s="7936"/>
      <c r="F32" s="7928"/>
      <c r="G32" s="3183" t="s">
        <v>1580</v>
      </c>
      <c r="H32" s="3183" t="s">
        <v>1581</v>
      </c>
      <c r="I32" s="3184" t="s">
        <v>119</v>
      </c>
      <c r="J32" s="3185" t="s">
        <v>1574</v>
      </c>
      <c r="K32" s="3184" t="s">
        <v>119</v>
      </c>
      <c r="L32" s="3185" t="s">
        <v>1574</v>
      </c>
    </row>
    <row r="33" spans="2:12" x14ac:dyDescent="0.25">
      <c r="B33" s="1544" t="s">
        <v>173</v>
      </c>
      <c r="C33" s="3186">
        <v>129</v>
      </c>
      <c r="D33" s="3187">
        <v>381</v>
      </c>
      <c r="E33" s="3188">
        <v>519</v>
      </c>
      <c r="F33" s="3189">
        <v>1029</v>
      </c>
      <c r="G33" s="3189">
        <v>175</v>
      </c>
      <c r="H33" s="3189">
        <v>358</v>
      </c>
      <c r="I33" s="3189">
        <v>533</v>
      </c>
      <c r="J33" s="3190">
        <v>51.797862001943642</v>
      </c>
      <c r="K33" s="3189">
        <v>496</v>
      </c>
      <c r="L33" s="3190">
        <v>48.202137998056365</v>
      </c>
    </row>
    <row r="34" spans="2:12" x14ac:dyDescent="0.25">
      <c r="B34" s="1545" t="s">
        <v>1582</v>
      </c>
      <c r="C34" s="3191">
        <v>22</v>
      </c>
      <c r="D34" s="3192">
        <v>247</v>
      </c>
      <c r="E34" s="3193">
        <v>421</v>
      </c>
      <c r="F34" s="3194">
        <v>690</v>
      </c>
      <c r="G34" s="3194">
        <v>91</v>
      </c>
      <c r="H34" s="3194">
        <v>227</v>
      </c>
      <c r="I34" s="3194">
        <v>318</v>
      </c>
      <c r="J34" s="3195">
        <v>46.086956521739133</v>
      </c>
      <c r="K34" s="3196">
        <v>372</v>
      </c>
      <c r="L34" s="3195">
        <v>53.913043478260867</v>
      </c>
    </row>
    <row r="35" spans="2:12" x14ac:dyDescent="0.25">
      <c r="B35" s="1545" t="s">
        <v>1583</v>
      </c>
      <c r="C35" s="3191">
        <v>44</v>
      </c>
      <c r="D35" s="3192">
        <v>156</v>
      </c>
      <c r="E35" s="3193">
        <v>275</v>
      </c>
      <c r="F35" s="3194">
        <v>475</v>
      </c>
      <c r="G35" s="3194">
        <v>34</v>
      </c>
      <c r="H35" s="3194">
        <v>317</v>
      </c>
      <c r="I35" s="3194">
        <v>351</v>
      </c>
      <c r="J35" s="3195">
        <v>73.894736842105274</v>
      </c>
      <c r="K35" s="3196">
        <v>124</v>
      </c>
      <c r="L35" s="3195">
        <v>26.105263157894736</v>
      </c>
    </row>
    <row r="36" spans="2:12" x14ac:dyDescent="0.25">
      <c r="B36" s="1545" t="s">
        <v>176</v>
      </c>
      <c r="C36" s="3191">
        <v>391</v>
      </c>
      <c r="D36" s="3192">
        <v>77</v>
      </c>
      <c r="E36" s="3193">
        <v>239</v>
      </c>
      <c r="F36" s="3197">
        <v>707</v>
      </c>
      <c r="G36" s="3197">
        <v>86</v>
      </c>
      <c r="H36" s="3197">
        <v>50</v>
      </c>
      <c r="I36" s="3194">
        <v>136</v>
      </c>
      <c r="J36" s="3195">
        <v>19.236209335219236</v>
      </c>
      <c r="K36" s="3196">
        <v>571</v>
      </c>
      <c r="L36" s="3195">
        <v>80.763790664780771</v>
      </c>
    </row>
    <row r="37" spans="2:12" x14ac:dyDescent="0.25">
      <c r="B37" s="1545" t="s">
        <v>177</v>
      </c>
      <c r="C37" s="3191">
        <v>25</v>
      </c>
      <c r="D37" s="3192">
        <v>74</v>
      </c>
      <c r="E37" s="3193">
        <v>111</v>
      </c>
      <c r="F37" s="3194">
        <v>210</v>
      </c>
      <c r="G37" s="3194">
        <v>20</v>
      </c>
      <c r="H37" s="3194">
        <v>68</v>
      </c>
      <c r="I37" s="3194">
        <v>88</v>
      </c>
      <c r="J37" s="3195">
        <v>41.904761904761905</v>
      </c>
      <c r="K37" s="3196">
        <v>122</v>
      </c>
      <c r="L37" s="3195">
        <v>58.095238095238102</v>
      </c>
    </row>
    <row r="38" spans="2:12" x14ac:dyDescent="0.25">
      <c r="B38" s="1545" t="s">
        <v>1584</v>
      </c>
      <c r="C38" s="3191">
        <v>101</v>
      </c>
      <c r="D38" s="3192">
        <v>86</v>
      </c>
      <c r="E38" s="3193">
        <v>142</v>
      </c>
      <c r="F38" s="3194">
        <v>329</v>
      </c>
      <c r="G38" s="3194">
        <v>18</v>
      </c>
      <c r="H38" s="3194">
        <v>147</v>
      </c>
      <c r="I38" s="3194">
        <v>165</v>
      </c>
      <c r="J38" s="3195">
        <v>50.151975683890583</v>
      </c>
      <c r="K38" s="3196">
        <v>164</v>
      </c>
      <c r="L38" s="3195">
        <v>49.848024316109424</v>
      </c>
    </row>
    <row r="39" spans="2:12" x14ac:dyDescent="0.25">
      <c r="B39" s="1545" t="s">
        <v>179</v>
      </c>
      <c r="C39" s="3191">
        <v>4</v>
      </c>
      <c r="D39" s="3192">
        <v>42</v>
      </c>
      <c r="E39" s="3193">
        <v>111</v>
      </c>
      <c r="F39" s="3194">
        <v>157</v>
      </c>
      <c r="G39" s="3194">
        <v>4</v>
      </c>
      <c r="H39" s="3194">
        <v>73</v>
      </c>
      <c r="I39" s="3194">
        <v>77</v>
      </c>
      <c r="J39" s="3195">
        <v>49.044585987261144</v>
      </c>
      <c r="K39" s="3196">
        <v>80</v>
      </c>
      <c r="L39" s="3195">
        <v>50.955414012738856</v>
      </c>
    </row>
    <row r="40" spans="2:12" x14ac:dyDescent="0.25">
      <c r="B40" s="1545" t="s">
        <v>1585</v>
      </c>
      <c r="C40" s="3191">
        <v>15</v>
      </c>
      <c r="D40" s="3192">
        <v>77</v>
      </c>
      <c r="E40" s="3193">
        <v>153</v>
      </c>
      <c r="F40" s="3197">
        <v>245</v>
      </c>
      <c r="G40" s="3197">
        <v>9</v>
      </c>
      <c r="H40" s="3197">
        <v>46</v>
      </c>
      <c r="I40" s="3194">
        <v>55</v>
      </c>
      <c r="J40" s="3195">
        <v>22.448979591836736</v>
      </c>
      <c r="K40" s="3196">
        <v>190</v>
      </c>
      <c r="L40" s="3195">
        <v>77.551020408163268</v>
      </c>
    </row>
    <row r="41" spans="2:12" x14ac:dyDescent="0.25">
      <c r="B41" s="1545" t="s">
        <v>181</v>
      </c>
      <c r="C41" s="3191">
        <v>40</v>
      </c>
      <c r="D41" s="3192">
        <v>105</v>
      </c>
      <c r="E41" s="3193">
        <v>97</v>
      </c>
      <c r="F41" s="3194">
        <v>242</v>
      </c>
      <c r="G41" s="3194">
        <v>54</v>
      </c>
      <c r="H41" s="3194">
        <v>78</v>
      </c>
      <c r="I41" s="3194">
        <v>132</v>
      </c>
      <c r="J41" s="3195">
        <v>54.54545454545454</v>
      </c>
      <c r="K41" s="3196">
        <v>110</v>
      </c>
      <c r="L41" s="3195">
        <v>45.454545454545453</v>
      </c>
    </row>
    <row r="42" spans="2:12" x14ac:dyDescent="0.25">
      <c r="B42" s="1545" t="s">
        <v>1586</v>
      </c>
      <c r="C42" s="3191">
        <v>16</v>
      </c>
      <c r="D42" s="3192">
        <v>40</v>
      </c>
      <c r="E42" s="3193">
        <v>95</v>
      </c>
      <c r="F42" s="3194">
        <v>151</v>
      </c>
      <c r="G42" s="3194">
        <v>47</v>
      </c>
      <c r="H42" s="3194">
        <v>33</v>
      </c>
      <c r="I42" s="3194">
        <v>80</v>
      </c>
      <c r="J42" s="3195">
        <v>52.980132450331126</v>
      </c>
      <c r="K42" s="3196">
        <v>71</v>
      </c>
      <c r="L42" s="3195">
        <v>47.019867549668874</v>
      </c>
    </row>
    <row r="43" spans="2:12" x14ac:dyDescent="0.25">
      <c r="B43" s="1545" t="s">
        <v>183</v>
      </c>
      <c r="C43" s="3191">
        <v>22</v>
      </c>
      <c r="D43" s="3192">
        <v>89</v>
      </c>
      <c r="E43" s="3193">
        <v>95</v>
      </c>
      <c r="F43" s="3194">
        <v>206</v>
      </c>
      <c r="G43" s="3194">
        <v>35</v>
      </c>
      <c r="H43" s="3194">
        <v>75</v>
      </c>
      <c r="I43" s="3194">
        <v>110</v>
      </c>
      <c r="J43" s="3195">
        <v>53.398058252427184</v>
      </c>
      <c r="K43" s="3196">
        <v>96</v>
      </c>
      <c r="L43" s="3195">
        <v>46.601941747572816</v>
      </c>
    </row>
    <row r="44" spans="2:12" x14ac:dyDescent="0.25">
      <c r="B44" s="1545" t="s">
        <v>1587</v>
      </c>
      <c r="C44" s="3191">
        <v>5</v>
      </c>
      <c r="D44" s="3192">
        <v>30</v>
      </c>
      <c r="E44" s="3193">
        <v>78</v>
      </c>
      <c r="F44" s="3194">
        <v>113</v>
      </c>
      <c r="G44" s="3194">
        <v>2</v>
      </c>
      <c r="H44" s="3194">
        <v>54</v>
      </c>
      <c r="I44" s="3194">
        <v>56</v>
      </c>
      <c r="J44" s="3195">
        <v>49.557522123893804</v>
      </c>
      <c r="K44" s="3196">
        <v>57</v>
      </c>
      <c r="L44" s="3195">
        <v>50.442477876106196</v>
      </c>
    </row>
    <row r="45" spans="2:12" x14ac:dyDescent="0.25">
      <c r="B45" s="1545" t="s">
        <v>185</v>
      </c>
      <c r="C45" s="3191">
        <v>16</v>
      </c>
      <c r="D45" s="3192">
        <v>76</v>
      </c>
      <c r="E45" s="3193">
        <v>139</v>
      </c>
      <c r="F45" s="3194">
        <v>231</v>
      </c>
      <c r="G45" s="3194">
        <v>25</v>
      </c>
      <c r="H45" s="3194">
        <v>93</v>
      </c>
      <c r="I45" s="3194">
        <v>118</v>
      </c>
      <c r="J45" s="3195">
        <v>51.082251082251084</v>
      </c>
      <c r="K45" s="3196">
        <v>113</v>
      </c>
      <c r="L45" s="3195">
        <v>48.917748917748916</v>
      </c>
    </row>
    <row r="46" spans="2:12" x14ac:dyDescent="0.25">
      <c r="B46" s="1545" t="s">
        <v>1588</v>
      </c>
      <c r="C46" s="3191">
        <v>12</v>
      </c>
      <c r="D46" s="3192">
        <v>58</v>
      </c>
      <c r="E46" s="3193">
        <v>97</v>
      </c>
      <c r="F46" s="3194">
        <v>167</v>
      </c>
      <c r="G46" s="3194">
        <v>11</v>
      </c>
      <c r="H46" s="3194">
        <v>42</v>
      </c>
      <c r="I46" s="3194">
        <v>53</v>
      </c>
      <c r="J46" s="3195">
        <v>31.736526946107784</v>
      </c>
      <c r="K46" s="3196">
        <v>114</v>
      </c>
      <c r="L46" s="3195">
        <v>68.263473053892227</v>
      </c>
    </row>
    <row r="47" spans="2:12" x14ac:dyDescent="0.25">
      <c r="B47" s="1545" t="s">
        <v>1589</v>
      </c>
      <c r="C47" s="3191">
        <v>43</v>
      </c>
      <c r="D47" s="3192">
        <v>52</v>
      </c>
      <c r="E47" s="3193">
        <v>71</v>
      </c>
      <c r="F47" s="3194">
        <v>166</v>
      </c>
      <c r="G47" s="3194">
        <v>17</v>
      </c>
      <c r="H47" s="3194">
        <v>39</v>
      </c>
      <c r="I47" s="3194">
        <v>56</v>
      </c>
      <c r="J47" s="3195">
        <v>33.734939759036145</v>
      </c>
      <c r="K47" s="3196">
        <v>110</v>
      </c>
      <c r="L47" s="3195">
        <v>66.265060240963862</v>
      </c>
    </row>
    <row r="48" spans="2:12" x14ac:dyDescent="0.25">
      <c r="B48" s="1545" t="s">
        <v>188</v>
      </c>
      <c r="C48" s="3191">
        <v>6</v>
      </c>
      <c r="D48" s="3192">
        <v>33</v>
      </c>
      <c r="E48" s="3193">
        <v>46</v>
      </c>
      <c r="F48" s="3197">
        <v>85</v>
      </c>
      <c r="G48" s="3197">
        <v>11</v>
      </c>
      <c r="H48" s="3197">
        <v>30</v>
      </c>
      <c r="I48" s="3194">
        <v>41</v>
      </c>
      <c r="J48" s="3195">
        <v>48.235294117647058</v>
      </c>
      <c r="K48" s="3196">
        <v>44</v>
      </c>
      <c r="L48" s="3195">
        <v>51.764705882352949</v>
      </c>
    </row>
    <row r="49" spans="2:12" x14ac:dyDescent="0.25">
      <c r="B49" s="1545" t="s">
        <v>189</v>
      </c>
      <c r="C49" s="3191">
        <v>3</v>
      </c>
      <c r="D49" s="3192">
        <v>56</v>
      </c>
      <c r="E49" s="3193">
        <v>63</v>
      </c>
      <c r="F49" s="3194">
        <v>122</v>
      </c>
      <c r="G49" s="3194">
        <v>1</v>
      </c>
      <c r="H49" s="3194">
        <v>49</v>
      </c>
      <c r="I49" s="3194">
        <v>50</v>
      </c>
      <c r="J49" s="3195">
        <v>40.983606557377051</v>
      </c>
      <c r="K49" s="3196">
        <v>72</v>
      </c>
      <c r="L49" s="3195">
        <v>59.016393442622949</v>
      </c>
    </row>
    <row r="50" spans="2:12" x14ac:dyDescent="0.25">
      <c r="B50" s="1545" t="s">
        <v>1590</v>
      </c>
      <c r="C50" s="3191">
        <v>1</v>
      </c>
      <c r="D50" s="3192">
        <v>41</v>
      </c>
      <c r="E50" s="3193">
        <v>53</v>
      </c>
      <c r="F50" s="3194">
        <v>95</v>
      </c>
      <c r="G50" s="3194">
        <v>4</v>
      </c>
      <c r="H50" s="3194">
        <v>36</v>
      </c>
      <c r="I50" s="3194">
        <v>40</v>
      </c>
      <c r="J50" s="3195">
        <v>42.105263157894733</v>
      </c>
      <c r="K50" s="3196">
        <v>55</v>
      </c>
      <c r="L50" s="3195">
        <v>57.894736842105267</v>
      </c>
    </row>
    <row r="51" spans="2:12" x14ac:dyDescent="0.25">
      <c r="B51" s="1545" t="s">
        <v>191</v>
      </c>
      <c r="C51" s="3191">
        <v>6</v>
      </c>
      <c r="D51" s="3192">
        <v>56</v>
      </c>
      <c r="E51" s="3193">
        <v>83</v>
      </c>
      <c r="F51" s="3194">
        <v>145</v>
      </c>
      <c r="G51" s="3194">
        <v>0</v>
      </c>
      <c r="H51" s="3194">
        <v>39</v>
      </c>
      <c r="I51" s="3194">
        <v>39</v>
      </c>
      <c r="J51" s="3195">
        <v>26.896551724137929</v>
      </c>
      <c r="K51" s="3196">
        <v>106</v>
      </c>
      <c r="L51" s="3195">
        <v>73.103448275862064</v>
      </c>
    </row>
    <row r="52" spans="2:12" ht="15.75" thickBot="1" x14ac:dyDescent="0.3">
      <c r="B52" s="1546" t="s">
        <v>1591</v>
      </c>
      <c r="C52" s="3198">
        <v>9</v>
      </c>
      <c r="D52" s="3199">
        <v>34</v>
      </c>
      <c r="E52" s="3200">
        <v>67</v>
      </c>
      <c r="F52" s="3201">
        <v>110</v>
      </c>
      <c r="G52" s="3201">
        <v>10</v>
      </c>
      <c r="H52" s="3201">
        <v>37</v>
      </c>
      <c r="I52" s="3201">
        <v>47</v>
      </c>
      <c r="J52" s="3202">
        <v>42.727272727272727</v>
      </c>
      <c r="K52" s="3203">
        <v>63</v>
      </c>
      <c r="L52" s="3202">
        <v>57.272727272727273</v>
      </c>
    </row>
    <row r="53" spans="2:12" ht="15.75" thickBot="1" x14ac:dyDescent="0.3">
      <c r="B53" s="3204" t="s">
        <v>14</v>
      </c>
      <c r="C53" s="3205">
        <v>910</v>
      </c>
      <c r="D53" s="3206">
        <v>1810</v>
      </c>
      <c r="E53" s="3207">
        <v>2955</v>
      </c>
      <c r="F53" s="3208">
        <v>5675</v>
      </c>
      <c r="G53" s="3208">
        <v>654</v>
      </c>
      <c r="H53" s="3208">
        <v>1891</v>
      </c>
      <c r="I53" s="3208">
        <v>2545</v>
      </c>
      <c r="J53" s="3209">
        <v>44.845814977973568</v>
      </c>
      <c r="K53" s="3208">
        <v>3130</v>
      </c>
      <c r="L53" s="3209">
        <v>55.154185022026439</v>
      </c>
    </row>
    <row r="55" spans="2:12" ht="38.25" customHeight="1" x14ac:dyDescent="0.25">
      <c r="B55" s="7705" t="s">
        <v>2837</v>
      </c>
      <c r="C55" s="7758"/>
      <c r="D55" s="7758"/>
      <c r="E55" s="7758"/>
      <c r="F55" s="7758"/>
      <c r="G55" s="7758"/>
      <c r="H55" s="7758"/>
      <c r="I55" s="7758"/>
      <c r="J55" s="7758"/>
      <c r="K55" s="7758"/>
      <c r="L55" s="7758"/>
    </row>
  </sheetData>
  <mergeCells count="18">
    <mergeCell ref="B55:L55"/>
    <mergeCell ref="F31:F32"/>
    <mergeCell ref="G31:J31"/>
    <mergeCell ref="K31:L31"/>
    <mergeCell ref="B31:B32"/>
    <mergeCell ref="C31:C32"/>
    <mergeCell ref="D31:D32"/>
    <mergeCell ref="E31:E32"/>
    <mergeCell ref="B4:B6"/>
    <mergeCell ref="C4:Q4"/>
    <mergeCell ref="C5:C6"/>
    <mergeCell ref="D5:E5"/>
    <mergeCell ref="F5:G5"/>
    <mergeCell ref="H5:I5"/>
    <mergeCell ref="J5:K5"/>
    <mergeCell ref="L5:M5"/>
    <mergeCell ref="N5:O5"/>
    <mergeCell ref="P5:Q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26"/>
  <sheetViews>
    <sheetView topLeftCell="A7" workbookViewId="0">
      <selection activeCell="A6" sqref="A6"/>
    </sheetView>
  </sheetViews>
  <sheetFormatPr defaultRowHeight="15" x14ac:dyDescent="0.25"/>
  <cols>
    <col min="2" max="2" width="21.28515625" customWidth="1"/>
    <col min="3" max="20" width="6.28515625" customWidth="1"/>
  </cols>
  <sheetData>
    <row r="2" spans="2:20" x14ac:dyDescent="0.25">
      <c r="B2" s="7943" t="s">
        <v>1592</v>
      </c>
      <c r="C2" s="7943"/>
      <c r="D2" s="7943"/>
      <c r="E2" s="7943"/>
      <c r="F2" s="7943"/>
      <c r="G2" s="7943"/>
      <c r="H2" s="7943"/>
      <c r="I2" s="7943"/>
      <c r="J2" s="7943"/>
      <c r="K2" s="7943"/>
      <c r="L2" s="7943"/>
      <c r="M2" s="7943"/>
      <c r="N2" s="7943"/>
      <c r="O2" s="7943"/>
      <c r="P2" s="7943"/>
      <c r="Q2" s="7943"/>
      <c r="R2" s="7943"/>
      <c r="S2" s="7943"/>
    </row>
    <row r="3" spans="2:20" ht="15.75" thickBot="1" x14ac:dyDescent="0.3"/>
    <row r="4" spans="2:20" ht="37.5" customHeight="1" x14ac:dyDescent="0.25">
      <c r="B4" s="7919" t="s">
        <v>1373</v>
      </c>
      <c r="C4" s="7937" t="s">
        <v>1593</v>
      </c>
      <c r="D4" s="7938"/>
      <c r="E4" s="7944" t="s">
        <v>1386</v>
      </c>
      <c r="F4" s="7946" t="s">
        <v>1594</v>
      </c>
      <c r="G4" s="7947"/>
      <c r="H4" s="7939" t="s">
        <v>1386</v>
      </c>
      <c r="I4" s="7946" t="s">
        <v>1595</v>
      </c>
      <c r="J4" s="7947"/>
      <c r="K4" s="7939" t="s">
        <v>1386</v>
      </c>
      <c r="L4" s="7946" t="s">
        <v>1577</v>
      </c>
      <c r="M4" s="7947"/>
      <c r="N4" s="7939" t="s">
        <v>1386</v>
      </c>
      <c r="O4" s="7937" t="s">
        <v>1596</v>
      </c>
      <c r="P4" s="7938"/>
      <c r="Q4" s="7939" t="s">
        <v>1388</v>
      </c>
      <c r="R4" s="7937" t="s">
        <v>1597</v>
      </c>
      <c r="S4" s="7938"/>
      <c r="T4" s="7941" t="s">
        <v>1388</v>
      </c>
    </row>
    <row r="5" spans="2:20" ht="23.25" customHeight="1" thickBot="1" x14ac:dyDescent="0.3">
      <c r="B5" s="7925"/>
      <c r="C5" s="3210" t="s">
        <v>1</v>
      </c>
      <c r="D5" s="3211" t="s">
        <v>2360</v>
      </c>
      <c r="E5" s="7945"/>
      <c r="F5" s="3210" t="s">
        <v>1</v>
      </c>
      <c r="G5" s="3211" t="s">
        <v>2360</v>
      </c>
      <c r="H5" s="7940"/>
      <c r="I5" s="3210" t="s">
        <v>1</v>
      </c>
      <c r="J5" s="3211" t="s">
        <v>2360</v>
      </c>
      <c r="K5" s="7940"/>
      <c r="L5" s="3210" t="s">
        <v>1</v>
      </c>
      <c r="M5" s="3211" t="s">
        <v>2360</v>
      </c>
      <c r="N5" s="7940"/>
      <c r="O5" s="3210" t="s">
        <v>1</v>
      </c>
      <c r="P5" s="3211" t="s">
        <v>2360</v>
      </c>
      <c r="Q5" s="7940"/>
      <c r="R5" s="3210" t="s">
        <v>1</v>
      </c>
      <c r="S5" s="3211" t="s">
        <v>2360</v>
      </c>
      <c r="T5" s="7942"/>
    </row>
    <row r="6" spans="2:20" ht="15.75" thickBot="1" x14ac:dyDescent="0.3">
      <c r="B6" s="3141" t="s">
        <v>173</v>
      </c>
      <c r="C6" s="3212">
        <v>8115</v>
      </c>
      <c r="D6" s="3213">
        <v>8079</v>
      </c>
      <c r="E6" s="3214">
        <v>-0.44362292051755503</v>
      </c>
      <c r="F6" s="3215">
        <v>599</v>
      </c>
      <c r="G6" s="3216">
        <v>533</v>
      </c>
      <c r="H6" s="3217">
        <v>-11.018363939899828</v>
      </c>
      <c r="I6" s="3212">
        <v>376</v>
      </c>
      <c r="J6" s="3218">
        <v>496</v>
      </c>
      <c r="K6" s="3217">
        <v>31.914893617021278</v>
      </c>
      <c r="L6" s="3212">
        <v>975</v>
      </c>
      <c r="M6" s="3218">
        <v>1029</v>
      </c>
      <c r="N6" s="3217">
        <v>5.538461538461533</v>
      </c>
      <c r="O6" s="3219">
        <v>7.3813924830560689</v>
      </c>
      <c r="P6" s="3220">
        <v>6.5973511573214498</v>
      </c>
      <c r="Q6" s="3217">
        <v>-0.78404132573461904</v>
      </c>
      <c r="R6" s="3219">
        <v>12.014787430683919</v>
      </c>
      <c r="S6" s="3220">
        <v>12.736724842183438</v>
      </c>
      <c r="T6" s="3221">
        <v>0.7219374114995194</v>
      </c>
    </row>
    <row r="7" spans="2:20" x14ac:dyDescent="0.25">
      <c r="B7" s="3167" t="s">
        <v>174</v>
      </c>
      <c r="C7" s="3222">
        <v>4055</v>
      </c>
      <c r="D7" s="3223">
        <v>4069</v>
      </c>
      <c r="E7" s="3224">
        <v>0.34525277435264456</v>
      </c>
      <c r="F7" s="3225">
        <v>363</v>
      </c>
      <c r="G7" s="3226">
        <v>318</v>
      </c>
      <c r="H7" s="3227">
        <v>-12.396694214876035</v>
      </c>
      <c r="I7" s="3222">
        <v>372</v>
      </c>
      <c r="J7" s="3228">
        <v>372</v>
      </c>
      <c r="K7" s="3227">
        <v>0</v>
      </c>
      <c r="L7" s="3222">
        <v>735</v>
      </c>
      <c r="M7" s="3228">
        <v>690</v>
      </c>
      <c r="N7" s="3227">
        <v>-6.1224489795918373</v>
      </c>
      <c r="O7" s="3229">
        <v>8.9519112207151661</v>
      </c>
      <c r="P7" s="3230">
        <v>7.8151880068812973</v>
      </c>
      <c r="Q7" s="3227">
        <v>-1.1367232138338688</v>
      </c>
      <c r="R7" s="3229">
        <v>18.125770653514181</v>
      </c>
      <c r="S7" s="3230">
        <v>16.957483411157533</v>
      </c>
      <c r="T7" s="3231">
        <v>-1.1682872423566479</v>
      </c>
    </row>
    <row r="8" spans="2:20" x14ac:dyDescent="0.25">
      <c r="B8" s="3152" t="s">
        <v>175</v>
      </c>
      <c r="C8" s="3232">
        <v>2988</v>
      </c>
      <c r="D8" s="3233">
        <v>2742</v>
      </c>
      <c r="E8" s="3234">
        <v>-8.232931726907637</v>
      </c>
      <c r="F8" s="3235">
        <v>339</v>
      </c>
      <c r="G8" s="3236">
        <v>351</v>
      </c>
      <c r="H8" s="3237">
        <v>3.5398230088495666</v>
      </c>
      <c r="I8" s="3232">
        <v>245</v>
      </c>
      <c r="J8" s="3238">
        <v>124</v>
      </c>
      <c r="K8" s="3237">
        <v>-49.387755102040821</v>
      </c>
      <c r="L8" s="3232">
        <v>584</v>
      </c>
      <c r="M8" s="3238">
        <v>475</v>
      </c>
      <c r="N8" s="3237">
        <v>-18.664383561643831</v>
      </c>
      <c r="O8" s="3239">
        <v>11.345381526104417</v>
      </c>
      <c r="P8" s="3240">
        <v>12.800875273522976</v>
      </c>
      <c r="Q8" s="3237">
        <v>1.4554937474185596</v>
      </c>
      <c r="R8" s="3229">
        <v>19.544846050870145</v>
      </c>
      <c r="S8" s="3230">
        <v>17.323121808898616</v>
      </c>
      <c r="T8" s="3241">
        <v>-2.2217242419715291</v>
      </c>
    </row>
    <row r="9" spans="2:20" x14ac:dyDescent="0.25">
      <c r="B9" s="3152" t="s">
        <v>176</v>
      </c>
      <c r="C9" s="3232">
        <v>2983</v>
      </c>
      <c r="D9" s="3233">
        <v>2919</v>
      </c>
      <c r="E9" s="3234">
        <v>-2.145491116325843</v>
      </c>
      <c r="F9" s="3235">
        <v>114</v>
      </c>
      <c r="G9" s="3236">
        <v>136</v>
      </c>
      <c r="H9" s="3237">
        <v>19.298245614035082</v>
      </c>
      <c r="I9" s="3232">
        <v>440</v>
      </c>
      <c r="J9" s="3238">
        <v>571</v>
      </c>
      <c r="K9" s="3237">
        <v>29.772727272727252</v>
      </c>
      <c r="L9" s="3232">
        <v>554</v>
      </c>
      <c r="M9" s="3238">
        <v>707</v>
      </c>
      <c r="N9" s="3237">
        <v>27.61732851985559</v>
      </c>
      <c r="O9" s="3239">
        <v>3.8216560509554141</v>
      </c>
      <c r="P9" s="3240">
        <v>4.6591298389859546</v>
      </c>
      <c r="Q9" s="3237">
        <v>0.83747378803054051</v>
      </c>
      <c r="R9" s="3229">
        <v>18.57190747569561</v>
      </c>
      <c r="S9" s="3230">
        <v>24.220623501199039</v>
      </c>
      <c r="T9" s="3241">
        <v>5.648716025503429</v>
      </c>
    </row>
    <row r="10" spans="2:20" ht="15.75" thickBot="1" x14ac:dyDescent="0.3">
      <c r="B10" s="3157" t="s">
        <v>177</v>
      </c>
      <c r="C10" s="3242">
        <v>2578</v>
      </c>
      <c r="D10" s="3243">
        <v>2191</v>
      </c>
      <c r="E10" s="3244">
        <v>-15.011636927851043</v>
      </c>
      <c r="F10" s="3245">
        <v>143</v>
      </c>
      <c r="G10" s="3246">
        <v>88</v>
      </c>
      <c r="H10" s="3247">
        <v>-38.46153846153846</v>
      </c>
      <c r="I10" s="3242">
        <v>138</v>
      </c>
      <c r="J10" s="3248">
        <v>122</v>
      </c>
      <c r="K10" s="3247">
        <v>-11.594202898550719</v>
      </c>
      <c r="L10" s="3242">
        <v>281</v>
      </c>
      <c r="M10" s="3248">
        <v>210</v>
      </c>
      <c r="N10" s="3247">
        <v>-25.266903914590742</v>
      </c>
      <c r="O10" s="3249">
        <v>5.5469356089992239</v>
      </c>
      <c r="P10" s="3250">
        <v>4.0164308534915563</v>
      </c>
      <c r="Q10" s="3247">
        <v>-1.5305047555076676</v>
      </c>
      <c r="R10" s="3249">
        <v>10.899922420480992</v>
      </c>
      <c r="S10" s="3250">
        <v>9.5846645367412133</v>
      </c>
      <c r="T10" s="3251">
        <v>-1.315257883739779</v>
      </c>
    </row>
    <row r="11" spans="2:20" x14ac:dyDescent="0.25">
      <c r="B11" s="3167" t="s">
        <v>178</v>
      </c>
      <c r="C11" s="3252">
        <v>1193</v>
      </c>
      <c r="D11" s="3253">
        <v>1246</v>
      </c>
      <c r="E11" s="3224">
        <v>4.4425817267393057</v>
      </c>
      <c r="F11" s="3254">
        <v>89</v>
      </c>
      <c r="G11" s="3255">
        <v>165</v>
      </c>
      <c r="H11" s="3227">
        <v>85.393258426966298</v>
      </c>
      <c r="I11" s="3252">
        <v>72</v>
      </c>
      <c r="J11" s="3256">
        <v>164</v>
      </c>
      <c r="K11" s="3257">
        <v>127.77777777777777</v>
      </c>
      <c r="L11" s="3252">
        <v>161</v>
      </c>
      <c r="M11" s="3256">
        <v>329</v>
      </c>
      <c r="N11" s="3227">
        <v>104.34782608695653</v>
      </c>
      <c r="O11" s="3258">
        <v>7.4601844090528084</v>
      </c>
      <c r="P11" s="3259">
        <v>13.242375601926163</v>
      </c>
      <c r="Q11" s="3227">
        <v>5.7821911928733547</v>
      </c>
      <c r="R11" s="3258">
        <v>13.495389773679801</v>
      </c>
      <c r="S11" s="3259">
        <v>26.40449438202247</v>
      </c>
      <c r="T11" s="3231">
        <v>12.90910460834267</v>
      </c>
    </row>
    <row r="12" spans="2:20" x14ac:dyDescent="0.25">
      <c r="B12" s="3152" t="s">
        <v>179</v>
      </c>
      <c r="C12" s="3232">
        <v>1304</v>
      </c>
      <c r="D12" s="3233">
        <v>1554</v>
      </c>
      <c r="E12" s="3234">
        <v>19.171779141104281</v>
      </c>
      <c r="F12" s="3235">
        <v>83</v>
      </c>
      <c r="G12" s="3236">
        <v>77</v>
      </c>
      <c r="H12" s="3237">
        <v>-7.228915662650607</v>
      </c>
      <c r="I12" s="3232">
        <v>136</v>
      </c>
      <c r="J12" s="3238">
        <v>80</v>
      </c>
      <c r="K12" s="3237">
        <v>-41.17647058823529</v>
      </c>
      <c r="L12" s="3232">
        <v>219</v>
      </c>
      <c r="M12" s="3238">
        <v>157</v>
      </c>
      <c r="N12" s="3237">
        <v>-28.310502283105023</v>
      </c>
      <c r="O12" s="3239">
        <v>6.3650306748466248</v>
      </c>
      <c r="P12" s="3240">
        <v>4.954954954954955</v>
      </c>
      <c r="Q12" s="3237">
        <v>-1.4100757198916698</v>
      </c>
      <c r="R12" s="3229">
        <v>16.794478527607364</v>
      </c>
      <c r="S12" s="3230">
        <v>10.102960102960102</v>
      </c>
      <c r="T12" s="3241">
        <v>-6.6915184246472617</v>
      </c>
    </row>
    <row r="13" spans="2:20" x14ac:dyDescent="0.25">
      <c r="B13" s="3152" t="s">
        <v>180</v>
      </c>
      <c r="C13" s="3232">
        <v>1713</v>
      </c>
      <c r="D13" s="3233">
        <v>1712</v>
      </c>
      <c r="E13" s="3234">
        <v>-5.8377116170461818E-2</v>
      </c>
      <c r="F13" s="3235">
        <v>93</v>
      </c>
      <c r="G13" s="3236">
        <v>55</v>
      </c>
      <c r="H13" s="3237">
        <v>-40.86021505376344</v>
      </c>
      <c r="I13" s="3232">
        <v>209</v>
      </c>
      <c r="J13" s="3238">
        <v>190</v>
      </c>
      <c r="K13" s="3237">
        <v>-9.0909090909090935</v>
      </c>
      <c r="L13" s="3232">
        <v>302</v>
      </c>
      <c r="M13" s="3238">
        <v>245</v>
      </c>
      <c r="N13" s="3237">
        <v>-18.874172185430467</v>
      </c>
      <c r="O13" s="3239">
        <v>5.4290718038528896</v>
      </c>
      <c r="P13" s="3240">
        <v>3.2126168224299061</v>
      </c>
      <c r="Q13" s="3237">
        <v>-2.2164549814229835</v>
      </c>
      <c r="R13" s="3229">
        <v>17.629889083479274</v>
      </c>
      <c r="S13" s="3230">
        <v>14.310747663551401</v>
      </c>
      <c r="T13" s="3241">
        <v>-3.3191414199278721</v>
      </c>
    </row>
    <row r="14" spans="2:20" x14ac:dyDescent="0.25">
      <c r="B14" s="3152" t="s">
        <v>181</v>
      </c>
      <c r="C14" s="3232">
        <v>1177</v>
      </c>
      <c r="D14" s="3233">
        <v>1270</v>
      </c>
      <c r="E14" s="3234">
        <v>7.9014443500424818</v>
      </c>
      <c r="F14" s="3235">
        <v>148</v>
      </c>
      <c r="G14" s="3236">
        <v>132</v>
      </c>
      <c r="H14" s="3237">
        <v>-10.810810810810807</v>
      </c>
      <c r="I14" s="3232">
        <v>118</v>
      </c>
      <c r="J14" s="3238">
        <v>110</v>
      </c>
      <c r="K14" s="3237">
        <v>-6.7796610169491629</v>
      </c>
      <c r="L14" s="3232">
        <v>266</v>
      </c>
      <c r="M14" s="3238">
        <v>242</v>
      </c>
      <c r="N14" s="3237">
        <v>-9.0225563909774422</v>
      </c>
      <c r="O14" s="3239">
        <v>12.574341546304163</v>
      </c>
      <c r="P14" s="3240">
        <v>10.393700787401574</v>
      </c>
      <c r="Q14" s="3237">
        <v>-2.1806407589025891</v>
      </c>
      <c r="R14" s="3229">
        <v>22.59983007646559</v>
      </c>
      <c r="S14" s="3230">
        <v>19.055118110236222</v>
      </c>
      <c r="T14" s="3241">
        <v>-3.544711966229368</v>
      </c>
    </row>
    <row r="15" spans="2:20" x14ac:dyDescent="0.25">
      <c r="B15" s="3152" t="s">
        <v>182</v>
      </c>
      <c r="C15" s="3232">
        <v>1825</v>
      </c>
      <c r="D15" s="3233">
        <v>1502</v>
      </c>
      <c r="E15" s="3234">
        <v>-17.69863013698631</v>
      </c>
      <c r="F15" s="3235">
        <v>80</v>
      </c>
      <c r="G15" s="3236">
        <v>80</v>
      </c>
      <c r="H15" s="3237">
        <v>0</v>
      </c>
      <c r="I15" s="3232">
        <v>106</v>
      </c>
      <c r="J15" s="3238">
        <v>71</v>
      </c>
      <c r="K15" s="3237">
        <v>-33.018867924528308</v>
      </c>
      <c r="L15" s="3232">
        <v>186</v>
      </c>
      <c r="M15" s="3238">
        <v>151</v>
      </c>
      <c r="N15" s="3237">
        <v>-18.817204301075279</v>
      </c>
      <c r="O15" s="3239">
        <v>4.3835616438356162</v>
      </c>
      <c r="P15" s="3240">
        <v>5.3262316910785614</v>
      </c>
      <c r="Q15" s="3237">
        <v>0.94267004724294523</v>
      </c>
      <c r="R15" s="3229">
        <v>10.191780821917808</v>
      </c>
      <c r="S15" s="3230">
        <v>10.053262316910786</v>
      </c>
      <c r="T15" s="3241">
        <v>-0.13851850500702234</v>
      </c>
    </row>
    <row r="16" spans="2:20" ht="15.75" thickBot="1" x14ac:dyDescent="0.3">
      <c r="B16" s="3157" t="s">
        <v>183</v>
      </c>
      <c r="C16" s="3260">
        <v>1944</v>
      </c>
      <c r="D16" s="3261">
        <v>2048</v>
      </c>
      <c r="E16" s="3244">
        <v>5.3497942386831312</v>
      </c>
      <c r="F16" s="3262">
        <v>172</v>
      </c>
      <c r="G16" s="3263">
        <v>110</v>
      </c>
      <c r="H16" s="3247">
        <v>-36.046511627906973</v>
      </c>
      <c r="I16" s="3260">
        <v>158</v>
      </c>
      <c r="J16" s="3264">
        <v>96</v>
      </c>
      <c r="K16" s="3247">
        <v>-39.24050632911392</v>
      </c>
      <c r="L16" s="3260">
        <v>330</v>
      </c>
      <c r="M16" s="3264">
        <v>206</v>
      </c>
      <c r="N16" s="3247">
        <v>-37.575757575757571</v>
      </c>
      <c r="O16" s="3265">
        <v>8.8477366255144041</v>
      </c>
      <c r="P16" s="3266">
        <v>5.37109375</v>
      </c>
      <c r="Q16" s="3247">
        <v>-3.4766428755144041</v>
      </c>
      <c r="R16" s="3265">
        <v>16.97530864197531</v>
      </c>
      <c r="S16" s="3266">
        <v>10.05859375</v>
      </c>
      <c r="T16" s="3251">
        <v>-6.9167148919753103</v>
      </c>
    </row>
    <row r="17" spans="2:20" x14ac:dyDescent="0.25">
      <c r="B17" s="3167" t="s">
        <v>184</v>
      </c>
      <c r="C17" s="3222">
        <v>939</v>
      </c>
      <c r="D17" s="3223">
        <v>1020</v>
      </c>
      <c r="E17" s="3267">
        <v>8.6261980830670808</v>
      </c>
      <c r="F17" s="3225">
        <v>25</v>
      </c>
      <c r="G17" s="3226">
        <v>56</v>
      </c>
      <c r="H17" s="3268">
        <v>124.00000000000003</v>
      </c>
      <c r="I17" s="3222">
        <v>62</v>
      </c>
      <c r="J17" s="3228">
        <v>57</v>
      </c>
      <c r="K17" s="3268">
        <v>-8.0645161290322562</v>
      </c>
      <c r="L17" s="3222">
        <v>87</v>
      </c>
      <c r="M17" s="3228">
        <v>113</v>
      </c>
      <c r="N17" s="3268">
        <v>29.885057471264389</v>
      </c>
      <c r="O17" s="3229">
        <v>2.6624068157614484</v>
      </c>
      <c r="P17" s="3230">
        <v>5.4901960784313726</v>
      </c>
      <c r="Q17" s="3268">
        <v>2.8277892626699241</v>
      </c>
      <c r="R17" s="3229">
        <v>9.2651757188498394</v>
      </c>
      <c r="S17" s="3230">
        <v>11.078431372549019</v>
      </c>
      <c r="T17" s="3269">
        <v>1.81325565369918</v>
      </c>
    </row>
    <row r="18" spans="2:20" x14ac:dyDescent="0.25">
      <c r="B18" s="3152" t="s">
        <v>185</v>
      </c>
      <c r="C18" s="3232">
        <v>1137</v>
      </c>
      <c r="D18" s="3233">
        <v>1139</v>
      </c>
      <c r="E18" s="3234">
        <v>0.17590149516270515</v>
      </c>
      <c r="F18" s="3235">
        <v>142</v>
      </c>
      <c r="G18" s="3236">
        <v>118</v>
      </c>
      <c r="H18" s="3237">
        <v>-16.901408450704224</v>
      </c>
      <c r="I18" s="3235">
        <v>78</v>
      </c>
      <c r="J18" s="3238">
        <v>113</v>
      </c>
      <c r="K18" s="3237">
        <v>44.871794871794862</v>
      </c>
      <c r="L18" s="3232">
        <v>220</v>
      </c>
      <c r="M18" s="3238">
        <v>231</v>
      </c>
      <c r="N18" s="3237">
        <v>5</v>
      </c>
      <c r="O18" s="3239">
        <v>12.48900615655233</v>
      </c>
      <c r="P18" s="3240">
        <v>10.359964881474978</v>
      </c>
      <c r="Q18" s="3237">
        <v>-2.129041275077352</v>
      </c>
      <c r="R18" s="3229">
        <v>19.349164467897978</v>
      </c>
      <c r="S18" s="3230">
        <v>20.28094820017559</v>
      </c>
      <c r="T18" s="3241">
        <v>0.93178373227761213</v>
      </c>
    </row>
    <row r="19" spans="2:20" x14ac:dyDescent="0.25">
      <c r="B19" s="3152" t="s">
        <v>186</v>
      </c>
      <c r="C19" s="3232">
        <v>1191</v>
      </c>
      <c r="D19" s="3233">
        <v>1318</v>
      </c>
      <c r="E19" s="3234">
        <v>10.663308144416447</v>
      </c>
      <c r="F19" s="3235">
        <v>34</v>
      </c>
      <c r="G19" s="3236">
        <v>53</v>
      </c>
      <c r="H19" s="3237">
        <v>55.882352941176464</v>
      </c>
      <c r="I19" s="3232">
        <v>72</v>
      </c>
      <c r="J19" s="3238">
        <v>114</v>
      </c>
      <c r="K19" s="3237">
        <v>58.333333333333314</v>
      </c>
      <c r="L19" s="3232">
        <v>106</v>
      </c>
      <c r="M19" s="3238">
        <v>167</v>
      </c>
      <c r="N19" s="3237">
        <v>57.547169811320742</v>
      </c>
      <c r="O19" s="3239">
        <v>2.8547439126784218</v>
      </c>
      <c r="P19" s="3240">
        <v>4.0212443095599388</v>
      </c>
      <c r="Q19" s="3237">
        <v>1.1665003968815171</v>
      </c>
      <c r="R19" s="3229">
        <v>8.9000839630562556</v>
      </c>
      <c r="S19" s="3230">
        <v>12.670713201820941</v>
      </c>
      <c r="T19" s="3241">
        <v>3.7706292387646858</v>
      </c>
    </row>
    <row r="20" spans="2:20" x14ac:dyDescent="0.25">
      <c r="B20" s="3152" t="s">
        <v>187</v>
      </c>
      <c r="C20" s="3232">
        <v>780</v>
      </c>
      <c r="D20" s="3233">
        <v>925</v>
      </c>
      <c r="E20" s="3234">
        <v>18.589743589743591</v>
      </c>
      <c r="F20" s="3235">
        <v>77</v>
      </c>
      <c r="G20" s="3236">
        <v>56</v>
      </c>
      <c r="H20" s="3237">
        <v>-27.272727272727266</v>
      </c>
      <c r="I20" s="3232">
        <v>80</v>
      </c>
      <c r="J20" s="3238">
        <v>110</v>
      </c>
      <c r="K20" s="3237">
        <v>37.5</v>
      </c>
      <c r="L20" s="3232">
        <v>157</v>
      </c>
      <c r="M20" s="3238">
        <v>166</v>
      </c>
      <c r="N20" s="3237">
        <v>5.7324840764331242</v>
      </c>
      <c r="O20" s="3239">
        <v>9.8717948717948723</v>
      </c>
      <c r="P20" s="3240">
        <v>6.0540540540540544</v>
      </c>
      <c r="Q20" s="3237">
        <v>-3.8177408177408179</v>
      </c>
      <c r="R20" s="3229">
        <v>20.128205128205128</v>
      </c>
      <c r="S20" s="3230">
        <v>17.945945945945947</v>
      </c>
      <c r="T20" s="3241">
        <v>-2.1822591822591804</v>
      </c>
    </row>
    <row r="21" spans="2:20" x14ac:dyDescent="0.25">
      <c r="B21" s="3152" t="s">
        <v>188</v>
      </c>
      <c r="C21" s="3232">
        <v>608</v>
      </c>
      <c r="D21" s="3233">
        <v>704</v>
      </c>
      <c r="E21" s="3234">
        <v>15.789473684210535</v>
      </c>
      <c r="F21" s="3235">
        <v>83</v>
      </c>
      <c r="G21" s="3236">
        <v>41</v>
      </c>
      <c r="H21" s="3237">
        <v>-50.602409638554221</v>
      </c>
      <c r="I21" s="3232">
        <v>47</v>
      </c>
      <c r="J21" s="3238">
        <v>44</v>
      </c>
      <c r="K21" s="3237">
        <v>-6.3829787234042499</v>
      </c>
      <c r="L21" s="3232">
        <v>130</v>
      </c>
      <c r="M21" s="3238">
        <v>85</v>
      </c>
      <c r="N21" s="3237">
        <v>-34.615384615384613</v>
      </c>
      <c r="O21" s="3239">
        <v>13.651315789473683</v>
      </c>
      <c r="P21" s="3240">
        <v>5.8238636363636358</v>
      </c>
      <c r="Q21" s="3237">
        <v>-7.8274521531100474</v>
      </c>
      <c r="R21" s="3229">
        <v>21.381578947368421</v>
      </c>
      <c r="S21" s="3230">
        <v>12.073863636363637</v>
      </c>
      <c r="T21" s="3241">
        <v>-9.3077153110047846</v>
      </c>
    </row>
    <row r="22" spans="2:20" x14ac:dyDescent="0.25">
      <c r="B22" s="3152" t="s">
        <v>189</v>
      </c>
      <c r="C22" s="3232">
        <v>774</v>
      </c>
      <c r="D22" s="3233">
        <v>866</v>
      </c>
      <c r="E22" s="3234">
        <v>11.886304909560735</v>
      </c>
      <c r="F22" s="3235">
        <v>44</v>
      </c>
      <c r="G22" s="3236">
        <v>50</v>
      </c>
      <c r="H22" s="3237">
        <v>13.63636363636364</v>
      </c>
      <c r="I22" s="3232">
        <v>164</v>
      </c>
      <c r="J22" s="3238">
        <v>72</v>
      </c>
      <c r="K22" s="3237">
        <v>-56.097560975609753</v>
      </c>
      <c r="L22" s="3232">
        <v>208</v>
      </c>
      <c r="M22" s="3238">
        <v>122</v>
      </c>
      <c r="N22" s="3237">
        <v>-41.346153846153847</v>
      </c>
      <c r="O22" s="3239">
        <v>5.684754521963824</v>
      </c>
      <c r="P22" s="3240">
        <v>5.7736720554272516</v>
      </c>
      <c r="Q22" s="3237">
        <v>8.8917533463427567E-2</v>
      </c>
      <c r="R22" s="3229">
        <v>26.873385012919897</v>
      </c>
      <c r="S22" s="3230">
        <v>14.087759815242496</v>
      </c>
      <c r="T22" s="3241">
        <v>-12.785625197677401</v>
      </c>
    </row>
    <row r="23" spans="2:20" x14ac:dyDescent="0.25">
      <c r="B23" s="3152" t="s">
        <v>190</v>
      </c>
      <c r="C23" s="3232">
        <v>674</v>
      </c>
      <c r="D23" s="3233">
        <v>640</v>
      </c>
      <c r="E23" s="3234">
        <v>-5.0445103857566664</v>
      </c>
      <c r="F23" s="3235">
        <v>54</v>
      </c>
      <c r="G23" s="3236">
        <v>40</v>
      </c>
      <c r="H23" s="3237">
        <v>-25.925925925925924</v>
      </c>
      <c r="I23" s="3232">
        <v>116</v>
      </c>
      <c r="J23" s="3238">
        <v>55</v>
      </c>
      <c r="K23" s="3237">
        <v>-52.586206896551722</v>
      </c>
      <c r="L23" s="3232">
        <v>170</v>
      </c>
      <c r="M23" s="3238">
        <v>95</v>
      </c>
      <c r="N23" s="3237">
        <v>-44.117647058823529</v>
      </c>
      <c r="O23" s="3239">
        <v>8.0118694362017813</v>
      </c>
      <c r="P23" s="3240">
        <v>6.25</v>
      </c>
      <c r="Q23" s="3237">
        <v>-1.7618694362017813</v>
      </c>
      <c r="R23" s="3229">
        <v>25.222551928783382</v>
      </c>
      <c r="S23" s="3230">
        <v>14.84375</v>
      </c>
      <c r="T23" s="3241">
        <v>-10.378801928783382</v>
      </c>
    </row>
    <row r="24" spans="2:20" x14ac:dyDescent="0.25">
      <c r="B24" s="3152" t="s">
        <v>191</v>
      </c>
      <c r="C24" s="3232">
        <v>1433</v>
      </c>
      <c r="D24" s="3233">
        <v>1503</v>
      </c>
      <c r="E24" s="3234">
        <v>4.8848569434752278</v>
      </c>
      <c r="F24" s="3235">
        <v>30</v>
      </c>
      <c r="G24" s="3236">
        <v>39</v>
      </c>
      <c r="H24" s="3237">
        <v>30</v>
      </c>
      <c r="I24" s="3232">
        <v>109</v>
      </c>
      <c r="J24" s="3238">
        <v>106</v>
      </c>
      <c r="K24" s="3237">
        <v>-2.7522935779816464</v>
      </c>
      <c r="L24" s="3232">
        <v>139</v>
      </c>
      <c r="M24" s="3238">
        <v>145</v>
      </c>
      <c r="N24" s="3237">
        <v>4.3165467625899225</v>
      </c>
      <c r="O24" s="3239">
        <v>2.0935101186322398</v>
      </c>
      <c r="P24" s="3240">
        <v>2.5948103792415167</v>
      </c>
      <c r="Q24" s="3237">
        <v>0.5013002606092769</v>
      </c>
      <c r="R24" s="3229">
        <v>9.6999302163293795</v>
      </c>
      <c r="S24" s="3230">
        <v>9.6473719228210246</v>
      </c>
      <c r="T24" s="3241">
        <v>-5.2558293508354836E-2</v>
      </c>
    </row>
    <row r="25" spans="2:20" ht="15.75" thickBot="1" x14ac:dyDescent="0.3">
      <c r="B25" s="3172" t="s">
        <v>192</v>
      </c>
      <c r="C25" s="3242">
        <v>936</v>
      </c>
      <c r="D25" s="3243">
        <v>865</v>
      </c>
      <c r="E25" s="3270">
        <v>-7.5854700854700781</v>
      </c>
      <c r="F25" s="3245">
        <v>45</v>
      </c>
      <c r="G25" s="3246">
        <v>47</v>
      </c>
      <c r="H25" s="3247">
        <v>4.4444444444444571</v>
      </c>
      <c r="I25" s="3242">
        <v>217</v>
      </c>
      <c r="J25" s="3248">
        <v>63</v>
      </c>
      <c r="K25" s="3247">
        <v>-70.967741935483872</v>
      </c>
      <c r="L25" s="3242">
        <v>262</v>
      </c>
      <c r="M25" s="3248">
        <v>110</v>
      </c>
      <c r="N25" s="3247">
        <v>-58.015267175572518</v>
      </c>
      <c r="O25" s="3249">
        <v>4.8076923076923084</v>
      </c>
      <c r="P25" s="3250">
        <v>5.4335260115606934</v>
      </c>
      <c r="Q25" s="3247">
        <v>0.62583370386838499</v>
      </c>
      <c r="R25" s="3271">
        <v>27.991452991452991</v>
      </c>
      <c r="S25" s="3272">
        <v>12.716763005780345</v>
      </c>
      <c r="T25" s="3251">
        <v>-15.274689985672646</v>
      </c>
    </row>
    <row r="26" spans="2:20" ht="15.75" thickBot="1" x14ac:dyDescent="0.3">
      <c r="B26" s="3273" t="s">
        <v>14</v>
      </c>
      <c r="C26" s="3274">
        <v>38347</v>
      </c>
      <c r="D26" s="3275">
        <v>38312</v>
      </c>
      <c r="E26" s="3276">
        <v>-9.127180744256691E-2</v>
      </c>
      <c r="F26" s="3274">
        <v>2757</v>
      </c>
      <c r="G26" s="3277">
        <v>2545</v>
      </c>
      <c r="H26" s="3276">
        <v>-7.6895175915850587</v>
      </c>
      <c r="I26" s="3274">
        <v>3315</v>
      </c>
      <c r="J26" s="3277">
        <v>3130</v>
      </c>
      <c r="K26" s="3276">
        <v>-5.5806938159879422</v>
      </c>
      <c r="L26" s="3274">
        <v>6072</v>
      </c>
      <c r="M26" s="3277">
        <v>5675</v>
      </c>
      <c r="N26" s="3276">
        <v>-6.538208168642953</v>
      </c>
      <c r="O26" s="3278">
        <v>7.1896106605471095</v>
      </c>
      <c r="P26" s="3279">
        <v>6.6428273125913551</v>
      </c>
      <c r="Q26" s="3276">
        <v>-0.54678334795575445</v>
      </c>
      <c r="R26" s="3278">
        <v>15.83435470832138</v>
      </c>
      <c r="S26" s="3279">
        <v>14.812591355188975</v>
      </c>
      <c r="T26" s="3280">
        <v>-1.0217633531324051</v>
      </c>
    </row>
  </sheetData>
  <mergeCells count="14">
    <mergeCell ref="O4:P4"/>
    <mergeCell ref="Q4:Q5"/>
    <mergeCell ref="R4:S4"/>
    <mergeCell ref="T4:T5"/>
    <mergeCell ref="B2:S2"/>
    <mergeCell ref="B4:B5"/>
    <mergeCell ref="C4:D4"/>
    <mergeCell ref="E4:E5"/>
    <mergeCell ref="F4:G4"/>
    <mergeCell ref="H4:H5"/>
    <mergeCell ref="I4:J4"/>
    <mergeCell ref="K4:K5"/>
    <mergeCell ref="L4:M4"/>
    <mergeCell ref="N4:N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93"/>
  <sheetViews>
    <sheetView topLeftCell="A172" zoomScaleNormal="100" workbookViewId="0">
      <selection activeCell="G204" sqref="G204"/>
    </sheetView>
  </sheetViews>
  <sheetFormatPr defaultRowHeight="15" x14ac:dyDescent="0.25"/>
  <cols>
    <col min="2" max="2" width="4.85546875" customWidth="1"/>
    <col min="3" max="3" width="31.140625" customWidth="1"/>
    <col min="6" max="6" width="9.85546875" customWidth="1"/>
  </cols>
  <sheetData>
    <row r="2" spans="2:12" x14ac:dyDescent="0.25">
      <c r="B2" s="431" t="s">
        <v>1598</v>
      </c>
    </row>
    <row r="3" spans="2:12" ht="15.75" thickBot="1" x14ac:dyDescent="0.3"/>
    <row r="4" spans="2:12" ht="15.75" thickBot="1" x14ac:dyDescent="0.3">
      <c r="B4" s="7958" t="s">
        <v>1214</v>
      </c>
      <c r="C4" s="7961" t="s">
        <v>1215</v>
      </c>
      <c r="D4" s="7964" t="s">
        <v>1599</v>
      </c>
      <c r="E4" s="7952" t="s">
        <v>1577</v>
      </c>
      <c r="F4" s="7968" t="s">
        <v>1600</v>
      </c>
      <c r="G4" s="7971" t="s">
        <v>1601</v>
      </c>
      <c r="H4" s="7972"/>
      <c r="I4" s="7972"/>
      <c r="J4" s="7973"/>
      <c r="K4" s="7952" t="s">
        <v>1579</v>
      </c>
      <c r="L4" s="7952"/>
    </row>
    <row r="5" spans="2:12" x14ac:dyDescent="0.25">
      <c r="B5" s="7959"/>
      <c r="C5" s="7962"/>
      <c r="D5" s="7965"/>
      <c r="E5" s="7967"/>
      <c r="F5" s="7969"/>
      <c r="G5" s="7952" t="s">
        <v>1602</v>
      </c>
      <c r="H5" s="7952" t="s">
        <v>1603</v>
      </c>
      <c r="I5" s="7954" t="s">
        <v>119</v>
      </c>
      <c r="J5" s="7956" t="s">
        <v>1604</v>
      </c>
      <c r="K5" s="7954" t="s">
        <v>119</v>
      </c>
      <c r="L5" s="7956" t="s">
        <v>1604</v>
      </c>
    </row>
    <row r="6" spans="2:12" ht="15.75" thickBot="1" x14ac:dyDescent="0.3">
      <c r="B6" s="7960"/>
      <c r="C6" s="7963"/>
      <c r="D6" s="7966"/>
      <c r="E6" s="7953"/>
      <c r="F6" s="7970"/>
      <c r="G6" s="7953"/>
      <c r="H6" s="7953"/>
      <c r="I6" s="7955"/>
      <c r="J6" s="7957"/>
      <c r="K6" s="7955"/>
      <c r="L6" s="7957"/>
    </row>
    <row r="7" spans="2:12" ht="18.75" thickBot="1" x14ac:dyDescent="0.3">
      <c r="B7" s="3281" t="s">
        <v>820</v>
      </c>
      <c r="C7" s="3282" t="s">
        <v>595</v>
      </c>
      <c r="D7" s="3283">
        <v>139</v>
      </c>
      <c r="E7" s="3284">
        <v>0</v>
      </c>
      <c r="F7" s="3285" t="s">
        <v>613</v>
      </c>
      <c r="G7" s="3284">
        <v>0</v>
      </c>
      <c r="H7" s="3284">
        <v>0</v>
      </c>
      <c r="I7" s="3286">
        <v>0</v>
      </c>
      <c r="J7" s="3287" t="s">
        <v>613</v>
      </c>
      <c r="K7" s="3284">
        <v>0</v>
      </c>
      <c r="L7" s="3287" t="s">
        <v>613</v>
      </c>
    </row>
    <row r="8" spans="2:12" x14ac:dyDescent="0.25">
      <c r="B8" s="5885" t="s">
        <v>823</v>
      </c>
      <c r="C8" s="5886" t="s">
        <v>502</v>
      </c>
      <c r="D8" s="5887">
        <v>1</v>
      </c>
      <c r="E8" s="3307">
        <v>0</v>
      </c>
      <c r="F8" s="3306" t="s">
        <v>613</v>
      </c>
      <c r="G8" s="3307">
        <v>0</v>
      </c>
      <c r="H8" s="3307">
        <v>0</v>
      </c>
      <c r="I8" s="3308">
        <v>0</v>
      </c>
      <c r="J8" s="3309" t="s">
        <v>613</v>
      </c>
      <c r="K8" s="3307">
        <v>0</v>
      </c>
      <c r="L8" s="3309" t="s">
        <v>613</v>
      </c>
    </row>
    <row r="9" spans="2:12" x14ac:dyDescent="0.25">
      <c r="B9" s="3288" t="s">
        <v>448</v>
      </c>
      <c r="C9" s="3289" t="s">
        <v>449</v>
      </c>
      <c r="D9" s="3290">
        <v>124</v>
      </c>
      <c r="E9" s="3291">
        <v>0</v>
      </c>
      <c r="F9" s="3292" t="s">
        <v>613</v>
      </c>
      <c r="G9" s="3291">
        <v>0</v>
      </c>
      <c r="H9" s="3291">
        <v>0</v>
      </c>
      <c r="I9" s="3293">
        <v>0</v>
      </c>
      <c r="J9" s="3294" t="s">
        <v>613</v>
      </c>
      <c r="K9" s="3291">
        <v>0</v>
      </c>
      <c r="L9" s="3294" t="s">
        <v>613</v>
      </c>
    </row>
    <row r="10" spans="2:12" x14ac:dyDescent="0.25">
      <c r="B10" s="3295" t="s">
        <v>828</v>
      </c>
      <c r="C10" s="3289" t="s">
        <v>507</v>
      </c>
      <c r="D10" s="3296">
        <v>3</v>
      </c>
      <c r="E10" s="3291">
        <v>0</v>
      </c>
      <c r="F10" s="3292" t="s">
        <v>613</v>
      </c>
      <c r="G10" s="3291">
        <v>0</v>
      </c>
      <c r="H10" s="3291">
        <v>0</v>
      </c>
      <c r="I10" s="3293">
        <v>0</v>
      </c>
      <c r="J10" s="3294" t="s">
        <v>613</v>
      </c>
      <c r="K10" s="3291">
        <v>0</v>
      </c>
      <c r="L10" s="3294" t="s">
        <v>613</v>
      </c>
    </row>
    <row r="11" spans="2:12" x14ac:dyDescent="0.25">
      <c r="B11" s="3295" t="s">
        <v>829</v>
      </c>
      <c r="C11" s="3289" t="s">
        <v>388</v>
      </c>
      <c r="D11" s="3296">
        <v>2</v>
      </c>
      <c r="E11" s="3291">
        <v>0</v>
      </c>
      <c r="F11" s="3297" t="s">
        <v>613</v>
      </c>
      <c r="G11" s="3291">
        <v>0</v>
      </c>
      <c r="H11" s="3291">
        <v>0</v>
      </c>
      <c r="I11" s="3291">
        <v>0</v>
      </c>
      <c r="J11" s="3294" t="s">
        <v>613</v>
      </c>
      <c r="K11" s="3291">
        <v>0</v>
      </c>
      <c r="L11" s="3294" t="s">
        <v>613</v>
      </c>
    </row>
    <row r="12" spans="2:12" x14ac:dyDescent="0.25">
      <c r="B12" s="3288" t="s">
        <v>831</v>
      </c>
      <c r="C12" s="3289" t="s">
        <v>390</v>
      </c>
      <c r="D12" s="3296">
        <v>2</v>
      </c>
      <c r="E12" s="3291">
        <v>0</v>
      </c>
      <c r="F12" s="3297" t="s">
        <v>613</v>
      </c>
      <c r="G12" s="3291">
        <v>0</v>
      </c>
      <c r="H12" s="3291">
        <v>0</v>
      </c>
      <c r="I12" s="3291">
        <v>0</v>
      </c>
      <c r="J12" s="3294" t="s">
        <v>613</v>
      </c>
      <c r="K12" s="3291">
        <v>0</v>
      </c>
      <c r="L12" s="3294" t="s">
        <v>613</v>
      </c>
    </row>
    <row r="13" spans="2:12" ht="15.75" thickBot="1" x14ac:dyDescent="0.3">
      <c r="B13" s="3288" t="s">
        <v>841</v>
      </c>
      <c r="C13" s="3289" t="s">
        <v>842</v>
      </c>
      <c r="D13" s="3296">
        <v>7</v>
      </c>
      <c r="E13" s="3298">
        <v>0</v>
      </c>
      <c r="F13" s="3299" t="s">
        <v>613</v>
      </c>
      <c r="G13" s="3298">
        <v>0</v>
      </c>
      <c r="H13" s="3298">
        <v>0</v>
      </c>
      <c r="I13" s="3300">
        <v>0</v>
      </c>
      <c r="J13" s="3301" t="s">
        <v>613</v>
      </c>
      <c r="K13" s="3298">
        <v>0</v>
      </c>
      <c r="L13" s="3301" t="s">
        <v>613</v>
      </c>
    </row>
    <row r="14" spans="2:12" ht="15.75" thickBot="1" x14ac:dyDescent="0.3">
      <c r="B14" s="3281" t="s">
        <v>848</v>
      </c>
      <c r="C14" s="3282" t="s">
        <v>598</v>
      </c>
      <c r="D14" s="3283">
        <v>2359</v>
      </c>
      <c r="E14" s="3284">
        <v>555</v>
      </c>
      <c r="F14" s="3285">
        <v>23.526918185671892</v>
      </c>
      <c r="G14" s="3284">
        <v>79</v>
      </c>
      <c r="H14" s="3284">
        <v>169</v>
      </c>
      <c r="I14" s="3286">
        <v>248</v>
      </c>
      <c r="J14" s="3302">
        <v>44.684684684684683</v>
      </c>
      <c r="K14" s="3284">
        <v>307</v>
      </c>
      <c r="L14" s="3302">
        <v>55.315315315315317</v>
      </c>
    </row>
    <row r="15" spans="2:12" x14ac:dyDescent="0.25">
      <c r="B15" s="3303" t="s">
        <v>599</v>
      </c>
      <c r="C15" s="3304" t="s">
        <v>230</v>
      </c>
      <c r="D15" s="3305">
        <v>99</v>
      </c>
      <c r="E15" s="3291">
        <v>1</v>
      </c>
      <c r="F15" s="3306">
        <v>1.0101010101010102</v>
      </c>
      <c r="G15" s="3307">
        <v>0</v>
      </c>
      <c r="H15" s="3307">
        <v>1</v>
      </c>
      <c r="I15" s="3308">
        <v>1</v>
      </c>
      <c r="J15" s="3309">
        <v>100</v>
      </c>
      <c r="K15" s="3307">
        <v>0</v>
      </c>
      <c r="L15" s="3309" t="s">
        <v>613</v>
      </c>
    </row>
    <row r="16" spans="2:12" x14ac:dyDescent="0.25">
      <c r="B16" s="3288" t="s">
        <v>450</v>
      </c>
      <c r="C16" s="3289" t="s">
        <v>231</v>
      </c>
      <c r="D16" s="3305">
        <v>32</v>
      </c>
      <c r="E16" s="3291">
        <v>0</v>
      </c>
      <c r="F16" s="3292" t="s">
        <v>613</v>
      </c>
      <c r="G16" s="3291">
        <v>0</v>
      </c>
      <c r="H16" s="3291">
        <v>0</v>
      </c>
      <c r="I16" s="3293">
        <v>0</v>
      </c>
      <c r="J16" s="3294" t="s">
        <v>613</v>
      </c>
      <c r="K16" s="3291">
        <v>0</v>
      </c>
      <c r="L16" s="3294" t="s">
        <v>613</v>
      </c>
    </row>
    <row r="17" spans="2:12" x14ac:dyDescent="0.25">
      <c r="B17" s="3288" t="s">
        <v>849</v>
      </c>
      <c r="C17" s="3310" t="s">
        <v>602</v>
      </c>
      <c r="D17" s="3305">
        <v>2</v>
      </c>
      <c r="E17" s="3291">
        <v>0</v>
      </c>
      <c r="F17" s="3292" t="s">
        <v>613</v>
      </c>
      <c r="G17" s="3291">
        <v>0</v>
      </c>
      <c r="H17" s="3291">
        <v>0</v>
      </c>
      <c r="I17" s="3293">
        <v>0</v>
      </c>
      <c r="J17" s="3294" t="s">
        <v>613</v>
      </c>
      <c r="K17" s="3291">
        <v>0</v>
      </c>
      <c r="L17" s="3294" t="s">
        <v>613</v>
      </c>
    </row>
    <row r="18" spans="2:12" x14ac:dyDescent="0.25">
      <c r="B18" s="3288" t="s">
        <v>850</v>
      </c>
      <c r="C18" s="3310" t="s">
        <v>603</v>
      </c>
      <c r="D18" s="3305">
        <v>3</v>
      </c>
      <c r="E18" s="3291">
        <v>1</v>
      </c>
      <c r="F18" s="3292">
        <v>33.333333333333329</v>
      </c>
      <c r="G18" s="3291">
        <v>0</v>
      </c>
      <c r="H18" s="3291">
        <v>0</v>
      </c>
      <c r="I18" s="3293">
        <v>0</v>
      </c>
      <c r="J18" s="3294" t="s">
        <v>613</v>
      </c>
      <c r="K18" s="3291">
        <v>1</v>
      </c>
      <c r="L18" s="3294">
        <v>100</v>
      </c>
    </row>
    <row r="19" spans="2:12" x14ac:dyDescent="0.25">
      <c r="B19" s="3288" t="s">
        <v>451</v>
      </c>
      <c r="C19" s="3304" t="s">
        <v>452</v>
      </c>
      <c r="D19" s="3305">
        <v>1453</v>
      </c>
      <c r="E19" s="3291">
        <v>469</v>
      </c>
      <c r="F19" s="3292">
        <v>32.278045423262213</v>
      </c>
      <c r="G19" s="3291">
        <v>60</v>
      </c>
      <c r="H19" s="3291">
        <v>141</v>
      </c>
      <c r="I19" s="3293">
        <v>201</v>
      </c>
      <c r="J19" s="3294">
        <v>42.857142857142854</v>
      </c>
      <c r="K19" s="3291">
        <v>268</v>
      </c>
      <c r="L19" s="3294">
        <v>57.142857142857139</v>
      </c>
    </row>
    <row r="20" spans="2:12" x14ac:dyDescent="0.25">
      <c r="B20" s="3288" t="s">
        <v>453</v>
      </c>
      <c r="C20" s="3310" t="s">
        <v>454</v>
      </c>
      <c r="D20" s="3305">
        <v>668</v>
      </c>
      <c r="E20" s="3291">
        <v>72</v>
      </c>
      <c r="F20" s="3292">
        <v>10.778443113772456</v>
      </c>
      <c r="G20" s="3291">
        <v>17</v>
      </c>
      <c r="H20" s="3291">
        <v>23</v>
      </c>
      <c r="I20" s="3293">
        <v>40</v>
      </c>
      <c r="J20" s="3294">
        <v>55.555555555555557</v>
      </c>
      <c r="K20" s="3291">
        <v>32</v>
      </c>
      <c r="L20" s="3294">
        <v>44.444444444444443</v>
      </c>
    </row>
    <row r="21" spans="2:12" x14ac:dyDescent="0.25">
      <c r="B21" s="3288" t="s">
        <v>854</v>
      </c>
      <c r="C21" s="3311" t="s">
        <v>607</v>
      </c>
      <c r="D21" s="3305">
        <v>8</v>
      </c>
      <c r="E21" s="3291">
        <v>0</v>
      </c>
      <c r="F21" s="3292" t="s">
        <v>613</v>
      </c>
      <c r="G21" s="3291">
        <v>0</v>
      </c>
      <c r="H21" s="3291">
        <v>0</v>
      </c>
      <c r="I21" s="3293">
        <v>0</v>
      </c>
      <c r="J21" s="3294" t="s">
        <v>613</v>
      </c>
      <c r="K21" s="3291">
        <v>0</v>
      </c>
      <c r="L21" s="3294" t="s">
        <v>613</v>
      </c>
    </row>
    <row r="22" spans="2:12" x14ac:dyDescent="0.25">
      <c r="B22" s="3288" t="s">
        <v>855</v>
      </c>
      <c r="C22" s="3310" t="s">
        <v>608</v>
      </c>
      <c r="D22" s="3305">
        <v>2</v>
      </c>
      <c r="E22" s="3291">
        <v>0</v>
      </c>
      <c r="F22" s="3292" t="s">
        <v>613</v>
      </c>
      <c r="G22" s="3291">
        <v>0</v>
      </c>
      <c r="H22" s="3291">
        <v>0</v>
      </c>
      <c r="I22" s="3293">
        <v>0</v>
      </c>
      <c r="J22" s="3294" t="s">
        <v>613</v>
      </c>
      <c r="K22" s="3291">
        <v>0</v>
      </c>
      <c r="L22" s="3294" t="s">
        <v>613</v>
      </c>
    </row>
    <row r="23" spans="2:12" x14ac:dyDescent="0.25">
      <c r="B23" s="3288" t="s">
        <v>856</v>
      </c>
      <c r="C23" s="3304" t="s">
        <v>609</v>
      </c>
      <c r="D23" s="3305">
        <v>14</v>
      </c>
      <c r="E23" s="3291">
        <v>2</v>
      </c>
      <c r="F23" s="3292">
        <v>14.285714285714285</v>
      </c>
      <c r="G23" s="3291">
        <v>0</v>
      </c>
      <c r="H23" s="3291">
        <v>1</v>
      </c>
      <c r="I23" s="3293">
        <v>1</v>
      </c>
      <c r="J23" s="3294">
        <v>50</v>
      </c>
      <c r="K23" s="3291">
        <v>1</v>
      </c>
      <c r="L23" s="3294">
        <v>50</v>
      </c>
    </row>
    <row r="24" spans="2:12" x14ac:dyDescent="0.25">
      <c r="B24" s="3288" t="s">
        <v>857</v>
      </c>
      <c r="C24" s="3311" t="s">
        <v>610</v>
      </c>
      <c r="D24" s="3305">
        <v>32</v>
      </c>
      <c r="E24" s="3291">
        <v>5</v>
      </c>
      <c r="F24" s="3292">
        <v>15.625</v>
      </c>
      <c r="G24" s="3291">
        <v>0</v>
      </c>
      <c r="H24" s="3291">
        <v>0</v>
      </c>
      <c r="I24" s="3293">
        <v>0</v>
      </c>
      <c r="J24" s="3294" t="s">
        <v>613</v>
      </c>
      <c r="K24" s="3291">
        <v>5</v>
      </c>
      <c r="L24" s="3294">
        <v>100</v>
      </c>
    </row>
    <row r="25" spans="2:12" x14ac:dyDescent="0.25">
      <c r="B25" s="3288" t="s">
        <v>858</v>
      </c>
      <c r="C25" s="3311" t="s">
        <v>611</v>
      </c>
      <c r="D25" s="3305">
        <v>44</v>
      </c>
      <c r="E25" s="3291">
        <v>5</v>
      </c>
      <c r="F25" s="3292">
        <v>11.363636363636363</v>
      </c>
      <c r="G25" s="3291">
        <v>2</v>
      </c>
      <c r="H25" s="3291">
        <v>3</v>
      </c>
      <c r="I25" s="3293">
        <v>5</v>
      </c>
      <c r="J25" s="3294">
        <v>100</v>
      </c>
      <c r="K25" s="3291">
        <v>0</v>
      </c>
      <c r="L25" s="3294" t="s">
        <v>613</v>
      </c>
    </row>
    <row r="26" spans="2:12" ht="15.75" thickBot="1" x14ac:dyDescent="0.3">
      <c r="B26" s="3312" t="s">
        <v>859</v>
      </c>
      <c r="C26" s="3311" t="s">
        <v>612</v>
      </c>
      <c r="D26" s="3305">
        <v>2</v>
      </c>
      <c r="E26" s="3313">
        <v>0</v>
      </c>
      <c r="F26" s="3314" t="s">
        <v>613</v>
      </c>
      <c r="G26" s="3313">
        <v>0</v>
      </c>
      <c r="H26" s="3313">
        <v>0</v>
      </c>
      <c r="I26" s="3315">
        <v>0</v>
      </c>
      <c r="J26" s="3301" t="s">
        <v>613</v>
      </c>
      <c r="K26" s="3313">
        <v>0</v>
      </c>
      <c r="L26" s="3301" t="s">
        <v>613</v>
      </c>
    </row>
    <row r="27" spans="2:12" ht="18.75" thickBot="1" x14ac:dyDescent="0.3">
      <c r="B27" s="3281" t="s">
        <v>866</v>
      </c>
      <c r="C27" s="3282" t="s">
        <v>867</v>
      </c>
      <c r="D27" s="3283">
        <v>187</v>
      </c>
      <c r="E27" s="3284">
        <v>24</v>
      </c>
      <c r="F27" s="3285">
        <v>12.834224598930483</v>
      </c>
      <c r="G27" s="3284">
        <v>12</v>
      </c>
      <c r="H27" s="3284">
        <v>6</v>
      </c>
      <c r="I27" s="3286">
        <v>18</v>
      </c>
      <c r="J27" s="3302">
        <v>75</v>
      </c>
      <c r="K27" s="3284">
        <v>6</v>
      </c>
      <c r="L27" s="3302">
        <v>25</v>
      </c>
    </row>
    <row r="28" spans="2:12" x14ac:dyDescent="0.25">
      <c r="B28" s="3382" t="s">
        <v>868</v>
      </c>
      <c r="C28" s="3304" t="s">
        <v>518</v>
      </c>
      <c r="D28" s="3345">
        <v>1</v>
      </c>
      <c r="E28" s="5888">
        <v>0</v>
      </c>
      <c r="F28" s="5889" t="s">
        <v>613</v>
      </c>
      <c r="G28" s="5888">
        <v>0</v>
      </c>
      <c r="H28" s="5888">
        <v>0</v>
      </c>
      <c r="I28" s="5890">
        <v>0</v>
      </c>
      <c r="J28" s="3309" t="s">
        <v>613</v>
      </c>
      <c r="K28" s="5888">
        <v>0</v>
      </c>
      <c r="L28" s="3309" t="s">
        <v>613</v>
      </c>
    </row>
    <row r="29" spans="2:12" x14ac:dyDescent="0.25">
      <c r="B29" s="3288" t="s">
        <v>869</v>
      </c>
      <c r="C29" s="3311" t="s">
        <v>519</v>
      </c>
      <c r="D29" s="3318">
        <v>154</v>
      </c>
      <c r="E29" s="3291">
        <v>17</v>
      </c>
      <c r="F29" s="3292">
        <v>11.038961038961039</v>
      </c>
      <c r="G29" s="3291">
        <v>7</v>
      </c>
      <c r="H29" s="3291">
        <v>5</v>
      </c>
      <c r="I29" s="3293">
        <v>12</v>
      </c>
      <c r="J29" s="3294">
        <v>70.588235294117652</v>
      </c>
      <c r="K29" s="3291">
        <v>5</v>
      </c>
      <c r="L29" s="3294">
        <v>29.411764705882355</v>
      </c>
    </row>
    <row r="30" spans="2:12" x14ac:dyDescent="0.25">
      <c r="B30" s="3288" t="s">
        <v>870</v>
      </c>
      <c r="C30" s="3310" t="s">
        <v>520</v>
      </c>
      <c r="D30" s="3319">
        <v>4</v>
      </c>
      <c r="E30" s="3291">
        <v>1</v>
      </c>
      <c r="F30" s="3292">
        <v>25</v>
      </c>
      <c r="G30" s="3291">
        <v>0</v>
      </c>
      <c r="H30" s="3291">
        <v>0</v>
      </c>
      <c r="I30" s="3293">
        <v>0</v>
      </c>
      <c r="J30" s="3294" t="s">
        <v>613</v>
      </c>
      <c r="K30" s="3291">
        <v>1</v>
      </c>
      <c r="L30" s="3294">
        <v>100</v>
      </c>
    </row>
    <row r="31" spans="2:12" ht="15.75" thickBot="1" x14ac:dyDescent="0.3">
      <c r="B31" s="3320" t="s">
        <v>871</v>
      </c>
      <c r="C31" s="3304" t="s">
        <v>521</v>
      </c>
      <c r="D31" s="3321">
        <v>28</v>
      </c>
      <c r="E31" s="3291">
        <v>6</v>
      </c>
      <c r="F31" s="3292">
        <v>21.428571428571427</v>
      </c>
      <c r="G31" s="3291">
        <v>5</v>
      </c>
      <c r="H31" s="3291">
        <v>1</v>
      </c>
      <c r="I31" s="3293">
        <v>6</v>
      </c>
      <c r="J31" s="3294">
        <v>100</v>
      </c>
      <c r="K31" s="3291">
        <v>0</v>
      </c>
      <c r="L31" s="3294" t="s">
        <v>613</v>
      </c>
    </row>
    <row r="32" spans="2:12" ht="15.75" thickBot="1" x14ac:dyDescent="0.3">
      <c r="B32" s="3281" t="s">
        <v>873</v>
      </c>
      <c r="C32" s="3282" t="s">
        <v>615</v>
      </c>
      <c r="D32" s="3283">
        <v>6442</v>
      </c>
      <c r="E32" s="3284">
        <v>1384</v>
      </c>
      <c r="F32" s="3285">
        <v>21.484011176653215</v>
      </c>
      <c r="G32" s="3284">
        <v>160</v>
      </c>
      <c r="H32" s="3284">
        <v>465</v>
      </c>
      <c r="I32" s="3286">
        <v>625</v>
      </c>
      <c r="J32" s="3302">
        <v>45.158959537572251</v>
      </c>
      <c r="K32" s="3284">
        <v>759</v>
      </c>
      <c r="L32" s="3302">
        <v>54.841040462427749</v>
      </c>
    </row>
    <row r="33" spans="2:12" x14ac:dyDescent="0.25">
      <c r="B33" s="3303" t="s">
        <v>874</v>
      </c>
      <c r="C33" s="3304" t="s">
        <v>616</v>
      </c>
      <c r="D33" s="3322">
        <v>66</v>
      </c>
      <c r="E33" s="3307">
        <v>5</v>
      </c>
      <c r="F33" s="3306">
        <v>7.5757575757575761</v>
      </c>
      <c r="G33" s="3307">
        <v>1</v>
      </c>
      <c r="H33" s="3307">
        <v>3</v>
      </c>
      <c r="I33" s="3308">
        <v>4</v>
      </c>
      <c r="J33" s="3309">
        <v>80</v>
      </c>
      <c r="K33" s="3307">
        <v>1</v>
      </c>
      <c r="L33" s="3309">
        <v>20</v>
      </c>
    </row>
    <row r="34" spans="2:12" x14ac:dyDescent="0.25">
      <c r="B34" s="3288" t="s">
        <v>876</v>
      </c>
      <c r="C34" s="3304" t="s">
        <v>617</v>
      </c>
      <c r="D34" s="3322">
        <v>3</v>
      </c>
      <c r="E34" s="3291">
        <v>2</v>
      </c>
      <c r="F34" s="3292">
        <v>66.666666666666657</v>
      </c>
      <c r="G34" s="3291">
        <v>1</v>
      </c>
      <c r="H34" s="3291">
        <v>1</v>
      </c>
      <c r="I34" s="3293">
        <v>2</v>
      </c>
      <c r="J34" s="3294">
        <v>100</v>
      </c>
      <c r="K34" s="3291">
        <v>0</v>
      </c>
      <c r="L34" s="3294" t="s">
        <v>613</v>
      </c>
    </row>
    <row r="35" spans="2:12" x14ac:dyDescent="0.25">
      <c r="B35" s="3288" t="s">
        <v>457</v>
      </c>
      <c r="C35" s="3304" t="s">
        <v>458</v>
      </c>
      <c r="D35" s="3322">
        <v>5947</v>
      </c>
      <c r="E35" s="3291">
        <v>1316</v>
      </c>
      <c r="F35" s="3292">
        <v>22.128804439213049</v>
      </c>
      <c r="G35" s="3291">
        <v>136</v>
      </c>
      <c r="H35" s="3291">
        <v>439</v>
      </c>
      <c r="I35" s="3293">
        <v>575</v>
      </c>
      <c r="J35" s="3294">
        <v>43.693009118541035</v>
      </c>
      <c r="K35" s="3291">
        <v>741</v>
      </c>
      <c r="L35" s="3294">
        <v>56.306990881458965</v>
      </c>
    </row>
    <row r="36" spans="2:12" ht="15.75" thickBot="1" x14ac:dyDescent="0.3">
      <c r="B36" s="3288" t="s">
        <v>459</v>
      </c>
      <c r="C36" s="3310" t="s">
        <v>460</v>
      </c>
      <c r="D36" s="3322">
        <v>426</v>
      </c>
      <c r="E36" s="3298">
        <v>61</v>
      </c>
      <c r="F36" s="3323">
        <v>14.319248826291082</v>
      </c>
      <c r="G36" s="3298">
        <v>22</v>
      </c>
      <c r="H36" s="3298">
        <v>22</v>
      </c>
      <c r="I36" s="3300">
        <v>44</v>
      </c>
      <c r="J36" s="3301">
        <v>72.131147540983605</v>
      </c>
      <c r="K36" s="3298">
        <v>17</v>
      </c>
      <c r="L36" s="3301">
        <v>27.868852459016392</v>
      </c>
    </row>
    <row r="37" spans="2:12" ht="15.75" thickBot="1" x14ac:dyDescent="0.3">
      <c r="B37" s="3281" t="s">
        <v>877</v>
      </c>
      <c r="C37" s="3282" t="s">
        <v>618</v>
      </c>
      <c r="D37" s="3283">
        <v>364</v>
      </c>
      <c r="E37" s="3284">
        <v>51</v>
      </c>
      <c r="F37" s="3285">
        <v>14.010989010989011</v>
      </c>
      <c r="G37" s="3284">
        <v>17</v>
      </c>
      <c r="H37" s="3284">
        <v>6</v>
      </c>
      <c r="I37" s="3286">
        <v>23</v>
      </c>
      <c r="J37" s="3302">
        <v>45.098039215686278</v>
      </c>
      <c r="K37" s="3284">
        <v>28</v>
      </c>
      <c r="L37" s="3302">
        <v>54.901960784313729</v>
      </c>
    </row>
    <row r="38" spans="2:12" ht="20.25" x14ac:dyDescent="0.25">
      <c r="B38" s="3303" t="s">
        <v>461</v>
      </c>
      <c r="C38" s="3304" t="s">
        <v>462</v>
      </c>
      <c r="D38" s="3321">
        <v>56</v>
      </c>
      <c r="E38" s="3307">
        <v>11</v>
      </c>
      <c r="F38" s="3306">
        <v>19.642857142857142</v>
      </c>
      <c r="G38" s="3307">
        <v>3</v>
      </c>
      <c r="H38" s="3307">
        <v>2</v>
      </c>
      <c r="I38" s="3308">
        <v>5</v>
      </c>
      <c r="J38" s="3309">
        <v>45.454545454545453</v>
      </c>
      <c r="K38" s="3307">
        <v>6</v>
      </c>
      <c r="L38" s="3309">
        <v>54.54545454545454</v>
      </c>
    </row>
    <row r="39" spans="2:12" x14ac:dyDescent="0.25">
      <c r="B39" s="3288" t="s">
        <v>878</v>
      </c>
      <c r="C39" s="3310" t="s">
        <v>619</v>
      </c>
      <c r="D39" s="3321">
        <v>5</v>
      </c>
      <c r="E39" s="3291">
        <v>1</v>
      </c>
      <c r="F39" s="3292">
        <v>20</v>
      </c>
      <c r="G39" s="3291">
        <v>0</v>
      </c>
      <c r="H39" s="3291">
        <v>1</v>
      </c>
      <c r="I39" s="3293">
        <v>1</v>
      </c>
      <c r="J39" s="3294">
        <v>100</v>
      </c>
      <c r="K39" s="3291">
        <v>0</v>
      </c>
      <c r="L39" s="3294" t="s">
        <v>613</v>
      </c>
    </row>
    <row r="40" spans="2:12" x14ac:dyDescent="0.25">
      <c r="B40" s="3288" t="s">
        <v>879</v>
      </c>
      <c r="C40" s="3310" t="s">
        <v>620</v>
      </c>
      <c r="D40" s="3321">
        <v>14</v>
      </c>
      <c r="E40" s="3291">
        <v>4</v>
      </c>
      <c r="F40" s="3292">
        <v>28.571428571428569</v>
      </c>
      <c r="G40" s="3291">
        <v>0</v>
      </c>
      <c r="H40" s="3291">
        <v>0</v>
      </c>
      <c r="I40" s="3293">
        <v>0</v>
      </c>
      <c r="J40" s="3294" t="s">
        <v>613</v>
      </c>
      <c r="K40" s="3291">
        <v>4</v>
      </c>
      <c r="L40" s="3294">
        <v>100</v>
      </c>
    </row>
    <row r="41" spans="2:12" x14ac:dyDescent="0.25">
      <c r="B41" s="3288" t="s">
        <v>880</v>
      </c>
      <c r="C41" s="3310" t="s">
        <v>621</v>
      </c>
      <c r="D41" s="3321">
        <v>21</v>
      </c>
      <c r="E41" s="3291">
        <v>6</v>
      </c>
      <c r="F41" s="3292">
        <v>28.571428571428569</v>
      </c>
      <c r="G41" s="3291">
        <v>2</v>
      </c>
      <c r="H41" s="3291">
        <v>0</v>
      </c>
      <c r="I41" s="3293">
        <v>2</v>
      </c>
      <c r="J41" s="3294">
        <v>33.333333333333329</v>
      </c>
      <c r="K41" s="3291">
        <v>4</v>
      </c>
      <c r="L41" s="3294">
        <v>66.666666666666657</v>
      </c>
    </row>
    <row r="42" spans="2:12" x14ac:dyDescent="0.25">
      <c r="B42" s="3288" t="s">
        <v>1422</v>
      </c>
      <c r="C42" s="3310" t="s">
        <v>623</v>
      </c>
      <c r="D42" s="3321">
        <v>31</v>
      </c>
      <c r="E42" s="3291">
        <v>3</v>
      </c>
      <c r="F42" s="3292">
        <v>9.67741935483871</v>
      </c>
      <c r="G42" s="3291">
        <v>1</v>
      </c>
      <c r="H42" s="3291">
        <v>0</v>
      </c>
      <c r="I42" s="3293">
        <v>1</v>
      </c>
      <c r="J42" s="3294">
        <v>33.333333333333329</v>
      </c>
      <c r="K42" s="3291">
        <v>2</v>
      </c>
      <c r="L42" s="3294">
        <v>66.666666666666657</v>
      </c>
    </row>
    <row r="43" spans="2:12" ht="15.75" thickBot="1" x14ac:dyDescent="0.3">
      <c r="B43" s="3312" t="s">
        <v>463</v>
      </c>
      <c r="C43" s="3311" t="s">
        <v>464</v>
      </c>
      <c r="D43" s="3321">
        <v>237</v>
      </c>
      <c r="E43" s="3298">
        <v>26</v>
      </c>
      <c r="F43" s="3323">
        <v>10.970464135021098</v>
      </c>
      <c r="G43" s="3298">
        <v>11</v>
      </c>
      <c r="H43" s="3298">
        <v>3</v>
      </c>
      <c r="I43" s="3300">
        <v>14</v>
      </c>
      <c r="J43" s="3301">
        <v>53.846153846153847</v>
      </c>
      <c r="K43" s="3298">
        <v>12</v>
      </c>
      <c r="L43" s="3301">
        <v>46.153846153846153</v>
      </c>
    </row>
    <row r="44" spans="2:12" ht="15.75" thickBot="1" x14ac:dyDescent="0.3">
      <c r="B44" s="3281" t="s">
        <v>889</v>
      </c>
      <c r="C44" s="3282" t="s">
        <v>631</v>
      </c>
      <c r="D44" s="3283">
        <v>423</v>
      </c>
      <c r="E44" s="3284">
        <v>36</v>
      </c>
      <c r="F44" s="3285">
        <v>8.5106382978723403</v>
      </c>
      <c r="G44" s="3284">
        <v>6</v>
      </c>
      <c r="H44" s="3284">
        <v>20</v>
      </c>
      <c r="I44" s="3286">
        <v>26</v>
      </c>
      <c r="J44" s="3302">
        <v>72.222222222222214</v>
      </c>
      <c r="K44" s="3284">
        <v>10</v>
      </c>
      <c r="L44" s="3302">
        <v>27.777777777777779</v>
      </c>
    </row>
    <row r="45" spans="2:12" x14ac:dyDescent="0.25">
      <c r="B45" s="3288" t="s">
        <v>891</v>
      </c>
      <c r="C45" s="3304" t="s">
        <v>241</v>
      </c>
      <c r="D45" s="3321">
        <v>219</v>
      </c>
      <c r="E45" s="3291">
        <v>6</v>
      </c>
      <c r="F45" s="3292">
        <v>2.7397260273972601</v>
      </c>
      <c r="G45" s="3298">
        <v>1</v>
      </c>
      <c r="H45" s="3291">
        <v>3</v>
      </c>
      <c r="I45" s="3293">
        <v>4</v>
      </c>
      <c r="J45" s="3294">
        <v>66.666666666666657</v>
      </c>
      <c r="K45" s="3298">
        <v>2</v>
      </c>
      <c r="L45" s="3294">
        <v>33.333333333333329</v>
      </c>
    </row>
    <row r="46" spans="2:12" x14ac:dyDescent="0.25">
      <c r="B46" s="3288" t="s">
        <v>465</v>
      </c>
      <c r="C46" s="3304" t="s">
        <v>243</v>
      </c>
      <c r="D46" s="3321">
        <v>120</v>
      </c>
      <c r="E46" s="3291">
        <v>17</v>
      </c>
      <c r="F46" s="3292">
        <v>14.166666666666666</v>
      </c>
      <c r="G46" s="3291">
        <v>1</v>
      </c>
      <c r="H46" s="3291">
        <v>11</v>
      </c>
      <c r="I46" s="3293">
        <v>12</v>
      </c>
      <c r="J46" s="3294">
        <v>70.588235294117652</v>
      </c>
      <c r="K46" s="3291">
        <v>5</v>
      </c>
      <c r="L46" s="3294">
        <v>29.411764705882355</v>
      </c>
    </row>
    <row r="47" spans="2:12" x14ac:dyDescent="0.25">
      <c r="B47" s="3288" t="s">
        <v>893</v>
      </c>
      <c r="C47" s="3310" t="s">
        <v>244</v>
      </c>
      <c r="D47" s="3319">
        <v>63</v>
      </c>
      <c r="E47" s="3291">
        <v>12</v>
      </c>
      <c r="F47" s="3292">
        <v>19.047619047619047</v>
      </c>
      <c r="G47" s="3291">
        <v>4</v>
      </c>
      <c r="H47" s="3291">
        <v>5</v>
      </c>
      <c r="I47" s="3293">
        <v>9</v>
      </c>
      <c r="J47" s="3294">
        <v>75</v>
      </c>
      <c r="K47" s="3291">
        <v>3</v>
      </c>
      <c r="L47" s="3294">
        <v>25</v>
      </c>
    </row>
    <row r="48" spans="2:12" ht="15.75" thickBot="1" x14ac:dyDescent="0.3">
      <c r="B48" s="3288" t="s">
        <v>895</v>
      </c>
      <c r="C48" s="3310" t="s">
        <v>253</v>
      </c>
      <c r="D48" s="3318">
        <v>21</v>
      </c>
      <c r="E48" s="3324">
        <v>1</v>
      </c>
      <c r="F48" s="3325">
        <v>4.7619047619047619</v>
      </c>
      <c r="G48" s="3307">
        <v>0</v>
      </c>
      <c r="H48" s="3324">
        <v>1</v>
      </c>
      <c r="I48" s="3326">
        <v>1</v>
      </c>
      <c r="J48" s="3327">
        <v>100</v>
      </c>
      <c r="K48" s="3307">
        <v>0</v>
      </c>
      <c r="L48" s="3327" t="s">
        <v>613</v>
      </c>
    </row>
    <row r="49" spans="2:12" ht="18.75" thickBot="1" x14ac:dyDescent="0.3">
      <c r="B49" s="3281" t="s">
        <v>1224</v>
      </c>
      <c r="C49" s="3282" t="s">
        <v>633</v>
      </c>
      <c r="D49" s="3283">
        <v>849</v>
      </c>
      <c r="E49" s="3284">
        <v>109</v>
      </c>
      <c r="F49" s="3285">
        <v>12.838633686690223</v>
      </c>
      <c r="G49" s="3284">
        <v>1</v>
      </c>
      <c r="H49" s="3284">
        <v>10</v>
      </c>
      <c r="I49" s="3286">
        <v>11</v>
      </c>
      <c r="J49" s="3302">
        <v>10.091743119266056</v>
      </c>
      <c r="K49" s="3284">
        <v>98</v>
      </c>
      <c r="L49" s="3302">
        <v>89.908256880733944</v>
      </c>
    </row>
    <row r="50" spans="2:12" ht="20.25" x14ac:dyDescent="0.25">
      <c r="B50" s="3303" t="s">
        <v>897</v>
      </c>
      <c r="C50" s="3304" t="s">
        <v>245</v>
      </c>
      <c r="D50" s="3321">
        <v>252</v>
      </c>
      <c r="E50" s="3307">
        <v>78</v>
      </c>
      <c r="F50" s="3306">
        <v>30.952380952380953</v>
      </c>
      <c r="G50" s="3307">
        <v>0</v>
      </c>
      <c r="H50" s="3307">
        <v>3</v>
      </c>
      <c r="I50" s="3308">
        <v>3</v>
      </c>
      <c r="J50" s="3309">
        <v>3.8461538461538463</v>
      </c>
      <c r="K50" s="3307">
        <v>75</v>
      </c>
      <c r="L50" s="3309">
        <v>96.15384615384616</v>
      </c>
    </row>
    <row r="51" spans="2:12" ht="20.25" x14ac:dyDescent="0.25">
      <c r="B51" s="3288" t="s">
        <v>898</v>
      </c>
      <c r="C51" s="3304" t="s">
        <v>246</v>
      </c>
      <c r="D51" s="3321">
        <v>2</v>
      </c>
      <c r="E51" s="3291">
        <v>1</v>
      </c>
      <c r="F51" s="3292">
        <v>50</v>
      </c>
      <c r="G51" s="3307">
        <v>1</v>
      </c>
      <c r="H51" s="3291">
        <v>0</v>
      </c>
      <c r="I51" s="3293">
        <v>1</v>
      </c>
      <c r="J51" s="3294">
        <v>100</v>
      </c>
      <c r="K51" s="3307">
        <v>0</v>
      </c>
      <c r="L51" s="3294" t="s">
        <v>613</v>
      </c>
    </row>
    <row r="52" spans="2:12" ht="20.25" x14ac:dyDescent="0.25">
      <c r="B52" s="3288" t="s">
        <v>899</v>
      </c>
      <c r="C52" s="3304" t="s">
        <v>247</v>
      </c>
      <c r="D52" s="3321">
        <v>27</v>
      </c>
      <c r="E52" s="3291">
        <v>7</v>
      </c>
      <c r="F52" s="3292">
        <v>25.925925925925924</v>
      </c>
      <c r="G52" s="3307">
        <v>0</v>
      </c>
      <c r="H52" s="3291">
        <v>5</v>
      </c>
      <c r="I52" s="3293">
        <v>5</v>
      </c>
      <c r="J52" s="3294">
        <v>71.428571428571431</v>
      </c>
      <c r="K52" s="3307">
        <v>2</v>
      </c>
      <c r="L52" s="3294">
        <v>28.571428571428569</v>
      </c>
    </row>
    <row r="53" spans="2:12" x14ac:dyDescent="0.25">
      <c r="B53" s="3288" t="s">
        <v>900</v>
      </c>
      <c r="C53" s="3304" t="s">
        <v>248</v>
      </c>
      <c r="D53" s="3321">
        <v>19</v>
      </c>
      <c r="E53" s="3291">
        <v>0</v>
      </c>
      <c r="F53" s="3292" t="s">
        <v>613</v>
      </c>
      <c r="G53" s="3307">
        <v>0</v>
      </c>
      <c r="H53" s="3291">
        <v>0</v>
      </c>
      <c r="I53" s="3293">
        <v>0</v>
      </c>
      <c r="J53" s="3294" t="s">
        <v>613</v>
      </c>
      <c r="K53" s="3307">
        <v>0</v>
      </c>
      <c r="L53" s="3294" t="s">
        <v>613</v>
      </c>
    </row>
    <row r="54" spans="2:12" x14ac:dyDescent="0.25">
      <c r="B54" s="3288" t="s">
        <v>901</v>
      </c>
      <c r="C54" s="3304" t="s">
        <v>249</v>
      </c>
      <c r="D54" s="3321">
        <v>21</v>
      </c>
      <c r="E54" s="3291">
        <v>0</v>
      </c>
      <c r="F54" s="3292" t="s">
        <v>613</v>
      </c>
      <c r="G54" s="3307">
        <v>0</v>
      </c>
      <c r="H54" s="3291">
        <v>0</v>
      </c>
      <c r="I54" s="3293">
        <v>0</v>
      </c>
      <c r="J54" s="3294" t="s">
        <v>613</v>
      </c>
      <c r="K54" s="3307">
        <v>0</v>
      </c>
      <c r="L54" s="3294" t="s">
        <v>613</v>
      </c>
    </row>
    <row r="55" spans="2:12" x14ac:dyDescent="0.25">
      <c r="B55" s="3288" t="s">
        <v>902</v>
      </c>
      <c r="C55" s="3304" t="s">
        <v>250</v>
      </c>
      <c r="D55" s="3321">
        <v>425</v>
      </c>
      <c r="E55" s="3291">
        <v>15</v>
      </c>
      <c r="F55" s="3292">
        <v>3.5294117647058822</v>
      </c>
      <c r="G55" s="3307">
        <v>0</v>
      </c>
      <c r="H55" s="3291">
        <v>1</v>
      </c>
      <c r="I55" s="3293">
        <v>1</v>
      </c>
      <c r="J55" s="3294">
        <v>6.666666666666667</v>
      </c>
      <c r="K55" s="3307">
        <v>14</v>
      </c>
      <c r="L55" s="3294">
        <v>93.333333333333329</v>
      </c>
    </row>
    <row r="56" spans="2:12" x14ac:dyDescent="0.25">
      <c r="B56" s="3288" t="s">
        <v>903</v>
      </c>
      <c r="C56" s="3304" t="s">
        <v>251</v>
      </c>
      <c r="D56" s="3321">
        <v>3</v>
      </c>
      <c r="E56" s="3291">
        <v>0</v>
      </c>
      <c r="F56" s="3292" t="s">
        <v>613</v>
      </c>
      <c r="G56" s="3307">
        <v>0</v>
      </c>
      <c r="H56" s="3291">
        <v>0</v>
      </c>
      <c r="I56" s="3293">
        <v>0</v>
      </c>
      <c r="J56" s="3294" t="s">
        <v>613</v>
      </c>
      <c r="K56" s="3307">
        <v>0</v>
      </c>
      <c r="L56" s="3294" t="s">
        <v>613</v>
      </c>
    </row>
    <row r="57" spans="2:12" ht="15.75" thickBot="1" x14ac:dyDescent="0.3">
      <c r="B57" s="3312" t="s">
        <v>904</v>
      </c>
      <c r="C57" s="3304" t="s">
        <v>252</v>
      </c>
      <c r="D57" s="3321">
        <v>100</v>
      </c>
      <c r="E57" s="3291">
        <v>8</v>
      </c>
      <c r="F57" s="3292">
        <v>8</v>
      </c>
      <c r="G57" s="3307">
        <v>0</v>
      </c>
      <c r="H57" s="3291">
        <v>1</v>
      </c>
      <c r="I57" s="3293">
        <v>1</v>
      </c>
      <c r="J57" s="3294">
        <v>12.5</v>
      </c>
      <c r="K57" s="3307">
        <v>7</v>
      </c>
      <c r="L57" s="3294">
        <v>87.5</v>
      </c>
    </row>
    <row r="58" spans="2:12" ht="15.75" thickBot="1" x14ac:dyDescent="0.3">
      <c r="B58" s="3281" t="s">
        <v>906</v>
      </c>
      <c r="C58" s="3282" t="s">
        <v>635</v>
      </c>
      <c r="D58" s="3283">
        <v>5419</v>
      </c>
      <c r="E58" s="3284">
        <v>1110</v>
      </c>
      <c r="F58" s="3285">
        <v>20.483484037645322</v>
      </c>
      <c r="G58" s="3284">
        <v>103</v>
      </c>
      <c r="H58" s="3284">
        <v>511</v>
      </c>
      <c r="I58" s="3286">
        <v>614</v>
      </c>
      <c r="J58" s="3302">
        <v>55.315315315315317</v>
      </c>
      <c r="K58" s="3284">
        <v>496</v>
      </c>
      <c r="L58" s="3302">
        <v>44.684684684684683</v>
      </c>
    </row>
    <row r="59" spans="2:12" x14ac:dyDescent="0.25">
      <c r="B59" s="3288" t="s">
        <v>910</v>
      </c>
      <c r="C59" s="3304" t="s">
        <v>639</v>
      </c>
      <c r="D59" s="3328">
        <v>30</v>
      </c>
      <c r="E59" s="3329">
        <v>6</v>
      </c>
      <c r="F59" s="3330">
        <v>20</v>
      </c>
      <c r="G59" s="3307">
        <v>5</v>
      </c>
      <c r="H59" s="3329">
        <v>0</v>
      </c>
      <c r="I59" s="3329">
        <v>5</v>
      </c>
      <c r="J59" s="3331">
        <v>83.333333333333343</v>
      </c>
      <c r="K59" s="3307">
        <v>1</v>
      </c>
      <c r="L59" s="3309">
        <v>16.666666666666664</v>
      </c>
    </row>
    <row r="60" spans="2:12" x14ac:dyDescent="0.25">
      <c r="B60" s="3288" t="s">
        <v>911</v>
      </c>
      <c r="C60" s="3304" t="s">
        <v>640</v>
      </c>
      <c r="D60" s="3328">
        <v>5</v>
      </c>
      <c r="E60" s="3332">
        <v>1</v>
      </c>
      <c r="F60" s="3333">
        <v>20</v>
      </c>
      <c r="G60" s="3307">
        <v>0</v>
      </c>
      <c r="H60" s="3332">
        <v>0</v>
      </c>
      <c r="I60" s="3332">
        <v>0</v>
      </c>
      <c r="J60" s="3334" t="s">
        <v>613</v>
      </c>
      <c r="K60" s="3307">
        <v>1</v>
      </c>
      <c r="L60" s="3294">
        <v>100</v>
      </c>
    </row>
    <row r="61" spans="2:12" x14ac:dyDescent="0.25">
      <c r="B61" s="3288" t="s">
        <v>912</v>
      </c>
      <c r="C61" s="3304" t="s">
        <v>641</v>
      </c>
      <c r="D61" s="3328">
        <v>710</v>
      </c>
      <c r="E61" s="3332">
        <v>47</v>
      </c>
      <c r="F61" s="3333">
        <v>6.6197183098591541</v>
      </c>
      <c r="G61" s="3307">
        <v>10</v>
      </c>
      <c r="H61" s="3332">
        <v>21</v>
      </c>
      <c r="I61" s="3332">
        <v>31</v>
      </c>
      <c r="J61" s="3334">
        <v>65.957446808510639</v>
      </c>
      <c r="K61" s="3307">
        <v>16</v>
      </c>
      <c r="L61" s="3294">
        <v>34.042553191489361</v>
      </c>
    </row>
    <row r="62" spans="2:12" x14ac:dyDescent="0.25">
      <c r="B62" s="3288" t="s">
        <v>913</v>
      </c>
      <c r="C62" s="3304" t="s">
        <v>1167</v>
      </c>
      <c r="D62" s="3328">
        <v>143</v>
      </c>
      <c r="E62" s="3335">
        <v>28</v>
      </c>
      <c r="F62" s="3333">
        <v>19.58041958041958</v>
      </c>
      <c r="G62" s="3307">
        <v>5</v>
      </c>
      <c r="H62" s="3335">
        <v>20</v>
      </c>
      <c r="I62" s="3332">
        <v>25</v>
      </c>
      <c r="J62" s="3334">
        <v>89.285714285714292</v>
      </c>
      <c r="K62" s="3307">
        <v>3</v>
      </c>
      <c r="L62" s="3294">
        <v>10.714285714285714</v>
      </c>
    </row>
    <row r="63" spans="2:12" x14ac:dyDescent="0.25">
      <c r="B63" s="3288" t="s">
        <v>914</v>
      </c>
      <c r="C63" s="3304" t="s">
        <v>643</v>
      </c>
      <c r="D63" s="3328">
        <v>12</v>
      </c>
      <c r="E63" s="3332">
        <v>2</v>
      </c>
      <c r="F63" s="3333">
        <v>16.666666666666664</v>
      </c>
      <c r="G63" s="3307">
        <v>0</v>
      </c>
      <c r="H63" s="3332">
        <v>2</v>
      </c>
      <c r="I63" s="3332">
        <v>2</v>
      </c>
      <c r="J63" s="3334">
        <v>100</v>
      </c>
      <c r="K63" s="3307">
        <v>0</v>
      </c>
      <c r="L63" s="3294" t="s">
        <v>613</v>
      </c>
    </row>
    <row r="64" spans="2:12" x14ac:dyDescent="0.25">
      <c r="B64" s="3288" t="s">
        <v>916</v>
      </c>
      <c r="C64" s="3304" t="s">
        <v>645</v>
      </c>
      <c r="D64" s="3328">
        <v>1</v>
      </c>
      <c r="E64" s="3332">
        <v>0</v>
      </c>
      <c r="F64" s="3333" t="s">
        <v>613</v>
      </c>
      <c r="G64" s="3307">
        <v>0</v>
      </c>
      <c r="H64" s="3332">
        <v>0</v>
      </c>
      <c r="I64" s="3332">
        <v>0</v>
      </c>
      <c r="J64" s="3334" t="s">
        <v>613</v>
      </c>
      <c r="K64" s="3307">
        <v>0</v>
      </c>
      <c r="L64" s="3294" t="s">
        <v>613</v>
      </c>
    </row>
    <row r="65" spans="2:12" x14ac:dyDescent="0.25">
      <c r="B65" s="3288" t="s">
        <v>466</v>
      </c>
      <c r="C65" s="3310" t="s">
        <v>467</v>
      </c>
      <c r="D65" s="3336">
        <v>2609</v>
      </c>
      <c r="E65" s="3332">
        <v>510</v>
      </c>
      <c r="F65" s="3333">
        <v>19.547719432732848</v>
      </c>
      <c r="G65" s="3307">
        <v>64</v>
      </c>
      <c r="H65" s="3332">
        <v>326</v>
      </c>
      <c r="I65" s="3332">
        <v>390</v>
      </c>
      <c r="J65" s="3334">
        <v>76.470588235294116</v>
      </c>
      <c r="K65" s="3307">
        <v>120</v>
      </c>
      <c r="L65" s="3294">
        <v>23.52941176470588</v>
      </c>
    </row>
    <row r="66" spans="2:12" x14ac:dyDescent="0.25">
      <c r="B66" s="3288" t="s">
        <v>468</v>
      </c>
      <c r="C66" s="3310" t="s">
        <v>646</v>
      </c>
      <c r="D66" s="3336">
        <v>29</v>
      </c>
      <c r="E66" s="3335">
        <v>10</v>
      </c>
      <c r="F66" s="3333">
        <v>34.482758620689658</v>
      </c>
      <c r="G66" s="3307">
        <v>0</v>
      </c>
      <c r="H66" s="3335">
        <v>1</v>
      </c>
      <c r="I66" s="3332">
        <v>1</v>
      </c>
      <c r="J66" s="3334">
        <v>10</v>
      </c>
      <c r="K66" s="3307">
        <v>9</v>
      </c>
      <c r="L66" s="3294">
        <v>90</v>
      </c>
    </row>
    <row r="67" spans="2:12" x14ac:dyDescent="0.25">
      <c r="B67" s="3288" t="s">
        <v>917</v>
      </c>
      <c r="C67" s="3310" t="s">
        <v>647</v>
      </c>
      <c r="D67" s="5891">
        <v>1</v>
      </c>
      <c r="E67" s="3332">
        <v>0</v>
      </c>
      <c r="F67" s="3334" t="s">
        <v>613</v>
      </c>
      <c r="G67" s="3307">
        <v>0</v>
      </c>
      <c r="H67" s="3332">
        <v>0</v>
      </c>
      <c r="I67" s="3332">
        <v>0</v>
      </c>
      <c r="J67" s="3334" t="s">
        <v>613</v>
      </c>
      <c r="K67" s="3307">
        <v>0</v>
      </c>
      <c r="L67" s="3294" t="s">
        <v>613</v>
      </c>
    </row>
    <row r="68" spans="2:12" ht="15.75" thickBot="1" x14ac:dyDescent="0.3">
      <c r="B68" s="3288" t="s">
        <v>1225</v>
      </c>
      <c r="C68" s="3310" t="s">
        <v>470</v>
      </c>
      <c r="D68" s="3336">
        <v>1879</v>
      </c>
      <c r="E68" s="3332">
        <v>506</v>
      </c>
      <c r="F68" s="3333">
        <v>26.929217668972861</v>
      </c>
      <c r="G68" s="3291">
        <v>19</v>
      </c>
      <c r="H68" s="3332">
        <v>141</v>
      </c>
      <c r="I68" s="3332">
        <v>160</v>
      </c>
      <c r="J68" s="3334">
        <v>31.620553359683797</v>
      </c>
      <c r="K68" s="3291">
        <v>346</v>
      </c>
      <c r="L68" s="3294">
        <v>68.379446640316218</v>
      </c>
    </row>
    <row r="69" spans="2:12" ht="15.75" thickBot="1" x14ac:dyDescent="0.3">
      <c r="B69" s="3281" t="s">
        <v>918</v>
      </c>
      <c r="C69" s="3282" t="s">
        <v>648</v>
      </c>
      <c r="D69" s="3283">
        <v>2599</v>
      </c>
      <c r="E69" s="3286">
        <v>161</v>
      </c>
      <c r="F69" s="3287">
        <v>6.1946902654867255</v>
      </c>
      <c r="G69" s="3286">
        <v>23</v>
      </c>
      <c r="H69" s="3286">
        <v>55</v>
      </c>
      <c r="I69" s="3286">
        <v>78</v>
      </c>
      <c r="J69" s="3302">
        <v>48.447204968944099</v>
      </c>
      <c r="K69" s="3286">
        <v>83</v>
      </c>
      <c r="L69" s="3302">
        <v>51.552795031055901</v>
      </c>
    </row>
    <row r="70" spans="2:12" x14ac:dyDescent="0.25">
      <c r="B70" s="3339" t="s">
        <v>919</v>
      </c>
      <c r="C70" s="3340" t="s">
        <v>649</v>
      </c>
      <c r="D70" s="3341">
        <v>198</v>
      </c>
      <c r="E70" s="3329">
        <v>77</v>
      </c>
      <c r="F70" s="3331">
        <v>38.888888888888893</v>
      </c>
      <c r="G70" s="3307">
        <v>11</v>
      </c>
      <c r="H70" s="3329">
        <v>24</v>
      </c>
      <c r="I70" s="3329">
        <v>35</v>
      </c>
      <c r="J70" s="3331">
        <v>45.454545454545453</v>
      </c>
      <c r="K70" s="3307">
        <v>42</v>
      </c>
      <c r="L70" s="3309">
        <v>54.54545454545454</v>
      </c>
    </row>
    <row r="71" spans="2:12" x14ac:dyDescent="0.25">
      <c r="B71" s="3303" t="s">
        <v>920</v>
      </c>
      <c r="C71" s="3304" t="s">
        <v>650</v>
      </c>
      <c r="D71" s="3328">
        <v>2</v>
      </c>
      <c r="E71" s="3332">
        <v>0</v>
      </c>
      <c r="F71" s="3333" t="s">
        <v>613</v>
      </c>
      <c r="G71" s="3307">
        <v>0</v>
      </c>
      <c r="H71" s="3332">
        <v>0</v>
      </c>
      <c r="I71" s="3332">
        <v>0</v>
      </c>
      <c r="J71" s="3334" t="s">
        <v>613</v>
      </c>
      <c r="K71" s="3307">
        <v>0</v>
      </c>
      <c r="L71" s="3294" t="s">
        <v>613</v>
      </c>
    </row>
    <row r="72" spans="2:12" x14ac:dyDescent="0.25">
      <c r="B72" s="3288" t="s">
        <v>656</v>
      </c>
      <c r="C72" s="3304" t="s">
        <v>657</v>
      </c>
      <c r="D72" s="3328">
        <v>2129</v>
      </c>
      <c r="E72" s="3332">
        <v>60</v>
      </c>
      <c r="F72" s="3333">
        <v>2.8182245185533117</v>
      </c>
      <c r="G72" s="3307">
        <v>11</v>
      </c>
      <c r="H72" s="3332">
        <v>19</v>
      </c>
      <c r="I72" s="3332">
        <v>30</v>
      </c>
      <c r="J72" s="3334">
        <v>50</v>
      </c>
      <c r="K72" s="3307">
        <v>30</v>
      </c>
      <c r="L72" s="3294">
        <v>50</v>
      </c>
    </row>
    <row r="73" spans="2:12" x14ac:dyDescent="0.25">
      <c r="B73" s="3288" t="s">
        <v>929</v>
      </c>
      <c r="C73" s="3310" t="s">
        <v>658</v>
      </c>
      <c r="D73" s="3336">
        <v>254</v>
      </c>
      <c r="E73" s="3332">
        <v>24</v>
      </c>
      <c r="F73" s="3333">
        <v>9.4488188976377945</v>
      </c>
      <c r="G73" s="3307">
        <v>1</v>
      </c>
      <c r="H73" s="3332">
        <v>12</v>
      </c>
      <c r="I73" s="3332">
        <v>13</v>
      </c>
      <c r="J73" s="3334">
        <v>54.166666666666664</v>
      </c>
      <c r="K73" s="3307">
        <v>11</v>
      </c>
      <c r="L73" s="3294">
        <v>45.833333333333329</v>
      </c>
    </row>
    <row r="74" spans="2:12" ht="20.25" thickBot="1" x14ac:dyDescent="0.3">
      <c r="B74" s="3342" t="s">
        <v>1226</v>
      </c>
      <c r="C74" s="3343" t="s">
        <v>660</v>
      </c>
      <c r="D74" s="3336">
        <v>16</v>
      </c>
      <c r="E74" s="3332">
        <v>0</v>
      </c>
      <c r="F74" s="3333" t="s">
        <v>613</v>
      </c>
      <c r="G74" s="3307">
        <v>0</v>
      </c>
      <c r="H74" s="3332">
        <v>0</v>
      </c>
      <c r="I74" s="3332">
        <v>0</v>
      </c>
      <c r="J74" s="3334" t="s">
        <v>613</v>
      </c>
      <c r="K74" s="3307">
        <v>0</v>
      </c>
      <c r="L74" s="3294" t="s">
        <v>613</v>
      </c>
    </row>
    <row r="75" spans="2:12" ht="15.75" thickBot="1" x14ac:dyDescent="0.3">
      <c r="B75" s="3281" t="s">
        <v>932</v>
      </c>
      <c r="C75" s="3282" t="s">
        <v>662</v>
      </c>
      <c r="D75" s="3283">
        <v>180</v>
      </c>
      <c r="E75" s="3286">
        <v>31</v>
      </c>
      <c r="F75" s="3287">
        <v>17.222222222222221</v>
      </c>
      <c r="G75" s="3286">
        <v>10</v>
      </c>
      <c r="H75" s="3286">
        <v>6</v>
      </c>
      <c r="I75" s="3286">
        <v>16</v>
      </c>
      <c r="J75" s="3302">
        <v>51.612903225806448</v>
      </c>
      <c r="K75" s="3286">
        <v>15</v>
      </c>
      <c r="L75" s="3302">
        <v>48.387096774193552</v>
      </c>
    </row>
    <row r="76" spans="2:12" x14ac:dyDescent="0.25">
      <c r="B76" s="3344" t="s">
        <v>933</v>
      </c>
      <c r="C76" s="3304" t="s">
        <v>350</v>
      </c>
      <c r="D76" s="3321">
        <v>3</v>
      </c>
      <c r="E76" s="3346">
        <v>1</v>
      </c>
      <c r="F76" s="3347">
        <v>33.333333333333329</v>
      </c>
      <c r="G76" s="3307">
        <v>0</v>
      </c>
      <c r="H76" s="3346">
        <v>1</v>
      </c>
      <c r="I76" s="3346">
        <v>1</v>
      </c>
      <c r="J76" s="3347">
        <v>100</v>
      </c>
      <c r="K76" s="3307">
        <v>0</v>
      </c>
      <c r="L76" s="3347" t="s">
        <v>613</v>
      </c>
    </row>
    <row r="77" spans="2:12" x14ac:dyDescent="0.25">
      <c r="B77" s="3288" t="s">
        <v>936</v>
      </c>
      <c r="C77" s="3304" t="s">
        <v>353</v>
      </c>
      <c r="D77" s="3321">
        <v>14</v>
      </c>
      <c r="E77" s="3348">
        <v>0</v>
      </c>
      <c r="F77" s="3349" t="s">
        <v>613</v>
      </c>
      <c r="G77" s="3298">
        <v>0</v>
      </c>
      <c r="H77" s="3350">
        <v>0</v>
      </c>
      <c r="I77" s="3348">
        <v>0</v>
      </c>
      <c r="J77" s="3351" t="s">
        <v>613</v>
      </c>
      <c r="K77" s="3298">
        <v>0</v>
      </c>
      <c r="L77" s="3351" t="s">
        <v>613</v>
      </c>
    </row>
    <row r="78" spans="2:12" x14ac:dyDescent="0.25">
      <c r="B78" s="3288" t="s">
        <v>940</v>
      </c>
      <c r="C78" s="3304" t="s">
        <v>663</v>
      </c>
      <c r="D78" s="3321">
        <v>8</v>
      </c>
      <c r="E78" s="3348">
        <v>1</v>
      </c>
      <c r="F78" s="3349">
        <v>12.5</v>
      </c>
      <c r="G78" s="3307">
        <v>0</v>
      </c>
      <c r="H78" s="3348">
        <v>0</v>
      </c>
      <c r="I78" s="3348">
        <v>0</v>
      </c>
      <c r="J78" s="3351" t="s">
        <v>613</v>
      </c>
      <c r="K78" s="3307">
        <v>1</v>
      </c>
      <c r="L78" s="3351">
        <v>100</v>
      </c>
    </row>
    <row r="79" spans="2:12" x14ac:dyDescent="0.25">
      <c r="B79" s="3288" t="s">
        <v>941</v>
      </c>
      <c r="C79" s="3304" t="s">
        <v>358</v>
      </c>
      <c r="D79" s="3345">
        <v>3</v>
      </c>
      <c r="E79" s="3375">
        <v>0</v>
      </c>
      <c r="F79" s="3351" t="s">
        <v>613</v>
      </c>
      <c r="G79" s="3307">
        <v>0</v>
      </c>
      <c r="H79" s="3375">
        <v>0</v>
      </c>
      <c r="I79" s="3375">
        <v>0</v>
      </c>
      <c r="J79" s="3351" t="s">
        <v>613</v>
      </c>
      <c r="K79" s="3307">
        <v>0</v>
      </c>
      <c r="L79" s="3351" t="s">
        <v>613</v>
      </c>
    </row>
    <row r="80" spans="2:12" x14ac:dyDescent="0.25">
      <c r="B80" s="3288" t="s">
        <v>942</v>
      </c>
      <c r="C80" s="3304" t="s">
        <v>664</v>
      </c>
      <c r="D80" s="3321">
        <v>20</v>
      </c>
      <c r="E80" s="3348">
        <v>0</v>
      </c>
      <c r="F80" s="3349" t="s">
        <v>613</v>
      </c>
      <c r="G80" s="3307">
        <v>0</v>
      </c>
      <c r="H80" s="3348">
        <v>0</v>
      </c>
      <c r="I80" s="3348">
        <v>0</v>
      </c>
      <c r="J80" s="3351" t="s">
        <v>613</v>
      </c>
      <c r="K80" s="3307">
        <v>0</v>
      </c>
      <c r="L80" s="3351" t="s">
        <v>613</v>
      </c>
    </row>
    <row r="81" spans="2:12" x14ac:dyDescent="0.25">
      <c r="B81" s="3288" t="s">
        <v>944</v>
      </c>
      <c r="C81" s="3304" t="s">
        <v>361</v>
      </c>
      <c r="D81" s="3321">
        <v>31</v>
      </c>
      <c r="E81" s="3348">
        <v>13</v>
      </c>
      <c r="F81" s="3349">
        <v>41.935483870967744</v>
      </c>
      <c r="G81" s="3307">
        <v>6</v>
      </c>
      <c r="H81" s="3348">
        <v>1</v>
      </c>
      <c r="I81" s="3348">
        <v>7</v>
      </c>
      <c r="J81" s="3351">
        <v>53.846153846153847</v>
      </c>
      <c r="K81" s="3307">
        <v>6</v>
      </c>
      <c r="L81" s="3351">
        <v>46.153846153846153</v>
      </c>
    </row>
    <row r="82" spans="2:12" x14ac:dyDescent="0.25">
      <c r="B82" s="3288" t="s">
        <v>945</v>
      </c>
      <c r="C82" s="3304" t="s">
        <v>362</v>
      </c>
      <c r="D82" s="3321">
        <v>51</v>
      </c>
      <c r="E82" s="3348">
        <v>11</v>
      </c>
      <c r="F82" s="3349">
        <v>21.568627450980394</v>
      </c>
      <c r="G82" s="3307">
        <v>2</v>
      </c>
      <c r="H82" s="3348">
        <v>3</v>
      </c>
      <c r="I82" s="3348">
        <v>5</v>
      </c>
      <c r="J82" s="3351">
        <v>45.454545454545453</v>
      </c>
      <c r="K82" s="3307">
        <v>6</v>
      </c>
      <c r="L82" s="3351">
        <v>54.54545454545454</v>
      </c>
    </row>
    <row r="83" spans="2:12" x14ac:dyDescent="0.25">
      <c r="B83" s="3312" t="s">
        <v>949</v>
      </c>
      <c r="C83" s="3304" t="s">
        <v>366</v>
      </c>
      <c r="D83" s="3321">
        <v>22</v>
      </c>
      <c r="E83" s="3348">
        <v>2</v>
      </c>
      <c r="F83" s="3349">
        <v>9.0909090909090917</v>
      </c>
      <c r="G83" s="3307">
        <v>0</v>
      </c>
      <c r="H83" s="3348">
        <v>0</v>
      </c>
      <c r="I83" s="3348">
        <v>0</v>
      </c>
      <c r="J83" s="3351" t="s">
        <v>613</v>
      </c>
      <c r="K83" s="3307">
        <v>2</v>
      </c>
      <c r="L83" s="3351">
        <v>100</v>
      </c>
    </row>
    <row r="84" spans="2:12" x14ac:dyDescent="0.25">
      <c r="B84" s="3312" t="s">
        <v>951</v>
      </c>
      <c r="C84" s="3304" t="s">
        <v>370</v>
      </c>
      <c r="D84" s="3321">
        <v>1</v>
      </c>
      <c r="E84" s="3348">
        <v>0</v>
      </c>
      <c r="F84" s="3349" t="s">
        <v>613</v>
      </c>
      <c r="G84" s="3307">
        <v>0</v>
      </c>
      <c r="H84" s="3348">
        <v>0</v>
      </c>
      <c r="I84" s="3348">
        <v>0</v>
      </c>
      <c r="J84" s="3351" t="s">
        <v>613</v>
      </c>
      <c r="K84" s="3307">
        <v>0</v>
      </c>
      <c r="L84" s="3351" t="s">
        <v>613</v>
      </c>
    </row>
    <row r="85" spans="2:12" ht="15.75" thickBot="1" x14ac:dyDescent="0.3">
      <c r="B85" s="3352" t="s">
        <v>952</v>
      </c>
      <c r="C85" s="3304" t="s">
        <v>371</v>
      </c>
      <c r="D85" s="3321">
        <v>27</v>
      </c>
      <c r="E85" s="3348">
        <v>3</v>
      </c>
      <c r="F85" s="3349">
        <v>11.111111111111111</v>
      </c>
      <c r="G85" s="3307">
        <v>2</v>
      </c>
      <c r="H85" s="3348">
        <v>1</v>
      </c>
      <c r="I85" s="3348">
        <v>3</v>
      </c>
      <c r="J85" s="3351">
        <v>100</v>
      </c>
      <c r="K85" s="3307">
        <v>0</v>
      </c>
      <c r="L85" s="3351" t="s">
        <v>613</v>
      </c>
    </row>
    <row r="86" spans="2:12" ht="15.75" thickBot="1" x14ac:dyDescent="0.3">
      <c r="B86" s="3281" t="s">
        <v>955</v>
      </c>
      <c r="C86" s="3282" t="s">
        <v>666</v>
      </c>
      <c r="D86" s="3283">
        <v>273</v>
      </c>
      <c r="E86" s="3353">
        <v>15</v>
      </c>
      <c r="F86" s="3354">
        <v>5.4945054945054945</v>
      </c>
      <c r="G86" s="3355">
        <v>2</v>
      </c>
      <c r="H86" s="3355">
        <v>8</v>
      </c>
      <c r="I86" s="3355">
        <v>10</v>
      </c>
      <c r="J86" s="3356">
        <v>66.666666666666657</v>
      </c>
      <c r="K86" s="3355">
        <v>5</v>
      </c>
      <c r="L86" s="3356">
        <v>33.333333333333329</v>
      </c>
    </row>
    <row r="87" spans="2:12" ht="20.25" x14ac:dyDescent="0.25">
      <c r="B87" s="3357" t="s">
        <v>956</v>
      </c>
      <c r="C87" s="3304" t="s">
        <v>373</v>
      </c>
      <c r="D87" s="3321">
        <v>247</v>
      </c>
      <c r="E87" s="3358">
        <v>12</v>
      </c>
      <c r="F87" s="3359">
        <v>4.8582995951417001</v>
      </c>
      <c r="G87" s="3298">
        <v>2</v>
      </c>
      <c r="H87" s="3360">
        <v>7</v>
      </c>
      <c r="I87" s="3361">
        <v>9</v>
      </c>
      <c r="J87" s="3362">
        <v>75</v>
      </c>
      <c r="K87" s="3298">
        <v>3</v>
      </c>
      <c r="L87" s="3362">
        <v>25</v>
      </c>
    </row>
    <row r="88" spans="2:12" x14ac:dyDescent="0.25">
      <c r="B88" s="3288" t="s">
        <v>957</v>
      </c>
      <c r="C88" s="3304" t="s">
        <v>374</v>
      </c>
      <c r="D88" s="3321">
        <v>11</v>
      </c>
      <c r="E88" s="3348">
        <v>2</v>
      </c>
      <c r="F88" s="3349">
        <v>18.181818181818183</v>
      </c>
      <c r="G88" s="3291">
        <v>0</v>
      </c>
      <c r="H88" s="3363">
        <v>1</v>
      </c>
      <c r="I88" s="3348">
        <v>1</v>
      </c>
      <c r="J88" s="3351">
        <v>50</v>
      </c>
      <c r="K88" s="3291">
        <v>1</v>
      </c>
      <c r="L88" s="3351">
        <v>50</v>
      </c>
    </row>
    <row r="89" spans="2:12" ht="20.25" x14ac:dyDescent="0.25">
      <c r="B89" s="3342" t="s">
        <v>959</v>
      </c>
      <c r="C89" s="3304" t="s">
        <v>376</v>
      </c>
      <c r="D89" s="3321">
        <v>1</v>
      </c>
      <c r="E89" s="3348">
        <v>1</v>
      </c>
      <c r="F89" s="3349">
        <v>100</v>
      </c>
      <c r="G89" s="3307">
        <v>0</v>
      </c>
      <c r="H89" s="3363">
        <v>0</v>
      </c>
      <c r="I89" s="3348">
        <v>0</v>
      </c>
      <c r="J89" s="3351" t="s">
        <v>613</v>
      </c>
      <c r="K89" s="3307">
        <v>1</v>
      </c>
      <c r="L89" s="3351">
        <v>100</v>
      </c>
    </row>
    <row r="90" spans="2:12" ht="15.75" thickBot="1" x14ac:dyDescent="0.3">
      <c r="B90" s="3288" t="s">
        <v>962</v>
      </c>
      <c r="C90" s="3304" t="s">
        <v>667</v>
      </c>
      <c r="D90" s="3321">
        <v>14</v>
      </c>
      <c r="E90" s="3348">
        <v>0</v>
      </c>
      <c r="F90" s="3349" t="s">
        <v>613</v>
      </c>
      <c r="G90" s="3307">
        <v>0</v>
      </c>
      <c r="H90" s="3363">
        <v>0</v>
      </c>
      <c r="I90" s="3348">
        <v>0</v>
      </c>
      <c r="J90" s="3351" t="s">
        <v>613</v>
      </c>
      <c r="K90" s="3307">
        <v>0</v>
      </c>
      <c r="L90" s="3351" t="s">
        <v>613</v>
      </c>
    </row>
    <row r="91" spans="2:12" ht="15.75" thickBot="1" x14ac:dyDescent="0.3">
      <c r="B91" s="3281" t="s">
        <v>964</v>
      </c>
      <c r="C91" s="3282" t="s">
        <v>669</v>
      </c>
      <c r="D91" s="3283">
        <v>1323</v>
      </c>
      <c r="E91" s="3353">
        <v>130</v>
      </c>
      <c r="F91" s="3354">
        <v>9.8261526832955397</v>
      </c>
      <c r="G91" s="3364">
        <v>20</v>
      </c>
      <c r="H91" s="3364">
        <v>24</v>
      </c>
      <c r="I91" s="3355">
        <v>44</v>
      </c>
      <c r="J91" s="3356">
        <v>33.846153846153847</v>
      </c>
      <c r="K91" s="3364">
        <v>86</v>
      </c>
      <c r="L91" s="3356">
        <v>66.153846153846146</v>
      </c>
    </row>
    <row r="92" spans="2:12" ht="19.5" x14ac:dyDescent="0.25">
      <c r="B92" s="3342" t="s">
        <v>966</v>
      </c>
      <c r="C92" s="3365" t="s">
        <v>670</v>
      </c>
      <c r="D92" s="3328">
        <v>7</v>
      </c>
      <c r="E92" s="3361">
        <v>0</v>
      </c>
      <c r="F92" s="3359" t="s">
        <v>613</v>
      </c>
      <c r="G92" s="3307">
        <v>0</v>
      </c>
      <c r="H92" s="3360">
        <v>0</v>
      </c>
      <c r="I92" s="3361">
        <v>0</v>
      </c>
      <c r="J92" s="3362" t="s">
        <v>613</v>
      </c>
      <c r="K92" s="3307">
        <v>0</v>
      </c>
      <c r="L92" s="3362" t="s">
        <v>613</v>
      </c>
    </row>
    <row r="93" spans="2:12" x14ac:dyDescent="0.25">
      <c r="B93" s="3288" t="s">
        <v>967</v>
      </c>
      <c r="C93" s="3310" t="s">
        <v>671</v>
      </c>
      <c r="D93" s="3336">
        <v>7</v>
      </c>
      <c r="E93" s="3348">
        <v>1</v>
      </c>
      <c r="F93" s="3349">
        <v>14.285714285714285</v>
      </c>
      <c r="G93" s="3307">
        <v>0</v>
      </c>
      <c r="H93" s="3363">
        <v>0</v>
      </c>
      <c r="I93" s="3348">
        <v>0</v>
      </c>
      <c r="J93" s="3351" t="s">
        <v>613</v>
      </c>
      <c r="K93" s="3307">
        <v>1</v>
      </c>
      <c r="L93" s="3351">
        <v>100</v>
      </c>
    </row>
    <row r="94" spans="2:12" x14ac:dyDescent="0.25">
      <c r="B94" s="3288" t="s">
        <v>968</v>
      </c>
      <c r="C94" s="3310" t="s">
        <v>672</v>
      </c>
      <c r="D94" s="3336">
        <v>30</v>
      </c>
      <c r="E94" s="3348">
        <v>1</v>
      </c>
      <c r="F94" s="3349">
        <v>3.3333333333333335</v>
      </c>
      <c r="G94" s="3307">
        <v>1</v>
      </c>
      <c r="H94" s="3363">
        <v>0</v>
      </c>
      <c r="I94" s="3348">
        <v>1</v>
      </c>
      <c r="J94" s="3351">
        <v>100</v>
      </c>
      <c r="K94" s="3307">
        <v>0</v>
      </c>
      <c r="L94" s="3351" t="s">
        <v>613</v>
      </c>
    </row>
    <row r="95" spans="2:12" ht="20.25" thickBot="1" x14ac:dyDescent="0.3">
      <c r="B95" s="3342" t="s">
        <v>969</v>
      </c>
      <c r="C95" s="3343" t="s">
        <v>673</v>
      </c>
      <c r="D95" s="3366">
        <v>1279</v>
      </c>
      <c r="E95" s="3367">
        <v>128</v>
      </c>
      <c r="F95" s="3368">
        <v>10.007818608287725</v>
      </c>
      <c r="G95" s="3307">
        <v>19</v>
      </c>
      <c r="H95" s="3369">
        <v>24</v>
      </c>
      <c r="I95" s="3367">
        <v>43</v>
      </c>
      <c r="J95" s="3370">
        <v>33.59375</v>
      </c>
      <c r="K95" s="3307">
        <v>85</v>
      </c>
      <c r="L95" s="3370">
        <v>66.40625</v>
      </c>
    </row>
    <row r="96" spans="2:12" ht="15.75" thickBot="1" x14ac:dyDescent="0.3">
      <c r="B96" s="3281" t="s">
        <v>970</v>
      </c>
      <c r="C96" s="3282" t="s">
        <v>674</v>
      </c>
      <c r="D96" s="3283">
        <v>9648</v>
      </c>
      <c r="E96" s="3353">
        <v>1374</v>
      </c>
      <c r="F96" s="3354">
        <v>14.241293532338309</v>
      </c>
      <c r="G96" s="3364">
        <v>166</v>
      </c>
      <c r="H96" s="3364">
        <v>474</v>
      </c>
      <c r="I96" s="3355">
        <v>640</v>
      </c>
      <c r="J96" s="3356">
        <v>46.579330422125182</v>
      </c>
      <c r="K96" s="3364">
        <v>734</v>
      </c>
      <c r="L96" s="3356">
        <v>53.420669577874811</v>
      </c>
    </row>
    <row r="97" spans="2:12" x14ac:dyDescent="0.25">
      <c r="B97" s="3303" t="s">
        <v>471</v>
      </c>
      <c r="C97" s="3304" t="s">
        <v>472</v>
      </c>
      <c r="D97" s="3321">
        <v>3712</v>
      </c>
      <c r="E97" s="3361">
        <v>511</v>
      </c>
      <c r="F97" s="3359">
        <v>13.766163793103448</v>
      </c>
      <c r="G97" s="3360">
        <v>62</v>
      </c>
      <c r="H97" s="3360">
        <v>168</v>
      </c>
      <c r="I97" s="3361">
        <v>230</v>
      </c>
      <c r="J97" s="3362">
        <v>45.009784735812133</v>
      </c>
      <c r="K97" s="3360">
        <v>281</v>
      </c>
      <c r="L97" s="3362">
        <v>54.990215264187867</v>
      </c>
    </row>
    <row r="98" spans="2:12" x14ac:dyDescent="0.25">
      <c r="B98" s="3288" t="s">
        <v>971</v>
      </c>
      <c r="C98" s="3310" t="s">
        <v>675</v>
      </c>
      <c r="D98" s="3319">
        <v>2093</v>
      </c>
      <c r="E98" s="3348">
        <v>234</v>
      </c>
      <c r="F98" s="3349">
        <v>11.180124223602485</v>
      </c>
      <c r="G98" s="3363">
        <v>8</v>
      </c>
      <c r="H98" s="3363">
        <v>92</v>
      </c>
      <c r="I98" s="3348">
        <v>100</v>
      </c>
      <c r="J98" s="3351">
        <v>42.735042735042732</v>
      </c>
      <c r="K98" s="3363">
        <v>134</v>
      </c>
      <c r="L98" s="3351">
        <v>57.26495726495726</v>
      </c>
    </row>
    <row r="99" spans="2:12" x14ac:dyDescent="0.25">
      <c r="B99" s="3288" t="s">
        <v>473</v>
      </c>
      <c r="C99" s="3310" t="s">
        <v>474</v>
      </c>
      <c r="D99" s="3319">
        <v>297</v>
      </c>
      <c r="E99" s="3348">
        <v>15</v>
      </c>
      <c r="F99" s="3349">
        <v>5.0505050505050502</v>
      </c>
      <c r="G99" s="3363">
        <v>1</v>
      </c>
      <c r="H99" s="3363">
        <v>8</v>
      </c>
      <c r="I99" s="3348">
        <v>9</v>
      </c>
      <c r="J99" s="3351">
        <v>60</v>
      </c>
      <c r="K99" s="3363">
        <v>6</v>
      </c>
      <c r="L99" s="3351">
        <v>40</v>
      </c>
    </row>
    <row r="100" spans="2:12" x14ac:dyDescent="0.25">
      <c r="B100" s="3288" t="s">
        <v>475</v>
      </c>
      <c r="C100" s="3310" t="s">
        <v>476</v>
      </c>
      <c r="D100" s="3319">
        <v>97</v>
      </c>
      <c r="E100" s="3348">
        <v>7</v>
      </c>
      <c r="F100" s="3349">
        <v>7.216494845360824</v>
      </c>
      <c r="G100" s="3363">
        <v>2</v>
      </c>
      <c r="H100" s="3363">
        <v>3</v>
      </c>
      <c r="I100" s="3348">
        <v>5</v>
      </c>
      <c r="J100" s="3351">
        <v>71.428571428571431</v>
      </c>
      <c r="K100" s="3363">
        <v>2</v>
      </c>
      <c r="L100" s="3351">
        <v>28.571428571428569</v>
      </c>
    </row>
    <row r="101" spans="2:12" x14ac:dyDescent="0.25">
      <c r="B101" s="3288" t="s">
        <v>972</v>
      </c>
      <c r="C101" s="3310" t="s">
        <v>676</v>
      </c>
      <c r="D101" s="3319">
        <v>75</v>
      </c>
      <c r="E101" s="3348">
        <v>8</v>
      </c>
      <c r="F101" s="3349">
        <v>10.666666666666668</v>
      </c>
      <c r="G101" s="3363">
        <v>2</v>
      </c>
      <c r="H101" s="3363">
        <v>5</v>
      </c>
      <c r="I101" s="3348">
        <v>7</v>
      </c>
      <c r="J101" s="3351">
        <v>87.5</v>
      </c>
      <c r="K101" s="3363">
        <v>1</v>
      </c>
      <c r="L101" s="3351">
        <v>12.5</v>
      </c>
    </row>
    <row r="102" spans="2:12" x14ac:dyDescent="0.25">
      <c r="B102" s="3288" t="s">
        <v>973</v>
      </c>
      <c r="C102" s="3310" t="s">
        <v>677</v>
      </c>
      <c r="D102" s="3319">
        <v>232</v>
      </c>
      <c r="E102" s="3348">
        <v>12</v>
      </c>
      <c r="F102" s="3349">
        <v>5.1724137931034484</v>
      </c>
      <c r="G102" s="3363">
        <v>2</v>
      </c>
      <c r="H102" s="3363">
        <v>5</v>
      </c>
      <c r="I102" s="3348">
        <v>7</v>
      </c>
      <c r="J102" s="3351">
        <v>58.333333333333336</v>
      </c>
      <c r="K102" s="3363">
        <v>5</v>
      </c>
      <c r="L102" s="3351">
        <v>41.666666666666671</v>
      </c>
    </row>
    <row r="103" spans="2:12" x14ac:dyDescent="0.25">
      <c r="B103" s="3288" t="s">
        <v>974</v>
      </c>
      <c r="C103" s="3310" t="s">
        <v>678</v>
      </c>
      <c r="D103" s="3319">
        <v>122</v>
      </c>
      <c r="E103" s="3348">
        <v>26</v>
      </c>
      <c r="F103" s="3349">
        <v>21.311475409836063</v>
      </c>
      <c r="G103" s="3363">
        <v>1</v>
      </c>
      <c r="H103" s="3363">
        <v>3</v>
      </c>
      <c r="I103" s="3348">
        <v>4</v>
      </c>
      <c r="J103" s="3351">
        <v>15.384615384615385</v>
      </c>
      <c r="K103" s="3363">
        <v>22</v>
      </c>
      <c r="L103" s="3351">
        <v>84.615384615384613</v>
      </c>
    </row>
    <row r="104" spans="2:12" x14ac:dyDescent="0.25">
      <c r="B104" s="3288" t="s">
        <v>477</v>
      </c>
      <c r="C104" s="3310" t="s">
        <v>478</v>
      </c>
      <c r="D104" s="3319">
        <v>1193</v>
      </c>
      <c r="E104" s="3348">
        <v>338</v>
      </c>
      <c r="F104" s="3349">
        <v>28.331936295054483</v>
      </c>
      <c r="G104" s="3363">
        <v>28</v>
      </c>
      <c r="H104" s="3363">
        <v>76</v>
      </c>
      <c r="I104" s="3348">
        <v>104</v>
      </c>
      <c r="J104" s="3351">
        <v>30.76923076923077</v>
      </c>
      <c r="K104" s="3363">
        <v>234</v>
      </c>
      <c r="L104" s="3351">
        <v>69.230769230769226</v>
      </c>
    </row>
    <row r="105" spans="2:12" x14ac:dyDescent="0.25">
      <c r="B105" s="3288" t="s">
        <v>479</v>
      </c>
      <c r="C105" s="3310" t="s">
        <v>480</v>
      </c>
      <c r="D105" s="3319">
        <v>1456</v>
      </c>
      <c r="E105" s="3348">
        <v>181</v>
      </c>
      <c r="F105" s="3349">
        <v>12.431318681318682</v>
      </c>
      <c r="G105" s="3363">
        <v>50</v>
      </c>
      <c r="H105" s="3363">
        <v>91</v>
      </c>
      <c r="I105" s="3348">
        <v>141</v>
      </c>
      <c r="J105" s="3351">
        <v>77.900552486187848</v>
      </c>
      <c r="K105" s="3363">
        <v>40</v>
      </c>
      <c r="L105" s="3351">
        <v>22.099447513812155</v>
      </c>
    </row>
    <row r="106" spans="2:12" x14ac:dyDescent="0.25">
      <c r="B106" s="3288" t="s">
        <v>975</v>
      </c>
      <c r="C106" s="3310" t="s">
        <v>572</v>
      </c>
      <c r="D106" s="3319">
        <v>10</v>
      </c>
      <c r="E106" s="3348">
        <v>0</v>
      </c>
      <c r="F106" s="3349" t="s">
        <v>613</v>
      </c>
      <c r="G106" s="3363">
        <v>0</v>
      </c>
      <c r="H106" s="3363">
        <v>0</v>
      </c>
      <c r="I106" s="3348">
        <v>0</v>
      </c>
      <c r="J106" s="3351" t="s">
        <v>613</v>
      </c>
      <c r="K106" s="3363">
        <v>0</v>
      </c>
      <c r="L106" s="3351" t="s">
        <v>613</v>
      </c>
    </row>
    <row r="107" spans="2:12" x14ac:dyDescent="0.25">
      <c r="B107" s="3288" t="s">
        <v>978</v>
      </c>
      <c r="C107" s="3310" t="s">
        <v>530</v>
      </c>
      <c r="D107" s="3319">
        <v>18</v>
      </c>
      <c r="E107" s="3348">
        <v>0</v>
      </c>
      <c r="F107" s="3349" t="s">
        <v>613</v>
      </c>
      <c r="G107" s="3363">
        <v>0</v>
      </c>
      <c r="H107" s="3363">
        <v>0</v>
      </c>
      <c r="I107" s="3348">
        <v>0</v>
      </c>
      <c r="J107" s="3351" t="s">
        <v>613</v>
      </c>
      <c r="K107" s="3363">
        <v>0</v>
      </c>
      <c r="L107" s="3351" t="s">
        <v>613</v>
      </c>
    </row>
    <row r="108" spans="2:12" x14ac:dyDescent="0.25">
      <c r="B108" s="3288" t="s">
        <v>979</v>
      </c>
      <c r="C108" s="3310" t="s">
        <v>531</v>
      </c>
      <c r="D108" s="3319">
        <v>25</v>
      </c>
      <c r="E108" s="3348">
        <v>2</v>
      </c>
      <c r="F108" s="3349">
        <v>8</v>
      </c>
      <c r="G108" s="3363">
        <v>0</v>
      </c>
      <c r="H108" s="3363">
        <v>1</v>
      </c>
      <c r="I108" s="3348">
        <v>1</v>
      </c>
      <c r="J108" s="3351">
        <v>50</v>
      </c>
      <c r="K108" s="3363">
        <v>1</v>
      </c>
      <c r="L108" s="3351">
        <v>50</v>
      </c>
    </row>
    <row r="109" spans="2:12" x14ac:dyDescent="0.25">
      <c r="B109" s="3288" t="s">
        <v>980</v>
      </c>
      <c r="C109" s="3310" t="s">
        <v>573</v>
      </c>
      <c r="D109" s="3319">
        <v>17</v>
      </c>
      <c r="E109" s="3348">
        <v>1</v>
      </c>
      <c r="F109" s="3349">
        <v>5.8823529411764701</v>
      </c>
      <c r="G109" s="3363">
        <v>0</v>
      </c>
      <c r="H109" s="3363">
        <v>1</v>
      </c>
      <c r="I109" s="3348">
        <v>1</v>
      </c>
      <c r="J109" s="3351">
        <v>100</v>
      </c>
      <c r="K109" s="3363">
        <v>0</v>
      </c>
      <c r="L109" s="3351" t="s">
        <v>613</v>
      </c>
    </row>
    <row r="110" spans="2:12" x14ac:dyDescent="0.25">
      <c r="B110" s="3288" t="s">
        <v>680</v>
      </c>
      <c r="C110" s="3304" t="s">
        <v>681</v>
      </c>
      <c r="D110" s="3321">
        <v>225</v>
      </c>
      <c r="E110" s="3348">
        <v>21</v>
      </c>
      <c r="F110" s="3349">
        <v>9.3333333333333339</v>
      </c>
      <c r="G110" s="3363">
        <v>3</v>
      </c>
      <c r="H110" s="3363">
        <v>14</v>
      </c>
      <c r="I110" s="3348">
        <v>17</v>
      </c>
      <c r="J110" s="3351">
        <v>80.952380952380949</v>
      </c>
      <c r="K110" s="3363">
        <v>4</v>
      </c>
      <c r="L110" s="3351">
        <v>19.047619047619047</v>
      </c>
    </row>
    <row r="111" spans="2:12" x14ac:dyDescent="0.25">
      <c r="B111" s="3288" t="s">
        <v>981</v>
      </c>
      <c r="C111" s="3304" t="s">
        <v>682</v>
      </c>
      <c r="D111" s="3321">
        <v>62</v>
      </c>
      <c r="E111" s="3348">
        <v>17</v>
      </c>
      <c r="F111" s="3349">
        <v>27.419354838709676</v>
      </c>
      <c r="G111" s="3363">
        <v>7</v>
      </c>
      <c r="H111" s="3363">
        <v>7</v>
      </c>
      <c r="I111" s="3348">
        <v>14</v>
      </c>
      <c r="J111" s="3351">
        <v>82.35294117647058</v>
      </c>
      <c r="K111" s="3363">
        <v>3</v>
      </c>
      <c r="L111" s="3351">
        <v>17.647058823529413</v>
      </c>
    </row>
    <row r="112" spans="2:12" ht="21" thickBot="1" x14ac:dyDescent="0.3">
      <c r="B112" s="3337" t="s">
        <v>1423</v>
      </c>
      <c r="C112" s="3338" t="s">
        <v>575</v>
      </c>
      <c r="D112" s="3321">
        <v>14</v>
      </c>
      <c r="E112" s="3348">
        <v>1</v>
      </c>
      <c r="F112" s="3349">
        <v>7.1428571428571423</v>
      </c>
      <c r="G112" s="3363">
        <v>0</v>
      </c>
      <c r="H112" s="3363">
        <v>0</v>
      </c>
      <c r="I112" s="3348">
        <v>0</v>
      </c>
      <c r="J112" s="3351" t="s">
        <v>613</v>
      </c>
      <c r="K112" s="3363">
        <v>1</v>
      </c>
      <c r="L112" s="3351">
        <v>100</v>
      </c>
    </row>
    <row r="113" spans="2:12" ht="15.75" thickBot="1" x14ac:dyDescent="0.3">
      <c r="B113" s="3281" t="s">
        <v>983</v>
      </c>
      <c r="C113" s="3282" t="s">
        <v>685</v>
      </c>
      <c r="D113" s="3283">
        <v>1872</v>
      </c>
      <c r="E113" s="3353">
        <v>44</v>
      </c>
      <c r="F113" s="3354">
        <v>2.3504273504273505</v>
      </c>
      <c r="G113" s="3371">
        <v>4</v>
      </c>
      <c r="H113" s="3371">
        <v>29</v>
      </c>
      <c r="I113" s="3355">
        <v>33</v>
      </c>
      <c r="J113" s="3356">
        <v>75</v>
      </c>
      <c r="K113" s="3371">
        <v>11</v>
      </c>
      <c r="L113" s="3356">
        <v>25</v>
      </c>
    </row>
    <row r="114" spans="2:12" ht="19.5" x14ac:dyDescent="0.25">
      <c r="B114" s="3372" t="s">
        <v>686</v>
      </c>
      <c r="C114" s="3365" t="s">
        <v>532</v>
      </c>
      <c r="D114" s="3321">
        <v>709</v>
      </c>
      <c r="E114" s="3361">
        <v>10</v>
      </c>
      <c r="F114" s="3359">
        <v>1.4104372355430184</v>
      </c>
      <c r="G114" s="3360">
        <v>0</v>
      </c>
      <c r="H114" s="3360">
        <v>9</v>
      </c>
      <c r="I114" s="3361">
        <v>9</v>
      </c>
      <c r="J114" s="3362">
        <v>90</v>
      </c>
      <c r="K114" s="3360">
        <v>1</v>
      </c>
      <c r="L114" s="3362">
        <v>10</v>
      </c>
    </row>
    <row r="115" spans="2:12" x14ac:dyDescent="0.25">
      <c r="B115" s="3373" t="s">
        <v>984</v>
      </c>
      <c r="C115" s="3310" t="s">
        <v>533</v>
      </c>
      <c r="D115" s="3319">
        <v>224</v>
      </c>
      <c r="E115" s="3348">
        <v>16</v>
      </c>
      <c r="F115" s="3349">
        <v>7.1428571428571423</v>
      </c>
      <c r="G115" s="3360">
        <v>3</v>
      </c>
      <c r="H115" s="3360">
        <v>9</v>
      </c>
      <c r="I115" s="3348">
        <v>12</v>
      </c>
      <c r="J115" s="3351">
        <v>75</v>
      </c>
      <c r="K115" s="3360">
        <v>4</v>
      </c>
      <c r="L115" s="3351">
        <v>25</v>
      </c>
    </row>
    <row r="116" spans="2:12" ht="20.25" x14ac:dyDescent="0.25">
      <c r="B116" s="3374" t="s">
        <v>985</v>
      </c>
      <c r="C116" s="3304" t="s">
        <v>534</v>
      </c>
      <c r="D116" s="3321">
        <v>117</v>
      </c>
      <c r="E116" s="3348">
        <v>5</v>
      </c>
      <c r="F116" s="3349">
        <v>4.2735042735042734</v>
      </c>
      <c r="G116" s="3360">
        <v>1</v>
      </c>
      <c r="H116" s="3360">
        <v>2</v>
      </c>
      <c r="I116" s="3348">
        <v>3</v>
      </c>
      <c r="J116" s="3351">
        <v>60</v>
      </c>
      <c r="K116" s="3360">
        <v>2</v>
      </c>
      <c r="L116" s="3351">
        <v>40</v>
      </c>
    </row>
    <row r="117" spans="2:12" x14ac:dyDescent="0.25">
      <c r="B117" s="3373" t="s">
        <v>986</v>
      </c>
      <c r="C117" s="3304" t="s">
        <v>535</v>
      </c>
      <c r="D117" s="3321">
        <v>25</v>
      </c>
      <c r="E117" s="3348">
        <v>0</v>
      </c>
      <c r="F117" s="3349" t="s">
        <v>613</v>
      </c>
      <c r="G117" s="3360">
        <v>0</v>
      </c>
      <c r="H117" s="3360">
        <v>0</v>
      </c>
      <c r="I117" s="3348">
        <v>0</v>
      </c>
      <c r="J117" s="3351" t="s">
        <v>613</v>
      </c>
      <c r="K117" s="3360">
        <v>0</v>
      </c>
      <c r="L117" s="3351" t="s">
        <v>613</v>
      </c>
    </row>
    <row r="118" spans="2:12" x14ac:dyDescent="0.25">
      <c r="B118" s="3373" t="s">
        <v>987</v>
      </c>
      <c r="C118" s="3304" t="s">
        <v>536</v>
      </c>
      <c r="D118" s="3321">
        <v>10</v>
      </c>
      <c r="E118" s="3348">
        <v>0</v>
      </c>
      <c r="F118" s="3349" t="s">
        <v>613</v>
      </c>
      <c r="G118" s="3360">
        <v>0</v>
      </c>
      <c r="H118" s="3360">
        <v>0</v>
      </c>
      <c r="I118" s="3348">
        <v>0</v>
      </c>
      <c r="J118" s="3351" t="s">
        <v>613</v>
      </c>
      <c r="K118" s="3360">
        <v>0</v>
      </c>
      <c r="L118" s="3351" t="s">
        <v>613</v>
      </c>
    </row>
    <row r="119" spans="2:12" x14ac:dyDescent="0.25">
      <c r="B119" s="3373" t="s">
        <v>687</v>
      </c>
      <c r="C119" s="3304" t="s">
        <v>542</v>
      </c>
      <c r="D119" s="3321">
        <v>310</v>
      </c>
      <c r="E119" s="3348">
        <v>10</v>
      </c>
      <c r="F119" s="3349">
        <v>3.225806451612903</v>
      </c>
      <c r="G119" s="3360">
        <v>0</v>
      </c>
      <c r="H119" s="3360">
        <v>7</v>
      </c>
      <c r="I119" s="3348">
        <v>7</v>
      </c>
      <c r="J119" s="3351">
        <v>70</v>
      </c>
      <c r="K119" s="3360">
        <v>3</v>
      </c>
      <c r="L119" s="3351">
        <v>30</v>
      </c>
    </row>
    <row r="120" spans="2:12" x14ac:dyDescent="0.25">
      <c r="B120" s="3373" t="s">
        <v>688</v>
      </c>
      <c r="C120" s="3304" t="s">
        <v>587</v>
      </c>
      <c r="D120" s="3321">
        <v>33</v>
      </c>
      <c r="E120" s="3348">
        <v>1</v>
      </c>
      <c r="F120" s="3349">
        <v>3.0303030303030303</v>
      </c>
      <c r="G120" s="3360">
        <v>0</v>
      </c>
      <c r="H120" s="3360">
        <v>0</v>
      </c>
      <c r="I120" s="3348">
        <v>0</v>
      </c>
      <c r="J120" s="3351" t="s">
        <v>613</v>
      </c>
      <c r="K120" s="3360">
        <v>1</v>
      </c>
      <c r="L120" s="3351">
        <v>100</v>
      </c>
    </row>
    <row r="121" spans="2:12" x14ac:dyDescent="0.25">
      <c r="B121" s="3373" t="s">
        <v>993</v>
      </c>
      <c r="C121" s="3304" t="s">
        <v>543</v>
      </c>
      <c r="D121" s="3321">
        <v>30</v>
      </c>
      <c r="E121" s="3348">
        <v>0</v>
      </c>
      <c r="F121" s="3349" t="s">
        <v>613</v>
      </c>
      <c r="G121" s="3360">
        <v>0</v>
      </c>
      <c r="H121" s="3360">
        <v>0</v>
      </c>
      <c r="I121" s="3348">
        <v>0</v>
      </c>
      <c r="J121" s="3351" t="s">
        <v>613</v>
      </c>
      <c r="K121" s="3360">
        <v>0</v>
      </c>
      <c r="L121" s="3351" t="s">
        <v>613</v>
      </c>
    </row>
    <row r="122" spans="2:12" x14ac:dyDescent="0.25">
      <c r="B122" s="3373" t="s">
        <v>996</v>
      </c>
      <c r="C122" s="3304" t="s">
        <v>546</v>
      </c>
      <c r="D122" s="3321">
        <v>1</v>
      </c>
      <c r="E122" s="3348">
        <v>0</v>
      </c>
      <c r="F122" s="3349" t="s">
        <v>613</v>
      </c>
      <c r="G122" s="3360">
        <v>0</v>
      </c>
      <c r="H122" s="3360">
        <v>0</v>
      </c>
      <c r="I122" s="3348">
        <v>0</v>
      </c>
      <c r="J122" s="3351" t="s">
        <v>613</v>
      </c>
      <c r="K122" s="3360">
        <v>0</v>
      </c>
      <c r="L122" s="3351" t="s">
        <v>613</v>
      </c>
    </row>
    <row r="123" spans="2:12" x14ac:dyDescent="0.25">
      <c r="B123" s="3373" t="s">
        <v>689</v>
      </c>
      <c r="C123" s="3310" t="s">
        <v>690</v>
      </c>
      <c r="D123" s="5869">
        <v>5</v>
      </c>
      <c r="E123" s="3375">
        <v>0</v>
      </c>
      <c r="F123" s="3351" t="s">
        <v>613</v>
      </c>
      <c r="G123" s="3360">
        <v>0</v>
      </c>
      <c r="H123" s="3360">
        <v>0</v>
      </c>
      <c r="I123" s="3375">
        <v>0</v>
      </c>
      <c r="J123" s="3351" t="s">
        <v>613</v>
      </c>
      <c r="K123" s="3360">
        <v>0</v>
      </c>
      <c r="L123" s="3351" t="s">
        <v>613</v>
      </c>
    </row>
    <row r="124" spans="2:12" x14ac:dyDescent="0.25">
      <c r="B124" s="3373" t="s">
        <v>691</v>
      </c>
      <c r="C124" s="3304" t="s">
        <v>586</v>
      </c>
      <c r="D124" s="3321">
        <v>329</v>
      </c>
      <c r="E124" s="3348">
        <v>2</v>
      </c>
      <c r="F124" s="3349">
        <v>0.60790273556231</v>
      </c>
      <c r="G124" s="3360">
        <v>0</v>
      </c>
      <c r="H124" s="3360">
        <v>2</v>
      </c>
      <c r="I124" s="3348">
        <v>2</v>
      </c>
      <c r="J124" s="3351">
        <v>100</v>
      </c>
      <c r="K124" s="3360">
        <v>0</v>
      </c>
      <c r="L124" s="3351" t="s">
        <v>613</v>
      </c>
    </row>
    <row r="125" spans="2:12" ht="15.75" thickBot="1" x14ac:dyDescent="0.3">
      <c r="B125" s="3373" t="s">
        <v>998</v>
      </c>
      <c r="C125" s="3310" t="s">
        <v>549</v>
      </c>
      <c r="D125" s="3319">
        <v>79</v>
      </c>
      <c r="E125" s="3348">
        <v>0</v>
      </c>
      <c r="F125" s="3349" t="s">
        <v>613</v>
      </c>
      <c r="G125" s="3363">
        <v>0</v>
      </c>
      <c r="H125" s="3363">
        <v>0</v>
      </c>
      <c r="I125" s="3348">
        <v>0</v>
      </c>
      <c r="J125" s="3351" t="s">
        <v>613</v>
      </c>
      <c r="K125" s="3363">
        <v>0</v>
      </c>
      <c r="L125" s="3351" t="s">
        <v>613</v>
      </c>
    </row>
    <row r="126" spans="2:12" ht="18.75" thickBot="1" x14ac:dyDescent="0.3">
      <c r="B126" s="3281" t="s">
        <v>999</v>
      </c>
      <c r="C126" s="3282" t="s">
        <v>692</v>
      </c>
      <c r="D126" s="3283">
        <v>841</v>
      </c>
      <c r="E126" s="3353">
        <v>75</v>
      </c>
      <c r="F126" s="3354">
        <v>8.9179548156955999</v>
      </c>
      <c r="G126" s="3364">
        <v>22</v>
      </c>
      <c r="H126" s="3364">
        <v>19</v>
      </c>
      <c r="I126" s="3355">
        <v>41</v>
      </c>
      <c r="J126" s="3356">
        <v>54.666666666666664</v>
      </c>
      <c r="K126" s="3364">
        <v>34</v>
      </c>
      <c r="L126" s="3356">
        <v>45.333333333333329</v>
      </c>
    </row>
    <row r="127" spans="2:12" x14ac:dyDescent="0.25">
      <c r="B127" s="3303" t="s">
        <v>1000</v>
      </c>
      <c r="C127" s="3304" t="s">
        <v>693</v>
      </c>
      <c r="D127" s="3321">
        <v>13</v>
      </c>
      <c r="E127" s="3361">
        <v>3</v>
      </c>
      <c r="F127" s="3359">
        <v>23.076923076923077</v>
      </c>
      <c r="G127" s="3360">
        <v>0</v>
      </c>
      <c r="H127" s="3360">
        <v>1</v>
      </c>
      <c r="I127" s="3361">
        <v>1</v>
      </c>
      <c r="J127" s="3362">
        <v>33.333333333333329</v>
      </c>
      <c r="K127" s="3360">
        <v>2</v>
      </c>
      <c r="L127" s="3362">
        <v>66.666666666666657</v>
      </c>
    </row>
    <row r="128" spans="2:12" x14ac:dyDescent="0.25">
      <c r="B128" s="3288" t="s">
        <v>1001</v>
      </c>
      <c r="C128" s="3304" t="s">
        <v>694</v>
      </c>
      <c r="D128" s="3321">
        <v>2</v>
      </c>
      <c r="E128" s="3348">
        <v>0</v>
      </c>
      <c r="F128" s="3349" t="s">
        <v>613</v>
      </c>
      <c r="G128" s="3363">
        <v>0</v>
      </c>
      <c r="H128" s="3363">
        <v>0</v>
      </c>
      <c r="I128" s="3348">
        <v>0</v>
      </c>
      <c r="J128" s="3351" t="s">
        <v>613</v>
      </c>
      <c r="K128" s="3363">
        <v>0</v>
      </c>
      <c r="L128" s="3351" t="s">
        <v>613</v>
      </c>
    </row>
    <row r="129" spans="2:12" x14ac:dyDescent="0.25">
      <c r="B129" s="3288" t="s">
        <v>1002</v>
      </c>
      <c r="C129" s="3304" t="s">
        <v>695</v>
      </c>
      <c r="D129" s="3321">
        <v>7</v>
      </c>
      <c r="E129" s="3348">
        <v>0</v>
      </c>
      <c r="F129" s="3349" t="s">
        <v>613</v>
      </c>
      <c r="G129" s="3363">
        <v>0</v>
      </c>
      <c r="H129" s="3363">
        <v>0</v>
      </c>
      <c r="I129" s="3348">
        <v>0</v>
      </c>
      <c r="J129" s="3351" t="s">
        <v>613</v>
      </c>
      <c r="K129" s="3363">
        <v>0</v>
      </c>
      <c r="L129" s="3351" t="s">
        <v>613</v>
      </c>
    </row>
    <row r="130" spans="2:12" x14ac:dyDescent="0.25">
      <c r="B130" s="3288" t="s">
        <v>1003</v>
      </c>
      <c r="C130" s="3304" t="s">
        <v>696</v>
      </c>
      <c r="D130" s="3321">
        <v>3</v>
      </c>
      <c r="E130" s="3348">
        <v>2</v>
      </c>
      <c r="F130" s="3349">
        <v>66.666666666666657</v>
      </c>
      <c r="G130" s="3363">
        <v>2</v>
      </c>
      <c r="H130" s="3363">
        <v>0</v>
      </c>
      <c r="I130" s="3348">
        <v>2</v>
      </c>
      <c r="J130" s="3351">
        <v>100</v>
      </c>
      <c r="K130" s="3363">
        <v>0</v>
      </c>
      <c r="L130" s="3351" t="s">
        <v>613</v>
      </c>
    </row>
    <row r="131" spans="2:12" x14ac:dyDescent="0.25">
      <c r="B131" s="3288" t="s">
        <v>1004</v>
      </c>
      <c r="C131" s="3304" t="s">
        <v>697</v>
      </c>
      <c r="D131" s="3321">
        <v>38</v>
      </c>
      <c r="E131" s="3348">
        <v>3</v>
      </c>
      <c r="F131" s="3349">
        <v>7.8947368421052628</v>
      </c>
      <c r="G131" s="3363">
        <v>0</v>
      </c>
      <c r="H131" s="3363">
        <v>2</v>
      </c>
      <c r="I131" s="3348">
        <v>2</v>
      </c>
      <c r="J131" s="3351">
        <v>66.666666666666657</v>
      </c>
      <c r="K131" s="3363">
        <v>1</v>
      </c>
      <c r="L131" s="3351">
        <v>33.333333333333329</v>
      </c>
    </row>
    <row r="132" spans="2:12" x14ac:dyDescent="0.25">
      <c r="B132" s="3288" t="s">
        <v>1005</v>
      </c>
      <c r="C132" s="3304" t="s">
        <v>698</v>
      </c>
      <c r="D132" s="3321">
        <v>771</v>
      </c>
      <c r="E132" s="3348">
        <v>64</v>
      </c>
      <c r="F132" s="3349">
        <v>8.3009079118028524</v>
      </c>
      <c r="G132" s="3363">
        <v>17</v>
      </c>
      <c r="H132" s="3363">
        <v>16</v>
      </c>
      <c r="I132" s="3348">
        <v>33</v>
      </c>
      <c r="J132" s="3351">
        <v>51.5625</v>
      </c>
      <c r="K132" s="3363">
        <v>31</v>
      </c>
      <c r="L132" s="3351">
        <v>48.4375</v>
      </c>
    </row>
    <row r="133" spans="2:12" ht="15.75" thickBot="1" x14ac:dyDescent="0.3">
      <c r="B133" s="3288" t="s">
        <v>1006</v>
      </c>
      <c r="C133" s="3304" t="s">
        <v>699</v>
      </c>
      <c r="D133" s="3321">
        <v>7</v>
      </c>
      <c r="E133" s="3348">
        <v>3</v>
      </c>
      <c r="F133" s="3349">
        <v>42.857142857142854</v>
      </c>
      <c r="G133" s="3363">
        <v>3</v>
      </c>
      <c r="H133" s="3363">
        <v>0</v>
      </c>
      <c r="I133" s="3348">
        <v>3</v>
      </c>
      <c r="J133" s="3351">
        <v>100</v>
      </c>
      <c r="K133" s="3363">
        <v>0</v>
      </c>
      <c r="L133" s="3351" t="s">
        <v>613</v>
      </c>
    </row>
    <row r="134" spans="2:12" ht="15.75" thickBot="1" x14ac:dyDescent="0.3">
      <c r="B134" s="3281" t="s">
        <v>1008</v>
      </c>
      <c r="C134" s="3282" t="s">
        <v>701</v>
      </c>
      <c r="D134" s="3283">
        <v>3311</v>
      </c>
      <c r="E134" s="3353">
        <v>120</v>
      </c>
      <c r="F134" s="3354">
        <v>3.6242826940501356</v>
      </c>
      <c r="G134" s="3364">
        <v>11</v>
      </c>
      <c r="H134" s="3364">
        <v>42</v>
      </c>
      <c r="I134" s="3355">
        <v>53</v>
      </c>
      <c r="J134" s="3356">
        <v>44.166666666666664</v>
      </c>
      <c r="K134" s="3364">
        <v>67</v>
      </c>
      <c r="L134" s="3356">
        <v>55.833333333333336</v>
      </c>
    </row>
    <row r="135" spans="2:12" x14ac:dyDescent="0.25">
      <c r="B135" s="3303" t="s">
        <v>1009</v>
      </c>
      <c r="C135" s="3304" t="s">
        <v>702</v>
      </c>
      <c r="D135" s="3321">
        <v>30</v>
      </c>
      <c r="E135" s="3361">
        <v>1</v>
      </c>
      <c r="F135" s="3359">
        <v>3.3333333333333335</v>
      </c>
      <c r="G135" s="3360">
        <v>1</v>
      </c>
      <c r="H135" s="3360">
        <v>0</v>
      </c>
      <c r="I135" s="3361">
        <v>1</v>
      </c>
      <c r="J135" s="3362">
        <v>100</v>
      </c>
      <c r="K135" s="3360">
        <v>0</v>
      </c>
      <c r="L135" s="3362" t="s">
        <v>613</v>
      </c>
    </row>
    <row r="136" spans="2:12" ht="19.5" x14ac:dyDescent="0.25">
      <c r="B136" s="3342" t="s">
        <v>1012</v>
      </c>
      <c r="C136" s="3343" t="s">
        <v>550</v>
      </c>
      <c r="D136" s="3319">
        <v>2</v>
      </c>
      <c r="E136" s="3348">
        <v>0</v>
      </c>
      <c r="F136" s="3349" t="s">
        <v>613</v>
      </c>
      <c r="G136" s="3363">
        <v>0</v>
      </c>
      <c r="H136" s="3363">
        <v>0</v>
      </c>
      <c r="I136" s="3348">
        <v>0</v>
      </c>
      <c r="J136" s="3351" t="s">
        <v>613</v>
      </c>
      <c r="K136" s="3363">
        <v>0</v>
      </c>
      <c r="L136" s="3351" t="s">
        <v>613</v>
      </c>
    </row>
    <row r="137" spans="2:12" x14ac:dyDescent="0.25">
      <c r="B137" s="3288" t="s">
        <v>705</v>
      </c>
      <c r="C137" s="3310" t="s">
        <v>706</v>
      </c>
      <c r="D137" s="3319">
        <v>1346</v>
      </c>
      <c r="E137" s="3348">
        <v>80</v>
      </c>
      <c r="F137" s="3349">
        <v>5.9435364041604748</v>
      </c>
      <c r="G137" s="3363">
        <v>8</v>
      </c>
      <c r="H137" s="3363">
        <v>32</v>
      </c>
      <c r="I137" s="3348">
        <v>40</v>
      </c>
      <c r="J137" s="3351">
        <v>50</v>
      </c>
      <c r="K137" s="3363">
        <v>40</v>
      </c>
      <c r="L137" s="3351">
        <v>50</v>
      </c>
    </row>
    <row r="138" spans="2:12" x14ac:dyDescent="0.25">
      <c r="B138" s="3288" t="s">
        <v>707</v>
      </c>
      <c r="C138" s="3310" t="s">
        <v>552</v>
      </c>
      <c r="D138" s="3319">
        <v>1484</v>
      </c>
      <c r="E138" s="3348">
        <v>22</v>
      </c>
      <c r="F138" s="3349">
        <v>1.4824797843665769</v>
      </c>
      <c r="G138" s="3363">
        <v>0</v>
      </c>
      <c r="H138" s="3363">
        <v>6</v>
      </c>
      <c r="I138" s="3348">
        <v>6</v>
      </c>
      <c r="J138" s="3351">
        <v>27.27272727272727</v>
      </c>
      <c r="K138" s="3363">
        <v>16</v>
      </c>
      <c r="L138" s="3351">
        <v>72.727272727272734</v>
      </c>
    </row>
    <row r="139" spans="2:12" x14ac:dyDescent="0.25">
      <c r="B139" s="3288" t="s">
        <v>1013</v>
      </c>
      <c r="C139" s="3310" t="s">
        <v>553</v>
      </c>
      <c r="D139" s="3319">
        <v>110</v>
      </c>
      <c r="E139" s="3348">
        <v>2</v>
      </c>
      <c r="F139" s="3349">
        <v>1.8181818181818181</v>
      </c>
      <c r="G139" s="3363">
        <v>0</v>
      </c>
      <c r="H139" s="3363">
        <v>1</v>
      </c>
      <c r="I139" s="3348">
        <v>1</v>
      </c>
      <c r="J139" s="3351">
        <v>50</v>
      </c>
      <c r="K139" s="3363">
        <v>1</v>
      </c>
      <c r="L139" s="3351">
        <v>50</v>
      </c>
    </row>
    <row r="140" spans="2:12" x14ac:dyDescent="0.25">
      <c r="B140" s="3288" t="s">
        <v>1014</v>
      </c>
      <c r="C140" s="3304" t="s">
        <v>708</v>
      </c>
      <c r="D140" s="3321">
        <v>247</v>
      </c>
      <c r="E140" s="3348">
        <v>15</v>
      </c>
      <c r="F140" s="3349">
        <v>6.0728744939271255</v>
      </c>
      <c r="G140" s="3363">
        <v>2</v>
      </c>
      <c r="H140" s="3363">
        <v>3</v>
      </c>
      <c r="I140" s="3348">
        <v>5</v>
      </c>
      <c r="J140" s="3351">
        <v>33.333333333333329</v>
      </c>
      <c r="K140" s="3363">
        <v>10</v>
      </c>
      <c r="L140" s="3351">
        <v>66.666666666666657</v>
      </c>
    </row>
    <row r="141" spans="2:12" ht="19.5" x14ac:dyDescent="0.25">
      <c r="B141" s="3342" t="s">
        <v>1015</v>
      </c>
      <c r="C141" s="3365" t="s">
        <v>1605</v>
      </c>
      <c r="D141" s="3345">
        <v>91</v>
      </c>
      <c r="E141" s="3348">
        <v>0</v>
      </c>
      <c r="F141" s="3351" t="s">
        <v>613</v>
      </c>
      <c r="G141" s="3363">
        <v>0</v>
      </c>
      <c r="H141" s="3363">
        <v>0</v>
      </c>
      <c r="I141" s="3348">
        <v>0</v>
      </c>
      <c r="J141" s="3351" t="s">
        <v>613</v>
      </c>
      <c r="K141" s="3363">
        <v>0</v>
      </c>
      <c r="L141" s="3351" t="s">
        <v>613</v>
      </c>
    </row>
    <row r="142" spans="2:12" ht="20.25" thickBot="1" x14ac:dyDescent="0.3">
      <c r="B142" s="3342" t="s">
        <v>1016</v>
      </c>
      <c r="C142" s="3365" t="s">
        <v>579</v>
      </c>
      <c r="D142" s="3377">
        <v>1</v>
      </c>
      <c r="E142" s="3367">
        <v>0</v>
      </c>
      <c r="F142" s="3368" t="s">
        <v>613</v>
      </c>
      <c r="G142" s="3363">
        <v>0</v>
      </c>
      <c r="H142" s="3363">
        <v>0</v>
      </c>
      <c r="I142" s="3367">
        <v>0</v>
      </c>
      <c r="J142" s="3370" t="s">
        <v>613</v>
      </c>
      <c r="K142" s="3363">
        <v>0</v>
      </c>
      <c r="L142" s="3370" t="s">
        <v>613</v>
      </c>
    </row>
    <row r="143" spans="2:12" ht="18.75" thickBot="1" x14ac:dyDescent="0.3">
      <c r="B143" s="3281" t="s">
        <v>896</v>
      </c>
      <c r="C143" s="3282" t="s">
        <v>709</v>
      </c>
      <c r="D143" s="3283">
        <v>13</v>
      </c>
      <c r="E143" s="3353">
        <v>1</v>
      </c>
      <c r="F143" s="3354">
        <v>7.6923076923076925</v>
      </c>
      <c r="G143" s="3364">
        <v>0</v>
      </c>
      <c r="H143" s="3364">
        <v>1</v>
      </c>
      <c r="I143" s="3355">
        <v>1</v>
      </c>
      <c r="J143" s="3356">
        <v>100</v>
      </c>
      <c r="K143" s="3364">
        <v>0</v>
      </c>
      <c r="L143" s="3356" t="s">
        <v>613</v>
      </c>
    </row>
    <row r="144" spans="2:12" ht="15.75" thickBot="1" x14ac:dyDescent="0.3">
      <c r="B144" s="3288" t="s">
        <v>1021</v>
      </c>
      <c r="C144" s="3304" t="s">
        <v>714</v>
      </c>
      <c r="D144" s="3321">
        <v>13</v>
      </c>
      <c r="E144" s="3348">
        <v>1</v>
      </c>
      <c r="F144" s="3349">
        <v>7.6923076923076925</v>
      </c>
      <c r="G144" s="3360">
        <v>0</v>
      </c>
      <c r="H144" s="3360">
        <v>1</v>
      </c>
      <c r="I144" s="3348">
        <v>1</v>
      </c>
      <c r="J144" s="3351">
        <v>100</v>
      </c>
      <c r="K144" s="3360">
        <v>0</v>
      </c>
      <c r="L144" s="3351" t="s">
        <v>613</v>
      </c>
    </row>
    <row r="145" spans="2:12" ht="15.75" thickBot="1" x14ac:dyDescent="0.3">
      <c r="B145" s="3281" t="s">
        <v>1024</v>
      </c>
      <c r="C145" s="3282" t="s">
        <v>717</v>
      </c>
      <c r="D145" s="3283">
        <v>1188</v>
      </c>
      <c r="E145" s="3353">
        <v>16</v>
      </c>
      <c r="F145" s="3354">
        <v>1.3468013468013467</v>
      </c>
      <c r="G145" s="3364">
        <v>10</v>
      </c>
      <c r="H145" s="3364">
        <v>5</v>
      </c>
      <c r="I145" s="3355">
        <v>15</v>
      </c>
      <c r="J145" s="3356">
        <v>93.75</v>
      </c>
      <c r="K145" s="3364">
        <v>1</v>
      </c>
      <c r="L145" s="3356">
        <v>6.25</v>
      </c>
    </row>
    <row r="146" spans="2:12" x14ac:dyDescent="0.25">
      <c r="B146" s="3312" t="s">
        <v>718</v>
      </c>
      <c r="C146" s="3311" t="s">
        <v>555</v>
      </c>
      <c r="D146" s="3377">
        <v>813</v>
      </c>
      <c r="E146" s="3361">
        <v>15</v>
      </c>
      <c r="F146" s="3359">
        <v>1.8450184501845017</v>
      </c>
      <c r="G146" s="3360">
        <v>10</v>
      </c>
      <c r="H146" s="3360">
        <v>4</v>
      </c>
      <c r="I146" s="3361">
        <v>14</v>
      </c>
      <c r="J146" s="3362">
        <v>93.333333333333329</v>
      </c>
      <c r="K146" s="3360">
        <v>1</v>
      </c>
      <c r="L146" s="3362">
        <v>6.666666666666667</v>
      </c>
    </row>
    <row r="147" spans="2:12" x14ac:dyDescent="0.25">
      <c r="B147" s="3312" t="s">
        <v>1025</v>
      </c>
      <c r="C147" s="3311" t="s">
        <v>556</v>
      </c>
      <c r="D147" s="3318">
        <v>22</v>
      </c>
      <c r="E147" s="3348">
        <v>1</v>
      </c>
      <c r="F147" s="3349">
        <v>4.5454545454545459</v>
      </c>
      <c r="G147" s="3363">
        <v>0</v>
      </c>
      <c r="H147" s="3360">
        <v>1</v>
      </c>
      <c r="I147" s="3361">
        <v>1</v>
      </c>
      <c r="J147" s="3351">
        <v>100</v>
      </c>
      <c r="K147" s="3363">
        <v>0</v>
      </c>
      <c r="L147" s="3351" t="s">
        <v>613</v>
      </c>
    </row>
    <row r="148" spans="2:12" x14ac:dyDescent="0.25">
      <c r="B148" s="3312" t="s">
        <v>719</v>
      </c>
      <c r="C148" s="3311" t="s">
        <v>557</v>
      </c>
      <c r="D148" s="3318">
        <v>50</v>
      </c>
      <c r="E148" s="3348">
        <v>0</v>
      </c>
      <c r="F148" s="3349" t="s">
        <v>613</v>
      </c>
      <c r="G148" s="3363">
        <v>0</v>
      </c>
      <c r="H148" s="3360">
        <v>0</v>
      </c>
      <c r="I148" s="3361">
        <v>0</v>
      </c>
      <c r="J148" s="3351" t="s">
        <v>613</v>
      </c>
      <c r="K148" s="3363">
        <v>0</v>
      </c>
      <c r="L148" s="3351" t="s">
        <v>613</v>
      </c>
    </row>
    <row r="149" spans="2:12" x14ac:dyDescent="0.25">
      <c r="B149" s="3312" t="s">
        <v>720</v>
      </c>
      <c r="C149" s="3311" t="s">
        <v>558</v>
      </c>
      <c r="D149" s="3318">
        <v>292</v>
      </c>
      <c r="E149" s="3348">
        <v>0</v>
      </c>
      <c r="F149" s="3349" t="s">
        <v>613</v>
      </c>
      <c r="G149" s="3363">
        <v>0</v>
      </c>
      <c r="H149" s="3360">
        <v>0</v>
      </c>
      <c r="I149" s="3361">
        <v>0</v>
      </c>
      <c r="J149" s="3351" t="s">
        <v>613</v>
      </c>
      <c r="K149" s="3363">
        <v>0</v>
      </c>
      <c r="L149" s="3351" t="s">
        <v>613</v>
      </c>
    </row>
    <row r="150" spans="2:12" x14ac:dyDescent="0.25">
      <c r="B150" s="3312" t="s">
        <v>1026</v>
      </c>
      <c r="C150" s="3311" t="s">
        <v>559</v>
      </c>
      <c r="D150" s="3318">
        <v>9</v>
      </c>
      <c r="E150" s="3348">
        <v>0</v>
      </c>
      <c r="F150" s="3349" t="s">
        <v>613</v>
      </c>
      <c r="G150" s="3363">
        <v>0</v>
      </c>
      <c r="H150" s="3360">
        <v>0</v>
      </c>
      <c r="I150" s="3361">
        <v>0</v>
      </c>
      <c r="J150" s="3351" t="s">
        <v>613</v>
      </c>
      <c r="K150" s="3363">
        <v>0</v>
      </c>
      <c r="L150" s="3351" t="s">
        <v>613</v>
      </c>
    </row>
    <row r="151" spans="2:12" x14ac:dyDescent="0.25">
      <c r="B151" s="3312" t="s">
        <v>1027</v>
      </c>
      <c r="C151" s="3311" t="s">
        <v>560</v>
      </c>
      <c r="D151" s="3378">
        <v>1</v>
      </c>
      <c r="E151" s="3348">
        <v>0</v>
      </c>
      <c r="F151" s="3351" t="s">
        <v>613</v>
      </c>
      <c r="G151" s="3363">
        <v>0</v>
      </c>
      <c r="H151" s="3360">
        <v>0</v>
      </c>
      <c r="I151" s="3361">
        <v>0</v>
      </c>
      <c r="J151" s="3351" t="s">
        <v>613</v>
      </c>
      <c r="K151" s="3363">
        <v>0</v>
      </c>
      <c r="L151" s="3351" t="s">
        <v>613</v>
      </c>
    </row>
    <row r="152" spans="2:12" ht="15.75" thickBot="1" x14ac:dyDescent="0.3">
      <c r="B152" s="3320" t="s">
        <v>1031</v>
      </c>
      <c r="C152" s="3379" t="s">
        <v>561</v>
      </c>
      <c r="D152" s="3380">
        <v>1</v>
      </c>
      <c r="E152" s="3367">
        <v>0</v>
      </c>
      <c r="F152" s="3368" t="s">
        <v>613</v>
      </c>
      <c r="G152" s="3369">
        <v>0</v>
      </c>
      <c r="H152" s="3360">
        <v>0</v>
      </c>
      <c r="I152" s="3361">
        <v>0</v>
      </c>
      <c r="J152" s="3370" t="s">
        <v>613</v>
      </c>
      <c r="K152" s="3369">
        <v>0</v>
      </c>
      <c r="L152" s="3370" t="s">
        <v>613</v>
      </c>
    </row>
    <row r="153" spans="2:12" ht="15.75" thickBot="1" x14ac:dyDescent="0.3">
      <c r="B153" s="3381" t="s">
        <v>1032</v>
      </c>
      <c r="C153" s="3316" t="s">
        <v>724</v>
      </c>
      <c r="D153" s="3317">
        <v>343</v>
      </c>
      <c r="E153" s="3353">
        <v>41</v>
      </c>
      <c r="F153" s="3354">
        <v>11.9533527696793</v>
      </c>
      <c r="G153" s="3364">
        <v>9</v>
      </c>
      <c r="H153" s="3364">
        <v>22</v>
      </c>
      <c r="I153" s="3355">
        <v>31</v>
      </c>
      <c r="J153" s="3356">
        <v>75.609756097560975</v>
      </c>
      <c r="K153" s="3364">
        <v>10</v>
      </c>
      <c r="L153" s="3356">
        <v>24.390243902439025</v>
      </c>
    </row>
    <row r="154" spans="2:12" x14ac:dyDescent="0.25">
      <c r="B154" s="3382" t="s">
        <v>1034</v>
      </c>
      <c r="C154" s="3304" t="s">
        <v>726</v>
      </c>
      <c r="D154" s="3345">
        <v>2</v>
      </c>
      <c r="E154" s="3361">
        <v>1</v>
      </c>
      <c r="F154" s="3362">
        <v>50</v>
      </c>
      <c r="G154" s="3360">
        <v>0</v>
      </c>
      <c r="H154" s="3360">
        <v>0</v>
      </c>
      <c r="I154" s="3361">
        <v>0</v>
      </c>
      <c r="J154" s="3362" t="s">
        <v>613</v>
      </c>
      <c r="K154" s="3360">
        <v>1</v>
      </c>
      <c r="L154" s="3362">
        <v>100</v>
      </c>
    </row>
    <row r="155" spans="2:12" ht="20.25" x14ac:dyDescent="0.25">
      <c r="B155" s="3383" t="s">
        <v>727</v>
      </c>
      <c r="C155" s="3304" t="s">
        <v>728</v>
      </c>
      <c r="D155" s="3321">
        <v>11</v>
      </c>
      <c r="E155" s="3348">
        <v>1</v>
      </c>
      <c r="F155" s="3349">
        <v>9.0909090909090917</v>
      </c>
      <c r="G155" s="3363">
        <v>1</v>
      </c>
      <c r="H155" s="3363">
        <v>0</v>
      </c>
      <c r="I155" s="3348">
        <v>1</v>
      </c>
      <c r="J155" s="3351">
        <v>100</v>
      </c>
      <c r="K155" s="3363">
        <v>0</v>
      </c>
      <c r="L155" s="3351" t="s">
        <v>613</v>
      </c>
    </row>
    <row r="156" spans="2:12" x14ac:dyDescent="0.25">
      <c r="B156" s="3382" t="s">
        <v>1035</v>
      </c>
      <c r="C156" s="3304" t="s">
        <v>729</v>
      </c>
      <c r="D156" s="3321">
        <v>114</v>
      </c>
      <c r="E156" s="3348">
        <v>18</v>
      </c>
      <c r="F156" s="3349">
        <v>15.789473684210526</v>
      </c>
      <c r="G156" s="3363">
        <v>3</v>
      </c>
      <c r="H156" s="3363">
        <v>11</v>
      </c>
      <c r="I156" s="3348">
        <v>14</v>
      </c>
      <c r="J156" s="3351">
        <v>77.777777777777786</v>
      </c>
      <c r="K156" s="3363">
        <v>4</v>
      </c>
      <c r="L156" s="3351">
        <v>22.222222222222221</v>
      </c>
    </row>
    <row r="157" spans="2:12" x14ac:dyDescent="0.25">
      <c r="B157" s="3382" t="s">
        <v>1036</v>
      </c>
      <c r="C157" s="3304" t="s">
        <v>730</v>
      </c>
      <c r="D157" s="3321">
        <v>89</v>
      </c>
      <c r="E157" s="3348">
        <v>7</v>
      </c>
      <c r="F157" s="3349">
        <v>7.8651685393258424</v>
      </c>
      <c r="G157" s="3363">
        <v>0</v>
      </c>
      <c r="H157" s="3363">
        <v>5</v>
      </c>
      <c r="I157" s="3348">
        <v>5</v>
      </c>
      <c r="J157" s="3351">
        <v>71.428571428571431</v>
      </c>
      <c r="K157" s="3363">
        <v>2</v>
      </c>
      <c r="L157" s="3351">
        <v>28.571428571428569</v>
      </c>
    </row>
    <row r="158" spans="2:12" x14ac:dyDescent="0.25">
      <c r="B158" s="3382" t="s">
        <v>1037</v>
      </c>
      <c r="C158" s="3304" t="s">
        <v>731</v>
      </c>
      <c r="D158" s="3321">
        <v>34</v>
      </c>
      <c r="E158" s="3348">
        <v>5</v>
      </c>
      <c r="F158" s="3349">
        <v>14.705882352941178</v>
      </c>
      <c r="G158" s="3363">
        <v>1</v>
      </c>
      <c r="H158" s="3363">
        <v>3</v>
      </c>
      <c r="I158" s="3348">
        <v>4</v>
      </c>
      <c r="J158" s="3351">
        <v>80</v>
      </c>
      <c r="K158" s="3363">
        <v>1</v>
      </c>
      <c r="L158" s="3351">
        <v>20</v>
      </c>
    </row>
    <row r="159" spans="2:12" x14ac:dyDescent="0.25">
      <c r="B159" s="3382" t="s">
        <v>1038</v>
      </c>
      <c r="C159" s="3304" t="s">
        <v>732</v>
      </c>
      <c r="D159" s="3321">
        <v>6</v>
      </c>
      <c r="E159" s="3348">
        <v>0</v>
      </c>
      <c r="F159" s="3349" t="s">
        <v>613</v>
      </c>
      <c r="G159" s="3363">
        <v>0</v>
      </c>
      <c r="H159" s="3363">
        <v>0</v>
      </c>
      <c r="I159" s="3348">
        <v>0</v>
      </c>
      <c r="J159" s="3351" t="s">
        <v>613</v>
      </c>
      <c r="K159" s="3363">
        <v>0</v>
      </c>
      <c r="L159" s="3351" t="s">
        <v>613</v>
      </c>
    </row>
    <row r="160" spans="2:12" x14ac:dyDescent="0.25">
      <c r="B160" s="3320" t="s">
        <v>1042</v>
      </c>
      <c r="C160" s="3304" t="s">
        <v>736</v>
      </c>
      <c r="D160" s="3321">
        <v>87</v>
      </c>
      <c r="E160" s="3348">
        <v>8</v>
      </c>
      <c r="F160" s="3349">
        <v>9.1954022988505741</v>
      </c>
      <c r="G160" s="3363">
        <v>3</v>
      </c>
      <c r="H160" s="3363">
        <v>3</v>
      </c>
      <c r="I160" s="3348">
        <v>6</v>
      </c>
      <c r="J160" s="3351">
        <v>75</v>
      </c>
      <c r="K160" s="3363">
        <v>2</v>
      </c>
      <c r="L160" s="3351">
        <v>25</v>
      </c>
    </row>
    <row r="161" spans="2:12" ht="15.75" thickBot="1" x14ac:dyDescent="0.3">
      <c r="B161" s="3384" t="s">
        <v>1044</v>
      </c>
      <c r="C161" s="3304" t="s">
        <v>738</v>
      </c>
      <c r="D161" s="3377">
        <v>0</v>
      </c>
      <c r="E161" s="3367">
        <v>0</v>
      </c>
      <c r="F161" s="3368" t="s">
        <v>613</v>
      </c>
      <c r="G161" s="3369">
        <v>0</v>
      </c>
      <c r="H161" s="3369">
        <v>0</v>
      </c>
      <c r="I161" s="3367">
        <v>0</v>
      </c>
      <c r="J161" s="3370" t="s">
        <v>613</v>
      </c>
      <c r="K161" s="3369">
        <v>0</v>
      </c>
      <c r="L161" s="3370" t="s">
        <v>613</v>
      </c>
    </row>
    <row r="162" spans="2:12" ht="15.75" thickBot="1" x14ac:dyDescent="0.3">
      <c r="B162" s="3381" t="s">
        <v>1045</v>
      </c>
      <c r="C162" s="3316" t="s">
        <v>739</v>
      </c>
      <c r="D162" s="3317">
        <v>1832</v>
      </c>
      <c r="E162" s="3353">
        <v>86</v>
      </c>
      <c r="F162" s="3354">
        <v>4.6943231441048034</v>
      </c>
      <c r="G162" s="3371">
        <v>13</v>
      </c>
      <c r="H162" s="3371">
        <v>37</v>
      </c>
      <c r="I162" s="3355">
        <v>50</v>
      </c>
      <c r="J162" s="3356">
        <v>58.139534883720934</v>
      </c>
      <c r="K162" s="3371">
        <v>36</v>
      </c>
      <c r="L162" s="3356">
        <v>41.860465116279073</v>
      </c>
    </row>
    <row r="163" spans="2:12" x14ac:dyDescent="0.25">
      <c r="B163" s="3303" t="s">
        <v>1046</v>
      </c>
      <c r="C163" s="3304" t="s">
        <v>740</v>
      </c>
      <c r="D163" s="3321">
        <v>170</v>
      </c>
      <c r="E163" s="3361">
        <v>8</v>
      </c>
      <c r="F163" s="3359">
        <v>4.7058823529411766</v>
      </c>
      <c r="G163" s="3360">
        <v>2</v>
      </c>
      <c r="H163" s="3360">
        <v>2</v>
      </c>
      <c r="I163" s="3361">
        <v>4</v>
      </c>
      <c r="J163" s="3362">
        <v>50</v>
      </c>
      <c r="K163" s="3360">
        <v>4</v>
      </c>
      <c r="L163" s="3362">
        <v>50</v>
      </c>
    </row>
    <row r="164" spans="2:12" x14ac:dyDescent="0.25">
      <c r="B164" s="3303" t="s">
        <v>1047</v>
      </c>
      <c r="C164" s="3304" t="s">
        <v>741</v>
      </c>
      <c r="D164" s="3321">
        <v>83</v>
      </c>
      <c r="E164" s="3348">
        <v>0</v>
      </c>
      <c r="F164" s="3349" t="s">
        <v>613</v>
      </c>
      <c r="G164" s="3360">
        <v>0</v>
      </c>
      <c r="H164" s="3363">
        <v>0</v>
      </c>
      <c r="I164" s="3348">
        <v>0</v>
      </c>
      <c r="J164" s="3351" t="s">
        <v>613</v>
      </c>
      <c r="K164" s="3360">
        <v>0</v>
      </c>
      <c r="L164" s="3351" t="s">
        <v>613</v>
      </c>
    </row>
    <row r="165" spans="2:12" x14ac:dyDescent="0.25">
      <c r="B165" s="3303" t="s">
        <v>1424</v>
      </c>
      <c r="C165" s="3304" t="s">
        <v>1606</v>
      </c>
      <c r="D165" s="3321">
        <v>16</v>
      </c>
      <c r="E165" s="3348">
        <v>3</v>
      </c>
      <c r="F165" s="3349"/>
      <c r="G165" s="3360">
        <v>0</v>
      </c>
      <c r="H165" s="3363">
        <v>1</v>
      </c>
      <c r="I165" s="3348">
        <v>1</v>
      </c>
      <c r="J165" s="3351"/>
      <c r="K165" s="3360">
        <v>2</v>
      </c>
      <c r="L165" s="3351"/>
    </row>
    <row r="166" spans="2:12" ht="20.25" x14ac:dyDescent="0.25">
      <c r="B166" s="3303" t="s">
        <v>1607</v>
      </c>
      <c r="C166" s="3304" t="s">
        <v>562</v>
      </c>
      <c r="D166" s="3321">
        <v>14</v>
      </c>
      <c r="E166" s="3348">
        <v>2</v>
      </c>
      <c r="F166" s="3349"/>
      <c r="G166" s="3360">
        <v>0</v>
      </c>
      <c r="H166" s="3363">
        <v>0</v>
      </c>
      <c r="I166" s="3348">
        <v>0</v>
      </c>
      <c r="J166" s="3351"/>
      <c r="K166" s="3360">
        <v>2</v>
      </c>
      <c r="L166" s="3351"/>
    </row>
    <row r="167" spans="2:12" x14ac:dyDescent="0.25">
      <c r="B167" s="3303" t="s">
        <v>1050</v>
      </c>
      <c r="C167" s="3304" t="s">
        <v>744</v>
      </c>
      <c r="D167" s="3321">
        <v>39</v>
      </c>
      <c r="E167" s="3348">
        <v>8</v>
      </c>
      <c r="F167" s="3349">
        <v>20.512820512820511</v>
      </c>
      <c r="G167" s="3360">
        <v>1</v>
      </c>
      <c r="H167" s="3363">
        <v>1</v>
      </c>
      <c r="I167" s="3348">
        <v>2</v>
      </c>
      <c r="J167" s="3351">
        <v>25</v>
      </c>
      <c r="K167" s="3360">
        <v>6</v>
      </c>
      <c r="L167" s="3351">
        <v>75</v>
      </c>
    </row>
    <row r="168" spans="2:12" x14ac:dyDescent="0.25">
      <c r="B168" s="3303" t="s">
        <v>1051</v>
      </c>
      <c r="C168" s="3304" t="s">
        <v>745</v>
      </c>
      <c r="D168" s="3321">
        <v>23</v>
      </c>
      <c r="E168" s="3348">
        <v>1</v>
      </c>
      <c r="F168" s="3349">
        <v>4.3478260869565215</v>
      </c>
      <c r="G168" s="3360">
        <v>0</v>
      </c>
      <c r="H168" s="3363">
        <v>0</v>
      </c>
      <c r="I168" s="3348">
        <v>0</v>
      </c>
      <c r="J168" s="3351" t="s">
        <v>613</v>
      </c>
      <c r="K168" s="3360">
        <v>1</v>
      </c>
      <c r="L168" s="3351">
        <v>100</v>
      </c>
    </row>
    <row r="169" spans="2:12" x14ac:dyDescent="0.25">
      <c r="B169" s="3357" t="s">
        <v>1053</v>
      </c>
      <c r="C169" s="3304" t="s">
        <v>747</v>
      </c>
      <c r="D169" s="3321">
        <v>4</v>
      </c>
      <c r="E169" s="3348">
        <v>0</v>
      </c>
      <c r="F169" s="3349" t="s">
        <v>613</v>
      </c>
      <c r="G169" s="3360">
        <v>0</v>
      </c>
      <c r="H169" s="3363">
        <v>0</v>
      </c>
      <c r="I169" s="3348">
        <v>0</v>
      </c>
      <c r="J169" s="3351" t="s">
        <v>613</v>
      </c>
      <c r="K169" s="3360">
        <v>0</v>
      </c>
      <c r="L169" s="3351" t="s">
        <v>613</v>
      </c>
    </row>
    <row r="170" spans="2:12" ht="20.25" x14ac:dyDescent="0.25">
      <c r="B170" s="3357" t="s">
        <v>1054</v>
      </c>
      <c r="C170" s="3304" t="s">
        <v>580</v>
      </c>
      <c r="D170" s="3321">
        <v>5</v>
      </c>
      <c r="E170" s="3348">
        <v>0</v>
      </c>
      <c r="F170" s="3349" t="s">
        <v>613</v>
      </c>
      <c r="G170" s="3360">
        <v>0</v>
      </c>
      <c r="H170" s="3363">
        <v>0</v>
      </c>
      <c r="I170" s="3348">
        <v>0</v>
      </c>
      <c r="J170" s="3351" t="s">
        <v>613</v>
      </c>
      <c r="K170" s="3360">
        <v>0</v>
      </c>
      <c r="L170" s="3351" t="s">
        <v>613</v>
      </c>
    </row>
    <row r="171" spans="2:12" x14ac:dyDescent="0.25">
      <c r="B171" s="3303" t="s">
        <v>1056</v>
      </c>
      <c r="C171" s="3304" t="s">
        <v>749</v>
      </c>
      <c r="D171" s="3321">
        <v>2</v>
      </c>
      <c r="E171" s="3348">
        <v>0</v>
      </c>
      <c r="F171" s="3349" t="s">
        <v>613</v>
      </c>
      <c r="G171" s="3360">
        <v>0</v>
      </c>
      <c r="H171" s="3363">
        <v>0</v>
      </c>
      <c r="I171" s="3348">
        <v>0</v>
      </c>
      <c r="J171" s="3351" t="s">
        <v>613</v>
      </c>
      <c r="K171" s="3360">
        <v>0</v>
      </c>
      <c r="L171" s="3351" t="s">
        <v>613</v>
      </c>
    </row>
    <row r="172" spans="2:12" x14ac:dyDescent="0.25">
      <c r="B172" s="3303" t="s">
        <v>1057</v>
      </c>
      <c r="C172" s="3304" t="s">
        <v>750</v>
      </c>
      <c r="D172" s="3321">
        <v>65</v>
      </c>
      <c r="E172" s="3348">
        <v>11</v>
      </c>
      <c r="F172" s="3349">
        <v>16.923076923076923</v>
      </c>
      <c r="G172" s="3360">
        <v>1</v>
      </c>
      <c r="H172" s="3363">
        <v>8</v>
      </c>
      <c r="I172" s="3348">
        <v>9</v>
      </c>
      <c r="J172" s="3351">
        <v>81.818181818181827</v>
      </c>
      <c r="K172" s="3360">
        <v>2</v>
      </c>
      <c r="L172" s="3351">
        <v>18.181818181818183</v>
      </c>
    </row>
    <row r="173" spans="2:12" x14ac:dyDescent="0.25">
      <c r="B173" s="3303" t="s">
        <v>1425</v>
      </c>
      <c r="C173" s="3304" t="s">
        <v>482</v>
      </c>
      <c r="D173" s="3321">
        <v>48</v>
      </c>
      <c r="E173" s="3348">
        <v>6</v>
      </c>
      <c r="F173" s="3349">
        <v>12.5</v>
      </c>
      <c r="G173" s="3360">
        <v>1</v>
      </c>
      <c r="H173" s="3363">
        <v>1</v>
      </c>
      <c r="I173" s="3348">
        <v>2</v>
      </c>
      <c r="J173" s="3351">
        <v>33.333333333333329</v>
      </c>
      <c r="K173" s="3360">
        <v>4</v>
      </c>
      <c r="L173" s="3351">
        <v>66.666666666666657</v>
      </c>
    </row>
    <row r="174" spans="2:12" x14ac:dyDescent="0.25">
      <c r="B174" s="3382" t="s">
        <v>483</v>
      </c>
      <c r="C174" s="3304" t="s">
        <v>484</v>
      </c>
      <c r="D174" s="3321">
        <v>9</v>
      </c>
      <c r="E174" s="3348">
        <v>1</v>
      </c>
      <c r="F174" s="3349">
        <v>11.111111111111111</v>
      </c>
      <c r="G174" s="3360">
        <v>1</v>
      </c>
      <c r="H174" s="3363">
        <v>0</v>
      </c>
      <c r="I174" s="3348">
        <v>1</v>
      </c>
      <c r="J174" s="3351">
        <v>100</v>
      </c>
      <c r="K174" s="3360">
        <v>0</v>
      </c>
      <c r="L174" s="3351" t="s">
        <v>613</v>
      </c>
    </row>
    <row r="175" spans="2:12" x14ac:dyDescent="0.25">
      <c r="B175" s="3303" t="s">
        <v>485</v>
      </c>
      <c r="C175" s="3304" t="s">
        <v>403</v>
      </c>
      <c r="D175" s="3321">
        <v>8</v>
      </c>
      <c r="E175" s="3348">
        <v>3</v>
      </c>
      <c r="F175" s="3349">
        <v>37.5</v>
      </c>
      <c r="G175" s="3360">
        <v>0</v>
      </c>
      <c r="H175" s="3363">
        <v>1</v>
      </c>
      <c r="I175" s="3348">
        <v>1</v>
      </c>
      <c r="J175" s="3351">
        <v>33.333333333333329</v>
      </c>
      <c r="K175" s="3360">
        <v>2</v>
      </c>
      <c r="L175" s="3351">
        <v>66.666666666666657</v>
      </c>
    </row>
    <row r="176" spans="2:12" ht="39" x14ac:dyDescent="0.25">
      <c r="B176" s="3357" t="s">
        <v>751</v>
      </c>
      <c r="C176" s="3365" t="s">
        <v>1608</v>
      </c>
      <c r="D176" s="3321">
        <v>911</v>
      </c>
      <c r="E176" s="3348">
        <v>14</v>
      </c>
      <c r="F176" s="3349">
        <v>1.5367727771679474</v>
      </c>
      <c r="G176" s="3360">
        <v>1</v>
      </c>
      <c r="H176" s="3363">
        <v>11</v>
      </c>
      <c r="I176" s="3348">
        <v>12</v>
      </c>
      <c r="J176" s="3351">
        <v>85.714285714285708</v>
      </c>
      <c r="K176" s="3360">
        <v>2</v>
      </c>
      <c r="L176" s="3351">
        <v>14.285714285714285</v>
      </c>
    </row>
    <row r="177" spans="2:12" x14ac:dyDescent="0.25">
      <c r="B177" s="3303" t="s">
        <v>1059</v>
      </c>
      <c r="C177" s="3304" t="s">
        <v>753</v>
      </c>
      <c r="D177" s="3321">
        <v>2</v>
      </c>
      <c r="E177" s="3348">
        <v>0</v>
      </c>
      <c r="F177" s="3349" t="s">
        <v>613</v>
      </c>
      <c r="G177" s="3360">
        <v>0</v>
      </c>
      <c r="H177" s="3363">
        <v>0</v>
      </c>
      <c r="I177" s="3348">
        <v>0</v>
      </c>
      <c r="J177" s="3351" t="s">
        <v>613</v>
      </c>
      <c r="K177" s="3360">
        <v>0</v>
      </c>
      <c r="L177" s="3351" t="s">
        <v>613</v>
      </c>
    </row>
    <row r="178" spans="2:12" x14ac:dyDescent="0.25">
      <c r="B178" s="3303" t="s">
        <v>1060</v>
      </c>
      <c r="C178" s="3304" t="s">
        <v>754</v>
      </c>
      <c r="D178" s="3321">
        <v>36</v>
      </c>
      <c r="E178" s="3348">
        <v>0</v>
      </c>
      <c r="F178" s="3349" t="s">
        <v>613</v>
      </c>
      <c r="G178" s="3360">
        <v>0</v>
      </c>
      <c r="H178" s="3363">
        <v>0</v>
      </c>
      <c r="I178" s="3348">
        <v>0</v>
      </c>
      <c r="J178" s="3351" t="s">
        <v>613</v>
      </c>
      <c r="K178" s="3360">
        <v>0</v>
      </c>
      <c r="L178" s="3351" t="s">
        <v>613</v>
      </c>
    </row>
    <row r="179" spans="2:12" ht="19.5" x14ac:dyDescent="0.25">
      <c r="B179" s="3357" t="s">
        <v>1062</v>
      </c>
      <c r="C179" s="3365" t="s">
        <v>756</v>
      </c>
      <c r="D179" s="3321">
        <v>7</v>
      </c>
      <c r="E179" s="3348">
        <v>2</v>
      </c>
      <c r="F179" s="3349">
        <v>28.571428571428569</v>
      </c>
      <c r="G179" s="3360">
        <v>1</v>
      </c>
      <c r="H179" s="3363">
        <v>1</v>
      </c>
      <c r="I179" s="3348">
        <v>2</v>
      </c>
      <c r="J179" s="3351">
        <v>100</v>
      </c>
      <c r="K179" s="3360">
        <v>0</v>
      </c>
      <c r="L179" s="3351" t="s">
        <v>613</v>
      </c>
    </row>
    <row r="180" spans="2:12" ht="19.5" x14ac:dyDescent="0.25">
      <c r="B180" s="3342" t="s">
        <v>757</v>
      </c>
      <c r="C180" s="3385" t="s">
        <v>758</v>
      </c>
      <c r="D180" s="3305">
        <v>381</v>
      </c>
      <c r="E180" s="3348">
        <v>27</v>
      </c>
      <c r="F180" s="3349">
        <v>7.0866141732283463</v>
      </c>
      <c r="G180" s="3360">
        <v>5</v>
      </c>
      <c r="H180" s="3363">
        <v>11</v>
      </c>
      <c r="I180" s="3348">
        <v>16</v>
      </c>
      <c r="J180" s="3351">
        <v>59.259259259259252</v>
      </c>
      <c r="K180" s="3360">
        <v>11</v>
      </c>
      <c r="L180" s="3351">
        <v>40.74074074074074</v>
      </c>
    </row>
    <row r="181" spans="2:12" ht="15.75" thickBot="1" x14ac:dyDescent="0.3">
      <c r="B181" s="3288" t="s">
        <v>1063</v>
      </c>
      <c r="C181" s="3289" t="s">
        <v>761</v>
      </c>
      <c r="D181" s="3386">
        <v>9</v>
      </c>
      <c r="E181" s="3367">
        <v>0</v>
      </c>
      <c r="F181" s="3368" t="s">
        <v>613</v>
      </c>
      <c r="G181" s="3360">
        <v>0</v>
      </c>
      <c r="H181" s="3363">
        <v>0</v>
      </c>
      <c r="I181" s="3367">
        <v>0</v>
      </c>
      <c r="J181" s="3370" t="s">
        <v>613</v>
      </c>
      <c r="K181" s="3360">
        <v>0</v>
      </c>
      <c r="L181" s="3370" t="s">
        <v>613</v>
      </c>
    </row>
    <row r="182" spans="2:12" ht="15.75" thickBot="1" x14ac:dyDescent="0.3">
      <c r="B182" s="3387" t="s">
        <v>1064</v>
      </c>
      <c r="C182" s="3388" t="s">
        <v>762</v>
      </c>
      <c r="D182" s="3389">
        <v>1</v>
      </c>
      <c r="E182" s="3353">
        <v>0</v>
      </c>
      <c r="F182" s="3354" t="s">
        <v>613</v>
      </c>
      <c r="G182" s="3364">
        <v>0</v>
      </c>
      <c r="H182" s="3364">
        <v>0</v>
      </c>
      <c r="I182" s="3355">
        <v>0</v>
      </c>
      <c r="J182" s="3356" t="s">
        <v>613</v>
      </c>
      <c r="K182" s="3364">
        <v>0</v>
      </c>
      <c r="L182" s="3356" t="s">
        <v>613</v>
      </c>
    </row>
    <row r="183" spans="2:12" ht="15.75" thickBot="1" x14ac:dyDescent="0.3">
      <c r="B183" s="3295" t="s">
        <v>1070</v>
      </c>
      <c r="C183" s="3289" t="s">
        <v>408</v>
      </c>
      <c r="D183" s="3391">
        <v>1</v>
      </c>
      <c r="E183" s="3392">
        <v>0</v>
      </c>
      <c r="F183" s="3351" t="s">
        <v>613</v>
      </c>
      <c r="G183" s="3363">
        <v>0</v>
      </c>
      <c r="H183" s="3363">
        <v>0</v>
      </c>
      <c r="I183" s="3348">
        <v>0</v>
      </c>
      <c r="J183" s="3351" t="s">
        <v>613</v>
      </c>
      <c r="K183" s="3363">
        <v>0</v>
      </c>
      <c r="L183" s="3351" t="s">
        <v>613</v>
      </c>
    </row>
    <row r="184" spans="2:12" ht="15.75" thickBot="1" x14ac:dyDescent="0.3">
      <c r="B184" s="3381" t="s">
        <v>1072</v>
      </c>
      <c r="C184" s="3388" t="s">
        <v>764</v>
      </c>
      <c r="D184" s="3389">
        <v>1</v>
      </c>
      <c r="E184" s="3353">
        <v>1</v>
      </c>
      <c r="F184" s="3354">
        <v>100</v>
      </c>
      <c r="G184" s="3364">
        <v>1</v>
      </c>
      <c r="H184" s="3364">
        <v>0</v>
      </c>
      <c r="I184" s="3355">
        <v>1</v>
      </c>
      <c r="J184" s="3356">
        <v>100</v>
      </c>
      <c r="K184" s="3364">
        <v>0</v>
      </c>
      <c r="L184" s="3356" t="s">
        <v>613</v>
      </c>
    </row>
    <row r="185" spans="2:12" ht="15.75" thickBot="1" x14ac:dyDescent="0.3">
      <c r="B185" s="3382" t="s">
        <v>486</v>
      </c>
      <c r="C185" s="3390" t="s">
        <v>413</v>
      </c>
      <c r="D185" s="3305">
        <v>1</v>
      </c>
      <c r="E185" s="3392">
        <v>1</v>
      </c>
      <c r="F185" s="3349">
        <v>100</v>
      </c>
      <c r="G185" s="3363">
        <v>1</v>
      </c>
      <c r="H185" s="3363">
        <v>0</v>
      </c>
      <c r="I185" s="3348">
        <v>1</v>
      </c>
      <c r="J185" s="3351">
        <v>100</v>
      </c>
      <c r="K185" s="3363">
        <v>0</v>
      </c>
      <c r="L185" s="3351" t="s">
        <v>613</v>
      </c>
    </row>
    <row r="186" spans="2:12" ht="18.75" thickBot="1" x14ac:dyDescent="0.3">
      <c r="B186" s="3281" t="s">
        <v>1084</v>
      </c>
      <c r="C186" s="5870" t="s">
        <v>766</v>
      </c>
      <c r="D186" s="5871">
        <v>2</v>
      </c>
      <c r="E186" s="5872">
        <v>0</v>
      </c>
      <c r="F186" s="3356" t="s">
        <v>613</v>
      </c>
      <c r="G186" s="3395">
        <v>0</v>
      </c>
      <c r="H186" s="3395">
        <v>0</v>
      </c>
      <c r="I186" s="3393">
        <v>0</v>
      </c>
      <c r="J186" s="3356" t="s">
        <v>613</v>
      </c>
      <c r="K186" s="3395">
        <v>0</v>
      </c>
      <c r="L186" s="3356" t="s">
        <v>613</v>
      </c>
    </row>
    <row r="187" spans="2:12" ht="15.75" thickBot="1" x14ac:dyDescent="0.3">
      <c r="B187" s="5873" t="s">
        <v>1088</v>
      </c>
      <c r="C187" s="5874" t="s">
        <v>418</v>
      </c>
      <c r="D187" s="5875">
        <v>2</v>
      </c>
      <c r="E187" s="5876">
        <v>0</v>
      </c>
      <c r="F187" s="3351" t="s">
        <v>613</v>
      </c>
      <c r="G187" s="3376">
        <v>0</v>
      </c>
      <c r="H187" s="3376">
        <v>0</v>
      </c>
      <c r="I187" s="3375">
        <v>0</v>
      </c>
      <c r="J187" s="3351" t="s">
        <v>613</v>
      </c>
      <c r="K187" s="3376">
        <v>0</v>
      </c>
      <c r="L187" s="3351" t="s">
        <v>613</v>
      </c>
    </row>
    <row r="188" spans="2:12" ht="18.75" thickBot="1" x14ac:dyDescent="0.3">
      <c r="B188" s="5877" t="s">
        <v>1090</v>
      </c>
      <c r="C188" s="5878" t="s">
        <v>767</v>
      </c>
      <c r="D188" s="5879">
        <v>1</v>
      </c>
      <c r="E188" s="3393">
        <v>0</v>
      </c>
      <c r="F188" s="3356" t="s">
        <v>613</v>
      </c>
      <c r="G188" s="3395">
        <v>0</v>
      </c>
      <c r="H188" s="3395">
        <v>0</v>
      </c>
      <c r="I188" s="3393">
        <v>0</v>
      </c>
      <c r="J188" s="3356" t="s">
        <v>613</v>
      </c>
      <c r="K188" s="3395">
        <v>0</v>
      </c>
      <c r="L188" s="3356" t="s">
        <v>613</v>
      </c>
    </row>
    <row r="189" spans="2:12" ht="30" thickBot="1" x14ac:dyDescent="0.3">
      <c r="B189" s="5880" t="s">
        <v>1104</v>
      </c>
      <c r="C189" s="5881" t="s">
        <v>432</v>
      </c>
      <c r="D189" s="5882">
        <v>1</v>
      </c>
      <c r="E189" s="3375">
        <v>0</v>
      </c>
      <c r="F189" s="3351" t="s">
        <v>613</v>
      </c>
      <c r="G189" s="3376">
        <v>0</v>
      </c>
      <c r="H189" s="3376">
        <v>0</v>
      </c>
      <c r="I189" s="3375">
        <v>0</v>
      </c>
      <c r="J189" s="3351" t="s">
        <v>613</v>
      </c>
      <c r="K189" s="3376">
        <v>0</v>
      </c>
      <c r="L189" s="3351" t="s">
        <v>613</v>
      </c>
    </row>
    <row r="190" spans="2:12" ht="15.75" thickBot="1" x14ac:dyDescent="0.3">
      <c r="B190" s="7948" t="s">
        <v>51</v>
      </c>
      <c r="C190" s="7949"/>
      <c r="D190" s="3355">
        <v>6</v>
      </c>
      <c r="E190" s="3355">
        <v>441</v>
      </c>
      <c r="F190" s="3394">
        <v>7350</v>
      </c>
      <c r="G190" s="3364">
        <v>6</v>
      </c>
      <c r="H190" s="3364">
        <v>7</v>
      </c>
      <c r="I190" s="5883">
        <v>13</v>
      </c>
      <c r="J190" s="3394">
        <v>2.947845804988662</v>
      </c>
      <c r="K190" s="3364">
        <v>428</v>
      </c>
      <c r="L190" s="3394">
        <v>97.05215419501134</v>
      </c>
    </row>
    <row r="191" spans="2:12" ht="15.75" thickBot="1" x14ac:dyDescent="0.3">
      <c r="B191" s="3396" t="s">
        <v>1609</v>
      </c>
      <c r="C191" s="3397"/>
      <c r="D191" s="3398">
        <v>44</v>
      </c>
      <c r="E191" s="3398">
        <v>2</v>
      </c>
      <c r="F191" s="3399"/>
      <c r="G191" s="3364">
        <v>0</v>
      </c>
      <c r="H191" s="3364">
        <v>0</v>
      </c>
      <c r="I191" s="5883">
        <v>0</v>
      </c>
      <c r="J191" s="3394" t="s">
        <v>613</v>
      </c>
      <c r="K191" s="3364">
        <v>2</v>
      </c>
      <c r="L191" s="3394">
        <v>100</v>
      </c>
    </row>
    <row r="192" spans="2:12" ht="15.75" thickBot="1" x14ac:dyDescent="0.3">
      <c r="B192" s="7950" t="s">
        <v>1610</v>
      </c>
      <c r="C192" s="7951"/>
      <c r="D192" s="3400">
        <v>39660</v>
      </c>
      <c r="E192" s="3400">
        <v>5807</v>
      </c>
      <c r="F192" s="3401">
        <v>14.641956631366615</v>
      </c>
      <c r="G192" s="3400">
        <v>675</v>
      </c>
      <c r="H192" s="3400">
        <v>1916</v>
      </c>
      <c r="I192" s="3400">
        <v>2591</v>
      </c>
      <c r="J192" s="3401">
        <v>44.618563802307563</v>
      </c>
      <c r="K192" s="3400">
        <v>3216</v>
      </c>
      <c r="L192" s="5884">
        <v>55.381436197692437</v>
      </c>
    </row>
    <row r="193" spans="2:12" ht="15.75" thickBot="1" x14ac:dyDescent="0.3">
      <c r="B193" s="7948" t="s">
        <v>136</v>
      </c>
      <c r="C193" s="7949"/>
      <c r="D193" s="3402">
        <v>38312</v>
      </c>
      <c r="E193" s="3402">
        <v>5675</v>
      </c>
      <c r="F193" s="3403">
        <v>14.812591355188975</v>
      </c>
      <c r="G193" s="3402">
        <v>654</v>
      </c>
      <c r="H193" s="3402">
        <v>1891</v>
      </c>
      <c r="I193" s="3402">
        <v>2545</v>
      </c>
      <c r="J193" s="3403">
        <v>44.845814977973568</v>
      </c>
      <c r="K193" s="3402">
        <v>3130</v>
      </c>
      <c r="L193" s="3403">
        <v>55.154185022026439</v>
      </c>
    </row>
  </sheetData>
  <mergeCells count="16">
    <mergeCell ref="B190:C190"/>
    <mergeCell ref="B192:C192"/>
    <mergeCell ref="B193:C193"/>
    <mergeCell ref="K4:L4"/>
    <mergeCell ref="G5:G6"/>
    <mergeCell ref="H5:H6"/>
    <mergeCell ref="I5:I6"/>
    <mergeCell ref="J5:J6"/>
    <mergeCell ref="K5:K6"/>
    <mergeCell ref="L5:L6"/>
    <mergeCell ref="B4:B6"/>
    <mergeCell ref="C4:C6"/>
    <mergeCell ref="D4:D6"/>
    <mergeCell ref="E4:E6"/>
    <mergeCell ref="F4:F6"/>
    <mergeCell ref="G4:J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1"/>
  <sheetViews>
    <sheetView topLeftCell="A66" workbookViewId="0">
      <selection activeCell="Q91" sqref="Q91"/>
    </sheetView>
  </sheetViews>
  <sheetFormatPr defaultRowHeight="15" x14ac:dyDescent="0.25"/>
  <cols>
    <col min="1" max="1" width="5.85546875" customWidth="1"/>
    <col min="3" max="3" width="41.5703125" customWidth="1"/>
  </cols>
  <sheetData>
    <row r="2" spans="2:9" x14ac:dyDescent="0.25">
      <c r="B2" s="431" t="s">
        <v>1374</v>
      </c>
    </row>
    <row r="4" spans="2:9" x14ac:dyDescent="0.25">
      <c r="B4" s="431" t="s">
        <v>1362</v>
      </c>
    </row>
    <row r="5" spans="2:9" ht="15.75" thickBot="1" x14ac:dyDescent="0.3"/>
    <row r="6" spans="2:9" ht="15.75" customHeight="1" thickBot="1" x14ac:dyDescent="0.3">
      <c r="B6" s="7183" t="s">
        <v>1444</v>
      </c>
      <c r="C6" s="7982" t="s">
        <v>1367</v>
      </c>
      <c r="D6" s="7787" t="s">
        <v>1363</v>
      </c>
      <c r="E6" s="7788"/>
      <c r="F6" s="7789"/>
      <c r="G6" s="7787" t="s">
        <v>1364</v>
      </c>
      <c r="H6" s="7788"/>
      <c r="I6" s="7789"/>
    </row>
    <row r="7" spans="2:9" ht="15.75" thickBot="1" x14ac:dyDescent="0.3">
      <c r="B7" s="7184"/>
      <c r="C7" s="7813"/>
      <c r="D7" s="6494" t="s">
        <v>1</v>
      </c>
      <c r="E7" s="2327" t="s">
        <v>2360</v>
      </c>
      <c r="F7" s="2328" t="s">
        <v>1365</v>
      </c>
      <c r="G7" s="6494" t="s">
        <v>1</v>
      </c>
      <c r="H7" s="2327" t="s">
        <v>2360</v>
      </c>
      <c r="I7" s="2329" t="s">
        <v>122</v>
      </c>
    </row>
    <row r="8" spans="2:9" ht="16.5" customHeight="1" thickBot="1" x14ac:dyDescent="0.3">
      <c r="B8" s="2330" t="s">
        <v>848</v>
      </c>
      <c r="C8" s="6024" t="s">
        <v>2634</v>
      </c>
      <c r="D8" s="2331">
        <v>1279</v>
      </c>
      <c r="E8" s="2332">
        <v>639</v>
      </c>
      <c r="F8" s="2333">
        <v>-50.039093041438626</v>
      </c>
      <c r="G8" s="2331">
        <v>563</v>
      </c>
      <c r="H8" s="2332">
        <v>356</v>
      </c>
      <c r="I8" s="2334">
        <v>55.712050078247266</v>
      </c>
    </row>
    <row r="9" spans="2:9" ht="16.5" customHeight="1" x14ac:dyDescent="0.25">
      <c r="B9" s="7983" t="s">
        <v>873</v>
      </c>
      <c r="C9" s="6025" t="s">
        <v>2635</v>
      </c>
      <c r="D9" s="2335">
        <v>2</v>
      </c>
      <c r="E9" s="2336">
        <v>5</v>
      </c>
      <c r="F9" s="2337">
        <v>150</v>
      </c>
      <c r="G9" s="2335">
        <v>0</v>
      </c>
      <c r="H9" s="2336">
        <v>5</v>
      </c>
      <c r="I9" s="2338">
        <v>100</v>
      </c>
    </row>
    <row r="10" spans="2:9" ht="16.5" customHeight="1" thickBot="1" x14ac:dyDescent="0.3">
      <c r="B10" s="7984"/>
      <c r="C10" s="6026" t="s">
        <v>2636</v>
      </c>
      <c r="D10" s="2339">
        <v>886</v>
      </c>
      <c r="E10" s="2340">
        <v>700</v>
      </c>
      <c r="F10" s="2341">
        <v>-20.993227990970652</v>
      </c>
      <c r="G10" s="2339">
        <v>529</v>
      </c>
      <c r="H10" s="2340">
        <v>472</v>
      </c>
      <c r="I10" s="2342">
        <v>67.428571428571431</v>
      </c>
    </row>
    <row r="11" spans="2:9" ht="16.5" customHeight="1" x14ac:dyDescent="0.25">
      <c r="B11" s="7983" t="s">
        <v>882</v>
      </c>
      <c r="C11" s="6025" t="s">
        <v>1445</v>
      </c>
      <c r="D11" s="2343">
        <v>105</v>
      </c>
      <c r="E11" s="2344">
        <v>104</v>
      </c>
      <c r="F11" s="2345">
        <v>-0.952380952380949</v>
      </c>
      <c r="G11" s="2343">
        <v>84</v>
      </c>
      <c r="H11" s="2344">
        <v>81</v>
      </c>
      <c r="I11" s="2346">
        <v>77.884615384615387</v>
      </c>
    </row>
    <row r="12" spans="2:9" ht="16.5" customHeight="1" x14ac:dyDescent="0.25">
      <c r="B12" s="7985"/>
      <c r="C12" s="6027" t="s">
        <v>1446</v>
      </c>
      <c r="D12" s="2347">
        <v>0</v>
      </c>
      <c r="E12" s="2348">
        <v>0</v>
      </c>
      <c r="F12" s="2349" t="s">
        <v>613</v>
      </c>
      <c r="G12" s="2347">
        <v>0</v>
      </c>
      <c r="H12" s="2348">
        <v>0</v>
      </c>
      <c r="I12" s="2350" t="s">
        <v>613</v>
      </c>
    </row>
    <row r="13" spans="2:9" ht="16.5" customHeight="1" thickBot="1" x14ac:dyDescent="0.3">
      <c r="B13" s="7984"/>
      <c r="C13" s="6028" t="s">
        <v>1447</v>
      </c>
      <c r="D13" s="2339">
        <v>65</v>
      </c>
      <c r="E13" s="2340">
        <v>70</v>
      </c>
      <c r="F13" s="2351">
        <v>7.6923076923076934</v>
      </c>
      <c r="G13" s="2339">
        <v>40</v>
      </c>
      <c r="H13" s="2352">
        <v>52</v>
      </c>
      <c r="I13" s="2342">
        <v>74.285714285714292</v>
      </c>
    </row>
    <row r="14" spans="2:9" ht="16.5" customHeight="1" x14ac:dyDescent="0.25">
      <c r="B14" s="7983" t="s">
        <v>970</v>
      </c>
      <c r="C14" s="6029" t="s">
        <v>2637</v>
      </c>
      <c r="D14" s="2343">
        <v>606</v>
      </c>
      <c r="E14" s="2344">
        <v>1315</v>
      </c>
      <c r="F14" s="2353">
        <v>116.996699669967</v>
      </c>
      <c r="G14" s="2343">
        <v>606</v>
      </c>
      <c r="H14" s="2344">
        <v>1315</v>
      </c>
      <c r="I14" s="2346">
        <v>100</v>
      </c>
    </row>
    <row r="15" spans="2:9" ht="16.5" customHeight="1" x14ac:dyDescent="0.25">
      <c r="B15" s="7985"/>
      <c r="C15" s="6030" t="s">
        <v>1448</v>
      </c>
      <c r="D15" s="2347">
        <v>10229</v>
      </c>
      <c r="E15" s="2348">
        <v>11824</v>
      </c>
      <c r="F15" s="2349">
        <v>15.592922084270214</v>
      </c>
      <c r="G15" s="2347">
        <v>2786</v>
      </c>
      <c r="H15" s="2348">
        <v>2769</v>
      </c>
      <c r="I15" s="2350">
        <v>23.418470906630581</v>
      </c>
    </row>
    <row r="16" spans="2:9" ht="16.5" customHeight="1" x14ac:dyDescent="0.25">
      <c r="B16" s="7985"/>
      <c r="C16" s="6030" t="s">
        <v>1449</v>
      </c>
      <c r="D16" s="2347">
        <v>5</v>
      </c>
      <c r="E16" s="2348">
        <v>6</v>
      </c>
      <c r="F16" s="2349">
        <v>20</v>
      </c>
      <c r="G16" s="2347">
        <v>5</v>
      </c>
      <c r="H16" s="2348">
        <v>6</v>
      </c>
      <c r="I16" s="2354">
        <v>100</v>
      </c>
    </row>
    <row r="17" spans="2:9" ht="16.5" customHeight="1" x14ac:dyDescent="0.25">
      <c r="B17" s="7985"/>
      <c r="C17" s="6030" t="s">
        <v>1450</v>
      </c>
      <c r="D17" s="2347">
        <v>11</v>
      </c>
      <c r="E17" s="2348">
        <v>0</v>
      </c>
      <c r="F17" s="2349">
        <v>-100</v>
      </c>
      <c r="G17" s="2347">
        <v>11</v>
      </c>
      <c r="H17" s="2348">
        <v>0</v>
      </c>
      <c r="I17" s="2354" t="s">
        <v>613</v>
      </c>
    </row>
    <row r="18" spans="2:9" ht="16.5" customHeight="1" x14ac:dyDescent="0.25">
      <c r="B18" s="7985"/>
      <c r="C18" s="6030" t="s">
        <v>1451</v>
      </c>
      <c r="D18" s="2347">
        <v>1081</v>
      </c>
      <c r="E18" s="2348">
        <v>1179</v>
      </c>
      <c r="F18" s="2349">
        <v>9.0656799259944592</v>
      </c>
      <c r="G18" s="2347">
        <v>240</v>
      </c>
      <c r="H18" s="2348">
        <v>269</v>
      </c>
      <c r="I18" s="2354">
        <v>22.815945716709077</v>
      </c>
    </row>
    <row r="19" spans="2:9" ht="16.5" customHeight="1" x14ac:dyDescent="0.25">
      <c r="B19" s="7985"/>
      <c r="C19" s="6030" t="s">
        <v>1452</v>
      </c>
      <c r="D19" s="2347">
        <v>9</v>
      </c>
      <c r="E19" s="2348">
        <v>7</v>
      </c>
      <c r="F19" s="2349">
        <v>-22.222222222222214</v>
      </c>
      <c r="G19" s="2347">
        <v>4</v>
      </c>
      <c r="H19" s="2348">
        <v>3</v>
      </c>
      <c r="I19" s="2354">
        <v>42.857142857142854</v>
      </c>
    </row>
    <row r="20" spans="2:9" ht="27" customHeight="1" x14ac:dyDescent="0.25">
      <c r="B20" s="7985"/>
      <c r="C20" s="6030" t="s">
        <v>1453</v>
      </c>
      <c r="D20" s="2347">
        <v>1</v>
      </c>
      <c r="E20" s="2348">
        <v>3</v>
      </c>
      <c r="F20" s="2349">
        <v>200</v>
      </c>
      <c r="G20" s="2347">
        <v>1</v>
      </c>
      <c r="H20" s="2348">
        <v>3</v>
      </c>
      <c r="I20" s="2354">
        <v>100</v>
      </c>
    </row>
    <row r="21" spans="2:9" ht="16.5" customHeight="1" x14ac:dyDescent="0.25">
      <c r="B21" s="7985"/>
      <c r="C21" s="6030" t="s">
        <v>2638</v>
      </c>
      <c r="D21" s="2355">
        <v>59</v>
      </c>
      <c r="E21" s="2356">
        <v>52</v>
      </c>
      <c r="F21" s="2357">
        <v>-11.864406779661024</v>
      </c>
      <c r="G21" s="2355">
        <v>59</v>
      </c>
      <c r="H21" s="2356">
        <v>52</v>
      </c>
      <c r="I21" s="2354">
        <v>100</v>
      </c>
    </row>
    <row r="22" spans="2:9" ht="16.5" customHeight="1" x14ac:dyDescent="0.25">
      <c r="B22" s="7985"/>
      <c r="C22" s="6030" t="s">
        <v>2639</v>
      </c>
      <c r="D22" s="2347">
        <v>646</v>
      </c>
      <c r="E22" s="2348">
        <v>857</v>
      </c>
      <c r="F22" s="2349">
        <v>32.662538699690401</v>
      </c>
      <c r="G22" s="2347">
        <v>105</v>
      </c>
      <c r="H22" s="2348">
        <v>138</v>
      </c>
      <c r="I22" s="2350">
        <v>16.102683780630105</v>
      </c>
    </row>
    <row r="23" spans="2:9" ht="30" customHeight="1" thickBot="1" x14ac:dyDescent="0.3">
      <c r="B23" s="7984"/>
      <c r="C23" s="6028" t="s">
        <v>1454</v>
      </c>
      <c r="D23" s="2358">
        <v>3</v>
      </c>
      <c r="E23" s="2352">
        <v>0</v>
      </c>
      <c r="F23" s="2351">
        <v>-100</v>
      </c>
      <c r="G23" s="2358">
        <v>3</v>
      </c>
      <c r="H23" s="2352">
        <v>0</v>
      </c>
      <c r="I23" s="2342" t="s">
        <v>613</v>
      </c>
    </row>
    <row r="24" spans="2:9" ht="16.5" customHeight="1" thickBot="1" x14ac:dyDescent="0.3">
      <c r="B24" s="2359"/>
      <c r="C24" s="6031" t="s">
        <v>51</v>
      </c>
      <c r="D24" s="2360">
        <v>0</v>
      </c>
      <c r="E24" s="2361">
        <v>0</v>
      </c>
      <c r="F24" s="2362" t="s">
        <v>613</v>
      </c>
      <c r="G24" s="2360">
        <v>0</v>
      </c>
      <c r="H24" s="2361">
        <v>0</v>
      </c>
      <c r="I24" s="2363" t="s">
        <v>613</v>
      </c>
    </row>
    <row r="25" spans="2:9" ht="16.5" hidden="1" customHeight="1" x14ac:dyDescent="0.25">
      <c r="B25" s="6032"/>
      <c r="C25" s="6033"/>
      <c r="D25" s="2355"/>
      <c r="E25" s="2356"/>
      <c r="F25" s="2357"/>
      <c r="G25" s="2355"/>
      <c r="H25" s="2356"/>
      <c r="I25" s="2354" t="s">
        <v>613</v>
      </c>
    </row>
    <row r="26" spans="2:9" ht="15.75" hidden="1" thickBot="1" x14ac:dyDescent="0.3">
      <c r="B26" s="2359"/>
      <c r="C26" s="6034"/>
      <c r="D26" s="2358"/>
      <c r="E26" s="2352"/>
      <c r="F26" s="2349"/>
      <c r="G26" s="2358"/>
      <c r="H26" s="2352"/>
      <c r="I26" s="2430" t="s">
        <v>613</v>
      </c>
    </row>
    <row r="27" spans="2:9" ht="15.75" thickBot="1" x14ac:dyDescent="0.3">
      <c r="B27" s="7986" t="s">
        <v>14</v>
      </c>
      <c r="C27" s="7987"/>
      <c r="D27" s="2364">
        <v>14987</v>
      </c>
      <c r="E27" s="2365">
        <v>16761</v>
      </c>
      <c r="F27" s="2366">
        <v>11.836925335290587</v>
      </c>
      <c r="G27" s="2364">
        <v>5036</v>
      </c>
      <c r="H27" s="2367">
        <v>5521</v>
      </c>
      <c r="I27" s="2334">
        <v>32.939562078634928</v>
      </c>
    </row>
    <row r="28" spans="2:9" ht="15.75" thickBot="1" x14ac:dyDescent="0.3">
      <c r="C28" s="7790" t="s">
        <v>1373</v>
      </c>
      <c r="D28" s="7787" t="s">
        <v>1363</v>
      </c>
      <c r="E28" s="7788"/>
      <c r="F28" s="7789"/>
      <c r="G28" s="7787" t="s">
        <v>1364</v>
      </c>
      <c r="H28" s="7788"/>
      <c r="I28" s="7789"/>
    </row>
    <row r="29" spans="2:9" ht="15.75" thickBot="1" x14ac:dyDescent="0.3">
      <c r="C29" s="7792"/>
      <c r="D29" s="5898" t="s">
        <v>1</v>
      </c>
      <c r="E29" s="2327" t="s">
        <v>2360</v>
      </c>
      <c r="F29" s="2328" t="s">
        <v>1365</v>
      </c>
      <c r="G29" s="5898" t="s">
        <v>1</v>
      </c>
      <c r="H29" s="2327" t="s">
        <v>2360</v>
      </c>
      <c r="I29" s="2329" t="s">
        <v>122</v>
      </c>
    </row>
    <row r="30" spans="2:9" ht="15.75" thickBot="1" x14ac:dyDescent="0.3">
      <c r="C30" s="6035" t="s">
        <v>173</v>
      </c>
      <c r="D30" s="2368">
        <v>6412</v>
      </c>
      <c r="E30" s="2369">
        <v>6802</v>
      </c>
      <c r="F30" s="2370">
        <v>6.0823456019962521</v>
      </c>
      <c r="G30" s="2371">
        <v>2407</v>
      </c>
      <c r="H30" s="2372">
        <v>2821</v>
      </c>
      <c r="I30" s="2373">
        <v>41.473096148191708</v>
      </c>
    </row>
    <row r="31" spans="2:9" x14ac:dyDescent="0.25">
      <c r="C31" s="6036" t="s">
        <v>174</v>
      </c>
      <c r="D31" s="2374">
        <v>1200</v>
      </c>
      <c r="E31" s="2375">
        <v>1434</v>
      </c>
      <c r="F31" s="2376">
        <v>19.5</v>
      </c>
      <c r="G31" s="2377">
        <v>170</v>
      </c>
      <c r="H31" s="2378">
        <v>217</v>
      </c>
      <c r="I31" s="2379">
        <v>15.132496513249652</v>
      </c>
    </row>
    <row r="32" spans="2:9" x14ac:dyDescent="0.25">
      <c r="C32" s="6037" t="s">
        <v>175</v>
      </c>
      <c r="D32" s="2380">
        <v>951</v>
      </c>
      <c r="E32" s="2381">
        <v>1064</v>
      </c>
      <c r="F32" s="2382">
        <v>11.882229232386948</v>
      </c>
      <c r="G32" s="2383">
        <v>364</v>
      </c>
      <c r="H32" s="2384">
        <v>338</v>
      </c>
      <c r="I32" s="2385">
        <v>31.766917293233082</v>
      </c>
    </row>
    <row r="33" spans="3:9" x14ac:dyDescent="0.25">
      <c r="C33" s="6037" t="s">
        <v>176</v>
      </c>
      <c r="D33" s="2380">
        <v>921</v>
      </c>
      <c r="E33" s="2381">
        <v>978</v>
      </c>
      <c r="F33" s="2382">
        <v>6.1889250814332257</v>
      </c>
      <c r="G33" s="2383">
        <v>316</v>
      </c>
      <c r="H33" s="2384">
        <v>378</v>
      </c>
      <c r="I33" s="2385">
        <v>38.650306748466257</v>
      </c>
    </row>
    <row r="34" spans="3:9" ht="15.75" thickBot="1" x14ac:dyDescent="0.3">
      <c r="C34" s="6038" t="s">
        <v>177</v>
      </c>
      <c r="D34" s="2386">
        <v>779</v>
      </c>
      <c r="E34" s="2387">
        <v>1216</v>
      </c>
      <c r="F34" s="2388">
        <v>56.097560975609753</v>
      </c>
      <c r="G34" s="2389">
        <v>75</v>
      </c>
      <c r="H34" s="2390">
        <v>83</v>
      </c>
      <c r="I34" s="2391">
        <v>6.8256578947368416</v>
      </c>
    </row>
    <row r="35" spans="3:9" x14ac:dyDescent="0.25">
      <c r="C35" s="6039" t="s">
        <v>178</v>
      </c>
      <c r="D35" s="2392">
        <v>230</v>
      </c>
      <c r="E35" s="2393">
        <v>284</v>
      </c>
      <c r="F35" s="2394">
        <v>23.478260869565219</v>
      </c>
      <c r="G35" s="2395">
        <v>82</v>
      </c>
      <c r="H35" s="2396">
        <v>107</v>
      </c>
      <c r="I35" s="2397">
        <v>37.676056338028168</v>
      </c>
    </row>
    <row r="36" spans="3:9" x14ac:dyDescent="0.25">
      <c r="C36" s="6037" t="s">
        <v>179</v>
      </c>
      <c r="D36" s="2380">
        <v>191</v>
      </c>
      <c r="E36" s="2381">
        <v>227</v>
      </c>
      <c r="F36" s="2382">
        <v>18.84816753926701</v>
      </c>
      <c r="G36" s="2383">
        <v>36</v>
      </c>
      <c r="H36" s="2384">
        <v>16</v>
      </c>
      <c r="I36" s="2385">
        <v>7.0484581497797363</v>
      </c>
    </row>
    <row r="37" spans="3:9" x14ac:dyDescent="0.25">
      <c r="C37" s="6037" t="s">
        <v>180</v>
      </c>
      <c r="D37" s="2380">
        <v>506</v>
      </c>
      <c r="E37" s="2381">
        <v>484</v>
      </c>
      <c r="F37" s="2382">
        <v>-4.3478260869565162</v>
      </c>
      <c r="G37" s="2383">
        <v>233</v>
      </c>
      <c r="H37" s="2384">
        <v>208</v>
      </c>
      <c r="I37" s="2385">
        <v>42.97520661157025</v>
      </c>
    </row>
    <row r="38" spans="3:9" x14ac:dyDescent="0.25">
      <c r="C38" s="6037" t="s">
        <v>181</v>
      </c>
      <c r="D38" s="2380">
        <v>299</v>
      </c>
      <c r="E38" s="2381">
        <v>311</v>
      </c>
      <c r="F38" s="2382">
        <v>4.0133779264213985</v>
      </c>
      <c r="G38" s="2383">
        <v>52</v>
      </c>
      <c r="H38" s="2384">
        <v>60</v>
      </c>
      <c r="I38" s="2385">
        <v>19.292604501607716</v>
      </c>
    </row>
    <row r="39" spans="3:9" x14ac:dyDescent="0.25">
      <c r="C39" s="6037" t="s">
        <v>182</v>
      </c>
      <c r="D39" s="2380">
        <v>353</v>
      </c>
      <c r="E39" s="2381">
        <v>413</v>
      </c>
      <c r="F39" s="2382">
        <v>16.997167138810184</v>
      </c>
      <c r="G39" s="2383">
        <v>149</v>
      </c>
      <c r="H39" s="2384">
        <v>155</v>
      </c>
      <c r="I39" s="2385">
        <v>37.530266343825666</v>
      </c>
    </row>
    <row r="40" spans="3:9" ht="15.75" thickBot="1" x14ac:dyDescent="0.3">
      <c r="C40" s="6040" t="s">
        <v>183</v>
      </c>
      <c r="D40" s="2399">
        <v>582</v>
      </c>
      <c r="E40" s="2400">
        <v>679</v>
      </c>
      <c r="F40" s="2401">
        <v>16.666666666666671</v>
      </c>
      <c r="G40" s="2402">
        <v>79</v>
      </c>
      <c r="H40" s="2403">
        <v>82</v>
      </c>
      <c r="I40" s="2404">
        <v>12.076583210603829</v>
      </c>
    </row>
    <row r="41" spans="3:9" x14ac:dyDescent="0.25">
      <c r="C41" s="6036" t="s">
        <v>184</v>
      </c>
      <c r="D41" s="2374">
        <v>394</v>
      </c>
      <c r="E41" s="2375">
        <v>364</v>
      </c>
      <c r="F41" s="2376">
        <v>-7.6142131979695478</v>
      </c>
      <c r="G41" s="2377">
        <v>212</v>
      </c>
      <c r="H41" s="2378">
        <v>184</v>
      </c>
      <c r="I41" s="2379">
        <v>50.549450549450547</v>
      </c>
    </row>
    <row r="42" spans="3:9" x14ac:dyDescent="0.25">
      <c r="C42" s="6037" t="s">
        <v>185</v>
      </c>
      <c r="D42" s="2380">
        <v>400</v>
      </c>
      <c r="E42" s="2381">
        <v>466</v>
      </c>
      <c r="F42" s="2382">
        <v>16.5</v>
      </c>
      <c r="G42" s="2383">
        <v>186</v>
      </c>
      <c r="H42" s="2384">
        <v>197</v>
      </c>
      <c r="I42" s="2385">
        <v>42.274678111587981</v>
      </c>
    </row>
    <row r="43" spans="3:9" x14ac:dyDescent="0.25">
      <c r="C43" s="6037" t="s">
        <v>186</v>
      </c>
      <c r="D43" s="2380">
        <v>190</v>
      </c>
      <c r="E43" s="2381">
        <v>250</v>
      </c>
      <c r="F43" s="2382">
        <v>31.578947368421069</v>
      </c>
      <c r="G43" s="2383">
        <v>113</v>
      </c>
      <c r="H43" s="2384">
        <v>136</v>
      </c>
      <c r="I43" s="2385">
        <v>54.400000000000006</v>
      </c>
    </row>
    <row r="44" spans="3:9" x14ac:dyDescent="0.25">
      <c r="C44" s="6037" t="s">
        <v>187</v>
      </c>
      <c r="D44" s="2380">
        <v>148</v>
      </c>
      <c r="E44" s="2381">
        <v>181</v>
      </c>
      <c r="F44" s="2382">
        <v>22.297297297297305</v>
      </c>
      <c r="G44" s="2383">
        <v>70</v>
      </c>
      <c r="H44" s="2384">
        <v>79</v>
      </c>
      <c r="I44" s="2385">
        <v>43.646408839779006</v>
      </c>
    </row>
    <row r="45" spans="3:9" x14ac:dyDescent="0.25">
      <c r="C45" s="6037" t="s">
        <v>188</v>
      </c>
      <c r="D45" s="2380">
        <v>133</v>
      </c>
      <c r="E45" s="2381">
        <v>134</v>
      </c>
      <c r="F45" s="2382">
        <v>0.75187969924812137</v>
      </c>
      <c r="G45" s="2383">
        <v>84</v>
      </c>
      <c r="H45" s="2384">
        <v>22</v>
      </c>
      <c r="I45" s="2385">
        <v>16.417910447761194</v>
      </c>
    </row>
    <row r="46" spans="3:9" x14ac:dyDescent="0.25">
      <c r="C46" s="6037" t="s">
        <v>189</v>
      </c>
      <c r="D46" s="2380">
        <v>568</v>
      </c>
      <c r="E46" s="2381">
        <v>637</v>
      </c>
      <c r="F46" s="2382">
        <v>12.14788732394365</v>
      </c>
      <c r="G46" s="2383">
        <v>117</v>
      </c>
      <c r="H46" s="2384">
        <v>143</v>
      </c>
      <c r="I46" s="2385">
        <v>22.448979591836736</v>
      </c>
    </row>
    <row r="47" spans="3:9" x14ac:dyDescent="0.25">
      <c r="C47" s="6037" t="s">
        <v>190</v>
      </c>
      <c r="D47" s="2380">
        <v>133</v>
      </c>
      <c r="E47" s="2381">
        <v>124</v>
      </c>
      <c r="F47" s="2382">
        <v>-6.7669172932330923</v>
      </c>
      <c r="G47" s="2383">
        <v>67</v>
      </c>
      <c r="H47" s="2384">
        <v>51</v>
      </c>
      <c r="I47" s="2385">
        <v>41.12903225806452</v>
      </c>
    </row>
    <row r="48" spans="3:9" x14ac:dyDescent="0.25">
      <c r="C48" s="6038" t="s">
        <v>191</v>
      </c>
      <c r="D48" s="2405">
        <v>391</v>
      </c>
      <c r="E48" s="2387">
        <v>499</v>
      </c>
      <c r="F48" s="2382">
        <v>27.621483375959087</v>
      </c>
      <c r="G48" s="2389">
        <v>99</v>
      </c>
      <c r="H48" s="2390">
        <v>114</v>
      </c>
      <c r="I48" s="2385">
        <v>22.84569138276553</v>
      </c>
    </row>
    <row r="49" spans="2:9" ht="15.75" thickBot="1" x14ac:dyDescent="0.3">
      <c r="C49" s="6040" t="s">
        <v>192</v>
      </c>
      <c r="D49" s="2399">
        <v>206</v>
      </c>
      <c r="E49" s="2400">
        <v>214</v>
      </c>
      <c r="F49" s="2388">
        <v>3.8834951456310591</v>
      </c>
      <c r="G49" s="2389">
        <v>125</v>
      </c>
      <c r="H49" s="2403">
        <v>130</v>
      </c>
      <c r="I49" s="2404">
        <v>60.747663551401864</v>
      </c>
    </row>
    <row r="50" spans="2:9" ht="15.75" thickBot="1" x14ac:dyDescent="0.3">
      <c r="C50" s="2406" t="s">
        <v>14</v>
      </c>
      <c r="D50" s="2407">
        <v>14987</v>
      </c>
      <c r="E50" s="2369">
        <v>16761</v>
      </c>
      <c r="F50" s="2408">
        <v>11.836925335290587</v>
      </c>
      <c r="G50" s="2407">
        <v>5036</v>
      </c>
      <c r="H50" s="2409">
        <v>5521</v>
      </c>
      <c r="I50" s="2373">
        <v>32.939562078634928</v>
      </c>
    </row>
    <row r="53" spans="2:9" x14ac:dyDescent="0.25">
      <c r="B53" s="431" t="s">
        <v>1366</v>
      </c>
    </row>
    <row r="54" spans="2:9" ht="15.75" thickBot="1" x14ac:dyDescent="0.3"/>
    <row r="55" spans="2:9" ht="15.75" customHeight="1" thickBot="1" x14ac:dyDescent="0.3">
      <c r="B55" s="7800" t="s">
        <v>1444</v>
      </c>
      <c r="C55" s="7790" t="s">
        <v>1367</v>
      </c>
      <c r="D55" s="7787" t="s">
        <v>1363</v>
      </c>
      <c r="E55" s="7788"/>
      <c r="F55" s="7789"/>
      <c r="G55" s="7788" t="s">
        <v>1364</v>
      </c>
      <c r="H55" s="7788"/>
      <c r="I55" s="7789"/>
    </row>
    <row r="56" spans="2:9" ht="15.75" thickBot="1" x14ac:dyDescent="0.3">
      <c r="B56" s="7981"/>
      <c r="C56" s="7791"/>
      <c r="D56" s="5898" t="s">
        <v>1</v>
      </c>
      <c r="E56" s="2327" t="s">
        <v>2360</v>
      </c>
      <c r="F56" s="2328" t="s">
        <v>1365</v>
      </c>
      <c r="G56" s="5898" t="s">
        <v>1</v>
      </c>
      <c r="H56" s="2327" t="s">
        <v>2360</v>
      </c>
      <c r="I56" s="2329" t="s">
        <v>122</v>
      </c>
    </row>
    <row r="57" spans="2:9" ht="15.75" thickBot="1" x14ac:dyDescent="0.3">
      <c r="B57" s="2410" t="s">
        <v>866</v>
      </c>
      <c r="C57" s="2411" t="s">
        <v>2640</v>
      </c>
      <c r="D57" s="2331">
        <v>30</v>
      </c>
      <c r="E57" s="2332">
        <v>2</v>
      </c>
      <c r="F57" s="2412">
        <v>-93.333333333333329</v>
      </c>
      <c r="G57" s="2331">
        <v>11</v>
      </c>
      <c r="H57" s="2332">
        <v>1</v>
      </c>
      <c r="I57" s="2334">
        <v>50</v>
      </c>
    </row>
    <row r="58" spans="2:9" x14ac:dyDescent="0.25">
      <c r="B58" s="7974" t="s">
        <v>873</v>
      </c>
      <c r="C58" s="2413" t="s">
        <v>2641</v>
      </c>
      <c r="D58" s="2343">
        <v>1754</v>
      </c>
      <c r="E58" s="2344">
        <v>1598</v>
      </c>
      <c r="F58" s="2414">
        <v>-8.893956670467503</v>
      </c>
      <c r="G58" s="2343">
        <v>1292</v>
      </c>
      <c r="H58" s="2344">
        <v>1120</v>
      </c>
      <c r="I58" s="2346">
        <v>70.087609511889866</v>
      </c>
    </row>
    <row r="59" spans="2:9" ht="15.75" thickBot="1" x14ac:dyDescent="0.3">
      <c r="B59" s="7975"/>
      <c r="C59" s="2415" t="s">
        <v>2642</v>
      </c>
      <c r="D59" s="2339">
        <v>201</v>
      </c>
      <c r="E59" s="2340">
        <v>210</v>
      </c>
      <c r="F59" s="2416">
        <v>4.4776119402985017</v>
      </c>
      <c r="G59" s="2339">
        <v>159</v>
      </c>
      <c r="H59" s="2340">
        <v>134</v>
      </c>
      <c r="I59" s="2342">
        <v>63.809523809523803</v>
      </c>
    </row>
    <row r="60" spans="2:9" ht="22.5" x14ac:dyDescent="0.25">
      <c r="B60" s="7974" t="s">
        <v>877</v>
      </c>
      <c r="C60" s="2413" t="s">
        <v>2643</v>
      </c>
      <c r="D60" s="2343">
        <v>93</v>
      </c>
      <c r="E60" s="2344">
        <v>79</v>
      </c>
      <c r="F60" s="2414">
        <v>-15.053763440860209</v>
      </c>
      <c r="G60" s="2343">
        <v>20</v>
      </c>
      <c r="H60" s="2344">
        <v>27</v>
      </c>
      <c r="I60" s="2346">
        <v>34.177215189873415</v>
      </c>
    </row>
    <row r="61" spans="2:9" ht="22.5" x14ac:dyDescent="0.25">
      <c r="B61" s="7978"/>
      <c r="C61" s="2417" t="s">
        <v>2644</v>
      </c>
      <c r="D61" s="2355">
        <v>1</v>
      </c>
      <c r="E61" s="2356">
        <v>3</v>
      </c>
      <c r="F61" s="2418">
        <v>200</v>
      </c>
      <c r="G61" s="2355">
        <v>0</v>
      </c>
      <c r="H61" s="2356">
        <v>2</v>
      </c>
      <c r="I61" s="2354">
        <v>66.666666666666657</v>
      </c>
    </row>
    <row r="62" spans="2:9" ht="22.5" x14ac:dyDescent="0.25">
      <c r="B62" s="7978"/>
      <c r="C62" s="2417" t="s">
        <v>2645</v>
      </c>
      <c r="D62" s="2355">
        <v>9</v>
      </c>
      <c r="E62" s="2356">
        <v>6</v>
      </c>
      <c r="F62" s="2418">
        <v>-33.333333333333343</v>
      </c>
      <c r="G62" s="2355">
        <v>6</v>
      </c>
      <c r="H62" s="2356">
        <v>6</v>
      </c>
      <c r="I62" s="2354">
        <v>100</v>
      </c>
    </row>
    <row r="63" spans="2:9" ht="22.5" x14ac:dyDescent="0.25">
      <c r="B63" s="7978"/>
      <c r="C63" s="2419" t="s">
        <v>2646</v>
      </c>
      <c r="D63" s="2420">
        <v>10</v>
      </c>
      <c r="E63" s="2421">
        <v>15</v>
      </c>
      <c r="F63" s="2422">
        <v>50</v>
      </c>
      <c r="G63" s="2420">
        <v>6</v>
      </c>
      <c r="H63" s="2421">
        <v>12</v>
      </c>
      <c r="I63" s="2423"/>
    </row>
    <row r="64" spans="2:9" ht="22.5" x14ac:dyDescent="0.25">
      <c r="B64" s="7978"/>
      <c r="C64" s="2419" t="s">
        <v>2647</v>
      </c>
      <c r="D64" s="2420"/>
      <c r="E64" s="2421"/>
      <c r="F64" s="2422"/>
      <c r="G64" s="2420"/>
      <c r="H64" s="2421"/>
      <c r="I64" s="2423"/>
    </row>
    <row r="65" spans="2:9" ht="23.25" thickBot="1" x14ac:dyDescent="0.3">
      <c r="B65" s="7975"/>
      <c r="C65" s="2415" t="s">
        <v>2648</v>
      </c>
      <c r="D65" s="2339">
        <v>0</v>
      </c>
      <c r="E65" s="2340">
        <v>0</v>
      </c>
      <c r="F65" s="2416" t="s">
        <v>613</v>
      </c>
      <c r="G65" s="2339">
        <v>0</v>
      </c>
      <c r="H65" s="2340">
        <v>0</v>
      </c>
      <c r="I65" s="2342" t="s">
        <v>613</v>
      </c>
    </row>
    <row r="66" spans="2:9" ht="15.75" thickBot="1" x14ac:dyDescent="0.3">
      <c r="B66" s="2410" t="s">
        <v>889</v>
      </c>
      <c r="C66" s="2411" t="s">
        <v>2649</v>
      </c>
      <c r="D66" s="2331">
        <v>7</v>
      </c>
      <c r="E66" s="2332">
        <v>2</v>
      </c>
      <c r="F66" s="2412">
        <v>-71.428571428571431</v>
      </c>
      <c r="G66" s="2331">
        <v>6</v>
      </c>
      <c r="H66" s="2332">
        <v>2</v>
      </c>
      <c r="I66" s="2334">
        <v>100</v>
      </c>
    </row>
    <row r="67" spans="2:9" ht="23.25" thickBot="1" x14ac:dyDescent="0.3">
      <c r="B67" s="2410" t="s">
        <v>918</v>
      </c>
      <c r="C67" s="2411" t="s">
        <v>2650</v>
      </c>
      <c r="D67" s="2331">
        <v>6</v>
      </c>
      <c r="E67" s="2332">
        <v>1</v>
      </c>
      <c r="F67" s="2412">
        <v>-83.333333333333343</v>
      </c>
      <c r="G67" s="2331">
        <v>4</v>
      </c>
      <c r="H67" s="2332">
        <v>1</v>
      </c>
      <c r="I67" s="2334">
        <v>100</v>
      </c>
    </row>
    <row r="68" spans="2:9" x14ac:dyDescent="0.25">
      <c r="B68" s="7974" t="s">
        <v>970</v>
      </c>
      <c r="C68" s="2413" t="s">
        <v>1368</v>
      </c>
      <c r="D68" s="2343">
        <v>5</v>
      </c>
      <c r="E68" s="2344">
        <v>4</v>
      </c>
      <c r="F68" s="2414">
        <v>-20</v>
      </c>
      <c r="G68" s="2343">
        <v>0</v>
      </c>
      <c r="H68" s="2344">
        <v>1</v>
      </c>
      <c r="I68" s="2346">
        <v>25</v>
      </c>
    </row>
    <row r="69" spans="2:9" ht="22.5" x14ac:dyDescent="0.25">
      <c r="B69" s="7978"/>
      <c r="C69" s="2424" t="s">
        <v>2651</v>
      </c>
      <c r="D69" s="2355">
        <v>44</v>
      </c>
      <c r="E69" s="2356">
        <v>53</v>
      </c>
      <c r="F69" s="2418">
        <v>20.454545454545453</v>
      </c>
      <c r="G69" s="2355">
        <v>12</v>
      </c>
      <c r="H69" s="2356">
        <v>9</v>
      </c>
      <c r="I69" s="2354">
        <v>16.981132075471699</v>
      </c>
    </row>
    <row r="70" spans="2:9" ht="22.5" x14ac:dyDescent="0.25">
      <c r="B70" s="7978"/>
      <c r="C70" s="2424" t="s">
        <v>2652</v>
      </c>
      <c r="D70" s="2355">
        <v>6333</v>
      </c>
      <c r="E70" s="2356">
        <v>5266</v>
      </c>
      <c r="F70" s="2418">
        <v>-16.848255171324809</v>
      </c>
      <c r="G70" s="2355">
        <v>1289</v>
      </c>
      <c r="H70" s="2356">
        <v>1047</v>
      </c>
      <c r="I70" s="2354">
        <v>19.882263577668059</v>
      </c>
    </row>
    <row r="71" spans="2:9" ht="23.25" thickBot="1" x14ac:dyDescent="0.3">
      <c r="B71" s="7975"/>
      <c r="C71" s="2425" t="s">
        <v>1369</v>
      </c>
      <c r="D71" s="2339">
        <v>5</v>
      </c>
      <c r="E71" s="2340">
        <v>56</v>
      </c>
      <c r="F71" s="2416">
        <v>1020</v>
      </c>
      <c r="G71" s="2339">
        <v>4</v>
      </c>
      <c r="H71" s="2340">
        <v>4</v>
      </c>
      <c r="I71" s="2342">
        <v>7.1428571428571423</v>
      </c>
    </row>
    <row r="72" spans="2:9" ht="23.25" thickBot="1" x14ac:dyDescent="0.3">
      <c r="B72" s="5899" t="s">
        <v>983</v>
      </c>
      <c r="C72" s="2426" t="s">
        <v>1370</v>
      </c>
      <c r="D72" s="2331">
        <v>1</v>
      </c>
      <c r="E72" s="2332">
        <v>0</v>
      </c>
      <c r="F72" s="2412">
        <v>-100</v>
      </c>
      <c r="G72" s="2331">
        <v>1</v>
      </c>
      <c r="H72" s="2332">
        <v>0</v>
      </c>
      <c r="I72" s="2334" t="s">
        <v>613</v>
      </c>
    </row>
    <row r="73" spans="2:9" ht="15.75" thickBot="1" x14ac:dyDescent="0.3">
      <c r="B73" s="5899" t="s">
        <v>882</v>
      </c>
      <c r="C73" s="2426" t="s">
        <v>1371</v>
      </c>
      <c r="D73" s="2331">
        <v>2</v>
      </c>
      <c r="E73" s="2332">
        <v>10</v>
      </c>
      <c r="F73" s="2412">
        <v>400</v>
      </c>
      <c r="G73" s="2331">
        <v>1</v>
      </c>
      <c r="H73" s="2332">
        <v>2</v>
      </c>
      <c r="I73" s="2334">
        <v>20</v>
      </c>
    </row>
    <row r="74" spans="2:9" ht="22.5" x14ac:dyDescent="0.25">
      <c r="B74" s="7976" t="s">
        <v>1224</v>
      </c>
      <c r="C74" s="2427" t="s">
        <v>2653</v>
      </c>
      <c r="D74" s="2343">
        <v>0</v>
      </c>
      <c r="E74" s="2344">
        <v>0</v>
      </c>
      <c r="F74" s="2414" t="s">
        <v>613</v>
      </c>
      <c r="G74" s="2343">
        <v>0</v>
      </c>
      <c r="H74" s="2344">
        <v>0</v>
      </c>
      <c r="I74" s="2346" t="s">
        <v>613</v>
      </c>
    </row>
    <row r="75" spans="2:9" ht="15.75" thickBot="1" x14ac:dyDescent="0.3">
      <c r="B75" s="7977"/>
      <c r="C75" s="2428" t="s">
        <v>1372</v>
      </c>
      <c r="D75" s="2339">
        <v>1</v>
      </c>
      <c r="E75" s="2340">
        <v>0</v>
      </c>
      <c r="F75" s="2416" t="s">
        <v>613</v>
      </c>
      <c r="G75" s="2339">
        <v>1</v>
      </c>
      <c r="H75" s="2340">
        <v>0</v>
      </c>
      <c r="I75" s="2342"/>
    </row>
    <row r="76" spans="2:9" ht="15.75" thickBot="1" x14ac:dyDescent="0.3">
      <c r="B76" s="5900"/>
      <c r="C76" s="2426" t="s">
        <v>51</v>
      </c>
      <c r="D76" s="2358">
        <v>0</v>
      </c>
      <c r="E76" s="2352"/>
      <c r="F76" s="2429"/>
      <c r="G76" s="2358">
        <v>0</v>
      </c>
      <c r="H76" s="2352"/>
      <c r="I76" s="2430"/>
    </row>
    <row r="77" spans="2:9" ht="15.75" thickBot="1" x14ac:dyDescent="0.3">
      <c r="B77" s="7979" t="s">
        <v>14</v>
      </c>
      <c r="C77" s="7980"/>
      <c r="D77" s="2431">
        <v>8502</v>
      </c>
      <c r="E77" s="2432">
        <v>7305</v>
      </c>
      <c r="F77" s="2433">
        <v>-14.079040225829218</v>
      </c>
      <c r="G77" s="2434">
        <v>2812</v>
      </c>
      <c r="H77" s="2432">
        <v>2368</v>
      </c>
      <c r="I77" s="2430">
        <v>32.416153319644081</v>
      </c>
    </row>
    <row r="78" spans="2:9" ht="15.75" thickBot="1" x14ac:dyDescent="0.3"/>
    <row r="79" spans="2:9" ht="15.75" thickBot="1" x14ac:dyDescent="0.3">
      <c r="C79" s="7976" t="s">
        <v>1373</v>
      </c>
      <c r="D79" s="7787" t="s">
        <v>1363</v>
      </c>
      <c r="E79" s="7788"/>
      <c r="F79" s="7789"/>
      <c r="G79" s="7788" t="s">
        <v>1364</v>
      </c>
      <c r="H79" s="7788"/>
      <c r="I79" s="7789"/>
    </row>
    <row r="80" spans="2:9" ht="15.75" thickBot="1" x14ac:dyDescent="0.3">
      <c r="C80" s="7977"/>
      <c r="D80" s="5898" t="s">
        <v>1</v>
      </c>
      <c r="E80" s="2327" t="s">
        <v>2360</v>
      </c>
      <c r="F80" s="2328" t="s">
        <v>1365</v>
      </c>
      <c r="G80" s="5898" t="s">
        <v>1</v>
      </c>
      <c r="H80" s="2327" t="s">
        <v>2360</v>
      </c>
      <c r="I80" s="2329" t="s">
        <v>122</v>
      </c>
    </row>
    <row r="81" spans="3:9" ht="15.75" thickBot="1" x14ac:dyDescent="0.3">
      <c r="C81" s="6035" t="s">
        <v>173</v>
      </c>
      <c r="D81" s="2435">
        <v>3324</v>
      </c>
      <c r="E81" s="2436">
        <v>2231</v>
      </c>
      <c r="F81" s="2437">
        <v>-32.882069795427199</v>
      </c>
      <c r="G81" s="2435">
        <v>935</v>
      </c>
      <c r="H81" s="2436">
        <v>585</v>
      </c>
      <c r="I81" s="2438">
        <v>26.22142536978933</v>
      </c>
    </row>
    <row r="82" spans="3:9" x14ac:dyDescent="0.25">
      <c r="C82" s="6036" t="s">
        <v>174</v>
      </c>
      <c r="D82" s="2395">
        <v>800</v>
      </c>
      <c r="E82" s="2396">
        <v>812</v>
      </c>
      <c r="F82" s="2394">
        <v>1.4999999999999858</v>
      </c>
      <c r="G82" s="2395">
        <v>312</v>
      </c>
      <c r="H82" s="2396">
        <v>286</v>
      </c>
      <c r="I82" s="2397">
        <v>35.221674876847295</v>
      </c>
    </row>
    <row r="83" spans="3:9" x14ac:dyDescent="0.25">
      <c r="C83" s="6037" t="s">
        <v>175</v>
      </c>
      <c r="D83" s="2383">
        <v>1217</v>
      </c>
      <c r="E83" s="2384">
        <v>1033</v>
      </c>
      <c r="F83" s="2382">
        <v>-15.119145439605589</v>
      </c>
      <c r="G83" s="2383">
        <v>502</v>
      </c>
      <c r="H83" s="2384">
        <v>412</v>
      </c>
      <c r="I83" s="2385">
        <v>39.883833494675699</v>
      </c>
    </row>
    <row r="84" spans="3:9" x14ac:dyDescent="0.25">
      <c r="C84" s="6037" t="s">
        <v>176</v>
      </c>
      <c r="D84" s="2383">
        <v>295</v>
      </c>
      <c r="E84" s="2384">
        <v>302</v>
      </c>
      <c r="F84" s="2382">
        <v>2.3728813559322077</v>
      </c>
      <c r="G84" s="2383">
        <v>46</v>
      </c>
      <c r="H84" s="2384">
        <v>47</v>
      </c>
      <c r="I84" s="2385">
        <v>15.562913907284766</v>
      </c>
    </row>
    <row r="85" spans="3:9" ht="15.75" thickBot="1" x14ac:dyDescent="0.3">
      <c r="C85" s="2398" t="s">
        <v>177</v>
      </c>
      <c r="D85" s="2402">
        <v>495</v>
      </c>
      <c r="E85" s="2403">
        <v>572</v>
      </c>
      <c r="F85" s="2401">
        <v>15.555555555555543</v>
      </c>
      <c r="G85" s="2402">
        <v>100</v>
      </c>
      <c r="H85" s="2403">
        <v>82</v>
      </c>
      <c r="I85" s="2404">
        <v>14.335664335664337</v>
      </c>
    </row>
    <row r="86" spans="3:9" x14ac:dyDescent="0.25">
      <c r="C86" s="6036" t="s">
        <v>178</v>
      </c>
      <c r="D86" s="2395">
        <v>297</v>
      </c>
      <c r="E86" s="2396">
        <v>294</v>
      </c>
      <c r="F86" s="2394">
        <v>-1.0101010101010104</v>
      </c>
      <c r="G86" s="2395">
        <v>111</v>
      </c>
      <c r="H86" s="2396">
        <v>111</v>
      </c>
      <c r="I86" s="2397">
        <v>37.755102040816325</v>
      </c>
    </row>
    <row r="87" spans="3:9" x14ac:dyDescent="0.25">
      <c r="C87" s="6037" t="s">
        <v>179</v>
      </c>
      <c r="D87" s="2383">
        <v>15</v>
      </c>
      <c r="E87" s="2384">
        <v>8</v>
      </c>
      <c r="F87" s="2382">
        <v>-46.666666666666664</v>
      </c>
      <c r="G87" s="2383">
        <v>2</v>
      </c>
      <c r="H87" s="2384">
        <v>2</v>
      </c>
      <c r="I87" s="2385">
        <v>25</v>
      </c>
    </row>
    <row r="88" spans="3:9" x14ac:dyDescent="0.25">
      <c r="C88" s="6037" t="s">
        <v>180</v>
      </c>
      <c r="D88" s="2383">
        <v>156</v>
      </c>
      <c r="E88" s="2384">
        <v>159</v>
      </c>
      <c r="F88" s="2382">
        <v>1.9230769230769198</v>
      </c>
      <c r="G88" s="2383">
        <v>72</v>
      </c>
      <c r="H88" s="2384">
        <v>77</v>
      </c>
      <c r="I88" s="2385">
        <v>48.427672955974842</v>
      </c>
    </row>
    <row r="89" spans="3:9" x14ac:dyDescent="0.25">
      <c r="C89" s="6037" t="s">
        <v>181</v>
      </c>
      <c r="D89" s="2383">
        <v>243</v>
      </c>
      <c r="E89" s="2384">
        <v>254</v>
      </c>
      <c r="F89" s="2382">
        <v>4.526748971193399</v>
      </c>
      <c r="G89" s="2383">
        <v>65</v>
      </c>
      <c r="H89" s="2384">
        <v>78</v>
      </c>
      <c r="I89" s="2385">
        <v>30.708661417322837</v>
      </c>
    </row>
    <row r="90" spans="3:9" x14ac:dyDescent="0.25">
      <c r="C90" s="6037" t="s">
        <v>182</v>
      </c>
      <c r="D90" s="2383">
        <v>118</v>
      </c>
      <c r="E90" s="2384">
        <v>94</v>
      </c>
      <c r="F90" s="2382">
        <v>-20.33898305084746</v>
      </c>
      <c r="G90" s="2383">
        <v>52</v>
      </c>
      <c r="H90" s="2384">
        <v>42</v>
      </c>
      <c r="I90" s="2385">
        <v>44.680851063829785</v>
      </c>
    </row>
    <row r="91" spans="3:9" ht="15.75" thickBot="1" x14ac:dyDescent="0.3">
      <c r="C91" s="6040" t="s">
        <v>183</v>
      </c>
      <c r="D91" s="2402">
        <v>280</v>
      </c>
      <c r="E91" s="2403">
        <v>256</v>
      </c>
      <c r="F91" s="2401">
        <v>-8.5714285714285694</v>
      </c>
      <c r="G91" s="2402">
        <v>35</v>
      </c>
      <c r="H91" s="2403">
        <v>18</v>
      </c>
      <c r="I91" s="2404">
        <v>7.03125</v>
      </c>
    </row>
    <row r="92" spans="3:9" x14ac:dyDescent="0.25">
      <c r="C92" s="6036" t="s">
        <v>184</v>
      </c>
      <c r="D92" s="2377">
        <v>336</v>
      </c>
      <c r="E92" s="2378">
        <v>322</v>
      </c>
      <c r="F92" s="2376">
        <v>-4.1666666666666572</v>
      </c>
      <c r="G92" s="2377">
        <v>193</v>
      </c>
      <c r="H92" s="2378">
        <v>176</v>
      </c>
      <c r="I92" s="2379">
        <v>54.658385093167702</v>
      </c>
    </row>
    <row r="93" spans="3:9" x14ac:dyDescent="0.25">
      <c r="C93" s="6037" t="s">
        <v>185</v>
      </c>
      <c r="D93" s="2383">
        <v>185</v>
      </c>
      <c r="E93" s="2384">
        <v>203</v>
      </c>
      <c r="F93" s="2382">
        <v>9.7297297297297121</v>
      </c>
      <c r="G93" s="2383">
        <v>60</v>
      </c>
      <c r="H93" s="2384">
        <v>86</v>
      </c>
      <c r="I93" s="2385">
        <v>42.364532019704434</v>
      </c>
    </row>
    <row r="94" spans="3:9" x14ac:dyDescent="0.25">
      <c r="C94" s="6037" t="s">
        <v>186</v>
      </c>
      <c r="D94" s="2383">
        <v>34</v>
      </c>
      <c r="E94" s="2384">
        <v>75</v>
      </c>
      <c r="F94" s="2382">
        <v>120.58823529411765</v>
      </c>
      <c r="G94" s="2383">
        <v>18</v>
      </c>
      <c r="H94" s="2384">
        <v>32</v>
      </c>
      <c r="I94" s="2385">
        <v>42.666666666666671</v>
      </c>
    </row>
    <row r="95" spans="3:9" x14ac:dyDescent="0.25">
      <c r="C95" s="6037" t="s">
        <v>187</v>
      </c>
      <c r="D95" s="2383">
        <v>96</v>
      </c>
      <c r="E95" s="2384">
        <v>70</v>
      </c>
      <c r="F95" s="2382">
        <v>-27.083333333333343</v>
      </c>
      <c r="G95" s="2383">
        <v>47</v>
      </c>
      <c r="H95" s="2384">
        <v>28</v>
      </c>
      <c r="I95" s="2385">
        <v>40</v>
      </c>
    </row>
    <row r="96" spans="3:9" x14ac:dyDescent="0.25">
      <c r="C96" s="6037" t="s">
        <v>188</v>
      </c>
      <c r="D96" s="2383">
        <v>78</v>
      </c>
      <c r="E96" s="2384">
        <v>61</v>
      </c>
      <c r="F96" s="2382">
        <v>-21.794871794871796</v>
      </c>
      <c r="G96" s="2383">
        <v>18</v>
      </c>
      <c r="H96" s="2384">
        <v>17</v>
      </c>
      <c r="I96" s="2385">
        <v>27.868852459016392</v>
      </c>
    </row>
    <row r="97" spans="3:9" x14ac:dyDescent="0.25">
      <c r="C97" s="6037" t="s">
        <v>189</v>
      </c>
      <c r="D97" s="2383">
        <v>155</v>
      </c>
      <c r="E97" s="2384">
        <v>143</v>
      </c>
      <c r="F97" s="2382">
        <v>-7.7419354838709609</v>
      </c>
      <c r="G97" s="2383">
        <v>27</v>
      </c>
      <c r="H97" s="2384">
        <v>37</v>
      </c>
      <c r="I97" s="2385">
        <v>25.874125874125873</v>
      </c>
    </row>
    <row r="98" spans="3:9" x14ac:dyDescent="0.25">
      <c r="C98" s="6037" t="s">
        <v>190</v>
      </c>
      <c r="D98" s="2383">
        <v>58</v>
      </c>
      <c r="E98" s="2384">
        <v>61</v>
      </c>
      <c r="F98" s="2382">
        <v>5.1724137931034448</v>
      </c>
      <c r="G98" s="2383">
        <v>19</v>
      </c>
      <c r="H98" s="2384">
        <v>31</v>
      </c>
      <c r="I98" s="2385">
        <v>50.819672131147541</v>
      </c>
    </row>
    <row r="99" spans="3:9" x14ac:dyDescent="0.25">
      <c r="C99" s="6038" t="s">
        <v>191</v>
      </c>
      <c r="D99" s="2389">
        <v>194</v>
      </c>
      <c r="E99" s="2390">
        <v>199</v>
      </c>
      <c r="F99" s="2382">
        <v>2.5773195876288639</v>
      </c>
      <c r="G99" s="2389">
        <v>119</v>
      </c>
      <c r="H99" s="2390">
        <v>108</v>
      </c>
      <c r="I99" s="2385">
        <v>54.2713567839196</v>
      </c>
    </row>
    <row r="100" spans="3:9" ht="15.75" thickBot="1" x14ac:dyDescent="0.3">
      <c r="C100" s="6040" t="s">
        <v>192</v>
      </c>
      <c r="D100" s="2402">
        <v>126</v>
      </c>
      <c r="E100" s="2403">
        <v>156</v>
      </c>
      <c r="F100" s="2388">
        <v>23.80952380952381</v>
      </c>
      <c r="G100" s="2389">
        <v>79</v>
      </c>
      <c r="H100" s="2403">
        <v>113</v>
      </c>
      <c r="I100" s="2404">
        <v>72.435897435897431</v>
      </c>
    </row>
    <row r="101" spans="3:9" ht="15.75" thickBot="1" x14ac:dyDescent="0.3">
      <c r="C101" s="2406" t="s">
        <v>14</v>
      </c>
      <c r="D101" s="2407">
        <v>8502</v>
      </c>
      <c r="E101" s="2369">
        <v>7305</v>
      </c>
      <c r="F101" s="2408">
        <v>-14.079040225829218</v>
      </c>
      <c r="G101" s="2407">
        <v>2812</v>
      </c>
      <c r="H101" s="2409">
        <v>2368</v>
      </c>
      <c r="I101" s="2373">
        <v>32.416153319644081</v>
      </c>
    </row>
  </sheetData>
  <mergeCells count="23">
    <mergeCell ref="B55:B56"/>
    <mergeCell ref="C55:C56"/>
    <mergeCell ref="D55:F55"/>
    <mergeCell ref="G55:I55"/>
    <mergeCell ref="B6:B7"/>
    <mergeCell ref="C6:C7"/>
    <mergeCell ref="D6:F6"/>
    <mergeCell ref="G6:I6"/>
    <mergeCell ref="B9:B10"/>
    <mergeCell ref="B11:B13"/>
    <mergeCell ref="B14:B23"/>
    <mergeCell ref="C28:C29"/>
    <mergeCell ref="D28:F28"/>
    <mergeCell ref="G28:I28"/>
    <mergeCell ref="B27:C27"/>
    <mergeCell ref="D79:F79"/>
    <mergeCell ref="G79:I79"/>
    <mergeCell ref="B58:B59"/>
    <mergeCell ref="C79:C80"/>
    <mergeCell ref="B60:B65"/>
    <mergeCell ref="B68:B71"/>
    <mergeCell ref="B74:B75"/>
    <mergeCell ref="B77:C77"/>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0"/>
  <sheetViews>
    <sheetView topLeftCell="A31" workbookViewId="0">
      <selection activeCell="A22" sqref="A22"/>
    </sheetView>
  </sheetViews>
  <sheetFormatPr defaultRowHeight="15" x14ac:dyDescent="0.25"/>
  <cols>
    <col min="2" max="2" width="19.42578125" customWidth="1"/>
    <col min="3" max="14" width="7.7109375" customWidth="1"/>
  </cols>
  <sheetData>
    <row r="2" spans="1:16" x14ac:dyDescent="0.25">
      <c r="B2" s="431" t="s">
        <v>1611</v>
      </c>
    </row>
    <row r="3" spans="1:16" x14ac:dyDescent="0.25">
      <c r="B3" s="431" t="s">
        <v>1612</v>
      </c>
    </row>
    <row r="4" spans="1:16" ht="15.75" thickBot="1" x14ac:dyDescent="0.3"/>
    <row r="5" spans="1:16" ht="22.15" customHeight="1" x14ac:dyDescent="0.25">
      <c r="A5" t="s">
        <v>1613</v>
      </c>
      <c r="B5" s="7988" t="s">
        <v>1614</v>
      </c>
      <c r="C5" s="7997" t="s">
        <v>1615</v>
      </c>
      <c r="D5" s="7998"/>
      <c r="E5" s="7999"/>
      <c r="F5" s="8000" t="s">
        <v>1616</v>
      </c>
      <c r="G5" s="8001"/>
      <c r="H5" s="8002"/>
      <c r="I5" s="8000" t="s">
        <v>1617</v>
      </c>
      <c r="J5" s="8001"/>
      <c r="K5" s="8002"/>
      <c r="L5" s="8003" t="s">
        <v>14</v>
      </c>
      <c r="M5" s="7914"/>
      <c r="N5" s="8004"/>
    </row>
    <row r="6" spans="1:16" ht="15.75" thickBot="1" x14ac:dyDescent="0.3">
      <c r="B6" s="7261"/>
      <c r="C6" s="3404" t="s">
        <v>1</v>
      </c>
      <c r="D6" s="3405" t="s">
        <v>2360</v>
      </c>
      <c r="E6" s="3406" t="s">
        <v>1618</v>
      </c>
      <c r="F6" s="3404" t="s">
        <v>1</v>
      </c>
      <c r="G6" s="3405" t="s">
        <v>2360</v>
      </c>
      <c r="H6" s="3406" t="s">
        <v>1618</v>
      </c>
      <c r="I6" s="3404" t="s">
        <v>1</v>
      </c>
      <c r="J6" s="3405" t="s">
        <v>2360</v>
      </c>
      <c r="K6" s="3406" t="s">
        <v>1618</v>
      </c>
      <c r="L6" s="3404" t="s">
        <v>1</v>
      </c>
      <c r="M6" s="3405" t="s">
        <v>2360</v>
      </c>
      <c r="N6" s="3406" t="s">
        <v>1618</v>
      </c>
      <c r="O6" s="3407"/>
    </row>
    <row r="7" spans="1:16" ht="15.75" x14ac:dyDescent="0.25">
      <c r="B7" s="3408" t="s">
        <v>1619</v>
      </c>
      <c r="C7" s="3409">
        <v>2667</v>
      </c>
      <c r="D7" s="3410">
        <v>1850</v>
      </c>
      <c r="E7" s="355">
        <v>-30.633670791151104</v>
      </c>
      <c r="F7" s="3411">
        <v>108</v>
      </c>
      <c r="G7" s="3410">
        <v>61</v>
      </c>
      <c r="H7" s="256">
        <v>-43.518518518518526</v>
      </c>
      <c r="I7" s="3412">
        <v>3305</v>
      </c>
      <c r="J7" s="3410">
        <v>1937</v>
      </c>
      <c r="K7" s="256">
        <v>-41.391830559757949</v>
      </c>
      <c r="L7" s="3413">
        <v>6080</v>
      </c>
      <c r="M7" s="3414">
        <v>3848</v>
      </c>
      <c r="N7" s="256">
        <v>-36.710526315789473</v>
      </c>
      <c r="O7" s="3415"/>
    </row>
    <row r="8" spans="1:16" x14ac:dyDescent="0.25">
      <c r="B8" s="3416" t="s">
        <v>1620</v>
      </c>
      <c r="C8" s="3409">
        <v>605</v>
      </c>
      <c r="D8" s="790">
        <v>373</v>
      </c>
      <c r="E8" s="263">
        <v>-38.347107438016522</v>
      </c>
      <c r="F8" s="3411">
        <v>7</v>
      </c>
      <c r="G8" s="790">
        <v>19</v>
      </c>
      <c r="H8" s="256">
        <v>171.42857142857144</v>
      </c>
      <c r="I8" s="3412">
        <v>4337</v>
      </c>
      <c r="J8" s="790">
        <v>3914</v>
      </c>
      <c r="K8" s="256">
        <v>-9.7532856813465543</v>
      </c>
      <c r="L8" s="3413">
        <v>4949</v>
      </c>
      <c r="M8" s="3414">
        <v>4306</v>
      </c>
      <c r="N8" s="263">
        <v>-12.992523742170135</v>
      </c>
    </row>
    <row r="9" spans="1:16" x14ac:dyDescent="0.25">
      <c r="A9" s="3417"/>
      <c r="B9" s="3416" t="s">
        <v>1621</v>
      </c>
      <c r="C9" s="3409">
        <v>1759</v>
      </c>
      <c r="D9" s="790">
        <v>1536</v>
      </c>
      <c r="E9" s="256">
        <v>-12.677657760090966</v>
      </c>
      <c r="F9" s="3411">
        <v>37</v>
      </c>
      <c r="G9" s="790">
        <v>12</v>
      </c>
      <c r="H9" s="256">
        <v>-67.567567567567565</v>
      </c>
      <c r="I9" s="3412">
        <v>16816</v>
      </c>
      <c r="J9" s="790">
        <v>17188</v>
      </c>
      <c r="K9" s="263">
        <v>2.2121788772597455</v>
      </c>
      <c r="L9" s="3413">
        <v>18612</v>
      </c>
      <c r="M9" s="3414">
        <v>18736</v>
      </c>
      <c r="N9" s="263">
        <v>0.66623683644959897</v>
      </c>
      <c r="O9" s="3418"/>
      <c r="P9" s="3419"/>
    </row>
    <row r="10" spans="1:16" x14ac:dyDescent="0.25">
      <c r="B10" s="3416" t="s">
        <v>1622</v>
      </c>
      <c r="C10" s="3409">
        <v>1597</v>
      </c>
      <c r="D10" s="3420">
        <v>1367</v>
      </c>
      <c r="E10" s="263">
        <v>-14.402003757044454</v>
      </c>
      <c r="F10" s="3411">
        <v>0</v>
      </c>
      <c r="G10" s="790">
        <v>1</v>
      </c>
      <c r="H10" s="256" t="s">
        <v>613</v>
      </c>
      <c r="I10" s="3412">
        <v>11093</v>
      </c>
      <c r="J10" s="790">
        <v>7884</v>
      </c>
      <c r="K10" s="263">
        <v>-28.928152889209414</v>
      </c>
      <c r="L10" s="3413">
        <v>12690</v>
      </c>
      <c r="M10" s="3414">
        <v>9252</v>
      </c>
      <c r="N10" s="263">
        <v>-27.092198581560282</v>
      </c>
      <c r="O10" s="3421"/>
    </row>
    <row r="11" spans="1:16" x14ac:dyDescent="0.25">
      <c r="B11" s="1400" t="s">
        <v>1623</v>
      </c>
      <c r="C11" s="3409">
        <v>10278</v>
      </c>
      <c r="D11" s="790">
        <v>9862</v>
      </c>
      <c r="E11" s="263">
        <v>-4.0474800544853053</v>
      </c>
      <c r="F11" s="3411">
        <v>1</v>
      </c>
      <c r="G11" s="790">
        <v>0</v>
      </c>
      <c r="H11" s="256">
        <v>-100</v>
      </c>
      <c r="I11" s="3412">
        <v>16603</v>
      </c>
      <c r="J11" s="790">
        <v>15395</v>
      </c>
      <c r="K11" s="263">
        <v>-7.2757935312895228</v>
      </c>
      <c r="L11" s="3413">
        <v>26882</v>
      </c>
      <c r="M11" s="3414">
        <v>25257</v>
      </c>
      <c r="N11" s="263">
        <v>-6.0449371326538142</v>
      </c>
    </row>
    <row r="12" spans="1:16" x14ac:dyDescent="0.25">
      <c r="B12" s="395" t="s">
        <v>1624</v>
      </c>
      <c r="C12" s="3409">
        <v>95</v>
      </c>
      <c r="D12" s="791">
        <v>9</v>
      </c>
      <c r="E12" s="263">
        <v>-90.526315789473685</v>
      </c>
      <c r="F12" s="3411">
        <v>0</v>
      </c>
      <c r="G12" s="791">
        <v>0</v>
      </c>
      <c r="H12" s="256" t="s">
        <v>613</v>
      </c>
      <c r="I12" s="3412">
        <v>79</v>
      </c>
      <c r="J12" s="791">
        <v>66</v>
      </c>
      <c r="K12" s="341">
        <v>-16.455696202531641</v>
      </c>
      <c r="L12" s="3413">
        <v>174</v>
      </c>
      <c r="M12" s="3414">
        <v>75</v>
      </c>
      <c r="N12" s="341">
        <v>-56.896551724137936</v>
      </c>
    </row>
    <row r="13" spans="1:16" x14ac:dyDescent="0.25">
      <c r="B13" s="395" t="s">
        <v>1625</v>
      </c>
      <c r="C13" s="3409">
        <v>13</v>
      </c>
      <c r="D13" s="791">
        <v>6</v>
      </c>
      <c r="E13" s="256">
        <v>-53.846153846153847</v>
      </c>
      <c r="F13" s="3411">
        <v>1</v>
      </c>
      <c r="G13" s="791">
        <v>0</v>
      </c>
      <c r="H13" s="256">
        <v>-100</v>
      </c>
      <c r="I13" s="3412">
        <v>259</v>
      </c>
      <c r="J13" s="791">
        <v>287</v>
      </c>
      <c r="K13" s="341">
        <v>10.810810810810807</v>
      </c>
      <c r="L13" s="3413">
        <v>273</v>
      </c>
      <c r="M13" s="3414">
        <v>293</v>
      </c>
      <c r="N13" s="341">
        <v>7.3260073260073284</v>
      </c>
    </row>
    <row r="14" spans="1:16" x14ac:dyDescent="0.25">
      <c r="B14" s="395" t="s">
        <v>1626</v>
      </c>
      <c r="C14" s="3409">
        <v>7</v>
      </c>
      <c r="D14" s="791">
        <v>0</v>
      </c>
      <c r="E14" s="263">
        <v>-100</v>
      </c>
      <c r="F14" s="3411">
        <v>0</v>
      </c>
      <c r="G14" s="791">
        <v>1</v>
      </c>
      <c r="H14" s="256" t="s">
        <v>613</v>
      </c>
      <c r="I14" s="3412">
        <v>58</v>
      </c>
      <c r="J14" s="791">
        <v>39</v>
      </c>
      <c r="K14" s="341">
        <v>-32.758620689655174</v>
      </c>
      <c r="L14" s="3413">
        <v>65</v>
      </c>
      <c r="M14" s="3414">
        <v>40</v>
      </c>
      <c r="N14" s="341">
        <v>-38.46153846153846</v>
      </c>
    </row>
    <row r="15" spans="1:16" x14ac:dyDescent="0.25">
      <c r="B15" s="395" t="s">
        <v>1627</v>
      </c>
      <c r="C15" s="3409">
        <v>5</v>
      </c>
      <c r="D15" s="791">
        <v>5</v>
      </c>
      <c r="E15" s="263">
        <v>0</v>
      </c>
      <c r="F15" s="3411">
        <v>0</v>
      </c>
      <c r="G15" s="791">
        <v>0</v>
      </c>
      <c r="H15" s="256" t="s">
        <v>613</v>
      </c>
      <c r="I15" s="3412">
        <v>249</v>
      </c>
      <c r="J15" s="791">
        <v>273</v>
      </c>
      <c r="K15" s="341">
        <v>9.638554216867476</v>
      </c>
      <c r="L15" s="3413">
        <v>254</v>
      </c>
      <c r="M15" s="3414">
        <v>278</v>
      </c>
      <c r="N15" s="341">
        <v>9.4488188976378069</v>
      </c>
    </row>
    <row r="16" spans="1:16" ht="15.75" thickBot="1" x14ac:dyDescent="0.3">
      <c r="B16" s="395" t="s">
        <v>1628</v>
      </c>
      <c r="C16" s="3409">
        <v>18</v>
      </c>
      <c r="D16" s="791">
        <v>51</v>
      </c>
      <c r="E16" s="256">
        <v>183.33333333333337</v>
      </c>
      <c r="F16" s="3411">
        <v>201</v>
      </c>
      <c r="G16" s="791">
        <v>113</v>
      </c>
      <c r="H16" s="256">
        <v>-43.781094527363187</v>
      </c>
      <c r="I16" s="3412">
        <v>3519</v>
      </c>
      <c r="J16" s="791">
        <v>2641</v>
      </c>
      <c r="K16" s="341">
        <v>-24.950269963057693</v>
      </c>
      <c r="L16" s="3413">
        <v>3738</v>
      </c>
      <c r="M16" s="3414">
        <v>2805</v>
      </c>
      <c r="N16" s="341">
        <v>-24.959871589085068</v>
      </c>
    </row>
    <row r="17" spans="2:14" ht="15.75" thickBot="1" x14ac:dyDescent="0.3">
      <c r="B17" s="3422" t="s">
        <v>14</v>
      </c>
      <c r="C17" s="3423">
        <v>17044</v>
      </c>
      <c r="D17" s="3424">
        <v>15059</v>
      </c>
      <c r="E17" s="305">
        <v>-11.646327153250411</v>
      </c>
      <c r="F17" s="3425">
        <v>355</v>
      </c>
      <c r="G17" s="3423">
        <v>207</v>
      </c>
      <c r="H17" s="305">
        <v>-41.690140845070424</v>
      </c>
      <c r="I17" s="3426">
        <v>56318</v>
      </c>
      <c r="J17" s="3424">
        <v>49624</v>
      </c>
      <c r="K17" s="305">
        <v>-11.886075499840203</v>
      </c>
      <c r="L17" s="3425">
        <v>73717</v>
      </c>
      <c r="M17" s="3424">
        <v>64890</v>
      </c>
      <c r="N17" s="346">
        <v>-11.974171493685319</v>
      </c>
    </row>
    <row r="19" spans="2:14" x14ac:dyDescent="0.25">
      <c r="B19" s="431" t="s">
        <v>1629</v>
      </c>
    </row>
    <row r="20" spans="2:14" ht="15.75" thickBot="1" x14ac:dyDescent="0.3">
      <c r="B20" s="431"/>
    </row>
    <row r="21" spans="2:14" ht="23.25" customHeight="1" x14ac:dyDescent="0.25">
      <c r="B21" s="7988" t="s">
        <v>1614</v>
      </c>
      <c r="C21" s="8005" t="s">
        <v>1615</v>
      </c>
      <c r="D21" s="7193"/>
      <c r="E21" s="8005" t="s">
        <v>1616</v>
      </c>
      <c r="F21" s="7193"/>
      <c r="G21" s="8005" t="s">
        <v>1617</v>
      </c>
      <c r="H21" s="7193"/>
      <c r="I21" s="7778" t="s">
        <v>14</v>
      </c>
      <c r="J21" s="7179"/>
    </row>
    <row r="22" spans="2:14" ht="15.75" thickBot="1" x14ac:dyDescent="0.3">
      <c r="B22" s="7261"/>
      <c r="C22" s="3404" t="s">
        <v>1</v>
      </c>
      <c r="D22" s="3427" t="s">
        <v>2360</v>
      </c>
      <c r="E22" s="3404" t="s">
        <v>1</v>
      </c>
      <c r="F22" s="3427" t="s">
        <v>2360</v>
      </c>
      <c r="G22" s="3404" t="s">
        <v>1</v>
      </c>
      <c r="H22" s="3427" t="s">
        <v>2360</v>
      </c>
      <c r="I22" s="3404" t="s">
        <v>1</v>
      </c>
      <c r="J22" s="3428" t="s">
        <v>2360</v>
      </c>
    </row>
    <row r="23" spans="2:14" x14ac:dyDescent="0.25">
      <c r="B23" s="3429" t="s">
        <v>1619</v>
      </c>
      <c r="C23" s="3430">
        <v>15.647735273409999</v>
      </c>
      <c r="D23" s="3431">
        <v>12.285012285012286</v>
      </c>
      <c r="E23" s="3432">
        <v>30.422535211267604</v>
      </c>
      <c r="F23" s="3431">
        <v>29.468599033816425</v>
      </c>
      <c r="G23" s="3432">
        <v>5.8684612379700987</v>
      </c>
      <c r="H23" s="3433">
        <v>3.903353216185717</v>
      </c>
      <c r="I23" s="3434">
        <v>8.2477583189766257</v>
      </c>
      <c r="J23" s="3433">
        <v>5.930035444598551</v>
      </c>
    </row>
    <row r="24" spans="2:14" x14ac:dyDescent="0.25">
      <c r="B24" s="3416" t="s">
        <v>1620</v>
      </c>
      <c r="C24" s="3435">
        <v>3.5496362356254396</v>
      </c>
      <c r="D24" s="3436">
        <v>2.4769240985457204</v>
      </c>
      <c r="E24" s="3437">
        <v>1.971830985915493</v>
      </c>
      <c r="F24" s="3436">
        <v>9.1787439613526569</v>
      </c>
      <c r="G24" s="3437">
        <v>7.7009126744557692</v>
      </c>
      <c r="H24" s="3438">
        <v>7.8873125906819279</v>
      </c>
      <c r="I24" s="3439">
        <v>6.7135124869433103</v>
      </c>
      <c r="J24" s="3438">
        <v>6.6358452766219749</v>
      </c>
    </row>
    <row r="25" spans="2:14" x14ac:dyDescent="0.25">
      <c r="B25" s="3416" t="s">
        <v>1621</v>
      </c>
      <c r="C25" s="3435">
        <v>10.32034733630603</v>
      </c>
      <c r="D25" s="3436">
        <v>10.19988047015074</v>
      </c>
      <c r="E25" s="3437">
        <v>10.422535211267606</v>
      </c>
      <c r="F25" s="3436">
        <v>5.7971014492753623</v>
      </c>
      <c r="G25" s="3437">
        <v>29.859014879789765</v>
      </c>
      <c r="H25" s="3438">
        <v>34.636466226019671</v>
      </c>
      <c r="I25" s="3439">
        <v>25.247907538288317</v>
      </c>
      <c r="J25" s="3438">
        <v>28.873478193866543</v>
      </c>
    </row>
    <row r="26" spans="2:14" x14ac:dyDescent="0.25">
      <c r="B26" s="3416" t="s">
        <v>1630</v>
      </c>
      <c r="C26" s="3435">
        <v>9.3698662285848382</v>
      </c>
      <c r="D26" s="3436">
        <v>9.0776279965469158</v>
      </c>
      <c r="E26" s="3437">
        <v>0</v>
      </c>
      <c r="F26" s="3436">
        <v>0.48309178743961351</v>
      </c>
      <c r="G26" s="3437">
        <v>19.697077310984053</v>
      </c>
      <c r="H26" s="3438">
        <v>15.887473802998549</v>
      </c>
      <c r="I26" s="3439">
        <v>17.214482412469309</v>
      </c>
      <c r="J26" s="3438">
        <v>14.257975034674065</v>
      </c>
    </row>
    <row r="27" spans="2:14" x14ac:dyDescent="0.25">
      <c r="B27" s="1400" t="s">
        <v>1623</v>
      </c>
      <c r="C27" s="3435">
        <v>60.302745834311203</v>
      </c>
      <c r="D27" s="3436">
        <v>65.489076299887103</v>
      </c>
      <c r="E27" s="3440">
        <v>0.28169014084507044</v>
      </c>
      <c r="F27" s="3436">
        <v>0</v>
      </c>
      <c r="G27" s="3440">
        <v>29.480805426329059</v>
      </c>
      <c r="H27" s="3438">
        <v>31.023295179751731</v>
      </c>
      <c r="I27" s="3439">
        <v>36.466486699133171</v>
      </c>
      <c r="J27" s="3438">
        <v>38.922792417938048</v>
      </c>
    </row>
    <row r="28" spans="2:14" x14ac:dyDescent="0.25">
      <c r="B28" s="395" t="s">
        <v>1624</v>
      </c>
      <c r="C28" s="3441">
        <v>0.55738089650316824</v>
      </c>
      <c r="D28" s="3442">
        <v>5.9764924629789495E-2</v>
      </c>
      <c r="E28" s="3443">
        <v>0</v>
      </c>
      <c r="F28" s="3442">
        <v>0</v>
      </c>
      <c r="G28" s="3443">
        <v>0.14027486771547285</v>
      </c>
      <c r="H28" s="3444">
        <v>0.13300016121231664</v>
      </c>
      <c r="I28" s="3445">
        <v>0.23603782031281795</v>
      </c>
      <c r="J28" s="3444">
        <v>0.1155802126675913</v>
      </c>
    </row>
    <row r="29" spans="2:14" x14ac:dyDescent="0.25">
      <c r="B29" s="395" t="s">
        <v>1625</v>
      </c>
      <c r="C29" s="3441">
        <v>7.6273175310959868E-2</v>
      </c>
      <c r="D29" s="3442">
        <v>3.9843283086526328E-2</v>
      </c>
      <c r="E29" s="3443">
        <v>0.28169014084507044</v>
      </c>
      <c r="F29" s="3442">
        <v>0</v>
      </c>
      <c r="G29" s="3443">
        <v>0.45988849035832241</v>
      </c>
      <c r="H29" s="3444">
        <v>0.57834918587780104</v>
      </c>
      <c r="I29" s="3445">
        <v>0.37033520083562815</v>
      </c>
      <c r="J29" s="3444">
        <v>0.45153336415472334</v>
      </c>
    </row>
    <row r="30" spans="2:14" x14ac:dyDescent="0.25">
      <c r="B30" s="395" t="s">
        <v>1626</v>
      </c>
      <c r="C30" s="3441">
        <v>4.1070171321286084E-2</v>
      </c>
      <c r="D30" s="3442">
        <v>0</v>
      </c>
      <c r="E30" s="3443">
        <v>0</v>
      </c>
      <c r="F30" s="3442">
        <v>0.48309178743961351</v>
      </c>
      <c r="G30" s="3443">
        <v>0.10298661174047373</v>
      </c>
      <c r="H30" s="3444">
        <v>7.8591004352732557E-2</v>
      </c>
      <c r="I30" s="3445">
        <v>8.8175047818006697E-2</v>
      </c>
      <c r="J30" s="3444">
        <v>6.1642780089382038E-2</v>
      </c>
    </row>
    <row r="31" spans="2:14" x14ac:dyDescent="0.25">
      <c r="B31" s="395" t="s">
        <v>1627</v>
      </c>
      <c r="C31" s="3441">
        <v>2.9335836658061491E-2</v>
      </c>
      <c r="D31" s="3442">
        <v>3.320273590543861E-2</v>
      </c>
      <c r="E31" s="3443">
        <v>0</v>
      </c>
      <c r="F31" s="3442">
        <v>0</v>
      </c>
      <c r="G31" s="3443">
        <v>0.44213217798927518</v>
      </c>
      <c r="H31" s="3444">
        <v>0.55013703046912787</v>
      </c>
      <c r="I31" s="3445">
        <v>0.3445609560888262</v>
      </c>
      <c r="J31" s="3444">
        <v>0.42841732162120516</v>
      </c>
    </row>
    <row r="32" spans="2:14" ht="15.75" thickBot="1" x14ac:dyDescent="0.3">
      <c r="B32" s="395" t="s">
        <v>1628</v>
      </c>
      <c r="C32" s="3441">
        <v>0.10560901196902137</v>
      </c>
      <c r="D32" s="3442">
        <v>0.33866790623547383</v>
      </c>
      <c r="E32" s="3443">
        <v>56.619718309859159</v>
      </c>
      <c r="F32" s="3442">
        <v>54.589371980676326</v>
      </c>
      <c r="G32" s="3443">
        <v>6.2484463226677081</v>
      </c>
      <c r="H32" s="3444">
        <v>5.3220216024504277</v>
      </c>
      <c r="I32" s="3445">
        <v>5.0707435191339858</v>
      </c>
      <c r="J32" s="3444">
        <v>4.3226999537679145</v>
      </c>
    </row>
    <row r="33" spans="2:11" ht="15.75" thickBot="1" x14ac:dyDescent="0.3">
      <c r="B33" s="3422" t="s">
        <v>14</v>
      </c>
      <c r="C33" s="3446">
        <v>100</v>
      </c>
      <c r="D33" s="3447">
        <v>99.999999999999986</v>
      </c>
      <c r="E33" s="3448">
        <v>100</v>
      </c>
      <c r="F33" s="3447">
        <v>100</v>
      </c>
      <c r="G33" s="3448">
        <v>100</v>
      </c>
      <c r="H33" s="3449">
        <v>100.00000000000001</v>
      </c>
      <c r="I33" s="3448">
        <v>100</v>
      </c>
      <c r="J33" s="3449">
        <v>100.00000000000001</v>
      </c>
    </row>
    <row r="35" spans="2:11" x14ac:dyDescent="0.25">
      <c r="B35" s="431" t="s">
        <v>2844</v>
      </c>
    </row>
    <row r="36" spans="2:11" ht="15.75" thickBot="1" x14ac:dyDescent="0.3">
      <c r="B36" s="431"/>
    </row>
    <row r="37" spans="2:11" ht="15.75" thickBot="1" x14ac:dyDescent="0.3">
      <c r="B37" s="7988" t="s">
        <v>199</v>
      </c>
      <c r="C37" s="7990" t="s">
        <v>1614</v>
      </c>
      <c r="D37" s="7991"/>
      <c r="E37" s="7991"/>
      <c r="F37" s="7991"/>
      <c r="G37" s="7991"/>
      <c r="H37" s="7991"/>
      <c r="I37" s="7991"/>
      <c r="J37" s="7991"/>
      <c r="K37" s="7992"/>
    </row>
    <row r="38" spans="2:11" ht="23.25" customHeight="1" thickBot="1" x14ac:dyDescent="0.3">
      <c r="B38" s="7989"/>
      <c r="C38" s="7993" t="s">
        <v>1631</v>
      </c>
      <c r="D38" s="7994"/>
      <c r="E38" s="7993" t="s">
        <v>1632</v>
      </c>
      <c r="F38" s="7994"/>
      <c r="G38" s="7993" t="s">
        <v>1633</v>
      </c>
      <c r="H38" s="7994"/>
      <c r="I38" s="7995" t="s">
        <v>14</v>
      </c>
      <c r="J38" s="7995"/>
      <c r="K38" s="7996"/>
    </row>
    <row r="39" spans="2:11" ht="15.75" thickBot="1" x14ac:dyDescent="0.3">
      <c r="B39" s="7989"/>
      <c r="C39" s="3450" t="s">
        <v>1</v>
      </c>
      <c r="D39" s="3451" t="s">
        <v>2360</v>
      </c>
      <c r="E39" s="3450" t="s">
        <v>1</v>
      </c>
      <c r="F39" s="3451" t="s">
        <v>2360</v>
      </c>
      <c r="G39" s="3450" t="s">
        <v>1</v>
      </c>
      <c r="H39" s="3451" t="s">
        <v>2360</v>
      </c>
      <c r="I39" s="3452" t="s">
        <v>1</v>
      </c>
      <c r="J39" s="3453" t="s">
        <v>2360</v>
      </c>
      <c r="K39" s="3454" t="s">
        <v>1618</v>
      </c>
    </row>
    <row r="40" spans="2:11" ht="15.75" thickBot="1" x14ac:dyDescent="0.3">
      <c r="B40" s="3455" t="s">
        <v>173</v>
      </c>
      <c r="C40" s="3456">
        <v>6080</v>
      </c>
      <c r="D40" s="3457">
        <v>4898</v>
      </c>
      <c r="E40" s="3458">
        <v>204</v>
      </c>
      <c r="F40" s="3459">
        <v>97</v>
      </c>
      <c r="G40" s="3460">
        <v>10494</v>
      </c>
      <c r="H40" s="3461">
        <v>9111</v>
      </c>
      <c r="I40" s="3456">
        <v>16778</v>
      </c>
      <c r="J40" s="3462">
        <v>14106</v>
      </c>
      <c r="K40" s="3463">
        <v>-15.925616879246633</v>
      </c>
    </row>
    <row r="41" spans="2:11" x14ac:dyDescent="0.25">
      <c r="B41" s="1611" t="s">
        <v>174</v>
      </c>
      <c r="C41" s="3464">
        <v>2513</v>
      </c>
      <c r="D41" s="3465">
        <v>2258</v>
      </c>
      <c r="E41" s="3466">
        <v>28</v>
      </c>
      <c r="F41" s="3467">
        <v>8</v>
      </c>
      <c r="G41" s="3468">
        <v>8058</v>
      </c>
      <c r="H41" s="3469">
        <v>6729</v>
      </c>
      <c r="I41" s="3468">
        <v>10599</v>
      </c>
      <c r="J41" s="3470">
        <v>8995</v>
      </c>
      <c r="K41" s="3471">
        <v>-15.133503160675531</v>
      </c>
    </row>
    <row r="42" spans="2:11" x14ac:dyDescent="0.25">
      <c r="B42" s="1814" t="s">
        <v>175</v>
      </c>
      <c r="C42" s="3472">
        <v>1620</v>
      </c>
      <c r="D42" s="3473">
        <v>1160</v>
      </c>
      <c r="E42" s="3474">
        <v>0</v>
      </c>
      <c r="F42" s="3475">
        <v>0</v>
      </c>
      <c r="G42" s="3476">
        <v>6165</v>
      </c>
      <c r="H42" s="3477">
        <v>4798</v>
      </c>
      <c r="I42" s="3476">
        <v>7785</v>
      </c>
      <c r="J42" s="3478">
        <v>5958</v>
      </c>
      <c r="K42" s="3479">
        <v>-23.468208092485554</v>
      </c>
    </row>
    <row r="43" spans="2:11" x14ac:dyDescent="0.25">
      <c r="B43" s="1814" t="s">
        <v>176</v>
      </c>
      <c r="C43" s="3472">
        <v>841</v>
      </c>
      <c r="D43" s="3473">
        <v>762</v>
      </c>
      <c r="E43" s="3474">
        <v>0</v>
      </c>
      <c r="F43" s="3475">
        <v>0</v>
      </c>
      <c r="G43" s="3476">
        <v>2254</v>
      </c>
      <c r="H43" s="3477">
        <v>2177</v>
      </c>
      <c r="I43" s="3476">
        <v>3095</v>
      </c>
      <c r="J43" s="3478">
        <v>2939</v>
      </c>
      <c r="K43" s="3479">
        <v>-5.0403877221324649</v>
      </c>
    </row>
    <row r="44" spans="2:11" ht="15.75" thickBot="1" x14ac:dyDescent="0.3">
      <c r="B44" s="1830" t="s">
        <v>177</v>
      </c>
      <c r="C44" s="3480">
        <v>586</v>
      </c>
      <c r="D44" s="3481">
        <v>542</v>
      </c>
      <c r="E44" s="3482">
        <v>0</v>
      </c>
      <c r="F44" s="3483">
        <v>0</v>
      </c>
      <c r="G44" s="3484">
        <v>3160</v>
      </c>
      <c r="H44" s="3485">
        <v>3577</v>
      </c>
      <c r="I44" s="3486">
        <v>3746</v>
      </c>
      <c r="J44" s="3487">
        <v>4119</v>
      </c>
      <c r="K44" s="3488">
        <v>9.9572877736251826</v>
      </c>
    </row>
    <row r="45" spans="2:11" x14ac:dyDescent="0.25">
      <c r="B45" s="1611" t="s">
        <v>1119</v>
      </c>
      <c r="C45" s="3464">
        <v>409</v>
      </c>
      <c r="D45" s="3489">
        <v>385</v>
      </c>
      <c r="E45" s="3466">
        <v>0</v>
      </c>
      <c r="F45" s="3467">
        <v>9</v>
      </c>
      <c r="G45" s="3490">
        <v>4798</v>
      </c>
      <c r="H45" s="3491">
        <v>4406</v>
      </c>
      <c r="I45" s="3464">
        <v>5207</v>
      </c>
      <c r="J45" s="3470">
        <v>4800</v>
      </c>
      <c r="K45" s="3492">
        <v>-7.8164009986556664</v>
      </c>
    </row>
    <row r="46" spans="2:11" x14ac:dyDescent="0.25">
      <c r="B46" s="1814" t="s">
        <v>179</v>
      </c>
      <c r="C46" s="3472">
        <v>399</v>
      </c>
      <c r="D46" s="3473">
        <v>350</v>
      </c>
      <c r="E46" s="3474">
        <v>95</v>
      </c>
      <c r="F46" s="3475">
        <v>74</v>
      </c>
      <c r="G46" s="3476">
        <v>1935</v>
      </c>
      <c r="H46" s="3477">
        <v>1775</v>
      </c>
      <c r="I46" s="3472">
        <v>2429</v>
      </c>
      <c r="J46" s="3478">
        <v>2199</v>
      </c>
      <c r="K46" s="3479">
        <v>-9.4689172498970748</v>
      </c>
    </row>
    <row r="47" spans="2:11" x14ac:dyDescent="0.25">
      <c r="B47" s="1814" t="s">
        <v>1413</v>
      </c>
      <c r="C47" s="3472">
        <v>357</v>
      </c>
      <c r="D47" s="3473">
        <v>343</v>
      </c>
      <c r="E47" s="3474">
        <v>3</v>
      </c>
      <c r="F47" s="3475">
        <v>0</v>
      </c>
      <c r="G47" s="3476">
        <v>1781</v>
      </c>
      <c r="H47" s="3477">
        <v>1609</v>
      </c>
      <c r="I47" s="3472">
        <v>2141</v>
      </c>
      <c r="J47" s="3478">
        <v>1952</v>
      </c>
      <c r="K47" s="3479">
        <v>-8.8276506305464721</v>
      </c>
    </row>
    <row r="48" spans="2:11" x14ac:dyDescent="0.25">
      <c r="B48" s="1814" t="s">
        <v>181</v>
      </c>
      <c r="C48" s="3472">
        <v>358</v>
      </c>
      <c r="D48" s="3473">
        <v>420</v>
      </c>
      <c r="E48" s="3474">
        <v>2</v>
      </c>
      <c r="F48" s="3475">
        <v>0</v>
      </c>
      <c r="G48" s="3476">
        <v>1484</v>
      </c>
      <c r="H48" s="3477">
        <v>1365</v>
      </c>
      <c r="I48" s="3472">
        <v>1844</v>
      </c>
      <c r="J48" s="3478">
        <v>1785</v>
      </c>
      <c r="K48" s="3479">
        <v>-3.1995661605206038</v>
      </c>
    </row>
    <row r="49" spans="2:11" x14ac:dyDescent="0.25">
      <c r="B49" s="1814" t="s">
        <v>1120</v>
      </c>
      <c r="C49" s="3472">
        <v>605</v>
      </c>
      <c r="D49" s="3473">
        <v>622</v>
      </c>
      <c r="E49" s="3474">
        <v>0</v>
      </c>
      <c r="F49" s="3475">
        <v>0</v>
      </c>
      <c r="G49" s="3476">
        <v>3917</v>
      </c>
      <c r="H49" s="3477">
        <v>2926</v>
      </c>
      <c r="I49" s="3472">
        <v>4522</v>
      </c>
      <c r="J49" s="3478">
        <v>3548</v>
      </c>
      <c r="K49" s="3479">
        <v>-21.539141972578506</v>
      </c>
    </row>
    <row r="50" spans="2:11" ht="15.75" thickBot="1" x14ac:dyDescent="0.3">
      <c r="B50" s="1830" t="s">
        <v>183</v>
      </c>
      <c r="C50" s="3480">
        <v>618</v>
      </c>
      <c r="D50" s="3481">
        <v>594</v>
      </c>
      <c r="E50" s="3482">
        <v>0</v>
      </c>
      <c r="F50" s="3483">
        <v>0</v>
      </c>
      <c r="G50" s="3484">
        <v>1473</v>
      </c>
      <c r="H50" s="3485">
        <v>1601</v>
      </c>
      <c r="I50" s="3493">
        <v>2091</v>
      </c>
      <c r="J50" s="3487">
        <v>2195</v>
      </c>
      <c r="K50" s="3494">
        <v>4.973696795791497</v>
      </c>
    </row>
    <row r="51" spans="2:11" x14ac:dyDescent="0.25">
      <c r="B51" s="1832" t="s">
        <v>1121</v>
      </c>
      <c r="C51" s="3464">
        <v>235</v>
      </c>
      <c r="D51" s="3465">
        <v>238</v>
      </c>
      <c r="E51" s="3466">
        <v>2</v>
      </c>
      <c r="F51" s="3467">
        <v>1</v>
      </c>
      <c r="G51" s="3468">
        <v>647</v>
      </c>
      <c r="H51" s="3469">
        <v>526</v>
      </c>
      <c r="I51" s="3464">
        <v>884</v>
      </c>
      <c r="J51" s="3470">
        <v>765</v>
      </c>
      <c r="K51" s="3471">
        <v>-13.461538461538453</v>
      </c>
    </row>
    <row r="52" spans="2:11" x14ac:dyDescent="0.25">
      <c r="B52" s="1814" t="s">
        <v>185</v>
      </c>
      <c r="C52" s="3472">
        <v>478</v>
      </c>
      <c r="D52" s="3473">
        <v>493</v>
      </c>
      <c r="E52" s="3474">
        <v>0</v>
      </c>
      <c r="F52" s="3475">
        <v>0</v>
      </c>
      <c r="G52" s="3476">
        <v>1933</v>
      </c>
      <c r="H52" s="3477">
        <v>2270</v>
      </c>
      <c r="I52" s="3472">
        <v>2411</v>
      </c>
      <c r="J52" s="3478">
        <v>2763</v>
      </c>
      <c r="K52" s="3479">
        <v>14.599751140605562</v>
      </c>
    </row>
    <row r="53" spans="2:11" x14ac:dyDescent="0.25">
      <c r="B53" s="1814" t="s">
        <v>1122</v>
      </c>
      <c r="C53" s="3472">
        <v>306</v>
      </c>
      <c r="D53" s="3473">
        <v>295</v>
      </c>
      <c r="E53" s="3474">
        <v>0</v>
      </c>
      <c r="F53" s="3475">
        <v>0</v>
      </c>
      <c r="G53" s="3476">
        <v>1111</v>
      </c>
      <c r="H53" s="3477">
        <v>857</v>
      </c>
      <c r="I53" s="3472">
        <v>1417</v>
      </c>
      <c r="J53" s="3478">
        <v>1152</v>
      </c>
      <c r="K53" s="3479">
        <v>-18.701482004234293</v>
      </c>
    </row>
    <row r="54" spans="2:11" x14ac:dyDescent="0.25">
      <c r="B54" s="1814" t="s">
        <v>187</v>
      </c>
      <c r="C54" s="3472">
        <v>214</v>
      </c>
      <c r="D54" s="3473">
        <v>181</v>
      </c>
      <c r="E54" s="3474">
        <v>0</v>
      </c>
      <c r="F54" s="3475">
        <v>0</v>
      </c>
      <c r="G54" s="3476">
        <v>1023</v>
      </c>
      <c r="H54" s="3477">
        <v>919</v>
      </c>
      <c r="I54" s="3472">
        <v>1237</v>
      </c>
      <c r="J54" s="3478">
        <v>1100</v>
      </c>
      <c r="K54" s="3479">
        <v>-11.075181891673395</v>
      </c>
    </row>
    <row r="55" spans="2:11" x14ac:dyDescent="0.25">
      <c r="B55" s="1814" t="s">
        <v>188</v>
      </c>
      <c r="C55" s="3472">
        <v>244</v>
      </c>
      <c r="D55" s="3473">
        <v>226</v>
      </c>
      <c r="E55" s="3474">
        <v>0</v>
      </c>
      <c r="F55" s="3475">
        <v>0</v>
      </c>
      <c r="G55" s="3476">
        <v>1148</v>
      </c>
      <c r="H55" s="3477">
        <v>1202</v>
      </c>
      <c r="I55" s="3495">
        <v>1392</v>
      </c>
      <c r="J55" s="3478">
        <v>1428</v>
      </c>
      <c r="K55" s="3479">
        <v>2.5862068965517295</v>
      </c>
    </row>
    <row r="56" spans="2:11" x14ac:dyDescent="0.25">
      <c r="B56" s="1814" t="s">
        <v>189</v>
      </c>
      <c r="C56" s="3472">
        <v>323</v>
      </c>
      <c r="D56" s="3473">
        <v>385</v>
      </c>
      <c r="E56" s="3474">
        <v>0</v>
      </c>
      <c r="F56" s="3475">
        <v>0</v>
      </c>
      <c r="G56" s="3476">
        <v>1633</v>
      </c>
      <c r="H56" s="3477">
        <v>887</v>
      </c>
      <c r="I56" s="3472">
        <v>1956</v>
      </c>
      <c r="J56" s="3478">
        <v>1272</v>
      </c>
      <c r="K56" s="3479">
        <v>-34.969325153374228</v>
      </c>
    </row>
    <row r="57" spans="2:11" x14ac:dyDescent="0.25">
      <c r="B57" s="1814" t="s">
        <v>190</v>
      </c>
      <c r="C57" s="3472">
        <v>126</v>
      </c>
      <c r="D57" s="3473">
        <v>155</v>
      </c>
      <c r="E57" s="3474">
        <v>0</v>
      </c>
      <c r="F57" s="3475">
        <v>0</v>
      </c>
      <c r="G57" s="3476">
        <v>576</v>
      </c>
      <c r="H57" s="3477">
        <v>476</v>
      </c>
      <c r="I57" s="3472">
        <v>702</v>
      </c>
      <c r="J57" s="3478">
        <v>631</v>
      </c>
      <c r="K57" s="3479">
        <v>-10.113960113960118</v>
      </c>
    </row>
    <row r="58" spans="2:11" x14ac:dyDescent="0.25">
      <c r="B58" s="1814" t="s">
        <v>191</v>
      </c>
      <c r="C58" s="3472">
        <v>478</v>
      </c>
      <c r="D58" s="3489">
        <v>448</v>
      </c>
      <c r="E58" s="3496">
        <v>0</v>
      </c>
      <c r="F58" s="3497">
        <v>0</v>
      </c>
      <c r="G58" s="3490">
        <v>1399</v>
      </c>
      <c r="H58" s="3491">
        <v>1190</v>
      </c>
      <c r="I58" s="3495">
        <v>1877</v>
      </c>
      <c r="J58" s="3498">
        <v>1638</v>
      </c>
      <c r="K58" s="3479">
        <v>-12.733084709643052</v>
      </c>
    </row>
    <row r="59" spans="2:11" ht="15.75" thickBot="1" x14ac:dyDescent="0.3">
      <c r="B59" s="1814" t="s">
        <v>1123</v>
      </c>
      <c r="C59" s="3480">
        <v>254</v>
      </c>
      <c r="D59" s="3481">
        <v>304</v>
      </c>
      <c r="E59" s="3482">
        <v>21</v>
      </c>
      <c r="F59" s="3483">
        <v>18</v>
      </c>
      <c r="G59" s="3484">
        <v>1329</v>
      </c>
      <c r="H59" s="3485">
        <v>1223</v>
      </c>
      <c r="I59" s="3493">
        <v>1604</v>
      </c>
      <c r="J59" s="3487">
        <v>1545</v>
      </c>
      <c r="K59" s="3488">
        <v>-3.6783042394014984</v>
      </c>
    </row>
    <row r="60" spans="2:11" ht="15.75" thickBot="1" x14ac:dyDescent="0.3">
      <c r="B60" s="1020" t="s">
        <v>14</v>
      </c>
      <c r="C60" s="6883">
        <v>17044</v>
      </c>
      <c r="D60" s="6885">
        <v>15059</v>
      </c>
      <c r="E60" s="3499">
        <v>355</v>
      </c>
      <c r="F60" s="3500">
        <v>207</v>
      </c>
      <c r="G60" s="6884">
        <v>56318</v>
      </c>
      <c r="H60" s="6885">
        <v>49624</v>
      </c>
      <c r="I60" s="3501">
        <v>73717</v>
      </c>
      <c r="J60" s="3502">
        <v>64890</v>
      </c>
      <c r="K60" s="3503">
        <v>-11.974171493685319</v>
      </c>
    </row>
  </sheetData>
  <mergeCells count="16">
    <mergeCell ref="B21:B22"/>
    <mergeCell ref="C21:D21"/>
    <mergeCell ref="E21:F21"/>
    <mergeCell ref="G21:H21"/>
    <mergeCell ref="I21:J21"/>
    <mergeCell ref="B5:B6"/>
    <mergeCell ref="C5:E5"/>
    <mergeCell ref="F5:H5"/>
    <mergeCell ref="I5:K5"/>
    <mergeCell ref="L5:N5"/>
    <mergeCell ref="B37:B39"/>
    <mergeCell ref="C37:K37"/>
    <mergeCell ref="C38:D38"/>
    <mergeCell ref="E38:F38"/>
    <mergeCell ref="G38:H38"/>
    <mergeCell ref="I38:K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topLeftCell="A13" workbookViewId="0">
      <selection activeCell="K20" sqref="K20"/>
    </sheetView>
  </sheetViews>
  <sheetFormatPr defaultRowHeight="15" x14ac:dyDescent="0.25"/>
  <cols>
    <col min="2" max="2" width="27.7109375" customWidth="1"/>
    <col min="3" max="3" width="7.140625" customWidth="1"/>
    <col min="4" max="4" width="7.28515625" customWidth="1"/>
    <col min="5" max="5" width="7.5703125" customWidth="1"/>
    <col min="6" max="7" width="9.5703125" customWidth="1"/>
    <col min="8" max="8" width="6.7109375" customWidth="1"/>
    <col min="9" max="9" width="7.28515625" customWidth="1"/>
    <col min="10" max="10" width="7.42578125" customWidth="1"/>
    <col min="11" max="11" width="8.85546875" customWidth="1"/>
    <col min="13" max="13" width="9.140625" customWidth="1"/>
  </cols>
  <sheetData>
    <row r="1" spans="2:11" x14ac:dyDescent="0.25">
      <c r="B1" s="431" t="s">
        <v>142</v>
      </c>
    </row>
    <row r="2" spans="2:11" ht="15.75" thickBot="1" x14ac:dyDescent="0.3">
      <c r="B2" s="431"/>
    </row>
    <row r="3" spans="2:11" ht="24" customHeight="1" x14ac:dyDescent="0.25">
      <c r="B3" s="7174" t="s">
        <v>113</v>
      </c>
      <c r="C3" s="7176" t="s">
        <v>114</v>
      </c>
      <c r="D3" s="7177"/>
      <c r="E3" s="7178"/>
      <c r="F3" s="7176" t="s">
        <v>115</v>
      </c>
      <c r="G3" s="7179"/>
      <c r="H3" s="7176" t="s">
        <v>116</v>
      </c>
      <c r="I3" s="7180"/>
      <c r="J3" s="7180"/>
      <c r="K3" s="7179"/>
    </row>
    <row r="4" spans="2:11" ht="20.25" customHeight="1" thickBot="1" x14ac:dyDescent="0.3">
      <c r="B4" s="7175"/>
      <c r="C4" s="168" t="s">
        <v>119</v>
      </c>
      <c r="D4" s="169" t="s">
        <v>120</v>
      </c>
      <c r="E4" s="170" t="s">
        <v>121</v>
      </c>
      <c r="F4" s="171" t="s">
        <v>119</v>
      </c>
      <c r="G4" s="172" t="s">
        <v>122</v>
      </c>
      <c r="H4" s="171" t="s">
        <v>119</v>
      </c>
      <c r="I4" s="173" t="s">
        <v>122</v>
      </c>
      <c r="J4" s="174" t="s">
        <v>123</v>
      </c>
      <c r="K4" s="175" t="s">
        <v>122</v>
      </c>
    </row>
    <row r="5" spans="2:11" x14ac:dyDescent="0.25">
      <c r="B5" s="176" t="s">
        <v>126</v>
      </c>
      <c r="C5" s="177">
        <v>55131</v>
      </c>
      <c r="D5" s="178">
        <v>1990</v>
      </c>
      <c r="E5" s="179">
        <v>34917</v>
      </c>
      <c r="F5" s="177">
        <v>39660</v>
      </c>
      <c r="G5" s="180">
        <v>71.937748272296901</v>
      </c>
      <c r="H5" s="178">
        <v>19446</v>
      </c>
      <c r="I5" s="181">
        <v>55.692069765443762</v>
      </c>
      <c r="J5" s="182">
        <v>1211</v>
      </c>
      <c r="K5" s="183">
        <v>52.223845118423696</v>
      </c>
    </row>
    <row r="6" spans="2:11" x14ac:dyDescent="0.25">
      <c r="B6" s="186" t="s">
        <v>127</v>
      </c>
      <c r="C6" s="187">
        <v>7305</v>
      </c>
      <c r="D6" s="188"/>
      <c r="E6" s="189">
        <v>7305</v>
      </c>
      <c r="F6" s="187">
        <v>2368</v>
      </c>
      <c r="G6" s="190">
        <v>32.416153319644081</v>
      </c>
      <c r="H6" s="191">
        <v>2368</v>
      </c>
      <c r="I6" s="192">
        <v>32.416153319644081</v>
      </c>
      <c r="J6" s="191"/>
      <c r="K6" s="193">
        <v>32.416153319644081</v>
      </c>
    </row>
    <row r="7" spans="2:11" ht="15.75" thickBot="1" x14ac:dyDescent="0.3">
      <c r="B7" s="186" t="s">
        <v>128</v>
      </c>
      <c r="C7" s="202">
        <v>16761</v>
      </c>
      <c r="D7" s="203"/>
      <c r="E7" s="204">
        <v>16761</v>
      </c>
      <c r="F7" s="202">
        <v>5521</v>
      </c>
      <c r="G7" s="205">
        <v>32.939562078634928</v>
      </c>
      <c r="H7" s="191">
        <v>5521</v>
      </c>
      <c r="I7" s="206">
        <v>32.939562078634928</v>
      </c>
      <c r="J7" s="207"/>
      <c r="K7" s="208">
        <v>32.939562078634928</v>
      </c>
    </row>
    <row r="8" spans="2:11" ht="15.75" thickBot="1" x14ac:dyDescent="0.3">
      <c r="B8" s="217" t="s">
        <v>14</v>
      </c>
      <c r="C8" s="218">
        <v>79197</v>
      </c>
      <c r="D8" s="219">
        <v>1990</v>
      </c>
      <c r="E8" s="220">
        <v>58983</v>
      </c>
      <c r="F8" s="218">
        <v>47549</v>
      </c>
      <c r="G8" s="221">
        <v>60.038890362008658</v>
      </c>
      <c r="H8" s="219">
        <v>27335</v>
      </c>
      <c r="I8" s="222">
        <v>46.343861790685452</v>
      </c>
      <c r="J8" s="219">
        <v>1211</v>
      </c>
      <c r="K8" s="223">
        <v>44.290727836834343</v>
      </c>
    </row>
    <row r="10" spans="2:11" x14ac:dyDescent="0.25">
      <c r="B10" s="431" t="s">
        <v>145</v>
      </c>
    </row>
    <row r="11" spans="2:11" ht="15.75" thickBot="1" x14ac:dyDescent="0.3">
      <c r="B11" s="431"/>
    </row>
    <row r="12" spans="2:11" x14ac:dyDescent="0.25">
      <c r="B12" s="7174" t="s">
        <v>143</v>
      </c>
      <c r="C12" s="378"/>
      <c r="D12" s="2325" t="s">
        <v>114</v>
      </c>
      <c r="E12" s="2325"/>
      <c r="F12" s="7181" t="s">
        <v>115</v>
      </c>
      <c r="G12" s="7181" t="s">
        <v>116</v>
      </c>
    </row>
    <row r="13" spans="2:11" ht="15.75" thickBot="1" x14ac:dyDescent="0.3">
      <c r="B13" s="7175"/>
      <c r="C13" s="171" t="s">
        <v>119</v>
      </c>
      <c r="D13" s="369" t="s">
        <v>120</v>
      </c>
      <c r="E13" s="390" t="s">
        <v>121</v>
      </c>
      <c r="F13" s="7182"/>
      <c r="G13" s="7182"/>
    </row>
    <row r="14" spans="2:11" x14ac:dyDescent="0.25">
      <c r="B14" s="194" t="s">
        <v>126</v>
      </c>
      <c r="C14" s="391">
        <v>69.612485321413686</v>
      </c>
      <c r="D14" s="392">
        <v>100</v>
      </c>
      <c r="E14" s="393">
        <v>59.198413102080259</v>
      </c>
      <c r="F14" s="394">
        <v>83.408694189152243</v>
      </c>
      <c r="G14" s="394">
        <v>71.13956466069142</v>
      </c>
    </row>
    <row r="15" spans="2:11" x14ac:dyDescent="0.25">
      <c r="B15" s="395" t="s">
        <v>127</v>
      </c>
      <c r="C15" s="396">
        <v>9.2238342361453096</v>
      </c>
      <c r="D15" s="396">
        <v>0</v>
      </c>
      <c r="E15" s="397">
        <v>12.384924469762474</v>
      </c>
      <c r="F15" s="398">
        <v>4.9801257650003157</v>
      </c>
      <c r="G15" s="398">
        <v>8.6628864093652815</v>
      </c>
    </row>
    <row r="16" spans="2:11" ht="15.75" thickBot="1" x14ac:dyDescent="0.3">
      <c r="B16" s="395" t="s">
        <v>128</v>
      </c>
      <c r="C16" s="399">
        <v>21.163680442441002</v>
      </c>
      <c r="D16" s="399">
        <v>0</v>
      </c>
      <c r="E16" s="397">
        <v>28.416662428157263</v>
      </c>
      <c r="F16" s="398">
        <v>11.611180045847441</v>
      </c>
      <c r="G16" s="398">
        <v>20.197548929943295</v>
      </c>
    </row>
    <row r="17" spans="2:11" ht="15.75" thickBot="1" x14ac:dyDescent="0.3">
      <c r="B17" s="400" t="s">
        <v>14</v>
      </c>
      <c r="C17" s="401">
        <v>100</v>
      </c>
      <c r="D17" s="402">
        <v>100</v>
      </c>
      <c r="E17" s="403">
        <v>100</v>
      </c>
      <c r="F17" s="404">
        <v>100</v>
      </c>
      <c r="G17" s="404">
        <v>100</v>
      </c>
    </row>
    <row r="19" spans="2:11" ht="15.75" customHeight="1" x14ac:dyDescent="0.25">
      <c r="B19" s="431" t="s">
        <v>146</v>
      </c>
    </row>
    <row r="20" spans="2:11" ht="15.75" customHeight="1" thickBot="1" x14ac:dyDescent="0.3">
      <c r="B20" s="431"/>
    </row>
    <row r="21" spans="2:11" x14ac:dyDescent="0.25">
      <c r="B21" s="7183" t="s">
        <v>113</v>
      </c>
      <c r="C21" s="7185" t="s">
        <v>114</v>
      </c>
      <c r="D21" s="7185"/>
      <c r="E21" s="7186"/>
      <c r="F21" s="7185" t="s">
        <v>115</v>
      </c>
      <c r="G21" s="7185"/>
      <c r="H21" s="7186"/>
    </row>
    <row r="22" spans="2:11" ht="45.75" thickBot="1" x14ac:dyDescent="0.3">
      <c r="B22" s="7184"/>
      <c r="C22" s="405" t="s">
        <v>1</v>
      </c>
      <c r="D22" s="406" t="s">
        <v>2360</v>
      </c>
      <c r="E22" s="407" t="s">
        <v>144</v>
      </c>
      <c r="F22" s="405" t="s">
        <v>1</v>
      </c>
      <c r="G22" s="406" t="s">
        <v>2360</v>
      </c>
      <c r="H22" s="407" t="s">
        <v>144</v>
      </c>
    </row>
    <row r="23" spans="2:11" x14ac:dyDescent="0.25">
      <c r="B23" s="408" t="s">
        <v>126</v>
      </c>
      <c r="C23" s="409">
        <v>69.784792703790885</v>
      </c>
      <c r="D23" s="410">
        <v>69.612485321413686</v>
      </c>
      <c r="E23" s="411">
        <v>-0.17230738237719834</v>
      </c>
      <c r="F23" s="412">
        <v>83.471631355039804</v>
      </c>
      <c r="G23" s="410">
        <v>83.408694189152243</v>
      </c>
      <c r="H23" s="413">
        <v>-6.2937165887561264E-2</v>
      </c>
    </row>
    <row r="24" spans="2:11" x14ac:dyDescent="0.25">
      <c r="B24" s="414" t="s">
        <v>127</v>
      </c>
      <c r="C24" s="415">
        <v>10.936595531200556</v>
      </c>
      <c r="D24" s="416">
        <v>9.2238342361453096</v>
      </c>
      <c r="E24" s="417">
        <v>-1.7127612950552464</v>
      </c>
      <c r="F24" s="418">
        <v>5.9222442188618842</v>
      </c>
      <c r="G24" s="416">
        <v>4.9801257650003157</v>
      </c>
      <c r="H24" s="419">
        <v>-0.94211845386156856</v>
      </c>
    </row>
    <row r="25" spans="2:11" ht="15.75" thickBot="1" x14ac:dyDescent="0.3">
      <c r="B25" s="420" t="s">
        <v>128</v>
      </c>
      <c r="C25" s="421">
        <v>19.278611765008556</v>
      </c>
      <c r="D25" s="422">
        <v>21.163680442441002</v>
      </c>
      <c r="E25" s="423">
        <v>1.8850686774324465</v>
      </c>
      <c r="F25" s="424">
        <v>10.606124426098312</v>
      </c>
      <c r="G25" s="422">
        <v>11.611180045847441</v>
      </c>
      <c r="H25" s="425">
        <v>1.0050556197491289</v>
      </c>
    </row>
    <row r="26" spans="2:11" ht="15.75" thickBot="1" x14ac:dyDescent="0.3">
      <c r="B26" s="426" t="s">
        <v>14</v>
      </c>
      <c r="C26" s="427">
        <v>100</v>
      </c>
      <c r="D26" s="428">
        <v>100</v>
      </c>
      <c r="E26" s="429">
        <v>0</v>
      </c>
      <c r="F26" s="428">
        <v>100</v>
      </c>
      <c r="G26" s="428">
        <v>100</v>
      </c>
      <c r="H26" s="430">
        <v>0</v>
      </c>
    </row>
    <row r="29" spans="2:11" x14ac:dyDescent="0.25">
      <c r="B29" s="431" t="s">
        <v>141</v>
      </c>
    </row>
    <row r="30" spans="2:11" ht="15.75" customHeight="1" thickBot="1" x14ac:dyDescent="0.3">
      <c r="B30" s="431"/>
    </row>
    <row r="31" spans="2:11" ht="26.25" customHeight="1" x14ac:dyDescent="0.25">
      <c r="B31" s="7174" t="s">
        <v>117</v>
      </c>
      <c r="C31" s="7189" t="s">
        <v>118</v>
      </c>
      <c r="D31" s="7190"/>
      <c r="E31" s="7191"/>
      <c r="F31" s="7189" t="s">
        <v>115</v>
      </c>
      <c r="G31" s="7192"/>
      <c r="H31" s="7193"/>
      <c r="I31" s="7189" t="s">
        <v>116</v>
      </c>
      <c r="J31" s="7190"/>
      <c r="K31" s="7191"/>
    </row>
    <row r="32" spans="2:11" ht="15" customHeight="1" x14ac:dyDescent="0.25">
      <c r="B32" s="7187"/>
      <c r="C32" s="7194" t="s">
        <v>124</v>
      </c>
      <c r="D32" s="7195"/>
      <c r="E32" s="7196" t="s">
        <v>125</v>
      </c>
      <c r="F32" s="7194" t="s">
        <v>124</v>
      </c>
      <c r="G32" s="7195"/>
      <c r="H32" s="7196" t="s">
        <v>125</v>
      </c>
      <c r="I32" s="7194" t="s">
        <v>124</v>
      </c>
      <c r="J32" s="7195"/>
      <c r="K32" s="7196" t="s">
        <v>125</v>
      </c>
    </row>
    <row r="33" spans="2:11" ht="15.75" thickBot="1" x14ac:dyDescent="0.3">
      <c r="B33" s="7188"/>
      <c r="C33" s="171" t="s">
        <v>1</v>
      </c>
      <c r="D33" s="185" t="s">
        <v>2360</v>
      </c>
      <c r="E33" s="7150"/>
      <c r="F33" s="171" t="s">
        <v>1</v>
      </c>
      <c r="G33" s="185" t="s">
        <v>2360</v>
      </c>
      <c r="H33" s="7150"/>
      <c r="I33" s="171" t="s">
        <v>1</v>
      </c>
      <c r="J33" s="185" t="s">
        <v>2360</v>
      </c>
      <c r="K33" s="7150"/>
    </row>
    <row r="34" spans="2:11" x14ac:dyDescent="0.25">
      <c r="B34" s="194" t="s">
        <v>126</v>
      </c>
      <c r="C34" s="195">
        <v>54250</v>
      </c>
      <c r="D34" s="196">
        <v>55131</v>
      </c>
      <c r="E34" s="197">
        <v>1.6239631336405438</v>
      </c>
      <c r="F34" s="198">
        <v>39634</v>
      </c>
      <c r="G34" s="196">
        <v>39660</v>
      </c>
      <c r="H34" s="199">
        <v>6.5600242216262927E-2</v>
      </c>
      <c r="I34" s="198">
        <v>20170</v>
      </c>
      <c r="J34" s="200">
        <v>19446</v>
      </c>
      <c r="K34" s="201">
        <v>-3.5894893406048567</v>
      </c>
    </row>
    <row r="35" spans="2:11" x14ac:dyDescent="0.25">
      <c r="B35" s="209" t="s">
        <v>127</v>
      </c>
      <c r="C35" s="210">
        <v>8502</v>
      </c>
      <c r="D35" s="211">
        <v>7305</v>
      </c>
      <c r="E35" s="212">
        <v>-14.079040225829218</v>
      </c>
      <c r="F35" s="210">
        <v>2812</v>
      </c>
      <c r="G35" s="213">
        <v>2368</v>
      </c>
      <c r="H35" s="214">
        <v>-15.789473684210535</v>
      </c>
      <c r="I35" s="210">
        <v>2812</v>
      </c>
      <c r="J35" s="215">
        <v>2368</v>
      </c>
      <c r="K35" s="216">
        <v>-15.789473684210535</v>
      </c>
    </row>
    <row r="36" spans="2:11" ht="15.75" thickBot="1" x14ac:dyDescent="0.3">
      <c r="B36" s="224" t="s">
        <v>128</v>
      </c>
      <c r="C36" s="225">
        <v>14987</v>
      </c>
      <c r="D36" s="226">
        <v>16761</v>
      </c>
      <c r="E36" s="227">
        <v>11.836925335290587</v>
      </c>
      <c r="F36" s="225">
        <v>5036</v>
      </c>
      <c r="G36" s="226">
        <v>5521</v>
      </c>
      <c r="H36" s="228">
        <v>9.6306592533756969</v>
      </c>
      <c r="I36" s="225">
        <v>5036</v>
      </c>
      <c r="J36" s="229">
        <v>5521</v>
      </c>
      <c r="K36" s="230">
        <v>9.6306592533756969</v>
      </c>
    </row>
    <row r="37" spans="2:11" ht="15.75" thickBot="1" x14ac:dyDescent="0.3">
      <c r="B37" s="217" t="s">
        <v>14</v>
      </c>
      <c r="C37" s="231">
        <v>77739</v>
      </c>
      <c r="D37" s="232">
        <v>79197</v>
      </c>
      <c r="E37" s="233">
        <v>1.8755065025276849</v>
      </c>
      <c r="F37" s="231">
        <v>47482</v>
      </c>
      <c r="G37" s="232">
        <v>47549</v>
      </c>
      <c r="H37" s="234">
        <v>0.14110610336548746</v>
      </c>
      <c r="I37" s="231">
        <v>28018</v>
      </c>
      <c r="J37" s="235">
        <v>27335</v>
      </c>
      <c r="K37" s="236">
        <v>-2.4377186094653496</v>
      </c>
    </row>
  </sheetData>
  <mergeCells count="20">
    <mergeCell ref="I31:K31"/>
    <mergeCell ref="C32:D32"/>
    <mergeCell ref="E32:E33"/>
    <mergeCell ref="F32:G32"/>
    <mergeCell ref="H32:H33"/>
    <mergeCell ref="I32:J32"/>
    <mergeCell ref="K32:K33"/>
    <mergeCell ref="B21:B22"/>
    <mergeCell ref="C21:E21"/>
    <mergeCell ref="F21:H21"/>
    <mergeCell ref="B31:B33"/>
    <mergeCell ref="C31:E31"/>
    <mergeCell ref="F31:H31"/>
    <mergeCell ref="B3:B4"/>
    <mergeCell ref="C3:E3"/>
    <mergeCell ref="F3:G3"/>
    <mergeCell ref="H3:K3"/>
    <mergeCell ref="B12:B13"/>
    <mergeCell ref="F12:F13"/>
    <mergeCell ref="G12:G1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27"/>
  <sheetViews>
    <sheetView topLeftCell="D19" workbookViewId="0"/>
  </sheetViews>
  <sheetFormatPr defaultRowHeight="15" x14ac:dyDescent="0.25"/>
  <cols>
    <col min="2" max="2" width="15.28515625" customWidth="1"/>
    <col min="3" max="3" width="5.85546875" customWidth="1"/>
    <col min="4" max="4" width="4" customWidth="1"/>
    <col min="5" max="5" width="5.42578125" customWidth="1"/>
    <col min="6" max="6" width="6.85546875" customWidth="1"/>
    <col min="7" max="7" width="8" customWidth="1"/>
    <col min="8" max="9" width="4" customWidth="1"/>
    <col min="10" max="10" width="4.85546875" customWidth="1"/>
    <col min="11" max="12" width="4" customWidth="1"/>
    <col min="13" max="13" width="7.28515625" customWidth="1"/>
    <col min="14" max="19" width="4" customWidth="1"/>
    <col min="20" max="20" width="4.42578125" customWidth="1"/>
    <col min="21" max="21" width="4" customWidth="1"/>
    <col min="22" max="22" width="4.42578125" customWidth="1"/>
    <col min="23" max="24" width="4" customWidth="1"/>
    <col min="25" max="29" width="6.7109375" customWidth="1"/>
    <col min="30" max="30" width="4" customWidth="1"/>
    <col min="31" max="31" width="5.28515625" customWidth="1"/>
    <col min="32" max="33" width="4" customWidth="1"/>
    <col min="34" max="34" width="6" customWidth="1"/>
    <col min="35" max="36" width="6.7109375" customWidth="1"/>
    <col min="37" max="37" width="6.28515625" customWidth="1"/>
  </cols>
  <sheetData>
    <row r="2" spans="2:36" x14ac:dyDescent="0.25">
      <c r="B2" s="431" t="s">
        <v>2847</v>
      </c>
    </row>
    <row r="3" spans="2:36" ht="15.75" thickBot="1" x14ac:dyDescent="0.3">
      <c r="B3" s="431"/>
    </row>
    <row r="4" spans="2:36" ht="15.75" thickBot="1" x14ac:dyDescent="0.3">
      <c r="B4" s="8015" t="s">
        <v>199</v>
      </c>
      <c r="C4" s="8018" t="s">
        <v>1634</v>
      </c>
      <c r="D4" s="8019"/>
      <c r="E4" s="8019"/>
      <c r="F4" s="8019"/>
      <c r="G4" s="8019"/>
      <c r="H4" s="8019"/>
      <c r="I4" s="8019"/>
      <c r="J4" s="8019"/>
      <c r="K4" s="8019"/>
      <c r="L4" s="8019"/>
      <c r="M4" s="8020"/>
      <c r="N4" s="8018" t="s">
        <v>1635</v>
      </c>
      <c r="O4" s="8021"/>
      <c r="P4" s="8021"/>
      <c r="Q4" s="8021"/>
      <c r="R4" s="8021"/>
      <c r="S4" s="8021"/>
      <c r="T4" s="8021"/>
      <c r="U4" s="8021"/>
      <c r="V4" s="8021"/>
      <c r="W4" s="8021"/>
      <c r="X4" s="8020"/>
      <c r="Y4" s="8018" t="s">
        <v>564</v>
      </c>
      <c r="Z4" s="8021"/>
      <c r="AA4" s="8021"/>
      <c r="AB4" s="8021"/>
      <c r="AC4" s="8021"/>
      <c r="AD4" s="8021"/>
      <c r="AE4" s="8021"/>
      <c r="AF4" s="8021"/>
      <c r="AG4" s="8021"/>
      <c r="AH4" s="8021"/>
      <c r="AI4" s="8022"/>
      <c r="AJ4" s="8023" t="s">
        <v>140</v>
      </c>
    </row>
    <row r="5" spans="2:36" ht="28.5" customHeight="1" thickBot="1" x14ac:dyDescent="0.3">
      <c r="B5" s="8016"/>
      <c r="C5" s="8012" t="s">
        <v>1619</v>
      </c>
      <c r="D5" s="8013" t="s">
        <v>1620</v>
      </c>
      <c r="E5" s="8013" t="s">
        <v>1636</v>
      </c>
      <c r="F5" s="8013" t="s">
        <v>1630</v>
      </c>
      <c r="G5" s="8013" t="s">
        <v>1623</v>
      </c>
      <c r="H5" s="8008" t="s">
        <v>1624</v>
      </c>
      <c r="I5" s="8006" t="s">
        <v>1637</v>
      </c>
      <c r="J5" s="8026"/>
      <c r="K5" s="8027"/>
      <c r="L5" s="8008" t="s">
        <v>1638</v>
      </c>
      <c r="M5" s="8010" t="s">
        <v>14</v>
      </c>
      <c r="N5" s="8012" t="s">
        <v>1619</v>
      </c>
      <c r="O5" s="8013" t="s">
        <v>1620</v>
      </c>
      <c r="P5" s="8013" t="s">
        <v>1636</v>
      </c>
      <c r="Q5" s="8013" t="s">
        <v>1630</v>
      </c>
      <c r="R5" s="8013" t="s">
        <v>1623</v>
      </c>
      <c r="S5" s="8008" t="s">
        <v>1624</v>
      </c>
      <c r="T5" s="8006" t="s">
        <v>1637</v>
      </c>
      <c r="U5" s="8007"/>
      <c r="V5" s="7994"/>
      <c r="W5" s="8008" t="s">
        <v>1638</v>
      </c>
      <c r="X5" s="8010" t="s">
        <v>14</v>
      </c>
      <c r="Y5" s="8012" t="s">
        <v>1619</v>
      </c>
      <c r="Z5" s="8013" t="s">
        <v>1620</v>
      </c>
      <c r="AA5" s="8013" t="s">
        <v>1636</v>
      </c>
      <c r="AB5" s="8013" t="s">
        <v>1630</v>
      </c>
      <c r="AC5" s="8013" t="s">
        <v>1623</v>
      </c>
      <c r="AD5" s="8008" t="s">
        <v>1624</v>
      </c>
      <c r="AE5" s="8006" t="s">
        <v>1637</v>
      </c>
      <c r="AF5" s="8007"/>
      <c r="AG5" s="7994"/>
      <c r="AH5" s="8008" t="s">
        <v>1638</v>
      </c>
      <c r="AI5" s="8010" t="s">
        <v>14</v>
      </c>
      <c r="AJ5" s="8024"/>
    </row>
    <row r="6" spans="2:36" ht="78" customHeight="1" thickBot="1" x14ac:dyDescent="0.3">
      <c r="B6" s="8017"/>
      <c r="C6" s="7286"/>
      <c r="D6" s="8014"/>
      <c r="E6" s="8014"/>
      <c r="F6" s="8014"/>
      <c r="G6" s="8014"/>
      <c r="H6" s="8009"/>
      <c r="I6" s="3504" t="s">
        <v>1625</v>
      </c>
      <c r="J6" s="3505" t="s">
        <v>1639</v>
      </c>
      <c r="K6" s="3506" t="s">
        <v>1640</v>
      </c>
      <c r="L6" s="8009"/>
      <c r="M6" s="8011"/>
      <c r="N6" s="7286"/>
      <c r="O6" s="8014"/>
      <c r="P6" s="8014"/>
      <c r="Q6" s="8014"/>
      <c r="R6" s="8014"/>
      <c r="S6" s="8009"/>
      <c r="T6" s="3504" t="s">
        <v>1625</v>
      </c>
      <c r="U6" s="3505" t="s">
        <v>1639</v>
      </c>
      <c r="V6" s="3506" t="s">
        <v>1640</v>
      </c>
      <c r="W6" s="8009"/>
      <c r="X6" s="8011"/>
      <c r="Y6" s="7286"/>
      <c r="Z6" s="8014"/>
      <c r="AA6" s="8014"/>
      <c r="AB6" s="8014"/>
      <c r="AC6" s="8014"/>
      <c r="AD6" s="8009"/>
      <c r="AE6" s="3504" t="s">
        <v>1625</v>
      </c>
      <c r="AF6" s="3505" t="s">
        <v>1639</v>
      </c>
      <c r="AG6" s="3506" t="s">
        <v>1640</v>
      </c>
      <c r="AH6" s="8009"/>
      <c r="AI6" s="8011"/>
      <c r="AJ6" s="8025"/>
    </row>
    <row r="7" spans="2:36" ht="15.75" thickBot="1" x14ac:dyDescent="0.3">
      <c r="B7" s="3507" t="s">
        <v>173</v>
      </c>
      <c r="C7" s="3508">
        <v>1610</v>
      </c>
      <c r="D7" s="3509">
        <v>41</v>
      </c>
      <c r="E7" s="3509">
        <v>453</v>
      </c>
      <c r="F7" s="3509">
        <v>776</v>
      </c>
      <c r="G7" s="3510">
        <v>1993</v>
      </c>
      <c r="H7" s="3510">
        <v>0</v>
      </c>
      <c r="I7" s="3511">
        <v>3</v>
      </c>
      <c r="J7" s="3510">
        <v>0</v>
      </c>
      <c r="K7" s="3512">
        <v>2</v>
      </c>
      <c r="L7" s="3513">
        <v>20</v>
      </c>
      <c r="M7" s="3514">
        <v>4898</v>
      </c>
      <c r="N7" s="3508">
        <v>1</v>
      </c>
      <c r="O7" s="3509">
        <v>1</v>
      </c>
      <c r="P7" s="3509">
        <v>0</v>
      </c>
      <c r="Q7" s="3509">
        <v>0</v>
      </c>
      <c r="R7" s="3510">
        <v>0</v>
      </c>
      <c r="S7" s="3510">
        <v>0</v>
      </c>
      <c r="T7" s="3511">
        <v>0</v>
      </c>
      <c r="U7" s="3510">
        <v>1</v>
      </c>
      <c r="V7" s="3512">
        <v>0</v>
      </c>
      <c r="W7" s="3513">
        <v>94</v>
      </c>
      <c r="X7" s="3515">
        <v>97</v>
      </c>
      <c r="Y7" s="3508">
        <v>991</v>
      </c>
      <c r="Z7" s="3509">
        <v>552</v>
      </c>
      <c r="AA7" s="3509">
        <v>3188</v>
      </c>
      <c r="AB7" s="3509">
        <v>778</v>
      </c>
      <c r="AC7" s="3510">
        <v>3279</v>
      </c>
      <c r="AD7" s="3510">
        <v>0</v>
      </c>
      <c r="AE7" s="3511">
        <v>5</v>
      </c>
      <c r="AF7" s="3510">
        <v>3</v>
      </c>
      <c r="AG7" s="3512">
        <v>138</v>
      </c>
      <c r="AH7" s="3513">
        <v>177</v>
      </c>
      <c r="AI7" s="3514">
        <v>9111</v>
      </c>
      <c r="AJ7" s="3514">
        <v>14106</v>
      </c>
    </row>
    <row r="8" spans="2:36" x14ac:dyDescent="0.25">
      <c r="B8" s="2174" t="s">
        <v>174</v>
      </c>
      <c r="C8" s="3516">
        <v>0</v>
      </c>
      <c r="D8" s="3517">
        <v>15</v>
      </c>
      <c r="E8" s="3517">
        <v>417</v>
      </c>
      <c r="F8" s="3517">
        <v>192</v>
      </c>
      <c r="G8" s="3518">
        <v>1631</v>
      </c>
      <c r="H8" s="3518">
        <v>1</v>
      </c>
      <c r="I8" s="3519">
        <v>0</v>
      </c>
      <c r="J8" s="3518">
        <v>0</v>
      </c>
      <c r="K8" s="3520">
        <v>1</v>
      </c>
      <c r="L8" s="3521">
        <v>1</v>
      </c>
      <c r="M8" s="3522">
        <v>2258</v>
      </c>
      <c r="N8" s="3523">
        <v>0</v>
      </c>
      <c r="O8" s="3524">
        <v>0</v>
      </c>
      <c r="P8" s="3524">
        <v>8</v>
      </c>
      <c r="Q8" s="3524">
        <v>0</v>
      </c>
      <c r="R8" s="3525">
        <v>0</v>
      </c>
      <c r="S8" s="3525">
        <v>0</v>
      </c>
      <c r="T8" s="3526">
        <v>0</v>
      </c>
      <c r="U8" s="3525">
        <v>0</v>
      </c>
      <c r="V8" s="3527">
        <v>0</v>
      </c>
      <c r="W8" s="3528">
        <v>0</v>
      </c>
      <c r="X8" s="3529">
        <v>8</v>
      </c>
      <c r="Y8" s="3516">
        <v>45</v>
      </c>
      <c r="Z8" s="3517">
        <v>152</v>
      </c>
      <c r="AA8" s="3517">
        <v>2499</v>
      </c>
      <c r="AB8" s="3517">
        <v>892</v>
      </c>
      <c r="AC8" s="3518">
        <v>2853</v>
      </c>
      <c r="AD8" s="3518">
        <v>0</v>
      </c>
      <c r="AE8" s="3519">
        <v>7</v>
      </c>
      <c r="AF8" s="3518">
        <v>0</v>
      </c>
      <c r="AG8" s="3520">
        <v>13</v>
      </c>
      <c r="AH8" s="3521">
        <v>268</v>
      </c>
      <c r="AI8" s="3530">
        <v>6729</v>
      </c>
      <c r="AJ8" s="3522">
        <v>8995</v>
      </c>
    </row>
    <row r="9" spans="2:36" x14ac:dyDescent="0.25">
      <c r="B9" s="2182" t="s">
        <v>175</v>
      </c>
      <c r="C9" s="3531">
        <v>184</v>
      </c>
      <c r="D9" s="3532">
        <v>75</v>
      </c>
      <c r="E9" s="3532">
        <v>181</v>
      </c>
      <c r="F9" s="3532">
        <v>33</v>
      </c>
      <c r="G9" s="3533">
        <v>676</v>
      </c>
      <c r="H9" s="3533">
        <v>5</v>
      </c>
      <c r="I9" s="3534">
        <v>0</v>
      </c>
      <c r="J9" s="3533">
        <v>0</v>
      </c>
      <c r="K9" s="3535">
        <v>0</v>
      </c>
      <c r="L9" s="3536">
        <v>6</v>
      </c>
      <c r="M9" s="3537">
        <v>1160</v>
      </c>
      <c r="N9" s="3531">
        <v>0</v>
      </c>
      <c r="O9" s="3532">
        <v>0</v>
      </c>
      <c r="P9" s="3532">
        <v>0</v>
      </c>
      <c r="Q9" s="3532">
        <v>0</v>
      </c>
      <c r="R9" s="3533">
        <v>0</v>
      </c>
      <c r="S9" s="3533">
        <v>0</v>
      </c>
      <c r="T9" s="3534">
        <v>0</v>
      </c>
      <c r="U9" s="3533">
        <v>0</v>
      </c>
      <c r="V9" s="3535">
        <v>0</v>
      </c>
      <c r="W9" s="3536">
        <v>0</v>
      </c>
      <c r="X9" s="3538">
        <v>0</v>
      </c>
      <c r="Y9" s="3531">
        <v>426</v>
      </c>
      <c r="Z9" s="3532">
        <v>418</v>
      </c>
      <c r="AA9" s="3532">
        <v>1550</v>
      </c>
      <c r="AB9" s="3532">
        <v>944</v>
      </c>
      <c r="AC9" s="3533">
        <v>1208</v>
      </c>
      <c r="AD9" s="3533">
        <v>40</v>
      </c>
      <c r="AE9" s="3534">
        <v>0</v>
      </c>
      <c r="AF9" s="3533">
        <v>7</v>
      </c>
      <c r="AG9" s="3535">
        <v>8</v>
      </c>
      <c r="AH9" s="3536">
        <v>197</v>
      </c>
      <c r="AI9" s="3537">
        <v>4798</v>
      </c>
      <c r="AJ9" s="3537">
        <v>5958</v>
      </c>
    </row>
    <row r="10" spans="2:36" x14ac:dyDescent="0.25">
      <c r="B10" s="2182" t="s">
        <v>176</v>
      </c>
      <c r="C10" s="3531">
        <v>15</v>
      </c>
      <c r="D10" s="3532">
        <v>27</v>
      </c>
      <c r="E10" s="3532">
        <v>73</v>
      </c>
      <c r="F10" s="3532">
        <v>74</v>
      </c>
      <c r="G10" s="3533">
        <v>572</v>
      </c>
      <c r="H10" s="3533">
        <v>0</v>
      </c>
      <c r="I10" s="3534">
        <v>0</v>
      </c>
      <c r="J10" s="3533">
        <v>0</v>
      </c>
      <c r="K10" s="3535">
        <v>0</v>
      </c>
      <c r="L10" s="3536">
        <v>1</v>
      </c>
      <c r="M10" s="3537">
        <v>762</v>
      </c>
      <c r="N10" s="3531">
        <v>0</v>
      </c>
      <c r="O10" s="3532">
        <v>0</v>
      </c>
      <c r="P10" s="3532">
        <v>0</v>
      </c>
      <c r="Q10" s="3532">
        <v>0</v>
      </c>
      <c r="R10" s="3533">
        <v>0</v>
      </c>
      <c r="S10" s="3533">
        <v>0</v>
      </c>
      <c r="T10" s="3534">
        <v>0</v>
      </c>
      <c r="U10" s="3533">
        <v>0</v>
      </c>
      <c r="V10" s="3535">
        <v>0</v>
      </c>
      <c r="W10" s="3536">
        <v>0</v>
      </c>
      <c r="X10" s="3538">
        <v>0</v>
      </c>
      <c r="Y10" s="3531">
        <v>79</v>
      </c>
      <c r="Z10" s="3532">
        <v>216</v>
      </c>
      <c r="AA10" s="3532">
        <v>605</v>
      </c>
      <c r="AB10" s="3532">
        <v>152</v>
      </c>
      <c r="AC10" s="3533">
        <v>866</v>
      </c>
      <c r="AD10" s="3533">
        <v>2</v>
      </c>
      <c r="AE10" s="3534">
        <v>92</v>
      </c>
      <c r="AF10" s="3533">
        <v>5</v>
      </c>
      <c r="AG10" s="3535">
        <v>11</v>
      </c>
      <c r="AH10" s="3536">
        <v>149</v>
      </c>
      <c r="AI10" s="3537">
        <v>2177</v>
      </c>
      <c r="AJ10" s="3537">
        <v>2939</v>
      </c>
    </row>
    <row r="11" spans="2:36" ht="15.75" thickBot="1" x14ac:dyDescent="0.3">
      <c r="B11" s="2190" t="s">
        <v>177</v>
      </c>
      <c r="C11" s="3539">
        <v>2</v>
      </c>
      <c r="D11" s="3540">
        <v>22</v>
      </c>
      <c r="E11" s="3540">
        <v>58</v>
      </c>
      <c r="F11" s="3540">
        <v>19</v>
      </c>
      <c r="G11" s="3541">
        <v>438</v>
      </c>
      <c r="H11" s="3541">
        <v>1</v>
      </c>
      <c r="I11" s="3542">
        <v>1</v>
      </c>
      <c r="J11" s="3541">
        <v>0</v>
      </c>
      <c r="K11" s="3543">
        <v>0</v>
      </c>
      <c r="L11" s="3544">
        <v>1</v>
      </c>
      <c r="M11" s="3545">
        <v>542</v>
      </c>
      <c r="N11" s="3539">
        <v>0</v>
      </c>
      <c r="O11" s="3540">
        <v>0</v>
      </c>
      <c r="P11" s="3540">
        <v>0</v>
      </c>
      <c r="Q11" s="3540">
        <v>0</v>
      </c>
      <c r="R11" s="3541">
        <v>0</v>
      </c>
      <c r="S11" s="3541">
        <v>0</v>
      </c>
      <c r="T11" s="3542">
        <v>0</v>
      </c>
      <c r="U11" s="3541">
        <v>0</v>
      </c>
      <c r="V11" s="3543">
        <v>0</v>
      </c>
      <c r="W11" s="3544">
        <v>0</v>
      </c>
      <c r="X11" s="3546">
        <v>0</v>
      </c>
      <c r="Y11" s="3539">
        <v>24</v>
      </c>
      <c r="Z11" s="3540">
        <v>63</v>
      </c>
      <c r="AA11" s="3540">
        <v>1109</v>
      </c>
      <c r="AB11" s="3540">
        <v>1865</v>
      </c>
      <c r="AC11" s="3541">
        <v>343</v>
      </c>
      <c r="AD11" s="3541">
        <v>6</v>
      </c>
      <c r="AE11" s="3542">
        <v>3</v>
      </c>
      <c r="AF11" s="3541">
        <v>14</v>
      </c>
      <c r="AG11" s="3543">
        <v>1</v>
      </c>
      <c r="AH11" s="3544">
        <v>149</v>
      </c>
      <c r="AI11" s="3547">
        <v>3577</v>
      </c>
      <c r="AJ11" s="3547">
        <v>4119</v>
      </c>
    </row>
    <row r="12" spans="2:36" x14ac:dyDescent="0.25">
      <c r="B12" s="2174" t="s">
        <v>1119</v>
      </c>
      <c r="C12" s="3516">
        <v>0</v>
      </c>
      <c r="D12" s="3517">
        <v>3</v>
      </c>
      <c r="E12" s="3517">
        <v>44</v>
      </c>
      <c r="F12" s="3517">
        <v>17</v>
      </c>
      <c r="G12" s="3518">
        <v>319</v>
      </c>
      <c r="H12" s="3518">
        <v>0</v>
      </c>
      <c r="I12" s="3519">
        <v>1</v>
      </c>
      <c r="J12" s="3518">
        <v>0</v>
      </c>
      <c r="K12" s="3520">
        <v>0</v>
      </c>
      <c r="L12" s="3521">
        <v>1</v>
      </c>
      <c r="M12" s="3548">
        <v>385</v>
      </c>
      <c r="N12" s="3516">
        <v>9</v>
      </c>
      <c r="O12" s="3517">
        <v>0</v>
      </c>
      <c r="P12" s="3517">
        <v>0</v>
      </c>
      <c r="Q12" s="3517">
        <v>0</v>
      </c>
      <c r="R12" s="3518">
        <v>0</v>
      </c>
      <c r="S12" s="3518">
        <v>0</v>
      </c>
      <c r="T12" s="3519">
        <v>0</v>
      </c>
      <c r="U12" s="3518">
        <v>0</v>
      </c>
      <c r="V12" s="3520">
        <v>0</v>
      </c>
      <c r="W12" s="3521">
        <v>0</v>
      </c>
      <c r="X12" s="3529">
        <v>9</v>
      </c>
      <c r="Y12" s="3516">
        <v>12</v>
      </c>
      <c r="Z12" s="3517">
        <v>253</v>
      </c>
      <c r="AA12" s="3517">
        <v>2458</v>
      </c>
      <c r="AB12" s="3517">
        <v>938</v>
      </c>
      <c r="AC12" s="3518">
        <v>404</v>
      </c>
      <c r="AD12" s="3518">
        <v>2</v>
      </c>
      <c r="AE12" s="3519">
        <v>170</v>
      </c>
      <c r="AF12" s="3518">
        <v>0</v>
      </c>
      <c r="AG12" s="3520">
        <v>0</v>
      </c>
      <c r="AH12" s="3521">
        <v>169</v>
      </c>
      <c r="AI12" s="3549">
        <v>4406</v>
      </c>
      <c r="AJ12" s="3549">
        <v>4800</v>
      </c>
    </row>
    <row r="13" spans="2:36" x14ac:dyDescent="0.25">
      <c r="B13" s="2182" t="s">
        <v>179</v>
      </c>
      <c r="C13" s="3531">
        <v>7</v>
      </c>
      <c r="D13" s="3532">
        <v>26</v>
      </c>
      <c r="E13" s="3532">
        <v>1</v>
      </c>
      <c r="F13" s="3532">
        <v>3</v>
      </c>
      <c r="G13" s="3533">
        <v>312</v>
      </c>
      <c r="H13" s="3533">
        <v>0</v>
      </c>
      <c r="I13" s="3534">
        <v>0</v>
      </c>
      <c r="J13" s="3533">
        <v>0</v>
      </c>
      <c r="K13" s="3535">
        <v>0</v>
      </c>
      <c r="L13" s="3536">
        <v>1</v>
      </c>
      <c r="M13" s="3537">
        <v>350</v>
      </c>
      <c r="N13" s="3531">
        <v>51</v>
      </c>
      <c r="O13" s="3532">
        <v>18</v>
      </c>
      <c r="P13" s="3532">
        <v>4</v>
      </c>
      <c r="Q13" s="3532">
        <v>1</v>
      </c>
      <c r="R13" s="3533">
        <v>0</v>
      </c>
      <c r="S13" s="3533">
        <v>0</v>
      </c>
      <c r="T13" s="3534">
        <v>0</v>
      </c>
      <c r="U13" s="3533">
        <v>0</v>
      </c>
      <c r="V13" s="3535">
        <v>0</v>
      </c>
      <c r="W13" s="3536">
        <v>0</v>
      </c>
      <c r="X13" s="3538">
        <v>74</v>
      </c>
      <c r="Y13" s="3531">
        <v>48</v>
      </c>
      <c r="Z13" s="3532">
        <v>514</v>
      </c>
      <c r="AA13" s="3532">
        <v>509</v>
      </c>
      <c r="AB13" s="3532">
        <v>199</v>
      </c>
      <c r="AC13" s="3533">
        <v>418</v>
      </c>
      <c r="AD13" s="3533">
        <v>0</v>
      </c>
      <c r="AE13" s="3534">
        <v>0</v>
      </c>
      <c r="AF13" s="3533">
        <v>1</v>
      </c>
      <c r="AG13" s="3535">
        <v>0</v>
      </c>
      <c r="AH13" s="3536">
        <v>86</v>
      </c>
      <c r="AI13" s="3537">
        <v>1775</v>
      </c>
      <c r="AJ13" s="3537">
        <v>2199</v>
      </c>
    </row>
    <row r="14" spans="2:36" x14ac:dyDescent="0.25">
      <c r="B14" s="2182" t="s">
        <v>1413</v>
      </c>
      <c r="C14" s="3531">
        <v>1</v>
      </c>
      <c r="D14" s="3532">
        <v>3</v>
      </c>
      <c r="E14" s="3532">
        <v>8</v>
      </c>
      <c r="F14" s="3532">
        <v>1</v>
      </c>
      <c r="G14" s="3533">
        <v>329</v>
      </c>
      <c r="H14" s="3533">
        <v>0</v>
      </c>
      <c r="I14" s="3534">
        <v>0</v>
      </c>
      <c r="J14" s="3533">
        <v>0</v>
      </c>
      <c r="K14" s="3535">
        <v>0</v>
      </c>
      <c r="L14" s="3536">
        <v>1</v>
      </c>
      <c r="M14" s="3537">
        <v>343</v>
      </c>
      <c r="N14" s="3531">
        <v>0</v>
      </c>
      <c r="O14" s="3532">
        <v>0</v>
      </c>
      <c r="P14" s="3532">
        <v>0</v>
      </c>
      <c r="Q14" s="3532">
        <v>0</v>
      </c>
      <c r="R14" s="3533">
        <v>0</v>
      </c>
      <c r="S14" s="3533">
        <v>0</v>
      </c>
      <c r="T14" s="3534">
        <v>0</v>
      </c>
      <c r="U14" s="3533">
        <v>0</v>
      </c>
      <c r="V14" s="3535">
        <v>0</v>
      </c>
      <c r="W14" s="3536">
        <v>0</v>
      </c>
      <c r="X14" s="3538">
        <v>0</v>
      </c>
      <c r="Y14" s="3531">
        <v>18</v>
      </c>
      <c r="Z14" s="3532">
        <v>59</v>
      </c>
      <c r="AA14" s="3532">
        <v>585</v>
      </c>
      <c r="AB14" s="3532">
        <v>45</v>
      </c>
      <c r="AC14" s="3533">
        <v>590</v>
      </c>
      <c r="AD14" s="3533">
        <v>2</v>
      </c>
      <c r="AE14" s="3534">
        <v>0</v>
      </c>
      <c r="AF14" s="3533">
        <v>1</v>
      </c>
      <c r="AG14" s="3535">
        <v>5</v>
      </c>
      <c r="AH14" s="3536">
        <v>304</v>
      </c>
      <c r="AI14" s="3537">
        <v>1609</v>
      </c>
      <c r="AJ14" s="3537">
        <v>1952</v>
      </c>
    </row>
    <row r="15" spans="2:36" x14ac:dyDescent="0.25">
      <c r="B15" s="2182" t="s">
        <v>181</v>
      </c>
      <c r="C15" s="3531">
        <v>0</v>
      </c>
      <c r="D15" s="3532">
        <v>16</v>
      </c>
      <c r="E15" s="3532">
        <v>15</v>
      </c>
      <c r="F15" s="3532">
        <v>16</v>
      </c>
      <c r="G15" s="3533">
        <v>371</v>
      </c>
      <c r="H15" s="3533">
        <v>1</v>
      </c>
      <c r="I15" s="3534">
        <v>0</v>
      </c>
      <c r="J15" s="3533">
        <v>0</v>
      </c>
      <c r="K15" s="3535">
        <v>0</v>
      </c>
      <c r="L15" s="3536">
        <v>1</v>
      </c>
      <c r="M15" s="3537">
        <v>420</v>
      </c>
      <c r="N15" s="3531">
        <v>0</v>
      </c>
      <c r="O15" s="3532">
        <v>0</v>
      </c>
      <c r="P15" s="3532">
        <v>0</v>
      </c>
      <c r="Q15" s="3532">
        <v>0</v>
      </c>
      <c r="R15" s="3533">
        <v>0</v>
      </c>
      <c r="S15" s="3533">
        <v>0</v>
      </c>
      <c r="T15" s="3534">
        <v>0</v>
      </c>
      <c r="U15" s="3533">
        <v>0</v>
      </c>
      <c r="V15" s="3535">
        <v>0</v>
      </c>
      <c r="W15" s="3536">
        <v>0</v>
      </c>
      <c r="X15" s="3538">
        <v>0</v>
      </c>
      <c r="Y15" s="3531">
        <v>19</v>
      </c>
      <c r="Z15" s="3532">
        <v>142</v>
      </c>
      <c r="AA15" s="3532">
        <v>463</v>
      </c>
      <c r="AB15" s="3532">
        <v>110</v>
      </c>
      <c r="AC15" s="3533">
        <v>595</v>
      </c>
      <c r="AD15" s="3533">
        <v>12</v>
      </c>
      <c r="AE15" s="3534">
        <v>0</v>
      </c>
      <c r="AF15" s="3533">
        <v>0</v>
      </c>
      <c r="AG15" s="3535">
        <v>0</v>
      </c>
      <c r="AH15" s="3536">
        <v>24</v>
      </c>
      <c r="AI15" s="3537">
        <v>1365</v>
      </c>
      <c r="AJ15" s="3537">
        <v>1785</v>
      </c>
    </row>
    <row r="16" spans="2:36" x14ac:dyDescent="0.25">
      <c r="B16" s="2182" t="s">
        <v>1120</v>
      </c>
      <c r="C16" s="3531">
        <v>3</v>
      </c>
      <c r="D16" s="3532">
        <v>11</v>
      </c>
      <c r="E16" s="3532">
        <v>84</v>
      </c>
      <c r="F16" s="3532">
        <v>89</v>
      </c>
      <c r="G16" s="3533">
        <v>432</v>
      </c>
      <c r="H16" s="3533">
        <v>1</v>
      </c>
      <c r="I16" s="3534">
        <v>0</v>
      </c>
      <c r="J16" s="3533">
        <v>0</v>
      </c>
      <c r="K16" s="3535">
        <v>0</v>
      </c>
      <c r="L16" s="3536">
        <v>2</v>
      </c>
      <c r="M16" s="3537">
        <v>622</v>
      </c>
      <c r="N16" s="3531">
        <v>0</v>
      </c>
      <c r="O16" s="3532">
        <v>0</v>
      </c>
      <c r="P16" s="3532">
        <v>0</v>
      </c>
      <c r="Q16" s="3532">
        <v>0</v>
      </c>
      <c r="R16" s="3533">
        <v>0</v>
      </c>
      <c r="S16" s="3533">
        <v>0</v>
      </c>
      <c r="T16" s="3534">
        <v>0</v>
      </c>
      <c r="U16" s="3533">
        <v>0</v>
      </c>
      <c r="V16" s="3535">
        <v>0</v>
      </c>
      <c r="W16" s="3536">
        <v>0</v>
      </c>
      <c r="X16" s="3538">
        <v>0</v>
      </c>
      <c r="Y16" s="3550">
        <v>34</v>
      </c>
      <c r="Z16" s="3551">
        <v>701</v>
      </c>
      <c r="AA16" s="3551">
        <v>633</v>
      </c>
      <c r="AB16" s="3551">
        <v>549</v>
      </c>
      <c r="AC16" s="3552">
        <v>510</v>
      </c>
      <c r="AD16" s="3552">
        <v>0</v>
      </c>
      <c r="AE16" s="3553">
        <v>2</v>
      </c>
      <c r="AF16" s="3552">
        <v>0</v>
      </c>
      <c r="AG16" s="3554">
        <v>2</v>
      </c>
      <c r="AH16" s="3555">
        <v>495</v>
      </c>
      <c r="AI16" s="3556">
        <v>2926</v>
      </c>
      <c r="AJ16" s="3556">
        <v>3548</v>
      </c>
    </row>
    <row r="17" spans="2:36" ht="15.75" thickBot="1" x14ac:dyDescent="0.3">
      <c r="B17" s="2190" t="s">
        <v>183</v>
      </c>
      <c r="C17" s="3539">
        <v>0</v>
      </c>
      <c r="D17" s="3540">
        <v>9</v>
      </c>
      <c r="E17" s="3540">
        <v>53</v>
      </c>
      <c r="F17" s="3540">
        <v>12</v>
      </c>
      <c r="G17" s="3541">
        <v>520</v>
      </c>
      <c r="H17" s="3541">
        <v>0</v>
      </c>
      <c r="I17" s="3542">
        <v>0</v>
      </c>
      <c r="J17" s="3541">
        <v>0</v>
      </c>
      <c r="K17" s="3543">
        <v>0</v>
      </c>
      <c r="L17" s="3544">
        <v>0</v>
      </c>
      <c r="M17" s="3557">
        <v>594</v>
      </c>
      <c r="N17" s="3539">
        <v>0</v>
      </c>
      <c r="O17" s="3540">
        <v>0</v>
      </c>
      <c r="P17" s="3540">
        <v>0</v>
      </c>
      <c r="Q17" s="3540">
        <v>0</v>
      </c>
      <c r="R17" s="3541">
        <v>0</v>
      </c>
      <c r="S17" s="3541">
        <v>0</v>
      </c>
      <c r="T17" s="3542">
        <v>0</v>
      </c>
      <c r="U17" s="3541">
        <v>0</v>
      </c>
      <c r="V17" s="3543">
        <v>0</v>
      </c>
      <c r="W17" s="3544">
        <v>0</v>
      </c>
      <c r="X17" s="3546">
        <v>0</v>
      </c>
      <c r="Y17" s="3539">
        <v>18</v>
      </c>
      <c r="Z17" s="3540">
        <v>23</v>
      </c>
      <c r="AA17" s="3540">
        <v>853</v>
      </c>
      <c r="AB17" s="3540">
        <v>84</v>
      </c>
      <c r="AC17" s="3541">
        <v>604</v>
      </c>
      <c r="AD17" s="3541">
        <v>0</v>
      </c>
      <c r="AE17" s="3542">
        <v>2</v>
      </c>
      <c r="AF17" s="3541">
        <v>0</v>
      </c>
      <c r="AG17" s="3543">
        <v>0</v>
      </c>
      <c r="AH17" s="3544">
        <v>17</v>
      </c>
      <c r="AI17" s="3547">
        <v>1601</v>
      </c>
      <c r="AJ17" s="3547">
        <v>2195</v>
      </c>
    </row>
    <row r="18" spans="2:36" x14ac:dyDescent="0.25">
      <c r="B18" s="2196" t="s">
        <v>1121</v>
      </c>
      <c r="C18" s="3516">
        <v>0</v>
      </c>
      <c r="D18" s="3517">
        <v>4</v>
      </c>
      <c r="E18" s="3517">
        <v>12</v>
      </c>
      <c r="F18" s="3517">
        <v>0</v>
      </c>
      <c r="G18" s="3518">
        <v>222</v>
      </c>
      <c r="H18" s="3518">
        <v>0</v>
      </c>
      <c r="I18" s="3519">
        <v>0</v>
      </c>
      <c r="J18" s="3518">
        <v>0</v>
      </c>
      <c r="K18" s="3520">
        <v>0</v>
      </c>
      <c r="L18" s="3521">
        <v>0</v>
      </c>
      <c r="M18" s="3522">
        <v>238</v>
      </c>
      <c r="N18" s="3516">
        <v>0</v>
      </c>
      <c r="O18" s="3517">
        <v>0</v>
      </c>
      <c r="P18" s="3517">
        <v>0</v>
      </c>
      <c r="Q18" s="3517">
        <v>0</v>
      </c>
      <c r="R18" s="3518">
        <v>0</v>
      </c>
      <c r="S18" s="3518">
        <v>0</v>
      </c>
      <c r="T18" s="3519">
        <v>0</v>
      </c>
      <c r="U18" s="3518">
        <v>0</v>
      </c>
      <c r="V18" s="3520">
        <v>0</v>
      </c>
      <c r="W18" s="3521">
        <v>1</v>
      </c>
      <c r="X18" s="3529">
        <v>1</v>
      </c>
      <c r="Y18" s="3516">
        <v>13</v>
      </c>
      <c r="Z18" s="3517">
        <v>4</v>
      </c>
      <c r="AA18" s="3517">
        <v>124</v>
      </c>
      <c r="AB18" s="3517">
        <v>23</v>
      </c>
      <c r="AC18" s="3518">
        <v>321</v>
      </c>
      <c r="AD18" s="3518">
        <v>0</v>
      </c>
      <c r="AE18" s="3519">
        <v>0</v>
      </c>
      <c r="AF18" s="3518">
        <v>0</v>
      </c>
      <c r="AG18" s="3520">
        <v>6</v>
      </c>
      <c r="AH18" s="3521">
        <v>35</v>
      </c>
      <c r="AI18" s="3549">
        <v>526</v>
      </c>
      <c r="AJ18" s="3549">
        <v>765</v>
      </c>
    </row>
    <row r="19" spans="2:36" x14ac:dyDescent="0.25">
      <c r="B19" s="2182" t="s">
        <v>185</v>
      </c>
      <c r="C19" s="3531">
        <v>12</v>
      </c>
      <c r="D19" s="3532">
        <v>7</v>
      </c>
      <c r="E19" s="3532">
        <v>53</v>
      </c>
      <c r="F19" s="3532">
        <v>1</v>
      </c>
      <c r="G19" s="3533">
        <v>418</v>
      </c>
      <c r="H19" s="3533">
        <v>0</v>
      </c>
      <c r="I19" s="3534">
        <v>0</v>
      </c>
      <c r="J19" s="3533">
        <v>0</v>
      </c>
      <c r="K19" s="3535">
        <v>0</v>
      </c>
      <c r="L19" s="3536">
        <v>2</v>
      </c>
      <c r="M19" s="3537">
        <v>493</v>
      </c>
      <c r="N19" s="3531">
        <v>0</v>
      </c>
      <c r="O19" s="3532">
        <v>0</v>
      </c>
      <c r="P19" s="3532">
        <v>0</v>
      </c>
      <c r="Q19" s="3532">
        <v>0</v>
      </c>
      <c r="R19" s="3533">
        <v>0</v>
      </c>
      <c r="S19" s="3533">
        <v>0</v>
      </c>
      <c r="T19" s="3534">
        <v>0</v>
      </c>
      <c r="U19" s="3533">
        <v>0</v>
      </c>
      <c r="V19" s="3535">
        <v>0</v>
      </c>
      <c r="W19" s="3536">
        <v>0</v>
      </c>
      <c r="X19" s="3538">
        <v>0</v>
      </c>
      <c r="Y19" s="3531">
        <v>59</v>
      </c>
      <c r="Z19" s="3532">
        <v>225</v>
      </c>
      <c r="AA19" s="3532">
        <v>776</v>
      </c>
      <c r="AB19" s="3532">
        <v>684</v>
      </c>
      <c r="AC19" s="3533">
        <v>513</v>
      </c>
      <c r="AD19" s="3533">
        <v>0</v>
      </c>
      <c r="AE19" s="3534">
        <v>0</v>
      </c>
      <c r="AF19" s="3533">
        <v>5</v>
      </c>
      <c r="AG19" s="3535">
        <v>2</v>
      </c>
      <c r="AH19" s="3536">
        <v>6</v>
      </c>
      <c r="AI19" s="3537">
        <v>2270</v>
      </c>
      <c r="AJ19" s="3537">
        <v>2763</v>
      </c>
    </row>
    <row r="20" spans="2:36" x14ac:dyDescent="0.25">
      <c r="B20" s="2182" t="s">
        <v>1122</v>
      </c>
      <c r="C20" s="3531">
        <v>3</v>
      </c>
      <c r="D20" s="3532">
        <v>32</v>
      </c>
      <c r="E20" s="3532">
        <v>4</v>
      </c>
      <c r="F20" s="3532">
        <v>5</v>
      </c>
      <c r="G20" s="3533">
        <v>249</v>
      </c>
      <c r="H20" s="3533">
        <v>0</v>
      </c>
      <c r="I20" s="3534">
        <v>0</v>
      </c>
      <c r="J20" s="3533">
        <v>0</v>
      </c>
      <c r="K20" s="3535">
        <v>0</v>
      </c>
      <c r="L20" s="3536">
        <v>2</v>
      </c>
      <c r="M20" s="3537">
        <v>295</v>
      </c>
      <c r="N20" s="3531">
        <v>0</v>
      </c>
      <c r="O20" s="3532">
        <v>0</v>
      </c>
      <c r="P20" s="3532">
        <v>0</v>
      </c>
      <c r="Q20" s="3532">
        <v>0</v>
      </c>
      <c r="R20" s="3533">
        <v>0</v>
      </c>
      <c r="S20" s="3533">
        <v>0</v>
      </c>
      <c r="T20" s="3534">
        <v>0</v>
      </c>
      <c r="U20" s="3533">
        <v>0</v>
      </c>
      <c r="V20" s="3535">
        <v>0</v>
      </c>
      <c r="W20" s="3536">
        <v>0</v>
      </c>
      <c r="X20" s="3538">
        <v>0</v>
      </c>
      <c r="Y20" s="3531">
        <v>9</v>
      </c>
      <c r="Z20" s="3532">
        <v>14</v>
      </c>
      <c r="AA20" s="3532">
        <v>59</v>
      </c>
      <c r="AB20" s="3532">
        <v>4</v>
      </c>
      <c r="AC20" s="3533">
        <v>747</v>
      </c>
      <c r="AD20" s="3533">
        <v>0</v>
      </c>
      <c r="AE20" s="3534">
        <v>4</v>
      </c>
      <c r="AF20" s="3533">
        <v>0</v>
      </c>
      <c r="AG20" s="3535">
        <v>0</v>
      </c>
      <c r="AH20" s="3536">
        <v>20</v>
      </c>
      <c r="AI20" s="3537">
        <v>857</v>
      </c>
      <c r="AJ20" s="3537">
        <v>1152</v>
      </c>
    </row>
    <row r="21" spans="2:36" x14ac:dyDescent="0.25">
      <c r="B21" s="2182" t="s">
        <v>187</v>
      </c>
      <c r="C21" s="3531">
        <v>0</v>
      </c>
      <c r="D21" s="3532">
        <v>7</v>
      </c>
      <c r="E21" s="3532">
        <v>5</v>
      </c>
      <c r="F21" s="3532">
        <v>0</v>
      </c>
      <c r="G21" s="3533">
        <v>167</v>
      </c>
      <c r="H21" s="3533">
        <v>0</v>
      </c>
      <c r="I21" s="3534">
        <v>0</v>
      </c>
      <c r="J21" s="3533">
        <v>0</v>
      </c>
      <c r="K21" s="3535">
        <v>0</v>
      </c>
      <c r="L21" s="3536">
        <v>2</v>
      </c>
      <c r="M21" s="3537">
        <v>181</v>
      </c>
      <c r="N21" s="3531">
        <v>0</v>
      </c>
      <c r="O21" s="3532">
        <v>0</v>
      </c>
      <c r="P21" s="3532">
        <v>0</v>
      </c>
      <c r="Q21" s="3532">
        <v>0</v>
      </c>
      <c r="R21" s="3533">
        <v>0</v>
      </c>
      <c r="S21" s="3533">
        <v>0</v>
      </c>
      <c r="T21" s="3534">
        <v>0</v>
      </c>
      <c r="U21" s="3533">
        <v>0</v>
      </c>
      <c r="V21" s="3535">
        <v>0</v>
      </c>
      <c r="W21" s="3536">
        <v>0</v>
      </c>
      <c r="X21" s="3538">
        <v>0</v>
      </c>
      <c r="Y21" s="3531">
        <v>8</v>
      </c>
      <c r="Z21" s="3532">
        <v>138</v>
      </c>
      <c r="AA21" s="3532">
        <v>138</v>
      </c>
      <c r="AB21" s="3532">
        <v>89</v>
      </c>
      <c r="AC21" s="3533">
        <v>459</v>
      </c>
      <c r="AD21" s="3533">
        <v>0</v>
      </c>
      <c r="AE21" s="3534">
        <v>0</v>
      </c>
      <c r="AF21" s="3533">
        <v>0</v>
      </c>
      <c r="AG21" s="3535">
        <v>0</v>
      </c>
      <c r="AH21" s="3536">
        <v>87</v>
      </c>
      <c r="AI21" s="3537">
        <v>919</v>
      </c>
      <c r="AJ21" s="3537">
        <v>1100</v>
      </c>
    </row>
    <row r="22" spans="2:36" x14ac:dyDescent="0.25">
      <c r="B22" s="2182" t="s">
        <v>188</v>
      </c>
      <c r="C22" s="3531">
        <v>0</v>
      </c>
      <c r="D22" s="3532">
        <v>25</v>
      </c>
      <c r="E22" s="3532">
        <v>0</v>
      </c>
      <c r="F22" s="3532">
        <v>9</v>
      </c>
      <c r="G22" s="3533">
        <v>190</v>
      </c>
      <c r="H22" s="3533">
        <v>0</v>
      </c>
      <c r="I22" s="3534">
        <v>0</v>
      </c>
      <c r="J22" s="3533">
        <v>0</v>
      </c>
      <c r="K22" s="3535">
        <v>2</v>
      </c>
      <c r="L22" s="3536">
        <v>0</v>
      </c>
      <c r="M22" s="3537">
        <v>226</v>
      </c>
      <c r="N22" s="3531">
        <v>0</v>
      </c>
      <c r="O22" s="3532">
        <v>0</v>
      </c>
      <c r="P22" s="3532">
        <v>0</v>
      </c>
      <c r="Q22" s="3532">
        <v>0</v>
      </c>
      <c r="R22" s="3533">
        <v>0</v>
      </c>
      <c r="S22" s="3533">
        <v>0</v>
      </c>
      <c r="T22" s="3534">
        <v>0</v>
      </c>
      <c r="U22" s="3533">
        <v>0</v>
      </c>
      <c r="V22" s="3535">
        <v>0</v>
      </c>
      <c r="W22" s="3536">
        <v>0</v>
      </c>
      <c r="X22" s="3538">
        <v>0</v>
      </c>
      <c r="Y22" s="3531">
        <v>8</v>
      </c>
      <c r="Z22" s="3532">
        <v>286</v>
      </c>
      <c r="AA22" s="3532">
        <v>515</v>
      </c>
      <c r="AB22" s="3532">
        <v>106</v>
      </c>
      <c r="AC22" s="3533">
        <v>114</v>
      </c>
      <c r="AD22" s="3533">
        <v>2</v>
      </c>
      <c r="AE22" s="3534">
        <v>0</v>
      </c>
      <c r="AF22" s="3533">
        <v>0</v>
      </c>
      <c r="AG22" s="3535">
        <v>49</v>
      </c>
      <c r="AH22" s="3536">
        <v>122</v>
      </c>
      <c r="AI22" s="3537">
        <v>1202</v>
      </c>
      <c r="AJ22" s="3537">
        <v>1428</v>
      </c>
    </row>
    <row r="23" spans="2:36" x14ac:dyDescent="0.25">
      <c r="B23" s="2182" t="s">
        <v>189</v>
      </c>
      <c r="C23" s="3531">
        <v>3</v>
      </c>
      <c r="D23" s="3532">
        <v>1</v>
      </c>
      <c r="E23" s="3532">
        <v>15</v>
      </c>
      <c r="F23" s="3532">
        <v>15</v>
      </c>
      <c r="G23" s="3533">
        <v>347</v>
      </c>
      <c r="H23" s="3533">
        <v>0</v>
      </c>
      <c r="I23" s="3534">
        <v>0</v>
      </c>
      <c r="J23" s="3533">
        <v>0</v>
      </c>
      <c r="K23" s="3535">
        <v>0</v>
      </c>
      <c r="L23" s="3536">
        <v>4</v>
      </c>
      <c r="M23" s="3537">
        <v>385</v>
      </c>
      <c r="N23" s="3531">
        <v>0</v>
      </c>
      <c r="O23" s="3532">
        <v>0</v>
      </c>
      <c r="P23" s="3532">
        <v>0</v>
      </c>
      <c r="Q23" s="3532">
        <v>0</v>
      </c>
      <c r="R23" s="3533">
        <v>0</v>
      </c>
      <c r="S23" s="3533">
        <v>0</v>
      </c>
      <c r="T23" s="3534">
        <v>0</v>
      </c>
      <c r="U23" s="3533">
        <v>0</v>
      </c>
      <c r="V23" s="3535">
        <v>0</v>
      </c>
      <c r="W23" s="3536">
        <v>0</v>
      </c>
      <c r="X23" s="3538">
        <v>0</v>
      </c>
      <c r="Y23" s="3531">
        <v>42</v>
      </c>
      <c r="Z23" s="3532">
        <v>29</v>
      </c>
      <c r="AA23" s="3532">
        <v>379</v>
      </c>
      <c r="AB23" s="3532">
        <v>74</v>
      </c>
      <c r="AC23" s="3533">
        <v>357</v>
      </c>
      <c r="AD23" s="3533">
        <v>0</v>
      </c>
      <c r="AE23" s="3534">
        <v>0</v>
      </c>
      <c r="AF23" s="3533">
        <v>0</v>
      </c>
      <c r="AG23" s="3535">
        <v>0</v>
      </c>
      <c r="AH23" s="3536">
        <v>6</v>
      </c>
      <c r="AI23" s="3537">
        <v>887</v>
      </c>
      <c r="AJ23" s="3537">
        <v>1272</v>
      </c>
    </row>
    <row r="24" spans="2:36" x14ac:dyDescent="0.25">
      <c r="B24" s="2182" t="s">
        <v>190</v>
      </c>
      <c r="C24" s="3531">
        <v>0</v>
      </c>
      <c r="D24" s="3532">
        <v>2</v>
      </c>
      <c r="E24" s="3532">
        <v>10</v>
      </c>
      <c r="F24" s="3532">
        <v>1</v>
      </c>
      <c r="G24" s="3533">
        <v>137</v>
      </c>
      <c r="H24" s="3533">
        <v>0</v>
      </c>
      <c r="I24" s="3534">
        <v>0</v>
      </c>
      <c r="J24" s="3533">
        <v>0</v>
      </c>
      <c r="K24" s="3535">
        <v>0</v>
      </c>
      <c r="L24" s="3536">
        <v>5</v>
      </c>
      <c r="M24" s="3537">
        <v>155</v>
      </c>
      <c r="N24" s="3531">
        <v>0</v>
      </c>
      <c r="O24" s="3532">
        <v>0</v>
      </c>
      <c r="P24" s="3532">
        <v>0</v>
      </c>
      <c r="Q24" s="3532">
        <v>0</v>
      </c>
      <c r="R24" s="3533">
        <v>0</v>
      </c>
      <c r="S24" s="3533">
        <v>0</v>
      </c>
      <c r="T24" s="3534">
        <v>0</v>
      </c>
      <c r="U24" s="3533">
        <v>0</v>
      </c>
      <c r="V24" s="3535">
        <v>0</v>
      </c>
      <c r="W24" s="3536">
        <v>0</v>
      </c>
      <c r="X24" s="3538">
        <v>0</v>
      </c>
      <c r="Y24" s="3531">
        <v>0</v>
      </c>
      <c r="Z24" s="3532">
        <v>9</v>
      </c>
      <c r="AA24" s="3532">
        <v>86</v>
      </c>
      <c r="AB24" s="3532">
        <v>44</v>
      </c>
      <c r="AC24" s="3533">
        <v>205</v>
      </c>
      <c r="AD24" s="3533">
        <v>0</v>
      </c>
      <c r="AE24" s="3534">
        <v>0</v>
      </c>
      <c r="AF24" s="3533">
        <v>2</v>
      </c>
      <c r="AG24" s="3535">
        <v>38</v>
      </c>
      <c r="AH24" s="3536">
        <v>92</v>
      </c>
      <c r="AI24" s="3537">
        <v>476</v>
      </c>
      <c r="AJ24" s="3537">
        <v>631</v>
      </c>
    </row>
    <row r="25" spans="2:36" x14ac:dyDescent="0.25">
      <c r="B25" s="2182" t="s">
        <v>191</v>
      </c>
      <c r="C25" s="3531">
        <v>9</v>
      </c>
      <c r="D25" s="3532">
        <v>16</v>
      </c>
      <c r="E25" s="3532">
        <v>37</v>
      </c>
      <c r="F25" s="3532">
        <v>104</v>
      </c>
      <c r="G25" s="3533">
        <v>280</v>
      </c>
      <c r="H25" s="3533">
        <v>0</v>
      </c>
      <c r="I25" s="3534">
        <v>1</v>
      </c>
      <c r="J25" s="3533">
        <v>0</v>
      </c>
      <c r="K25" s="3535">
        <v>0</v>
      </c>
      <c r="L25" s="3536">
        <v>1</v>
      </c>
      <c r="M25" s="3537">
        <v>448</v>
      </c>
      <c r="N25" s="3531">
        <v>0</v>
      </c>
      <c r="O25" s="3532">
        <v>0</v>
      </c>
      <c r="P25" s="3532">
        <v>0</v>
      </c>
      <c r="Q25" s="3532">
        <v>0</v>
      </c>
      <c r="R25" s="3533">
        <v>0</v>
      </c>
      <c r="S25" s="3533">
        <v>0</v>
      </c>
      <c r="T25" s="3534">
        <v>0</v>
      </c>
      <c r="U25" s="3533">
        <v>0</v>
      </c>
      <c r="V25" s="3535">
        <v>0</v>
      </c>
      <c r="W25" s="3536">
        <v>0</v>
      </c>
      <c r="X25" s="3538">
        <v>0</v>
      </c>
      <c r="Y25" s="3531">
        <v>71</v>
      </c>
      <c r="Z25" s="3532">
        <v>23</v>
      </c>
      <c r="AA25" s="3532">
        <v>205</v>
      </c>
      <c r="AB25" s="3532">
        <v>246</v>
      </c>
      <c r="AC25" s="3533">
        <v>536</v>
      </c>
      <c r="AD25" s="3533">
        <v>0</v>
      </c>
      <c r="AE25" s="3534">
        <v>2</v>
      </c>
      <c r="AF25" s="3533">
        <v>0</v>
      </c>
      <c r="AG25" s="3535">
        <v>0</v>
      </c>
      <c r="AH25" s="3536">
        <v>107</v>
      </c>
      <c r="AI25" s="3537">
        <v>1190</v>
      </c>
      <c r="AJ25" s="3537">
        <v>1638</v>
      </c>
    </row>
    <row r="26" spans="2:36" ht="15.75" thickBot="1" x14ac:dyDescent="0.3">
      <c r="B26" s="2182" t="s">
        <v>1123</v>
      </c>
      <c r="C26" s="3539">
        <v>1</v>
      </c>
      <c r="D26" s="3540">
        <v>31</v>
      </c>
      <c r="E26" s="3540">
        <v>13</v>
      </c>
      <c r="F26" s="3540">
        <v>0</v>
      </c>
      <c r="G26" s="3541">
        <v>259</v>
      </c>
      <c r="H26" s="3541">
        <v>0</v>
      </c>
      <c r="I26" s="3542">
        <v>0</v>
      </c>
      <c r="J26" s="3541">
        <v>0</v>
      </c>
      <c r="K26" s="3543">
        <v>0</v>
      </c>
      <c r="L26" s="3544">
        <v>0</v>
      </c>
      <c r="M26" s="3557">
        <v>304</v>
      </c>
      <c r="N26" s="3539">
        <v>0</v>
      </c>
      <c r="O26" s="3540">
        <v>0</v>
      </c>
      <c r="P26" s="3540">
        <v>0</v>
      </c>
      <c r="Q26" s="3540">
        <v>0</v>
      </c>
      <c r="R26" s="3541">
        <v>0</v>
      </c>
      <c r="S26" s="3541">
        <v>0</v>
      </c>
      <c r="T26" s="3542">
        <v>0</v>
      </c>
      <c r="U26" s="3541">
        <v>0</v>
      </c>
      <c r="V26" s="3543">
        <v>0</v>
      </c>
      <c r="W26" s="3544">
        <v>18</v>
      </c>
      <c r="X26" s="3558">
        <v>18</v>
      </c>
      <c r="Y26" s="3539">
        <v>13</v>
      </c>
      <c r="Z26" s="3540">
        <v>93</v>
      </c>
      <c r="AA26" s="3540">
        <v>454</v>
      </c>
      <c r="AB26" s="3540">
        <v>58</v>
      </c>
      <c r="AC26" s="3541">
        <v>473</v>
      </c>
      <c r="AD26" s="3541">
        <v>0</v>
      </c>
      <c r="AE26" s="3542">
        <v>0</v>
      </c>
      <c r="AF26" s="3541">
        <v>1</v>
      </c>
      <c r="AG26" s="3543">
        <v>0</v>
      </c>
      <c r="AH26" s="3544">
        <v>131</v>
      </c>
      <c r="AI26" s="3547">
        <v>1223</v>
      </c>
      <c r="AJ26" s="3557">
        <v>1545</v>
      </c>
    </row>
    <row r="27" spans="2:36" ht="15.75" thickBot="1" x14ac:dyDescent="0.3">
      <c r="B27" s="2204" t="s">
        <v>14</v>
      </c>
      <c r="C27" s="3559">
        <v>1850</v>
      </c>
      <c r="D27" s="3560">
        <v>373</v>
      </c>
      <c r="E27" s="3560">
        <v>1536</v>
      </c>
      <c r="F27" s="3560">
        <v>1367</v>
      </c>
      <c r="G27" s="3561">
        <v>9862</v>
      </c>
      <c r="H27" s="3561">
        <v>9</v>
      </c>
      <c r="I27" s="3562">
        <v>6</v>
      </c>
      <c r="J27" s="3561">
        <v>0</v>
      </c>
      <c r="K27" s="3563">
        <v>5</v>
      </c>
      <c r="L27" s="3564">
        <v>51</v>
      </c>
      <c r="M27" s="3565">
        <v>15059</v>
      </c>
      <c r="N27" s="3559">
        <v>61</v>
      </c>
      <c r="O27" s="3560">
        <v>19</v>
      </c>
      <c r="P27" s="3560">
        <v>12</v>
      </c>
      <c r="Q27" s="3560">
        <v>1</v>
      </c>
      <c r="R27" s="3561">
        <v>0</v>
      </c>
      <c r="S27" s="3561">
        <v>0</v>
      </c>
      <c r="T27" s="3562">
        <v>0</v>
      </c>
      <c r="U27" s="3561">
        <v>1</v>
      </c>
      <c r="V27" s="3563">
        <v>0</v>
      </c>
      <c r="W27" s="3564">
        <v>113</v>
      </c>
      <c r="X27" s="3514">
        <v>207</v>
      </c>
      <c r="Y27" s="3559">
        <v>1937</v>
      </c>
      <c r="Z27" s="3560">
        <v>3914</v>
      </c>
      <c r="AA27" s="3560">
        <v>17188</v>
      </c>
      <c r="AB27" s="3560">
        <v>7884</v>
      </c>
      <c r="AC27" s="3561">
        <v>15395</v>
      </c>
      <c r="AD27" s="3561">
        <v>66</v>
      </c>
      <c r="AE27" s="3562">
        <v>287</v>
      </c>
      <c r="AF27" s="3561">
        <v>39</v>
      </c>
      <c r="AG27" s="3563">
        <v>273</v>
      </c>
      <c r="AH27" s="3564">
        <v>2641</v>
      </c>
      <c r="AI27" s="3514">
        <v>49624</v>
      </c>
      <c r="AJ27" s="3514">
        <v>64890</v>
      </c>
    </row>
  </sheetData>
  <mergeCells count="32">
    <mergeCell ref="B4:B6"/>
    <mergeCell ref="C4:M4"/>
    <mergeCell ref="N4:X4"/>
    <mergeCell ref="Y4:AI4"/>
    <mergeCell ref="AJ4:AJ6"/>
    <mergeCell ref="C5:C6"/>
    <mergeCell ref="D5:D6"/>
    <mergeCell ref="E5:E6"/>
    <mergeCell ref="F5:F6"/>
    <mergeCell ref="G5:G6"/>
    <mergeCell ref="W5:W6"/>
    <mergeCell ref="H5:H6"/>
    <mergeCell ref="I5:K5"/>
    <mergeCell ref="L5:L6"/>
    <mergeCell ref="M5:M6"/>
    <mergeCell ref="N5:N6"/>
    <mergeCell ref="O5:O6"/>
    <mergeCell ref="P5:P6"/>
    <mergeCell ref="Q5:Q6"/>
    <mergeCell ref="R5:R6"/>
    <mergeCell ref="S5:S6"/>
    <mergeCell ref="T5:V5"/>
    <mergeCell ref="AD5:AD6"/>
    <mergeCell ref="AE5:AG5"/>
    <mergeCell ref="AH5:AH6"/>
    <mergeCell ref="AI5:AI6"/>
    <mergeCell ref="X5:X6"/>
    <mergeCell ref="Y5:Y6"/>
    <mergeCell ref="Z5:Z6"/>
    <mergeCell ref="AA5:AA6"/>
    <mergeCell ref="AB5:AB6"/>
    <mergeCell ref="AC5:AC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8"/>
  <sheetViews>
    <sheetView workbookViewId="0">
      <selection activeCell="Q4" sqref="Q4:Q5"/>
    </sheetView>
  </sheetViews>
  <sheetFormatPr defaultRowHeight="15" x14ac:dyDescent="0.25"/>
  <cols>
    <col min="2" max="2" width="4" customWidth="1"/>
    <col min="3" max="3" width="7.28515625" customWidth="1"/>
    <col min="5" max="5" width="13.5703125" customWidth="1"/>
    <col min="6" max="6" width="5.85546875" customWidth="1"/>
    <col min="7" max="7" width="3.7109375" customWidth="1"/>
    <col min="8" max="8" width="4.42578125" customWidth="1"/>
    <col min="9" max="9" width="4.85546875" customWidth="1"/>
    <col min="10" max="10" width="3.5703125" customWidth="1"/>
    <col min="11" max="11" width="4.42578125" customWidth="1"/>
    <col min="12" max="13" width="3.7109375" customWidth="1"/>
    <col min="14" max="16" width="4.7109375" customWidth="1"/>
    <col min="17" max="19" width="3.5703125" customWidth="1"/>
    <col min="20" max="20" width="4.7109375" customWidth="1"/>
    <col min="21" max="21" width="4.28515625" customWidth="1"/>
    <col min="22" max="22" width="3.28515625" customWidth="1"/>
    <col min="23" max="24" width="4.140625" customWidth="1"/>
    <col min="25" max="25" width="5.140625" customWidth="1"/>
    <col min="26" max="26" width="3.7109375" customWidth="1"/>
    <col min="27" max="29" width="4.28515625" customWidth="1"/>
    <col min="30" max="30" width="5.42578125" customWidth="1"/>
    <col min="31" max="32" width="4" customWidth="1"/>
    <col min="33" max="33" width="5.28515625" customWidth="1"/>
  </cols>
  <sheetData>
    <row r="2" spans="2:32" x14ac:dyDescent="0.25">
      <c r="B2" s="431" t="s">
        <v>2848</v>
      </c>
    </row>
    <row r="3" spans="2:32" ht="16.5" thickBot="1" x14ac:dyDescent="0.3">
      <c r="B3" s="3566"/>
      <c r="C3" s="3567"/>
      <c r="D3" s="3566"/>
      <c r="E3" s="3568"/>
      <c r="F3" s="3569"/>
      <c r="G3" s="3569"/>
      <c r="H3" s="3569"/>
      <c r="I3" s="3569"/>
      <c r="J3" s="3569"/>
      <c r="K3" s="3569"/>
      <c r="L3" s="3569"/>
      <c r="M3" s="3569"/>
      <c r="N3" s="3570"/>
      <c r="O3" s="3569"/>
      <c r="P3" s="3569"/>
      <c r="Q3" s="3569"/>
      <c r="R3" s="3569"/>
      <c r="S3" s="3569"/>
      <c r="T3" s="3569"/>
      <c r="U3" s="3569"/>
      <c r="V3" s="3569"/>
      <c r="W3" s="3569"/>
      <c r="X3" s="3569"/>
      <c r="Y3" s="3569"/>
      <c r="Z3" s="3569"/>
      <c r="AA3" s="3569"/>
      <c r="AB3" s="3569"/>
      <c r="AC3" s="3569"/>
      <c r="AD3" s="3569"/>
      <c r="AE3" s="3569"/>
      <c r="AF3" s="3569"/>
    </row>
    <row r="4" spans="2:32" ht="39.75" customHeight="1" x14ac:dyDescent="0.25">
      <c r="B4" s="8059"/>
      <c r="C4" s="8060"/>
      <c r="D4" s="8061"/>
      <c r="E4" s="8061"/>
      <c r="F4" s="8065" t="s">
        <v>1641</v>
      </c>
      <c r="G4" s="8049" t="s">
        <v>1642</v>
      </c>
      <c r="H4" s="8049" t="s">
        <v>1643</v>
      </c>
      <c r="I4" s="8049" t="s">
        <v>1644</v>
      </c>
      <c r="J4" s="8049" t="s">
        <v>1645</v>
      </c>
      <c r="K4" s="8049" t="s">
        <v>1646</v>
      </c>
      <c r="L4" s="8058" t="s">
        <v>1647</v>
      </c>
      <c r="M4" s="8058"/>
      <c r="N4" s="8049" t="s">
        <v>1648</v>
      </c>
      <c r="O4" s="8058" t="s">
        <v>1649</v>
      </c>
      <c r="P4" s="8058"/>
      <c r="Q4" s="8049" t="s">
        <v>1650</v>
      </c>
      <c r="R4" s="8049" t="s">
        <v>1651</v>
      </c>
      <c r="S4" s="8049" t="s">
        <v>1652</v>
      </c>
      <c r="T4" s="8058" t="s">
        <v>1653</v>
      </c>
      <c r="U4" s="8058"/>
      <c r="V4" s="8049" t="s">
        <v>1654</v>
      </c>
      <c r="W4" s="8058" t="s">
        <v>1655</v>
      </c>
      <c r="X4" s="8058"/>
      <c r="Y4" s="8058" t="s">
        <v>1656</v>
      </c>
      <c r="Z4" s="8058"/>
      <c r="AA4" s="8049" t="s">
        <v>1657</v>
      </c>
      <c r="AB4" s="8049" t="s">
        <v>1658</v>
      </c>
      <c r="AC4" s="8049" t="s">
        <v>1659</v>
      </c>
      <c r="AD4" s="8049" t="s">
        <v>1660</v>
      </c>
      <c r="AE4" s="8051" t="s">
        <v>1661</v>
      </c>
      <c r="AF4" s="8053" t="s">
        <v>1662</v>
      </c>
    </row>
    <row r="5" spans="2:32" ht="133.5" thickBot="1" x14ac:dyDescent="0.3">
      <c r="B5" s="8062"/>
      <c r="C5" s="8063"/>
      <c r="D5" s="8064"/>
      <c r="E5" s="8064"/>
      <c r="F5" s="8066"/>
      <c r="G5" s="8050"/>
      <c r="H5" s="8050"/>
      <c r="I5" s="8050"/>
      <c r="J5" s="8050"/>
      <c r="K5" s="8050"/>
      <c r="L5" s="3571" t="s">
        <v>1663</v>
      </c>
      <c r="M5" s="3571" t="s">
        <v>1664</v>
      </c>
      <c r="N5" s="8050"/>
      <c r="O5" s="3571" t="s">
        <v>1665</v>
      </c>
      <c r="P5" s="3571" t="s">
        <v>1666</v>
      </c>
      <c r="Q5" s="8050"/>
      <c r="R5" s="8050"/>
      <c r="S5" s="8050"/>
      <c r="T5" s="3571" t="s">
        <v>1667</v>
      </c>
      <c r="U5" s="3571" t="s">
        <v>1668</v>
      </c>
      <c r="V5" s="8050"/>
      <c r="W5" s="3571" t="s">
        <v>1669</v>
      </c>
      <c r="X5" s="3571" t="s">
        <v>1670</v>
      </c>
      <c r="Y5" s="3571" t="s">
        <v>1671</v>
      </c>
      <c r="Z5" s="3571" t="s">
        <v>1672</v>
      </c>
      <c r="AA5" s="8050"/>
      <c r="AB5" s="8050"/>
      <c r="AC5" s="8050"/>
      <c r="AD5" s="8050"/>
      <c r="AE5" s="8052"/>
      <c r="AF5" s="8054"/>
    </row>
    <row r="6" spans="2:32" ht="15" customHeight="1" thickBot="1" x14ac:dyDescent="0.3">
      <c r="B6" s="8055">
        <v>1</v>
      </c>
      <c r="C6" s="8056"/>
      <c r="D6" s="8057"/>
      <c r="E6" s="8057"/>
      <c r="F6" s="3572">
        <v>2</v>
      </c>
      <c r="G6" s="3573">
        <v>3</v>
      </c>
      <c r="H6" s="3573">
        <v>4</v>
      </c>
      <c r="I6" s="3573">
        <v>5</v>
      </c>
      <c r="J6" s="3573">
        <v>6</v>
      </c>
      <c r="K6" s="3573">
        <v>7</v>
      </c>
      <c r="L6" s="3573">
        <v>8</v>
      </c>
      <c r="M6" s="3573">
        <v>9</v>
      </c>
      <c r="N6" s="3573">
        <v>10</v>
      </c>
      <c r="O6" s="3573">
        <v>11</v>
      </c>
      <c r="P6" s="3573">
        <v>12</v>
      </c>
      <c r="Q6" s="3573">
        <v>13</v>
      </c>
      <c r="R6" s="3573">
        <v>14</v>
      </c>
      <c r="S6" s="3573">
        <v>15</v>
      </c>
      <c r="T6" s="3573">
        <v>16</v>
      </c>
      <c r="U6" s="3573">
        <v>17</v>
      </c>
      <c r="V6" s="3573">
        <v>18</v>
      </c>
      <c r="W6" s="3573">
        <v>19</v>
      </c>
      <c r="X6" s="3573">
        <v>20</v>
      </c>
      <c r="Y6" s="3573">
        <v>21</v>
      </c>
      <c r="Z6" s="3573">
        <v>22</v>
      </c>
      <c r="AA6" s="3573">
        <v>23</v>
      </c>
      <c r="AB6" s="3573">
        <v>24</v>
      </c>
      <c r="AC6" s="3573">
        <v>25</v>
      </c>
      <c r="AD6" s="3573">
        <v>26</v>
      </c>
      <c r="AE6" s="3574">
        <v>27</v>
      </c>
      <c r="AF6" s="3575">
        <v>28</v>
      </c>
    </row>
    <row r="7" spans="2:32" ht="15.75" thickBot="1" x14ac:dyDescent="0.3">
      <c r="B7" s="8039" t="s">
        <v>1614</v>
      </c>
      <c r="C7" s="8042" t="s">
        <v>1673</v>
      </c>
      <c r="D7" s="8045" t="s">
        <v>119</v>
      </c>
      <c r="E7" s="8046"/>
      <c r="F7" s="3576">
        <v>15059</v>
      </c>
      <c r="G7" s="3577">
        <v>5</v>
      </c>
      <c r="H7" s="3578">
        <v>34</v>
      </c>
      <c r="I7" s="3578">
        <v>2022</v>
      </c>
      <c r="J7" s="3578">
        <v>2</v>
      </c>
      <c r="K7" s="3578">
        <v>3</v>
      </c>
      <c r="L7" s="3578">
        <v>217</v>
      </c>
      <c r="M7" s="3578">
        <v>168</v>
      </c>
      <c r="N7" s="3578">
        <v>27</v>
      </c>
      <c r="O7" s="3579">
        <v>2124</v>
      </c>
      <c r="P7" s="3579">
        <v>4409</v>
      </c>
      <c r="Q7" s="3578">
        <v>277</v>
      </c>
      <c r="R7" s="3578">
        <v>12</v>
      </c>
      <c r="S7" s="3578">
        <v>10</v>
      </c>
      <c r="T7" s="3578">
        <v>1742</v>
      </c>
      <c r="U7" s="3578">
        <v>59</v>
      </c>
      <c r="V7" s="3578">
        <v>3</v>
      </c>
      <c r="W7" s="3578">
        <v>120</v>
      </c>
      <c r="X7" s="3578">
        <v>10</v>
      </c>
      <c r="Y7" s="3578">
        <v>2038</v>
      </c>
      <c r="Z7" s="3578">
        <v>3</v>
      </c>
      <c r="AA7" s="3578">
        <v>38</v>
      </c>
      <c r="AB7" s="3578">
        <v>20</v>
      </c>
      <c r="AC7" s="3578">
        <v>99</v>
      </c>
      <c r="AD7" s="3579">
        <v>1460</v>
      </c>
      <c r="AE7" s="3579">
        <v>157</v>
      </c>
      <c r="AF7" s="3580">
        <v>207</v>
      </c>
    </row>
    <row r="8" spans="2:32" x14ac:dyDescent="0.25">
      <c r="B8" s="8040"/>
      <c r="C8" s="8043"/>
      <c r="D8" s="8030" t="s">
        <v>1674</v>
      </c>
      <c r="E8" s="8031"/>
      <c r="F8" s="3581">
        <v>1850</v>
      </c>
      <c r="G8" s="3582">
        <v>0</v>
      </c>
      <c r="H8" s="3583">
        <v>0</v>
      </c>
      <c r="I8" s="3583">
        <v>0</v>
      </c>
      <c r="J8" s="3583">
        <v>0</v>
      </c>
      <c r="K8" s="3583">
        <v>0</v>
      </c>
      <c r="L8" s="3583">
        <v>0</v>
      </c>
      <c r="M8" s="3583">
        <v>0</v>
      </c>
      <c r="N8" s="3583">
        <v>0</v>
      </c>
      <c r="O8" s="3584">
        <v>0</v>
      </c>
      <c r="P8" s="3584">
        <v>2</v>
      </c>
      <c r="Q8" s="3583">
        <v>0</v>
      </c>
      <c r="R8" s="3583">
        <v>0</v>
      </c>
      <c r="S8" s="3583">
        <v>0</v>
      </c>
      <c r="T8" s="3583">
        <v>0</v>
      </c>
      <c r="U8" s="3583">
        <v>0</v>
      </c>
      <c r="V8" s="3583">
        <v>0</v>
      </c>
      <c r="W8" s="3583">
        <v>7</v>
      </c>
      <c r="X8" s="3583">
        <v>4</v>
      </c>
      <c r="Y8" s="3583">
        <v>1429</v>
      </c>
      <c r="Z8" s="3583">
        <v>0</v>
      </c>
      <c r="AA8" s="3583">
        <v>0</v>
      </c>
      <c r="AB8" s="3583">
        <v>0</v>
      </c>
      <c r="AC8" s="3583">
        <v>0</v>
      </c>
      <c r="AD8" s="3585">
        <v>404</v>
      </c>
      <c r="AE8" s="3586">
        <v>4</v>
      </c>
      <c r="AF8" s="3587">
        <v>61</v>
      </c>
    </row>
    <row r="9" spans="2:32" x14ac:dyDescent="0.25">
      <c r="B9" s="8040"/>
      <c r="C9" s="8043"/>
      <c r="D9" s="8034" t="s">
        <v>1675</v>
      </c>
      <c r="E9" s="8035"/>
      <c r="F9" s="3588">
        <v>373</v>
      </c>
      <c r="G9" s="3589">
        <v>0</v>
      </c>
      <c r="H9" s="3590">
        <v>0</v>
      </c>
      <c r="I9" s="3590">
        <v>0</v>
      </c>
      <c r="J9" s="3590">
        <v>0</v>
      </c>
      <c r="K9" s="3590">
        <v>0</v>
      </c>
      <c r="L9" s="3590">
        <v>0</v>
      </c>
      <c r="M9" s="3590">
        <v>0</v>
      </c>
      <c r="N9" s="3590">
        <v>0</v>
      </c>
      <c r="O9" s="3591">
        <v>2</v>
      </c>
      <c r="P9" s="3591">
        <v>2</v>
      </c>
      <c r="Q9" s="3590">
        <v>1</v>
      </c>
      <c r="R9" s="3590">
        <v>0</v>
      </c>
      <c r="S9" s="3590">
        <v>0</v>
      </c>
      <c r="T9" s="3590">
        <v>0</v>
      </c>
      <c r="U9" s="3590">
        <v>0</v>
      </c>
      <c r="V9" s="3590">
        <v>0</v>
      </c>
      <c r="W9" s="3590">
        <v>51</v>
      </c>
      <c r="X9" s="3590">
        <v>1</v>
      </c>
      <c r="Y9" s="3590">
        <v>22</v>
      </c>
      <c r="Z9" s="3590">
        <v>0</v>
      </c>
      <c r="AA9" s="3590">
        <v>0</v>
      </c>
      <c r="AB9" s="3590">
        <v>0</v>
      </c>
      <c r="AC9" s="3590">
        <v>11</v>
      </c>
      <c r="AD9" s="3592">
        <v>283</v>
      </c>
      <c r="AE9" s="3593">
        <v>0</v>
      </c>
      <c r="AF9" s="3594">
        <v>19</v>
      </c>
    </row>
    <row r="10" spans="2:32" x14ac:dyDescent="0.25">
      <c r="B10" s="8040"/>
      <c r="C10" s="8043"/>
      <c r="D10" s="8034" t="s">
        <v>1676</v>
      </c>
      <c r="E10" s="8035"/>
      <c r="F10" s="3588">
        <v>1536</v>
      </c>
      <c r="G10" s="3589">
        <v>0</v>
      </c>
      <c r="H10" s="3590">
        <v>3</v>
      </c>
      <c r="I10" s="3590">
        <v>18</v>
      </c>
      <c r="J10" s="3590">
        <v>0</v>
      </c>
      <c r="K10" s="3590">
        <v>0</v>
      </c>
      <c r="L10" s="3590">
        <v>1</v>
      </c>
      <c r="M10" s="3590">
        <v>0</v>
      </c>
      <c r="N10" s="3590">
        <v>0</v>
      </c>
      <c r="O10" s="3591">
        <v>16</v>
      </c>
      <c r="P10" s="3591">
        <v>110</v>
      </c>
      <c r="Q10" s="3590">
        <v>45</v>
      </c>
      <c r="R10" s="3590">
        <v>0</v>
      </c>
      <c r="S10" s="3590">
        <v>0</v>
      </c>
      <c r="T10" s="3590">
        <v>20</v>
      </c>
      <c r="U10" s="3590">
        <v>3</v>
      </c>
      <c r="V10" s="3590">
        <v>1</v>
      </c>
      <c r="W10" s="3590">
        <v>41</v>
      </c>
      <c r="X10" s="3590">
        <v>4</v>
      </c>
      <c r="Y10" s="3590">
        <v>529</v>
      </c>
      <c r="Z10" s="3590">
        <v>2</v>
      </c>
      <c r="AA10" s="3590">
        <v>1</v>
      </c>
      <c r="AB10" s="3590">
        <v>0</v>
      </c>
      <c r="AC10" s="3590">
        <v>76</v>
      </c>
      <c r="AD10" s="3592">
        <v>645</v>
      </c>
      <c r="AE10" s="3593">
        <v>21</v>
      </c>
      <c r="AF10" s="3594">
        <v>12</v>
      </c>
    </row>
    <row r="11" spans="2:32" x14ac:dyDescent="0.25">
      <c r="B11" s="8040"/>
      <c r="C11" s="8043"/>
      <c r="D11" s="8034" t="s">
        <v>1677</v>
      </c>
      <c r="E11" s="8035"/>
      <c r="F11" s="3588">
        <v>1367</v>
      </c>
      <c r="G11" s="3589">
        <v>1</v>
      </c>
      <c r="H11" s="3590">
        <v>7</v>
      </c>
      <c r="I11" s="3590">
        <v>96</v>
      </c>
      <c r="J11" s="3590">
        <v>0</v>
      </c>
      <c r="K11" s="3590">
        <v>0</v>
      </c>
      <c r="L11" s="3590">
        <v>12</v>
      </c>
      <c r="M11" s="3590">
        <v>66</v>
      </c>
      <c r="N11" s="3590">
        <v>11</v>
      </c>
      <c r="O11" s="3591">
        <v>135</v>
      </c>
      <c r="P11" s="3591">
        <v>699</v>
      </c>
      <c r="Q11" s="3590">
        <v>93</v>
      </c>
      <c r="R11" s="3590">
        <v>0</v>
      </c>
      <c r="S11" s="3590">
        <v>1</v>
      </c>
      <c r="T11" s="3590">
        <v>182</v>
      </c>
      <c r="U11" s="3590">
        <v>2</v>
      </c>
      <c r="V11" s="3590">
        <v>0</v>
      </c>
      <c r="W11" s="3590">
        <v>1</v>
      </c>
      <c r="X11" s="3590">
        <v>0</v>
      </c>
      <c r="Y11" s="3590">
        <v>11</v>
      </c>
      <c r="Z11" s="3590">
        <v>0</v>
      </c>
      <c r="AA11" s="3590">
        <v>8</v>
      </c>
      <c r="AB11" s="3590">
        <v>0</v>
      </c>
      <c r="AC11" s="3590">
        <v>6</v>
      </c>
      <c r="AD11" s="3592">
        <v>22</v>
      </c>
      <c r="AE11" s="3593">
        <v>14</v>
      </c>
      <c r="AF11" s="3594">
        <v>1</v>
      </c>
    </row>
    <row r="12" spans="2:32" x14ac:dyDescent="0.25">
      <c r="B12" s="8040"/>
      <c r="C12" s="8043"/>
      <c r="D12" s="8034" t="s">
        <v>1678</v>
      </c>
      <c r="E12" s="8035"/>
      <c r="F12" s="3595">
        <v>9862</v>
      </c>
      <c r="G12" s="3596">
        <v>4</v>
      </c>
      <c r="H12" s="3597">
        <v>23</v>
      </c>
      <c r="I12" s="3597">
        <v>1908</v>
      </c>
      <c r="J12" s="3597">
        <v>2</v>
      </c>
      <c r="K12" s="3597">
        <v>3</v>
      </c>
      <c r="L12" s="3597">
        <v>204</v>
      </c>
      <c r="M12" s="3597">
        <v>102</v>
      </c>
      <c r="N12" s="3597">
        <v>16</v>
      </c>
      <c r="O12" s="3598">
        <v>1964</v>
      </c>
      <c r="P12" s="3598">
        <v>3592</v>
      </c>
      <c r="Q12" s="3597">
        <v>137</v>
      </c>
      <c r="R12" s="3597">
        <v>12</v>
      </c>
      <c r="S12" s="3597">
        <v>9</v>
      </c>
      <c r="T12" s="3597">
        <v>1539</v>
      </c>
      <c r="U12" s="3597">
        <v>53</v>
      </c>
      <c r="V12" s="3597">
        <v>2</v>
      </c>
      <c r="W12" s="3597">
        <v>16</v>
      </c>
      <c r="X12" s="3597">
        <v>0</v>
      </c>
      <c r="Y12" s="3597">
        <v>46</v>
      </c>
      <c r="Z12" s="3597">
        <v>1</v>
      </c>
      <c r="AA12" s="3597">
        <v>29</v>
      </c>
      <c r="AB12" s="3597">
        <v>20</v>
      </c>
      <c r="AC12" s="3597">
        <v>5</v>
      </c>
      <c r="AD12" s="3599">
        <v>60</v>
      </c>
      <c r="AE12" s="3600">
        <v>115</v>
      </c>
      <c r="AF12" s="3601">
        <v>0</v>
      </c>
    </row>
    <row r="13" spans="2:32" x14ac:dyDescent="0.25">
      <c r="B13" s="8040"/>
      <c r="C13" s="8043"/>
      <c r="D13" s="8034" t="s">
        <v>1679</v>
      </c>
      <c r="E13" s="8035"/>
      <c r="F13" s="3595">
        <v>9</v>
      </c>
      <c r="G13" s="3596">
        <v>0</v>
      </c>
      <c r="H13" s="3597">
        <v>1</v>
      </c>
      <c r="I13" s="3597">
        <v>0</v>
      </c>
      <c r="J13" s="3597">
        <v>0</v>
      </c>
      <c r="K13" s="3597">
        <v>0</v>
      </c>
      <c r="L13" s="3597">
        <v>0</v>
      </c>
      <c r="M13" s="3597">
        <v>0</v>
      </c>
      <c r="N13" s="3597">
        <v>0</v>
      </c>
      <c r="O13" s="3598">
        <v>4</v>
      </c>
      <c r="P13" s="3598">
        <v>3</v>
      </c>
      <c r="Q13" s="3597">
        <v>0</v>
      </c>
      <c r="R13" s="3597">
        <v>0</v>
      </c>
      <c r="S13" s="3597">
        <v>0</v>
      </c>
      <c r="T13" s="3597">
        <v>0</v>
      </c>
      <c r="U13" s="3597">
        <v>0</v>
      </c>
      <c r="V13" s="3597">
        <v>0</v>
      </c>
      <c r="W13" s="3597">
        <v>0</v>
      </c>
      <c r="X13" s="3597">
        <v>0</v>
      </c>
      <c r="Y13" s="3597">
        <v>0</v>
      </c>
      <c r="Z13" s="3597">
        <v>0</v>
      </c>
      <c r="AA13" s="3597">
        <v>0</v>
      </c>
      <c r="AB13" s="3597">
        <v>0</v>
      </c>
      <c r="AC13" s="3597">
        <v>0</v>
      </c>
      <c r="AD13" s="3599">
        <v>0</v>
      </c>
      <c r="AE13" s="3600">
        <v>1</v>
      </c>
      <c r="AF13" s="3601">
        <v>0</v>
      </c>
    </row>
    <row r="14" spans="2:32" x14ac:dyDescent="0.25">
      <c r="B14" s="8040"/>
      <c r="C14" s="8043"/>
      <c r="D14" s="8047" t="s">
        <v>1637</v>
      </c>
      <c r="E14" s="3602" t="s">
        <v>1625</v>
      </c>
      <c r="F14" s="3595">
        <v>6</v>
      </c>
      <c r="G14" s="3596">
        <v>0</v>
      </c>
      <c r="H14" s="3597">
        <v>0</v>
      </c>
      <c r="I14" s="3597">
        <v>0</v>
      </c>
      <c r="J14" s="3597">
        <v>0</v>
      </c>
      <c r="K14" s="3597">
        <v>0</v>
      </c>
      <c r="L14" s="3597">
        <v>0</v>
      </c>
      <c r="M14" s="3597">
        <v>0</v>
      </c>
      <c r="N14" s="3597">
        <v>0</v>
      </c>
      <c r="O14" s="3598">
        <v>0</v>
      </c>
      <c r="P14" s="3598">
        <v>1</v>
      </c>
      <c r="Q14" s="3597">
        <v>1</v>
      </c>
      <c r="R14" s="3597">
        <v>0</v>
      </c>
      <c r="S14" s="3597">
        <v>0</v>
      </c>
      <c r="T14" s="3597">
        <v>1</v>
      </c>
      <c r="U14" s="3597">
        <v>0</v>
      </c>
      <c r="V14" s="3597">
        <v>0</v>
      </c>
      <c r="W14" s="3597">
        <v>0</v>
      </c>
      <c r="X14" s="3597">
        <v>0</v>
      </c>
      <c r="Y14" s="3597">
        <v>0</v>
      </c>
      <c r="Z14" s="3597">
        <v>0</v>
      </c>
      <c r="AA14" s="3597">
        <v>0</v>
      </c>
      <c r="AB14" s="3597">
        <v>0</v>
      </c>
      <c r="AC14" s="3597">
        <v>0</v>
      </c>
      <c r="AD14" s="3599">
        <v>2</v>
      </c>
      <c r="AE14" s="3600">
        <v>1</v>
      </c>
      <c r="AF14" s="3601">
        <v>0</v>
      </c>
    </row>
    <row r="15" spans="2:32" x14ac:dyDescent="0.25">
      <c r="B15" s="8040"/>
      <c r="C15" s="8043"/>
      <c r="D15" s="8048"/>
      <c r="E15" s="3602" t="s">
        <v>1639</v>
      </c>
      <c r="F15" s="3595">
        <v>0</v>
      </c>
      <c r="G15" s="3596">
        <v>0</v>
      </c>
      <c r="H15" s="3597">
        <v>0</v>
      </c>
      <c r="I15" s="3597">
        <v>0</v>
      </c>
      <c r="J15" s="3597">
        <v>0</v>
      </c>
      <c r="K15" s="3597">
        <v>0</v>
      </c>
      <c r="L15" s="3597">
        <v>0</v>
      </c>
      <c r="M15" s="3597">
        <v>0</v>
      </c>
      <c r="N15" s="3597">
        <v>0</v>
      </c>
      <c r="O15" s="3598">
        <v>0</v>
      </c>
      <c r="P15" s="3598">
        <v>0</v>
      </c>
      <c r="Q15" s="3597">
        <v>0</v>
      </c>
      <c r="R15" s="3597">
        <v>0</v>
      </c>
      <c r="S15" s="3597">
        <v>0</v>
      </c>
      <c r="T15" s="3597">
        <v>0</v>
      </c>
      <c r="U15" s="3597">
        <v>0</v>
      </c>
      <c r="V15" s="3597">
        <v>0</v>
      </c>
      <c r="W15" s="3597">
        <v>0</v>
      </c>
      <c r="X15" s="3597">
        <v>0</v>
      </c>
      <c r="Y15" s="3597">
        <v>0</v>
      </c>
      <c r="Z15" s="3597">
        <v>0</v>
      </c>
      <c r="AA15" s="3597">
        <v>0</v>
      </c>
      <c r="AB15" s="3597">
        <v>0</v>
      </c>
      <c r="AC15" s="3597">
        <v>0</v>
      </c>
      <c r="AD15" s="3599">
        <v>0</v>
      </c>
      <c r="AE15" s="3600">
        <v>0</v>
      </c>
      <c r="AF15" s="3601">
        <v>1</v>
      </c>
    </row>
    <row r="16" spans="2:32" x14ac:dyDescent="0.25">
      <c r="B16" s="8040"/>
      <c r="C16" s="8043"/>
      <c r="D16" s="8048"/>
      <c r="E16" s="3602" t="s">
        <v>1640</v>
      </c>
      <c r="F16" s="3595">
        <v>5</v>
      </c>
      <c r="G16" s="3596">
        <v>0</v>
      </c>
      <c r="H16" s="3597">
        <v>0</v>
      </c>
      <c r="I16" s="3597">
        <v>0</v>
      </c>
      <c r="J16" s="3597">
        <v>0</v>
      </c>
      <c r="K16" s="3597">
        <v>0</v>
      </c>
      <c r="L16" s="3597">
        <v>0</v>
      </c>
      <c r="M16" s="3597">
        <v>0</v>
      </c>
      <c r="N16" s="3597">
        <v>0</v>
      </c>
      <c r="O16" s="3598">
        <v>2</v>
      </c>
      <c r="P16" s="3598">
        <v>0</v>
      </c>
      <c r="Q16" s="3597">
        <v>0</v>
      </c>
      <c r="R16" s="3597">
        <v>0</v>
      </c>
      <c r="S16" s="3597">
        <v>0</v>
      </c>
      <c r="T16" s="3597">
        <v>0</v>
      </c>
      <c r="U16" s="3597">
        <v>1</v>
      </c>
      <c r="V16" s="3597">
        <v>0</v>
      </c>
      <c r="W16" s="3597">
        <v>0</v>
      </c>
      <c r="X16" s="3597">
        <v>0</v>
      </c>
      <c r="Y16" s="3597">
        <v>0</v>
      </c>
      <c r="Z16" s="3597">
        <v>0</v>
      </c>
      <c r="AA16" s="3597">
        <v>0</v>
      </c>
      <c r="AB16" s="3597">
        <v>0</v>
      </c>
      <c r="AC16" s="3597">
        <v>0</v>
      </c>
      <c r="AD16" s="3599">
        <v>1</v>
      </c>
      <c r="AE16" s="3600">
        <v>1</v>
      </c>
      <c r="AF16" s="3601">
        <v>0</v>
      </c>
    </row>
    <row r="17" spans="2:32" ht="15.75" thickBot="1" x14ac:dyDescent="0.3">
      <c r="B17" s="8040"/>
      <c r="C17" s="8044"/>
      <c r="D17" s="8032" t="s">
        <v>1680</v>
      </c>
      <c r="E17" s="8033"/>
      <c r="F17" s="3595">
        <v>51</v>
      </c>
      <c r="G17" s="3596">
        <v>0</v>
      </c>
      <c r="H17" s="3597">
        <v>0</v>
      </c>
      <c r="I17" s="3597">
        <v>0</v>
      </c>
      <c r="J17" s="3597">
        <v>0</v>
      </c>
      <c r="K17" s="3597">
        <v>0</v>
      </c>
      <c r="L17" s="3597">
        <v>0</v>
      </c>
      <c r="M17" s="3597">
        <v>0</v>
      </c>
      <c r="N17" s="3597">
        <v>0</v>
      </c>
      <c r="O17" s="3598">
        <v>1</v>
      </c>
      <c r="P17" s="3598">
        <v>0</v>
      </c>
      <c r="Q17" s="3597">
        <v>0</v>
      </c>
      <c r="R17" s="3597">
        <v>0</v>
      </c>
      <c r="S17" s="3597">
        <v>0</v>
      </c>
      <c r="T17" s="3597">
        <v>0</v>
      </c>
      <c r="U17" s="3597">
        <v>0</v>
      </c>
      <c r="V17" s="3597">
        <v>0</v>
      </c>
      <c r="W17" s="3597">
        <v>4</v>
      </c>
      <c r="X17" s="3597">
        <v>1</v>
      </c>
      <c r="Y17" s="3597">
        <v>1</v>
      </c>
      <c r="Z17" s="3597">
        <v>0</v>
      </c>
      <c r="AA17" s="3597">
        <v>0</v>
      </c>
      <c r="AB17" s="3597">
        <v>0</v>
      </c>
      <c r="AC17" s="3597">
        <v>1</v>
      </c>
      <c r="AD17" s="3599">
        <v>43</v>
      </c>
      <c r="AE17" s="3600">
        <v>0</v>
      </c>
      <c r="AF17" s="3601">
        <v>113</v>
      </c>
    </row>
    <row r="18" spans="2:32" x14ac:dyDescent="0.25">
      <c r="B18" s="8040"/>
      <c r="C18" s="8036" t="s">
        <v>1681</v>
      </c>
      <c r="D18" s="8030" t="s">
        <v>1682</v>
      </c>
      <c r="E18" s="8031"/>
      <c r="F18" s="3603">
        <v>10072</v>
      </c>
      <c r="G18" s="3604">
        <v>0</v>
      </c>
      <c r="H18" s="3605">
        <v>18</v>
      </c>
      <c r="I18" s="3605">
        <v>1119</v>
      </c>
      <c r="J18" s="3605">
        <v>1</v>
      </c>
      <c r="K18" s="3605">
        <v>1</v>
      </c>
      <c r="L18" s="3605">
        <v>180</v>
      </c>
      <c r="M18" s="3605">
        <v>142</v>
      </c>
      <c r="N18" s="3605">
        <v>13</v>
      </c>
      <c r="O18" s="3606">
        <v>1234</v>
      </c>
      <c r="P18" s="3606">
        <v>2573</v>
      </c>
      <c r="Q18" s="3605">
        <v>220</v>
      </c>
      <c r="R18" s="3605">
        <v>2</v>
      </c>
      <c r="S18" s="3605">
        <v>4</v>
      </c>
      <c r="T18" s="3606">
        <v>1102</v>
      </c>
      <c r="U18" s="3605">
        <v>25</v>
      </c>
      <c r="V18" s="3605">
        <v>1</v>
      </c>
      <c r="W18" s="3605">
        <v>3</v>
      </c>
      <c r="X18" s="3605">
        <v>6</v>
      </c>
      <c r="Y18" s="3605">
        <v>1908</v>
      </c>
      <c r="Z18" s="3605">
        <v>3</v>
      </c>
      <c r="AA18" s="3605">
        <v>26</v>
      </c>
      <c r="AB18" s="3605">
        <v>18</v>
      </c>
      <c r="AC18" s="3605">
        <v>31</v>
      </c>
      <c r="AD18" s="3607">
        <v>1338</v>
      </c>
      <c r="AE18" s="3608">
        <v>104</v>
      </c>
      <c r="AF18" s="3609">
        <v>154</v>
      </c>
    </row>
    <row r="19" spans="2:32" x14ac:dyDescent="0.25">
      <c r="B19" s="8040"/>
      <c r="C19" s="8037"/>
      <c r="D19" s="8034" t="s">
        <v>1683</v>
      </c>
      <c r="E19" s="8035"/>
      <c r="F19" s="3610">
        <v>1790</v>
      </c>
      <c r="G19" s="3589">
        <v>3</v>
      </c>
      <c r="H19" s="3590">
        <v>1</v>
      </c>
      <c r="I19" s="3590">
        <v>401</v>
      </c>
      <c r="J19" s="3590">
        <v>1</v>
      </c>
      <c r="K19" s="3590">
        <v>1</v>
      </c>
      <c r="L19" s="3590">
        <v>5</v>
      </c>
      <c r="M19" s="3590">
        <v>7</v>
      </c>
      <c r="N19" s="3590">
        <v>1</v>
      </c>
      <c r="O19" s="3591">
        <v>414</v>
      </c>
      <c r="P19" s="3591">
        <v>611</v>
      </c>
      <c r="Q19" s="3590">
        <v>11</v>
      </c>
      <c r="R19" s="3590">
        <v>0</v>
      </c>
      <c r="S19" s="3590">
        <v>0</v>
      </c>
      <c r="T19" s="3591">
        <v>132</v>
      </c>
      <c r="U19" s="3590">
        <v>1</v>
      </c>
      <c r="V19" s="3590">
        <v>0</v>
      </c>
      <c r="W19" s="3590">
        <v>116</v>
      </c>
      <c r="X19" s="3590">
        <v>3</v>
      </c>
      <c r="Y19" s="3590">
        <v>0</v>
      </c>
      <c r="Z19" s="3590">
        <v>0</v>
      </c>
      <c r="AA19" s="3590">
        <v>1</v>
      </c>
      <c r="AB19" s="3590">
        <v>1</v>
      </c>
      <c r="AC19" s="3590">
        <v>60</v>
      </c>
      <c r="AD19" s="3592">
        <v>8</v>
      </c>
      <c r="AE19" s="3593">
        <v>12</v>
      </c>
      <c r="AF19" s="3611">
        <v>1</v>
      </c>
    </row>
    <row r="20" spans="2:32" x14ac:dyDescent="0.25">
      <c r="B20" s="8040"/>
      <c r="C20" s="8037"/>
      <c r="D20" s="8034" t="s">
        <v>1684</v>
      </c>
      <c r="E20" s="8035"/>
      <c r="F20" s="3610">
        <v>69</v>
      </c>
      <c r="G20" s="3589">
        <v>0</v>
      </c>
      <c r="H20" s="3590">
        <v>4</v>
      </c>
      <c r="I20" s="3590">
        <v>15</v>
      </c>
      <c r="J20" s="3590">
        <v>0</v>
      </c>
      <c r="K20" s="3590">
        <v>0</v>
      </c>
      <c r="L20" s="3590">
        <v>0</v>
      </c>
      <c r="M20" s="3590">
        <v>0</v>
      </c>
      <c r="N20" s="3590">
        <v>0</v>
      </c>
      <c r="O20" s="3591">
        <v>18</v>
      </c>
      <c r="P20" s="3591">
        <v>5</v>
      </c>
      <c r="Q20" s="3590">
        <v>1</v>
      </c>
      <c r="R20" s="3590">
        <v>0</v>
      </c>
      <c r="S20" s="3590">
        <v>0</v>
      </c>
      <c r="T20" s="3591">
        <v>20</v>
      </c>
      <c r="U20" s="3590">
        <v>0</v>
      </c>
      <c r="V20" s="3590">
        <v>0</v>
      </c>
      <c r="W20" s="3590">
        <v>0</v>
      </c>
      <c r="X20" s="3590">
        <v>0</v>
      </c>
      <c r="Y20" s="3590">
        <v>0</v>
      </c>
      <c r="Z20" s="3590">
        <v>0</v>
      </c>
      <c r="AA20" s="3590">
        <v>0</v>
      </c>
      <c r="AB20" s="3590">
        <v>1</v>
      </c>
      <c r="AC20" s="3590">
        <v>0</v>
      </c>
      <c r="AD20" s="3592">
        <v>1</v>
      </c>
      <c r="AE20" s="3593">
        <v>4</v>
      </c>
      <c r="AF20" s="3611">
        <v>0</v>
      </c>
    </row>
    <row r="21" spans="2:32" x14ac:dyDescent="0.25">
      <c r="B21" s="8040"/>
      <c r="C21" s="8037"/>
      <c r="D21" s="8034" t="s">
        <v>1685</v>
      </c>
      <c r="E21" s="8035"/>
      <c r="F21" s="3610">
        <v>15</v>
      </c>
      <c r="G21" s="3589">
        <v>0</v>
      </c>
      <c r="H21" s="3590">
        <v>0</v>
      </c>
      <c r="I21" s="3590">
        <v>3</v>
      </c>
      <c r="J21" s="3590">
        <v>0</v>
      </c>
      <c r="K21" s="3590">
        <v>0</v>
      </c>
      <c r="L21" s="3590">
        <v>1</v>
      </c>
      <c r="M21" s="3590">
        <v>0</v>
      </c>
      <c r="N21" s="3590">
        <v>0</v>
      </c>
      <c r="O21" s="3591">
        <v>2</v>
      </c>
      <c r="P21" s="3591">
        <v>8</v>
      </c>
      <c r="Q21" s="3590">
        <v>0</v>
      </c>
      <c r="R21" s="3590">
        <v>0</v>
      </c>
      <c r="S21" s="3590">
        <v>0</v>
      </c>
      <c r="T21" s="3591">
        <v>1</v>
      </c>
      <c r="U21" s="3590">
        <v>0</v>
      </c>
      <c r="V21" s="3590">
        <v>0</v>
      </c>
      <c r="W21" s="3590">
        <v>0</v>
      </c>
      <c r="X21" s="3590">
        <v>0</v>
      </c>
      <c r="Y21" s="3590">
        <v>0</v>
      </c>
      <c r="Z21" s="3590">
        <v>0</v>
      </c>
      <c r="AA21" s="3590">
        <v>0</v>
      </c>
      <c r="AB21" s="3590">
        <v>0</v>
      </c>
      <c r="AC21" s="3590">
        <v>0</v>
      </c>
      <c r="AD21" s="3592">
        <v>0</v>
      </c>
      <c r="AE21" s="3593">
        <v>0</v>
      </c>
      <c r="AF21" s="3611">
        <v>0</v>
      </c>
    </row>
    <row r="22" spans="2:32" x14ac:dyDescent="0.25">
      <c r="B22" s="8040"/>
      <c r="C22" s="8037"/>
      <c r="D22" s="8034" t="s">
        <v>1686</v>
      </c>
      <c r="E22" s="8035"/>
      <c r="F22" s="3610">
        <v>49</v>
      </c>
      <c r="G22" s="3589">
        <v>0</v>
      </c>
      <c r="H22" s="3590">
        <v>0</v>
      </c>
      <c r="I22" s="3590">
        <v>13</v>
      </c>
      <c r="J22" s="3590">
        <v>0</v>
      </c>
      <c r="K22" s="3590">
        <v>0</v>
      </c>
      <c r="L22" s="3590">
        <v>0</v>
      </c>
      <c r="M22" s="3590">
        <v>0</v>
      </c>
      <c r="N22" s="3590">
        <v>0</v>
      </c>
      <c r="O22" s="3591">
        <v>9</v>
      </c>
      <c r="P22" s="3591">
        <v>19</v>
      </c>
      <c r="Q22" s="3590">
        <v>2</v>
      </c>
      <c r="R22" s="3590">
        <v>0</v>
      </c>
      <c r="S22" s="3590">
        <v>0</v>
      </c>
      <c r="T22" s="3591">
        <v>5</v>
      </c>
      <c r="U22" s="3590">
        <v>1</v>
      </c>
      <c r="V22" s="3590">
        <v>0</v>
      </c>
      <c r="W22" s="3590">
        <v>0</v>
      </c>
      <c r="X22" s="3590">
        <v>0</v>
      </c>
      <c r="Y22" s="3590">
        <v>0</v>
      </c>
      <c r="Z22" s="3590">
        <v>0</v>
      </c>
      <c r="AA22" s="3590">
        <v>0</v>
      </c>
      <c r="AB22" s="3590">
        <v>0</v>
      </c>
      <c r="AC22" s="3590">
        <v>0</v>
      </c>
      <c r="AD22" s="3592">
        <v>0</v>
      </c>
      <c r="AE22" s="3593">
        <v>0</v>
      </c>
      <c r="AF22" s="3611">
        <v>0</v>
      </c>
    </row>
    <row r="23" spans="2:32" ht="15.75" thickBot="1" x14ac:dyDescent="0.3">
      <c r="B23" s="8040"/>
      <c r="C23" s="8038"/>
      <c r="D23" s="8032" t="s">
        <v>1687</v>
      </c>
      <c r="E23" s="8033"/>
      <c r="F23" s="3612">
        <v>3064</v>
      </c>
      <c r="G23" s="3613">
        <v>2</v>
      </c>
      <c r="H23" s="3614">
        <v>11</v>
      </c>
      <c r="I23" s="3614">
        <v>471</v>
      </c>
      <c r="J23" s="3614">
        <v>0</v>
      </c>
      <c r="K23" s="3614">
        <v>1</v>
      </c>
      <c r="L23" s="3614">
        <v>31</v>
      </c>
      <c r="M23" s="3614">
        <v>19</v>
      </c>
      <c r="N23" s="3614">
        <v>13</v>
      </c>
      <c r="O23" s="3615">
        <v>447</v>
      </c>
      <c r="P23" s="3615">
        <v>1193</v>
      </c>
      <c r="Q23" s="3614">
        <v>43</v>
      </c>
      <c r="R23" s="3614">
        <v>10</v>
      </c>
      <c r="S23" s="3614">
        <v>6</v>
      </c>
      <c r="T23" s="3615">
        <v>482</v>
      </c>
      <c r="U23" s="3614">
        <v>32</v>
      </c>
      <c r="V23" s="3614">
        <v>2</v>
      </c>
      <c r="W23" s="3614">
        <v>1</v>
      </c>
      <c r="X23" s="3614">
        <v>1</v>
      </c>
      <c r="Y23" s="3614">
        <v>130</v>
      </c>
      <c r="Z23" s="3614">
        <v>0</v>
      </c>
      <c r="AA23" s="3614">
        <v>11</v>
      </c>
      <c r="AB23" s="3614">
        <v>0</v>
      </c>
      <c r="AC23" s="3614">
        <v>8</v>
      </c>
      <c r="AD23" s="3616">
        <v>113</v>
      </c>
      <c r="AE23" s="3617">
        <v>37</v>
      </c>
      <c r="AF23" s="3618">
        <v>52</v>
      </c>
    </row>
    <row r="24" spans="2:32" x14ac:dyDescent="0.25">
      <c r="B24" s="8040"/>
      <c r="C24" s="8036" t="s">
        <v>1688</v>
      </c>
      <c r="D24" s="8030" t="s">
        <v>1689</v>
      </c>
      <c r="E24" s="8031"/>
      <c r="F24" s="3619">
        <v>13060</v>
      </c>
      <c r="G24" s="3604">
        <v>5</v>
      </c>
      <c r="H24" s="3605">
        <v>31</v>
      </c>
      <c r="I24" s="3606">
        <v>1618</v>
      </c>
      <c r="J24" s="3605">
        <v>1</v>
      </c>
      <c r="K24" s="3605">
        <v>3</v>
      </c>
      <c r="L24" s="3605">
        <v>215</v>
      </c>
      <c r="M24" s="3605">
        <v>162</v>
      </c>
      <c r="N24" s="3605">
        <v>19</v>
      </c>
      <c r="O24" s="3605">
        <v>1237</v>
      </c>
      <c r="P24" s="3605">
        <v>3828</v>
      </c>
      <c r="Q24" s="3605">
        <v>270</v>
      </c>
      <c r="R24" s="3605">
        <v>6</v>
      </c>
      <c r="S24" s="3605">
        <v>9</v>
      </c>
      <c r="T24" s="3605">
        <v>1676</v>
      </c>
      <c r="U24" s="3605">
        <v>54</v>
      </c>
      <c r="V24" s="3605">
        <v>3</v>
      </c>
      <c r="W24" s="3605">
        <v>118</v>
      </c>
      <c r="X24" s="3605">
        <v>10</v>
      </c>
      <c r="Y24" s="3605">
        <v>2030</v>
      </c>
      <c r="Z24" s="3605">
        <v>3</v>
      </c>
      <c r="AA24" s="3605">
        <v>33</v>
      </c>
      <c r="AB24" s="3605">
        <v>18</v>
      </c>
      <c r="AC24" s="3605">
        <v>99</v>
      </c>
      <c r="AD24" s="3607">
        <v>1458</v>
      </c>
      <c r="AE24" s="3608">
        <v>154</v>
      </c>
      <c r="AF24" s="3620">
        <v>201</v>
      </c>
    </row>
    <row r="25" spans="2:32" x14ac:dyDescent="0.25">
      <c r="B25" s="8040"/>
      <c r="C25" s="8037"/>
      <c r="D25" s="8034" t="s">
        <v>1690</v>
      </c>
      <c r="E25" s="8035"/>
      <c r="F25" s="3588">
        <v>1416</v>
      </c>
      <c r="G25" s="3589">
        <v>0</v>
      </c>
      <c r="H25" s="3590">
        <v>0</v>
      </c>
      <c r="I25" s="3591">
        <v>255</v>
      </c>
      <c r="J25" s="3590">
        <v>1</v>
      </c>
      <c r="K25" s="3590">
        <v>0</v>
      </c>
      <c r="L25" s="3590">
        <v>2</v>
      </c>
      <c r="M25" s="3590">
        <v>4</v>
      </c>
      <c r="N25" s="3590">
        <v>6</v>
      </c>
      <c r="O25" s="3590">
        <v>624</v>
      </c>
      <c r="P25" s="3597">
        <v>444</v>
      </c>
      <c r="Q25" s="3590">
        <v>7</v>
      </c>
      <c r="R25" s="3590">
        <v>0</v>
      </c>
      <c r="S25" s="3590">
        <v>0</v>
      </c>
      <c r="T25" s="3590">
        <v>55</v>
      </c>
      <c r="U25" s="3590">
        <v>5</v>
      </c>
      <c r="V25" s="3590">
        <v>0</v>
      </c>
      <c r="W25" s="3590">
        <v>1</v>
      </c>
      <c r="X25" s="3590">
        <v>0</v>
      </c>
      <c r="Y25" s="3590">
        <v>5</v>
      </c>
      <c r="Z25" s="3590">
        <v>0</v>
      </c>
      <c r="AA25" s="3590">
        <v>2</v>
      </c>
      <c r="AB25" s="3590">
        <v>0</v>
      </c>
      <c r="AC25" s="3590">
        <v>0</v>
      </c>
      <c r="AD25" s="3592">
        <v>2</v>
      </c>
      <c r="AE25" s="3593">
        <v>3</v>
      </c>
      <c r="AF25" s="3594">
        <v>2</v>
      </c>
    </row>
    <row r="26" spans="2:32" ht="15.75" thickBot="1" x14ac:dyDescent="0.3">
      <c r="B26" s="8040"/>
      <c r="C26" s="8038"/>
      <c r="D26" s="8032" t="s">
        <v>1691</v>
      </c>
      <c r="E26" s="8033"/>
      <c r="F26" s="3621">
        <v>583</v>
      </c>
      <c r="G26" s="3613">
        <v>0</v>
      </c>
      <c r="H26" s="3614">
        <v>3</v>
      </c>
      <c r="I26" s="3615">
        <v>149</v>
      </c>
      <c r="J26" s="3614">
        <v>0</v>
      </c>
      <c r="K26" s="3614">
        <v>0</v>
      </c>
      <c r="L26" s="3614">
        <v>0</v>
      </c>
      <c r="M26" s="3614">
        <v>2</v>
      </c>
      <c r="N26" s="3614">
        <v>2</v>
      </c>
      <c r="O26" s="3614">
        <v>263</v>
      </c>
      <c r="P26" s="3614">
        <v>137</v>
      </c>
      <c r="Q26" s="3614">
        <v>0</v>
      </c>
      <c r="R26" s="3614">
        <v>6</v>
      </c>
      <c r="S26" s="3614">
        <v>1</v>
      </c>
      <c r="T26" s="3614">
        <v>11</v>
      </c>
      <c r="U26" s="3614">
        <v>0</v>
      </c>
      <c r="V26" s="3614">
        <v>0</v>
      </c>
      <c r="W26" s="3614">
        <v>1</v>
      </c>
      <c r="X26" s="3614">
        <v>0</v>
      </c>
      <c r="Y26" s="3614">
        <v>3</v>
      </c>
      <c r="Z26" s="3614">
        <v>0</v>
      </c>
      <c r="AA26" s="3614">
        <v>3</v>
      </c>
      <c r="AB26" s="3614">
        <v>2</v>
      </c>
      <c r="AC26" s="3614">
        <v>0</v>
      </c>
      <c r="AD26" s="3616">
        <v>0</v>
      </c>
      <c r="AE26" s="3617">
        <v>0</v>
      </c>
      <c r="AF26" s="3622">
        <v>4</v>
      </c>
    </row>
    <row r="27" spans="2:32" x14ac:dyDescent="0.25">
      <c r="B27" s="8040"/>
      <c r="C27" s="8028" t="s">
        <v>1692</v>
      </c>
      <c r="D27" s="8030" t="s">
        <v>1693</v>
      </c>
      <c r="E27" s="8031"/>
      <c r="F27" s="3619">
        <v>4935</v>
      </c>
      <c r="G27" s="3604">
        <v>2</v>
      </c>
      <c r="H27" s="3605">
        <v>0</v>
      </c>
      <c r="I27" s="3605">
        <v>651</v>
      </c>
      <c r="J27" s="3605">
        <v>2</v>
      </c>
      <c r="K27" s="3605">
        <v>1</v>
      </c>
      <c r="L27" s="3605">
        <v>53</v>
      </c>
      <c r="M27" s="3605">
        <v>8</v>
      </c>
      <c r="N27" s="3605">
        <v>0</v>
      </c>
      <c r="O27" s="3605">
        <v>646</v>
      </c>
      <c r="P27" s="3623">
        <v>1029</v>
      </c>
      <c r="Q27" s="3605">
        <v>72</v>
      </c>
      <c r="R27" s="3605">
        <v>0</v>
      </c>
      <c r="S27" s="3605">
        <v>1</v>
      </c>
      <c r="T27" s="3605">
        <v>739</v>
      </c>
      <c r="U27" s="3605">
        <v>7</v>
      </c>
      <c r="V27" s="3605">
        <v>0</v>
      </c>
      <c r="W27" s="3605">
        <v>6</v>
      </c>
      <c r="X27" s="3605">
        <v>0</v>
      </c>
      <c r="Y27" s="3605">
        <v>1689</v>
      </c>
      <c r="Z27" s="3605">
        <v>1</v>
      </c>
      <c r="AA27" s="3605">
        <v>6</v>
      </c>
      <c r="AB27" s="3605">
        <v>2</v>
      </c>
      <c r="AC27" s="3605">
        <v>1</v>
      </c>
      <c r="AD27" s="3624">
        <v>4</v>
      </c>
      <c r="AE27" s="3625">
        <v>15</v>
      </c>
      <c r="AF27" s="3620">
        <v>8</v>
      </c>
    </row>
    <row r="28" spans="2:32" ht="15.75" thickBot="1" x14ac:dyDescent="0.3">
      <c r="B28" s="8041"/>
      <c r="C28" s="8029"/>
      <c r="D28" s="8032" t="s">
        <v>1694</v>
      </c>
      <c r="E28" s="8033"/>
      <c r="F28" s="3621">
        <v>11</v>
      </c>
      <c r="G28" s="3613">
        <v>0</v>
      </c>
      <c r="H28" s="3614">
        <v>0</v>
      </c>
      <c r="I28" s="3614">
        <v>2</v>
      </c>
      <c r="J28" s="3614">
        <v>0</v>
      </c>
      <c r="K28" s="3614">
        <v>0</v>
      </c>
      <c r="L28" s="3614">
        <v>0</v>
      </c>
      <c r="M28" s="3614">
        <v>0</v>
      </c>
      <c r="N28" s="3614">
        <v>0</v>
      </c>
      <c r="O28" s="3614">
        <v>0</v>
      </c>
      <c r="P28" s="3614">
        <v>2</v>
      </c>
      <c r="Q28" s="3614">
        <v>0</v>
      </c>
      <c r="R28" s="3614">
        <v>0</v>
      </c>
      <c r="S28" s="3614">
        <v>0</v>
      </c>
      <c r="T28" s="3614">
        <v>6</v>
      </c>
      <c r="U28" s="3614">
        <v>0</v>
      </c>
      <c r="V28" s="3614">
        <v>0</v>
      </c>
      <c r="W28" s="3614">
        <v>0</v>
      </c>
      <c r="X28" s="3614">
        <v>0</v>
      </c>
      <c r="Y28" s="3614">
        <v>0</v>
      </c>
      <c r="Z28" s="3614">
        <v>1</v>
      </c>
      <c r="AA28" s="3614">
        <v>0</v>
      </c>
      <c r="AB28" s="3614">
        <v>0</v>
      </c>
      <c r="AC28" s="3614">
        <v>0</v>
      </c>
      <c r="AD28" s="3626">
        <v>0</v>
      </c>
      <c r="AE28" s="3627">
        <v>0</v>
      </c>
      <c r="AF28" s="3622">
        <v>0</v>
      </c>
    </row>
  </sheetData>
  <mergeCells count="49">
    <mergeCell ref="Y4:Z4"/>
    <mergeCell ref="AA4:AA5"/>
    <mergeCell ref="K4:K5"/>
    <mergeCell ref="L4:M4"/>
    <mergeCell ref="N4:N5"/>
    <mergeCell ref="O4:P4"/>
    <mergeCell ref="Q4:Q5"/>
    <mergeCell ref="R4:R5"/>
    <mergeCell ref="B6:E6"/>
    <mergeCell ref="S4:S5"/>
    <mergeCell ref="T4:U4"/>
    <mergeCell ref="V4:V5"/>
    <mergeCell ref="W4:X4"/>
    <mergeCell ref="B4:E5"/>
    <mergeCell ref="F4:F5"/>
    <mergeCell ref="G4:G5"/>
    <mergeCell ref="H4:H5"/>
    <mergeCell ref="I4:I5"/>
    <mergeCell ref="J4:J5"/>
    <mergeCell ref="AB4:AB5"/>
    <mergeCell ref="AC4:AC5"/>
    <mergeCell ref="AD4:AD5"/>
    <mergeCell ref="AE4:AE5"/>
    <mergeCell ref="AF4:AF5"/>
    <mergeCell ref="B7:B28"/>
    <mergeCell ref="C7:C17"/>
    <mergeCell ref="D7:E7"/>
    <mergeCell ref="D8:E8"/>
    <mergeCell ref="D9:E9"/>
    <mergeCell ref="D10:E10"/>
    <mergeCell ref="D11:E11"/>
    <mergeCell ref="D12:E12"/>
    <mergeCell ref="D13:E13"/>
    <mergeCell ref="D14:D16"/>
    <mergeCell ref="D17:E17"/>
    <mergeCell ref="C18:C23"/>
    <mergeCell ref="D18:E18"/>
    <mergeCell ref="D19:E19"/>
    <mergeCell ref="D20:E20"/>
    <mergeCell ref="D21:E21"/>
    <mergeCell ref="C27:C28"/>
    <mergeCell ref="D27:E27"/>
    <mergeCell ref="D28:E28"/>
    <mergeCell ref="D22:E22"/>
    <mergeCell ref="D23:E23"/>
    <mergeCell ref="C24:C26"/>
    <mergeCell ref="D24:E24"/>
    <mergeCell ref="D25:E25"/>
    <mergeCell ref="D26:E2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6"/>
  <sheetViews>
    <sheetView workbookViewId="0"/>
  </sheetViews>
  <sheetFormatPr defaultRowHeight="15" x14ac:dyDescent="0.25"/>
  <cols>
    <col min="4" max="4" width="5.5703125" customWidth="1"/>
    <col min="5" max="6" width="3.85546875" customWidth="1"/>
    <col min="7" max="7" width="4.42578125" customWidth="1"/>
    <col min="8" max="12" width="3.85546875" customWidth="1"/>
    <col min="13" max="13" width="6.5703125" customWidth="1"/>
    <col min="14" max="14" width="5.140625" customWidth="1"/>
    <col min="15" max="17" width="3.85546875" customWidth="1"/>
    <col min="18" max="18" width="4.5703125" customWidth="1"/>
    <col min="19" max="22" width="3.85546875" customWidth="1"/>
    <col min="23" max="23" width="4.5703125" customWidth="1"/>
    <col min="24" max="24" width="4" customWidth="1"/>
    <col min="25" max="27" width="3.85546875" customWidth="1"/>
    <col min="28" max="28" width="4.5703125" customWidth="1"/>
    <col min="29" max="30" width="3.85546875" customWidth="1"/>
    <col min="260" max="260" width="5.5703125" customWidth="1"/>
    <col min="261" max="262" width="3.85546875" customWidth="1"/>
    <col min="263" max="263" width="4.42578125" customWidth="1"/>
    <col min="264" max="268" width="3.85546875" customWidth="1"/>
    <col min="269" max="269" width="6.5703125" customWidth="1"/>
    <col min="270" max="270" width="5.140625" customWidth="1"/>
    <col min="271" max="273" width="3.85546875" customWidth="1"/>
    <col min="274" max="274" width="4.5703125" customWidth="1"/>
    <col min="275" max="278" width="3.85546875" customWidth="1"/>
    <col min="279" max="279" width="4.5703125" customWidth="1"/>
    <col min="280" max="280" width="4" customWidth="1"/>
    <col min="281" max="283" width="3.85546875" customWidth="1"/>
    <col min="284" max="284" width="4.5703125" customWidth="1"/>
    <col min="285" max="286" width="3.85546875" customWidth="1"/>
    <col min="516" max="516" width="5.5703125" customWidth="1"/>
    <col min="517" max="518" width="3.85546875" customWidth="1"/>
    <col min="519" max="519" width="4.42578125" customWidth="1"/>
    <col min="520" max="524" width="3.85546875" customWidth="1"/>
    <col min="525" max="525" width="6.5703125" customWidth="1"/>
    <col min="526" max="526" width="5.140625" customWidth="1"/>
    <col min="527" max="529" width="3.85546875" customWidth="1"/>
    <col min="530" max="530" width="4.5703125" customWidth="1"/>
    <col min="531" max="534" width="3.85546875" customWidth="1"/>
    <col min="535" max="535" width="4.5703125" customWidth="1"/>
    <col min="536" max="536" width="4" customWidth="1"/>
    <col min="537" max="539" width="3.85546875" customWidth="1"/>
    <col min="540" max="540" width="4.5703125" customWidth="1"/>
    <col min="541" max="542" width="3.85546875" customWidth="1"/>
    <col min="772" max="772" width="5.5703125" customWidth="1"/>
    <col min="773" max="774" width="3.85546875" customWidth="1"/>
    <col min="775" max="775" width="4.42578125" customWidth="1"/>
    <col min="776" max="780" width="3.85546875" customWidth="1"/>
    <col min="781" max="781" width="6.5703125" customWidth="1"/>
    <col min="782" max="782" width="5.140625" customWidth="1"/>
    <col min="783" max="785" width="3.85546875" customWidth="1"/>
    <col min="786" max="786" width="4.5703125" customWidth="1"/>
    <col min="787" max="790" width="3.85546875" customWidth="1"/>
    <col min="791" max="791" width="4.5703125" customWidth="1"/>
    <col min="792" max="792" width="4" customWidth="1"/>
    <col min="793" max="795" width="3.85546875" customWidth="1"/>
    <col min="796" max="796" width="4.5703125" customWidth="1"/>
    <col min="797" max="798" width="3.85546875" customWidth="1"/>
    <col min="1028" max="1028" width="5.5703125" customWidth="1"/>
    <col min="1029" max="1030" width="3.85546875" customWidth="1"/>
    <col min="1031" max="1031" width="4.42578125" customWidth="1"/>
    <col min="1032" max="1036" width="3.85546875" customWidth="1"/>
    <col min="1037" max="1037" width="6.5703125" customWidth="1"/>
    <col min="1038" max="1038" width="5.140625" customWidth="1"/>
    <col min="1039" max="1041" width="3.85546875" customWidth="1"/>
    <col min="1042" max="1042" width="4.5703125" customWidth="1"/>
    <col min="1043" max="1046" width="3.85546875" customWidth="1"/>
    <col min="1047" max="1047" width="4.5703125" customWidth="1"/>
    <col min="1048" max="1048" width="4" customWidth="1"/>
    <col min="1049" max="1051" width="3.85546875" customWidth="1"/>
    <col min="1052" max="1052" width="4.5703125" customWidth="1"/>
    <col min="1053" max="1054" width="3.85546875" customWidth="1"/>
    <col min="1284" max="1284" width="5.5703125" customWidth="1"/>
    <col min="1285" max="1286" width="3.85546875" customWidth="1"/>
    <col min="1287" max="1287" width="4.42578125" customWidth="1"/>
    <col min="1288" max="1292" width="3.85546875" customWidth="1"/>
    <col min="1293" max="1293" width="6.5703125" customWidth="1"/>
    <col min="1294" max="1294" width="5.140625" customWidth="1"/>
    <col min="1295" max="1297" width="3.85546875" customWidth="1"/>
    <col min="1298" max="1298" width="4.5703125" customWidth="1"/>
    <col min="1299" max="1302" width="3.85546875" customWidth="1"/>
    <col min="1303" max="1303" width="4.5703125" customWidth="1"/>
    <col min="1304" max="1304" width="4" customWidth="1"/>
    <col min="1305" max="1307" width="3.85546875" customWidth="1"/>
    <col min="1308" max="1308" width="4.5703125" customWidth="1"/>
    <col min="1309" max="1310" width="3.85546875" customWidth="1"/>
    <col min="1540" max="1540" width="5.5703125" customWidth="1"/>
    <col min="1541" max="1542" width="3.85546875" customWidth="1"/>
    <col min="1543" max="1543" width="4.42578125" customWidth="1"/>
    <col min="1544" max="1548" width="3.85546875" customWidth="1"/>
    <col min="1549" max="1549" width="6.5703125" customWidth="1"/>
    <col min="1550" max="1550" width="5.140625" customWidth="1"/>
    <col min="1551" max="1553" width="3.85546875" customWidth="1"/>
    <col min="1554" max="1554" width="4.5703125" customWidth="1"/>
    <col min="1555" max="1558" width="3.85546875" customWidth="1"/>
    <col min="1559" max="1559" width="4.5703125" customWidth="1"/>
    <col min="1560" max="1560" width="4" customWidth="1"/>
    <col min="1561" max="1563" width="3.85546875" customWidth="1"/>
    <col min="1564" max="1564" width="4.5703125" customWidth="1"/>
    <col min="1565" max="1566" width="3.85546875" customWidth="1"/>
    <col min="1796" max="1796" width="5.5703125" customWidth="1"/>
    <col min="1797" max="1798" width="3.85546875" customWidth="1"/>
    <col min="1799" max="1799" width="4.42578125" customWidth="1"/>
    <col min="1800" max="1804" width="3.85546875" customWidth="1"/>
    <col min="1805" max="1805" width="6.5703125" customWidth="1"/>
    <col min="1806" max="1806" width="5.140625" customWidth="1"/>
    <col min="1807" max="1809" width="3.85546875" customWidth="1"/>
    <col min="1810" max="1810" width="4.5703125" customWidth="1"/>
    <col min="1811" max="1814" width="3.85546875" customWidth="1"/>
    <col min="1815" max="1815" width="4.5703125" customWidth="1"/>
    <col min="1816" max="1816" width="4" customWidth="1"/>
    <col min="1817" max="1819" width="3.85546875" customWidth="1"/>
    <col min="1820" max="1820" width="4.5703125" customWidth="1"/>
    <col min="1821" max="1822" width="3.85546875" customWidth="1"/>
    <col min="2052" max="2052" width="5.5703125" customWidth="1"/>
    <col min="2053" max="2054" width="3.85546875" customWidth="1"/>
    <col min="2055" max="2055" width="4.42578125" customWidth="1"/>
    <col min="2056" max="2060" width="3.85546875" customWidth="1"/>
    <col min="2061" max="2061" width="6.5703125" customWidth="1"/>
    <col min="2062" max="2062" width="5.140625" customWidth="1"/>
    <col min="2063" max="2065" width="3.85546875" customWidth="1"/>
    <col min="2066" max="2066" width="4.5703125" customWidth="1"/>
    <col min="2067" max="2070" width="3.85546875" customWidth="1"/>
    <col min="2071" max="2071" width="4.5703125" customWidth="1"/>
    <col min="2072" max="2072" width="4" customWidth="1"/>
    <col min="2073" max="2075" width="3.85546875" customWidth="1"/>
    <col min="2076" max="2076" width="4.5703125" customWidth="1"/>
    <col min="2077" max="2078" width="3.85546875" customWidth="1"/>
    <col min="2308" max="2308" width="5.5703125" customWidth="1"/>
    <col min="2309" max="2310" width="3.85546875" customWidth="1"/>
    <col min="2311" max="2311" width="4.42578125" customWidth="1"/>
    <col min="2312" max="2316" width="3.85546875" customWidth="1"/>
    <col min="2317" max="2317" width="6.5703125" customWidth="1"/>
    <col min="2318" max="2318" width="5.140625" customWidth="1"/>
    <col min="2319" max="2321" width="3.85546875" customWidth="1"/>
    <col min="2322" max="2322" width="4.5703125" customWidth="1"/>
    <col min="2323" max="2326" width="3.85546875" customWidth="1"/>
    <col min="2327" max="2327" width="4.5703125" customWidth="1"/>
    <col min="2328" max="2328" width="4" customWidth="1"/>
    <col min="2329" max="2331" width="3.85546875" customWidth="1"/>
    <col min="2332" max="2332" width="4.5703125" customWidth="1"/>
    <col min="2333" max="2334" width="3.85546875" customWidth="1"/>
    <col min="2564" max="2564" width="5.5703125" customWidth="1"/>
    <col min="2565" max="2566" width="3.85546875" customWidth="1"/>
    <col min="2567" max="2567" width="4.42578125" customWidth="1"/>
    <col min="2568" max="2572" width="3.85546875" customWidth="1"/>
    <col min="2573" max="2573" width="6.5703125" customWidth="1"/>
    <col min="2574" max="2574" width="5.140625" customWidth="1"/>
    <col min="2575" max="2577" width="3.85546875" customWidth="1"/>
    <col min="2578" max="2578" width="4.5703125" customWidth="1"/>
    <col min="2579" max="2582" width="3.85546875" customWidth="1"/>
    <col min="2583" max="2583" width="4.5703125" customWidth="1"/>
    <col min="2584" max="2584" width="4" customWidth="1"/>
    <col min="2585" max="2587" width="3.85546875" customWidth="1"/>
    <col min="2588" max="2588" width="4.5703125" customWidth="1"/>
    <col min="2589" max="2590" width="3.85546875" customWidth="1"/>
    <col min="2820" max="2820" width="5.5703125" customWidth="1"/>
    <col min="2821" max="2822" width="3.85546875" customWidth="1"/>
    <col min="2823" max="2823" width="4.42578125" customWidth="1"/>
    <col min="2824" max="2828" width="3.85546875" customWidth="1"/>
    <col min="2829" max="2829" width="6.5703125" customWidth="1"/>
    <col min="2830" max="2830" width="5.140625" customWidth="1"/>
    <col min="2831" max="2833" width="3.85546875" customWidth="1"/>
    <col min="2834" max="2834" width="4.5703125" customWidth="1"/>
    <col min="2835" max="2838" width="3.85546875" customWidth="1"/>
    <col min="2839" max="2839" width="4.5703125" customWidth="1"/>
    <col min="2840" max="2840" width="4" customWidth="1"/>
    <col min="2841" max="2843" width="3.85546875" customWidth="1"/>
    <col min="2844" max="2844" width="4.5703125" customWidth="1"/>
    <col min="2845" max="2846" width="3.85546875" customWidth="1"/>
    <col min="3076" max="3076" width="5.5703125" customWidth="1"/>
    <col min="3077" max="3078" width="3.85546875" customWidth="1"/>
    <col min="3079" max="3079" width="4.42578125" customWidth="1"/>
    <col min="3080" max="3084" width="3.85546875" customWidth="1"/>
    <col min="3085" max="3085" width="6.5703125" customWidth="1"/>
    <col min="3086" max="3086" width="5.140625" customWidth="1"/>
    <col min="3087" max="3089" width="3.85546875" customWidth="1"/>
    <col min="3090" max="3090" width="4.5703125" customWidth="1"/>
    <col min="3091" max="3094" width="3.85546875" customWidth="1"/>
    <col min="3095" max="3095" width="4.5703125" customWidth="1"/>
    <col min="3096" max="3096" width="4" customWidth="1"/>
    <col min="3097" max="3099" width="3.85546875" customWidth="1"/>
    <col min="3100" max="3100" width="4.5703125" customWidth="1"/>
    <col min="3101" max="3102" width="3.85546875" customWidth="1"/>
    <col min="3332" max="3332" width="5.5703125" customWidth="1"/>
    <col min="3333" max="3334" width="3.85546875" customWidth="1"/>
    <col min="3335" max="3335" width="4.42578125" customWidth="1"/>
    <col min="3336" max="3340" width="3.85546875" customWidth="1"/>
    <col min="3341" max="3341" width="6.5703125" customWidth="1"/>
    <col min="3342" max="3342" width="5.140625" customWidth="1"/>
    <col min="3343" max="3345" width="3.85546875" customWidth="1"/>
    <col min="3346" max="3346" width="4.5703125" customWidth="1"/>
    <col min="3347" max="3350" width="3.85546875" customWidth="1"/>
    <col min="3351" max="3351" width="4.5703125" customWidth="1"/>
    <col min="3352" max="3352" width="4" customWidth="1"/>
    <col min="3353" max="3355" width="3.85546875" customWidth="1"/>
    <col min="3356" max="3356" width="4.5703125" customWidth="1"/>
    <col min="3357" max="3358" width="3.85546875" customWidth="1"/>
    <col min="3588" max="3588" width="5.5703125" customWidth="1"/>
    <col min="3589" max="3590" width="3.85546875" customWidth="1"/>
    <col min="3591" max="3591" width="4.42578125" customWidth="1"/>
    <col min="3592" max="3596" width="3.85546875" customWidth="1"/>
    <col min="3597" max="3597" width="6.5703125" customWidth="1"/>
    <col min="3598" max="3598" width="5.140625" customWidth="1"/>
    <col min="3599" max="3601" width="3.85546875" customWidth="1"/>
    <col min="3602" max="3602" width="4.5703125" customWidth="1"/>
    <col min="3603" max="3606" width="3.85546875" customWidth="1"/>
    <col min="3607" max="3607" width="4.5703125" customWidth="1"/>
    <col min="3608" max="3608" width="4" customWidth="1"/>
    <col min="3609" max="3611" width="3.85546875" customWidth="1"/>
    <col min="3612" max="3612" width="4.5703125" customWidth="1"/>
    <col min="3613" max="3614" width="3.85546875" customWidth="1"/>
    <col min="3844" max="3844" width="5.5703125" customWidth="1"/>
    <col min="3845" max="3846" width="3.85546875" customWidth="1"/>
    <col min="3847" max="3847" width="4.42578125" customWidth="1"/>
    <col min="3848" max="3852" width="3.85546875" customWidth="1"/>
    <col min="3853" max="3853" width="6.5703125" customWidth="1"/>
    <col min="3854" max="3854" width="5.140625" customWidth="1"/>
    <col min="3855" max="3857" width="3.85546875" customWidth="1"/>
    <col min="3858" max="3858" width="4.5703125" customWidth="1"/>
    <col min="3859" max="3862" width="3.85546875" customWidth="1"/>
    <col min="3863" max="3863" width="4.5703125" customWidth="1"/>
    <col min="3864" max="3864" width="4" customWidth="1"/>
    <col min="3865" max="3867" width="3.85546875" customWidth="1"/>
    <col min="3868" max="3868" width="4.5703125" customWidth="1"/>
    <col min="3869" max="3870" width="3.85546875" customWidth="1"/>
    <col min="4100" max="4100" width="5.5703125" customWidth="1"/>
    <col min="4101" max="4102" width="3.85546875" customWidth="1"/>
    <col min="4103" max="4103" width="4.42578125" customWidth="1"/>
    <col min="4104" max="4108" width="3.85546875" customWidth="1"/>
    <col min="4109" max="4109" width="6.5703125" customWidth="1"/>
    <col min="4110" max="4110" width="5.140625" customWidth="1"/>
    <col min="4111" max="4113" width="3.85546875" customWidth="1"/>
    <col min="4114" max="4114" width="4.5703125" customWidth="1"/>
    <col min="4115" max="4118" width="3.85546875" customWidth="1"/>
    <col min="4119" max="4119" width="4.5703125" customWidth="1"/>
    <col min="4120" max="4120" width="4" customWidth="1"/>
    <col min="4121" max="4123" width="3.85546875" customWidth="1"/>
    <col min="4124" max="4124" width="4.5703125" customWidth="1"/>
    <col min="4125" max="4126" width="3.85546875" customWidth="1"/>
    <col min="4356" max="4356" width="5.5703125" customWidth="1"/>
    <col min="4357" max="4358" width="3.85546875" customWidth="1"/>
    <col min="4359" max="4359" width="4.42578125" customWidth="1"/>
    <col min="4360" max="4364" width="3.85546875" customWidth="1"/>
    <col min="4365" max="4365" width="6.5703125" customWidth="1"/>
    <col min="4366" max="4366" width="5.140625" customWidth="1"/>
    <col min="4367" max="4369" width="3.85546875" customWidth="1"/>
    <col min="4370" max="4370" width="4.5703125" customWidth="1"/>
    <col min="4371" max="4374" width="3.85546875" customWidth="1"/>
    <col min="4375" max="4375" width="4.5703125" customWidth="1"/>
    <col min="4376" max="4376" width="4" customWidth="1"/>
    <col min="4377" max="4379" width="3.85546875" customWidth="1"/>
    <col min="4380" max="4380" width="4.5703125" customWidth="1"/>
    <col min="4381" max="4382" width="3.85546875" customWidth="1"/>
    <col min="4612" max="4612" width="5.5703125" customWidth="1"/>
    <col min="4613" max="4614" width="3.85546875" customWidth="1"/>
    <col min="4615" max="4615" width="4.42578125" customWidth="1"/>
    <col min="4616" max="4620" width="3.85546875" customWidth="1"/>
    <col min="4621" max="4621" width="6.5703125" customWidth="1"/>
    <col min="4622" max="4622" width="5.140625" customWidth="1"/>
    <col min="4623" max="4625" width="3.85546875" customWidth="1"/>
    <col min="4626" max="4626" width="4.5703125" customWidth="1"/>
    <col min="4627" max="4630" width="3.85546875" customWidth="1"/>
    <col min="4631" max="4631" width="4.5703125" customWidth="1"/>
    <col min="4632" max="4632" width="4" customWidth="1"/>
    <col min="4633" max="4635" width="3.85546875" customWidth="1"/>
    <col min="4636" max="4636" width="4.5703125" customWidth="1"/>
    <col min="4637" max="4638" width="3.85546875" customWidth="1"/>
    <col min="4868" max="4868" width="5.5703125" customWidth="1"/>
    <col min="4869" max="4870" width="3.85546875" customWidth="1"/>
    <col min="4871" max="4871" width="4.42578125" customWidth="1"/>
    <col min="4872" max="4876" width="3.85546875" customWidth="1"/>
    <col min="4877" max="4877" width="6.5703125" customWidth="1"/>
    <col min="4878" max="4878" width="5.140625" customWidth="1"/>
    <col min="4879" max="4881" width="3.85546875" customWidth="1"/>
    <col min="4882" max="4882" width="4.5703125" customWidth="1"/>
    <col min="4883" max="4886" width="3.85546875" customWidth="1"/>
    <col min="4887" max="4887" width="4.5703125" customWidth="1"/>
    <col min="4888" max="4888" width="4" customWidth="1"/>
    <col min="4889" max="4891" width="3.85546875" customWidth="1"/>
    <col min="4892" max="4892" width="4.5703125" customWidth="1"/>
    <col min="4893" max="4894" width="3.85546875" customWidth="1"/>
    <col min="5124" max="5124" width="5.5703125" customWidth="1"/>
    <col min="5125" max="5126" width="3.85546875" customWidth="1"/>
    <col min="5127" max="5127" width="4.42578125" customWidth="1"/>
    <col min="5128" max="5132" width="3.85546875" customWidth="1"/>
    <col min="5133" max="5133" width="6.5703125" customWidth="1"/>
    <col min="5134" max="5134" width="5.140625" customWidth="1"/>
    <col min="5135" max="5137" width="3.85546875" customWidth="1"/>
    <col min="5138" max="5138" width="4.5703125" customWidth="1"/>
    <col min="5139" max="5142" width="3.85546875" customWidth="1"/>
    <col min="5143" max="5143" width="4.5703125" customWidth="1"/>
    <col min="5144" max="5144" width="4" customWidth="1"/>
    <col min="5145" max="5147" width="3.85546875" customWidth="1"/>
    <col min="5148" max="5148" width="4.5703125" customWidth="1"/>
    <col min="5149" max="5150" width="3.85546875" customWidth="1"/>
    <col min="5380" max="5380" width="5.5703125" customWidth="1"/>
    <col min="5381" max="5382" width="3.85546875" customWidth="1"/>
    <col min="5383" max="5383" width="4.42578125" customWidth="1"/>
    <col min="5384" max="5388" width="3.85546875" customWidth="1"/>
    <col min="5389" max="5389" width="6.5703125" customWidth="1"/>
    <col min="5390" max="5390" width="5.140625" customWidth="1"/>
    <col min="5391" max="5393" width="3.85546875" customWidth="1"/>
    <col min="5394" max="5394" width="4.5703125" customWidth="1"/>
    <col min="5395" max="5398" width="3.85546875" customWidth="1"/>
    <col min="5399" max="5399" width="4.5703125" customWidth="1"/>
    <col min="5400" max="5400" width="4" customWidth="1"/>
    <col min="5401" max="5403" width="3.85546875" customWidth="1"/>
    <col min="5404" max="5404" width="4.5703125" customWidth="1"/>
    <col min="5405" max="5406" width="3.85546875" customWidth="1"/>
    <col min="5636" max="5636" width="5.5703125" customWidth="1"/>
    <col min="5637" max="5638" width="3.85546875" customWidth="1"/>
    <col min="5639" max="5639" width="4.42578125" customWidth="1"/>
    <col min="5640" max="5644" width="3.85546875" customWidth="1"/>
    <col min="5645" max="5645" width="6.5703125" customWidth="1"/>
    <col min="5646" max="5646" width="5.140625" customWidth="1"/>
    <col min="5647" max="5649" width="3.85546875" customWidth="1"/>
    <col min="5650" max="5650" width="4.5703125" customWidth="1"/>
    <col min="5651" max="5654" width="3.85546875" customWidth="1"/>
    <col min="5655" max="5655" width="4.5703125" customWidth="1"/>
    <col min="5656" max="5656" width="4" customWidth="1"/>
    <col min="5657" max="5659" width="3.85546875" customWidth="1"/>
    <col min="5660" max="5660" width="4.5703125" customWidth="1"/>
    <col min="5661" max="5662" width="3.85546875" customWidth="1"/>
    <col min="5892" max="5892" width="5.5703125" customWidth="1"/>
    <col min="5893" max="5894" width="3.85546875" customWidth="1"/>
    <col min="5895" max="5895" width="4.42578125" customWidth="1"/>
    <col min="5896" max="5900" width="3.85546875" customWidth="1"/>
    <col min="5901" max="5901" width="6.5703125" customWidth="1"/>
    <col min="5902" max="5902" width="5.140625" customWidth="1"/>
    <col min="5903" max="5905" width="3.85546875" customWidth="1"/>
    <col min="5906" max="5906" width="4.5703125" customWidth="1"/>
    <col min="5907" max="5910" width="3.85546875" customWidth="1"/>
    <col min="5911" max="5911" width="4.5703125" customWidth="1"/>
    <col min="5912" max="5912" width="4" customWidth="1"/>
    <col min="5913" max="5915" width="3.85546875" customWidth="1"/>
    <col min="5916" max="5916" width="4.5703125" customWidth="1"/>
    <col min="5917" max="5918" width="3.85546875" customWidth="1"/>
    <col min="6148" max="6148" width="5.5703125" customWidth="1"/>
    <col min="6149" max="6150" width="3.85546875" customWidth="1"/>
    <col min="6151" max="6151" width="4.42578125" customWidth="1"/>
    <col min="6152" max="6156" width="3.85546875" customWidth="1"/>
    <col min="6157" max="6157" width="6.5703125" customWidth="1"/>
    <col min="6158" max="6158" width="5.140625" customWidth="1"/>
    <col min="6159" max="6161" width="3.85546875" customWidth="1"/>
    <col min="6162" max="6162" width="4.5703125" customWidth="1"/>
    <col min="6163" max="6166" width="3.85546875" customWidth="1"/>
    <col min="6167" max="6167" width="4.5703125" customWidth="1"/>
    <col min="6168" max="6168" width="4" customWidth="1"/>
    <col min="6169" max="6171" width="3.85546875" customWidth="1"/>
    <col min="6172" max="6172" width="4.5703125" customWidth="1"/>
    <col min="6173" max="6174" width="3.85546875" customWidth="1"/>
    <col min="6404" max="6404" width="5.5703125" customWidth="1"/>
    <col min="6405" max="6406" width="3.85546875" customWidth="1"/>
    <col min="6407" max="6407" width="4.42578125" customWidth="1"/>
    <col min="6408" max="6412" width="3.85546875" customWidth="1"/>
    <col min="6413" max="6413" width="6.5703125" customWidth="1"/>
    <col min="6414" max="6414" width="5.140625" customWidth="1"/>
    <col min="6415" max="6417" width="3.85546875" customWidth="1"/>
    <col min="6418" max="6418" width="4.5703125" customWidth="1"/>
    <col min="6419" max="6422" width="3.85546875" customWidth="1"/>
    <col min="6423" max="6423" width="4.5703125" customWidth="1"/>
    <col min="6424" max="6424" width="4" customWidth="1"/>
    <col min="6425" max="6427" width="3.85546875" customWidth="1"/>
    <col min="6428" max="6428" width="4.5703125" customWidth="1"/>
    <col min="6429" max="6430" width="3.85546875" customWidth="1"/>
    <col min="6660" max="6660" width="5.5703125" customWidth="1"/>
    <col min="6661" max="6662" width="3.85546875" customWidth="1"/>
    <col min="6663" max="6663" width="4.42578125" customWidth="1"/>
    <col min="6664" max="6668" width="3.85546875" customWidth="1"/>
    <col min="6669" max="6669" width="6.5703125" customWidth="1"/>
    <col min="6670" max="6670" width="5.140625" customWidth="1"/>
    <col min="6671" max="6673" width="3.85546875" customWidth="1"/>
    <col min="6674" max="6674" width="4.5703125" customWidth="1"/>
    <col min="6675" max="6678" width="3.85546875" customWidth="1"/>
    <col min="6679" max="6679" width="4.5703125" customWidth="1"/>
    <col min="6680" max="6680" width="4" customWidth="1"/>
    <col min="6681" max="6683" width="3.85546875" customWidth="1"/>
    <col min="6684" max="6684" width="4.5703125" customWidth="1"/>
    <col min="6685" max="6686" width="3.85546875" customWidth="1"/>
    <col min="6916" max="6916" width="5.5703125" customWidth="1"/>
    <col min="6917" max="6918" width="3.85546875" customWidth="1"/>
    <col min="6919" max="6919" width="4.42578125" customWidth="1"/>
    <col min="6920" max="6924" width="3.85546875" customWidth="1"/>
    <col min="6925" max="6925" width="6.5703125" customWidth="1"/>
    <col min="6926" max="6926" width="5.140625" customWidth="1"/>
    <col min="6927" max="6929" width="3.85546875" customWidth="1"/>
    <col min="6930" max="6930" width="4.5703125" customWidth="1"/>
    <col min="6931" max="6934" width="3.85546875" customWidth="1"/>
    <col min="6935" max="6935" width="4.5703125" customWidth="1"/>
    <col min="6936" max="6936" width="4" customWidth="1"/>
    <col min="6937" max="6939" width="3.85546875" customWidth="1"/>
    <col min="6940" max="6940" width="4.5703125" customWidth="1"/>
    <col min="6941" max="6942" width="3.85546875" customWidth="1"/>
    <col min="7172" max="7172" width="5.5703125" customWidth="1"/>
    <col min="7173" max="7174" width="3.85546875" customWidth="1"/>
    <col min="7175" max="7175" width="4.42578125" customWidth="1"/>
    <col min="7176" max="7180" width="3.85546875" customWidth="1"/>
    <col min="7181" max="7181" width="6.5703125" customWidth="1"/>
    <col min="7182" max="7182" width="5.140625" customWidth="1"/>
    <col min="7183" max="7185" width="3.85546875" customWidth="1"/>
    <col min="7186" max="7186" width="4.5703125" customWidth="1"/>
    <col min="7187" max="7190" width="3.85546875" customWidth="1"/>
    <col min="7191" max="7191" width="4.5703125" customWidth="1"/>
    <col min="7192" max="7192" width="4" customWidth="1"/>
    <col min="7193" max="7195" width="3.85546875" customWidth="1"/>
    <col min="7196" max="7196" width="4.5703125" customWidth="1"/>
    <col min="7197" max="7198" width="3.85546875" customWidth="1"/>
    <col min="7428" max="7428" width="5.5703125" customWidth="1"/>
    <col min="7429" max="7430" width="3.85546875" customWidth="1"/>
    <col min="7431" max="7431" width="4.42578125" customWidth="1"/>
    <col min="7432" max="7436" width="3.85546875" customWidth="1"/>
    <col min="7437" max="7437" width="6.5703125" customWidth="1"/>
    <col min="7438" max="7438" width="5.140625" customWidth="1"/>
    <col min="7439" max="7441" width="3.85546875" customWidth="1"/>
    <col min="7442" max="7442" width="4.5703125" customWidth="1"/>
    <col min="7443" max="7446" width="3.85546875" customWidth="1"/>
    <col min="7447" max="7447" width="4.5703125" customWidth="1"/>
    <col min="7448" max="7448" width="4" customWidth="1"/>
    <col min="7449" max="7451" width="3.85546875" customWidth="1"/>
    <col min="7452" max="7452" width="4.5703125" customWidth="1"/>
    <col min="7453" max="7454" width="3.85546875" customWidth="1"/>
    <col min="7684" max="7684" width="5.5703125" customWidth="1"/>
    <col min="7685" max="7686" width="3.85546875" customWidth="1"/>
    <col min="7687" max="7687" width="4.42578125" customWidth="1"/>
    <col min="7688" max="7692" width="3.85546875" customWidth="1"/>
    <col min="7693" max="7693" width="6.5703125" customWidth="1"/>
    <col min="7694" max="7694" width="5.140625" customWidth="1"/>
    <col min="7695" max="7697" width="3.85546875" customWidth="1"/>
    <col min="7698" max="7698" width="4.5703125" customWidth="1"/>
    <col min="7699" max="7702" width="3.85546875" customWidth="1"/>
    <col min="7703" max="7703" width="4.5703125" customWidth="1"/>
    <col min="7704" max="7704" width="4" customWidth="1"/>
    <col min="7705" max="7707" width="3.85546875" customWidth="1"/>
    <col min="7708" max="7708" width="4.5703125" customWidth="1"/>
    <col min="7709" max="7710" width="3.85546875" customWidth="1"/>
    <col min="7940" max="7940" width="5.5703125" customWidth="1"/>
    <col min="7941" max="7942" width="3.85546875" customWidth="1"/>
    <col min="7943" max="7943" width="4.42578125" customWidth="1"/>
    <col min="7944" max="7948" width="3.85546875" customWidth="1"/>
    <col min="7949" max="7949" width="6.5703125" customWidth="1"/>
    <col min="7950" max="7950" width="5.140625" customWidth="1"/>
    <col min="7951" max="7953" width="3.85546875" customWidth="1"/>
    <col min="7954" max="7954" width="4.5703125" customWidth="1"/>
    <col min="7955" max="7958" width="3.85546875" customWidth="1"/>
    <col min="7959" max="7959" width="4.5703125" customWidth="1"/>
    <col min="7960" max="7960" width="4" customWidth="1"/>
    <col min="7961" max="7963" width="3.85546875" customWidth="1"/>
    <col min="7964" max="7964" width="4.5703125" customWidth="1"/>
    <col min="7965" max="7966" width="3.85546875" customWidth="1"/>
    <col min="8196" max="8196" width="5.5703125" customWidth="1"/>
    <col min="8197" max="8198" width="3.85546875" customWidth="1"/>
    <col min="8199" max="8199" width="4.42578125" customWidth="1"/>
    <col min="8200" max="8204" width="3.85546875" customWidth="1"/>
    <col min="8205" max="8205" width="6.5703125" customWidth="1"/>
    <col min="8206" max="8206" width="5.140625" customWidth="1"/>
    <col min="8207" max="8209" width="3.85546875" customWidth="1"/>
    <col min="8210" max="8210" width="4.5703125" customWidth="1"/>
    <col min="8211" max="8214" width="3.85546875" customWidth="1"/>
    <col min="8215" max="8215" width="4.5703125" customWidth="1"/>
    <col min="8216" max="8216" width="4" customWidth="1"/>
    <col min="8217" max="8219" width="3.85546875" customWidth="1"/>
    <col min="8220" max="8220" width="4.5703125" customWidth="1"/>
    <col min="8221" max="8222" width="3.85546875" customWidth="1"/>
    <col min="8452" max="8452" width="5.5703125" customWidth="1"/>
    <col min="8453" max="8454" width="3.85546875" customWidth="1"/>
    <col min="8455" max="8455" width="4.42578125" customWidth="1"/>
    <col min="8456" max="8460" width="3.85546875" customWidth="1"/>
    <col min="8461" max="8461" width="6.5703125" customWidth="1"/>
    <col min="8462" max="8462" width="5.140625" customWidth="1"/>
    <col min="8463" max="8465" width="3.85546875" customWidth="1"/>
    <col min="8466" max="8466" width="4.5703125" customWidth="1"/>
    <col min="8467" max="8470" width="3.85546875" customWidth="1"/>
    <col min="8471" max="8471" width="4.5703125" customWidth="1"/>
    <col min="8472" max="8472" width="4" customWidth="1"/>
    <col min="8473" max="8475" width="3.85546875" customWidth="1"/>
    <col min="8476" max="8476" width="4.5703125" customWidth="1"/>
    <col min="8477" max="8478" width="3.85546875" customWidth="1"/>
    <col min="8708" max="8708" width="5.5703125" customWidth="1"/>
    <col min="8709" max="8710" width="3.85546875" customWidth="1"/>
    <col min="8711" max="8711" width="4.42578125" customWidth="1"/>
    <col min="8712" max="8716" width="3.85546875" customWidth="1"/>
    <col min="8717" max="8717" width="6.5703125" customWidth="1"/>
    <col min="8718" max="8718" width="5.140625" customWidth="1"/>
    <col min="8719" max="8721" width="3.85546875" customWidth="1"/>
    <col min="8722" max="8722" width="4.5703125" customWidth="1"/>
    <col min="8723" max="8726" width="3.85546875" customWidth="1"/>
    <col min="8727" max="8727" width="4.5703125" customWidth="1"/>
    <col min="8728" max="8728" width="4" customWidth="1"/>
    <col min="8729" max="8731" width="3.85546875" customWidth="1"/>
    <col min="8732" max="8732" width="4.5703125" customWidth="1"/>
    <col min="8733" max="8734" width="3.85546875" customWidth="1"/>
    <col min="8964" max="8964" width="5.5703125" customWidth="1"/>
    <col min="8965" max="8966" width="3.85546875" customWidth="1"/>
    <col min="8967" max="8967" width="4.42578125" customWidth="1"/>
    <col min="8968" max="8972" width="3.85546875" customWidth="1"/>
    <col min="8973" max="8973" width="6.5703125" customWidth="1"/>
    <col min="8974" max="8974" width="5.140625" customWidth="1"/>
    <col min="8975" max="8977" width="3.85546875" customWidth="1"/>
    <col min="8978" max="8978" width="4.5703125" customWidth="1"/>
    <col min="8979" max="8982" width="3.85546875" customWidth="1"/>
    <col min="8983" max="8983" width="4.5703125" customWidth="1"/>
    <col min="8984" max="8984" width="4" customWidth="1"/>
    <col min="8985" max="8987" width="3.85546875" customWidth="1"/>
    <col min="8988" max="8988" width="4.5703125" customWidth="1"/>
    <col min="8989" max="8990" width="3.85546875" customWidth="1"/>
    <col min="9220" max="9220" width="5.5703125" customWidth="1"/>
    <col min="9221" max="9222" width="3.85546875" customWidth="1"/>
    <col min="9223" max="9223" width="4.42578125" customWidth="1"/>
    <col min="9224" max="9228" width="3.85546875" customWidth="1"/>
    <col min="9229" max="9229" width="6.5703125" customWidth="1"/>
    <col min="9230" max="9230" width="5.140625" customWidth="1"/>
    <col min="9231" max="9233" width="3.85546875" customWidth="1"/>
    <col min="9234" max="9234" width="4.5703125" customWidth="1"/>
    <col min="9235" max="9238" width="3.85546875" customWidth="1"/>
    <col min="9239" max="9239" width="4.5703125" customWidth="1"/>
    <col min="9240" max="9240" width="4" customWidth="1"/>
    <col min="9241" max="9243" width="3.85546875" customWidth="1"/>
    <col min="9244" max="9244" width="4.5703125" customWidth="1"/>
    <col min="9245" max="9246" width="3.85546875" customWidth="1"/>
    <col min="9476" max="9476" width="5.5703125" customWidth="1"/>
    <col min="9477" max="9478" width="3.85546875" customWidth="1"/>
    <col min="9479" max="9479" width="4.42578125" customWidth="1"/>
    <col min="9480" max="9484" width="3.85546875" customWidth="1"/>
    <col min="9485" max="9485" width="6.5703125" customWidth="1"/>
    <col min="9486" max="9486" width="5.140625" customWidth="1"/>
    <col min="9487" max="9489" width="3.85546875" customWidth="1"/>
    <col min="9490" max="9490" width="4.5703125" customWidth="1"/>
    <col min="9491" max="9494" width="3.85546875" customWidth="1"/>
    <col min="9495" max="9495" width="4.5703125" customWidth="1"/>
    <col min="9496" max="9496" width="4" customWidth="1"/>
    <col min="9497" max="9499" width="3.85546875" customWidth="1"/>
    <col min="9500" max="9500" width="4.5703125" customWidth="1"/>
    <col min="9501" max="9502" width="3.85546875" customWidth="1"/>
    <col min="9732" max="9732" width="5.5703125" customWidth="1"/>
    <col min="9733" max="9734" width="3.85546875" customWidth="1"/>
    <col min="9735" max="9735" width="4.42578125" customWidth="1"/>
    <col min="9736" max="9740" width="3.85546875" customWidth="1"/>
    <col min="9741" max="9741" width="6.5703125" customWidth="1"/>
    <col min="9742" max="9742" width="5.140625" customWidth="1"/>
    <col min="9743" max="9745" width="3.85546875" customWidth="1"/>
    <col min="9746" max="9746" width="4.5703125" customWidth="1"/>
    <col min="9747" max="9750" width="3.85546875" customWidth="1"/>
    <col min="9751" max="9751" width="4.5703125" customWidth="1"/>
    <col min="9752" max="9752" width="4" customWidth="1"/>
    <col min="9753" max="9755" width="3.85546875" customWidth="1"/>
    <col min="9756" max="9756" width="4.5703125" customWidth="1"/>
    <col min="9757" max="9758" width="3.85546875" customWidth="1"/>
    <col min="9988" max="9988" width="5.5703125" customWidth="1"/>
    <col min="9989" max="9990" width="3.85546875" customWidth="1"/>
    <col min="9991" max="9991" width="4.42578125" customWidth="1"/>
    <col min="9992" max="9996" width="3.85546875" customWidth="1"/>
    <col min="9997" max="9997" width="6.5703125" customWidth="1"/>
    <col min="9998" max="9998" width="5.140625" customWidth="1"/>
    <col min="9999" max="10001" width="3.85546875" customWidth="1"/>
    <col min="10002" max="10002" width="4.5703125" customWidth="1"/>
    <col min="10003" max="10006" width="3.85546875" customWidth="1"/>
    <col min="10007" max="10007" width="4.5703125" customWidth="1"/>
    <col min="10008" max="10008" width="4" customWidth="1"/>
    <col min="10009" max="10011" width="3.85546875" customWidth="1"/>
    <col min="10012" max="10012" width="4.5703125" customWidth="1"/>
    <col min="10013" max="10014" width="3.85546875" customWidth="1"/>
    <col min="10244" max="10244" width="5.5703125" customWidth="1"/>
    <col min="10245" max="10246" width="3.85546875" customWidth="1"/>
    <col min="10247" max="10247" width="4.42578125" customWidth="1"/>
    <col min="10248" max="10252" width="3.85546875" customWidth="1"/>
    <col min="10253" max="10253" width="6.5703125" customWidth="1"/>
    <col min="10254" max="10254" width="5.140625" customWidth="1"/>
    <col min="10255" max="10257" width="3.85546875" customWidth="1"/>
    <col min="10258" max="10258" width="4.5703125" customWidth="1"/>
    <col min="10259" max="10262" width="3.85546875" customWidth="1"/>
    <col min="10263" max="10263" width="4.5703125" customWidth="1"/>
    <col min="10264" max="10264" width="4" customWidth="1"/>
    <col min="10265" max="10267" width="3.85546875" customWidth="1"/>
    <col min="10268" max="10268" width="4.5703125" customWidth="1"/>
    <col min="10269" max="10270" width="3.85546875" customWidth="1"/>
    <col min="10500" max="10500" width="5.5703125" customWidth="1"/>
    <col min="10501" max="10502" width="3.85546875" customWidth="1"/>
    <col min="10503" max="10503" width="4.42578125" customWidth="1"/>
    <col min="10504" max="10508" width="3.85546875" customWidth="1"/>
    <col min="10509" max="10509" width="6.5703125" customWidth="1"/>
    <col min="10510" max="10510" width="5.140625" customWidth="1"/>
    <col min="10511" max="10513" width="3.85546875" customWidth="1"/>
    <col min="10514" max="10514" width="4.5703125" customWidth="1"/>
    <col min="10515" max="10518" width="3.85546875" customWidth="1"/>
    <col min="10519" max="10519" width="4.5703125" customWidth="1"/>
    <col min="10520" max="10520" width="4" customWidth="1"/>
    <col min="10521" max="10523" width="3.85546875" customWidth="1"/>
    <col min="10524" max="10524" width="4.5703125" customWidth="1"/>
    <col min="10525" max="10526" width="3.85546875" customWidth="1"/>
    <col min="10756" max="10756" width="5.5703125" customWidth="1"/>
    <col min="10757" max="10758" width="3.85546875" customWidth="1"/>
    <col min="10759" max="10759" width="4.42578125" customWidth="1"/>
    <col min="10760" max="10764" width="3.85546875" customWidth="1"/>
    <col min="10765" max="10765" width="6.5703125" customWidth="1"/>
    <col min="10766" max="10766" width="5.140625" customWidth="1"/>
    <col min="10767" max="10769" width="3.85546875" customWidth="1"/>
    <col min="10770" max="10770" width="4.5703125" customWidth="1"/>
    <col min="10771" max="10774" width="3.85546875" customWidth="1"/>
    <col min="10775" max="10775" width="4.5703125" customWidth="1"/>
    <col min="10776" max="10776" width="4" customWidth="1"/>
    <col min="10777" max="10779" width="3.85546875" customWidth="1"/>
    <col min="10780" max="10780" width="4.5703125" customWidth="1"/>
    <col min="10781" max="10782" width="3.85546875" customWidth="1"/>
    <col min="11012" max="11012" width="5.5703125" customWidth="1"/>
    <col min="11013" max="11014" width="3.85546875" customWidth="1"/>
    <col min="11015" max="11015" width="4.42578125" customWidth="1"/>
    <col min="11016" max="11020" width="3.85546875" customWidth="1"/>
    <col min="11021" max="11021" width="6.5703125" customWidth="1"/>
    <col min="11022" max="11022" width="5.140625" customWidth="1"/>
    <col min="11023" max="11025" width="3.85546875" customWidth="1"/>
    <col min="11026" max="11026" width="4.5703125" customWidth="1"/>
    <col min="11027" max="11030" width="3.85546875" customWidth="1"/>
    <col min="11031" max="11031" width="4.5703125" customWidth="1"/>
    <col min="11032" max="11032" width="4" customWidth="1"/>
    <col min="11033" max="11035" width="3.85546875" customWidth="1"/>
    <col min="11036" max="11036" width="4.5703125" customWidth="1"/>
    <col min="11037" max="11038" width="3.85546875" customWidth="1"/>
    <col min="11268" max="11268" width="5.5703125" customWidth="1"/>
    <col min="11269" max="11270" width="3.85546875" customWidth="1"/>
    <col min="11271" max="11271" width="4.42578125" customWidth="1"/>
    <col min="11272" max="11276" width="3.85546875" customWidth="1"/>
    <col min="11277" max="11277" width="6.5703125" customWidth="1"/>
    <col min="11278" max="11278" width="5.140625" customWidth="1"/>
    <col min="11279" max="11281" width="3.85546875" customWidth="1"/>
    <col min="11282" max="11282" width="4.5703125" customWidth="1"/>
    <col min="11283" max="11286" width="3.85546875" customWidth="1"/>
    <col min="11287" max="11287" width="4.5703125" customWidth="1"/>
    <col min="11288" max="11288" width="4" customWidth="1"/>
    <col min="11289" max="11291" width="3.85546875" customWidth="1"/>
    <col min="11292" max="11292" width="4.5703125" customWidth="1"/>
    <col min="11293" max="11294" width="3.85546875" customWidth="1"/>
    <col min="11524" max="11524" width="5.5703125" customWidth="1"/>
    <col min="11525" max="11526" width="3.85546875" customWidth="1"/>
    <col min="11527" max="11527" width="4.42578125" customWidth="1"/>
    <col min="11528" max="11532" width="3.85546875" customWidth="1"/>
    <col min="11533" max="11533" width="6.5703125" customWidth="1"/>
    <col min="11534" max="11534" width="5.140625" customWidth="1"/>
    <col min="11535" max="11537" width="3.85546875" customWidth="1"/>
    <col min="11538" max="11538" width="4.5703125" customWidth="1"/>
    <col min="11539" max="11542" width="3.85546875" customWidth="1"/>
    <col min="11543" max="11543" width="4.5703125" customWidth="1"/>
    <col min="11544" max="11544" width="4" customWidth="1"/>
    <col min="11545" max="11547" width="3.85546875" customWidth="1"/>
    <col min="11548" max="11548" width="4.5703125" customWidth="1"/>
    <col min="11549" max="11550" width="3.85546875" customWidth="1"/>
    <col min="11780" max="11780" width="5.5703125" customWidth="1"/>
    <col min="11781" max="11782" width="3.85546875" customWidth="1"/>
    <col min="11783" max="11783" width="4.42578125" customWidth="1"/>
    <col min="11784" max="11788" width="3.85546875" customWidth="1"/>
    <col min="11789" max="11789" width="6.5703125" customWidth="1"/>
    <col min="11790" max="11790" width="5.140625" customWidth="1"/>
    <col min="11791" max="11793" width="3.85546875" customWidth="1"/>
    <col min="11794" max="11794" width="4.5703125" customWidth="1"/>
    <col min="11795" max="11798" width="3.85546875" customWidth="1"/>
    <col min="11799" max="11799" width="4.5703125" customWidth="1"/>
    <col min="11800" max="11800" width="4" customWidth="1"/>
    <col min="11801" max="11803" width="3.85546875" customWidth="1"/>
    <col min="11804" max="11804" width="4.5703125" customWidth="1"/>
    <col min="11805" max="11806" width="3.85546875" customWidth="1"/>
    <col min="12036" max="12036" width="5.5703125" customWidth="1"/>
    <col min="12037" max="12038" width="3.85546875" customWidth="1"/>
    <col min="12039" max="12039" width="4.42578125" customWidth="1"/>
    <col min="12040" max="12044" width="3.85546875" customWidth="1"/>
    <col min="12045" max="12045" width="6.5703125" customWidth="1"/>
    <col min="12046" max="12046" width="5.140625" customWidth="1"/>
    <col min="12047" max="12049" width="3.85546875" customWidth="1"/>
    <col min="12050" max="12050" width="4.5703125" customWidth="1"/>
    <col min="12051" max="12054" width="3.85546875" customWidth="1"/>
    <col min="12055" max="12055" width="4.5703125" customWidth="1"/>
    <col min="12056" max="12056" width="4" customWidth="1"/>
    <col min="12057" max="12059" width="3.85546875" customWidth="1"/>
    <col min="12060" max="12060" width="4.5703125" customWidth="1"/>
    <col min="12061" max="12062" width="3.85546875" customWidth="1"/>
    <col min="12292" max="12292" width="5.5703125" customWidth="1"/>
    <col min="12293" max="12294" width="3.85546875" customWidth="1"/>
    <col min="12295" max="12295" width="4.42578125" customWidth="1"/>
    <col min="12296" max="12300" width="3.85546875" customWidth="1"/>
    <col min="12301" max="12301" width="6.5703125" customWidth="1"/>
    <col min="12302" max="12302" width="5.140625" customWidth="1"/>
    <col min="12303" max="12305" width="3.85546875" customWidth="1"/>
    <col min="12306" max="12306" width="4.5703125" customWidth="1"/>
    <col min="12307" max="12310" width="3.85546875" customWidth="1"/>
    <col min="12311" max="12311" width="4.5703125" customWidth="1"/>
    <col min="12312" max="12312" width="4" customWidth="1"/>
    <col min="12313" max="12315" width="3.85546875" customWidth="1"/>
    <col min="12316" max="12316" width="4.5703125" customWidth="1"/>
    <col min="12317" max="12318" width="3.85546875" customWidth="1"/>
    <col min="12548" max="12548" width="5.5703125" customWidth="1"/>
    <col min="12549" max="12550" width="3.85546875" customWidth="1"/>
    <col min="12551" max="12551" width="4.42578125" customWidth="1"/>
    <col min="12552" max="12556" width="3.85546875" customWidth="1"/>
    <col min="12557" max="12557" width="6.5703125" customWidth="1"/>
    <col min="12558" max="12558" width="5.140625" customWidth="1"/>
    <col min="12559" max="12561" width="3.85546875" customWidth="1"/>
    <col min="12562" max="12562" width="4.5703125" customWidth="1"/>
    <col min="12563" max="12566" width="3.85546875" customWidth="1"/>
    <col min="12567" max="12567" width="4.5703125" customWidth="1"/>
    <col min="12568" max="12568" width="4" customWidth="1"/>
    <col min="12569" max="12571" width="3.85546875" customWidth="1"/>
    <col min="12572" max="12572" width="4.5703125" customWidth="1"/>
    <col min="12573" max="12574" width="3.85546875" customWidth="1"/>
    <col min="12804" max="12804" width="5.5703125" customWidth="1"/>
    <col min="12805" max="12806" width="3.85546875" customWidth="1"/>
    <col min="12807" max="12807" width="4.42578125" customWidth="1"/>
    <col min="12808" max="12812" width="3.85546875" customWidth="1"/>
    <col min="12813" max="12813" width="6.5703125" customWidth="1"/>
    <col min="12814" max="12814" width="5.140625" customWidth="1"/>
    <col min="12815" max="12817" width="3.85546875" customWidth="1"/>
    <col min="12818" max="12818" width="4.5703125" customWidth="1"/>
    <col min="12819" max="12822" width="3.85546875" customWidth="1"/>
    <col min="12823" max="12823" width="4.5703125" customWidth="1"/>
    <col min="12824" max="12824" width="4" customWidth="1"/>
    <col min="12825" max="12827" width="3.85546875" customWidth="1"/>
    <col min="12828" max="12828" width="4.5703125" customWidth="1"/>
    <col min="12829" max="12830" width="3.85546875" customWidth="1"/>
    <col min="13060" max="13060" width="5.5703125" customWidth="1"/>
    <col min="13061" max="13062" width="3.85546875" customWidth="1"/>
    <col min="13063" max="13063" width="4.42578125" customWidth="1"/>
    <col min="13064" max="13068" width="3.85546875" customWidth="1"/>
    <col min="13069" max="13069" width="6.5703125" customWidth="1"/>
    <col min="13070" max="13070" width="5.140625" customWidth="1"/>
    <col min="13071" max="13073" width="3.85546875" customWidth="1"/>
    <col min="13074" max="13074" width="4.5703125" customWidth="1"/>
    <col min="13075" max="13078" width="3.85546875" customWidth="1"/>
    <col min="13079" max="13079" width="4.5703125" customWidth="1"/>
    <col min="13080" max="13080" width="4" customWidth="1"/>
    <col min="13081" max="13083" width="3.85546875" customWidth="1"/>
    <col min="13084" max="13084" width="4.5703125" customWidth="1"/>
    <col min="13085" max="13086" width="3.85546875" customWidth="1"/>
    <col min="13316" max="13316" width="5.5703125" customWidth="1"/>
    <col min="13317" max="13318" width="3.85546875" customWidth="1"/>
    <col min="13319" max="13319" width="4.42578125" customWidth="1"/>
    <col min="13320" max="13324" width="3.85546875" customWidth="1"/>
    <col min="13325" max="13325" width="6.5703125" customWidth="1"/>
    <col min="13326" max="13326" width="5.140625" customWidth="1"/>
    <col min="13327" max="13329" width="3.85546875" customWidth="1"/>
    <col min="13330" max="13330" width="4.5703125" customWidth="1"/>
    <col min="13331" max="13334" width="3.85546875" customWidth="1"/>
    <col min="13335" max="13335" width="4.5703125" customWidth="1"/>
    <col min="13336" max="13336" width="4" customWidth="1"/>
    <col min="13337" max="13339" width="3.85546875" customWidth="1"/>
    <col min="13340" max="13340" width="4.5703125" customWidth="1"/>
    <col min="13341" max="13342" width="3.85546875" customWidth="1"/>
    <col min="13572" max="13572" width="5.5703125" customWidth="1"/>
    <col min="13573" max="13574" width="3.85546875" customWidth="1"/>
    <col min="13575" max="13575" width="4.42578125" customWidth="1"/>
    <col min="13576" max="13580" width="3.85546875" customWidth="1"/>
    <col min="13581" max="13581" width="6.5703125" customWidth="1"/>
    <col min="13582" max="13582" width="5.140625" customWidth="1"/>
    <col min="13583" max="13585" width="3.85546875" customWidth="1"/>
    <col min="13586" max="13586" width="4.5703125" customWidth="1"/>
    <col min="13587" max="13590" width="3.85546875" customWidth="1"/>
    <col min="13591" max="13591" width="4.5703125" customWidth="1"/>
    <col min="13592" max="13592" width="4" customWidth="1"/>
    <col min="13593" max="13595" width="3.85546875" customWidth="1"/>
    <col min="13596" max="13596" width="4.5703125" customWidth="1"/>
    <col min="13597" max="13598" width="3.85546875" customWidth="1"/>
    <col min="13828" max="13828" width="5.5703125" customWidth="1"/>
    <col min="13829" max="13830" width="3.85546875" customWidth="1"/>
    <col min="13831" max="13831" width="4.42578125" customWidth="1"/>
    <col min="13832" max="13836" width="3.85546875" customWidth="1"/>
    <col min="13837" max="13837" width="6.5703125" customWidth="1"/>
    <col min="13838" max="13838" width="5.140625" customWidth="1"/>
    <col min="13839" max="13841" width="3.85546875" customWidth="1"/>
    <col min="13842" max="13842" width="4.5703125" customWidth="1"/>
    <col min="13843" max="13846" width="3.85546875" customWidth="1"/>
    <col min="13847" max="13847" width="4.5703125" customWidth="1"/>
    <col min="13848" max="13848" width="4" customWidth="1"/>
    <col min="13849" max="13851" width="3.85546875" customWidth="1"/>
    <col min="13852" max="13852" width="4.5703125" customWidth="1"/>
    <col min="13853" max="13854" width="3.85546875" customWidth="1"/>
    <col min="14084" max="14084" width="5.5703125" customWidth="1"/>
    <col min="14085" max="14086" width="3.85546875" customWidth="1"/>
    <col min="14087" max="14087" width="4.42578125" customWidth="1"/>
    <col min="14088" max="14092" width="3.85546875" customWidth="1"/>
    <col min="14093" max="14093" width="6.5703125" customWidth="1"/>
    <col min="14094" max="14094" width="5.140625" customWidth="1"/>
    <col min="14095" max="14097" width="3.85546875" customWidth="1"/>
    <col min="14098" max="14098" width="4.5703125" customWidth="1"/>
    <col min="14099" max="14102" width="3.85546875" customWidth="1"/>
    <col min="14103" max="14103" width="4.5703125" customWidth="1"/>
    <col min="14104" max="14104" width="4" customWidth="1"/>
    <col min="14105" max="14107" width="3.85546875" customWidth="1"/>
    <col min="14108" max="14108" width="4.5703125" customWidth="1"/>
    <col min="14109" max="14110" width="3.85546875" customWidth="1"/>
    <col min="14340" max="14340" width="5.5703125" customWidth="1"/>
    <col min="14341" max="14342" width="3.85546875" customWidth="1"/>
    <col min="14343" max="14343" width="4.42578125" customWidth="1"/>
    <col min="14344" max="14348" width="3.85546875" customWidth="1"/>
    <col min="14349" max="14349" width="6.5703125" customWidth="1"/>
    <col min="14350" max="14350" width="5.140625" customWidth="1"/>
    <col min="14351" max="14353" width="3.85546875" customWidth="1"/>
    <col min="14354" max="14354" width="4.5703125" customWidth="1"/>
    <col min="14355" max="14358" width="3.85546875" customWidth="1"/>
    <col min="14359" max="14359" width="4.5703125" customWidth="1"/>
    <col min="14360" max="14360" width="4" customWidth="1"/>
    <col min="14361" max="14363" width="3.85546875" customWidth="1"/>
    <col min="14364" max="14364" width="4.5703125" customWidth="1"/>
    <col min="14365" max="14366" width="3.85546875" customWidth="1"/>
    <col min="14596" max="14596" width="5.5703125" customWidth="1"/>
    <col min="14597" max="14598" width="3.85546875" customWidth="1"/>
    <col min="14599" max="14599" width="4.42578125" customWidth="1"/>
    <col min="14600" max="14604" width="3.85546875" customWidth="1"/>
    <col min="14605" max="14605" width="6.5703125" customWidth="1"/>
    <col min="14606" max="14606" width="5.140625" customWidth="1"/>
    <col min="14607" max="14609" width="3.85546875" customWidth="1"/>
    <col min="14610" max="14610" width="4.5703125" customWidth="1"/>
    <col min="14611" max="14614" width="3.85546875" customWidth="1"/>
    <col min="14615" max="14615" width="4.5703125" customWidth="1"/>
    <col min="14616" max="14616" width="4" customWidth="1"/>
    <col min="14617" max="14619" width="3.85546875" customWidth="1"/>
    <col min="14620" max="14620" width="4.5703125" customWidth="1"/>
    <col min="14621" max="14622" width="3.85546875" customWidth="1"/>
    <col min="14852" max="14852" width="5.5703125" customWidth="1"/>
    <col min="14853" max="14854" width="3.85546875" customWidth="1"/>
    <col min="14855" max="14855" width="4.42578125" customWidth="1"/>
    <col min="14856" max="14860" width="3.85546875" customWidth="1"/>
    <col min="14861" max="14861" width="6.5703125" customWidth="1"/>
    <col min="14862" max="14862" width="5.140625" customWidth="1"/>
    <col min="14863" max="14865" width="3.85546875" customWidth="1"/>
    <col min="14866" max="14866" width="4.5703125" customWidth="1"/>
    <col min="14867" max="14870" width="3.85546875" customWidth="1"/>
    <col min="14871" max="14871" width="4.5703125" customWidth="1"/>
    <col min="14872" max="14872" width="4" customWidth="1"/>
    <col min="14873" max="14875" width="3.85546875" customWidth="1"/>
    <col min="14876" max="14876" width="4.5703125" customWidth="1"/>
    <col min="14877" max="14878" width="3.85546875" customWidth="1"/>
    <col min="15108" max="15108" width="5.5703125" customWidth="1"/>
    <col min="15109" max="15110" width="3.85546875" customWidth="1"/>
    <col min="15111" max="15111" width="4.42578125" customWidth="1"/>
    <col min="15112" max="15116" width="3.85546875" customWidth="1"/>
    <col min="15117" max="15117" width="6.5703125" customWidth="1"/>
    <col min="15118" max="15118" width="5.140625" customWidth="1"/>
    <col min="15119" max="15121" width="3.85546875" customWidth="1"/>
    <col min="15122" max="15122" width="4.5703125" customWidth="1"/>
    <col min="15123" max="15126" width="3.85546875" customWidth="1"/>
    <col min="15127" max="15127" width="4.5703125" customWidth="1"/>
    <col min="15128" max="15128" width="4" customWidth="1"/>
    <col min="15129" max="15131" width="3.85546875" customWidth="1"/>
    <col min="15132" max="15132" width="4.5703125" customWidth="1"/>
    <col min="15133" max="15134" width="3.85546875" customWidth="1"/>
    <col min="15364" max="15364" width="5.5703125" customWidth="1"/>
    <col min="15365" max="15366" width="3.85546875" customWidth="1"/>
    <col min="15367" max="15367" width="4.42578125" customWidth="1"/>
    <col min="15368" max="15372" width="3.85546875" customWidth="1"/>
    <col min="15373" max="15373" width="6.5703125" customWidth="1"/>
    <col min="15374" max="15374" width="5.140625" customWidth="1"/>
    <col min="15375" max="15377" width="3.85546875" customWidth="1"/>
    <col min="15378" max="15378" width="4.5703125" customWidth="1"/>
    <col min="15379" max="15382" width="3.85546875" customWidth="1"/>
    <col min="15383" max="15383" width="4.5703125" customWidth="1"/>
    <col min="15384" max="15384" width="4" customWidth="1"/>
    <col min="15385" max="15387" width="3.85546875" customWidth="1"/>
    <col min="15388" max="15388" width="4.5703125" customWidth="1"/>
    <col min="15389" max="15390" width="3.85546875" customWidth="1"/>
    <col min="15620" max="15620" width="5.5703125" customWidth="1"/>
    <col min="15621" max="15622" width="3.85546875" customWidth="1"/>
    <col min="15623" max="15623" width="4.42578125" customWidth="1"/>
    <col min="15624" max="15628" width="3.85546875" customWidth="1"/>
    <col min="15629" max="15629" width="6.5703125" customWidth="1"/>
    <col min="15630" max="15630" width="5.140625" customWidth="1"/>
    <col min="15631" max="15633" width="3.85546875" customWidth="1"/>
    <col min="15634" max="15634" width="4.5703125" customWidth="1"/>
    <col min="15635" max="15638" width="3.85546875" customWidth="1"/>
    <col min="15639" max="15639" width="4.5703125" customWidth="1"/>
    <col min="15640" max="15640" width="4" customWidth="1"/>
    <col min="15641" max="15643" width="3.85546875" customWidth="1"/>
    <col min="15644" max="15644" width="4.5703125" customWidth="1"/>
    <col min="15645" max="15646" width="3.85546875" customWidth="1"/>
    <col min="15876" max="15876" width="5.5703125" customWidth="1"/>
    <col min="15877" max="15878" width="3.85546875" customWidth="1"/>
    <col min="15879" max="15879" width="4.42578125" customWidth="1"/>
    <col min="15880" max="15884" width="3.85546875" customWidth="1"/>
    <col min="15885" max="15885" width="6.5703125" customWidth="1"/>
    <col min="15886" max="15886" width="5.140625" customWidth="1"/>
    <col min="15887" max="15889" width="3.85546875" customWidth="1"/>
    <col min="15890" max="15890" width="4.5703125" customWidth="1"/>
    <col min="15891" max="15894" width="3.85546875" customWidth="1"/>
    <col min="15895" max="15895" width="4.5703125" customWidth="1"/>
    <col min="15896" max="15896" width="4" customWidth="1"/>
    <col min="15897" max="15899" width="3.85546875" customWidth="1"/>
    <col min="15900" max="15900" width="4.5703125" customWidth="1"/>
    <col min="15901" max="15902" width="3.85546875" customWidth="1"/>
    <col min="16132" max="16132" width="5.5703125" customWidth="1"/>
    <col min="16133" max="16134" width="3.85546875" customWidth="1"/>
    <col min="16135" max="16135" width="4.42578125" customWidth="1"/>
    <col min="16136" max="16140" width="3.85546875" customWidth="1"/>
    <col min="16141" max="16141" width="6.5703125" customWidth="1"/>
    <col min="16142" max="16142" width="5.140625" customWidth="1"/>
    <col min="16143" max="16145" width="3.85546875" customWidth="1"/>
    <col min="16146" max="16146" width="4.5703125" customWidth="1"/>
    <col min="16147" max="16150" width="3.85546875" customWidth="1"/>
    <col min="16151" max="16151" width="4.5703125" customWidth="1"/>
    <col min="16152" max="16152" width="4" customWidth="1"/>
    <col min="16153" max="16155" width="3.85546875" customWidth="1"/>
    <col min="16156" max="16156" width="4.5703125" customWidth="1"/>
    <col min="16157" max="16158" width="3.85546875" customWidth="1"/>
  </cols>
  <sheetData>
    <row r="2" spans="2:30" x14ac:dyDescent="0.25">
      <c r="B2" s="431" t="s">
        <v>2849</v>
      </c>
    </row>
    <row r="3" spans="2:30" ht="15.75" thickBot="1" x14ac:dyDescent="0.3">
      <c r="B3" s="3628"/>
      <c r="C3" s="3629"/>
      <c r="D3" s="3629"/>
      <c r="E3" s="3629"/>
      <c r="M3" s="3630"/>
    </row>
    <row r="4" spans="2:30" ht="39" customHeight="1" x14ac:dyDescent="0.25">
      <c r="B4" s="8072" t="s">
        <v>1332</v>
      </c>
      <c r="C4" s="8073"/>
      <c r="D4" s="8076" t="s">
        <v>1641</v>
      </c>
      <c r="E4" s="8049" t="s">
        <v>1642</v>
      </c>
      <c r="F4" s="8049" t="s">
        <v>1643</v>
      </c>
      <c r="G4" s="8049" t="s">
        <v>1644</v>
      </c>
      <c r="H4" s="8049" t="s">
        <v>1645</v>
      </c>
      <c r="I4" s="8049" t="s">
        <v>1646</v>
      </c>
      <c r="J4" s="8058" t="s">
        <v>1695</v>
      </c>
      <c r="K4" s="8058"/>
      <c r="L4" s="8049" t="s">
        <v>1648</v>
      </c>
      <c r="M4" s="8058" t="s">
        <v>1696</v>
      </c>
      <c r="N4" s="8058"/>
      <c r="O4" s="8049" t="s">
        <v>1650</v>
      </c>
      <c r="P4" s="8049" t="s">
        <v>1651</v>
      </c>
      <c r="Q4" s="8049" t="s">
        <v>1652</v>
      </c>
      <c r="R4" s="8058" t="s">
        <v>1697</v>
      </c>
      <c r="S4" s="8058"/>
      <c r="T4" s="8049" t="s">
        <v>1654</v>
      </c>
      <c r="U4" s="8058" t="s">
        <v>1655</v>
      </c>
      <c r="V4" s="8058"/>
      <c r="W4" s="8058" t="s">
        <v>1698</v>
      </c>
      <c r="X4" s="8058"/>
      <c r="Y4" s="8049" t="s">
        <v>1657</v>
      </c>
      <c r="Z4" s="8049" t="s">
        <v>1658</v>
      </c>
      <c r="AA4" s="8049" t="s">
        <v>1659</v>
      </c>
      <c r="AB4" s="8049" t="s">
        <v>1660</v>
      </c>
      <c r="AC4" s="8051" t="s">
        <v>1661</v>
      </c>
      <c r="AD4" s="8053" t="s">
        <v>1662</v>
      </c>
    </row>
    <row r="5" spans="2:30" ht="131.44999999999999" customHeight="1" thickBot="1" x14ac:dyDescent="0.3">
      <c r="B5" s="8074"/>
      <c r="C5" s="8075"/>
      <c r="D5" s="8077"/>
      <c r="E5" s="8050"/>
      <c r="F5" s="8050"/>
      <c r="G5" s="8050"/>
      <c r="H5" s="8050"/>
      <c r="I5" s="8050"/>
      <c r="J5" s="3571" t="s">
        <v>1663</v>
      </c>
      <c r="K5" s="3571" t="s">
        <v>1664</v>
      </c>
      <c r="L5" s="8050"/>
      <c r="M5" s="3571" t="s">
        <v>1665</v>
      </c>
      <c r="N5" s="3571" t="s">
        <v>1666</v>
      </c>
      <c r="O5" s="8050"/>
      <c r="P5" s="8050"/>
      <c r="Q5" s="8050"/>
      <c r="R5" s="3571" t="s">
        <v>1667</v>
      </c>
      <c r="S5" s="3571" t="s">
        <v>1668</v>
      </c>
      <c r="T5" s="8050"/>
      <c r="U5" s="3571" t="s">
        <v>1669</v>
      </c>
      <c r="V5" s="3571" t="s">
        <v>1670</v>
      </c>
      <c r="W5" s="3571" t="s">
        <v>1671</v>
      </c>
      <c r="X5" s="3571" t="s">
        <v>1672</v>
      </c>
      <c r="Y5" s="8050"/>
      <c r="Z5" s="8050"/>
      <c r="AA5" s="8050"/>
      <c r="AB5" s="8050"/>
      <c r="AC5" s="8052"/>
      <c r="AD5" s="8054"/>
    </row>
    <row r="6" spans="2:30" ht="19.5" customHeight="1" thickBot="1" x14ac:dyDescent="0.3">
      <c r="B6" s="8078">
        <v>1</v>
      </c>
      <c r="C6" s="8079"/>
      <c r="D6" s="3631">
        <v>2</v>
      </c>
      <c r="E6" s="3632">
        <v>3</v>
      </c>
      <c r="F6" s="3632">
        <v>4</v>
      </c>
      <c r="G6" s="3632">
        <v>5</v>
      </c>
      <c r="H6" s="3632">
        <v>6</v>
      </c>
      <c r="I6" s="3632">
        <v>7</v>
      </c>
      <c r="J6" s="3632">
        <v>8</v>
      </c>
      <c r="K6" s="3632">
        <v>9</v>
      </c>
      <c r="L6" s="3633">
        <v>10</v>
      </c>
      <c r="M6" s="3632">
        <v>11</v>
      </c>
      <c r="N6" s="3632">
        <v>12</v>
      </c>
      <c r="O6" s="3632">
        <v>13</v>
      </c>
      <c r="P6" s="3632">
        <v>14</v>
      </c>
      <c r="Q6" s="3632">
        <v>15</v>
      </c>
      <c r="R6" s="3632">
        <v>16</v>
      </c>
      <c r="S6" s="3632">
        <v>17</v>
      </c>
      <c r="T6" s="3632">
        <v>18</v>
      </c>
      <c r="U6" s="3632">
        <v>19</v>
      </c>
      <c r="V6" s="3632">
        <v>20</v>
      </c>
      <c r="W6" s="3632">
        <v>21</v>
      </c>
      <c r="X6" s="3632">
        <v>22</v>
      </c>
      <c r="Y6" s="3632">
        <v>23</v>
      </c>
      <c r="Z6" s="3632">
        <v>24</v>
      </c>
      <c r="AA6" s="3632">
        <v>25</v>
      </c>
      <c r="AB6" s="3632">
        <v>26</v>
      </c>
      <c r="AC6" s="3634">
        <v>27</v>
      </c>
      <c r="AD6" s="3635">
        <v>28</v>
      </c>
    </row>
    <row r="7" spans="2:30" x14ac:dyDescent="0.25">
      <c r="B7" s="8067" t="s">
        <v>1332</v>
      </c>
      <c r="C7" s="3636" t="s">
        <v>119</v>
      </c>
      <c r="D7" s="3637">
        <v>17664</v>
      </c>
      <c r="E7" s="3638">
        <v>5</v>
      </c>
      <c r="F7" s="3638">
        <v>54</v>
      </c>
      <c r="G7" s="3638">
        <v>2620</v>
      </c>
      <c r="H7" s="3638">
        <v>3</v>
      </c>
      <c r="I7" s="3638">
        <v>3</v>
      </c>
      <c r="J7" s="3638">
        <v>221</v>
      </c>
      <c r="K7" s="3638">
        <v>177</v>
      </c>
      <c r="L7" s="3638">
        <v>36</v>
      </c>
      <c r="M7" s="3639">
        <v>3336</v>
      </c>
      <c r="N7" s="3638">
        <v>5140</v>
      </c>
      <c r="O7" s="3638">
        <v>275</v>
      </c>
      <c r="P7" s="3638">
        <v>11</v>
      </c>
      <c r="Q7" s="3638">
        <v>13</v>
      </c>
      <c r="R7" s="3638">
        <v>1743</v>
      </c>
      <c r="S7" s="3638">
        <v>70</v>
      </c>
      <c r="T7" s="3638">
        <v>2</v>
      </c>
      <c r="U7" s="3638">
        <v>118</v>
      </c>
      <c r="V7" s="3638">
        <v>11</v>
      </c>
      <c r="W7" s="3638">
        <v>2030</v>
      </c>
      <c r="X7" s="3638">
        <v>3</v>
      </c>
      <c r="Y7" s="3638">
        <v>46</v>
      </c>
      <c r="Z7" s="3638">
        <v>39</v>
      </c>
      <c r="AA7" s="3638">
        <v>99</v>
      </c>
      <c r="AB7" s="3639">
        <v>1455</v>
      </c>
      <c r="AC7" s="3640">
        <v>154</v>
      </c>
      <c r="AD7" s="3641">
        <v>212</v>
      </c>
    </row>
    <row r="8" spans="2:30" x14ac:dyDescent="0.25">
      <c r="B8" s="8068"/>
      <c r="C8" s="3642" t="s">
        <v>228</v>
      </c>
      <c r="D8" s="3643">
        <v>14607</v>
      </c>
      <c r="E8" s="3644">
        <v>3</v>
      </c>
      <c r="F8" s="3644">
        <v>54</v>
      </c>
      <c r="G8" s="3644">
        <v>2379</v>
      </c>
      <c r="H8" s="3644">
        <v>3</v>
      </c>
      <c r="I8" s="3644">
        <v>2</v>
      </c>
      <c r="J8" s="3644">
        <v>178</v>
      </c>
      <c r="K8" s="3644">
        <v>88</v>
      </c>
      <c r="L8" s="3644">
        <v>7</v>
      </c>
      <c r="M8" s="3644">
        <v>2881</v>
      </c>
      <c r="N8" s="3644">
        <v>4059</v>
      </c>
      <c r="O8" s="3644">
        <v>252</v>
      </c>
      <c r="P8" s="3644">
        <v>8</v>
      </c>
      <c r="Q8" s="3644">
        <v>11</v>
      </c>
      <c r="R8" s="3644">
        <v>1519</v>
      </c>
      <c r="S8" s="3644">
        <v>53</v>
      </c>
      <c r="T8" s="3644">
        <v>2</v>
      </c>
      <c r="U8" s="3644">
        <v>37</v>
      </c>
      <c r="V8" s="3644">
        <v>7</v>
      </c>
      <c r="W8" s="3644">
        <v>1828</v>
      </c>
      <c r="X8" s="3644">
        <v>3</v>
      </c>
      <c r="Y8" s="3644">
        <v>45</v>
      </c>
      <c r="Z8" s="3644">
        <v>37</v>
      </c>
      <c r="AA8" s="3644">
        <v>73</v>
      </c>
      <c r="AB8" s="3644">
        <v>941</v>
      </c>
      <c r="AC8" s="3645">
        <v>137</v>
      </c>
      <c r="AD8" s="3646">
        <v>144</v>
      </c>
    </row>
    <row r="9" spans="2:30" ht="20.25" customHeight="1" thickBot="1" x14ac:dyDescent="0.3">
      <c r="B9" s="8069"/>
      <c r="C9" s="3647" t="s">
        <v>229</v>
      </c>
      <c r="D9" s="3644">
        <v>3057</v>
      </c>
      <c r="E9" s="3644">
        <v>2</v>
      </c>
      <c r="F9" s="3644">
        <v>0</v>
      </c>
      <c r="G9" s="3644">
        <v>241</v>
      </c>
      <c r="H9" s="3644">
        <v>0</v>
      </c>
      <c r="I9" s="3644">
        <v>1</v>
      </c>
      <c r="J9" s="3644">
        <v>43</v>
      </c>
      <c r="K9" s="3644">
        <v>89</v>
      </c>
      <c r="L9" s="3644">
        <v>29</v>
      </c>
      <c r="M9" s="3644">
        <v>455</v>
      </c>
      <c r="N9" s="3644">
        <v>1081</v>
      </c>
      <c r="O9" s="3644">
        <v>23</v>
      </c>
      <c r="P9" s="3644">
        <v>3</v>
      </c>
      <c r="Q9" s="3644">
        <v>2</v>
      </c>
      <c r="R9" s="3644">
        <v>224</v>
      </c>
      <c r="S9" s="3644">
        <v>17</v>
      </c>
      <c r="T9" s="3644">
        <v>0</v>
      </c>
      <c r="U9" s="3644">
        <v>81</v>
      </c>
      <c r="V9" s="3644">
        <v>4</v>
      </c>
      <c r="W9" s="3644">
        <v>202</v>
      </c>
      <c r="X9" s="3644">
        <v>0</v>
      </c>
      <c r="Y9" s="3644">
        <v>1</v>
      </c>
      <c r="Z9" s="3644">
        <v>2</v>
      </c>
      <c r="AA9" s="3644">
        <v>26</v>
      </c>
      <c r="AB9" s="3644">
        <v>514</v>
      </c>
      <c r="AC9" s="3645">
        <v>17</v>
      </c>
      <c r="AD9" s="3648">
        <v>68</v>
      </c>
    </row>
    <row r="10" spans="2:30" x14ac:dyDescent="0.25">
      <c r="B10" s="8067" t="s">
        <v>1699</v>
      </c>
      <c r="C10" s="3636" t="s">
        <v>119</v>
      </c>
      <c r="D10" s="3649">
        <v>1650</v>
      </c>
      <c r="E10" s="3639">
        <v>1</v>
      </c>
      <c r="F10" s="3639">
        <v>0</v>
      </c>
      <c r="G10" s="3639">
        <v>306</v>
      </c>
      <c r="H10" s="3639">
        <v>0</v>
      </c>
      <c r="I10" s="3638">
        <v>0</v>
      </c>
      <c r="J10" s="3638">
        <v>95</v>
      </c>
      <c r="K10" s="3638">
        <v>64</v>
      </c>
      <c r="L10" s="3638">
        <v>2</v>
      </c>
      <c r="M10" s="3639">
        <v>251</v>
      </c>
      <c r="N10" s="3638">
        <v>501</v>
      </c>
      <c r="O10" s="3638">
        <v>7</v>
      </c>
      <c r="P10" s="3638">
        <v>6</v>
      </c>
      <c r="Q10" s="3638">
        <v>0</v>
      </c>
      <c r="R10" s="3638">
        <v>178</v>
      </c>
      <c r="S10" s="3638">
        <v>6</v>
      </c>
      <c r="T10" s="3638">
        <v>0</v>
      </c>
      <c r="U10" s="3638">
        <v>3</v>
      </c>
      <c r="V10" s="3638">
        <v>2</v>
      </c>
      <c r="W10" s="3638">
        <v>140</v>
      </c>
      <c r="X10" s="3638">
        <v>0</v>
      </c>
      <c r="Y10" s="3638">
        <v>2</v>
      </c>
      <c r="Z10" s="3638">
        <v>4</v>
      </c>
      <c r="AA10" s="3638">
        <v>5</v>
      </c>
      <c r="AB10" s="3638">
        <v>43</v>
      </c>
      <c r="AC10" s="3640">
        <v>34</v>
      </c>
      <c r="AD10" s="3641">
        <v>15</v>
      </c>
    </row>
    <row r="11" spans="2:30" x14ac:dyDescent="0.25">
      <c r="B11" s="8068"/>
      <c r="C11" s="3642" t="s">
        <v>228</v>
      </c>
      <c r="D11" s="3650">
        <v>1412</v>
      </c>
      <c r="E11" s="3651">
        <v>0</v>
      </c>
      <c r="F11" s="3651">
        <v>0</v>
      </c>
      <c r="G11" s="3651">
        <v>269</v>
      </c>
      <c r="H11" s="3651">
        <v>0</v>
      </c>
      <c r="I11" s="3652">
        <v>0</v>
      </c>
      <c r="J11" s="3652">
        <v>80</v>
      </c>
      <c r="K11" s="3652">
        <v>27</v>
      </c>
      <c r="L11" s="3652">
        <v>1</v>
      </c>
      <c r="M11" s="3652">
        <v>236</v>
      </c>
      <c r="N11" s="3652">
        <v>418</v>
      </c>
      <c r="O11" s="3652">
        <v>4</v>
      </c>
      <c r="P11" s="3652">
        <v>4</v>
      </c>
      <c r="Q11" s="3652">
        <v>0</v>
      </c>
      <c r="R11" s="3652">
        <v>163</v>
      </c>
      <c r="S11" s="3652">
        <v>6</v>
      </c>
      <c r="T11" s="3652">
        <v>0</v>
      </c>
      <c r="U11" s="3652">
        <v>1</v>
      </c>
      <c r="V11" s="3652">
        <v>2</v>
      </c>
      <c r="W11" s="3652">
        <v>130</v>
      </c>
      <c r="X11" s="3652">
        <v>0</v>
      </c>
      <c r="Y11" s="3652">
        <v>2</v>
      </c>
      <c r="Z11" s="3652">
        <v>4</v>
      </c>
      <c r="AA11" s="3652">
        <v>4</v>
      </c>
      <c r="AB11" s="3652">
        <v>31</v>
      </c>
      <c r="AC11" s="3653">
        <v>30</v>
      </c>
      <c r="AD11" s="3646">
        <v>6</v>
      </c>
    </row>
    <row r="12" spans="2:30" ht="21" customHeight="1" thickBot="1" x14ac:dyDescent="0.3">
      <c r="B12" s="8069"/>
      <c r="C12" s="3647" t="s">
        <v>229</v>
      </c>
      <c r="D12" s="3654">
        <v>238</v>
      </c>
      <c r="E12" s="3654">
        <v>1</v>
      </c>
      <c r="F12" s="3654">
        <v>0</v>
      </c>
      <c r="G12" s="3654">
        <v>37</v>
      </c>
      <c r="H12" s="3654">
        <v>0</v>
      </c>
      <c r="I12" s="3644">
        <v>0</v>
      </c>
      <c r="J12" s="3644">
        <v>15</v>
      </c>
      <c r="K12" s="3644">
        <v>37</v>
      </c>
      <c r="L12" s="3644">
        <v>1</v>
      </c>
      <c r="M12" s="3644">
        <v>15</v>
      </c>
      <c r="N12" s="3644">
        <v>83</v>
      </c>
      <c r="O12" s="3644">
        <v>3</v>
      </c>
      <c r="P12" s="3644">
        <v>2</v>
      </c>
      <c r="Q12" s="3644">
        <v>0</v>
      </c>
      <c r="R12" s="3644">
        <v>15</v>
      </c>
      <c r="S12" s="3644">
        <v>0</v>
      </c>
      <c r="T12" s="3644">
        <v>0</v>
      </c>
      <c r="U12" s="3644">
        <v>2</v>
      </c>
      <c r="V12" s="3644">
        <v>0</v>
      </c>
      <c r="W12" s="3644">
        <v>10</v>
      </c>
      <c r="X12" s="3644">
        <v>0</v>
      </c>
      <c r="Y12" s="3644">
        <v>0</v>
      </c>
      <c r="Z12" s="3644">
        <v>0</v>
      </c>
      <c r="AA12" s="3644">
        <v>1</v>
      </c>
      <c r="AB12" s="3644">
        <v>12</v>
      </c>
      <c r="AC12" s="3645">
        <v>4</v>
      </c>
      <c r="AD12" s="3648">
        <v>9</v>
      </c>
    </row>
    <row r="13" spans="2:30" x14ac:dyDescent="0.25">
      <c r="B13" s="8067" t="s">
        <v>1542</v>
      </c>
      <c r="C13" s="3636" t="s">
        <v>119</v>
      </c>
      <c r="D13" s="3637">
        <v>430</v>
      </c>
      <c r="E13" s="3638">
        <v>1</v>
      </c>
      <c r="F13" s="3638">
        <v>6</v>
      </c>
      <c r="G13" s="3638">
        <v>116</v>
      </c>
      <c r="H13" s="3638">
        <v>1</v>
      </c>
      <c r="I13" s="3638">
        <v>0</v>
      </c>
      <c r="J13" s="3638">
        <v>1</v>
      </c>
      <c r="K13" s="3638">
        <v>4</v>
      </c>
      <c r="L13" s="3638">
        <v>1</v>
      </c>
      <c r="M13" s="3638">
        <v>195</v>
      </c>
      <c r="N13" s="3638">
        <v>60</v>
      </c>
      <c r="O13" s="3638">
        <v>0</v>
      </c>
      <c r="P13" s="3638">
        <v>0</v>
      </c>
      <c r="Q13" s="3638">
        <v>0</v>
      </c>
      <c r="R13" s="3638">
        <v>22</v>
      </c>
      <c r="S13" s="3638">
        <v>0</v>
      </c>
      <c r="T13" s="3638">
        <v>1</v>
      </c>
      <c r="U13" s="3638">
        <v>0</v>
      </c>
      <c r="V13" s="3638">
        <v>0</v>
      </c>
      <c r="W13" s="3638">
        <v>6</v>
      </c>
      <c r="X13" s="3638">
        <v>0</v>
      </c>
      <c r="Y13" s="3638">
        <v>8</v>
      </c>
      <c r="Z13" s="3638">
        <v>2</v>
      </c>
      <c r="AA13" s="3638">
        <v>0</v>
      </c>
      <c r="AB13" s="3638">
        <v>2</v>
      </c>
      <c r="AC13" s="3640">
        <v>4</v>
      </c>
      <c r="AD13" s="3641">
        <v>0</v>
      </c>
    </row>
    <row r="14" spans="2:30" ht="18.75" customHeight="1" x14ac:dyDescent="0.25">
      <c r="B14" s="8068"/>
      <c r="C14" s="3642" t="s">
        <v>228</v>
      </c>
      <c r="D14" s="3655">
        <v>363</v>
      </c>
      <c r="E14" s="3652">
        <v>1</v>
      </c>
      <c r="F14" s="3652">
        <v>6</v>
      </c>
      <c r="G14" s="3652">
        <v>111</v>
      </c>
      <c r="H14" s="3652">
        <v>0</v>
      </c>
      <c r="I14" s="3652">
        <v>0</v>
      </c>
      <c r="J14" s="3652">
        <v>0</v>
      </c>
      <c r="K14" s="3652">
        <v>1</v>
      </c>
      <c r="L14" s="3652">
        <v>0</v>
      </c>
      <c r="M14" s="3652">
        <v>159</v>
      </c>
      <c r="N14" s="3652">
        <v>47</v>
      </c>
      <c r="O14" s="3652">
        <v>0</v>
      </c>
      <c r="P14" s="3652">
        <v>0</v>
      </c>
      <c r="Q14" s="3652">
        <v>0</v>
      </c>
      <c r="R14" s="3652">
        <v>20</v>
      </c>
      <c r="S14" s="3652">
        <v>0</v>
      </c>
      <c r="T14" s="3652">
        <v>1</v>
      </c>
      <c r="U14" s="3652">
        <v>0</v>
      </c>
      <c r="V14" s="3652">
        <v>0</v>
      </c>
      <c r="W14" s="3652">
        <v>5</v>
      </c>
      <c r="X14" s="3652">
        <v>0</v>
      </c>
      <c r="Y14" s="3652">
        <v>7</v>
      </c>
      <c r="Z14" s="3652">
        <v>2</v>
      </c>
      <c r="AA14" s="3652">
        <v>0</v>
      </c>
      <c r="AB14" s="3652">
        <v>0</v>
      </c>
      <c r="AC14" s="3653">
        <v>3</v>
      </c>
      <c r="AD14" s="3646">
        <v>0</v>
      </c>
    </row>
    <row r="15" spans="2:30" ht="23.25" customHeight="1" thickBot="1" x14ac:dyDescent="0.3">
      <c r="B15" s="8069"/>
      <c r="C15" s="3647" t="s">
        <v>229</v>
      </c>
      <c r="D15" s="3644">
        <v>67</v>
      </c>
      <c r="E15" s="3644">
        <v>0</v>
      </c>
      <c r="F15" s="3644">
        <v>0</v>
      </c>
      <c r="G15" s="3644">
        <v>5</v>
      </c>
      <c r="H15" s="3644">
        <v>1</v>
      </c>
      <c r="I15" s="3644">
        <v>0</v>
      </c>
      <c r="J15" s="3644">
        <v>1</v>
      </c>
      <c r="K15" s="3644">
        <v>3</v>
      </c>
      <c r="L15" s="3644">
        <v>1</v>
      </c>
      <c r="M15" s="3644">
        <v>36</v>
      </c>
      <c r="N15" s="3644">
        <v>13</v>
      </c>
      <c r="O15" s="3644">
        <v>0</v>
      </c>
      <c r="P15" s="3644">
        <v>0</v>
      </c>
      <c r="Q15" s="3644">
        <v>0</v>
      </c>
      <c r="R15" s="3644">
        <v>2</v>
      </c>
      <c r="S15" s="3644">
        <v>0</v>
      </c>
      <c r="T15" s="3644">
        <v>0</v>
      </c>
      <c r="U15" s="3644">
        <v>0</v>
      </c>
      <c r="V15" s="3644">
        <v>0</v>
      </c>
      <c r="W15" s="3644">
        <v>1</v>
      </c>
      <c r="X15" s="3644">
        <v>0</v>
      </c>
      <c r="Y15" s="3644">
        <v>1</v>
      </c>
      <c r="Z15" s="3644">
        <v>0</v>
      </c>
      <c r="AA15" s="3644">
        <v>0</v>
      </c>
      <c r="AB15" s="3644">
        <v>2</v>
      </c>
      <c r="AC15" s="3645">
        <v>1</v>
      </c>
      <c r="AD15" s="3648">
        <v>0</v>
      </c>
    </row>
    <row r="16" spans="2:30" ht="23.25" customHeight="1" thickBot="1" x14ac:dyDescent="0.3">
      <c r="B16" s="8070" t="s">
        <v>1700</v>
      </c>
      <c r="C16" s="8071"/>
      <c r="D16" s="3656">
        <v>664</v>
      </c>
      <c r="E16" s="3657">
        <v>1</v>
      </c>
      <c r="F16" s="3657">
        <v>2</v>
      </c>
      <c r="G16" s="3657">
        <v>180</v>
      </c>
      <c r="H16" s="3657">
        <v>0</v>
      </c>
      <c r="I16" s="3657">
        <v>0</v>
      </c>
      <c r="J16" s="3657">
        <v>35</v>
      </c>
      <c r="K16" s="3657">
        <v>65</v>
      </c>
      <c r="L16" s="3657">
        <v>0</v>
      </c>
      <c r="M16" s="3657">
        <v>148</v>
      </c>
      <c r="N16" s="3657">
        <v>181</v>
      </c>
      <c r="O16" s="3657">
        <v>3</v>
      </c>
      <c r="P16" s="3657">
        <v>0</v>
      </c>
      <c r="Q16" s="3657">
        <v>0</v>
      </c>
      <c r="R16" s="3657">
        <v>30</v>
      </c>
      <c r="S16" s="3657">
        <v>0</v>
      </c>
      <c r="T16" s="3657">
        <v>0</v>
      </c>
      <c r="U16" s="3657">
        <v>0</v>
      </c>
      <c r="V16" s="3657">
        <v>0</v>
      </c>
      <c r="W16" s="3657">
        <v>3</v>
      </c>
      <c r="X16" s="3657">
        <v>0</v>
      </c>
      <c r="Y16" s="3657">
        <v>0</v>
      </c>
      <c r="Z16" s="3657">
        <v>0</v>
      </c>
      <c r="AA16" s="3657">
        <v>0</v>
      </c>
      <c r="AB16" s="3657">
        <v>0</v>
      </c>
      <c r="AC16" s="3658">
        <v>3</v>
      </c>
      <c r="AD16" s="3659">
        <v>0</v>
      </c>
    </row>
  </sheetData>
  <mergeCells count="28">
    <mergeCell ref="AA4:AA5"/>
    <mergeCell ref="AB4:AB5"/>
    <mergeCell ref="AC4:AC5"/>
    <mergeCell ref="AD4:AD5"/>
    <mergeCell ref="B6:C6"/>
    <mergeCell ref="Q4:Q5"/>
    <mergeCell ref="R4:S4"/>
    <mergeCell ref="T4:T5"/>
    <mergeCell ref="U4:V4"/>
    <mergeCell ref="W4:X4"/>
    <mergeCell ref="Y4:Y5"/>
    <mergeCell ref="I4:I5"/>
    <mergeCell ref="J4:K4"/>
    <mergeCell ref="L4:L5"/>
    <mergeCell ref="M4:N4"/>
    <mergeCell ref="O4:O5"/>
    <mergeCell ref="B7:B9"/>
    <mergeCell ref="B10:B12"/>
    <mergeCell ref="B13:B15"/>
    <mergeCell ref="B16:C16"/>
    <mergeCell ref="Z4:Z5"/>
    <mergeCell ref="P4:P5"/>
    <mergeCell ref="B4:C5"/>
    <mergeCell ref="D4:D5"/>
    <mergeCell ref="E4:E5"/>
    <mergeCell ref="F4:F5"/>
    <mergeCell ref="G4:G5"/>
    <mergeCell ref="H4:H5"/>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workbookViewId="0"/>
  </sheetViews>
  <sheetFormatPr defaultRowHeight="15" x14ac:dyDescent="0.25"/>
  <cols>
    <col min="2" max="2" width="32.7109375" customWidth="1"/>
    <col min="3" max="10" width="7.85546875" customWidth="1"/>
  </cols>
  <sheetData>
    <row r="1" spans="2:10" x14ac:dyDescent="0.25">
      <c r="B1" s="431" t="s">
        <v>2845</v>
      </c>
    </row>
    <row r="2" spans="2:10" ht="15.75" thickBot="1" x14ac:dyDescent="0.3"/>
    <row r="3" spans="2:10" x14ac:dyDescent="0.25">
      <c r="B3" s="8080" t="s">
        <v>1701</v>
      </c>
      <c r="C3" s="8082" t="s">
        <v>1702</v>
      </c>
      <c r="D3" s="8082"/>
      <c r="E3" s="8083" t="s">
        <v>1703</v>
      </c>
      <c r="F3" s="8085" t="s">
        <v>1332</v>
      </c>
      <c r="G3" s="8082"/>
      <c r="H3" s="8082"/>
      <c r="I3" s="8086"/>
      <c r="J3" s="8083" t="s">
        <v>1703</v>
      </c>
    </row>
    <row r="4" spans="2:10" ht="15.75" thickBot="1" x14ac:dyDescent="0.3">
      <c r="B4" s="8081"/>
      <c r="C4" s="8089" t="s">
        <v>1</v>
      </c>
      <c r="D4" s="8091" t="s">
        <v>2360</v>
      </c>
      <c r="E4" s="8084"/>
      <c r="F4" s="8089" t="s">
        <v>1</v>
      </c>
      <c r="G4" s="8093" t="s">
        <v>2360</v>
      </c>
      <c r="H4" s="8094"/>
      <c r="I4" s="8095"/>
      <c r="J4" s="8087"/>
    </row>
    <row r="5" spans="2:10" ht="15.75" thickBot="1" x14ac:dyDescent="0.3">
      <c r="B5" s="7159"/>
      <c r="C5" s="8090"/>
      <c r="D5" s="8092"/>
      <c r="E5" s="8084"/>
      <c r="F5" s="8090"/>
      <c r="G5" s="3660" t="s">
        <v>119</v>
      </c>
      <c r="H5" s="3661" t="s">
        <v>1220</v>
      </c>
      <c r="I5" s="3662" t="s">
        <v>1221</v>
      </c>
      <c r="J5" s="8088"/>
    </row>
    <row r="6" spans="2:10" x14ac:dyDescent="0.25">
      <c r="B6" s="3663" t="s">
        <v>1704</v>
      </c>
      <c r="C6" s="3664">
        <v>2082</v>
      </c>
      <c r="D6" s="3665">
        <v>2022</v>
      </c>
      <c r="E6" s="689">
        <v>-2.8818443804034501</v>
      </c>
      <c r="F6" s="3666">
        <v>2620</v>
      </c>
      <c r="G6" s="3667">
        <v>2620</v>
      </c>
      <c r="H6" s="3668">
        <v>2379</v>
      </c>
      <c r="I6" s="3669">
        <v>241</v>
      </c>
      <c r="J6" s="355">
        <v>0</v>
      </c>
    </row>
    <row r="7" spans="2:10" x14ac:dyDescent="0.25">
      <c r="B7" s="3670" t="s">
        <v>1705</v>
      </c>
      <c r="C7" s="3671">
        <v>641</v>
      </c>
      <c r="D7" s="258">
        <v>385</v>
      </c>
      <c r="E7" s="692">
        <v>-39.937597503900157</v>
      </c>
      <c r="F7" s="3672">
        <v>655</v>
      </c>
      <c r="G7" s="691">
        <v>398</v>
      </c>
      <c r="H7" s="3673">
        <v>266</v>
      </c>
      <c r="I7" s="3674">
        <v>132</v>
      </c>
      <c r="J7" s="263">
        <v>-39.236641221374043</v>
      </c>
    </row>
    <row r="8" spans="2:10" x14ac:dyDescent="0.25">
      <c r="B8" s="3670" t="s">
        <v>1706</v>
      </c>
      <c r="C8" s="3671">
        <v>16</v>
      </c>
      <c r="D8" s="268">
        <v>27</v>
      </c>
      <c r="E8" s="692">
        <v>68.75</v>
      </c>
      <c r="F8" s="3672">
        <v>21</v>
      </c>
      <c r="G8" s="691">
        <v>36</v>
      </c>
      <c r="H8" s="3673">
        <v>7</v>
      </c>
      <c r="I8" s="3674">
        <v>29</v>
      </c>
      <c r="J8" s="738">
        <v>71.428571428571416</v>
      </c>
    </row>
    <row r="9" spans="2:10" x14ac:dyDescent="0.25">
      <c r="B9" s="3670" t="s">
        <v>1665</v>
      </c>
      <c r="C9" s="3671">
        <v>2078</v>
      </c>
      <c r="D9" s="268">
        <v>2124</v>
      </c>
      <c r="E9" s="692">
        <v>2.2136669874879686</v>
      </c>
      <c r="F9" s="3672">
        <v>3315</v>
      </c>
      <c r="G9" s="691">
        <v>3336</v>
      </c>
      <c r="H9" s="3673">
        <v>2881</v>
      </c>
      <c r="I9" s="3674">
        <v>455</v>
      </c>
      <c r="J9" s="263">
        <v>0.63348416289592535</v>
      </c>
    </row>
    <row r="10" spans="2:10" x14ac:dyDescent="0.25">
      <c r="B10" s="3670" t="s">
        <v>1666</v>
      </c>
      <c r="C10" s="3671">
        <v>5022</v>
      </c>
      <c r="D10" s="3675">
        <v>4409</v>
      </c>
      <c r="E10" s="692">
        <v>-12.206292313819205</v>
      </c>
      <c r="F10" s="3672">
        <v>5890</v>
      </c>
      <c r="G10" s="691">
        <v>5140</v>
      </c>
      <c r="H10" s="3673">
        <v>4059</v>
      </c>
      <c r="I10" s="3674">
        <v>1081</v>
      </c>
      <c r="J10" s="263">
        <v>-12.73344651952462</v>
      </c>
    </row>
    <row r="11" spans="2:10" x14ac:dyDescent="0.25">
      <c r="B11" s="3670" t="s">
        <v>1707</v>
      </c>
      <c r="C11" s="3671">
        <v>262</v>
      </c>
      <c r="D11" s="258">
        <v>277</v>
      </c>
      <c r="E11" s="692">
        <v>5.7251908396946476</v>
      </c>
      <c r="F11" s="3672">
        <v>275</v>
      </c>
      <c r="G11" s="691">
        <v>275</v>
      </c>
      <c r="H11" s="3673">
        <v>252</v>
      </c>
      <c r="I11" s="3674">
        <v>23</v>
      </c>
      <c r="J11" s="263">
        <v>0</v>
      </c>
    </row>
    <row r="12" spans="2:10" x14ac:dyDescent="0.25">
      <c r="B12" s="3670" t="s">
        <v>1708</v>
      </c>
      <c r="C12" s="3671">
        <v>1727</v>
      </c>
      <c r="D12" s="268">
        <v>1742</v>
      </c>
      <c r="E12" s="3676">
        <v>0.8685581933989539</v>
      </c>
      <c r="F12" s="3672">
        <v>1741</v>
      </c>
      <c r="G12" s="691">
        <v>1743</v>
      </c>
      <c r="H12" s="3673">
        <v>1519</v>
      </c>
      <c r="I12" s="3674">
        <v>224</v>
      </c>
      <c r="J12" s="263">
        <v>0.11487650775417535</v>
      </c>
    </row>
    <row r="13" spans="2:10" x14ac:dyDescent="0.25">
      <c r="B13" s="3670" t="s">
        <v>1709</v>
      </c>
      <c r="C13" s="3671">
        <v>100</v>
      </c>
      <c r="D13" s="268">
        <v>130</v>
      </c>
      <c r="E13" s="692">
        <v>30</v>
      </c>
      <c r="F13" s="3672">
        <v>96</v>
      </c>
      <c r="G13" s="691">
        <v>129</v>
      </c>
      <c r="H13" s="3673">
        <v>44</v>
      </c>
      <c r="I13" s="3674">
        <v>85</v>
      </c>
      <c r="J13" s="263">
        <v>34.375</v>
      </c>
    </row>
    <row r="14" spans="2:10" x14ac:dyDescent="0.25">
      <c r="B14" s="3670" t="s">
        <v>1710</v>
      </c>
      <c r="C14" s="3671">
        <v>3135</v>
      </c>
      <c r="D14" s="268">
        <v>2041</v>
      </c>
      <c r="E14" s="692">
        <v>-34.896331738436999</v>
      </c>
      <c r="F14" s="3672">
        <v>3127</v>
      </c>
      <c r="G14" s="694">
        <v>2033</v>
      </c>
      <c r="H14" s="3677">
        <v>1831</v>
      </c>
      <c r="I14" s="3678">
        <v>202</v>
      </c>
      <c r="J14" s="263">
        <v>-34.985609210105522</v>
      </c>
    </row>
    <row r="15" spans="2:10" x14ac:dyDescent="0.25">
      <c r="B15" s="3670" t="s">
        <v>1711</v>
      </c>
      <c r="C15" s="3671">
        <v>37</v>
      </c>
      <c r="D15" s="268">
        <v>38</v>
      </c>
      <c r="E15" s="692">
        <v>2.7027027027026946</v>
      </c>
      <c r="F15" s="3672">
        <v>44</v>
      </c>
      <c r="G15" s="694">
        <v>46</v>
      </c>
      <c r="H15" s="3679">
        <v>45</v>
      </c>
      <c r="I15" s="3680">
        <v>1</v>
      </c>
      <c r="J15" s="263">
        <v>4.5454545454545467</v>
      </c>
    </row>
    <row r="16" spans="2:10" x14ac:dyDescent="0.25">
      <c r="B16" s="3670" t="s">
        <v>1712</v>
      </c>
      <c r="C16" s="3671">
        <v>73</v>
      </c>
      <c r="D16" s="268">
        <v>99</v>
      </c>
      <c r="E16" s="692">
        <v>35.616438356164394</v>
      </c>
      <c r="F16" s="3672">
        <v>73</v>
      </c>
      <c r="G16" s="691">
        <v>99</v>
      </c>
      <c r="H16" s="3673">
        <v>73</v>
      </c>
      <c r="I16" s="3674">
        <v>26</v>
      </c>
      <c r="J16" s="263">
        <v>35.616438356164394</v>
      </c>
    </row>
    <row r="17" spans="2:10" x14ac:dyDescent="0.25">
      <c r="B17" s="3670" t="s">
        <v>1713</v>
      </c>
      <c r="C17" s="3671">
        <v>1513</v>
      </c>
      <c r="D17" s="268">
        <v>1460</v>
      </c>
      <c r="E17" s="692">
        <v>-3.5029742233972314</v>
      </c>
      <c r="F17" s="3672">
        <v>1518</v>
      </c>
      <c r="G17" s="694">
        <v>1455</v>
      </c>
      <c r="H17" s="3679">
        <v>941</v>
      </c>
      <c r="I17" s="3680">
        <v>514</v>
      </c>
      <c r="J17" s="263">
        <v>-4.1501976284584998</v>
      </c>
    </row>
    <row r="18" spans="2:10" ht="15.75" thickBot="1" x14ac:dyDescent="0.3">
      <c r="B18" s="3681" t="s">
        <v>8</v>
      </c>
      <c r="C18" s="3682">
        <v>358</v>
      </c>
      <c r="D18" s="441">
        <v>305</v>
      </c>
      <c r="E18" s="696">
        <v>-14.80446927374301</v>
      </c>
      <c r="F18" s="3683">
        <v>379</v>
      </c>
      <c r="G18" s="698">
        <v>354</v>
      </c>
      <c r="H18" s="3684">
        <v>310</v>
      </c>
      <c r="I18" s="3685">
        <v>44</v>
      </c>
      <c r="J18" s="367">
        <v>-6.5963060686015922</v>
      </c>
    </row>
    <row r="19" spans="2:10" ht="15.75" thickBot="1" x14ac:dyDescent="0.3">
      <c r="B19" s="3686" t="s">
        <v>1714</v>
      </c>
      <c r="C19" s="3687">
        <v>17044</v>
      </c>
      <c r="D19" s="3688">
        <v>15059</v>
      </c>
      <c r="E19" s="926">
        <v>-11.646327153250411</v>
      </c>
      <c r="F19" s="3689">
        <v>19754</v>
      </c>
      <c r="G19" s="3690">
        <v>17664</v>
      </c>
      <c r="H19" s="3691">
        <v>14607</v>
      </c>
      <c r="I19" s="3691">
        <v>3057</v>
      </c>
      <c r="J19" s="655">
        <v>-10.580135668725319</v>
      </c>
    </row>
    <row r="20" spans="2:10" ht="15.75" thickBot="1" x14ac:dyDescent="0.3">
      <c r="B20" s="3686" t="s">
        <v>2631</v>
      </c>
      <c r="C20" s="3664">
        <v>355</v>
      </c>
      <c r="D20" s="3692">
        <v>207</v>
      </c>
      <c r="E20" s="346">
        <v>-41.690140845070424</v>
      </c>
      <c r="F20" s="3666">
        <v>385</v>
      </c>
      <c r="G20" s="3693">
        <v>212</v>
      </c>
      <c r="H20" s="3694">
        <v>144</v>
      </c>
      <c r="I20" s="3695">
        <v>68</v>
      </c>
      <c r="J20" s="346">
        <v>-44.935064935064936</v>
      </c>
    </row>
    <row r="21" spans="2:10" ht="15.75" thickBot="1" x14ac:dyDescent="0.3">
      <c r="B21" s="3696" t="s">
        <v>140</v>
      </c>
      <c r="C21" s="3697">
        <v>17399</v>
      </c>
      <c r="D21" s="702">
        <v>15266</v>
      </c>
      <c r="E21" s="305">
        <v>-12.259325248577497</v>
      </c>
      <c r="F21" s="3698">
        <v>20139</v>
      </c>
      <c r="G21" s="3699">
        <v>17876</v>
      </c>
      <c r="H21" s="702">
        <v>14751</v>
      </c>
      <c r="I21" s="702">
        <v>3125</v>
      </c>
      <c r="J21" s="305">
        <v>-11.236903520532309</v>
      </c>
    </row>
  </sheetData>
  <mergeCells count="9">
    <mergeCell ref="B3:B5"/>
    <mergeCell ref="C3:D3"/>
    <mergeCell ref="E3:E5"/>
    <mergeCell ref="F3:I3"/>
    <mergeCell ref="J3:J5"/>
    <mergeCell ref="C4:C5"/>
    <mergeCell ref="D4:D5"/>
    <mergeCell ref="F4:F5"/>
    <mergeCell ref="G4:I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65"/>
  <sheetViews>
    <sheetView topLeftCell="A34" workbookViewId="0"/>
  </sheetViews>
  <sheetFormatPr defaultRowHeight="15" x14ac:dyDescent="0.25"/>
  <cols>
    <col min="2" max="2" width="42" customWidth="1"/>
    <col min="3" max="3" width="7.140625" customWidth="1"/>
    <col min="4" max="4" width="6.140625" customWidth="1"/>
    <col min="5" max="5" width="6.42578125" customWidth="1"/>
    <col min="6" max="6" width="7.140625" customWidth="1"/>
    <col min="7" max="7" width="6.7109375" customWidth="1"/>
    <col min="8" max="8" width="7" customWidth="1"/>
    <col min="9" max="9" width="6.28515625" customWidth="1"/>
    <col min="10" max="10" width="6.140625" customWidth="1"/>
    <col min="11" max="11" width="7.140625" customWidth="1"/>
    <col min="12" max="13" width="6.140625" customWidth="1"/>
    <col min="14" max="14" width="7.140625" customWidth="1"/>
    <col min="15" max="15" width="9.28515625" customWidth="1"/>
  </cols>
  <sheetData>
    <row r="2" spans="2:15" x14ac:dyDescent="0.25">
      <c r="B2" s="431" t="s">
        <v>1715</v>
      </c>
    </row>
    <row r="3" spans="2:15" ht="15.75" thickBot="1" x14ac:dyDescent="0.3"/>
    <row r="4" spans="2:15" ht="15.75" thickBot="1" x14ac:dyDescent="0.3">
      <c r="B4" s="8114" t="s">
        <v>1614</v>
      </c>
      <c r="C4" s="3700" t="s">
        <v>1</v>
      </c>
      <c r="D4" s="8116" t="s">
        <v>2360</v>
      </c>
      <c r="E4" s="7148"/>
      <c r="F4" s="7148"/>
      <c r="G4" s="7148"/>
      <c r="H4" s="7148"/>
      <c r="I4" s="7148"/>
      <c r="J4" s="7148"/>
      <c r="K4" s="7148"/>
      <c r="L4" s="7148"/>
      <c r="M4" s="7148"/>
      <c r="N4" s="8117"/>
      <c r="O4" s="8118" t="s">
        <v>1716</v>
      </c>
    </row>
    <row r="5" spans="2:15" ht="27" customHeight="1" x14ac:dyDescent="0.25">
      <c r="B5" s="7492"/>
      <c r="C5" s="8120" t="s">
        <v>14</v>
      </c>
      <c r="D5" s="8122" t="s">
        <v>1717</v>
      </c>
      <c r="E5" s="8124" t="s">
        <v>1718</v>
      </c>
      <c r="F5" s="8126" t="s">
        <v>1719</v>
      </c>
      <c r="G5" s="8128" t="s">
        <v>1720</v>
      </c>
      <c r="H5" s="8130" t="s">
        <v>1721</v>
      </c>
      <c r="I5" s="8132" t="s">
        <v>1624</v>
      </c>
      <c r="J5" s="8133" t="s">
        <v>1637</v>
      </c>
      <c r="K5" s="7192"/>
      <c r="L5" s="8134"/>
      <c r="M5" s="8135" t="s">
        <v>1722</v>
      </c>
      <c r="N5" s="8137" t="s">
        <v>14</v>
      </c>
      <c r="O5" s="8119"/>
    </row>
    <row r="6" spans="2:15" ht="68.25" customHeight="1" thickBot="1" x14ac:dyDescent="0.3">
      <c r="B6" s="8115"/>
      <c r="C6" s="8121"/>
      <c r="D6" s="8123"/>
      <c r="E6" s="8125"/>
      <c r="F6" s="8127"/>
      <c r="G6" s="8129"/>
      <c r="H6" s="8131"/>
      <c r="I6" s="8125"/>
      <c r="J6" s="3701" t="s">
        <v>1625</v>
      </c>
      <c r="K6" s="3701" t="s">
        <v>1639</v>
      </c>
      <c r="L6" s="3701" t="s">
        <v>1640</v>
      </c>
      <c r="M6" s="8136"/>
      <c r="N6" s="8138"/>
      <c r="O6" s="8119"/>
    </row>
    <row r="7" spans="2:15" x14ac:dyDescent="0.25">
      <c r="B7" s="3702" t="s">
        <v>1723</v>
      </c>
      <c r="C7" s="3689">
        <v>1487</v>
      </c>
      <c r="D7" s="3703">
        <v>0</v>
      </c>
      <c r="E7" s="3704">
        <v>0</v>
      </c>
      <c r="F7" s="3704">
        <v>314</v>
      </c>
      <c r="G7" s="3704">
        <v>146</v>
      </c>
      <c r="H7" s="3705">
        <v>909</v>
      </c>
      <c r="I7" s="3706">
        <v>0</v>
      </c>
      <c r="J7" s="3706">
        <v>2</v>
      </c>
      <c r="K7" s="3706">
        <v>2</v>
      </c>
      <c r="L7" s="3706">
        <v>5</v>
      </c>
      <c r="M7" s="3707">
        <v>2</v>
      </c>
      <c r="N7" s="3708">
        <v>1380</v>
      </c>
      <c r="O7" s="3709">
        <v>-7.1956960322797556</v>
      </c>
    </row>
    <row r="8" spans="2:15" x14ac:dyDescent="0.25">
      <c r="B8" s="3710" t="s">
        <v>1724</v>
      </c>
      <c r="C8" s="3689">
        <v>52</v>
      </c>
      <c r="D8" s="3703">
        <v>0</v>
      </c>
      <c r="E8" s="3711">
        <v>0</v>
      </c>
      <c r="F8" s="3711">
        <v>2</v>
      </c>
      <c r="G8" s="3711">
        <v>4</v>
      </c>
      <c r="H8" s="3712">
        <v>12</v>
      </c>
      <c r="I8" s="3713">
        <v>0</v>
      </c>
      <c r="J8" s="3713">
        <v>0</v>
      </c>
      <c r="K8" s="3713">
        <v>0</v>
      </c>
      <c r="L8" s="3713">
        <v>0</v>
      </c>
      <c r="M8" s="3714">
        <v>0</v>
      </c>
      <c r="N8" s="3708">
        <v>18</v>
      </c>
      <c r="O8" s="3715">
        <v>-65.384615384615387</v>
      </c>
    </row>
    <row r="9" spans="2:15" x14ac:dyDescent="0.25">
      <c r="B9" s="3710" t="s">
        <v>1725</v>
      </c>
      <c r="C9" s="3689">
        <v>586</v>
      </c>
      <c r="D9" s="3703">
        <v>0</v>
      </c>
      <c r="E9" s="3711">
        <v>6</v>
      </c>
      <c r="F9" s="3711">
        <v>4</v>
      </c>
      <c r="G9" s="3711">
        <v>143</v>
      </c>
      <c r="H9" s="3712">
        <v>694</v>
      </c>
      <c r="I9" s="3713">
        <v>9</v>
      </c>
      <c r="J9" s="3713">
        <v>0</v>
      </c>
      <c r="K9" s="3713">
        <v>0</v>
      </c>
      <c r="L9" s="3713">
        <v>0</v>
      </c>
      <c r="M9" s="3714">
        <v>0</v>
      </c>
      <c r="N9" s="3708">
        <v>856</v>
      </c>
      <c r="O9" s="3716">
        <v>46.075085324232077</v>
      </c>
    </row>
    <row r="10" spans="2:15" x14ac:dyDescent="0.25">
      <c r="B10" s="3710" t="s">
        <v>1726</v>
      </c>
      <c r="C10" s="3689">
        <v>89</v>
      </c>
      <c r="D10" s="3703">
        <v>0</v>
      </c>
      <c r="E10" s="3711">
        <v>0</v>
      </c>
      <c r="F10" s="3711">
        <v>7</v>
      </c>
      <c r="G10" s="3711">
        <v>22</v>
      </c>
      <c r="H10" s="3712">
        <v>80</v>
      </c>
      <c r="I10" s="3713">
        <v>1</v>
      </c>
      <c r="J10" s="3713">
        <v>0</v>
      </c>
      <c r="K10" s="3713">
        <v>0</v>
      </c>
      <c r="L10" s="3713">
        <v>0</v>
      </c>
      <c r="M10" s="3714">
        <v>2</v>
      </c>
      <c r="N10" s="3708">
        <v>112</v>
      </c>
      <c r="O10" s="3715">
        <v>25.842696629213478</v>
      </c>
    </row>
    <row r="11" spans="2:15" x14ac:dyDescent="0.25">
      <c r="B11" s="3710" t="s">
        <v>1727</v>
      </c>
      <c r="C11" s="3689">
        <v>8</v>
      </c>
      <c r="D11" s="3703">
        <v>0</v>
      </c>
      <c r="E11" s="3711">
        <v>0</v>
      </c>
      <c r="F11" s="3711">
        <v>6</v>
      </c>
      <c r="G11" s="3711">
        <v>4</v>
      </c>
      <c r="H11" s="3712">
        <v>11</v>
      </c>
      <c r="I11" s="3713">
        <v>0</v>
      </c>
      <c r="J11" s="3713">
        <v>0</v>
      </c>
      <c r="K11" s="3713">
        <v>0</v>
      </c>
      <c r="L11" s="3713">
        <v>0</v>
      </c>
      <c r="M11" s="3714">
        <v>2</v>
      </c>
      <c r="N11" s="3708">
        <v>23</v>
      </c>
      <c r="O11" s="3715">
        <v>187.5</v>
      </c>
    </row>
    <row r="12" spans="2:15" x14ac:dyDescent="0.25">
      <c r="B12" s="3710" t="s">
        <v>1728</v>
      </c>
      <c r="C12" s="3689">
        <v>6597</v>
      </c>
      <c r="D12" s="3703">
        <v>1</v>
      </c>
      <c r="E12" s="3711">
        <v>7</v>
      </c>
      <c r="F12" s="3711">
        <v>570</v>
      </c>
      <c r="G12" s="3711">
        <v>2331</v>
      </c>
      <c r="H12" s="3712">
        <v>3844</v>
      </c>
      <c r="I12" s="3713">
        <v>1</v>
      </c>
      <c r="J12" s="3713">
        <v>5</v>
      </c>
      <c r="K12" s="3713">
        <v>0</v>
      </c>
      <c r="L12" s="3713">
        <v>7</v>
      </c>
      <c r="M12" s="3714">
        <v>14</v>
      </c>
      <c r="N12" s="3708">
        <v>6780</v>
      </c>
      <c r="O12" s="3715">
        <v>2.7739881764438366</v>
      </c>
    </row>
    <row r="13" spans="2:15" x14ac:dyDescent="0.25">
      <c r="B13" s="3710" t="s">
        <v>1729</v>
      </c>
      <c r="C13" s="3689">
        <v>9030</v>
      </c>
      <c r="D13" s="3703">
        <v>1755</v>
      </c>
      <c r="E13" s="3711">
        <v>962</v>
      </c>
      <c r="F13" s="3711">
        <v>4498</v>
      </c>
      <c r="G13" s="3711">
        <v>202</v>
      </c>
      <c r="H13" s="3712">
        <v>758</v>
      </c>
      <c r="I13" s="3713">
        <v>8</v>
      </c>
      <c r="J13" s="3713">
        <v>47</v>
      </c>
      <c r="K13" s="3713">
        <v>2</v>
      </c>
      <c r="L13" s="3713">
        <v>8</v>
      </c>
      <c r="M13" s="3714">
        <v>64</v>
      </c>
      <c r="N13" s="3708">
        <v>8304</v>
      </c>
      <c r="O13" s="3715">
        <v>-8.0398671096345424</v>
      </c>
    </row>
    <row r="14" spans="2:15" x14ac:dyDescent="0.25">
      <c r="B14" s="3710" t="s">
        <v>1730</v>
      </c>
      <c r="C14" s="3689">
        <v>3122</v>
      </c>
      <c r="D14" s="3703">
        <v>15</v>
      </c>
      <c r="E14" s="3711">
        <v>16</v>
      </c>
      <c r="F14" s="3711">
        <v>2239</v>
      </c>
      <c r="G14" s="3711">
        <v>47</v>
      </c>
      <c r="H14" s="3712">
        <v>98</v>
      </c>
      <c r="I14" s="3713">
        <v>1</v>
      </c>
      <c r="J14" s="3713">
        <v>1</v>
      </c>
      <c r="K14" s="3713">
        <v>3</v>
      </c>
      <c r="L14" s="3713">
        <v>166</v>
      </c>
      <c r="M14" s="3714">
        <v>6</v>
      </c>
      <c r="N14" s="3708">
        <v>2592</v>
      </c>
      <c r="O14" s="3715">
        <v>-16.976297245355539</v>
      </c>
    </row>
    <row r="15" spans="2:15" x14ac:dyDescent="0.25">
      <c r="B15" s="3717" t="s">
        <v>1731</v>
      </c>
      <c r="C15" s="3689">
        <v>5400</v>
      </c>
      <c r="D15" s="3703">
        <v>17</v>
      </c>
      <c r="E15" s="3711">
        <v>471</v>
      </c>
      <c r="F15" s="3711">
        <v>4461</v>
      </c>
      <c r="G15" s="3711">
        <v>320</v>
      </c>
      <c r="H15" s="3712">
        <v>334</v>
      </c>
      <c r="I15" s="3713">
        <v>4</v>
      </c>
      <c r="J15" s="3713">
        <v>20</v>
      </c>
      <c r="K15" s="3713">
        <v>26</v>
      </c>
      <c r="L15" s="3713">
        <v>29</v>
      </c>
      <c r="M15" s="3714">
        <v>496</v>
      </c>
      <c r="N15" s="3708">
        <v>6178</v>
      </c>
      <c r="O15" s="3715">
        <v>14.407407407407405</v>
      </c>
    </row>
    <row r="16" spans="2:15" x14ac:dyDescent="0.25">
      <c r="B16" s="3710" t="s">
        <v>1732</v>
      </c>
      <c r="C16" s="3689">
        <v>2593</v>
      </c>
      <c r="D16" s="3703">
        <v>8</v>
      </c>
      <c r="E16" s="3711">
        <v>41</v>
      </c>
      <c r="F16" s="3711">
        <v>955</v>
      </c>
      <c r="G16" s="3711">
        <v>2376</v>
      </c>
      <c r="H16" s="3712">
        <v>120</v>
      </c>
      <c r="I16" s="3713">
        <v>35</v>
      </c>
      <c r="J16" s="3713">
        <v>211</v>
      </c>
      <c r="K16" s="3713">
        <v>4</v>
      </c>
      <c r="L16" s="3713">
        <v>2</v>
      </c>
      <c r="M16" s="3714">
        <v>2</v>
      </c>
      <c r="N16" s="3708">
        <v>3754</v>
      </c>
      <c r="O16" s="3715">
        <v>44.774392595449285</v>
      </c>
    </row>
    <row r="17" spans="2:15" x14ac:dyDescent="0.25">
      <c r="B17" s="3717" t="s">
        <v>1733</v>
      </c>
      <c r="C17" s="3689">
        <v>52</v>
      </c>
      <c r="D17" s="3718">
        <v>0</v>
      </c>
      <c r="E17" s="3719">
        <v>1</v>
      </c>
      <c r="F17" s="3719">
        <v>3</v>
      </c>
      <c r="G17" s="3719">
        <v>75</v>
      </c>
      <c r="H17" s="3712">
        <v>3</v>
      </c>
      <c r="I17" s="3713">
        <v>0</v>
      </c>
      <c r="J17" s="3713">
        <v>1</v>
      </c>
      <c r="K17" s="3713">
        <v>0</v>
      </c>
      <c r="L17" s="3713">
        <v>8</v>
      </c>
      <c r="M17" s="3714">
        <v>0</v>
      </c>
      <c r="N17" s="3708">
        <v>91</v>
      </c>
      <c r="O17" s="3715">
        <v>75</v>
      </c>
    </row>
    <row r="18" spans="2:15" x14ac:dyDescent="0.25">
      <c r="B18" s="3717" t="s">
        <v>1734</v>
      </c>
      <c r="C18" s="3689">
        <v>381</v>
      </c>
      <c r="D18" s="3703">
        <v>6</v>
      </c>
      <c r="E18" s="3711">
        <v>14</v>
      </c>
      <c r="F18" s="3711">
        <v>99</v>
      </c>
      <c r="G18" s="3711">
        <v>36</v>
      </c>
      <c r="H18" s="3712">
        <v>135</v>
      </c>
      <c r="I18" s="3713">
        <v>1</v>
      </c>
      <c r="J18" s="3713">
        <v>0</v>
      </c>
      <c r="K18" s="3713">
        <v>0</v>
      </c>
      <c r="L18" s="3713">
        <v>4</v>
      </c>
      <c r="M18" s="3714">
        <v>350</v>
      </c>
      <c r="N18" s="3708">
        <v>645</v>
      </c>
      <c r="O18" s="3715">
        <v>69.291338582677184</v>
      </c>
    </row>
    <row r="19" spans="2:15" x14ac:dyDescent="0.25">
      <c r="B19" s="3710" t="s">
        <v>1735</v>
      </c>
      <c r="C19" s="3689">
        <v>7</v>
      </c>
      <c r="D19" s="3720">
        <v>0</v>
      </c>
      <c r="E19" s="3704">
        <v>0</v>
      </c>
      <c r="F19" s="3704">
        <v>0</v>
      </c>
      <c r="G19" s="3704">
        <v>0</v>
      </c>
      <c r="H19" s="3712">
        <v>0</v>
      </c>
      <c r="I19" s="3713">
        <v>0</v>
      </c>
      <c r="J19" s="3713">
        <v>0</v>
      </c>
      <c r="K19" s="3713">
        <v>0</v>
      </c>
      <c r="L19" s="3713">
        <v>0</v>
      </c>
      <c r="M19" s="3714">
        <v>0</v>
      </c>
      <c r="N19" s="3708">
        <v>0</v>
      </c>
      <c r="O19" s="3715" t="s">
        <v>613</v>
      </c>
    </row>
    <row r="20" spans="2:15" x14ac:dyDescent="0.25">
      <c r="B20" s="3710" t="s">
        <v>1736</v>
      </c>
      <c r="C20" s="3689">
        <v>3</v>
      </c>
      <c r="D20" s="3703">
        <v>0</v>
      </c>
      <c r="E20" s="3711">
        <v>0</v>
      </c>
      <c r="F20" s="3711">
        <v>0</v>
      </c>
      <c r="G20" s="3711">
        <v>0</v>
      </c>
      <c r="H20" s="3712">
        <v>0</v>
      </c>
      <c r="I20" s="3713">
        <v>0</v>
      </c>
      <c r="J20" s="3713">
        <v>0</v>
      </c>
      <c r="K20" s="3713">
        <v>0</v>
      </c>
      <c r="L20" s="3713">
        <v>0</v>
      </c>
      <c r="M20" s="3714">
        <v>0</v>
      </c>
      <c r="N20" s="3708">
        <v>0</v>
      </c>
      <c r="O20" s="3715" t="s">
        <v>613</v>
      </c>
    </row>
    <row r="21" spans="2:15" x14ac:dyDescent="0.25">
      <c r="B21" s="3710" t="s">
        <v>1737</v>
      </c>
      <c r="C21" s="3689">
        <v>124</v>
      </c>
      <c r="D21" s="3703">
        <v>0</v>
      </c>
      <c r="E21" s="3711">
        <v>0</v>
      </c>
      <c r="F21" s="3711">
        <v>1</v>
      </c>
      <c r="G21" s="3711">
        <v>0</v>
      </c>
      <c r="H21" s="3712">
        <v>57</v>
      </c>
      <c r="I21" s="3713">
        <v>0</v>
      </c>
      <c r="J21" s="3713">
        <v>0</v>
      </c>
      <c r="K21" s="3713">
        <v>0</v>
      </c>
      <c r="L21" s="3713">
        <v>0</v>
      </c>
      <c r="M21" s="3714">
        <v>63</v>
      </c>
      <c r="N21" s="3708">
        <v>121</v>
      </c>
      <c r="O21" s="3715">
        <v>-2.4193548387096797</v>
      </c>
    </row>
    <row r="22" spans="2:15" x14ac:dyDescent="0.25">
      <c r="B22" s="3717" t="s">
        <v>1738</v>
      </c>
      <c r="C22" s="3689">
        <v>7602</v>
      </c>
      <c r="D22" s="3703">
        <v>0</v>
      </c>
      <c r="E22" s="3711">
        <v>0</v>
      </c>
      <c r="F22" s="3711">
        <v>21</v>
      </c>
      <c r="G22" s="3711">
        <v>21</v>
      </c>
      <c r="H22" s="3712">
        <v>7009</v>
      </c>
      <c r="I22" s="3713">
        <v>2</v>
      </c>
      <c r="J22" s="3713">
        <v>0</v>
      </c>
      <c r="K22" s="3713">
        <v>0</v>
      </c>
      <c r="L22" s="3713">
        <v>37</v>
      </c>
      <c r="M22" s="3714">
        <v>1</v>
      </c>
      <c r="N22" s="3708">
        <v>7091</v>
      </c>
      <c r="O22" s="3715">
        <v>-6.7219152854512032</v>
      </c>
    </row>
    <row r="23" spans="2:15" x14ac:dyDescent="0.25">
      <c r="B23" s="3717" t="s">
        <v>1739</v>
      </c>
      <c r="C23" s="3689">
        <v>73</v>
      </c>
      <c r="D23" s="3703">
        <v>0</v>
      </c>
      <c r="E23" s="3711">
        <v>1</v>
      </c>
      <c r="F23" s="3711">
        <v>3</v>
      </c>
      <c r="G23" s="3711">
        <v>1</v>
      </c>
      <c r="H23" s="3712">
        <v>1</v>
      </c>
      <c r="I23" s="3713">
        <v>0</v>
      </c>
      <c r="J23" s="3713">
        <v>0</v>
      </c>
      <c r="K23" s="3713">
        <v>0</v>
      </c>
      <c r="L23" s="3713">
        <v>0</v>
      </c>
      <c r="M23" s="3714">
        <v>60</v>
      </c>
      <c r="N23" s="3708">
        <v>66</v>
      </c>
      <c r="O23" s="3715">
        <v>-9.5890410958904226</v>
      </c>
    </row>
    <row r="24" spans="2:15" x14ac:dyDescent="0.25">
      <c r="B24" s="3721" t="s">
        <v>1740</v>
      </c>
      <c r="C24" s="3689">
        <v>2456</v>
      </c>
      <c r="D24" s="3703">
        <v>16</v>
      </c>
      <c r="E24" s="3711">
        <v>175</v>
      </c>
      <c r="F24" s="3711">
        <v>876</v>
      </c>
      <c r="G24" s="3711">
        <v>843</v>
      </c>
      <c r="H24" s="3712">
        <v>764</v>
      </c>
      <c r="I24" s="3713">
        <v>4</v>
      </c>
      <c r="J24" s="3713">
        <v>0</v>
      </c>
      <c r="K24" s="3713">
        <v>1</v>
      </c>
      <c r="L24" s="3713">
        <v>7</v>
      </c>
      <c r="M24" s="3714">
        <v>64</v>
      </c>
      <c r="N24" s="3708">
        <v>2750</v>
      </c>
      <c r="O24" s="3715">
        <v>11.970684039087942</v>
      </c>
    </row>
    <row r="25" spans="2:15" x14ac:dyDescent="0.25">
      <c r="B25" s="3717" t="s">
        <v>1741</v>
      </c>
      <c r="C25" s="3689">
        <v>159</v>
      </c>
      <c r="D25" s="3718">
        <v>0</v>
      </c>
      <c r="E25" s="3719">
        <v>1</v>
      </c>
      <c r="F25" s="3719">
        <v>137</v>
      </c>
      <c r="G25" s="3719">
        <v>10</v>
      </c>
      <c r="H25" s="3722">
        <v>11</v>
      </c>
      <c r="I25" s="3713">
        <v>0</v>
      </c>
      <c r="J25" s="3713">
        <v>0</v>
      </c>
      <c r="K25" s="3713">
        <v>0</v>
      </c>
      <c r="L25" s="3713">
        <v>0</v>
      </c>
      <c r="M25" s="3714">
        <v>10</v>
      </c>
      <c r="N25" s="3708">
        <v>169</v>
      </c>
      <c r="O25" s="3715">
        <v>6.2893081761006329</v>
      </c>
    </row>
    <row r="26" spans="2:15" x14ac:dyDescent="0.25">
      <c r="B26" s="3717" t="s">
        <v>1742</v>
      </c>
      <c r="C26" s="3689">
        <v>2043</v>
      </c>
      <c r="D26" s="3718">
        <v>4</v>
      </c>
      <c r="E26" s="3719">
        <v>201</v>
      </c>
      <c r="F26" s="3719">
        <v>1618</v>
      </c>
      <c r="G26" s="3719">
        <v>564</v>
      </c>
      <c r="H26" s="3722">
        <v>10</v>
      </c>
      <c r="I26" s="3713">
        <v>0</v>
      </c>
      <c r="J26" s="3713">
        <v>0</v>
      </c>
      <c r="K26" s="3713">
        <v>0</v>
      </c>
      <c r="L26" s="3713">
        <v>0</v>
      </c>
      <c r="M26" s="3714">
        <v>11</v>
      </c>
      <c r="N26" s="3708">
        <v>2408</v>
      </c>
      <c r="O26" s="3715">
        <v>17.865883504650014</v>
      </c>
    </row>
    <row r="27" spans="2:15" x14ac:dyDescent="0.25">
      <c r="B27" s="3717" t="s">
        <v>1743</v>
      </c>
      <c r="C27" s="3689">
        <v>149</v>
      </c>
      <c r="D27" s="3718">
        <v>0</v>
      </c>
      <c r="E27" s="3719">
        <v>0</v>
      </c>
      <c r="F27" s="3719">
        <v>1</v>
      </c>
      <c r="G27" s="3719">
        <v>0</v>
      </c>
      <c r="H27" s="3722">
        <v>2</v>
      </c>
      <c r="I27" s="3713">
        <v>0</v>
      </c>
      <c r="J27" s="3713">
        <v>0</v>
      </c>
      <c r="K27" s="3713">
        <v>0</v>
      </c>
      <c r="L27" s="3713">
        <v>0</v>
      </c>
      <c r="M27" s="3714">
        <v>107</v>
      </c>
      <c r="N27" s="3708">
        <v>110</v>
      </c>
      <c r="O27" s="3715">
        <v>-26.174496644295303</v>
      </c>
    </row>
    <row r="28" spans="2:15" x14ac:dyDescent="0.25">
      <c r="B28" s="3717" t="s">
        <v>1744</v>
      </c>
      <c r="C28" s="3689">
        <v>662</v>
      </c>
      <c r="D28" s="3718">
        <v>0</v>
      </c>
      <c r="E28" s="3719">
        <v>5</v>
      </c>
      <c r="F28" s="3719">
        <v>30</v>
      </c>
      <c r="G28" s="3719">
        <v>8</v>
      </c>
      <c r="H28" s="3722">
        <v>33</v>
      </c>
      <c r="I28" s="3713">
        <v>0</v>
      </c>
      <c r="J28" s="3713">
        <v>0</v>
      </c>
      <c r="K28" s="3713">
        <v>0</v>
      </c>
      <c r="L28" s="3713">
        <v>0</v>
      </c>
      <c r="M28" s="3714">
        <v>384</v>
      </c>
      <c r="N28" s="3708">
        <v>460</v>
      </c>
      <c r="O28" s="3723">
        <v>-30.513595166163142</v>
      </c>
    </row>
    <row r="29" spans="2:15" x14ac:dyDescent="0.25">
      <c r="B29" s="3724" t="s">
        <v>1745</v>
      </c>
      <c r="C29" s="3689">
        <v>5</v>
      </c>
      <c r="D29" s="3718">
        <v>0</v>
      </c>
      <c r="E29" s="3719">
        <v>0</v>
      </c>
      <c r="F29" s="3719">
        <v>0</v>
      </c>
      <c r="G29" s="3719">
        <v>0</v>
      </c>
      <c r="H29" s="3722">
        <v>0</v>
      </c>
      <c r="I29" s="3713">
        <v>0</v>
      </c>
      <c r="J29" s="3713">
        <v>0</v>
      </c>
      <c r="K29" s="3713">
        <v>0</v>
      </c>
      <c r="L29" s="3713">
        <v>0</v>
      </c>
      <c r="M29" s="3714">
        <v>0</v>
      </c>
      <c r="N29" s="3708">
        <v>0</v>
      </c>
      <c r="O29" s="3725" t="s">
        <v>613</v>
      </c>
    </row>
    <row r="30" spans="2:15" x14ac:dyDescent="0.25">
      <c r="B30" s="3726" t="s">
        <v>1746</v>
      </c>
      <c r="C30" s="3689">
        <v>0</v>
      </c>
      <c r="D30" s="3718">
        <v>0</v>
      </c>
      <c r="E30" s="3719">
        <v>0</v>
      </c>
      <c r="F30" s="3719">
        <v>0</v>
      </c>
      <c r="G30" s="3719">
        <v>0</v>
      </c>
      <c r="H30" s="3722">
        <v>0</v>
      </c>
      <c r="I30" s="3713">
        <v>0</v>
      </c>
      <c r="J30" s="3713">
        <v>0</v>
      </c>
      <c r="K30" s="3713">
        <v>0</v>
      </c>
      <c r="L30" s="3713">
        <v>0</v>
      </c>
      <c r="M30" s="3714">
        <v>2</v>
      </c>
      <c r="N30" s="3708">
        <v>2</v>
      </c>
      <c r="O30" s="3725" t="s">
        <v>613</v>
      </c>
    </row>
    <row r="31" spans="2:15" ht="15.75" thickBot="1" x14ac:dyDescent="0.3">
      <c r="B31" s="3727" t="s">
        <v>1747</v>
      </c>
      <c r="C31" s="3689">
        <v>13638</v>
      </c>
      <c r="D31" s="3718">
        <v>115</v>
      </c>
      <c r="E31" s="3719">
        <v>2013</v>
      </c>
      <c r="F31" s="3719">
        <v>1343</v>
      </c>
      <c r="G31" s="3719">
        <v>731</v>
      </c>
      <c r="H31" s="3722">
        <v>510</v>
      </c>
      <c r="I31" s="3728">
        <v>0</v>
      </c>
      <c r="J31" s="3728">
        <v>0</v>
      </c>
      <c r="K31" s="3728">
        <v>1</v>
      </c>
      <c r="L31" s="3728">
        <v>0</v>
      </c>
      <c r="M31" s="3729">
        <v>1001</v>
      </c>
      <c r="N31" s="3708">
        <v>5714</v>
      </c>
      <c r="O31" s="1438">
        <v>-58.087696143129492</v>
      </c>
    </row>
    <row r="32" spans="2:15" ht="15.75" thickBot="1" x14ac:dyDescent="0.3">
      <c r="B32" s="2851" t="s">
        <v>14</v>
      </c>
      <c r="C32" s="3730">
        <v>56318</v>
      </c>
      <c r="D32" s="3731">
        <v>1937</v>
      </c>
      <c r="E32" s="438">
        <v>3914</v>
      </c>
      <c r="F32" s="438">
        <v>17188</v>
      </c>
      <c r="G32" s="438">
        <v>7884</v>
      </c>
      <c r="H32" s="438">
        <v>15395</v>
      </c>
      <c r="I32" s="851">
        <v>66</v>
      </c>
      <c r="J32" s="851">
        <v>287</v>
      </c>
      <c r="K32" s="851">
        <v>39</v>
      </c>
      <c r="L32" s="438">
        <v>273</v>
      </c>
      <c r="M32" s="3732">
        <v>2641</v>
      </c>
      <c r="N32" s="1949">
        <v>49624</v>
      </c>
      <c r="O32" s="3733">
        <v>-11.886075499840203</v>
      </c>
    </row>
    <row r="35" spans="2:15" x14ac:dyDescent="0.25">
      <c r="B35" s="431" t="s">
        <v>1748</v>
      </c>
    </row>
    <row r="36" spans="2:15" ht="15.75" thickBot="1" x14ac:dyDescent="0.3"/>
    <row r="37" spans="2:15" ht="15.75" customHeight="1" thickBot="1" x14ac:dyDescent="0.3">
      <c r="B37" s="8107" t="s">
        <v>1749</v>
      </c>
      <c r="C37" s="8108" t="s">
        <v>1750</v>
      </c>
      <c r="D37" s="8102"/>
      <c r="E37" s="8102"/>
      <c r="F37" s="8109"/>
      <c r="G37" s="8110" t="s">
        <v>1751</v>
      </c>
      <c r="H37" s="8113" t="s">
        <v>2614</v>
      </c>
      <c r="I37" s="8102"/>
      <c r="J37" s="8102"/>
      <c r="K37" s="8102"/>
      <c r="L37" s="8102"/>
      <c r="M37" s="8102"/>
      <c r="N37" s="8103"/>
      <c r="O37" s="7268" t="s">
        <v>1752</v>
      </c>
    </row>
    <row r="38" spans="2:15" ht="15.75" thickBot="1" x14ac:dyDescent="0.3">
      <c r="B38" s="7255"/>
      <c r="C38" s="8098" t="s">
        <v>1</v>
      </c>
      <c r="D38" s="8100" t="s">
        <v>2360</v>
      </c>
      <c r="E38" s="8101"/>
      <c r="F38" s="8101"/>
      <c r="G38" s="8111"/>
      <c r="H38" s="7862" t="s">
        <v>1542</v>
      </c>
      <c r="I38" s="8102"/>
      <c r="J38" s="8103"/>
      <c r="K38" s="8104" t="s">
        <v>1699</v>
      </c>
      <c r="L38" s="8105"/>
      <c r="M38" s="8106"/>
      <c r="N38" s="7491" t="s">
        <v>1257</v>
      </c>
      <c r="O38" s="8096"/>
    </row>
    <row r="39" spans="2:15" ht="15.75" thickBot="1" x14ac:dyDescent="0.3">
      <c r="B39" s="7159"/>
      <c r="C39" s="8099"/>
      <c r="D39" s="3734" t="s">
        <v>14</v>
      </c>
      <c r="E39" s="3735" t="s">
        <v>1220</v>
      </c>
      <c r="F39" s="3736" t="s">
        <v>1221</v>
      </c>
      <c r="G39" s="8112"/>
      <c r="H39" s="3737" t="s">
        <v>14</v>
      </c>
      <c r="I39" s="3738" t="s">
        <v>1220</v>
      </c>
      <c r="J39" s="3739" t="s">
        <v>1221</v>
      </c>
      <c r="K39" s="3737" t="s">
        <v>14</v>
      </c>
      <c r="L39" s="3738" t="s">
        <v>1220</v>
      </c>
      <c r="M39" s="3739" t="s">
        <v>1221</v>
      </c>
      <c r="N39" s="7241"/>
      <c r="O39" s="8097"/>
    </row>
    <row r="40" spans="2:15" ht="15" customHeight="1" x14ac:dyDescent="0.25">
      <c r="B40" s="3702" t="s">
        <v>1723</v>
      </c>
      <c r="C40" s="3740">
        <v>1455</v>
      </c>
      <c r="D40" s="3740">
        <v>1364</v>
      </c>
      <c r="E40" s="3740">
        <v>1310</v>
      </c>
      <c r="F40" s="3740">
        <v>54</v>
      </c>
      <c r="G40" s="3709">
        <v>-6.2542955326460543</v>
      </c>
      <c r="H40" s="3740">
        <v>15</v>
      </c>
      <c r="I40" s="3740">
        <v>15</v>
      </c>
      <c r="J40" s="3740">
        <v>0</v>
      </c>
      <c r="K40" s="3740">
        <v>23</v>
      </c>
      <c r="L40" s="3740">
        <v>21</v>
      </c>
      <c r="M40" s="3740">
        <v>2</v>
      </c>
      <c r="N40" s="3740">
        <v>0</v>
      </c>
      <c r="O40" s="3740">
        <v>623</v>
      </c>
    </row>
    <row r="41" spans="2:15" x14ac:dyDescent="0.25">
      <c r="B41" s="3710" t="s">
        <v>1724</v>
      </c>
      <c r="C41" s="3740">
        <v>47</v>
      </c>
      <c r="D41" s="3740">
        <v>19</v>
      </c>
      <c r="E41" s="3740">
        <v>19</v>
      </c>
      <c r="F41" s="3740">
        <v>0</v>
      </c>
      <c r="G41" s="3715">
        <v>-59.574468085106389</v>
      </c>
      <c r="H41" s="3740">
        <v>0</v>
      </c>
      <c r="I41" s="3740">
        <v>0</v>
      </c>
      <c r="J41" s="3740">
        <v>0</v>
      </c>
      <c r="K41" s="3740">
        <v>1</v>
      </c>
      <c r="L41" s="3740">
        <v>1</v>
      </c>
      <c r="M41" s="3740">
        <v>0</v>
      </c>
      <c r="N41" s="3740">
        <v>1</v>
      </c>
      <c r="O41" s="3740">
        <v>8</v>
      </c>
    </row>
    <row r="42" spans="2:15" x14ac:dyDescent="0.25">
      <c r="B42" s="3710" t="s">
        <v>1725</v>
      </c>
      <c r="C42" s="3740">
        <v>600</v>
      </c>
      <c r="D42" s="3740">
        <v>881</v>
      </c>
      <c r="E42" s="3740">
        <v>875</v>
      </c>
      <c r="F42" s="3740">
        <v>6</v>
      </c>
      <c r="G42" s="3716">
        <v>46.833333333333314</v>
      </c>
      <c r="H42" s="3740">
        <v>76</v>
      </c>
      <c r="I42" s="3740">
        <v>76</v>
      </c>
      <c r="J42" s="3740">
        <v>0</v>
      </c>
      <c r="K42" s="3740">
        <v>55</v>
      </c>
      <c r="L42" s="3740">
        <v>55</v>
      </c>
      <c r="M42" s="3740">
        <v>0</v>
      </c>
      <c r="N42" s="3740">
        <v>3</v>
      </c>
      <c r="O42" s="3740">
        <v>276</v>
      </c>
    </row>
    <row r="43" spans="2:15" ht="15" customHeight="1" x14ac:dyDescent="0.25">
      <c r="B43" s="3710" t="s">
        <v>1726</v>
      </c>
      <c r="C43" s="3740">
        <v>95</v>
      </c>
      <c r="D43" s="3740">
        <v>112</v>
      </c>
      <c r="E43" s="3740">
        <v>109</v>
      </c>
      <c r="F43" s="3740">
        <v>3</v>
      </c>
      <c r="G43" s="3715">
        <v>17.894736842105246</v>
      </c>
      <c r="H43" s="3740">
        <v>12</v>
      </c>
      <c r="I43" s="3740">
        <v>12</v>
      </c>
      <c r="J43" s="3740">
        <v>0</v>
      </c>
      <c r="K43" s="3740">
        <v>2</v>
      </c>
      <c r="L43" s="3740">
        <v>2</v>
      </c>
      <c r="M43" s="3740">
        <v>0</v>
      </c>
      <c r="N43" s="3740">
        <v>0</v>
      </c>
      <c r="O43" s="3740">
        <v>31</v>
      </c>
    </row>
    <row r="44" spans="2:15" x14ac:dyDescent="0.25">
      <c r="B44" s="3710" t="s">
        <v>1727</v>
      </c>
      <c r="C44" s="3740">
        <v>5</v>
      </c>
      <c r="D44" s="3740">
        <v>14</v>
      </c>
      <c r="E44" s="3740">
        <v>14</v>
      </c>
      <c r="F44" s="3740">
        <v>0</v>
      </c>
      <c r="G44" s="3715">
        <v>180</v>
      </c>
      <c r="H44" s="3740">
        <v>0</v>
      </c>
      <c r="I44" s="3740">
        <v>0</v>
      </c>
      <c r="J44" s="3740">
        <v>0</v>
      </c>
      <c r="K44" s="3740">
        <v>3</v>
      </c>
      <c r="L44" s="3740">
        <v>3</v>
      </c>
      <c r="M44" s="3740">
        <v>0</v>
      </c>
      <c r="N44" s="3740">
        <v>0</v>
      </c>
      <c r="O44" s="3740">
        <v>18</v>
      </c>
    </row>
    <row r="45" spans="2:15" x14ac:dyDescent="0.25">
      <c r="B45" s="3710" t="s">
        <v>1753</v>
      </c>
      <c r="C45" s="3740">
        <v>6578</v>
      </c>
      <c r="D45" s="3740">
        <v>6784</v>
      </c>
      <c r="E45" s="3740">
        <v>6047</v>
      </c>
      <c r="F45" s="3740">
        <v>737</v>
      </c>
      <c r="G45" s="3715">
        <v>3.1316509577379037</v>
      </c>
      <c r="H45" s="3740">
        <v>187</v>
      </c>
      <c r="I45" s="3740">
        <v>163</v>
      </c>
      <c r="J45" s="3740">
        <v>24</v>
      </c>
      <c r="K45" s="3740">
        <v>400</v>
      </c>
      <c r="L45" s="3740">
        <v>381</v>
      </c>
      <c r="M45" s="3740">
        <v>19</v>
      </c>
      <c r="N45" s="3740">
        <v>0</v>
      </c>
      <c r="O45" s="3740">
        <v>3087</v>
      </c>
    </row>
    <row r="46" spans="2:15" ht="15" customHeight="1" x14ac:dyDescent="0.25">
      <c r="B46" s="3710" t="s">
        <v>1729</v>
      </c>
      <c r="C46" s="3740">
        <v>9022</v>
      </c>
      <c r="D46" s="3740">
        <v>8257</v>
      </c>
      <c r="E46" s="3740">
        <v>6953</v>
      </c>
      <c r="F46" s="3740">
        <v>1304</v>
      </c>
      <c r="G46" s="3715">
        <v>-8.4792728884947905</v>
      </c>
      <c r="H46" s="3740">
        <v>16</v>
      </c>
      <c r="I46" s="3740">
        <v>14</v>
      </c>
      <c r="J46" s="3740">
        <v>2</v>
      </c>
      <c r="K46" s="3740">
        <v>286</v>
      </c>
      <c r="L46" s="3740">
        <v>258</v>
      </c>
      <c r="M46" s="3740">
        <v>28</v>
      </c>
      <c r="N46" s="3740">
        <v>0</v>
      </c>
      <c r="O46" s="3740">
        <v>8</v>
      </c>
    </row>
    <row r="47" spans="2:15" x14ac:dyDescent="0.25">
      <c r="B47" s="3710" t="s">
        <v>1730</v>
      </c>
      <c r="C47" s="3740">
        <v>3104</v>
      </c>
      <c r="D47" s="3740">
        <v>2590</v>
      </c>
      <c r="E47" s="3740">
        <v>1833</v>
      </c>
      <c r="F47" s="3740">
        <v>757</v>
      </c>
      <c r="G47" s="3715">
        <v>-16.559278350515456</v>
      </c>
      <c r="H47" s="3740">
        <v>2</v>
      </c>
      <c r="I47" s="3740">
        <v>2</v>
      </c>
      <c r="J47" s="3740">
        <v>0</v>
      </c>
      <c r="K47" s="3740">
        <v>154</v>
      </c>
      <c r="L47" s="3740">
        <v>107</v>
      </c>
      <c r="M47" s="3740">
        <v>47</v>
      </c>
      <c r="N47" s="3740">
        <v>0</v>
      </c>
      <c r="O47" s="3740">
        <v>2</v>
      </c>
    </row>
    <row r="48" spans="2:15" x14ac:dyDescent="0.25">
      <c r="B48" s="3717" t="s">
        <v>1731</v>
      </c>
      <c r="C48" s="3740">
        <v>5317</v>
      </c>
      <c r="D48" s="3740">
        <v>6133</v>
      </c>
      <c r="E48" s="3740">
        <v>4908</v>
      </c>
      <c r="F48" s="3740">
        <v>1225</v>
      </c>
      <c r="G48" s="3715">
        <v>15.347000188075981</v>
      </c>
      <c r="H48" s="3740">
        <v>6</v>
      </c>
      <c r="I48" s="3740">
        <v>4</v>
      </c>
      <c r="J48" s="3740">
        <v>2</v>
      </c>
      <c r="K48" s="3740">
        <v>45</v>
      </c>
      <c r="L48" s="3740">
        <v>38</v>
      </c>
      <c r="M48" s="3740">
        <v>7</v>
      </c>
      <c r="N48" s="3740">
        <v>297</v>
      </c>
      <c r="O48" s="3740">
        <v>20</v>
      </c>
    </row>
    <row r="49" spans="2:15" ht="15" customHeight="1" x14ac:dyDescent="0.25">
      <c r="B49" s="3710" t="s">
        <v>1732</v>
      </c>
      <c r="C49" s="3740">
        <v>2654</v>
      </c>
      <c r="D49" s="3740">
        <v>3749</v>
      </c>
      <c r="E49" s="3740">
        <v>3183</v>
      </c>
      <c r="F49" s="3740">
        <v>566</v>
      </c>
      <c r="G49" s="3715">
        <v>41.258477769404692</v>
      </c>
      <c r="H49" s="3740">
        <v>3</v>
      </c>
      <c r="I49" s="3740">
        <v>2</v>
      </c>
      <c r="J49" s="3740">
        <v>1</v>
      </c>
      <c r="K49" s="3740">
        <v>7</v>
      </c>
      <c r="L49" s="3740">
        <v>2</v>
      </c>
      <c r="M49" s="3740">
        <v>5</v>
      </c>
      <c r="N49" s="3740">
        <v>13</v>
      </c>
      <c r="O49" s="3740">
        <v>13</v>
      </c>
    </row>
    <row r="50" spans="2:15" x14ac:dyDescent="0.25">
      <c r="B50" s="3717" t="s">
        <v>1733</v>
      </c>
      <c r="C50" s="3740">
        <v>20</v>
      </c>
      <c r="D50" s="3740">
        <v>94</v>
      </c>
      <c r="E50" s="3740">
        <v>78</v>
      </c>
      <c r="F50" s="3740">
        <v>16</v>
      </c>
      <c r="G50" s="3715">
        <v>370</v>
      </c>
      <c r="H50" s="3740">
        <v>0</v>
      </c>
      <c r="I50" s="3740">
        <v>0</v>
      </c>
      <c r="J50" s="3740">
        <v>0</v>
      </c>
      <c r="K50" s="3740">
        <v>0</v>
      </c>
      <c r="L50" s="3740">
        <v>0</v>
      </c>
      <c r="M50" s="3740">
        <v>0</v>
      </c>
      <c r="N50" s="3740">
        <v>0</v>
      </c>
      <c r="O50" s="3740">
        <v>0</v>
      </c>
    </row>
    <row r="51" spans="2:15" x14ac:dyDescent="0.25">
      <c r="B51" s="3717" t="s">
        <v>1734</v>
      </c>
      <c r="C51" s="3740">
        <v>383</v>
      </c>
      <c r="D51" s="3740">
        <v>657</v>
      </c>
      <c r="E51" s="3740">
        <v>504</v>
      </c>
      <c r="F51" s="3740">
        <v>153</v>
      </c>
      <c r="G51" s="3715">
        <v>71.540469973890339</v>
      </c>
      <c r="H51" s="3740">
        <v>1</v>
      </c>
      <c r="I51" s="3740">
        <v>1</v>
      </c>
      <c r="J51" s="3740">
        <v>0</v>
      </c>
      <c r="K51" s="3740">
        <v>5</v>
      </c>
      <c r="L51" s="3740">
        <v>5</v>
      </c>
      <c r="M51" s="3740">
        <v>0</v>
      </c>
      <c r="N51" s="3740">
        <v>0</v>
      </c>
      <c r="O51" s="3740">
        <v>3</v>
      </c>
    </row>
    <row r="52" spans="2:15" ht="15" customHeight="1" x14ac:dyDescent="0.25">
      <c r="B52" s="3710" t="s">
        <v>1735</v>
      </c>
      <c r="C52" s="3740">
        <v>9</v>
      </c>
      <c r="D52" s="3740">
        <v>0</v>
      </c>
      <c r="E52" s="3740">
        <v>0</v>
      </c>
      <c r="F52" s="3740">
        <v>0</v>
      </c>
      <c r="G52" s="3715" t="s">
        <v>1613</v>
      </c>
      <c r="H52" s="3740">
        <v>0</v>
      </c>
      <c r="I52" s="3740">
        <v>0</v>
      </c>
      <c r="J52" s="3740">
        <v>0</v>
      </c>
      <c r="K52" s="3740">
        <v>0</v>
      </c>
      <c r="L52" s="3740">
        <v>0</v>
      </c>
      <c r="M52" s="3740">
        <v>0</v>
      </c>
      <c r="N52" s="3740">
        <v>0</v>
      </c>
      <c r="O52" s="3740">
        <v>0</v>
      </c>
    </row>
    <row r="53" spans="2:15" x14ac:dyDescent="0.25">
      <c r="B53" s="3710" t="s">
        <v>1736</v>
      </c>
      <c r="C53" s="3740">
        <v>3</v>
      </c>
      <c r="D53" s="3740">
        <v>0</v>
      </c>
      <c r="E53" s="3740">
        <v>0</v>
      </c>
      <c r="F53" s="3740">
        <v>0</v>
      </c>
      <c r="G53" s="3715" t="s">
        <v>1613</v>
      </c>
      <c r="H53" s="3740">
        <v>0</v>
      </c>
      <c r="I53" s="3740">
        <v>0</v>
      </c>
      <c r="J53" s="3740">
        <v>0</v>
      </c>
      <c r="K53" s="3740">
        <v>0</v>
      </c>
      <c r="L53" s="3740">
        <v>0</v>
      </c>
      <c r="M53" s="3740">
        <v>0</v>
      </c>
      <c r="N53" s="3740">
        <v>0</v>
      </c>
      <c r="O53" s="3740">
        <v>0</v>
      </c>
    </row>
    <row r="54" spans="2:15" x14ac:dyDescent="0.25">
      <c r="B54" s="3710" t="s">
        <v>1737</v>
      </c>
      <c r="C54" s="3740">
        <v>126</v>
      </c>
      <c r="D54" s="3740">
        <v>119</v>
      </c>
      <c r="E54" s="3740">
        <v>111</v>
      </c>
      <c r="F54" s="3740">
        <v>8</v>
      </c>
      <c r="G54" s="3715">
        <v>-5.5555555555555571</v>
      </c>
      <c r="H54" s="3740">
        <v>0</v>
      </c>
      <c r="I54" s="3740">
        <v>0</v>
      </c>
      <c r="J54" s="3740">
        <v>0</v>
      </c>
      <c r="K54" s="3740">
        <v>4</v>
      </c>
      <c r="L54" s="3740">
        <v>4</v>
      </c>
      <c r="M54" s="3740">
        <v>0</v>
      </c>
      <c r="N54" s="3740">
        <v>0</v>
      </c>
      <c r="O54" s="3740">
        <v>5</v>
      </c>
    </row>
    <row r="55" spans="2:15" ht="15" customHeight="1" x14ac:dyDescent="0.25">
      <c r="B55" s="3717" t="s">
        <v>1738</v>
      </c>
      <c r="C55" s="3740">
        <v>8683</v>
      </c>
      <c r="D55" s="3740">
        <v>7960</v>
      </c>
      <c r="E55" s="3740">
        <v>6201</v>
      </c>
      <c r="F55" s="3740">
        <v>1759</v>
      </c>
      <c r="G55" s="3715">
        <v>-8.3266152251525938</v>
      </c>
      <c r="H55" s="3740">
        <v>116</v>
      </c>
      <c r="I55" s="3740">
        <v>99</v>
      </c>
      <c r="J55" s="3740">
        <v>17</v>
      </c>
      <c r="K55" s="3740">
        <v>1206</v>
      </c>
      <c r="L55" s="3740">
        <v>1016</v>
      </c>
      <c r="M55" s="3740">
        <v>190</v>
      </c>
      <c r="N55" s="3740">
        <v>0</v>
      </c>
      <c r="O55" s="3740">
        <v>3657</v>
      </c>
    </row>
    <row r="56" spans="2:15" x14ac:dyDescent="0.25">
      <c r="B56" s="3717" t="s">
        <v>1739</v>
      </c>
      <c r="C56" s="3740">
        <v>57</v>
      </c>
      <c r="D56" s="3740">
        <v>55</v>
      </c>
      <c r="E56" s="3740">
        <v>50</v>
      </c>
      <c r="F56" s="3740">
        <v>5</v>
      </c>
      <c r="G56" s="3715">
        <v>-3.5087719298245617</v>
      </c>
      <c r="H56" s="3740">
        <v>0</v>
      </c>
      <c r="I56" s="3740">
        <v>0</v>
      </c>
      <c r="J56" s="3740">
        <v>0</v>
      </c>
      <c r="K56" s="3740">
        <v>0</v>
      </c>
      <c r="L56" s="3740">
        <v>0</v>
      </c>
      <c r="M56" s="3740">
        <v>0</v>
      </c>
      <c r="N56" s="3740">
        <v>27</v>
      </c>
      <c r="O56" s="3740">
        <v>0</v>
      </c>
    </row>
    <row r="57" spans="2:15" x14ac:dyDescent="0.25">
      <c r="B57" s="3721" t="s">
        <v>1740</v>
      </c>
      <c r="C57" s="3740">
        <v>2408</v>
      </c>
      <c r="D57" s="3740">
        <v>2686</v>
      </c>
      <c r="E57" s="3740">
        <v>2416</v>
      </c>
      <c r="F57" s="3740">
        <v>270</v>
      </c>
      <c r="G57" s="3715">
        <v>11.54485049833886</v>
      </c>
      <c r="H57" s="3740">
        <v>17</v>
      </c>
      <c r="I57" s="3740">
        <v>17</v>
      </c>
      <c r="J57" s="3740">
        <v>0</v>
      </c>
      <c r="K57" s="3740">
        <v>25</v>
      </c>
      <c r="L57" s="3740">
        <v>25</v>
      </c>
      <c r="M57" s="3740">
        <v>0</v>
      </c>
      <c r="N57" s="3740">
        <v>69</v>
      </c>
      <c r="O57" s="3740">
        <v>5</v>
      </c>
    </row>
    <row r="58" spans="2:15" ht="15" customHeight="1" x14ac:dyDescent="0.25">
      <c r="B58" s="3717" t="s">
        <v>1741</v>
      </c>
      <c r="C58" s="3740">
        <v>160</v>
      </c>
      <c r="D58" s="3740">
        <v>175</v>
      </c>
      <c r="E58" s="3740">
        <v>170</v>
      </c>
      <c r="F58" s="3740">
        <v>5</v>
      </c>
      <c r="G58" s="3715">
        <v>9.375</v>
      </c>
      <c r="H58" s="3740">
        <v>1</v>
      </c>
      <c r="I58" s="3740">
        <v>1</v>
      </c>
      <c r="J58" s="3740">
        <v>0</v>
      </c>
      <c r="K58" s="3740">
        <v>0</v>
      </c>
      <c r="L58" s="3740">
        <v>0</v>
      </c>
      <c r="M58" s="3740">
        <v>0</v>
      </c>
      <c r="N58" s="3740">
        <v>3</v>
      </c>
      <c r="O58" s="3740">
        <v>0</v>
      </c>
    </row>
    <row r="59" spans="2:15" x14ac:dyDescent="0.25">
      <c r="B59" s="3717" t="s">
        <v>1742</v>
      </c>
      <c r="C59" s="3740">
        <v>2025</v>
      </c>
      <c r="D59" s="3740">
        <v>2400</v>
      </c>
      <c r="E59" s="3740">
        <v>2350</v>
      </c>
      <c r="F59" s="3740">
        <v>50</v>
      </c>
      <c r="G59" s="3715">
        <v>18.518518518518505</v>
      </c>
      <c r="H59" s="3740">
        <v>0</v>
      </c>
      <c r="I59" s="3740">
        <v>0</v>
      </c>
      <c r="J59" s="3740">
        <v>0</v>
      </c>
      <c r="K59" s="3740">
        <v>51</v>
      </c>
      <c r="L59" s="3740">
        <v>51</v>
      </c>
      <c r="M59" s="3740">
        <v>0</v>
      </c>
      <c r="N59" s="3740">
        <v>0</v>
      </c>
      <c r="O59" s="3740">
        <v>0</v>
      </c>
    </row>
    <row r="60" spans="2:15" x14ac:dyDescent="0.25">
      <c r="B60" s="3717" t="s">
        <v>1743</v>
      </c>
      <c r="C60" s="3740">
        <v>147</v>
      </c>
      <c r="D60" s="3740">
        <v>113</v>
      </c>
      <c r="E60" s="3740">
        <v>95</v>
      </c>
      <c r="F60" s="3740">
        <v>18</v>
      </c>
      <c r="G60" s="3715">
        <v>-23.129251700680271</v>
      </c>
      <c r="H60" s="3740">
        <v>1</v>
      </c>
      <c r="I60" s="3740">
        <v>1</v>
      </c>
      <c r="J60" s="3740">
        <v>0</v>
      </c>
      <c r="K60" s="3740">
        <v>0</v>
      </c>
      <c r="L60" s="3740">
        <v>0</v>
      </c>
      <c r="M60" s="3740">
        <v>0</v>
      </c>
      <c r="N60" s="3740">
        <v>6</v>
      </c>
      <c r="O60" s="3740">
        <v>32</v>
      </c>
    </row>
    <row r="61" spans="2:15" ht="15" customHeight="1" x14ac:dyDescent="0.25">
      <c r="B61" s="3717" t="s">
        <v>1744</v>
      </c>
      <c r="C61" s="3740">
        <v>623</v>
      </c>
      <c r="D61" s="3740">
        <v>436</v>
      </c>
      <c r="E61" s="3740">
        <v>370</v>
      </c>
      <c r="F61" s="3740">
        <v>66</v>
      </c>
      <c r="G61" s="3723">
        <v>-30.016051364365964</v>
      </c>
      <c r="H61" s="3740">
        <v>1</v>
      </c>
      <c r="I61" s="3740">
        <v>1</v>
      </c>
      <c r="J61" s="3740">
        <v>0</v>
      </c>
      <c r="K61" s="3740">
        <v>23</v>
      </c>
      <c r="L61" s="3740">
        <v>19</v>
      </c>
      <c r="M61" s="3740">
        <v>4</v>
      </c>
      <c r="N61" s="3740">
        <v>93</v>
      </c>
      <c r="O61" s="3740">
        <v>0</v>
      </c>
    </row>
    <row r="62" spans="2:15" x14ac:dyDescent="0.25">
      <c r="B62" s="3727" t="s">
        <v>1745</v>
      </c>
      <c r="C62" s="3740">
        <v>5</v>
      </c>
      <c r="D62" s="3740">
        <v>0</v>
      </c>
      <c r="E62" s="3740">
        <v>0</v>
      </c>
      <c r="F62" s="3740">
        <v>0</v>
      </c>
      <c r="G62" s="3725" t="s">
        <v>1613</v>
      </c>
      <c r="H62" s="3740">
        <v>0</v>
      </c>
      <c r="I62" s="3740">
        <v>0</v>
      </c>
      <c r="J62" s="3740">
        <v>0</v>
      </c>
      <c r="K62" s="3740">
        <v>0</v>
      </c>
      <c r="L62" s="3740">
        <v>0</v>
      </c>
      <c r="M62" s="3740">
        <v>0</v>
      </c>
      <c r="N62" s="3740">
        <v>0</v>
      </c>
      <c r="O62" s="3740">
        <v>0</v>
      </c>
    </row>
    <row r="63" spans="2:15" x14ac:dyDescent="0.25">
      <c r="B63" s="3726" t="s">
        <v>1746</v>
      </c>
      <c r="C63" s="3740">
        <v>0</v>
      </c>
      <c r="D63" s="3740">
        <v>2</v>
      </c>
      <c r="E63" s="3740">
        <v>2</v>
      </c>
      <c r="F63" s="3740">
        <v>0</v>
      </c>
      <c r="G63" s="3725" t="s">
        <v>1613</v>
      </c>
      <c r="H63" s="3740">
        <v>0</v>
      </c>
      <c r="I63" s="3740">
        <v>0</v>
      </c>
      <c r="J63" s="3740">
        <v>0</v>
      </c>
      <c r="K63" s="3740">
        <v>0</v>
      </c>
      <c r="L63" s="3740">
        <v>0</v>
      </c>
      <c r="M63" s="3740">
        <v>0</v>
      </c>
      <c r="N63" s="3740">
        <v>0</v>
      </c>
      <c r="O63" s="3740">
        <v>0</v>
      </c>
    </row>
    <row r="64" spans="2:15" ht="15.75" customHeight="1" thickBot="1" x14ac:dyDescent="0.3">
      <c r="B64" s="3727" t="s">
        <v>1747</v>
      </c>
      <c r="C64" s="3741">
        <v>13465</v>
      </c>
      <c r="D64" s="3741">
        <v>5529</v>
      </c>
      <c r="E64" s="3741">
        <v>5264</v>
      </c>
      <c r="F64" s="3741">
        <v>265</v>
      </c>
      <c r="G64" s="1438">
        <v>-58.937987374675082</v>
      </c>
      <c r="H64" s="3741">
        <v>63</v>
      </c>
      <c r="I64" s="3741">
        <v>48</v>
      </c>
      <c r="J64" s="3741">
        <v>15</v>
      </c>
      <c r="K64" s="3741">
        <v>88</v>
      </c>
      <c r="L64" s="3741">
        <v>83</v>
      </c>
      <c r="M64" s="3741">
        <v>5</v>
      </c>
      <c r="N64" s="3741">
        <v>244</v>
      </c>
      <c r="O64" s="3741">
        <v>97</v>
      </c>
    </row>
    <row r="65" spans="2:15" ht="15.75" thickBot="1" x14ac:dyDescent="0.3">
      <c r="B65" s="2851" t="s">
        <v>14</v>
      </c>
      <c r="C65" s="3742">
        <v>56991</v>
      </c>
      <c r="D65" s="3742">
        <v>50129</v>
      </c>
      <c r="E65" s="3742">
        <v>42862</v>
      </c>
      <c r="F65" s="3742">
        <v>7267</v>
      </c>
      <c r="G65" s="3743">
        <v>-12.040497622431616</v>
      </c>
      <c r="H65" s="3742">
        <v>517</v>
      </c>
      <c r="I65" s="3742">
        <v>456</v>
      </c>
      <c r="J65" s="3742">
        <v>61</v>
      </c>
      <c r="K65" s="3742">
        <v>2378</v>
      </c>
      <c r="L65" s="3742">
        <v>2071</v>
      </c>
      <c r="M65" s="3742">
        <v>307</v>
      </c>
      <c r="N65" s="3742">
        <v>756</v>
      </c>
      <c r="O65" s="3742">
        <v>7885</v>
      </c>
    </row>
  </sheetData>
  <mergeCells count="23">
    <mergeCell ref="O4:O6"/>
    <mergeCell ref="C5:C6"/>
    <mergeCell ref="D5:D6"/>
    <mergeCell ref="E5:E6"/>
    <mergeCell ref="F5:F6"/>
    <mergeCell ref="G5:G6"/>
    <mergeCell ref="H5:H6"/>
    <mergeCell ref="I5:I6"/>
    <mergeCell ref="J5:L5"/>
    <mergeCell ref="M5:M6"/>
    <mergeCell ref="N5:N6"/>
    <mergeCell ref="B37:B39"/>
    <mergeCell ref="C37:F37"/>
    <mergeCell ref="G37:G39"/>
    <mergeCell ref="H37:N37"/>
    <mergeCell ref="B4:B6"/>
    <mergeCell ref="D4:N4"/>
    <mergeCell ref="O37:O39"/>
    <mergeCell ref="C38:C39"/>
    <mergeCell ref="D38:F38"/>
    <mergeCell ref="H38:J38"/>
    <mergeCell ref="K38:M38"/>
    <mergeCell ref="N38:N39"/>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0"/>
  <sheetViews>
    <sheetView workbookViewId="0"/>
  </sheetViews>
  <sheetFormatPr defaultRowHeight="15" x14ac:dyDescent="0.25"/>
  <cols>
    <col min="2" max="2" width="27.28515625" customWidth="1"/>
  </cols>
  <sheetData>
    <row r="3" spans="2:5" x14ac:dyDescent="0.25">
      <c r="B3" s="8139" t="s">
        <v>1754</v>
      </c>
      <c r="C3" s="8139"/>
      <c r="D3" s="8139"/>
      <c r="E3" s="8139"/>
    </row>
    <row r="4" spans="2:5" ht="15.75" thickBot="1" x14ac:dyDescent="0.3"/>
    <row r="5" spans="2:5" x14ac:dyDescent="0.25">
      <c r="B5" s="8114" t="s">
        <v>1700</v>
      </c>
      <c r="C5" s="8140" t="s">
        <v>14</v>
      </c>
      <c r="D5" s="8141" t="s">
        <v>1755</v>
      </c>
      <c r="E5" s="8142" t="s">
        <v>1618</v>
      </c>
    </row>
    <row r="6" spans="2:5" ht="15.75" thickBot="1" x14ac:dyDescent="0.3">
      <c r="B6" s="8115"/>
      <c r="C6" s="3744" t="s">
        <v>1</v>
      </c>
      <c r="D6" s="3428" t="s">
        <v>2360</v>
      </c>
      <c r="E6" s="8143"/>
    </row>
    <row r="7" spans="2:5" x14ac:dyDescent="0.25">
      <c r="B7" s="3710" t="s">
        <v>1615</v>
      </c>
      <c r="C7" s="3664">
        <v>754</v>
      </c>
      <c r="D7" s="3745">
        <v>664</v>
      </c>
      <c r="E7" s="3746">
        <v>-11.936339522546419</v>
      </c>
    </row>
    <row r="8" spans="2:5" x14ac:dyDescent="0.25">
      <c r="B8" s="3717" t="s">
        <v>2632</v>
      </c>
      <c r="C8" s="3671">
        <v>2</v>
      </c>
      <c r="D8" s="3747"/>
      <c r="E8" s="3715" t="s">
        <v>613</v>
      </c>
    </row>
    <row r="9" spans="2:5" ht="15.75" thickBot="1" x14ac:dyDescent="0.3">
      <c r="B9" s="3727" t="s">
        <v>1617</v>
      </c>
      <c r="C9" s="3682">
        <v>8046</v>
      </c>
      <c r="D9" s="3748">
        <v>7885</v>
      </c>
      <c r="E9" s="3716">
        <v>-2.0009942828734779</v>
      </c>
    </row>
    <row r="10" spans="2:5" ht="15.75" thickBot="1" x14ac:dyDescent="0.3">
      <c r="B10" s="3749" t="s">
        <v>14</v>
      </c>
      <c r="C10" s="3750">
        <v>8802</v>
      </c>
      <c r="D10" s="3751">
        <v>8549</v>
      </c>
      <c r="E10" s="3752">
        <v>-2.8743467393774154</v>
      </c>
    </row>
  </sheetData>
  <mergeCells count="4">
    <mergeCell ref="B3:E3"/>
    <mergeCell ref="B5:B6"/>
    <mergeCell ref="C5:D5"/>
    <mergeCell ref="E5:E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62"/>
  <sheetViews>
    <sheetView topLeftCell="A2" workbookViewId="0">
      <selection activeCell="A23" sqref="A23"/>
    </sheetView>
  </sheetViews>
  <sheetFormatPr defaultRowHeight="15" x14ac:dyDescent="0.25"/>
  <cols>
    <col min="3" max="3" width="17.85546875" customWidth="1"/>
    <col min="13" max="13" width="14.5703125" customWidth="1"/>
    <col min="14" max="16" width="7.7109375" customWidth="1"/>
    <col min="17" max="21" width="5.7109375" customWidth="1"/>
    <col min="22" max="22" width="6.85546875" customWidth="1"/>
  </cols>
  <sheetData>
    <row r="3" spans="2:11" x14ac:dyDescent="0.25">
      <c r="B3" s="431" t="s">
        <v>1756</v>
      </c>
    </row>
    <row r="4" spans="2:11" ht="15.75" thickBot="1" x14ac:dyDescent="0.3"/>
    <row r="5" spans="2:11" ht="15.75" thickBot="1" x14ac:dyDescent="0.3">
      <c r="B5" s="8156" t="s">
        <v>1757</v>
      </c>
      <c r="C5" s="8157"/>
      <c r="D5" s="8162" t="s">
        <v>1757</v>
      </c>
      <c r="E5" s="8163"/>
      <c r="F5" s="8163"/>
      <c r="G5" s="8163"/>
      <c r="H5" s="8163"/>
      <c r="I5" s="8163"/>
      <c r="J5" s="8163"/>
      <c r="K5" s="8164"/>
    </row>
    <row r="6" spans="2:11" x14ac:dyDescent="0.25">
      <c r="B6" s="8158" t="s">
        <v>1757</v>
      </c>
      <c r="C6" s="8159"/>
      <c r="D6" s="8165" t="s">
        <v>119</v>
      </c>
      <c r="E6" s="8166"/>
      <c r="F6" s="8167"/>
      <c r="G6" s="8168" t="s">
        <v>1758</v>
      </c>
      <c r="H6" s="8169" t="s">
        <v>1759</v>
      </c>
      <c r="I6" s="8171" t="s">
        <v>1760</v>
      </c>
      <c r="J6" s="8169" t="s">
        <v>1761</v>
      </c>
      <c r="K6" s="8173" t="s">
        <v>25</v>
      </c>
    </row>
    <row r="7" spans="2:11" ht="15.75" thickBot="1" x14ac:dyDescent="0.3">
      <c r="B7" s="8160"/>
      <c r="C7" s="8161"/>
      <c r="D7" s="3753" t="s">
        <v>1</v>
      </c>
      <c r="E7" s="3754" t="s">
        <v>2360</v>
      </c>
      <c r="F7" s="3755" t="s">
        <v>1618</v>
      </c>
      <c r="G7" s="8095"/>
      <c r="H7" s="8170"/>
      <c r="I7" s="8172"/>
      <c r="J7" s="8170"/>
      <c r="K7" s="8174"/>
    </row>
    <row r="8" spans="2:11" x14ac:dyDescent="0.25">
      <c r="B8" s="1954" t="s">
        <v>1381</v>
      </c>
      <c r="C8" s="2129"/>
      <c r="D8" s="3756">
        <v>15698</v>
      </c>
      <c r="E8" s="3757">
        <v>20810</v>
      </c>
      <c r="F8" s="3758">
        <v>32.564657918206137</v>
      </c>
      <c r="G8" s="3759">
        <v>170</v>
      </c>
      <c r="H8" s="3760">
        <v>11930</v>
      </c>
      <c r="I8" s="3760">
        <v>5949</v>
      </c>
      <c r="J8" s="751">
        <v>20</v>
      </c>
      <c r="K8" s="3761">
        <v>2741</v>
      </c>
    </row>
    <row r="9" spans="2:11" x14ac:dyDescent="0.25">
      <c r="B9" s="3762" t="s">
        <v>1762</v>
      </c>
      <c r="C9" s="3763"/>
      <c r="D9" s="3756">
        <v>65</v>
      </c>
      <c r="E9" s="3757">
        <v>22</v>
      </c>
      <c r="F9" s="3758">
        <v>-66.15384615384616</v>
      </c>
      <c r="G9" s="3764">
        <v>5</v>
      </c>
      <c r="H9" s="3765">
        <v>8</v>
      </c>
      <c r="I9" s="3765">
        <v>7</v>
      </c>
      <c r="J9" s="302">
        <v>0</v>
      </c>
      <c r="K9" s="3766">
        <v>2</v>
      </c>
    </row>
    <row r="10" spans="2:11" x14ac:dyDescent="0.25">
      <c r="B10" s="3762" t="s">
        <v>1763</v>
      </c>
      <c r="C10" s="3763"/>
      <c r="D10" s="3756">
        <v>14531</v>
      </c>
      <c r="E10" s="3757">
        <v>20131</v>
      </c>
      <c r="F10" s="3767">
        <v>38.538297433074121</v>
      </c>
      <c r="G10" s="3768">
        <v>164</v>
      </c>
      <c r="H10" s="3769">
        <v>11562</v>
      </c>
      <c r="I10" s="3769">
        <v>5735</v>
      </c>
      <c r="J10" s="253">
        <v>18</v>
      </c>
      <c r="K10" s="1672">
        <v>2652</v>
      </c>
    </row>
    <row r="11" spans="2:11" x14ac:dyDescent="0.25">
      <c r="B11" s="3770" t="s">
        <v>1764</v>
      </c>
      <c r="C11" s="3771"/>
      <c r="D11" s="3756">
        <v>0</v>
      </c>
      <c r="E11" s="3757">
        <v>0</v>
      </c>
      <c r="F11" s="3758" t="s">
        <v>613</v>
      </c>
      <c r="G11" s="3768">
        <v>0</v>
      </c>
      <c r="H11" s="253">
        <v>0</v>
      </c>
      <c r="I11" s="253">
        <v>0</v>
      </c>
      <c r="J11" s="253">
        <v>0</v>
      </c>
      <c r="K11" s="1672">
        <v>0</v>
      </c>
    </row>
    <row r="12" spans="2:11" x14ac:dyDescent="0.25">
      <c r="B12" s="3762" t="s">
        <v>1765</v>
      </c>
      <c r="C12" s="3763"/>
      <c r="D12" s="3756">
        <v>0</v>
      </c>
      <c r="E12" s="3757">
        <v>0</v>
      </c>
      <c r="F12" s="3758" t="s">
        <v>613</v>
      </c>
      <c r="G12" s="3768">
        <v>0</v>
      </c>
      <c r="H12" s="3772">
        <v>0</v>
      </c>
      <c r="I12" s="244">
        <v>0</v>
      </c>
      <c r="J12" s="244">
        <v>0</v>
      </c>
      <c r="K12" s="3773">
        <v>0</v>
      </c>
    </row>
    <row r="13" spans="2:11" x14ac:dyDescent="0.25">
      <c r="B13" s="1958" t="s">
        <v>1766</v>
      </c>
      <c r="C13" s="1971"/>
      <c r="D13" s="3756">
        <v>437</v>
      </c>
      <c r="E13" s="3757">
        <v>509</v>
      </c>
      <c r="F13" s="3758">
        <v>16.47597254004576</v>
      </c>
      <c r="G13" s="3768">
        <v>8</v>
      </c>
      <c r="H13" s="253">
        <v>272</v>
      </c>
      <c r="I13" s="253">
        <v>187</v>
      </c>
      <c r="J13" s="253">
        <v>0</v>
      </c>
      <c r="K13" s="1672">
        <v>42</v>
      </c>
    </row>
    <row r="14" spans="2:11" ht="15.75" thickBot="1" x14ac:dyDescent="0.3">
      <c r="B14" s="3774" t="s">
        <v>1767</v>
      </c>
      <c r="C14" s="3775"/>
      <c r="D14" s="3776">
        <v>0</v>
      </c>
      <c r="E14" s="3777">
        <v>0</v>
      </c>
      <c r="F14" s="3778" t="s">
        <v>613</v>
      </c>
      <c r="G14" s="3779">
        <v>0</v>
      </c>
      <c r="H14" s="714">
        <v>0</v>
      </c>
      <c r="I14" s="714">
        <v>0</v>
      </c>
      <c r="J14" s="714">
        <v>0</v>
      </c>
      <c r="K14" s="1674">
        <v>0</v>
      </c>
    </row>
    <row r="15" spans="2:11" ht="15.75" thickTop="1" x14ac:dyDescent="0.25">
      <c r="B15" s="3780" t="s">
        <v>1768</v>
      </c>
      <c r="C15" s="3781"/>
      <c r="D15" s="3782">
        <v>53088</v>
      </c>
      <c r="E15" s="3757">
        <v>79859</v>
      </c>
      <c r="F15" s="3758">
        <v>50.427591922845096</v>
      </c>
      <c r="G15" s="3783">
        <v>1956</v>
      </c>
      <c r="H15" s="3784">
        <v>48023</v>
      </c>
      <c r="I15" s="3785">
        <v>19412</v>
      </c>
      <c r="J15" s="3785">
        <v>200</v>
      </c>
      <c r="K15" s="3786">
        <v>10268</v>
      </c>
    </row>
    <row r="16" spans="2:11" x14ac:dyDescent="0.25">
      <c r="B16" s="3787" t="s">
        <v>1769</v>
      </c>
      <c r="C16" s="3788"/>
      <c r="D16" s="3756">
        <v>155520</v>
      </c>
      <c r="E16" s="3789">
        <v>262021</v>
      </c>
      <c r="F16" s="3758">
        <v>68.480581275720169</v>
      </c>
      <c r="G16" s="3790">
        <v>7712</v>
      </c>
      <c r="H16" s="3791">
        <v>153931</v>
      </c>
      <c r="I16" s="3791">
        <v>64017</v>
      </c>
      <c r="J16" s="3792">
        <v>337</v>
      </c>
      <c r="K16" s="3793">
        <v>36024</v>
      </c>
    </row>
    <row r="17" spans="2:11" ht="15.75" thickBot="1" x14ac:dyDescent="0.3">
      <c r="B17" s="3794" t="s">
        <v>1770</v>
      </c>
      <c r="C17" s="3795"/>
      <c r="D17" s="3796">
        <v>2607</v>
      </c>
      <c r="E17" s="3797">
        <v>10702</v>
      </c>
      <c r="F17" s="3798">
        <v>310.51016494054471</v>
      </c>
      <c r="G17" s="3790">
        <v>34</v>
      </c>
      <c r="H17" s="3792">
        <v>3221</v>
      </c>
      <c r="I17" s="3792">
        <v>4735</v>
      </c>
      <c r="J17" s="3792">
        <v>0</v>
      </c>
      <c r="K17" s="3793">
        <v>2712</v>
      </c>
    </row>
    <row r="18" spans="2:11" ht="15.75" thickTop="1" x14ac:dyDescent="0.25">
      <c r="B18" s="3799" t="s">
        <v>1771</v>
      </c>
      <c r="C18" s="3800"/>
      <c r="D18" s="3756">
        <v>60</v>
      </c>
      <c r="E18" s="3757">
        <v>91</v>
      </c>
      <c r="F18" s="3758">
        <v>51.666666666666657</v>
      </c>
      <c r="G18" s="3801">
        <v>1</v>
      </c>
      <c r="H18" s="3802">
        <v>42</v>
      </c>
      <c r="I18" s="3802">
        <v>35</v>
      </c>
      <c r="J18" s="3802">
        <v>0</v>
      </c>
      <c r="K18" s="3786">
        <v>13</v>
      </c>
    </row>
    <row r="19" spans="2:11" x14ac:dyDescent="0.25">
      <c r="B19" s="8175" t="s">
        <v>1772</v>
      </c>
      <c r="C19" s="3803" t="s">
        <v>1773</v>
      </c>
      <c r="D19" s="3756">
        <v>4</v>
      </c>
      <c r="E19" s="3757">
        <v>14</v>
      </c>
      <c r="F19" s="3758">
        <v>250</v>
      </c>
      <c r="G19" s="3768">
        <v>0</v>
      </c>
      <c r="H19" s="253">
        <v>14</v>
      </c>
      <c r="I19" s="253">
        <v>0</v>
      </c>
      <c r="J19" s="253">
        <v>0</v>
      </c>
      <c r="K19" s="1672">
        <v>0</v>
      </c>
    </row>
    <row r="20" spans="2:11" x14ac:dyDescent="0.25">
      <c r="B20" s="8175"/>
      <c r="C20" s="3804" t="s">
        <v>1774</v>
      </c>
      <c r="D20" s="3756">
        <v>0</v>
      </c>
      <c r="E20" s="3757">
        <v>9</v>
      </c>
      <c r="F20" s="3758" t="s">
        <v>613</v>
      </c>
      <c r="G20" s="3768">
        <v>0</v>
      </c>
      <c r="H20" s="253">
        <v>9</v>
      </c>
      <c r="I20" s="253">
        <v>0</v>
      </c>
      <c r="J20" s="253">
        <v>0</v>
      </c>
      <c r="K20" s="1672">
        <v>0</v>
      </c>
    </row>
    <row r="21" spans="2:11" x14ac:dyDescent="0.25">
      <c r="B21" s="8175"/>
      <c r="C21" s="3805" t="s">
        <v>1775</v>
      </c>
      <c r="D21" s="3756">
        <v>0</v>
      </c>
      <c r="E21" s="3789">
        <v>0</v>
      </c>
      <c r="F21" s="3806" t="s">
        <v>613</v>
      </c>
      <c r="G21" s="3790">
        <v>0</v>
      </c>
      <c r="H21" s="3792">
        <v>0</v>
      </c>
      <c r="I21" s="3792">
        <v>0</v>
      </c>
      <c r="J21" s="3792">
        <v>0</v>
      </c>
      <c r="K21" s="3793">
        <v>0</v>
      </c>
    </row>
    <row r="22" spans="2:11" x14ac:dyDescent="0.25">
      <c r="B22" s="8175"/>
      <c r="C22" s="3805" t="s">
        <v>1776</v>
      </c>
      <c r="D22" s="3756">
        <v>1</v>
      </c>
      <c r="E22" s="3789">
        <v>9</v>
      </c>
      <c r="F22" s="3806">
        <v>800</v>
      </c>
      <c r="G22" s="3790">
        <v>0</v>
      </c>
      <c r="H22" s="3792">
        <v>0</v>
      </c>
      <c r="I22" s="3792">
        <v>3</v>
      </c>
      <c r="J22" s="3792">
        <v>0</v>
      </c>
      <c r="K22" s="3793">
        <v>6</v>
      </c>
    </row>
    <row r="23" spans="2:11" x14ac:dyDescent="0.25">
      <c r="B23" s="8175"/>
      <c r="C23" s="3805" t="s">
        <v>1777</v>
      </c>
      <c r="D23" s="3756">
        <v>1</v>
      </c>
      <c r="E23" s="3789">
        <v>0</v>
      </c>
      <c r="F23" s="3806" t="s">
        <v>613</v>
      </c>
      <c r="G23" s="3790">
        <v>0</v>
      </c>
      <c r="H23" s="3792">
        <v>0</v>
      </c>
      <c r="I23" s="3792">
        <v>0</v>
      </c>
      <c r="J23" s="3792">
        <v>0</v>
      </c>
      <c r="K23" s="3793">
        <v>0</v>
      </c>
    </row>
    <row r="24" spans="2:11" ht="15.75" thickBot="1" x14ac:dyDescent="0.3">
      <c r="B24" s="8176"/>
      <c r="C24" s="3807" t="s">
        <v>1778</v>
      </c>
      <c r="D24" s="3776">
        <v>1</v>
      </c>
      <c r="E24" s="3808">
        <v>2</v>
      </c>
      <c r="F24" s="3809">
        <v>100</v>
      </c>
      <c r="G24" s="3810">
        <v>0</v>
      </c>
      <c r="H24" s="3792">
        <v>1</v>
      </c>
      <c r="I24" s="3792">
        <v>1</v>
      </c>
      <c r="J24" s="3811">
        <v>0</v>
      </c>
      <c r="K24" s="3812">
        <v>0</v>
      </c>
    </row>
    <row r="25" spans="2:11" ht="16.5" thickTop="1" thickBot="1" x14ac:dyDescent="0.3">
      <c r="B25" s="8177" t="s">
        <v>1779</v>
      </c>
      <c r="C25" s="8178"/>
      <c r="D25" s="3813">
        <v>22</v>
      </c>
      <c r="E25" s="3814">
        <v>45</v>
      </c>
      <c r="F25" s="3815">
        <v>104.54545454545453</v>
      </c>
      <c r="G25" s="3816"/>
      <c r="H25" s="3817"/>
      <c r="I25" s="3818"/>
      <c r="J25" s="3818"/>
      <c r="K25" s="3819"/>
    </row>
    <row r="26" spans="2:11" ht="15.75" thickTop="1" x14ac:dyDescent="0.25">
      <c r="B26" s="8179" t="s">
        <v>1780</v>
      </c>
      <c r="C26" s="3820" t="s">
        <v>1781</v>
      </c>
      <c r="D26" s="3756">
        <v>382</v>
      </c>
      <c r="E26" s="3789">
        <v>1276</v>
      </c>
      <c r="F26" s="3806">
        <v>234.03141361256547</v>
      </c>
      <c r="G26" s="3821">
        <v>3</v>
      </c>
      <c r="H26" s="3822">
        <v>820</v>
      </c>
      <c r="I26" s="3822">
        <v>446</v>
      </c>
      <c r="J26" s="3822">
        <v>0</v>
      </c>
      <c r="K26" s="3823">
        <v>7</v>
      </c>
    </row>
    <row r="27" spans="2:11" x14ac:dyDescent="0.25">
      <c r="B27" s="8180"/>
      <c r="C27" s="3805" t="s">
        <v>1782</v>
      </c>
      <c r="D27" s="3756">
        <v>13</v>
      </c>
      <c r="E27" s="3789">
        <v>45</v>
      </c>
      <c r="F27" s="3806">
        <v>246.15384615384619</v>
      </c>
      <c r="G27" s="3790">
        <v>1</v>
      </c>
      <c r="H27" s="3792">
        <v>19</v>
      </c>
      <c r="I27" s="3792">
        <v>18</v>
      </c>
      <c r="J27" s="3792">
        <v>0</v>
      </c>
      <c r="K27" s="3793">
        <v>7</v>
      </c>
    </row>
    <row r="28" spans="2:11" x14ac:dyDescent="0.25">
      <c r="B28" s="8180"/>
      <c r="C28" s="3805" t="s">
        <v>1783</v>
      </c>
      <c r="D28" s="3756">
        <v>5</v>
      </c>
      <c r="E28" s="3789">
        <v>9</v>
      </c>
      <c r="F28" s="3806">
        <v>80</v>
      </c>
      <c r="G28" s="3790">
        <v>0</v>
      </c>
      <c r="H28" s="3792">
        <v>4</v>
      </c>
      <c r="I28" s="3792">
        <v>1</v>
      </c>
      <c r="J28" s="3792">
        <v>0</v>
      </c>
      <c r="K28" s="3793">
        <v>4</v>
      </c>
    </row>
    <row r="29" spans="2:11" ht="15.75" thickBot="1" x14ac:dyDescent="0.3">
      <c r="B29" s="8181"/>
      <c r="C29" s="3807" t="s">
        <v>1784</v>
      </c>
      <c r="D29" s="3776">
        <v>1</v>
      </c>
      <c r="E29" s="3797">
        <v>1</v>
      </c>
      <c r="F29" s="3809">
        <v>0</v>
      </c>
      <c r="G29" s="3810">
        <v>0</v>
      </c>
      <c r="H29" s="3811">
        <v>1</v>
      </c>
      <c r="I29" s="3811">
        <v>0</v>
      </c>
      <c r="J29" s="3811">
        <v>0</v>
      </c>
      <c r="K29" s="3812">
        <v>0</v>
      </c>
    </row>
    <row r="30" spans="2:11" ht="15.75" thickTop="1" x14ac:dyDescent="0.25">
      <c r="B30" s="8182" t="s">
        <v>1785</v>
      </c>
      <c r="C30" s="3820" t="s">
        <v>1786</v>
      </c>
      <c r="D30" s="3782">
        <v>40</v>
      </c>
      <c r="E30" s="3824">
        <v>77</v>
      </c>
      <c r="F30" s="3825">
        <v>92.5</v>
      </c>
      <c r="G30" s="3826">
        <v>1</v>
      </c>
      <c r="H30" s="3827">
        <v>54</v>
      </c>
      <c r="I30" s="3827">
        <v>19</v>
      </c>
      <c r="J30" s="3827">
        <v>0</v>
      </c>
      <c r="K30" s="3828">
        <v>3</v>
      </c>
    </row>
    <row r="31" spans="2:11" ht="15.75" thickBot="1" x14ac:dyDescent="0.3">
      <c r="B31" s="8183"/>
      <c r="C31" s="3807" t="s">
        <v>1787</v>
      </c>
      <c r="D31" s="3796">
        <v>577</v>
      </c>
      <c r="E31" s="3797">
        <v>1254</v>
      </c>
      <c r="F31" s="3829">
        <v>117.33102253032928</v>
      </c>
      <c r="G31" s="3810">
        <v>6</v>
      </c>
      <c r="H31" s="3811">
        <v>889</v>
      </c>
      <c r="I31" s="3811">
        <v>340</v>
      </c>
      <c r="J31" s="3811">
        <v>0</v>
      </c>
      <c r="K31" s="3812">
        <v>19</v>
      </c>
    </row>
    <row r="32" spans="2:11" ht="15.75" thickTop="1" x14ac:dyDescent="0.25">
      <c r="B32" s="8184" t="s">
        <v>1788</v>
      </c>
      <c r="C32" s="3820" t="s">
        <v>1782</v>
      </c>
      <c r="D32" s="3756">
        <v>6</v>
      </c>
      <c r="E32" s="3824">
        <v>24</v>
      </c>
      <c r="F32" s="3806">
        <v>300</v>
      </c>
      <c r="G32" s="3826">
        <v>0</v>
      </c>
      <c r="H32" s="3827">
        <v>23</v>
      </c>
      <c r="I32" s="3827">
        <v>1</v>
      </c>
      <c r="J32" s="3827">
        <v>0</v>
      </c>
      <c r="K32" s="3828">
        <v>0</v>
      </c>
    </row>
    <row r="33" spans="2:22" x14ac:dyDescent="0.25">
      <c r="B33" s="8185"/>
      <c r="C33" s="3805" t="s">
        <v>1783</v>
      </c>
      <c r="D33" s="3756">
        <v>0</v>
      </c>
      <c r="E33" s="3789">
        <v>0</v>
      </c>
      <c r="F33" s="3806" t="s">
        <v>613</v>
      </c>
      <c r="G33" s="3790">
        <v>0</v>
      </c>
      <c r="H33" s="3792">
        <v>0</v>
      </c>
      <c r="I33" s="3792">
        <v>0</v>
      </c>
      <c r="J33" s="3792">
        <v>0</v>
      </c>
      <c r="K33" s="3793">
        <v>0</v>
      </c>
    </row>
    <row r="34" spans="2:22" ht="15.75" thickBot="1" x14ac:dyDescent="0.3">
      <c r="B34" s="8186"/>
      <c r="C34" s="3830" t="s">
        <v>1784</v>
      </c>
      <c r="D34" s="3831">
        <v>0</v>
      </c>
      <c r="E34" s="3832">
        <v>0</v>
      </c>
      <c r="F34" s="3833" t="s">
        <v>613</v>
      </c>
      <c r="G34" s="3834">
        <v>0</v>
      </c>
      <c r="H34" s="3835">
        <v>0</v>
      </c>
      <c r="I34" s="3835">
        <v>0</v>
      </c>
      <c r="J34" s="3835">
        <v>0</v>
      </c>
      <c r="K34" s="3836">
        <v>0</v>
      </c>
    </row>
    <row r="37" spans="2:22" x14ac:dyDescent="0.25">
      <c r="M37" s="431" t="s">
        <v>2846</v>
      </c>
    </row>
    <row r="38" spans="2:22" ht="15.75" thickBot="1" x14ac:dyDescent="0.3"/>
    <row r="39" spans="2:22" x14ac:dyDescent="0.25">
      <c r="M39" s="7988" t="s">
        <v>199</v>
      </c>
      <c r="N39" s="8144" t="s">
        <v>1789</v>
      </c>
      <c r="O39" s="8145"/>
      <c r="P39" s="8145"/>
      <c r="Q39" s="8145"/>
      <c r="R39" s="8145"/>
      <c r="S39" s="8145"/>
      <c r="T39" s="8145"/>
      <c r="U39" s="8145"/>
      <c r="V39" s="8146"/>
    </row>
    <row r="40" spans="2:22" x14ac:dyDescent="0.25">
      <c r="M40" s="7989"/>
      <c r="N40" s="8147" t="s">
        <v>1763</v>
      </c>
      <c r="O40" s="8148"/>
      <c r="P40" s="8148"/>
      <c r="Q40" s="8149" t="s">
        <v>1771</v>
      </c>
      <c r="R40" s="8151" t="s">
        <v>1790</v>
      </c>
      <c r="S40" s="8151" t="s">
        <v>1791</v>
      </c>
      <c r="T40" s="8151" t="s">
        <v>1792</v>
      </c>
      <c r="U40" s="8151" t="s">
        <v>1793</v>
      </c>
      <c r="V40" s="8153" t="s">
        <v>1794</v>
      </c>
    </row>
    <row r="41" spans="2:22" ht="48" customHeight="1" thickBot="1" x14ac:dyDescent="0.3">
      <c r="M41" s="8155"/>
      <c r="N41" s="3837" t="s">
        <v>1</v>
      </c>
      <c r="O41" s="3838" t="s">
        <v>2360</v>
      </c>
      <c r="P41" s="3839" t="s">
        <v>1703</v>
      </c>
      <c r="Q41" s="8150"/>
      <c r="R41" s="8152"/>
      <c r="S41" s="8152"/>
      <c r="T41" s="8152"/>
      <c r="U41" s="8152"/>
      <c r="V41" s="8154"/>
    </row>
    <row r="42" spans="2:22" ht="15.75" thickBot="1" x14ac:dyDescent="0.3">
      <c r="M42" s="1507" t="s">
        <v>173</v>
      </c>
      <c r="N42" s="3840">
        <v>1595</v>
      </c>
      <c r="O42" s="3841">
        <v>2514</v>
      </c>
      <c r="P42" s="3842">
        <v>57.61755485893417</v>
      </c>
      <c r="Q42" s="3456">
        <v>13</v>
      </c>
      <c r="R42" s="3843">
        <v>7</v>
      </c>
      <c r="S42" s="3844">
        <v>22</v>
      </c>
      <c r="T42" s="3843">
        <v>22</v>
      </c>
      <c r="U42" s="3844">
        <v>49</v>
      </c>
      <c r="V42" s="3845">
        <v>260</v>
      </c>
    </row>
    <row r="43" spans="2:22" x14ac:dyDescent="0.25">
      <c r="M43" s="51" t="s">
        <v>174</v>
      </c>
      <c r="N43" s="3846">
        <v>1655</v>
      </c>
      <c r="O43" s="3847">
        <v>2255</v>
      </c>
      <c r="P43" s="3848">
        <v>36.253776435045324</v>
      </c>
      <c r="Q43" s="3849">
        <v>7</v>
      </c>
      <c r="R43" s="3850">
        <v>12</v>
      </c>
      <c r="S43" s="3851">
        <v>7</v>
      </c>
      <c r="T43" s="3851">
        <v>1</v>
      </c>
      <c r="U43" s="3851">
        <v>14</v>
      </c>
      <c r="V43" s="3852">
        <v>529</v>
      </c>
    </row>
    <row r="44" spans="2:22" x14ac:dyDescent="0.25">
      <c r="M44" s="3853" t="s">
        <v>175</v>
      </c>
      <c r="N44" s="3854">
        <v>1223</v>
      </c>
      <c r="O44" s="3855">
        <v>1961</v>
      </c>
      <c r="P44" s="3856">
        <v>60.343417825020452</v>
      </c>
      <c r="Q44" s="3849">
        <v>8</v>
      </c>
      <c r="R44" s="3850">
        <v>6</v>
      </c>
      <c r="S44" s="3851">
        <v>6</v>
      </c>
      <c r="T44" s="3851">
        <v>0</v>
      </c>
      <c r="U44" s="3851">
        <v>0</v>
      </c>
      <c r="V44" s="3857">
        <v>64</v>
      </c>
    </row>
    <row r="45" spans="2:22" x14ac:dyDescent="0.25">
      <c r="M45" s="55" t="s">
        <v>176</v>
      </c>
      <c r="N45" s="3854">
        <v>962</v>
      </c>
      <c r="O45" s="3858">
        <v>1330</v>
      </c>
      <c r="P45" s="3856">
        <v>38.253638253638258</v>
      </c>
      <c r="Q45" s="3849">
        <v>3</v>
      </c>
      <c r="R45" s="3850">
        <v>0</v>
      </c>
      <c r="S45" s="3851">
        <v>0</v>
      </c>
      <c r="T45" s="3851">
        <v>0</v>
      </c>
      <c r="U45" s="3851">
        <v>0</v>
      </c>
      <c r="V45" s="3857">
        <v>35</v>
      </c>
    </row>
    <row r="46" spans="2:22" ht="15.75" thickBot="1" x14ac:dyDescent="0.3">
      <c r="M46" s="2293" t="s">
        <v>177</v>
      </c>
      <c r="N46" s="3859">
        <v>1606</v>
      </c>
      <c r="O46" s="3860">
        <v>2109</v>
      </c>
      <c r="P46" s="3861">
        <v>31.320049813200484</v>
      </c>
      <c r="Q46" s="3480">
        <v>8</v>
      </c>
      <c r="R46" s="3862">
        <v>2</v>
      </c>
      <c r="S46" s="3863">
        <v>3</v>
      </c>
      <c r="T46" s="3863">
        <v>0</v>
      </c>
      <c r="U46" s="3863">
        <v>0</v>
      </c>
      <c r="V46" s="3864">
        <v>106</v>
      </c>
    </row>
    <row r="47" spans="2:22" x14ac:dyDescent="0.25">
      <c r="M47" s="51" t="s">
        <v>1119</v>
      </c>
      <c r="N47" s="3846">
        <v>617</v>
      </c>
      <c r="O47" s="3865">
        <v>897</v>
      </c>
      <c r="P47" s="3848">
        <v>45.380875202593188</v>
      </c>
      <c r="Q47" s="3849">
        <v>1</v>
      </c>
      <c r="R47" s="3866">
        <v>1</v>
      </c>
      <c r="S47" s="3849">
        <v>0</v>
      </c>
      <c r="T47" s="3866">
        <v>0</v>
      </c>
      <c r="U47" s="3849">
        <v>0</v>
      </c>
      <c r="V47" s="3867">
        <v>5</v>
      </c>
    </row>
    <row r="48" spans="2:22" x14ac:dyDescent="0.25">
      <c r="M48" s="36" t="s">
        <v>179</v>
      </c>
      <c r="N48" s="3854">
        <v>632</v>
      </c>
      <c r="O48" s="3858">
        <v>737</v>
      </c>
      <c r="P48" s="3848">
        <v>16.613924050632917</v>
      </c>
      <c r="Q48" s="3851">
        <v>3</v>
      </c>
      <c r="R48" s="3850">
        <v>1</v>
      </c>
      <c r="S48" s="3851">
        <v>0</v>
      </c>
      <c r="T48" s="3850">
        <v>1</v>
      </c>
      <c r="U48" s="3851">
        <v>4</v>
      </c>
      <c r="V48" s="3857">
        <v>28</v>
      </c>
    </row>
    <row r="49" spans="13:22" x14ac:dyDescent="0.25">
      <c r="M49" s="55" t="s">
        <v>1413</v>
      </c>
      <c r="N49" s="3854">
        <v>276</v>
      </c>
      <c r="O49" s="3858">
        <v>415</v>
      </c>
      <c r="P49" s="3856">
        <v>50.362318840579718</v>
      </c>
      <c r="Q49" s="3851">
        <v>7</v>
      </c>
      <c r="R49" s="3850">
        <v>1</v>
      </c>
      <c r="S49" s="3851">
        <v>4</v>
      </c>
      <c r="T49" s="3850">
        <v>0</v>
      </c>
      <c r="U49" s="3851">
        <v>1</v>
      </c>
      <c r="V49" s="3868">
        <v>10</v>
      </c>
    </row>
    <row r="50" spans="13:22" x14ac:dyDescent="0.25">
      <c r="M50" s="55" t="s">
        <v>181</v>
      </c>
      <c r="N50" s="3854">
        <v>387</v>
      </c>
      <c r="O50" s="3858">
        <v>565</v>
      </c>
      <c r="P50" s="3856">
        <v>45.99483204134367</v>
      </c>
      <c r="Q50" s="3851">
        <v>8</v>
      </c>
      <c r="R50" s="3850">
        <v>4</v>
      </c>
      <c r="S50" s="3851">
        <v>1</v>
      </c>
      <c r="T50" s="3850">
        <v>0</v>
      </c>
      <c r="U50" s="3851">
        <v>3</v>
      </c>
      <c r="V50" s="3868">
        <v>108</v>
      </c>
    </row>
    <row r="51" spans="13:22" x14ac:dyDescent="0.25">
      <c r="M51" s="3853" t="s">
        <v>1120</v>
      </c>
      <c r="N51" s="3854">
        <v>442</v>
      </c>
      <c r="O51" s="3858">
        <v>687</v>
      </c>
      <c r="P51" s="3856">
        <v>55.429864253393674</v>
      </c>
      <c r="Q51" s="3851">
        <v>2</v>
      </c>
      <c r="R51" s="3850">
        <v>0</v>
      </c>
      <c r="S51" s="3851">
        <v>0</v>
      </c>
      <c r="T51" s="3850">
        <v>0</v>
      </c>
      <c r="U51" s="3851">
        <v>0</v>
      </c>
      <c r="V51" s="3868">
        <v>10</v>
      </c>
    </row>
    <row r="52" spans="13:22" ht="15.75" thickBot="1" x14ac:dyDescent="0.3">
      <c r="M52" s="3869" t="s">
        <v>183</v>
      </c>
      <c r="N52" s="3859">
        <v>858</v>
      </c>
      <c r="O52" s="3870">
        <v>1255</v>
      </c>
      <c r="P52" s="3871">
        <v>46.270396270396276</v>
      </c>
      <c r="Q52" s="3480">
        <v>5</v>
      </c>
      <c r="R52" s="3872">
        <v>0</v>
      </c>
      <c r="S52" s="3873">
        <v>1</v>
      </c>
      <c r="T52" s="3872">
        <v>0</v>
      </c>
      <c r="U52" s="3873">
        <v>0</v>
      </c>
      <c r="V52" s="3874">
        <v>4</v>
      </c>
    </row>
    <row r="53" spans="13:22" x14ac:dyDescent="0.25">
      <c r="M53" s="59" t="s">
        <v>1121</v>
      </c>
      <c r="N53" s="3846">
        <v>120</v>
      </c>
      <c r="O53" s="3875">
        <v>192</v>
      </c>
      <c r="P53" s="3876">
        <v>60</v>
      </c>
      <c r="Q53" s="3849">
        <v>4</v>
      </c>
      <c r="R53" s="3877">
        <v>2</v>
      </c>
      <c r="S53" s="3878">
        <v>0</v>
      </c>
      <c r="T53" s="3877">
        <v>0</v>
      </c>
      <c r="U53" s="3878">
        <v>2</v>
      </c>
      <c r="V53" s="3852">
        <v>6</v>
      </c>
    </row>
    <row r="54" spans="13:22" x14ac:dyDescent="0.25">
      <c r="M54" s="36" t="s">
        <v>185</v>
      </c>
      <c r="N54" s="3854">
        <v>1168</v>
      </c>
      <c r="O54" s="3858">
        <v>1332</v>
      </c>
      <c r="P54" s="3856">
        <v>14.041095890410958</v>
      </c>
      <c r="Q54" s="3851">
        <v>2</v>
      </c>
      <c r="R54" s="3850">
        <v>1</v>
      </c>
      <c r="S54" s="3851">
        <v>0</v>
      </c>
      <c r="T54" s="3850">
        <v>0</v>
      </c>
      <c r="U54" s="3851">
        <v>0</v>
      </c>
      <c r="V54" s="3857">
        <v>6</v>
      </c>
    </row>
    <row r="55" spans="13:22" x14ac:dyDescent="0.25">
      <c r="M55" s="55" t="s">
        <v>1122</v>
      </c>
      <c r="N55" s="3854">
        <v>302</v>
      </c>
      <c r="O55" s="3858">
        <v>339</v>
      </c>
      <c r="P55" s="3856">
        <v>12.25165562913908</v>
      </c>
      <c r="Q55" s="3851">
        <v>5</v>
      </c>
      <c r="R55" s="3850">
        <v>1</v>
      </c>
      <c r="S55" s="3851">
        <v>3</v>
      </c>
      <c r="T55" s="3850">
        <v>0</v>
      </c>
      <c r="U55" s="3851">
        <v>0</v>
      </c>
      <c r="V55" s="3857">
        <v>12</v>
      </c>
    </row>
    <row r="56" spans="13:22" x14ac:dyDescent="0.25">
      <c r="M56" s="55" t="s">
        <v>187</v>
      </c>
      <c r="N56" s="3854">
        <v>399</v>
      </c>
      <c r="O56" s="3858">
        <v>547</v>
      </c>
      <c r="P56" s="3856">
        <v>37.092731829573921</v>
      </c>
      <c r="Q56" s="3851">
        <v>1</v>
      </c>
      <c r="R56" s="3850">
        <v>1</v>
      </c>
      <c r="S56" s="3851">
        <v>0</v>
      </c>
      <c r="T56" s="3850">
        <v>0</v>
      </c>
      <c r="U56" s="3851">
        <v>0</v>
      </c>
      <c r="V56" s="3857">
        <v>1</v>
      </c>
    </row>
    <row r="57" spans="13:22" x14ac:dyDescent="0.25">
      <c r="M57" s="55" t="s">
        <v>188</v>
      </c>
      <c r="N57" s="3854">
        <v>199</v>
      </c>
      <c r="O57" s="3858">
        <v>312</v>
      </c>
      <c r="P57" s="3856">
        <v>56.78391959798995</v>
      </c>
      <c r="Q57" s="3851">
        <v>1</v>
      </c>
      <c r="R57" s="3850">
        <v>1</v>
      </c>
      <c r="S57" s="3851">
        <v>0</v>
      </c>
      <c r="T57" s="3850">
        <v>0</v>
      </c>
      <c r="U57" s="3851">
        <v>0</v>
      </c>
      <c r="V57" s="3857">
        <v>0</v>
      </c>
    </row>
    <row r="58" spans="13:22" x14ac:dyDescent="0.25">
      <c r="M58" s="55" t="s">
        <v>189</v>
      </c>
      <c r="N58" s="3854">
        <v>387</v>
      </c>
      <c r="O58" s="3858">
        <v>566</v>
      </c>
      <c r="P58" s="3856">
        <v>46.253229974160206</v>
      </c>
      <c r="Q58" s="3851">
        <v>0</v>
      </c>
      <c r="R58" s="3850">
        <v>2</v>
      </c>
      <c r="S58" s="3851">
        <v>1</v>
      </c>
      <c r="T58" s="3850">
        <v>0</v>
      </c>
      <c r="U58" s="3851">
        <v>1</v>
      </c>
      <c r="V58" s="3857">
        <v>39</v>
      </c>
    </row>
    <row r="59" spans="13:22" x14ac:dyDescent="0.25">
      <c r="M59" s="55" t="s">
        <v>190</v>
      </c>
      <c r="N59" s="3854">
        <v>451</v>
      </c>
      <c r="O59" s="3858">
        <v>618</v>
      </c>
      <c r="P59" s="3856">
        <v>37.028824833702885</v>
      </c>
      <c r="Q59" s="3851">
        <v>1</v>
      </c>
      <c r="R59" s="3850">
        <v>0</v>
      </c>
      <c r="S59" s="3851">
        <v>1</v>
      </c>
      <c r="T59" s="3850">
        <v>0</v>
      </c>
      <c r="U59" s="3851">
        <v>0</v>
      </c>
      <c r="V59" s="3857">
        <v>3</v>
      </c>
    </row>
    <row r="60" spans="13:22" x14ac:dyDescent="0.25">
      <c r="M60" s="55" t="s">
        <v>191</v>
      </c>
      <c r="N60" s="3854">
        <v>1024</v>
      </c>
      <c r="O60" s="3858">
        <v>1123</v>
      </c>
      <c r="P60" s="3856">
        <v>9.66796875</v>
      </c>
      <c r="Q60" s="3851">
        <v>7</v>
      </c>
      <c r="R60" s="3850">
        <v>2</v>
      </c>
      <c r="S60" s="3851">
        <v>5</v>
      </c>
      <c r="T60" s="3850">
        <v>0</v>
      </c>
      <c r="U60" s="3851">
        <v>3</v>
      </c>
      <c r="V60" s="3857">
        <v>22</v>
      </c>
    </row>
    <row r="61" spans="13:22" ht="15.75" thickBot="1" x14ac:dyDescent="0.3">
      <c r="M61" s="55" t="s">
        <v>1123</v>
      </c>
      <c r="N61" s="3859">
        <v>228</v>
      </c>
      <c r="O61" s="3860">
        <v>377</v>
      </c>
      <c r="P61" s="3861">
        <v>65.350877192982438</v>
      </c>
      <c r="Q61" s="3480">
        <v>5</v>
      </c>
      <c r="R61" s="3879">
        <v>1</v>
      </c>
      <c r="S61" s="3880">
        <v>1</v>
      </c>
      <c r="T61" s="3879">
        <v>0</v>
      </c>
      <c r="U61" s="3863">
        <v>0</v>
      </c>
      <c r="V61" s="3881">
        <v>6</v>
      </c>
    </row>
    <row r="62" spans="13:22" ht="15.75" thickBot="1" x14ac:dyDescent="0.3">
      <c r="M62" s="1020" t="s">
        <v>14</v>
      </c>
      <c r="N62" s="5630">
        <v>14531</v>
      </c>
      <c r="O62" s="5631">
        <v>20131</v>
      </c>
      <c r="P62" s="3882">
        <v>38.538297433074121</v>
      </c>
      <c r="Q62" s="3883">
        <v>91</v>
      </c>
      <c r="R62" s="3884">
        <v>45</v>
      </c>
      <c r="S62" s="3885">
        <v>55</v>
      </c>
      <c r="T62" s="3886">
        <v>24</v>
      </c>
      <c r="U62" s="3884">
        <v>77</v>
      </c>
      <c r="V62" s="3887">
        <v>1254</v>
      </c>
    </row>
  </sheetData>
  <mergeCells count="22">
    <mergeCell ref="M39:M41"/>
    <mergeCell ref="B5:C7"/>
    <mergeCell ref="D5:K5"/>
    <mergeCell ref="D6:F6"/>
    <mergeCell ref="G6:G7"/>
    <mergeCell ref="H6:H7"/>
    <mergeCell ref="I6:I7"/>
    <mergeCell ref="J6:J7"/>
    <mergeCell ref="K6:K7"/>
    <mergeCell ref="B19:B24"/>
    <mergeCell ref="B25:C25"/>
    <mergeCell ref="B26:B29"/>
    <mergeCell ref="B30:B31"/>
    <mergeCell ref="B32:B34"/>
    <mergeCell ref="N39:V39"/>
    <mergeCell ref="N40:P40"/>
    <mergeCell ref="Q40:Q41"/>
    <mergeCell ref="R40:R41"/>
    <mergeCell ref="S40:S41"/>
    <mergeCell ref="T40:T41"/>
    <mergeCell ref="U40:U41"/>
    <mergeCell ref="V40:V41"/>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8"/>
  <sheetViews>
    <sheetView workbookViewId="0"/>
  </sheetViews>
  <sheetFormatPr defaultRowHeight="15" x14ac:dyDescent="0.25"/>
  <cols>
    <col min="2" max="2" width="14.140625" customWidth="1"/>
    <col min="3" max="4" width="8.140625" customWidth="1"/>
    <col min="5" max="5" width="8.7109375" customWidth="1"/>
    <col min="6" max="7" width="8.140625" customWidth="1"/>
    <col min="8" max="8" width="0" hidden="1" customWidth="1"/>
  </cols>
  <sheetData>
    <row r="2" spans="2:9" x14ac:dyDescent="0.25">
      <c r="B2" s="431" t="s">
        <v>2831</v>
      </c>
    </row>
    <row r="3" spans="2:9" ht="15.75" thickBot="1" x14ac:dyDescent="0.3"/>
    <row r="4" spans="2:9" ht="15.75" thickBot="1" x14ac:dyDescent="0.3">
      <c r="B4" s="8187" t="s">
        <v>1795</v>
      </c>
      <c r="C4" s="8190" t="s">
        <v>1796</v>
      </c>
      <c r="D4" s="8191"/>
      <c r="E4" s="8191"/>
      <c r="F4" s="8191"/>
      <c r="G4" s="8191"/>
      <c r="H4" s="8191"/>
      <c r="I4" s="8192"/>
    </row>
    <row r="5" spans="2:9" ht="47.25" customHeight="1" x14ac:dyDescent="0.25">
      <c r="B5" s="8188"/>
      <c r="C5" s="8193" t="s">
        <v>1797</v>
      </c>
      <c r="D5" s="8194"/>
      <c r="E5" s="3888" t="s">
        <v>1798</v>
      </c>
      <c r="F5" s="8195" t="s">
        <v>1799</v>
      </c>
      <c r="G5" s="8196"/>
      <c r="H5" s="3889" t="s">
        <v>1800</v>
      </c>
      <c r="I5" s="3890" t="s">
        <v>1798</v>
      </c>
    </row>
    <row r="6" spans="2:9" ht="15.75" thickBot="1" x14ac:dyDescent="0.3">
      <c r="B6" s="8189"/>
      <c r="C6" s="3891" t="s">
        <v>1</v>
      </c>
      <c r="D6" s="3892" t="s">
        <v>2360</v>
      </c>
      <c r="E6" s="3893"/>
      <c r="F6" s="3891" t="s">
        <v>1</v>
      </c>
      <c r="G6" s="3892" t="s">
        <v>2360</v>
      </c>
      <c r="H6" s="3894"/>
      <c r="I6" s="3895"/>
    </row>
    <row r="7" spans="2:9" ht="15.75" thickBot="1" x14ac:dyDescent="0.3">
      <c r="B7" s="3896" t="s">
        <v>173</v>
      </c>
      <c r="C7" s="3897">
        <v>6614</v>
      </c>
      <c r="D7" s="3898">
        <v>5036</v>
      </c>
      <c r="E7" s="3899">
        <v>-23.858482007862108</v>
      </c>
      <c r="F7" s="6886">
        <v>376</v>
      </c>
      <c r="G7" s="6890">
        <v>270</v>
      </c>
      <c r="H7" s="3900">
        <v>-28.191489361702125</v>
      </c>
      <c r="I7" s="3901">
        <v>-28.191489361702125</v>
      </c>
    </row>
    <row r="8" spans="2:9" x14ac:dyDescent="0.25">
      <c r="B8" s="3902" t="s">
        <v>1582</v>
      </c>
      <c r="C8" s="3903">
        <v>13975</v>
      </c>
      <c r="D8" s="3904">
        <v>11288</v>
      </c>
      <c r="E8" s="3905">
        <v>-19.227191413237918</v>
      </c>
      <c r="F8" s="6887">
        <v>99</v>
      </c>
      <c r="G8" s="6891">
        <v>91</v>
      </c>
      <c r="H8" s="3905">
        <v>-8.0808080808080831</v>
      </c>
      <c r="I8" s="3906">
        <v>-8.0808080808080831</v>
      </c>
    </row>
    <row r="9" spans="2:9" x14ac:dyDescent="0.25">
      <c r="B9" s="3907" t="s">
        <v>1801</v>
      </c>
      <c r="C9" s="3908">
        <v>14093</v>
      </c>
      <c r="D9" s="3909">
        <v>13581</v>
      </c>
      <c r="E9" s="3910">
        <v>-3.6330092953948707</v>
      </c>
      <c r="F9" s="6888">
        <v>142</v>
      </c>
      <c r="G9" s="6892">
        <v>114</v>
      </c>
      <c r="H9" s="3910">
        <v>-19.718309859154928</v>
      </c>
      <c r="I9" s="3906">
        <v>-19.718309859154928</v>
      </c>
    </row>
    <row r="10" spans="2:9" x14ac:dyDescent="0.25">
      <c r="B10" s="3907" t="s">
        <v>1802</v>
      </c>
      <c r="C10" s="3908">
        <v>5633</v>
      </c>
      <c r="D10" s="3909">
        <v>7615</v>
      </c>
      <c r="E10" s="3910">
        <v>35.185513935735827</v>
      </c>
      <c r="F10" s="6888">
        <v>70</v>
      </c>
      <c r="G10" s="6892">
        <v>99</v>
      </c>
      <c r="H10" s="3910">
        <v>41.428571428571445</v>
      </c>
      <c r="I10" s="3906">
        <v>41.428571428571445</v>
      </c>
    </row>
    <row r="11" spans="2:9" ht="15.75" thickBot="1" x14ac:dyDescent="0.3">
      <c r="B11" s="3911" t="s">
        <v>177</v>
      </c>
      <c r="C11" s="3912">
        <v>4487</v>
      </c>
      <c r="D11" s="3913">
        <v>2959</v>
      </c>
      <c r="E11" s="3914">
        <v>-34.053933585914862</v>
      </c>
      <c r="F11" s="6889">
        <v>118</v>
      </c>
      <c r="G11" s="6893">
        <v>83</v>
      </c>
      <c r="H11" s="3914">
        <v>-29.66101694915254</v>
      </c>
      <c r="I11" s="3915">
        <v>-29.66101694915254</v>
      </c>
    </row>
    <row r="12" spans="2:9" x14ac:dyDescent="0.25">
      <c r="B12" s="3916" t="s">
        <v>1803</v>
      </c>
      <c r="C12" s="3903">
        <v>1851</v>
      </c>
      <c r="D12" s="3917">
        <v>1519</v>
      </c>
      <c r="E12" s="3918">
        <v>-17.936250675310646</v>
      </c>
      <c r="F12" s="6887">
        <v>21</v>
      </c>
      <c r="G12" s="6894">
        <v>12</v>
      </c>
      <c r="H12" s="3918">
        <v>-42.857142857142861</v>
      </c>
      <c r="I12" s="3901">
        <v>-42.857142857142861</v>
      </c>
    </row>
    <row r="13" spans="2:9" x14ac:dyDescent="0.25">
      <c r="B13" s="3907" t="s">
        <v>179</v>
      </c>
      <c r="C13" s="3908">
        <v>3161</v>
      </c>
      <c r="D13" s="3909">
        <v>3540</v>
      </c>
      <c r="E13" s="3910">
        <v>11.989876621322367</v>
      </c>
      <c r="F13" s="6888">
        <v>44</v>
      </c>
      <c r="G13" s="6892">
        <v>33</v>
      </c>
      <c r="H13" s="3910">
        <v>-25</v>
      </c>
      <c r="I13" s="3906">
        <v>-25</v>
      </c>
    </row>
    <row r="14" spans="2:9" x14ac:dyDescent="0.25">
      <c r="B14" s="3907" t="s">
        <v>1585</v>
      </c>
      <c r="C14" s="3908">
        <v>3678</v>
      </c>
      <c r="D14" s="3909">
        <v>3278</v>
      </c>
      <c r="E14" s="3910">
        <v>-10.875475802066333</v>
      </c>
      <c r="F14" s="6888">
        <v>163</v>
      </c>
      <c r="G14" s="6892">
        <v>167</v>
      </c>
      <c r="H14" s="3910">
        <v>2.4539877300613568</v>
      </c>
      <c r="I14" s="3906">
        <v>2.4539877300613568</v>
      </c>
    </row>
    <row r="15" spans="2:9" x14ac:dyDescent="0.25">
      <c r="B15" s="3907" t="s">
        <v>1804</v>
      </c>
      <c r="C15" s="3908">
        <v>670</v>
      </c>
      <c r="D15" s="3909">
        <v>528</v>
      </c>
      <c r="E15" s="3910">
        <v>-21.194029850746261</v>
      </c>
      <c r="F15" s="6888">
        <v>30</v>
      </c>
      <c r="G15" s="6892">
        <v>26</v>
      </c>
      <c r="H15" s="3910">
        <v>-13.333333333333329</v>
      </c>
      <c r="I15" s="3906">
        <v>-13.333333333333329</v>
      </c>
    </row>
    <row r="16" spans="2:9" x14ac:dyDescent="0.25">
      <c r="B16" s="3907" t="s">
        <v>1805</v>
      </c>
      <c r="C16" s="3908">
        <v>3488</v>
      </c>
      <c r="D16" s="3909">
        <v>3570</v>
      </c>
      <c r="E16" s="3910">
        <v>2.3509174311926699</v>
      </c>
      <c r="F16" s="6888">
        <v>70</v>
      </c>
      <c r="G16" s="6892">
        <v>96</v>
      </c>
      <c r="H16" s="3910">
        <v>37.142857142857139</v>
      </c>
      <c r="I16" s="3906">
        <v>37.142857142857139</v>
      </c>
    </row>
    <row r="17" spans="2:9" ht="15.75" thickBot="1" x14ac:dyDescent="0.3">
      <c r="B17" s="3919" t="s">
        <v>183</v>
      </c>
      <c r="C17" s="3912">
        <v>12557</v>
      </c>
      <c r="D17" s="3920">
        <v>11431</v>
      </c>
      <c r="E17" s="3921">
        <v>-8.9671099784980441</v>
      </c>
      <c r="F17" s="6889">
        <v>87</v>
      </c>
      <c r="G17" s="6895">
        <v>114</v>
      </c>
      <c r="H17" s="3921">
        <v>31.034482758620697</v>
      </c>
      <c r="I17" s="3915">
        <v>31.034482758620697</v>
      </c>
    </row>
    <row r="18" spans="2:9" x14ac:dyDescent="0.25">
      <c r="B18" s="3902" t="s">
        <v>1806</v>
      </c>
      <c r="C18" s="3903">
        <v>531</v>
      </c>
      <c r="D18" s="3922">
        <v>629</v>
      </c>
      <c r="E18" s="3905">
        <v>18.455743879472692</v>
      </c>
      <c r="F18" s="6887">
        <v>21</v>
      </c>
      <c r="G18" s="6896">
        <v>18</v>
      </c>
      <c r="H18" s="3923">
        <v>-14.285714285714292</v>
      </c>
      <c r="I18" s="3901">
        <v>-14.285714285714292</v>
      </c>
    </row>
    <row r="19" spans="2:9" x14ac:dyDescent="0.25">
      <c r="B19" s="3907" t="s">
        <v>1807</v>
      </c>
      <c r="C19" s="3908">
        <v>1834</v>
      </c>
      <c r="D19" s="3909">
        <v>1778</v>
      </c>
      <c r="E19" s="3910">
        <v>-3.0534351145038272</v>
      </c>
      <c r="F19" s="6888">
        <v>32</v>
      </c>
      <c r="G19" s="6897">
        <v>50</v>
      </c>
      <c r="H19" s="3924">
        <v>56.25</v>
      </c>
      <c r="I19" s="3906">
        <v>56.25</v>
      </c>
    </row>
    <row r="20" spans="2:9" x14ac:dyDescent="0.25">
      <c r="B20" s="3907" t="s">
        <v>1588</v>
      </c>
      <c r="C20" s="3908">
        <v>1666</v>
      </c>
      <c r="D20" s="3909">
        <v>1565</v>
      </c>
      <c r="E20" s="3910">
        <v>-6.0624249699880011</v>
      </c>
      <c r="F20" s="6888">
        <v>21</v>
      </c>
      <c r="G20" s="6897">
        <v>21</v>
      </c>
      <c r="H20" s="3924">
        <v>0</v>
      </c>
      <c r="I20" s="3906">
        <v>0</v>
      </c>
    </row>
    <row r="21" spans="2:9" x14ac:dyDescent="0.25">
      <c r="B21" s="3907" t="s">
        <v>1808</v>
      </c>
      <c r="C21" s="3908">
        <v>1628</v>
      </c>
      <c r="D21" s="3909">
        <v>961</v>
      </c>
      <c r="E21" s="3910">
        <v>-40.970515970515976</v>
      </c>
      <c r="F21" s="6888">
        <v>224</v>
      </c>
      <c r="G21" s="6897">
        <v>78</v>
      </c>
      <c r="H21" s="3924">
        <v>-65.178571428571431</v>
      </c>
      <c r="I21" s="3906">
        <v>-65.178571428571431</v>
      </c>
    </row>
    <row r="22" spans="2:9" x14ac:dyDescent="0.25">
      <c r="B22" s="3907" t="s">
        <v>188</v>
      </c>
      <c r="C22" s="3908">
        <v>669</v>
      </c>
      <c r="D22" s="3909">
        <v>926</v>
      </c>
      <c r="E22" s="3910">
        <v>38.415545590433481</v>
      </c>
      <c r="F22" s="6888">
        <v>5</v>
      </c>
      <c r="G22" s="6898">
        <v>5</v>
      </c>
      <c r="H22" s="3924">
        <v>0</v>
      </c>
      <c r="I22" s="3906">
        <v>0</v>
      </c>
    </row>
    <row r="23" spans="2:9" x14ac:dyDescent="0.25">
      <c r="B23" s="3907" t="s">
        <v>189</v>
      </c>
      <c r="C23" s="3908">
        <v>1863</v>
      </c>
      <c r="D23" s="3909">
        <v>1469</v>
      </c>
      <c r="E23" s="3910">
        <v>-21.14868491680086</v>
      </c>
      <c r="F23" s="6888">
        <v>72</v>
      </c>
      <c r="G23" s="6897">
        <v>83</v>
      </c>
      <c r="H23" s="3924">
        <v>15.277777777777771</v>
      </c>
      <c r="I23" s="3906">
        <v>15.277777777777771</v>
      </c>
    </row>
    <row r="24" spans="2:9" x14ac:dyDescent="0.25">
      <c r="B24" s="3907" t="s">
        <v>1590</v>
      </c>
      <c r="C24" s="3908">
        <v>224</v>
      </c>
      <c r="D24" s="3909">
        <v>257</v>
      </c>
      <c r="E24" s="3910">
        <v>14.732142857142861</v>
      </c>
      <c r="F24" s="6888">
        <v>12</v>
      </c>
      <c r="G24" s="6897">
        <v>6</v>
      </c>
      <c r="H24" s="3924">
        <v>-50</v>
      </c>
      <c r="I24" s="3906">
        <v>-50</v>
      </c>
    </row>
    <row r="25" spans="2:9" x14ac:dyDescent="0.25">
      <c r="B25" s="3907" t="s">
        <v>191</v>
      </c>
      <c r="C25" s="3908">
        <v>2816</v>
      </c>
      <c r="D25" s="3909">
        <v>2488</v>
      </c>
      <c r="E25" s="3910">
        <v>-11.647727272727266</v>
      </c>
      <c r="F25" s="6888">
        <v>33</v>
      </c>
      <c r="G25" s="6897">
        <v>41</v>
      </c>
      <c r="H25" s="3924">
        <v>24.242424242424249</v>
      </c>
      <c r="I25" s="3906">
        <v>24.242424242424249</v>
      </c>
    </row>
    <row r="26" spans="2:9" ht="15.75" thickBot="1" x14ac:dyDescent="0.3">
      <c r="B26" s="3907" t="s">
        <v>1809</v>
      </c>
      <c r="C26" s="3912">
        <v>919</v>
      </c>
      <c r="D26" s="3909">
        <v>809</v>
      </c>
      <c r="E26" s="3914">
        <v>-11.969532100108822</v>
      </c>
      <c r="F26" s="6889">
        <v>16</v>
      </c>
      <c r="G26" s="6899">
        <v>18</v>
      </c>
      <c r="H26" s="3925">
        <v>12.5</v>
      </c>
      <c r="I26" s="3906">
        <v>12.5</v>
      </c>
    </row>
    <row r="27" spans="2:9" ht="15.75" hidden="1" thickBot="1" x14ac:dyDescent="0.3">
      <c r="B27" s="3926" t="s">
        <v>1810</v>
      </c>
      <c r="C27" s="3927">
        <v>0</v>
      </c>
      <c r="D27" s="3928"/>
      <c r="E27" s="3929" t="e">
        <v>#DIV/0!</v>
      </c>
      <c r="F27" s="3930"/>
      <c r="G27" s="3931"/>
      <c r="H27" s="3921" t="s">
        <v>613</v>
      </c>
      <c r="I27" s="3915" t="e">
        <v>#DIV/0!</v>
      </c>
    </row>
    <row r="28" spans="2:9" ht="15.75" thickBot="1" x14ac:dyDescent="0.3">
      <c r="B28" s="3932" t="s">
        <v>14</v>
      </c>
      <c r="C28" s="3933">
        <v>82357</v>
      </c>
      <c r="D28" s="3934">
        <v>75227</v>
      </c>
      <c r="E28" s="3935">
        <v>-8.657430455213273</v>
      </c>
      <c r="F28" s="3936">
        <v>1656</v>
      </c>
      <c r="G28" s="3937">
        <v>1425</v>
      </c>
      <c r="H28" s="3938">
        <v>-13.949275362318829</v>
      </c>
      <c r="I28" s="3939">
        <v>-13.949275362318829</v>
      </c>
    </row>
  </sheetData>
  <mergeCells count="4">
    <mergeCell ref="B4:B6"/>
    <mergeCell ref="C4:I4"/>
    <mergeCell ref="C5:D5"/>
    <mergeCell ref="F5:G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6"/>
  <sheetViews>
    <sheetView workbookViewId="0">
      <selection activeCell="C35" sqref="C35:I58"/>
    </sheetView>
  </sheetViews>
  <sheetFormatPr defaultRowHeight="12.75" x14ac:dyDescent="0.2"/>
  <cols>
    <col min="1" max="1" width="9.140625" style="4494"/>
    <col min="2" max="2" width="12.7109375" style="4494" customWidth="1"/>
    <col min="3" max="3" width="9.140625" style="4494"/>
    <col min="4" max="4" width="9.28515625" style="4494" customWidth="1"/>
    <col min="5" max="11" width="9.140625" style="4494"/>
    <col min="12" max="12" width="16" style="4494" customWidth="1"/>
    <col min="13" max="13" width="9.140625" style="4494"/>
    <col min="14" max="14" width="9.28515625" style="4494" customWidth="1"/>
    <col min="15" max="19" width="9.140625" style="4494"/>
    <col min="20" max="20" width="11.5703125" style="4494" customWidth="1"/>
    <col min="21" max="16384" width="9.140625" style="4494"/>
  </cols>
  <sheetData>
    <row r="1" spans="2:9" x14ac:dyDescent="0.2">
      <c r="B1" s="4757" t="s">
        <v>2480</v>
      </c>
    </row>
    <row r="2" spans="2:9" ht="15" x14ac:dyDescent="0.25">
      <c r="B2" s="431" t="s">
        <v>2145</v>
      </c>
      <c r="C2" s="431"/>
      <c r="D2" s="431"/>
      <c r="E2" s="431"/>
      <c r="F2" s="431"/>
      <c r="G2" s="431"/>
      <c r="H2" s="431"/>
      <c r="I2" s="431"/>
    </row>
    <row r="3" spans="2:9" ht="8.25" customHeight="1" thickBot="1" x14ac:dyDescent="0.25"/>
    <row r="4" spans="2:9" ht="12.75" customHeight="1" x14ac:dyDescent="0.2">
      <c r="B4" s="8197" t="s">
        <v>199</v>
      </c>
      <c r="C4" s="8199" t="s">
        <v>2146</v>
      </c>
      <c r="D4" s="8200"/>
      <c r="E4" s="8200"/>
      <c r="F4" s="8201"/>
      <c r="G4" s="8202" t="s">
        <v>2147</v>
      </c>
      <c r="H4" s="8203"/>
      <c r="I4" s="8204"/>
    </row>
    <row r="5" spans="2:9" ht="23.25" customHeight="1" thickBot="1" x14ac:dyDescent="0.25">
      <c r="B5" s="8198"/>
      <c r="C5" s="4495" t="s">
        <v>14</v>
      </c>
      <c r="D5" s="4496" t="s">
        <v>2148</v>
      </c>
      <c r="E5" s="4497" t="s">
        <v>2149</v>
      </c>
      <c r="F5" s="4498" t="s">
        <v>2150</v>
      </c>
      <c r="G5" s="4499" t="s">
        <v>2151</v>
      </c>
      <c r="H5" s="4500" t="s">
        <v>2152</v>
      </c>
      <c r="I5" s="4498" t="s">
        <v>2153</v>
      </c>
    </row>
    <row r="6" spans="2:9" ht="12" customHeight="1" thickBot="1" x14ac:dyDescent="0.25">
      <c r="B6" s="4501" t="s">
        <v>2154</v>
      </c>
      <c r="C6" s="4502">
        <v>7704</v>
      </c>
      <c r="D6" s="4503">
        <v>5399</v>
      </c>
      <c r="E6" s="4503">
        <v>2267</v>
      </c>
      <c r="F6" s="4504">
        <v>38</v>
      </c>
      <c r="G6" s="4505">
        <v>41</v>
      </c>
      <c r="H6" s="4506">
        <v>584</v>
      </c>
      <c r="I6" s="4504">
        <v>2448</v>
      </c>
    </row>
    <row r="7" spans="2:9" ht="12" customHeight="1" x14ac:dyDescent="0.2">
      <c r="B7" s="4507" t="s">
        <v>174</v>
      </c>
      <c r="C7" s="4508">
        <v>2860</v>
      </c>
      <c r="D7" s="4509">
        <v>1615</v>
      </c>
      <c r="E7" s="4509">
        <v>1222</v>
      </c>
      <c r="F7" s="4510">
        <v>23</v>
      </c>
      <c r="G7" s="4511">
        <v>24</v>
      </c>
      <c r="H7" s="4512">
        <v>373</v>
      </c>
      <c r="I7" s="4510">
        <v>1236</v>
      </c>
    </row>
    <row r="8" spans="2:9" ht="12" customHeight="1" x14ac:dyDescent="0.2">
      <c r="B8" s="4513" t="s">
        <v>175</v>
      </c>
      <c r="C8" s="4514">
        <v>3423</v>
      </c>
      <c r="D8" s="4515">
        <v>2630</v>
      </c>
      <c r="E8" s="4515">
        <v>781</v>
      </c>
      <c r="F8" s="4516">
        <v>12</v>
      </c>
      <c r="G8" s="4517">
        <v>12</v>
      </c>
      <c r="H8" s="4518">
        <v>262</v>
      </c>
      <c r="I8" s="4516">
        <v>712</v>
      </c>
    </row>
    <row r="9" spans="2:9" ht="12" customHeight="1" x14ac:dyDescent="0.2">
      <c r="B9" s="4513" t="s">
        <v>176</v>
      </c>
      <c r="C9" s="4514">
        <v>1965</v>
      </c>
      <c r="D9" s="4515">
        <v>1408</v>
      </c>
      <c r="E9" s="4515">
        <v>538</v>
      </c>
      <c r="F9" s="4516">
        <v>19</v>
      </c>
      <c r="G9" s="4517">
        <v>20</v>
      </c>
      <c r="H9" s="4518">
        <v>163</v>
      </c>
      <c r="I9" s="4516">
        <v>637</v>
      </c>
    </row>
    <row r="10" spans="2:9" ht="12" customHeight="1" thickBot="1" x14ac:dyDescent="0.25">
      <c r="B10" s="4519" t="s">
        <v>177</v>
      </c>
      <c r="C10" s="4520">
        <v>1693</v>
      </c>
      <c r="D10" s="4521">
        <v>1088</v>
      </c>
      <c r="E10" s="4521">
        <v>590</v>
      </c>
      <c r="F10" s="4522">
        <v>15</v>
      </c>
      <c r="G10" s="4523">
        <v>17</v>
      </c>
      <c r="H10" s="4524">
        <v>117</v>
      </c>
      <c r="I10" s="4522">
        <v>621</v>
      </c>
    </row>
    <row r="11" spans="2:9" ht="12" customHeight="1" thickBot="1" x14ac:dyDescent="0.25">
      <c r="B11" s="4525" t="s">
        <v>2155</v>
      </c>
      <c r="C11" s="4526">
        <v>9941</v>
      </c>
      <c r="D11" s="4527">
        <v>6741</v>
      </c>
      <c r="E11" s="4527">
        <v>3131</v>
      </c>
      <c r="F11" s="4528">
        <v>69</v>
      </c>
      <c r="G11" s="4529">
        <v>73</v>
      </c>
      <c r="H11" s="4530">
        <v>915</v>
      </c>
      <c r="I11" s="4528">
        <v>3206</v>
      </c>
    </row>
    <row r="12" spans="2:9" ht="12" customHeight="1" x14ac:dyDescent="0.2">
      <c r="B12" s="4507" t="s">
        <v>178</v>
      </c>
      <c r="C12" s="4508">
        <v>715</v>
      </c>
      <c r="D12" s="4509">
        <v>368</v>
      </c>
      <c r="E12" s="4509">
        <v>336</v>
      </c>
      <c r="F12" s="4510">
        <v>11</v>
      </c>
      <c r="G12" s="4511">
        <v>13</v>
      </c>
      <c r="H12" s="4512">
        <v>122</v>
      </c>
      <c r="I12" s="4510">
        <v>327</v>
      </c>
    </row>
    <row r="13" spans="2:9" ht="12" customHeight="1" x14ac:dyDescent="0.2">
      <c r="B13" s="4513" t="s">
        <v>179</v>
      </c>
      <c r="C13" s="4514">
        <v>864</v>
      </c>
      <c r="D13" s="4515">
        <v>567</v>
      </c>
      <c r="E13" s="4515">
        <v>285</v>
      </c>
      <c r="F13" s="4516">
        <v>12</v>
      </c>
      <c r="G13" s="4517">
        <v>12</v>
      </c>
      <c r="H13" s="4518">
        <v>101</v>
      </c>
      <c r="I13" s="4516">
        <v>291</v>
      </c>
    </row>
    <row r="14" spans="2:9" ht="12" customHeight="1" x14ac:dyDescent="0.2">
      <c r="B14" s="4513" t="s">
        <v>180</v>
      </c>
      <c r="C14" s="4514">
        <v>1580</v>
      </c>
      <c r="D14" s="4515">
        <v>1173</v>
      </c>
      <c r="E14" s="4515">
        <v>397</v>
      </c>
      <c r="F14" s="4516">
        <v>10</v>
      </c>
      <c r="G14" s="4517">
        <v>11</v>
      </c>
      <c r="H14" s="4518">
        <v>111</v>
      </c>
      <c r="I14" s="4516">
        <v>477</v>
      </c>
    </row>
    <row r="15" spans="2:9" ht="12" customHeight="1" x14ac:dyDescent="0.2">
      <c r="B15" s="4513" t="s">
        <v>181</v>
      </c>
      <c r="C15" s="4514">
        <v>989</v>
      </c>
      <c r="D15" s="4515">
        <v>671</v>
      </c>
      <c r="E15" s="4515">
        <v>306</v>
      </c>
      <c r="F15" s="4516">
        <v>12</v>
      </c>
      <c r="G15" s="4517">
        <v>14</v>
      </c>
      <c r="H15" s="4518">
        <v>109</v>
      </c>
      <c r="I15" s="4516">
        <v>291</v>
      </c>
    </row>
    <row r="16" spans="2:9" ht="12" customHeight="1" x14ac:dyDescent="0.2">
      <c r="B16" s="4513" t="s">
        <v>182</v>
      </c>
      <c r="C16" s="4514">
        <v>1265</v>
      </c>
      <c r="D16" s="4515">
        <v>868</v>
      </c>
      <c r="E16" s="4515">
        <v>380</v>
      </c>
      <c r="F16" s="4516">
        <v>17</v>
      </c>
      <c r="G16" s="4517">
        <v>19</v>
      </c>
      <c r="H16" s="4518">
        <v>100</v>
      </c>
      <c r="I16" s="4516">
        <v>467</v>
      </c>
    </row>
    <row r="17" spans="2:9" ht="12" customHeight="1" thickBot="1" x14ac:dyDescent="0.25">
      <c r="B17" s="4531" t="s">
        <v>183</v>
      </c>
      <c r="C17" s="4532">
        <v>2028</v>
      </c>
      <c r="D17" s="4533">
        <v>1519</v>
      </c>
      <c r="E17" s="4533">
        <v>502</v>
      </c>
      <c r="F17" s="4534">
        <v>7</v>
      </c>
      <c r="G17" s="4535">
        <v>8</v>
      </c>
      <c r="H17" s="4536">
        <v>192</v>
      </c>
      <c r="I17" s="4534">
        <v>553</v>
      </c>
    </row>
    <row r="18" spans="2:9" ht="12" customHeight="1" thickBot="1" x14ac:dyDescent="0.25">
      <c r="B18" s="4537" t="s">
        <v>2156</v>
      </c>
      <c r="C18" s="4502">
        <v>7441</v>
      </c>
      <c r="D18" s="4503">
        <v>5166</v>
      </c>
      <c r="E18" s="4503">
        <v>2206</v>
      </c>
      <c r="F18" s="4504">
        <v>69</v>
      </c>
      <c r="G18" s="4505">
        <v>77</v>
      </c>
      <c r="H18" s="4506">
        <v>735</v>
      </c>
      <c r="I18" s="4504">
        <v>2406</v>
      </c>
    </row>
    <row r="19" spans="2:9" ht="12" customHeight="1" x14ac:dyDescent="0.2">
      <c r="B19" s="4538" t="s">
        <v>184</v>
      </c>
      <c r="C19" s="4539">
        <v>710</v>
      </c>
      <c r="D19" s="4540">
        <v>470</v>
      </c>
      <c r="E19" s="4540">
        <v>235</v>
      </c>
      <c r="F19" s="4541">
        <v>5</v>
      </c>
      <c r="G19" s="4542">
        <v>5</v>
      </c>
      <c r="H19" s="4543">
        <v>68</v>
      </c>
      <c r="I19" s="4541">
        <v>263</v>
      </c>
    </row>
    <row r="20" spans="2:9" ht="12" customHeight="1" x14ac:dyDescent="0.2">
      <c r="B20" s="4513" t="s">
        <v>185</v>
      </c>
      <c r="C20" s="4514">
        <v>1025</v>
      </c>
      <c r="D20" s="4515">
        <v>670</v>
      </c>
      <c r="E20" s="4515">
        <v>347</v>
      </c>
      <c r="F20" s="4516">
        <v>8</v>
      </c>
      <c r="G20" s="4517">
        <v>9</v>
      </c>
      <c r="H20" s="4518">
        <v>95</v>
      </c>
      <c r="I20" s="4516">
        <v>391</v>
      </c>
    </row>
    <row r="21" spans="2:9" ht="12" customHeight="1" x14ac:dyDescent="0.2">
      <c r="B21" s="4513" t="s">
        <v>186</v>
      </c>
      <c r="C21" s="4514">
        <v>987</v>
      </c>
      <c r="D21" s="4515">
        <v>724</v>
      </c>
      <c r="E21" s="4515">
        <v>256</v>
      </c>
      <c r="F21" s="4516">
        <v>7</v>
      </c>
      <c r="G21" s="4517">
        <v>7</v>
      </c>
      <c r="H21" s="4518">
        <v>73</v>
      </c>
      <c r="I21" s="4516">
        <v>287</v>
      </c>
    </row>
    <row r="22" spans="2:9" ht="12" customHeight="1" x14ac:dyDescent="0.2">
      <c r="B22" s="4513" t="s">
        <v>187</v>
      </c>
      <c r="C22" s="4514">
        <v>700</v>
      </c>
      <c r="D22" s="4515">
        <v>487</v>
      </c>
      <c r="E22" s="4515">
        <v>206</v>
      </c>
      <c r="F22" s="4516">
        <v>7</v>
      </c>
      <c r="G22" s="4517">
        <v>7</v>
      </c>
      <c r="H22" s="4518">
        <v>70</v>
      </c>
      <c r="I22" s="4516">
        <v>211</v>
      </c>
    </row>
    <row r="23" spans="2:9" ht="12" customHeight="1" x14ac:dyDescent="0.2">
      <c r="B23" s="4513" t="s">
        <v>188</v>
      </c>
      <c r="C23" s="4514">
        <v>1034</v>
      </c>
      <c r="D23" s="4515">
        <v>758</v>
      </c>
      <c r="E23" s="4515">
        <v>260</v>
      </c>
      <c r="F23" s="4516">
        <v>16</v>
      </c>
      <c r="G23" s="4517">
        <v>18</v>
      </c>
      <c r="H23" s="4518">
        <v>90</v>
      </c>
      <c r="I23" s="4516">
        <v>282</v>
      </c>
    </row>
    <row r="24" spans="2:9" ht="12" customHeight="1" x14ac:dyDescent="0.2">
      <c r="B24" s="4513" t="s">
        <v>189</v>
      </c>
      <c r="C24" s="4514">
        <v>517</v>
      </c>
      <c r="D24" s="4515">
        <v>324</v>
      </c>
      <c r="E24" s="4515">
        <v>185</v>
      </c>
      <c r="F24" s="4516">
        <v>8</v>
      </c>
      <c r="G24" s="4517">
        <v>8</v>
      </c>
      <c r="H24" s="4518">
        <v>63</v>
      </c>
      <c r="I24" s="4516">
        <v>201</v>
      </c>
    </row>
    <row r="25" spans="2:9" ht="12" customHeight="1" x14ac:dyDescent="0.2">
      <c r="B25" s="4513" t="s">
        <v>190</v>
      </c>
      <c r="C25" s="4514">
        <v>540</v>
      </c>
      <c r="D25" s="4515">
        <v>409</v>
      </c>
      <c r="E25" s="4515">
        <v>129</v>
      </c>
      <c r="F25" s="4516">
        <v>2</v>
      </c>
      <c r="G25" s="4517">
        <v>2</v>
      </c>
      <c r="H25" s="4518">
        <v>52</v>
      </c>
      <c r="I25" s="4516">
        <v>114</v>
      </c>
    </row>
    <row r="26" spans="2:9" ht="12" customHeight="1" x14ac:dyDescent="0.2">
      <c r="B26" s="4513" t="s">
        <v>191</v>
      </c>
      <c r="C26" s="4514">
        <v>1346</v>
      </c>
      <c r="D26" s="4515">
        <v>986</v>
      </c>
      <c r="E26" s="4515">
        <v>350</v>
      </c>
      <c r="F26" s="4516">
        <v>10</v>
      </c>
      <c r="G26" s="4517">
        <v>24</v>
      </c>
      <c r="H26" s="4518">
        <v>105</v>
      </c>
      <c r="I26" s="4516">
        <v>399</v>
      </c>
    </row>
    <row r="27" spans="2:9" ht="12" customHeight="1" thickBot="1" x14ac:dyDescent="0.25">
      <c r="B27" s="4544" t="s">
        <v>192</v>
      </c>
      <c r="C27" s="4532">
        <v>616</v>
      </c>
      <c r="D27" s="4533">
        <v>422</v>
      </c>
      <c r="E27" s="4533">
        <v>190</v>
      </c>
      <c r="F27" s="4534">
        <v>4</v>
      </c>
      <c r="G27" s="4535">
        <v>4</v>
      </c>
      <c r="H27" s="4536">
        <v>60</v>
      </c>
      <c r="I27" s="4534">
        <v>211</v>
      </c>
    </row>
    <row r="28" spans="2:9" ht="12" customHeight="1" thickBot="1" x14ac:dyDescent="0.25">
      <c r="B28" s="4537" t="s">
        <v>2157</v>
      </c>
      <c r="C28" s="4502">
        <v>7475</v>
      </c>
      <c r="D28" s="4503">
        <v>5250</v>
      </c>
      <c r="E28" s="4503">
        <v>2158</v>
      </c>
      <c r="F28" s="4504">
        <v>67</v>
      </c>
      <c r="G28" s="4505">
        <v>84</v>
      </c>
      <c r="H28" s="4506">
        <v>676</v>
      </c>
      <c r="I28" s="4504">
        <v>2359</v>
      </c>
    </row>
    <row r="29" spans="2:9" ht="12" customHeight="1" thickBot="1" x14ac:dyDescent="0.25">
      <c r="B29" s="4545" t="s">
        <v>140</v>
      </c>
      <c r="C29" s="4502">
        <v>32561</v>
      </c>
      <c r="D29" s="4503">
        <v>22556</v>
      </c>
      <c r="E29" s="4503">
        <v>9762</v>
      </c>
      <c r="F29" s="4504">
        <v>243</v>
      </c>
      <c r="G29" s="4505">
        <v>275</v>
      </c>
      <c r="H29" s="4506">
        <v>2910</v>
      </c>
      <c r="I29" s="4504">
        <v>10419</v>
      </c>
    </row>
    <row r="30" spans="2:9" x14ac:dyDescent="0.2">
      <c r="B30" s="4546"/>
      <c r="C30" s="4547"/>
      <c r="D30" s="4547"/>
      <c r="E30" s="4547"/>
      <c r="F30" s="4547"/>
      <c r="G30" s="4547"/>
      <c r="H30" s="4547"/>
      <c r="I30" s="4547"/>
    </row>
    <row r="31" spans="2:9" x14ac:dyDescent="0.2">
      <c r="B31" s="4548" t="s">
        <v>2158</v>
      </c>
      <c r="C31" s="4547"/>
      <c r="D31" s="4547"/>
      <c r="E31" s="4547"/>
      <c r="F31" s="4547"/>
      <c r="G31" s="4547"/>
      <c r="H31" s="4547"/>
      <c r="I31" s="4547"/>
    </row>
    <row r="32" spans="2:9" ht="13.5" thickBot="1" x14ac:dyDescent="0.25">
      <c r="B32" s="4548"/>
      <c r="C32" s="4547"/>
      <c r="D32" s="4547"/>
      <c r="E32" s="4547"/>
      <c r="F32" s="4547"/>
      <c r="G32" s="4547"/>
      <c r="H32" s="4547"/>
      <c r="I32" s="4547"/>
    </row>
    <row r="33" spans="2:9" ht="12.75" customHeight="1" x14ac:dyDescent="0.2">
      <c r="B33" s="8197" t="s">
        <v>199</v>
      </c>
      <c r="C33" s="8199" t="s">
        <v>2146</v>
      </c>
      <c r="D33" s="8200"/>
      <c r="E33" s="8200"/>
      <c r="F33" s="8201"/>
      <c r="G33" s="8202" t="s">
        <v>2147</v>
      </c>
      <c r="H33" s="8203"/>
      <c r="I33" s="8204"/>
    </row>
    <row r="34" spans="2:9" ht="23.25" customHeight="1" thickBot="1" x14ac:dyDescent="0.25">
      <c r="B34" s="8198"/>
      <c r="C34" s="4495" t="s">
        <v>14</v>
      </c>
      <c r="D34" s="4496" t="s">
        <v>2148</v>
      </c>
      <c r="E34" s="4497" t="s">
        <v>2149</v>
      </c>
      <c r="F34" s="4498" t="s">
        <v>2150</v>
      </c>
      <c r="G34" s="4499" t="s">
        <v>2151</v>
      </c>
      <c r="H34" s="4500" t="s">
        <v>2152</v>
      </c>
      <c r="I34" s="4498" t="s">
        <v>2153</v>
      </c>
    </row>
    <row r="35" spans="2:9" ht="12" customHeight="1" thickBot="1" x14ac:dyDescent="0.25">
      <c r="B35" s="4501" t="s">
        <v>2159</v>
      </c>
      <c r="C35" s="4549">
        <v>23.660206996099628</v>
      </c>
      <c r="D35" s="4550">
        <v>23.935981557013655</v>
      </c>
      <c r="E35" s="4550">
        <v>23.222700266338865</v>
      </c>
      <c r="F35" s="4551">
        <v>15.637860082304528</v>
      </c>
      <c r="G35" s="4549">
        <v>14.909090909090908</v>
      </c>
      <c r="H35" s="4552">
        <v>20.06872852233677</v>
      </c>
      <c r="I35" s="4551">
        <v>23.495536999712062</v>
      </c>
    </row>
    <row r="36" spans="2:9" ht="12" customHeight="1" x14ac:dyDescent="0.2">
      <c r="B36" s="4507" t="s">
        <v>174</v>
      </c>
      <c r="C36" s="4553">
        <v>8.7835140198396857</v>
      </c>
      <c r="D36" s="4554">
        <v>7.1599574392622811</v>
      </c>
      <c r="E36" s="4554">
        <v>12.517926654374104</v>
      </c>
      <c r="F36" s="4555">
        <v>9.4650205761316872</v>
      </c>
      <c r="G36" s="4553">
        <v>8.7272727272727284</v>
      </c>
      <c r="H36" s="4556">
        <v>12.817869415807559</v>
      </c>
      <c r="I36" s="4555">
        <v>11.862942700835013</v>
      </c>
    </row>
    <row r="37" spans="2:9" ht="12" customHeight="1" x14ac:dyDescent="0.2">
      <c r="B37" s="4513" t="s">
        <v>175</v>
      </c>
      <c r="C37" s="4557">
        <v>10.512576395073861</v>
      </c>
      <c r="D37" s="4558">
        <v>11.659868771058699</v>
      </c>
      <c r="E37" s="4558">
        <v>8.00040975209998</v>
      </c>
      <c r="F37" s="4559">
        <v>4.9382716049382713</v>
      </c>
      <c r="G37" s="4557">
        <v>4.3636363636363642</v>
      </c>
      <c r="H37" s="4560">
        <v>9.0034364261168385</v>
      </c>
      <c r="I37" s="4559">
        <v>6.8336692580861893</v>
      </c>
    </row>
    <row r="38" spans="2:9" ht="12" customHeight="1" x14ac:dyDescent="0.2">
      <c r="B38" s="4513" t="s">
        <v>176</v>
      </c>
      <c r="C38" s="4557">
        <v>6.0348269402045389</v>
      </c>
      <c r="D38" s="4558">
        <v>6.2422415321865579</v>
      </c>
      <c r="E38" s="4558">
        <v>5.5111657447244413</v>
      </c>
      <c r="F38" s="4559">
        <v>7.8189300411522638</v>
      </c>
      <c r="G38" s="4557">
        <v>7.2727272727272725</v>
      </c>
      <c r="H38" s="4560">
        <v>5.6013745704467359</v>
      </c>
      <c r="I38" s="4559">
        <v>6.1138305019675592</v>
      </c>
    </row>
    <row r="39" spans="2:9" ht="12" customHeight="1" thickBot="1" x14ac:dyDescent="0.25">
      <c r="B39" s="4519" t="s">
        <v>177</v>
      </c>
      <c r="C39" s="4561">
        <v>5.1994717606953103</v>
      </c>
      <c r="D39" s="4562">
        <v>4.8235502748714314</v>
      </c>
      <c r="E39" s="4562">
        <v>6.0438434746978071</v>
      </c>
      <c r="F39" s="4563">
        <v>6.1728395061728394</v>
      </c>
      <c r="G39" s="4561">
        <v>6.1818181818181817</v>
      </c>
      <c r="H39" s="4564">
        <v>4.0206185567010309</v>
      </c>
      <c r="I39" s="4563">
        <v>5.9602649006622519</v>
      </c>
    </row>
    <row r="40" spans="2:9" ht="12" customHeight="1" thickBot="1" x14ac:dyDescent="0.25">
      <c r="B40" s="4525" t="s">
        <v>2155</v>
      </c>
      <c r="C40" s="4565">
        <v>30.530389115813396</v>
      </c>
      <c r="D40" s="4566">
        <v>29.885618017378967</v>
      </c>
      <c r="E40" s="4566">
        <v>32.07334562589633</v>
      </c>
      <c r="F40" s="4567">
        <v>28.39506172839506</v>
      </c>
      <c r="G40" s="4565">
        <v>26.545454545454547</v>
      </c>
      <c r="H40" s="4568">
        <v>31.443298969072167</v>
      </c>
      <c r="I40" s="4567">
        <v>30.770707361551015</v>
      </c>
    </row>
    <row r="41" spans="2:9" ht="12" customHeight="1" x14ac:dyDescent="0.2">
      <c r="B41" s="4507" t="s">
        <v>178</v>
      </c>
      <c r="C41" s="4553">
        <v>2.1958785049599214</v>
      </c>
      <c r="D41" s="4554">
        <v>1.631494945912396</v>
      </c>
      <c r="E41" s="4554">
        <v>3.4419176398279046</v>
      </c>
      <c r="F41" s="4555">
        <v>4.5267489711934159</v>
      </c>
      <c r="G41" s="4553">
        <v>4.7272727272727275</v>
      </c>
      <c r="H41" s="4556">
        <v>4.1924398625429546</v>
      </c>
      <c r="I41" s="4555">
        <v>3.1384969766772244</v>
      </c>
    </row>
    <row r="42" spans="2:9" ht="12" customHeight="1" x14ac:dyDescent="0.2">
      <c r="B42" s="4513" t="s">
        <v>179</v>
      </c>
      <c r="C42" s="4557">
        <v>2.65348115844108</v>
      </c>
      <c r="D42" s="4558">
        <v>2.5137435715552403</v>
      </c>
      <c r="E42" s="4558">
        <v>2.919483712354026</v>
      </c>
      <c r="F42" s="4559">
        <v>4.9382716049382713</v>
      </c>
      <c r="G42" s="4557">
        <v>4.3636363636363642</v>
      </c>
      <c r="H42" s="4560">
        <v>3.470790378006873</v>
      </c>
      <c r="I42" s="4559">
        <v>2.7929743737402823</v>
      </c>
    </row>
    <row r="43" spans="2:9" ht="12" customHeight="1" x14ac:dyDescent="0.2">
      <c r="B43" s="4513" t="s">
        <v>180</v>
      </c>
      <c r="C43" s="4557">
        <v>4.8524308221491967</v>
      </c>
      <c r="D43" s="4558">
        <v>5.2003901400957622</v>
      </c>
      <c r="E43" s="4558">
        <v>4.0667895922966606</v>
      </c>
      <c r="F43" s="4559">
        <v>4.1152263374485596</v>
      </c>
      <c r="G43" s="4557">
        <v>4</v>
      </c>
      <c r="H43" s="4560">
        <v>3.8144329896907219</v>
      </c>
      <c r="I43" s="4559">
        <v>4.5781744889144838</v>
      </c>
    </row>
    <row r="44" spans="2:9" ht="12" customHeight="1" x14ac:dyDescent="0.2">
      <c r="B44" s="4513" t="s">
        <v>181</v>
      </c>
      <c r="C44" s="4557">
        <v>3.0373760019655416</v>
      </c>
      <c r="D44" s="4558">
        <v>2.9748182301826565</v>
      </c>
      <c r="E44" s="4558">
        <v>3.1346035648432697</v>
      </c>
      <c r="F44" s="4559">
        <v>4.9382716049382713</v>
      </c>
      <c r="G44" s="4557">
        <v>5.0909090909090908</v>
      </c>
      <c r="H44" s="4560">
        <v>3.7457044673539519</v>
      </c>
      <c r="I44" s="4559">
        <v>2.7929743737402823</v>
      </c>
    </row>
    <row r="45" spans="2:9" ht="12" customHeight="1" x14ac:dyDescent="0.2">
      <c r="B45" s="4513" t="s">
        <v>182</v>
      </c>
      <c r="C45" s="4557">
        <v>3.8850158164675532</v>
      </c>
      <c r="D45" s="4558">
        <v>3.8482000354672814</v>
      </c>
      <c r="E45" s="4558">
        <v>3.8926449498053675</v>
      </c>
      <c r="F45" s="4559">
        <v>6.9958847736625511</v>
      </c>
      <c r="G45" s="4557">
        <v>6.9090909090909092</v>
      </c>
      <c r="H45" s="4560">
        <v>3.4364261168384882</v>
      </c>
      <c r="I45" s="4559">
        <v>4.4821959880986659</v>
      </c>
    </row>
    <row r="46" spans="2:9" ht="12" customHeight="1" thickBot="1" x14ac:dyDescent="0.25">
      <c r="B46" s="4531" t="s">
        <v>183</v>
      </c>
      <c r="C46" s="4569">
        <v>6.2283099413408678</v>
      </c>
      <c r="D46" s="4570">
        <v>6.734350062067743</v>
      </c>
      <c r="E46" s="4570">
        <v>5.1423888547428804</v>
      </c>
      <c r="F46" s="4571">
        <v>2.880658436213992</v>
      </c>
      <c r="G46" s="4569">
        <v>2.9090909090909092</v>
      </c>
      <c r="H46" s="4572">
        <v>6.5979381443298974</v>
      </c>
      <c r="I46" s="4571">
        <v>5.3076110951146944</v>
      </c>
    </row>
    <row r="47" spans="2:9" ht="12" customHeight="1" thickBot="1" x14ac:dyDescent="0.25">
      <c r="B47" s="4537" t="s">
        <v>2160</v>
      </c>
      <c r="C47" s="4549">
        <v>22.852492245324161</v>
      </c>
      <c r="D47" s="4550">
        <v>22.902996985281082</v>
      </c>
      <c r="E47" s="4550">
        <v>22.597828313870107</v>
      </c>
      <c r="F47" s="4551">
        <v>28.395061728395063</v>
      </c>
      <c r="G47" s="4549">
        <v>28.000000000000004</v>
      </c>
      <c r="H47" s="4552">
        <v>25.257731958762886</v>
      </c>
      <c r="I47" s="4551">
        <v>23.092427296285635</v>
      </c>
    </row>
    <row r="48" spans="2:9" ht="12" customHeight="1" x14ac:dyDescent="0.2">
      <c r="B48" s="4538" t="s">
        <v>184</v>
      </c>
      <c r="C48" s="4573">
        <v>2.1805227112189427</v>
      </c>
      <c r="D48" s="4574">
        <v>2.0837027841815923</v>
      </c>
      <c r="E48" s="4574">
        <v>2.4072935873796353</v>
      </c>
      <c r="F48" s="4575">
        <v>2.0576131687242798</v>
      </c>
      <c r="G48" s="4573">
        <v>1.8181818181818181</v>
      </c>
      <c r="H48" s="4576">
        <v>2.336769759450172</v>
      </c>
      <c r="I48" s="4575">
        <v>2.5242345714559939</v>
      </c>
    </row>
    <row r="49" spans="2:9" ht="12" customHeight="1" x14ac:dyDescent="0.2">
      <c r="B49" s="4513" t="s">
        <v>185</v>
      </c>
      <c r="C49" s="4557">
        <v>3.1479377169005867</v>
      </c>
      <c r="D49" s="4558">
        <v>2.970384820003547</v>
      </c>
      <c r="E49" s="4558">
        <v>3.5545994673222698</v>
      </c>
      <c r="F49" s="4559">
        <v>3.2921810699588478</v>
      </c>
      <c r="G49" s="4557">
        <v>3.2727272727272729</v>
      </c>
      <c r="H49" s="4560">
        <v>3.264604810996564</v>
      </c>
      <c r="I49" s="4559">
        <v>3.7527593818984544</v>
      </c>
    </row>
    <row r="50" spans="2:9" ht="12" customHeight="1" x14ac:dyDescent="0.2">
      <c r="B50" s="4513" t="s">
        <v>186</v>
      </c>
      <c r="C50" s="4557">
        <v>3.0312336844691501</v>
      </c>
      <c r="D50" s="4558">
        <v>3.2097889696754742</v>
      </c>
      <c r="E50" s="4558">
        <v>2.6224134398688794</v>
      </c>
      <c r="F50" s="4559">
        <v>2.880658436213992</v>
      </c>
      <c r="G50" s="4557">
        <v>2.5454545454545454</v>
      </c>
      <c r="H50" s="4560">
        <v>2.5085910652920962</v>
      </c>
      <c r="I50" s="4559">
        <v>2.7545829734139553</v>
      </c>
    </row>
    <row r="51" spans="2:9" ht="12" customHeight="1" x14ac:dyDescent="0.2">
      <c r="B51" s="4513" t="s">
        <v>187</v>
      </c>
      <c r="C51" s="4557">
        <v>2.1498111237369861</v>
      </c>
      <c r="D51" s="4558">
        <v>2.1590707572264587</v>
      </c>
      <c r="E51" s="4558">
        <v>2.1102233148944891</v>
      </c>
      <c r="F51" s="4559">
        <v>2.880658436213992</v>
      </c>
      <c r="G51" s="4557">
        <v>2.5454545454545454</v>
      </c>
      <c r="H51" s="4560">
        <v>2.4054982817869419</v>
      </c>
      <c r="I51" s="4559">
        <v>2.0251463672137442</v>
      </c>
    </row>
    <row r="52" spans="2:9" ht="12" customHeight="1" x14ac:dyDescent="0.2">
      <c r="B52" s="4513" t="s">
        <v>188</v>
      </c>
      <c r="C52" s="4557">
        <v>3.1755781456343479</v>
      </c>
      <c r="D52" s="4558">
        <v>3.3605249157652071</v>
      </c>
      <c r="E52" s="4558">
        <v>2.6633886498668309</v>
      </c>
      <c r="F52" s="4559">
        <v>6.5843621399176957</v>
      </c>
      <c r="G52" s="4557">
        <v>6.5454545454545459</v>
      </c>
      <c r="H52" s="4560">
        <v>3.0927835051546393</v>
      </c>
      <c r="I52" s="4559">
        <v>2.7065937230060464</v>
      </c>
    </row>
    <row r="53" spans="2:9" ht="12" customHeight="1" x14ac:dyDescent="0.2">
      <c r="B53" s="4513" t="s">
        <v>189</v>
      </c>
      <c r="C53" s="4557">
        <v>1.587789072817174</v>
      </c>
      <c r="D53" s="4558">
        <v>1.4364248980315657</v>
      </c>
      <c r="E53" s="4558">
        <v>1.8951034624052447</v>
      </c>
      <c r="F53" s="4559">
        <v>3.2921810699588478</v>
      </c>
      <c r="G53" s="4557">
        <v>2.9090909090909092</v>
      </c>
      <c r="H53" s="4560">
        <v>2.1649484536082473</v>
      </c>
      <c r="I53" s="4559">
        <v>1.9291678663979268</v>
      </c>
    </row>
    <row r="54" spans="2:9" ht="12" customHeight="1" x14ac:dyDescent="0.2">
      <c r="B54" s="4513" t="s">
        <v>190</v>
      </c>
      <c r="C54" s="4557">
        <v>1.658425724025675</v>
      </c>
      <c r="D54" s="4558">
        <v>1.8132647632558965</v>
      </c>
      <c r="E54" s="4558">
        <v>1.3214505224339275</v>
      </c>
      <c r="F54" s="4559">
        <v>0.82304526748971196</v>
      </c>
      <c r="G54" s="4557">
        <v>0.72727272727272729</v>
      </c>
      <c r="H54" s="4560">
        <v>1.7869415807560136</v>
      </c>
      <c r="I54" s="4559">
        <v>1.0941549093003167</v>
      </c>
    </row>
    <row r="55" spans="2:9" ht="12" customHeight="1" x14ac:dyDescent="0.2">
      <c r="B55" s="4513" t="s">
        <v>191</v>
      </c>
      <c r="C55" s="4557">
        <v>4.1337796750714046</v>
      </c>
      <c r="D55" s="4558">
        <v>4.3713424366022346</v>
      </c>
      <c r="E55" s="4558">
        <v>3.5853308748207335</v>
      </c>
      <c r="F55" s="4559">
        <v>4.1152263374485596</v>
      </c>
      <c r="G55" s="4557">
        <v>8.7272727272727284</v>
      </c>
      <c r="H55" s="4560">
        <v>3.608247422680412</v>
      </c>
      <c r="I55" s="4559">
        <v>3.8295421825511085</v>
      </c>
    </row>
    <row r="56" spans="2:9" ht="12" customHeight="1" thickBot="1" x14ac:dyDescent="0.25">
      <c r="B56" s="4544" t="s">
        <v>192</v>
      </c>
      <c r="C56" s="4569">
        <v>1.8918337888885477</v>
      </c>
      <c r="D56" s="4570">
        <v>1.8708990955843237</v>
      </c>
      <c r="E56" s="4570">
        <v>1.9463224749026837</v>
      </c>
      <c r="F56" s="4571">
        <v>1.6460905349794239</v>
      </c>
      <c r="G56" s="4569">
        <v>1.4545454545454546</v>
      </c>
      <c r="H56" s="4572">
        <v>2.0618556701030926</v>
      </c>
      <c r="I56" s="4571">
        <v>2.0251463672137442</v>
      </c>
    </row>
    <row r="57" spans="2:9" ht="12" customHeight="1" thickBot="1" x14ac:dyDescent="0.25">
      <c r="B57" s="4537" t="s">
        <v>2161</v>
      </c>
      <c r="C57" s="4577">
        <v>22.956911642762815</v>
      </c>
      <c r="D57" s="4578">
        <v>23.275403440326301</v>
      </c>
      <c r="E57" s="4578">
        <v>22.106125793894694</v>
      </c>
      <c r="F57" s="4579">
        <v>27.572016460905349</v>
      </c>
      <c r="G57" s="4577">
        <v>30.545454545454547</v>
      </c>
      <c r="H57" s="4580">
        <v>23.230240549828174</v>
      </c>
      <c r="I57" s="4579">
        <v>22.641328342451292</v>
      </c>
    </row>
    <row r="58" spans="2:9" ht="12" customHeight="1" thickBot="1" x14ac:dyDescent="0.25">
      <c r="B58" s="4545" t="s">
        <v>14</v>
      </c>
      <c r="C58" s="4577">
        <v>100</v>
      </c>
      <c r="D58" s="4578">
        <v>100</v>
      </c>
      <c r="E58" s="4578">
        <v>99.999999999999986</v>
      </c>
      <c r="F58" s="4579">
        <v>100</v>
      </c>
      <c r="G58" s="4577">
        <v>100</v>
      </c>
      <c r="H58" s="4580">
        <v>99.999999999999986</v>
      </c>
      <c r="I58" s="4579">
        <v>100</v>
      </c>
    </row>
    <row r="59" spans="2:9" x14ac:dyDescent="0.2">
      <c r="B59" s="4581"/>
      <c r="C59" s="4581"/>
      <c r="D59" s="4581"/>
      <c r="E59" s="4581"/>
      <c r="F59" s="4581"/>
      <c r="G59" s="4581"/>
      <c r="H59" s="4581"/>
      <c r="I59" s="4581"/>
    </row>
    <row r="60" spans="2:9" x14ac:dyDescent="0.2">
      <c r="B60" s="4582"/>
      <c r="C60" s="4582"/>
      <c r="D60" s="4582"/>
      <c r="E60" s="4582"/>
      <c r="F60" s="4582"/>
      <c r="G60" s="4582"/>
      <c r="H60" s="4582"/>
      <c r="I60" s="4582"/>
    </row>
    <row r="61" spans="2:9" x14ac:dyDescent="0.2">
      <c r="B61" s="4582"/>
      <c r="C61" s="4582"/>
      <c r="D61" s="4582"/>
      <c r="E61" s="4582"/>
      <c r="F61" s="4582"/>
      <c r="G61" s="4582"/>
      <c r="H61" s="4582"/>
      <c r="I61" s="4582"/>
    </row>
    <row r="62" spans="2:9" x14ac:dyDescent="0.2">
      <c r="B62" s="4582"/>
      <c r="C62" s="4582"/>
      <c r="D62" s="4582"/>
      <c r="E62" s="4582"/>
      <c r="F62" s="4582"/>
      <c r="G62" s="4582"/>
      <c r="H62" s="4582"/>
      <c r="I62" s="4582"/>
    </row>
    <row r="63" spans="2:9" x14ac:dyDescent="0.2">
      <c r="B63" s="4582"/>
      <c r="C63" s="4582"/>
      <c r="D63" s="4582"/>
      <c r="E63" s="4582"/>
      <c r="F63" s="4582"/>
      <c r="G63" s="4582"/>
      <c r="H63" s="4582"/>
      <c r="I63" s="4582"/>
    </row>
    <row r="64" spans="2:9" x14ac:dyDescent="0.2">
      <c r="B64" s="4582"/>
      <c r="C64" s="4582"/>
      <c r="D64" s="4582"/>
      <c r="E64" s="4582"/>
      <c r="F64" s="4582"/>
      <c r="G64" s="4582"/>
      <c r="H64" s="4582"/>
      <c r="I64" s="4582"/>
    </row>
    <row r="65" spans="2:9" x14ac:dyDescent="0.2">
      <c r="B65" s="4582"/>
      <c r="C65" s="4582"/>
      <c r="D65" s="4582"/>
      <c r="E65" s="4582"/>
      <c r="F65" s="4582"/>
      <c r="G65" s="4582"/>
      <c r="H65" s="4582"/>
      <c r="I65" s="4582"/>
    </row>
    <row r="66" spans="2:9" x14ac:dyDescent="0.2">
      <c r="B66" s="4582"/>
      <c r="C66" s="4582"/>
      <c r="D66" s="4582"/>
      <c r="E66" s="4582"/>
      <c r="F66" s="4582"/>
      <c r="G66" s="4582"/>
      <c r="H66" s="4582"/>
      <c r="I66" s="4582"/>
    </row>
    <row r="67" spans="2:9" x14ac:dyDescent="0.2">
      <c r="B67" s="4582"/>
      <c r="C67" s="4582"/>
      <c r="D67" s="4582"/>
      <c r="E67" s="4582"/>
      <c r="F67" s="4582"/>
      <c r="G67" s="4582"/>
      <c r="H67" s="4582"/>
      <c r="I67" s="4582"/>
    </row>
    <row r="68" spans="2:9" x14ac:dyDescent="0.2">
      <c r="B68" s="4582"/>
      <c r="C68" s="4582"/>
      <c r="D68" s="4582"/>
      <c r="E68" s="4582"/>
      <c r="F68" s="4582"/>
      <c r="G68" s="4582"/>
      <c r="H68" s="4582"/>
      <c r="I68" s="4582"/>
    </row>
    <row r="69" spans="2:9" x14ac:dyDescent="0.2">
      <c r="B69" s="4582"/>
      <c r="C69" s="4582"/>
      <c r="D69" s="4582"/>
      <c r="E69" s="4582"/>
      <c r="F69" s="4582"/>
      <c r="G69" s="4582"/>
      <c r="H69" s="4582"/>
      <c r="I69" s="4582"/>
    </row>
    <row r="70" spans="2:9" x14ac:dyDescent="0.2">
      <c r="B70" s="4582"/>
      <c r="C70" s="4582"/>
      <c r="D70" s="4582"/>
      <c r="E70" s="4582"/>
      <c r="F70" s="4582"/>
      <c r="G70" s="4582"/>
      <c r="H70" s="4582"/>
      <c r="I70" s="4582"/>
    </row>
    <row r="71" spans="2:9" x14ac:dyDescent="0.2">
      <c r="B71" s="4582"/>
      <c r="C71" s="4582"/>
      <c r="D71" s="4582"/>
      <c r="E71" s="4582"/>
      <c r="F71" s="4582"/>
      <c r="G71" s="4582"/>
      <c r="H71" s="4582"/>
      <c r="I71" s="4582"/>
    </row>
    <row r="72" spans="2:9" x14ac:dyDescent="0.2">
      <c r="B72" s="4582"/>
      <c r="C72" s="4582"/>
      <c r="D72" s="4582"/>
      <c r="E72" s="4582"/>
      <c r="F72" s="4582"/>
      <c r="G72" s="4582"/>
      <c r="H72" s="4582"/>
      <c r="I72" s="4582"/>
    </row>
    <row r="73" spans="2:9" x14ac:dyDescent="0.2">
      <c r="B73" s="4582"/>
      <c r="C73" s="4582"/>
      <c r="D73" s="4582"/>
      <c r="E73" s="4582"/>
      <c r="F73" s="4582"/>
      <c r="G73" s="4582"/>
      <c r="H73" s="4582"/>
      <c r="I73" s="4582"/>
    </row>
    <row r="74" spans="2:9" x14ac:dyDescent="0.2">
      <c r="B74" s="4582"/>
      <c r="C74" s="4582"/>
      <c r="D74" s="4582"/>
      <c r="E74" s="4582"/>
      <c r="F74" s="4582"/>
      <c r="G74" s="4582"/>
      <c r="H74" s="4582"/>
      <c r="I74" s="4582"/>
    </row>
    <row r="75" spans="2:9" x14ac:dyDescent="0.2">
      <c r="B75" s="4582"/>
      <c r="C75" s="4582"/>
      <c r="D75" s="4582"/>
      <c r="E75" s="4582"/>
      <c r="F75" s="4582"/>
      <c r="G75" s="4582"/>
      <c r="H75" s="4582"/>
      <c r="I75" s="4582"/>
    </row>
    <row r="76" spans="2:9" x14ac:dyDescent="0.2">
      <c r="B76" s="4582"/>
      <c r="C76" s="4582"/>
      <c r="D76" s="4582"/>
      <c r="E76" s="4582"/>
      <c r="F76" s="4582"/>
      <c r="G76" s="4582"/>
      <c r="H76" s="4582"/>
      <c r="I76" s="4582"/>
    </row>
    <row r="77" spans="2:9" x14ac:dyDescent="0.2">
      <c r="B77" s="4582"/>
      <c r="C77" s="4582"/>
      <c r="D77" s="4582"/>
      <c r="E77" s="4582"/>
      <c r="F77" s="4582"/>
      <c r="G77" s="4582"/>
      <c r="H77" s="4582"/>
      <c r="I77" s="4582"/>
    </row>
    <row r="78" spans="2:9" x14ac:dyDescent="0.2">
      <c r="B78" s="4582"/>
      <c r="C78" s="4582"/>
      <c r="D78" s="4582"/>
      <c r="E78" s="4582"/>
      <c r="F78" s="4582"/>
      <c r="G78" s="4582"/>
      <c r="H78" s="4582"/>
      <c r="I78" s="4582"/>
    </row>
    <row r="79" spans="2:9" x14ac:dyDescent="0.2">
      <c r="B79" s="4582"/>
      <c r="C79" s="4582"/>
      <c r="D79" s="4582"/>
      <c r="E79" s="4582"/>
      <c r="F79" s="4582"/>
      <c r="G79" s="4582"/>
      <c r="H79" s="4582"/>
      <c r="I79" s="4582"/>
    </row>
    <row r="80" spans="2:9" x14ac:dyDescent="0.2">
      <c r="B80" s="4582"/>
      <c r="C80" s="4582"/>
      <c r="D80" s="4582"/>
      <c r="E80" s="4582"/>
      <c r="F80" s="4582"/>
      <c r="G80" s="4582"/>
      <c r="H80" s="4582"/>
      <c r="I80" s="4582"/>
    </row>
    <row r="81" spans="2:9" x14ac:dyDescent="0.2">
      <c r="B81" s="4582"/>
      <c r="C81" s="4582"/>
      <c r="D81" s="4582"/>
      <c r="E81" s="4582"/>
      <c r="F81" s="4582"/>
      <c r="G81" s="4582"/>
      <c r="H81" s="4582"/>
      <c r="I81" s="4582"/>
    </row>
    <row r="82" spans="2:9" x14ac:dyDescent="0.2">
      <c r="B82" s="4582"/>
      <c r="C82" s="4582"/>
      <c r="D82" s="4582"/>
      <c r="E82" s="4582"/>
      <c r="F82" s="4582"/>
      <c r="G82" s="4582"/>
      <c r="H82" s="4582"/>
      <c r="I82" s="4582"/>
    </row>
    <row r="83" spans="2:9" x14ac:dyDescent="0.2">
      <c r="B83" s="4582"/>
      <c r="C83" s="4582"/>
      <c r="D83" s="4582"/>
      <c r="E83" s="4582"/>
      <c r="F83" s="4582"/>
      <c r="G83" s="4582"/>
      <c r="H83" s="4582"/>
      <c r="I83" s="4582"/>
    </row>
    <row r="84" spans="2:9" x14ac:dyDescent="0.2">
      <c r="B84" s="4582"/>
      <c r="C84" s="4582"/>
      <c r="D84" s="4582"/>
      <c r="E84" s="4582"/>
      <c r="F84" s="4582"/>
      <c r="G84" s="4582"/>
      <c r="H84" s="4582"/>
      <c r="I84" s="4582"/>
    </row>
    <row r="85" spans="2:9" x14ac:dyDescent="0.2">
      <c r="B85" s="4582"/>
      <c r="C85" s="4582"/>
      <c r="D85" s="4582"/>
      <c r="E85" s="4582"/>
      <c r="F85" s="4582"/>
      <c r="G85" s="4582"/>
      <c r="H85" s="4582"/>
      <c r="I85" s="4582"/>
    </row>
    <row r="86" spans="2:9" x14ac:dyDescent="0.2">
      <c r="B86" s="4582"/>
      <c r="C86" s="4582"/>
      <c r="D86" s="4582"/>
      <c r="E86" s="4582"/>
      <c r="F86" s="4582"/>
      <c r="G86" s="4582"/>
      <c r="H86" s="4582"/>
      <c r="I86" s="4582"/>
    </row>
    <row r="87" spans="2:9" x14ac:dyDescent="0.2">
      <c r="B87" s="4582"/>
      <c r="C87" s="4582"/>
      <c r="D87" s="4582"/>
      <c r="E87" s="4582"/>
      <c r="F87" s="4582"/>
      <c r="G87" s="4582"/>
      <c r="H87" s="4582"/>
      <c r="I87" s="4582"/>
    </row>
    <row r="88" spans="2:9" x14ac:dyDescent="0.2">
      <c r="B88" s="4582"/>
      <c r="C88" s="4582"/>
      <c r="D88" s="4582"/>
      <c r="E88" s="4582"/>
      <c r="F88" s="4582"/>
      <c r="G88" s="4582"/>
      <c r="H88" s="4582"/>
      <c r="I88" s="4582"/>
    </row>
    <row r="89" spans="2:9" x14ac:dyDescent="0.2">
      <c r="B89" s="4582"/>
      <c r="C89" s="4582"/>
      <c r="D89" s="4582"/>
      <c r="E89" s="4582"/>
      <c r="F89" s="4582"/>
      <c r="G89" s="4582"/>
      <c r="H89" s="4582"/>
      <c r="I89" s="4582"/>
    </row>
    <row r="90" spans="2:9" x14ac:dyDescent="0.2">
      <c r="B90" s="4582"/>
      <c r="C90" s="4582"/>
      <c r="D90" s="4582"/>
      <c r="E90" s="4582"/>
      <c r="F90" s="4582"/>
      <c r="G90" s="4582"/>
      <c r="H90" s="4582"/>
      <c r="I90" s="4582"/>
    </row>
    <row r="91" spans="2:9" x14ac:dyDescent="0.2">
      <c r="B91" s="4582"/>
      <c r="C91" s="4582"/>
      <c r="D91" s="4582"/>
      <c r="E91" s="4582"/>
      <c r="F91" s="4582"/>
      <c r="G91" s="4582"/>
      <c r="H91" s="4582"/>
      <c r="I91" s="4582"/>
    </row>
    <row r="92" spans="2:9" x14ac:dyDescent="0.2">
      <c r="B92" s="4582"/>
      <c r="C92" s="4582"/>
      <c r="D92" s="4582"/>
      <c r="E92" s="4582"/>
      <c r="F92" s="4582"/>
      <c r="G92" s="4582"/>
      <c r="H92" s="4582"/>
      <c r="I92" s="4582"/>
    </row>
    <row r="93" spans="2:9" x14ac:dyDescent="0.2">
      <c r="B93" s="4582"/>
      <c r="C93" s="4582"/>
      <c r="D93" s="4582"/>
      <c r="E93" s="4582"/>
      <c r="F93" s="4582"/>
      <c r="G93" s="4582"/>
      <c r="H93" s="4582"/>
      <c r="I93" s="4582"/>
    </row>
    <row r="94" spans="2:9" x14ac:dyDescent="0.2">
      <c r="B94" s="4582"/>
      <c r="C94" s="4582"/>
      <c r="D94" s="4582"/>
      <c r="E94" s="4582"/>
      <c r="F94" s="4582"/>
      <c r="G94" s="4582"/>
      <c r="H94" s="4582"/>
      <c r="I94" s="4582"/>
    </row>
    <row r="95" spans="2:9" x14ac:dyDescent="0.2">
      <c r="B95" s="4582"/>
      <c r="C95" s="4582"/>
      <c r="D95" s="4582"/>
      <c r="E95" s="4582"/>
      <c r="F95" s="4582"/>
      <c r="G95" s="4582"/>
      <c r="H95" s="4582"/>
      <c r="I95" s="4582"/>
    </row>
    <row r="96" spans="2:9" x14ac:dyDescent="0.2">
      <c r="B96" s="4582"/>
      <c r="C96" s="4582"/>
      <c r="D96" s="4582"/>
      <c r="E96" s="4582"/>
      <c r="F96" s="4582"/>
      <c r="G96" s="4582"/>
      <c r="H96" s="4582"/>
      <c r="I96" s="4582"/>
    </row>
  </sheetData>
  <mergeCells count="6">
    <mergeCell ref="B4:B5"/>
    <mergeCell ref="C4:F4"/>
    <mergeCell ref="G4:I4"/>
    <mergeCell ref="B33:B34"/>
    <mergeCell ref="C33:F33"/>
    <mergeCell ref="G33:I33"/>
  </mergeCells>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zoomScaleNormal="100" workbookViewId="0">
      <selection activeCell="B30" sqref="B30"/>
    </sheetView>
  </sheetViews>
  <sheetFormatPr defaultRowHeight="12.75" x14ac:dyDescent="0.2"/>
  <cols>
    <col min="1" max="1" width="5" style="4494" customWidth="1"/>
    <col min="2" max="2" width="18.5703125" style="4494" customWidth="1"/>
    <col min="3" max="4" width="7" style="4494" customWidth="1"/>
    <col min="5" max="5" width="7.42578125" style="4494" customWidth="1"/>
    <col min="6" max="11" width="7" style="4494" customWidth="1"/>
    <col min="12" max="12" width="5.7109375" style="4494" customWidth="1"/>
    <col min="13" max="13" width="5" style="4494" customWidth="1"/>
    <col min="14" max="14" width="6.42578125" style="4494" customWidth="1"/>
    <col min="15" max="15" width="6.5703125" style="4494" customWidth="1"/>
    <col min="16" max="16" width="16.28515625" style="4494" customWidth="1"/>
    <col min="17" max="25" width="7" style="4494" customWidth="1"/>
    <col min="26" max="26" width="5.7109375" style="4494" customWidth="1"/>
    <col min="27" max="16384" width="9.140625" style="4494"/>
  </cols>
  <sheetData>
    <row r="1" spans="2:13" x14ac:dyDescent="0.2">
      <c r="B1" s="8205" t="s">
        <v>2162</v>
      </c>
      <c r="C1" s="8205"/>
      <c r="D1" s="8205"/>
      <c r="E1" s="8205"/>
      <c r="F1" s="8205"/>
      <c r="G1" s="8205"/>
      <c r="H1" s="8205"/>
      <c r="I1" s="8205"/>
      <c r="J1" s="8205"/>
      <c r="K1" s="8205"/>
    </row>
    <row r="2" spans="2:13" ht="12.75" customHeight="1" thickBot="1" x14ac:dyDescent="0.25">
      <c r="B2" s="8205" t="s">
        <v>2861</v>
      </c>
      <c r="C2" s="8205"/>
      <c r="D2" s="8205"/>
      <c r="E2" s="8205"/>
      <c r="F2" s="8205"/>
      <c r="G2" s="8205"/>
      <c r="H2" s="8205"/>
      <c r="I2" s="8205"/>
      <c r="J2" s="8205"/>
      <c r="K2" s="8205"/>
      <c r="L2" s="4582"/>
      <c r="M2" s="4582"/>
    </row>
    <row r="3" spans="2:13" ht="12" customHeight="1" x14ac:dyDescent="0.2">
      <c r="B3" s="8213" t="s">
        <v>199</v>
      </c>
      <c r="C3" s="8216" t="s">
        <v>2146</v>
      </c>
      <c r="D3" s="8216"/>
      <c r="E3" s="8216"/>
      <c r="F3" s="8216"/>
      <c r="G3" s="8216"/>
      <c r="H3" s="8216"/>
      <c r="I3" s="8216"/>
      <c r="J3" s="8216"/>
      <c r="K3" s="8217"/>
    </row>
    <row r="4" spans="2:13" ht="12" customHeight="1" x14ac:dyDescent="0.2">
      <c r="B4" s="8214"/>
      <c r="C4" s="8209" t="s">
        <v>119</v>
      </c>
      <c r="D4" s="8210"/>
      <c r="E4" s="8211"/>
      <c r="F4" s="8212" t="s">
        <v>2163</v>
      </c>
      <c r="G4" s="8210"/>
      <c r="H4" s="8211"/>
      <c r="I4" s="8212" t="s">
        <v>2164</v>
      </c>
      <c r="J4" s="8210"/>
      <c r="K4" s="8211"/>
    </row>
    <row r="5" spans="2:13" ht="12" customHeight="1" thickBot="1" x14ac:dyDescent="0.25">
      <c r="B5" s="8215"/>
      <c r="C5" s="4583" t="s">
        <v>1</v>
      </c>
      <c r="D5" s="4584" t="s">
        <v>2360</v>
      </c>
      <c r="E5" s="4585" t="s">
        <v>1386</v>
      </c>
      <c r="F5" s="4583" t="s">
        <v>1</v>
      </c>
      <c r="G5" s="4584" t="s">
        <v>2360</v>
      </c>
      <c r="H5" s="4585" t="s">
        <v>1386</v>
      </c>
      <c r="I5" s="4583" t="s">
        <v>1</v>
      </c>
      <c r="J5" s="4584" t="s">
        <v>2360</v>
      </c>
      <c r="K5" s="4585" t="s">
        <v>1386</v>
      </c>
    </row>
    <row r="6" spans="2:13" ht="12" customHeight="1" thickBot="1" x14ac:dyDescent="0.25">
      <c r="B6" s="4586" t="s">
        <v>173</v>
      </c>
      <c r="C6" s="4587">
        <v>7637</v>
      </c>
      <c r="D6" s="4588">
        <v>7704</v>
      </c>
      <c r="E6" s="4589">
        <v>0.87730784339399293</v>
      </c>
      <c r="F6" s="4590">
        <v>2100</v>
      </c>
      <c r="G6" s="4591">
        <v>2267</v>
      </c>
      <c r="H6" s="4589">
        <v>7.952380952380949</v>
      </c>
      <c r="I6" s="4592">
        <v>44</v>
      </c>
      <c r="J6" s="4593">
        <v>38</v>
      </c>
      <c r="K6" s="4589">
        <v>-13.63636363636364</v>
      </c>
    </row>
    <row r="7" spans="2:13" ht="12" customHeight="1" x14ac:dyDescent="0.2">
      <c r="B7" s="4594" t="s">
        <v>174</v>
      </c>
      <c r="C7" s="4595">
        <v>2808</v>
      </c>
      <c r="D7" s="4591">
        <v>2860</v>
      </c>
      <c r="E7" s="4596">
        <v>1.8518518518518619</v>
      </c>
      <c r="F7" s="4509">
        <v>1104</v>
      </c>
      <c r="G7" s="4591">
        <v>1222</v>
      </c>
      <c r="H7" s="4596">
        <v>10.688405797101439</v>
      </c>
      <c r="I7" s="4597">
        <v>20</v>
      </c>
      <c r="J7" s="4593">
        <v>23</v>
      </c>
      <c r="K7" s="4596">
        <v>14.999999999999986</v>
      </c>
    </row>
    <row r="8" spans="2:13" ht="12" customHeight="1" x14ac:dyDescent="0.2">
      <c r="B8" s="4598" t="s">
        <v>175</v>
      </c>
      <c r="C8" s="4599">
        <v>3355</v>
      </c>
      <c r="D8" s="4600">
        <v>3423</v>
      </c>
      <c r="E8" s="4601">
        <v>2.0268256333830124</v>
      </c>
      <c r="F8" s="4515">
        <v>674</v>
      </c>
      <c r="G8" s="4600">
        <v>781</v>
      </c>
      <c r="H8" s="4601">
        <v>15.87537091988132</v>
      </c>
      <c r="I8" s="4602">
        <v>21</v>
      </c>
      <c r="J8" s="4603">
        <v>12</v>
      </c>
      <c r="K8" s="4601">
        <v>-42.857142857142861</v>
      </c>
    </row>
    <row r="9" spans="2:13" ht="12" customHeight="1" x14ac:dyDescent="0.2">
      <c r="B9" s="4598" t="s">
        <v>176</v>
      </c>
      <c r="C9" s="4599">
        <v>2077</v>
      </c>
      <c r="D9" s="4600">
        <v>1965</v>
      </c>
      <c r="E9" s="4601">
        <v>-5.3923928743379861</v>
      </c>
      <c r="F9" s="4515">
        <v>539</v>
      </c>
      <c r="G9" s="4600">
        <v>538</v>
      </c>
      <c r="H9" s="4601">
        <v>-0.18552875695732496</v>
      </c>
      <c r="I9" s="4602">
        <v>15</v>
      </c>
      <c r="J9" s="4603">
        <v>19</v>
      </c>
      <c r="K9" s="4601">
        <v>26.666666666666657</v>
      </c>
    </row>
    <row r="10" spans="2:13" ht="12" customHeight="1" thickBot="1" x14ac:dyDescent="0.25">
      <c r="B10" s="4604" t="s">
        <v>177</v>
      </c>
      <c r="C10" s="4605">
        <v>1580</v>
      </c>
      <c r="D10" s="4606">
        <v>1693</v>
      </c>
      <c r="E10" s="4607">
        <v>7.1518987341772089</v>
      </c>
      <c r="F10" s="4521">
        <v>521</v>
      </c>
      <c r="G10" s="4600">
        <v>590</v>
      </c>
      <c r="H10" s="4607">
        <v>13.243761996161226</v>
      </c>
      <c r="I10" s="4608">
        <v>14</v>
      </c>
      <c r="J10" s="4609">
        <v>15</v>
      </c>
      <c r="K10" s="4607">
        <v>7.1428571428571388</v>
      </c>
    </row>
    <row r="11" spans="2:13" ht="12" customHeight="1" x14ac:dyDescent="0.2">
      <c r="B11" s="4594" t="s">
        <v>178</v>
      </c>
      <c r="C11" s="4595">
        <v>587</v>
      </c>
      <c r="D11" s="4591">
        <v>715</v>
      </c>
      <c r="E11" s="4596">
        <v>21.80579216354343</v>
      </c>
      <c r="F11" s="4509">
        <v>271</v>
      </c>
      <c r="G11" s="4591">
        <v>336</v>
      </c>
      <c r="H11" s="4596">
        <v>23.985239852398536</v>
      </c>
      <c r="I11" s="4597">
        <v>7</v>
      </c>
      <c r="J11" s="4593">
        <v>11</v>
      </c>
      <c r="K11" s="4596">
        <v>57.142857142857139</v>
      </c>
    </row>
    <row r="12" spans="2:13" ht="12" customHeight="1" x14ac:dyDescent="0.2">
      <c r="B12" s="4598" t="s">
        <v>179</v>
      </c>
      <c r="C12" s="4599">
        <v>880</v>
      </c>
      <c r="D12" s="4600">
        <v>864</v>
      </c>
      <c r="E12" s="4601">
        <v>-1.818181818181813</v>
      </c>
      <c r="F12" s="4515">
        <v>277</v>
      </c>
      <c r="G12" s="4600">
        <v>285</v>
      </c>
      <c r="H12" s="4601">
        <v>2.8880866425992764</v>
      </c>
      <c r="I12" s="4602">
        <v>7</v>
      </c>
      <c r="J12" s="4603">
        <v>12</v>
      </c>
      <c r="K12" s="4601">
        <v>71.428571428571416</v>
      </c>
    </row>
    <row r="13" spans="2:13" ht="12" customHeight="1" x14ac:dyDescent="0.2">
      <c r="B13" s="4598" t="s">
        <v>180</v>
      </c>
      <c r="C13" s="4599">
        <v>1546</v>
      </c>
      <c r="D13" s="4600">
        <v>1580</v>
      </c>
      <c r="E13" s="4601">
        <v>2.1992238033635232</v>
      </c>
      <c r="F13" s="4515">
        <v>402</v>
      </c>
      <c r="G13" s="4600">
        <v>397</v>
      </c>
      <c r="H13" s="4601">
        <v>-1.243781094527364</v>
      </c>
      <c r="I13" s="4602">
        <v>12</v>
      </c>
      <c r="J13" s="4603">
        <v>10</v>
      </c>
      <c r="K13" s="4610">
        <v>-16.666666666666657</v>
      </c>
    </row>
    <row r="14" spans="2:13" ht="12" customHeight="1" x14ac:dyDescent="0.2">
      <c r="B14" s="4598" t="s">
        <v>181</v>
      </c>
      <c r="C14" s="4599">
        <v>1006</v>
      </c>
      <c r="D14" s="4600">
        <v>989</v>
      </c>
      <c r="E14" s="4601">
        <v>-1.6898608349900712</v>
      </c>
      <c r="F14" s="4515">
        <v>324</v>
      </c>
      <c r="G14" s="4600">
        <v>306</v>
      </c>
      <c r="H14" s="4601">
        <v>-5.5555555555555571</v>
      </c>
      <c r="I14" s="4602">
        <v>13</v>
      </c>
      <c r="J14" s="4603">
        <v>12</v>
      </c>
      <c r="K14" s="4601">
        <v>-7.6923076923076934</v>
      </c>
    </row>
    <row r="15" spans="2:13" ht="12" customHeight="1" x14ac:dyDescent="0.2">
      <c r="B15" s="4598" t="s">
        <v>182</v>
      </c>
      <c r="C15" s="4599">
        <v>1222</v>
      </c>
      <c r="D15" s="4600">
        <v>1265</v>
      </c>
      <c r="E15" s="4601">
        <v>3.5188216039279752</v>
      </c>
      <c r="F15" s="4515">
        <v>351</v>
      </c>
      <c r="G15" s="4600">
        <v>380</v>
      </c>
      <c r="H15" s="4601">
        <v>8.2621082621082707</v>
      </c>
      <c r="I15" s="4602">
        <v>12</v>
      </c>
      <c r="J15" s="4603">
        <v>17</v>
      </c>
      <c r="K15" s="4601">
        <v>41.666666666666686</v>
      </c>
    </row>
    <row r="16" spans="2:13" ht="12" customHeight="1" thickBot="1" x14ac:dyDescent="0.25">
      <c r="B16" s="4604" t="s">
        <v>183</v>
      </c>
      <c r="C16" s="4605">
        <v>1773</v>
      </c>
      <c r="D16" s="4606">
        <v>2028</v>
      </c>
      <c r="E16" s="4607">
        <v>14.382402707275801</v>
      </c>
      <c r="F16" s="4521">
        <v>425</v>
      </c>
      <c r="G16" s="4606">
        <v>502</v>
      </c>
      <c r="H16" s="4607">
        <v>18.117647058823522</v>
      </c>
      <c r="I16" s="4608">
        <v>21</v>
      </c>
      <c r="J16" s="4609">
        <v>7</v>
      </c>
      <c r="K16" s="4607">
        <v>-66.666666666666671</v>
      </c>
    </row>
    <row r="17" spans="2:11" ht="12" customHeight="1" x14ac:dyDescent="0.2">
      <c r="B17" s="4611" t="s">
        <v>184</v>
      </c>
      <c r="C17" s="4612">
        <v>663</v>
      </c>
      <c r="D17" s="4613">
        <v>710</v>
      </c>
      <c r="E17" s="4614">
        <v>7.0889894419306216</v>
      </c>
      <c r="F17" s="4540">
        <v>223</v>
      </c>
      <c r="G17" s="4613">
        <v>235</v>
      </c>
      <c r="H17" s="4614">
        <v>5.381165919282509</v>
      </c>
      <c r="I17" s="4615">
        <v>9</v>
      </c>
      <c r="J17" s="4616">
        <v>5</v>
      </c>
      <c r="K17" s="4614">
        <v>-44.444444444444443</v>
      </c>
    </row>
    <row r="18" spans="2:11" ht="12" customHeight="1" x14ac:dyDescent="0.2">
      <c r="B18" s="4598" t="s">
        <v>185</v>
      </c>
      <c r="C18" s="4599">
        <v>1013</v>
      </c>
      <c r="D18" s="4600">
        <v>1025</v>
      </c>
      <c r="E18" s="4601">
        <v>1.1846001974333547</v>
      </c>
      <c r="F18" s="4515">
        <v>326</v>
      </c>
      <c r="G18" s="4600">
        <v>347</v>
      </c>
      <c r="H18" s="4601">
        <v>6.4417177914110511</v>
      </c>
      <c r="I18" s="4602">
        <v>9</v>
      </c>
      <c r="J18" s="4603">
        <v>8</v>
      </c>
      <c r="K18" s="4601">
        <v>-11.111111111111114</v>
      </c>
    </row>
    <row r="19" spans="2:11" ht="12" customHeight="1" x14ac:dyDescent="0.2">
      <c r="B19" s="4598" t="s">
        <v>186</v>
      </c>
      <c r="C19" s="4599">
        <v>726</v>
      </c>
      <c r="D19" s="4600">
        <v>987</v>
      </c>
      <c r="E19" s="4601">
        <v>35.950413223140487</v>
      </c>
      <c r="F19" s="4515">
        <v>225</v>
      </c>
      <c r="G19" s="4600">
        <v>256</v>
      </c>
      <c r="H19" s="4601">
        <v>13.777777777777771</v>
      </c>
      <c r="I19" s="4602">
        <v>6</v>
      </c>
      <c r="J19" s="4603">
        <v>7</v>
      </c>
      <c r="K19" s="4601">
        <v>16.666666666666671</v>
      </c>
    </row>
    <row r="20" spans="2:11" ht="12" customHeight="1" x14ac:dyDescent="0.2">
      <c r="B20" s="4598" t="s">
        <v>187</v>
      </c>
      <c r="C20" s="4599">
        <v>696</v>
      </c>
      <c r="D20" s="4600">
        <v>700</v>
      </c>
      <c r="E20" s="4601">
        <v>0.57471264367816843</v>
      </c>
      <c r="F20" s="4515">
        <v>192</v>
      </c>
      <c r="G20" s="4600">
        <v>206</v>
      </c>
      <c r="H20" s="4601">
        <v>7.2916666666666714</v>
      </c>
      <c r="I20" s="4602">
        <v>5</v>
      </c>
      <c r="J20" s="4603">
        <v>7</v>
      </c>
      <c r="K20" s="4601">
        <v>40</v>
      </c>
    </row>
    <row r="21" spans="2:11" ht="12" customHeight="1" x14ac:dyDescent="0.2">
      <c r="B21" s="4598" t="s">
        <v>188</v>
      </c>
      <c r="C21" s="4599">
        <v>928</v>
      </c>
      <c r="D21" s="4600">
        <v>1034</v>
      </c>
      <c r="E21" s="4601">
        <v>11.422413793103445</v>
      </c>
      <c r="F21" s="4515">
        <v>164</v>
      </c>
      <c r="G21" s="4600">
        <v>260</v>
      </c>
      <c r="H21" s="4601">
        <v>58.536585365853654</v>
      </c>
      <c r="I21" s="4602">
        <v>19</v>
      </c>
      <c r="J21" s="4603">
        <v>16</v>
      </c>
      <c r="K21" s="4601">
        <v>-15.789473684210535</v>
      </c>
    </row>
    <row r="22" spans="2:11" ht="12" customHeight="1" x14ac:dyDescent="0.2">
      <c r="B22" s="4598" t="s">
        <v>189</v>
      </c>
      <c r="C22" s="4599">
        <v>480</v>
      </c>
      <c r="D22" s="4600">
        <v>517</v>
      </c>
      <c r="E22" s="4601">
        <v>7.7083333333333428</v>
      </c>
      <c r="F22" s="4515">
        <v>154</v>
      </c>
      <c r="G22" s="4600">
        <v>185</v>
      </c>
      <c r="H22" s="4601">
        <v>20.129870129870127</v>
      </c>
      <c r="I22" s="4602">
        <v>6</v>
      </c>
      <c r="J22" s="4603">
        <v>8</v>
      </c>
      <c r="K22" s="4601">
        <v>33.333333333333314</v>
      </c>
    </row>
    <row r="23" spans="2:11" ht="12" customHeight="1" x14ac:dyDescent="0.2">
      <c r="B23" s="4598" t="s">
        <v>190</v>
      </c>
      <c r="C23" s="4599">
        <v>533</v>
      </c>
      <c r="D23" s="4600">
        <v>540</v>
      </c>
      <c r="E23" s="4601">
        <v>1.3133208255159445</v>
      </c>
      <c r="F23" s="4515">
        <v>116</v>
      </c>
      <c r="G23" s="4600">
        <v>129</v>
      </c>
      <c r="H23" s="4601">
        <v>11.206896551724128</v>
      </c>
      <c r="I23" s="4602">
        <v>5</v>
      </c>
      <c r="J23" s="4603">
        <v>2</v>
      </c>
      <c r="K23" s="4601">
        <v>-60</v>
      </c>
    </row>
    <row r="24" spans="2:11" ht="12" customHeight="1" x14ac:dyDescent="0.2">
      <c r="B24" s="4598" t="s">
        <v>191</v>
      </c>
      <c r="C24" s="4599">
        <v>1340</v>
      </c>
      <c r="D24" s="4600">
        <v>1346</v>
      </c>
      <c r="E24" s="4601">
        <v>0.44776119402985159</v>
      </c>
      <c r="F24" s="4515">
        <v>314</v>
      </c>
      <c r="G24" s="4600">
        <v>350</v>
      </c>
      <c r="H24" s="4601">
        <v>11.464968152866234</v>
      </c>
      <c r="I24" s="4602">
        <v>11</v>
      </c>
      <c r="J24" s="4603">
        <v>10</v>
      </c>
      <c r="K24" s="4601">
        <v>-9.0909090909090935</v>
      </c>
    </row>
    <row r="25" spans="2:11" ht="12" customHeight="1" thickBot="1" x14ac:dyDescent="0.25">
      <c r="B25" s="4617" t="s">
        <v>192</v>
      </c>
      <c r="C25" s="4605">
        <v>603</v>
      </c>
      <c r="D25" s="4606">
        <v>616</v>
      </c>
      <c r="E25" s="4607">
        <v>2.1558872305140966</v>
      </c>
      <c r="F25" s="4533">
        <v>181</v>
      </c>
      <c r="G25" s="4618">
        <v>190</v>
      </c>
      <c r="H25" s="4619">
        <v>4.9723756906077341</v>
      </c>
      <c r="I25" s="4620">
        <v>7</v>
      </c>
      <c r="J25" s="4621">
        <v>4</v>
      </c>
      <c r="K25" s="4619">
        <v>-42.857142857142861</v>
      </c>
    </row>
    <row r="26" spans="2:11" ht="12" customHeight="1" thickBot="1" x14ac:dyDescent="0.25">
      <c r="B26" s="4545" t="s">
        <v>14</v>
      </c>
      <c r="C26" s="4622">
        <v>31453</v>
      </c>
      <c r="D26" s="4588">
        <v>32561</v>
      </c>
      <c r="E26" s="4623">
        <v>3.5227164340444546</v>
      </c>
      <c r="F26" s="4624">
        <v>8883</v>
      </c>
      <c r="G26" s="4588">
        <v>9762</v>
      </c>
      <c r="H26" s="4623">
        <v>9.8953056399864892</v>
      </c>
      <c r="I26" s="4588">
        <v>263</v>
      </c>
      <c r="J26" s="4588">
        <v>243</v>
      </c>
      <c r="K26" s="4623">
        <v>-7.6045627376425813</v>
      </c>
    </row>
    <row r="27" spans="2:11" x14ac:dyDescent="0.2">
      <c r="B27" s="4625"/>
      <c r="C27" s="4625"/>
      <c r="D27" s="4625"/>
      <c r="E27" s="4626"/>
      <c r="F27" s="4625"/>
      <c r="G27" s="4625"/>
      <c r="H27" s="4625"/>
      <c r="I27" s="4625"/>
      <c r="J27" s="4625"/>
      <c r="K27" s="4625"/>
    </row>
    <row r="28" spans="2:11" x14ac:dyDescent="0.2">
      <c r="B28" s="4625"/>
      <c r="C28" s="4625"/>
      <c r="D28" s="4625"/>
      <c r="E28" s="4625"/>
      <c r="F28" s="4625"/>
      <c r="G28" s="4625"/>
      <c r="H28" s="4625"/>
      <c r="I28" s="4625"/>
      <c r="J28" s="4625"/>
      <c r="K28" s="4625"/>
    </row>
    <row r="29" spans="2:11" x14ac:dyDescent="0.2">
      <c r="B29" s="8205" t="s">
        <v>2862</v>
      </c>
      <c r="C29" s="8205"/>
      <c r="D29" s="8205"/>
      <c r="E29" s="8205"/>
      <c r="F29" s="8205"/>
      <c r="G29" s="8205"/>
      <c r="H29" s="8205"/>
      <c r="I29" s="8205"/>
      <c r="J29" s="8205"/>
      <c r="K29" s="8205"/>
    </row>
    <row r="30" spans="2:11" ht="13.5" thickBot="1" x14ac:dyDescent="0.25">
      <c r="B30" s="4581"/>
      <c r="C30" s="4581"/>
      <c r="D30" s="4581"/>
      <c r="E30" s="4581"/>
      <c r="F30" s="4581"/>
      <c r="G30" s="4581"/>
      <c r="H30" s="4581"/>
      <c r="I30" s="4581"/>
      <c r="J30" s="4581"/>
      <c r="K30" s="4625" t="s">
        <v>1613</v>
      </c>
    </row>
    <row r="31" spans="2:11" ht="12" customHeight="1" x14ac:dyDescent="0.2">
      <c r="B31" s="8206" t="s">
        <v>199</v>
      </c>
      <c r="C31" s="8203" t="s">
        <v>2147</v>
      </c>
      <c r="D31" s="8203"/>
      <c r="E31" s="8203"/>
      <c r="F31" s="8203"/>
      <c r="G31" s="8203"/>
      <c r="H31" s="8203"/>
      <c r="I31" s="8203"/>
      <c r="J31" s="8203"/>
      <c r="K31" s="8204"/>
    </row>
    <row r="32" spans="2:11" ht="12" customHeight="1" x14ac:dyDescent="0.2">
      <c r="B32" s="8207"/>
      <c r="C32" s="8209" t="s">
        <v>1833</v>
      </c>
      <c r="D32" s="8210"/>
      <c r="E32" s="8211"/>
      <c r="F32" s="8212" t="s">
        <v>5</v>
      </c>
      <c r="G32" s="8210"/>
      <c r="H32" s="8211"/>
      <c r="I32" s="8212" t="s">
        <v>6</v>
      </c>
      <c r="J32" s="8210"/>
      <c r="K32" s="8211"/>
    </row>
    <row r="33" spans="2:11" ht="12" customHeight="1" thickBot="1" x14ac:dyDescent="0.25">
      <c r="B33" s="8208"/>
      <c r="C33" s="4583" t="s">
        <v>1</v>
      </c>
      <c r="D33" s="4584" t="s">
        <v>2360</v>
      </c>
      <c r="E33" s="4585" t="s">
        <v>1386</v>
      </c>
      <c r="F33" s="4583" t="s">
        <v>1</v>
      </c>
      <c r="G33" s="4584" t="s">
        <v>2360</v>
      </c>
      <c r="H33" s="4585" t="s">
        <v>1386</v>
      </c>
      <c r="I33" s="4583" t="s">
        <v>1</v>
      </c>
      <c r="J33" s="4584" t="s">
        <v>2360</v>
      </c>
      <c r="K33" s="4585" t="s">
        <v>1386</v>
      </c>
    </row>
    <row r="34" spans="2:11" ht="12" customHeight="1" thickBot="1" x14ac:dyDescent="0.25">
      <c r="B34" s="4627" t="s">
        <v>173</v>
      </c>
      <c r="C34" s="4592">
        <v>46</v>
      </c>
      <c r="D34" s="4628">
        <v>41</v>
      </c>
      <c r="E34" s="4629">
        <v>-10.869565217391312</v>
      </c>
      <c r="F34" s="4630">
        <v>568</v>
      </c>
      <c r="G34" s="4631">
        <v>584</v>
      </c>
      <c r="H34" s="4629">
        <v>2.816901408450704</v>
      </c>
      <c r="I34" s="4632">
        <v>2185</v>
      </c>
      <c r="J34" s="4633">
        <v>2448</v>
      </c>
      <c r="K34" s="4629">
        <v>12.0366132723112</v>
      </c>
    </row>
    <row r="35" spans="2:11" ht="12" customHeight="1" x14ac:dyDescent="0.2">
      <c r="B35" s="4634" t="s">
        <v>174</v>
      </c>
      <c r="C35" s="4597">
        <v>22</v>
      </c>
      <c r="D35" s="4593">
        <v>24</v>
      </c>
      <c r="E35" s="4635">
        <v>9.0909090909090793</v>
      </c>
      <c r="F35" s="4636">
        <v>322</v>
      </c>
      <c r="G35" s="4637">
        <v>373</v>
      </c>
      <c r="H35" s="4635">
        <v>15.838509316770171</v>
      </c>
      <c r="I35" s="4632">
        <v>1142</v>
      </c>
      <c r="J35" s="4633">
        <v>1236</v>
      </c>
      <c r="K35" s="4635">
        <v>8.2311733800350311</v>
      </c>
    </row>
    <row r="36" spans="2:11" ht="12" customHeight="1" x14ac:dyDescent="0.2">
      <c r="B36" s="4638" t="s">
        <v>175</v>
      </c>
      <c r="C36" s="4602">
        <v>23</v>
      </c>
      <c r="D36" s="4603">
        <v>12</v>
      </c>
      <c r="E36" s="4639">
        <v>-47.826086956521742</v>
      </c>
      <c r="F36" s="4640">
        <v>201</v>
      </c>
      <c r="G36" s="4641">
        <v>262</v>
      </c>
      <c r="H36" s="4639">
        <v>30.348258706467675</v>
      </c>
      <c r="I36" s="4642">
        <v>641</v>
      </c>
      <c r="J36" s="4643">
        <v>712</v>
      </c>
      <c r="K36" s="4639">
        <v>11.076443057722301</v>
      </c>
    </row>
    <row r="37" spans="2:11" ht="12" customHeight="1" x14ac:dyDescent="0.2">
      <c r="B37" s="4638" t="s">
        <v>176</v>
      </c>
      <c r="C37" s="4602">
        <v>15</v>
      </c>
      <c r="D37" s="4603">
        <v>20</v>
      </c>
      <c r="E37" s="4639">
        <v>33.333333333333314</v>
      </c>
      <c r="F37" s="4640">
        <v>112</v>
      </c>
      <c r="G37" s="4641">
        <v>163</v>
      </c>
      <c r="H37" s="4639">
        <v>45.535714285714278</v>
      </c>
      <c r="I37" s="4642">
        <v>619</v>
      </c>
      <c r="J37" s="4643">
        <v>637</v>
      </c>
      <c r="K37" s="4639">
        <v>2.9079159935379693</v>
      </c>
    </row>
    <row r="38" spans="2:11" ht="12" customHeight="1" thickBot="1" x14ac:dyDescent="0.25">
      <c r="B38" s="4644" t="s">
        <v>177</v>
      </c>
      <c r="C38" s="4608">
        <v>17</v>
      </c>
      <c r="D38" s="4603">
        <v>17</v>
      </c>
      <c r="E38" s="4645">
        <v>0</v>
      </c>
      <c r="F38" s="4646">
        <v>114</v>
      </c>
      <c r="G38" s="4641">
        <v>117</v>
      </c>
      <c r="H38" s="4645">
        <v>2.6315789473684248</v>
      </c>
      <c r="I38" s="4647">
        <v>525</v>
      </c>
      <c r="J38" s="4648">
        <v>621</v>
      </c>
      <c r="K38" s="4645">
        <v>18.285714285714278</v>
      </c>
    </row>
    <row r="39" spans="2:11" ht="12" customHeight="1" x14ac:dyDescent="0.2">
      <c r="B39" s="4634" t="s">
        <v>178</v>
      </c>
      <c r="C39" s="4597">
        <v>7</v>
      </c>
      <c r="D39" s="4649">
        <v>13</v>
      </c>
      <c r="E39" s="4635">
        <v>85.714285714285722</v>
      </c>
      <c r="F39" s="4636">
        <v>102</v>
      </c>
      <c r="G39" s="4637">
        <v>122</v>
      </c>
      <c r="H39" s="4635">
        <v>19.607843137254903</v>
      </c>
      <c r="I39" s="4650">
        <v>248</v>
      </c>
      <c r="J39" s="4637">
        <v>327</v>
      </c>
      <c r="K39" s="4635">
        <v>31.854838709677438</v>
      </c>
    </row>
    <row r="40" spans="2:11" ht="12" customHeight="1" x14ac:dyDescent="0.2">
      <c r="B40" s="4638" t="s">
        <v>179</v>
      </c>
      <c r="C40" s="4602">
        <v>8</v>
      </c>
      <c r="D40" s="4603">
        <v>12</v>
      </c>
      <c r="E40" s="4639">
        <v>50</v>
      </c>
      <c r="F40" s="4640">
        <v>87</v>
      </c>
      <c r="G40" s="4641">
        <v>101</v>
      </c>
      <c r="H40" s="4639">
        <v>16.091954022988503</v>
      </c>
      <c r="I40" s="4651">
        <v>300</v>
      </c>
      <c r="J40" s="4641">
        <v>291</v>
      </c>
      <c r="K40" s="4639">
        <v>-3</v>
      </c>
    </row>
    <row r="41" spans="2:11" ht="12" customHeight="1" x14ac:dyDescent="0.2">
      <c r="B41" s="4638" t="s">
        <v>180</v>
      </c>
      <c r="C41" s="4602">
        <v>12</v>
      </c>
      <c r="D41" s="4603">
        <v>11</v>
      </c>
      <c r="E41" s="4639">
        <v>-8.3333333333333428</v>
      </c>
      <c r="F41" s="4640">
        <v>102</v>
      </c>
      <c r="G41" s="4641">
        <v>111</v>
      </c>
      <c r="H41" s="4639">
        <v>8.8235294117646959</v>
      </c>
      <c r="I41" s="4642">
        <v>461</v>
      </c>
      <c r="J41" s="4643">
        <v>477</v>
      </c>
      <c r="K41" s="4639">
        <v>3.4707158351410072</v>
      </c>
    </row>
    <row r="42" spans="2:11" ht="12" customHeight="1" x14ac:dyDescent="0.2">
      <c r="B42" s="4638" t="s">
        <v>181</v>
      </c>
      <c r="C42" s="4602">
        <v>15</v>
      </c>
      <c r="D42" s="4603">
        <v>14</v>
      </c>
      <c r="E42" s="4639">
        <v>-6.6666666666666714</v>
      </c>
      <c r="F42" s="4640">
        <v>136</v>
      </c>
      <c r="G42" s="4641">
        <v>109</v>
      </c>
      <c r="H42" s="4639">
        <v>-19.85294117647058</v>
      </c>
      <c r="I42" s="4651">
        <v>302</v>
      </c>
      <c r="J42" s="4641">
        <v>291</v>
      </c>
      <c r="K42" s="4639">
        <v>-3.6423841059602609</v>
      </c>
    </row>
    <row r="43" spans="2:11" ht="12" customHeight="1" x14ac:dyDescent="0.2">
      <c r="B43" s="4638" t="s">
        <v>182</v>
      </c>
      <c r="C43" s="4602">
        <v>12</v>
      </c>
      <c r="D43" s="4603">
        <v>19</v>
      </c>
      <c r="E43" s="4639">
        <v>58.333333333333314</v>
      </c>
      <c r="F43" s="4640">
        <v>98</v>
      </c>
      <c r="G43" s="4641">
        <v>100</v>
      </c>
      <c r="H43" s="4639">
        <v>2.0408163265306172</v>
      </c>
      <c r="I43" s="4651">
        <v>416</v>
      </c>
      <c r="J43" s="4641">
        <v>467</v>
      </c>
      <c r="K43" s="4639">
        <v>12.259615384615373</v>
      </c>
    </row>
    <row r="44" spans="2:11" ht="12" customHeight="1" thickBot="1" x14ac:dyDescent="0.25">
      <c r="B44" s="4644" t="s">
        <v>183</v>
      </c>
      <c r="C44" s="4608">
        <v>22</v>
      </c>
      <c r="D44" s="4609">
        <v>8</v>
      </c>
      <c r="E44" s="4645">
        <v>-63.636363636363633</v>
      </c>
      <c r="F44" s="4646">
        <v>174</v>
      </c>
      <c r="G44" s="4652">
        <v>192</v>
      </c>
      <c r="H44" s="4645">
        <v>10.34482758620689</v>
      </c>
      <c r="I44" s="4647">
        <v>429</v>
      </c>
      <c r="J44" s="4648">
        <v>553</v>
      </c>
      <c r="K44" s="4645">
        <v>28.904428904428897</v>
      </c>
    </row>
    <row r="45" spans="2:11" ht="12" customHeight="1" x14ac:dyDescent="0.2">
      <c r="B45" s="4653" t="s">
        <v>184</v>
      </c>
      <c r="C45" s="4615">
        <v>9</v>
      </c>
      <c r="D45" s="4616">
        <v>5</v>
      </c>
      <c r="E45" s="4654">
        <v>-44.444444444444443</v>
      </c>
      <c r="F45" s="4655">
        <v>77</v>
      </c>
      <c r="G45" s="4656">
        <v>68</v>
      </c>
      <c r="H45" s="4654">
        <v>-11.688311688311686</v>
      </c>
      <c r="I45" s="4657">
        <v>205</v>
      </c>
      <c r="J45" s="4656">
        <v>263</v>
      </c>
      <c r="K45" s="4654">
        <v>28.292682926829258</v>
      </c>
    </row>
    <row r="46" spans="2:11" ht="12" customHeight="1" x14ac:dyDescent="0.2">
      <c r="B46" s="4638" t="s">
        <v>185</v>
      </c>
      <c r="C46" s="4602">
        <v>23</v>
      </c>
      <c r="D46" s="4603">
        <v>9</v>
      </c>
      <c r="E46" s="4639">
        <v>-60.869565217391305</v>
      </c>
      <c r="F46" s="4640">
        <v>110</v>
      </c>
      <c r="G46" s="4641">
        <v>95</v>
      </c>
      <c r="H46" s="4639">
        <v>-13.63636363636364</v>
      </c>
      <c r="I46" s="4651">
        <v>400</v>
      </c>
      <c r="J46" s="4641">
        <v>391</v>
      </c>
      <c r="K46" s="4639">
        <v>-2.25</v>
      </c>
    </row>
    <row r="47" spans="2:11" ht="12" customHeight="1" x14ac:dyDescent="0.2">
      <c r="B47" s="4638" t="s">
        <v>186</v>
      </c>
      <c r="C47" s="4602">
        <v>6</v>
      </c>
      <c r="D47" s="4603">
        <v>7</v>
      </c>
      <c r="E47" s="4639">
        <v>16.666666666666671</v>
      </c>
      <c r="F47" s="4640">
        <v>68</v>
      </c>
      <c r="G47" s="4641">
        <v>73</v>
      </c>
      <c r="H47" s="4639">
        <v>7.3529411764705799</v>
      </c>
      <c r="I47" s="4651">
        <v>233</v>
      </c>
      <c r="J47" s="4641">
        <v>287</v>
      </c>
      <c r="K47" s="4639">
        <v>23.175965665236049</v>
      </c>
    </row>
    <row r="48" spans="2:11" ht="12" customHeight="1" x14ac:dyDescent="0.2">
      <c r="B48" s="4638" t="s">
        <v>187</v>
      </c>
      <c r="C48" s="4602">
        <v>5</v>
      </c>
      <c r="D48" s="4603">
        <v>7</v>
      </c>
      <c r="E48" s="4639">
        <v>40</v>
      </c>
      <c r="F48" s="4640">
        <v>65</v>
      </c>
      <c r="G48" s="4641">
        <v>70</v>
      </c>
      <c r="H48" s="4639">
        <v>7.6923076923076934</v>
      </c>
      <c r="I48" s="4651">
        <v>201</v>
      </c>
      <c r="J48" s="4641">
        <v>211</v>
      </c>
      <c r="K48" s="4639">
        <v>4.9751243781094558</v>
      </c>
    </row>
    <row r="49" spans="2:11" ht="12" customHeight="1" x14ac:dyDescent="0.2">
      <c r="B49" s="4638" t="s">
        <v>188</v>
      </c>
      <c r="C49" s="4602">
        <v>20</v>
      </c>
      <c r="D49" s="4603">
        <v>18</v>
      </c>
      <c r="E49" s="4639">
        <v>-10</v>
      </c>
      <c r="F49" s="4640">
        <v>65</v>
      </c>
      <c r="G49" s="4641">
        <v>90</v>
      </c>
      <c r="H49" s="4639">
        <v>38.461538461538453</v>
      </c>
      <c r="I49" s="4651">
        <v>180</v>
      </c>
      <c r="J49" s="4641">
        <v>282</v>
      </c>
      <c r="K49" s="4639">
        <v>56.666666666666657</v>
      </c>
    </row>
    <row r="50" spans="2:11" ht="12" customHeight="1" x14ac:dyDescent="0.2">
      <c r="B50" s="4638" t="s">
        <v>189</v>
      </c>
      <c r="C50" s="4602">
        <v>6</v>
      </c>
      <c r="D50" s="4603">
        <v>8</v>
      </c>
      <c r="E50" s="4639">
        <v>33.333333333333314</v>
      </c>
      <c r="F50" s="4640">
        <v>43</v>
      </c>
      <c r="G50" s="4641">
        <v>63</v>
      </c>
      <c r="H50" s="4658">
        <v>46.511627906976742</v>
      </c>
      <c r="I50" s="4651">
        <v>158</v>
      </c>
      <c r="J50" s="4641">
        <v>201</v>
      </c>
      <c r="K50" s="4639">
        <v>27.215189873417714</v>
      </c>
    </row>
    <row r="51" spans="2:11" ht="12" customHeight="1" x14ac:dyDescent="0.2">
      <c r="B51" s="4638" t="s">
        <v>190</v>
      </c>
      <c r="C51" s="4602">
        <v>5</v>
      </c>
      <c r="D51" s="4603">
        <v>2</v>
      </c>
      <c r="E51" s="4639">
        <v>-60</v>
      </c>
      <c r="F51" s="4640">
        <v>31</v>
      </c>
      <c r="G51" s="4641">
        <v>52</v>
      </c>
      <c r="H51" s="4639">
        <v>67.741935483870975</v>
      </c>
      <c r="I51" s="4651">
        <v>132</v>
      </c>
      <c r="J51" s="4641">
        <v>114</v>
      </c>
      <c r="K51" s="4639">
        <v>-13.63636363636364</v>
      </c>
    </row>
    <row r="52" spans="2:11" ht="12" customHeight="1" x14ac:dyDescent="0.2">
      <c r="B52" s="4638" t="s">
        <v>191</v>
      </c>
      <c r="C52" s="4602">
        <v>11</v>
      </c>
      <c r="D52" s="4603">
        <v>24</v>
      </c>
      <c r="E52" s="4639">
        <v>118.18181818181816</v>
      </c>
      <c r="F52" s="4640">
        <v>80</v>
      </c>
      <c r="G52" s="4641">
        <v>105</v>
      </c>
      <c r="H52" s="4639">
        <v>31.25</v>
      </c>
      <c r="I52" s="4651">
        <v>334</v>
      </c>
      <c r="J52" s="4641">
        <v>399</v>
      </c>
      <c r="K52" s="4639">
        <v>19.461077844311376</v>
      </c>
    </row>
    <row r="53" spans="2:11" ht="12" customHeight="1" thickBot="1" x14ac:dyDescent="0.25">
      <c r="B53" s="4659" t="s">
        <v>192</v>
      </c>
      <c r="C53" s="4620">
        <v>8</v>
      </c>
      <c r="D53" s="4621">
        <v>4</v>
      </c>
      <c r="E53" s="4660">
        <v>-50</v>
      </c>
      <c r="F53" s="4661">
        <v>55</v>
      </c>
      <c r="G53" s="4662">
        <v>60</v>
      </c>
      <c r="H53" s="4660">
        <v>9.0909090909090793</v>
      </c>
      <c r="I53" s="4663">
        <v>197</v>
      </c>
      <c r="J53" s="4662">
        <v>211</v>
      </c>
      <c r="K53" s="4660">
        <v>7.1065989847715798</v>
      </c>
    </row>
    <row r="54" spans="2:11" ht="12" customHeight="1" thickBot="1" x14ac:dyDescent="0.25">
      <c r="B54" s="4545" t="s">
        <v>14</v>
      </c>
      <c r="C54" s="4664">
        <v>292</v>
      </c>
      <c r="D54" s="4665">
        <v>275</v>
      </c>
      <c r="E54" s="4623">
        <v>-5.8219178082191831</v>
      </c>
      <c r="F54" s="4666">
        <v>2610</v>
      </c>
      <c r="G54" s="4588">
        <v>2910</v>
      </c>
      <c r="H54" s="4623">
        <v>11.494252873563227</v>
      </c>
      <c r="I54" s="4667">
        <v>9308</v>
      </c>
      <c r="J54" s="4588">
        <v>10419</v>
      </c>
      <c r="K54" s="4623">
        <v>11.935969058874079</v>
      </c>
    </row>
  </sheetData>
  <mergeCells count="13">
    <mergeCell ref="B1:K1"/>
    <mergeCell ref="B3:B5"/>
    <mergeCell ref="C3:K3"/>
    <mergeCell ref="C4:E4"/>
    <mergeCell ref="F4:H4"/>
    <mergeCell ref="I4:K4"/>
    <mergeCell ref="B2:K2"/>
    <mergeCell ref="B29:K29"/>
    <mergeCell ref="B31:B33"/>
    <mergeCell ref="C31:K31"/>
    <mergeCell ref="C32:E32"/>
    <mergeCell ref="F32:H32"/>
    <mergeCell ref="I32:K32"/>
  </mergeCells>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536"/>
  <sheetViews>
    <sheetView topLeftCell="A98" workbookViewId="0">
      <selection activeCell="J22" sqref="J22"/>
    </sheetView>
  </sheetViews>
  <sheetFormatPr defaultRowHeight="15" x14ac:dyDescent="0.25"/>
  <cols>
    <col min="1" max="1" width="5.85546875" customWidth="1"/>
    <col min="2" max="2" width="27.7109375" customWidth="1"/>
    <col min="3" max="3" width="7.140625" customWidth="1"/>
    <col min="4" max="4" width="7.28515625" customWidth="1"/>
    <col min="5" max="5" width="7.5703125" customWidth="1"/>
    <col min="6" max="7" width="9.5703125" customWidth="1"/>
    <col min="8" max="8" width="6.7109375" customWidth="1"/>
    <col min="9" max="9" width="7.28515625" customWidth="1"/>
    <col min="10" max="10" width="7.42578125" customWidth="1"/>
    <col min="11" max="11" width="8.85546875" customWidth="1"/>
    <col min="13" max="13" width="25.28515625" customWidth="1"/>
    <col min="14" max="14" width="7" customWidth="1"/>
    <col min="15" max="15" width="6.42578125" customWidth="1"/>
    <col min="16" max="16" width="7.85546875" customWidth="1"/>
    <col min="17" max="18" width="6.42578125" customWidth="1"/>
    <col min="19" max="19" width="10" customWidth="1"/>
    <col min="20" max="20" width="7.42578125" customWidth="1"/>
    <col min="21" max="21" width="8.140625" customWidth="1"/>
    <col min="22" max="22" width="8.28515625" customWidth="1"/>
    <col min="23" max="23" width="7.28515625" customWidth="1"/>
    <col min="24" max="24" width="6.5703125" customWidth="1"/>
    <col min="25" max="25" width="20.42578125" customWidth="1"/>
    <col min="26" max="26" width="7.85546875" customWidth="1"/>
    <col min="27" max="27" width="8.5703125" customWidth="1"/>
    <col min="28" max="28" width="7.28515625" customWidth="1"/>
    <col min="29" max="38" width="6.5703125" customWidth="1"/>
    <col min="39" max="39" width="12.7109375" style="167" customWidth="1"/>
    <col min="40" max="45" width="6.85546875" customWidth="1"/>
    <col min="46" max="46" width="8.140625" customWidth="1"/>
  </cols>
  <sheetData>
    <row r="1" spans="2:39" x14ac:dyDescent="0.25">
      <c r="B1" s="431" t="s">
        <v>163</v>
      </c>
      <c r="L1" s="184"/>
    </row>
    <row r="2" spans="2:39" ht="21" customHeight="1" x14ac:dyDescent="0.25">
      <c r="B2" s="431" t="s">
        <v>164</v>
      </c>
      <c r="L2" s="184"/>
      <c r="M2" s="431" t="s">
        <v>165</v>
      </c>
    </row>
    <row r="3" spans="2:39" ht="21" customHeight="1" thickBot="1" x14ac:dyDescent="0.3">
      <c r="B3" s="431"/>
      <c r="L3" s="184"/>
      <c r="M3" s="431"/>
      <c r="AM3"/>
    </row>
    <row r="4" spans="2:39" ht="23.25" customHeight="1" x14ac:dyDescent="0.25">
      <c r="B4" s="7174" t="s">
        <v>129</v>
      </c>
      <c r="C4" s="7176" t="s">
        <v>114</v>
      </c>
      <c r="D4" s="7177"/>
      <c r="E4" s="7178"/>
      <c r="F4" s="7176" t="s">
        <v>115</v>
      </c>
      <c r="G4" s="7179"/>
      <c r="H4" s="7176" t="s">
        <v>116</v>
      </c>
      <c r="I4" s="7180"/>
      <c r="J4" s="7180"/>
      <c r="K4" s="7179"/>
      <c r="L4" s="184"/>
      <c r="M4" s="7174" t="s">
        <v>129</v>
      </c>
      <c r="N4" s="7189" t="s">
        <v>118</v>
      </c>
      <c r="O4" s="7190"/>
      <c r="P4" s="7191"/>
      <c r="Q4" s="7189" t="s">
        <v>115</v>
      </c>
      <c r="R4" s="7192"/>
      <c r="S4" s="7193"/>
      <c r="T4" s="7189" t="s">
        <v>116</v>
      </c>
      <c r="U4" s="7190"/>
      <c r="V4" s="7191"/>
      <c r="AM4"/>
    </row>
    <row r="5" spans="2:39" ht="18.75" customHeight="1" thickBot="1" x14ac:dyDescent="0.3">
      <c r="B5" s="7175"/>
      <c r="C5" s="168" t="s">
        <v>119</v>
      </c>
      <c r="D5" s="169" t="s">
        <v>120</v>
      </c>
      <c r="E5" s="170" t="s">
        <v>121</v>
      </c>
      <c r="F5" s="171" t="s">
        <v>119</v>
      </c>
      <c r="G5" s="172" t="s">
        <v>122</v>
      </c>
      <c r="H5" s="171" t="s">
        <v>119</v>
      </c>
      <c r="I5" s="173" t="s">
        <v>122</v>
      </c>
      <c r="J5" s="174" t="s">
        <v>123</v>
      </c>
      <c r="K5" s="175" t="s">
        <v>122</v>
      </c>
      <c r="M5" s="7200"/>
      <c r="N5" s="7194" t="s">
        <v>124</v>
      </c>
      <c r="O5" s="7195"/>
      <c r="P5" s="7196" t="s">
        <v>125</v>
      </c>
      <c r="Q5" s="7194" t="s">
        <v>124</v>
      </c>
      <c r="R5" s="7195"/>
      <c r="S5" s="7196" t="s">
        <v>125</v>
      </c>
      <c r="T5" s="7194" t="s">
        <v>124</v>
      </c>
      <c r="U5" s="7195"/>
      <c r="V5" s="7196" t="s">
        <v>125</v>
      </c>
      <c r="AM5"/>
    </row>
    <row r="6" spans="2:39" ht="15.75" thickBot="1" x14ac:dyDescent="0.3">
      <c r="B6" s="237" t="s">
        <v>130</v>
      </c>
      <c r="C6" s="238">
        <v>42295</v>
      </c>
      <c r="D6" s="239">
        <v>805</v>
      </c>
      <c r="E6" s="240">
        <v>27414</v>
      </c>
      <c r="F6" s="238">
        <v>27592</v>
      </c>
      <c r="G6" s="241">
        <f t="shared" ref="G6:G15" si="0">F6/C6*100</f>
        <v>65.237025653150496</v>
      </c>
      <c r="H6" s="242">
        <v>12711</v>
      </c>
      <c r="I6" s="243">
        <f t="shared" ref="I6:I16" si="1">H6/E6*100</f>
        <v>46.366819873057565</v>
      </c>
      <c r="J6" s="244">
        <v>1115</v>
      </c>
      <c r="K6" s="245">
        <f t="shared" ref="K6:K16" si="2">(H6-J6)/E6*100</f>
        <v>42.299554971912166</v>
      </c>
      <c r="M6" s="7175"/>
      <c r="N6" s="171" t="s">
        <v>1</v>
      </c>
      <c r="O6" s="185" t="s">
        <v>2360</v>
      </c>
      <c r="P6" s="7150"/>
      <c r="Q6" s="171" t="s">
        <v>1</v>
      </c>
      <c r="R6" s="185" t="s">
        <v>2360</v>
      </c>
      <c r="S6" s="7150"/>
      <c r="T6" s="171" t="s">
        <v>1</v>
      </c>
      <c r="U6" s="185" t="s">
        <v>2360</v>
      </c>
      <c r="V6" s="7150"/>
      <c r="AM6"/>
    </row>
    <row r="7" spans="2:39" x14ac:dyDescent="0.25">
      <c r="B7" s="246" t="s">
        <v>62</v>
      </c>
      <c r="C7" s="247">
        <v>26</v>
      </c>
      <c r="D7" s="248">
        <v>1</v>
      </c>
      <c r="E7" s="249">
        <v>18</v>
      </c>
      <c r="F7" s="247">
        <v>26</v>
      </c>
      <c r="G7" s="250">
        <f t="shared" si="0"/>
        <v>100</v>
      </c>
      <c r="H7" s="251">
        <v>18</v>
      </c>
      <c r="I7" s="252">
        <f t="shared" si="1"/>
        <v>100</v>
      </c>
      <c r="J7" s="253">
        <v>1</v>
      </c>
      <c r="K7" s="245">
        <f t="shared" si="2"/>
        <v>94.444444444444443</v>
      </c>
      <c r="M7" s="176" t="s">
        <v>130</v>
      </c>
      <c r="N7" s="254">
        <v>41872</v>
      </c>
      <c r="O7" s="255">
        <v>42295</v>
      </c>
      <c r="P7" s="256">
        <v>1.010221627818126</v>
      </c>
      <c r="Q7" s="257">
        <v>27825</v>
      </c>
      <c r="R7" s="258">
        <v>27592</v>
      </c>
      <c r="S7" s="256">
        <v>-0.83737646001796406</v>
      </c>
      <c r="T7" s="257">
        <v>13308</v>
      </c>
      <c r="U7" s="259">
        <v>12711</v>
      </c>
      <c r="V7" s="256">
        <v>-4.4860234445446423</v>
      </c>
      <c r="AM7"/>
    </row>
    <row r="8" spans="2:39" ht="12.75" customHeight="1" x14ac:dyDescent="0.25">
      <c r="B8" s="246" t="s">
        <v>63</v>
      </c>
      <c r="C8" s="247">
        <v>112</v>
      </c>
      <c r="D8" s="248">
        <v>0</v>
      </c>
      <c r="E8" s="249">
        <v>111</v>
      </c>
      <c r="F8" s="247">
        <v>128</v>
      </c>
      <c r="G8" s="250">
        <f>IF(F8*C8=0,"",F8/C8*100)</f>
        <v>114.28571428571428</v>
      </c>
      <c r="H8" s="251">
        <v>127</v>
      </c>
      <c r="I8" s="252">
        <f>IF(H8*E8=0,"",H8/E8*100)</f>
        <v>114.41441441441442</v>
      </c>
      <c r="J8" s="253">
        <v>16</v>
      </c>
      <c r="K8" s="260">
        <f>IF(H8*J8*E8=0,"",(H8-J8)/E8*100)</f>
        <v>100</v>
      </c>
      <c r="M8" s="261" t="s">
        <v>131</v>
      </c>
      <c r="N8" s="247">
        <v>33</v>
      </c>
      <c r="O8" s="262">
        <v>26</v>
      </c>
      <c r="P8" s="263">
        <v>-21.212121212121218</v>
      </c>
      <c r="Q8" s="247">
        <v>32</v>
      </c>
      <c r="R8" s="264">
        <v>26</v>
      </c>
      <c r="S8" s="263">
        <v>-18.75</v>
      </c>
      <c r="T8" s="247">
        <v>25</v>
      </c>
      <c r="U8" s="265">
        <v>18</v>
      </c>
      <c r="V8" s="263">
        <v>-28</v>
      </c>
      <c r="AM8"/>
    </row>
    <row r="9" spans="2:39" x14ac:dyDescent="0.25">
      <c r="B9" s="246" t="s">
        <v>132</v>
      </c>
      <c r="C9" s="247">
        <v>2102</v>
      </c>
      <c r="D9" s="266">
        <v>561</v>
      </c>
      <c r="E9" s="249">
        <v>1017</v>
      </c>
      <c r="F9" s="247">
        <v>2067</v>
      </c>
      <c r="G9" s="250">
        <f t="shared" si="0"/>
        <v>98.334919124643193</v>
      </c>
      <c r="H9" s="251">
        <v>982</v>
      </c>
      <c r="I9" s="252">
        <f t="shared" si="1"/>
        <v>96.558505408062928</v>
      </c>
      <c r="J9" s="253">
        <v>12</v>
      </c>
      <c r="K9" s="245">
        <f t="shared" si="2"/>
        <v>95.378564405113082</v>
      </c>
      <c r="M9" s="261" t="s">
        <v>63</v>
      </c>
      <c r="N9" s="247">
        <v>100</v>
      </c>
      <c r="O9" s="262">
        <v>112</v>
      </c>
      <c r="P9" s="263">
        <v>12.000000000000014</v>
      </c>
      <c r="Q9" s="247">
        <v>101</v>
      </c>
      <c r="R9" s="264">
        <v>128</v>
      </c>
      <c r="S9" s="263">
        <v>26.732673267326732</v>
      </c>
      <c r="T9" s="247">
        <v>98</v>
      </c>
      <c r="U9" s="265">
        <v>127</v>
      </c>
      <c r="V9" s="263">
        <v>29.591836734693885</v>
      </c>
      <c r="AM9"/>
    </row>
    <row r="10" spans="2:39" x14ac:dyDescent="0.25">
      <c r="B10" s="246" t="s">
        <v>133</v>
      </c>
      <c r="C10" s="247">
        <v>4956</v>
      </c>
      <c r="D10" s="266">
        <v>61</v>
      </c>
      <c r="E10" s="249">
        <v>3025</v>
      </c>
      <c r="F10" s="247">
        <v>4938</v>
      </c>
      <c r="G10" s="250">
        <f t="shared" si="0"/>
        <v>99.63680387409201</v>
      </c>
      <c r="H10" s="251">
        <v>3007</v>
      </c>
      <c r="I10" s="252">
        <f t="shared" si="1"/>
        <v>99.404958677685954</v>
      </c>
      <c r="J10" s="253">
        <v>7</v>
      </c>
      <c r="K10" s="245">
        <f t="shared" si="2"/>
        <v>99.173553719008268</v>
      </c>
      <c r="M10" s="261" t="s">
        <v>132</v>
      </c>
      <c r="N10" s="247">
        <v>2425</v>
      </c>
      <c r="O10" s="264">
        <v>2102</v>
      </c>
      <c r="P10" s="263">
        <v>-13.319587628865975</v>
      </c>
      <c r="Q10" s="267">
        <v>2406</v>
      </c>
      <c r="R10" s="268">
        <v>2067</v>
      </c>
      <c r="S10" s="263">
        <v>-14.089775561097255</v>
      </c>
      <c r="T10" s="267">
        <v>1304</v>
      </c>
      <c r="U10" s="269">
        <v>982</v>
      </c>
      <c r="V10" s="263">
        <v>-24.693251533742327</v>
      </c>
      <c r="AM10"/>
    </row>
    <row r="11" spans="2:39" x14ac:dyDescent="0.25">
      <c r="B11" s="246" t="s">
        <v>134</v>
      </c>
      <c r="C11" s="247">
        <v>2402</v>
      </c>
      <c r="D11" s="266">
        <v>450</v>
      </c>
      <c r="E11" s="249">
        <v>1329</v>
      </c>
      <c r="F11" s="247">
        <v>2399</v>
      </c>
      <c r="G11" s="250">
        <f t="shared" si="0"/>
        <v>99.875104079933379</v>
      </c>
      <c r="H11" s="251">
        <v>1326</v>
      </c>
      <c r="I11" s="252">
        <f t="shared" si="1"/>
        <v>99.77426636568849</v>
      </c>
      <c r="J11" s="253">
        <v>3</v>
      </c>
      <c r="K11" s="260">
        <f t="shared" si="2"/>
        <v>99.548532731376966</v>
      </c>
      <c r="M11" s="261" t="s">
        <v>133</v>
      </c>
      <c r="N11" s="247">
        <v>4627</v>
      </c>
      <c r="O11" s="264">
        <v>4956</v>
      </c>
      <c r="P11" s="263">
        <v>7.1104387291981936</v>
      </c>
      <c r="Q11" s="267">
        <v>4659</v>
      </c>
      <c r="R11" s="268">
        <v>4938</v>
      </c>
      <c r="S11" s="263">
        <v>5.9884095299420466</v>
      </c>
      <c r="T11" s="270">
        <v>2747</v>
      </c>
      <c r="U11" s="269">
        <v>3007</v>
      </c>
      <c r="V11" s="263">
        <v>9.4648707681106714</v>
      </c>
      <c r="AM11"/>
    </row>
    <row r="12" spans="2:39" ht="15.75" thickBot="1" x14ac:dyDescent="0.3">
      <c r="B12" s="237" t="s">
        <v>67</v>
      </c>
      <c r="C12" s="271">
        <v>1864</v>
      </c>
      <c r="D12" s="272">
        <v>2</v>
      </c>
      <c r="E12" s="273">
        <v>1769</v>
      </c>
      <c r="F12" s="271">
        <v>1162</v>
      </c>
      <c r="G12" s="274">
        <f t="shared" si="0"/>
        <v>62.339055793991413</v>
      </c>
      <c r="H12" s="275">
        <v>1067</v>
      </c>
      <c r="I12" s="276">
        <f t="shared" si="1"/>
        <v>60.316563029960435</v>
      </c>
      <c r="J12" s="277">
        <v>52</v>
      </c>
      <c r="K12" s="278">
        <f t="shared" si="2"/>
        <v>57.377049180327866</v>
      </c>
      <c r="M12" s="279" t="s">
        <v>135</v>
      </c>
      <c r="N12" s="280">
        <v>2334</v>
      </c>
      <c r="O12" s="264">
        <v>2402</v>
      </c>
      <c r="P12" s="263">
        <v>2.9134532990574087</v>
      </c>
      <c r="Q12" s="281">
        <v>2328</v>
      </c>
      <c r="R12" s="268">
        <v>2399</v>
      </c>
      <c r="S12" s="263">
        <v>3.0498281786941419</v>
      </c>
      <c r="T12" s="282">
        <v>1555</v>
      </c>
      <c r="U12" s="269">
        <v>1326</v>
      </c>
      <c r="V12" s="263">
        <v>-14.726688102893888</v>
      </c>
      <c r="AM12"/>
    </row>
    <row r="13" spans="2:39" ht="15.75" thickBot="1" x14ac:dyDescent="0.3">
      <c r="B13" s="283" t="s">
        <v>136</v>
      </c>
      <c r="C13" s="284">
        <f>SUM(C6:C12)</f>
        <v>53757</v>
      </c>
      <c r="D13" s="285">
        <f>SUM(D6:D12)</f>
        <v>1880</v>
      </c>
      <c r="E13" s="286">
        <f>SUM(E6:E12)</f>
        <v>34683</v>
      </c>
      <c r="F13" s="284">
        <f>SUM(F6:F12)</f>
        <v>38312</v>
      </c>
      <c r="G13" s="287">
        <f t="shared" si="0"/>
        <v>71.268858009189501</v>
      </c>
      <c r="H13" s="285">
        <f>SUM(H6:H12)</f>
        <v>19238</v>
      </c>
      <c r="I13" s="288">
        <f t="shared" si="1"/>
        <v>55.468096762102469</v>
      </c>
      <c r="J13" s="285">
        <f>SUM(J6:J12)</f>
        <v>1206</v>
      </c>
      <c r="K13" s="289">
        <f t="shared" si="2"/>
        <v>51.990888908110598</v>
      </c>
      <c r="M13" s="290" t="s">
        <v>67</v>
      </c>
      <c r="N13" s="291">
        <v>1563</v>
      </c>
      <c r="O13" s="292">
        <v>1864</v>
      </c>
      <c r="P13" s="293">
        <v>19.257837492002565</v>
      </c>
      <c r="Q13" s="294">
        <v>996</v>
      </c>
      <c r="R13" s="295">
        <v>1162</v>
      </c>
      <c r="S13" s="293">
        <v>16.666666666666671</v>
      </c>
      <c r="T13" s="294">
        <v>939</v>
      </c>
      <c r="U13" s="296">
        <v>1067</v>
      </c>
      <c r="V13" s="293">
        <v>13.631522896698627</v>
      </c>
      <c r="AM13"/>
    </row>
    <row r="14" spans="2:39" ht="15.75" thickBot="1" x14ac:dyDescent="0.3">
      <c r="B14" s="237" t="s">
        <v>137</v>
      </c>
      <c r="C14" s="297">
        <v>1374</v>
      </c>
      <c r="D14" s="298">
        <v>110</v>
      </c>
      <c r="E14" s="299">
        <v>234</v>
      </c>
      <c r="F14" s="297">
        <v>1348</v>
      </c>
      <c r="G14" s="300">
        <f t="shared" si="0"/>
        <v>98.107714701601168</v>
      </c>
      <c r="H14" s="301">
        <v>208</v>
      </c>
      <c r="I14" s="276">
        <f t="shared" si="1"/>
        <v>88.888888888888886</v>
      </c>
      <c r="J14" s="302">
        <v>5</v>
      </c>
      <c r="K14" s="278">
        <f t="shared" si="2"/>
        <v>86.752136752136749</v>
      </c>
      <c r="M14" s="303" t="s">
        <v>136</v>
      </c>
      <c r="N14" s="304">
        <v>52954</v>
      </c>
      <c r="O14" s="285">
        <v>53757</v>
      </c>
      <c r="P14" s="305">
        <v>1.5164104694640628</v>
      </c>
      <c r="Q14" s="304">
        <v>38347</v>
      </c>
      <c r="R14" s="285">
        <v>38312</v>
      </c>
      <c r="S14" s="305">
        <v>-9.127180744256691E-2</v>
      </c>
      <c r="T14" s="304">
        <v>19976</v>
      </c>
      <c r="U14" s="285">
        <v>19238</v>
      </c>
      <c r="V14" s="305">
        <v>-3.6944333199839861</v>
      </c>
      <c r="AM14"/>
    </row>
    <row r="15" spans="2:39" ht="15.75" thickBot="1" x14ac:dyDescent="0.3">
      <c r="B15" s="306" t="s">
        <v>138</v>
      </c>
      <c r="C15" s="307">
        <f>SUM(C13:C14)</f>
        <v>55131</v>
      </c>
      <c r="D15" s="308">
        <f>SUM(D13:D14)</f>
        <v>1990</v>
      </c>
      <c r="E15" s="309">
        <f>SUM(E13:E14)</f>
        <v>34917</v>
      </c>
      <c r="F15" s="307">
        <f>SUM(F13:F14)</f>
        <v>39660</v>
      </c>
      <c r="G15" s="310">
        <f t="shared" si="0"/>
        <v>71.937748272296901</v>
      </c>
      <c r="H15" s="307">
        <f>SUM(H13:H14)</f>
        <v>19446</v>
      </c>
      <c r="I15" s="311">
        <f>IF(H15*E15=0,"",H15/E15*100)</f>
        <v>55.692069765443762</v>
      </c>
      <c r="J15" s="312">
        <f>SUM(J13:J14)</f>
        <v>1211</v>
      </c>
      <c r="K15" s="313">
        <f>IF(H15*J15*E15=0,"",(H15-J15)/E15*100)</f>
        <v>52.223845118423696</v>
      </c>
      <c r="M15" s="290" t="s">
        <v>137</v>
      </c>
      <c r="N15" s="271">
        <v>1296</v>
      </c>
      <c r="O15" s="292">
        <v>1374</v>
      </c>
      <c r="P15" s="293">
        <v>6.0185185185185048</v>
      </c>
      <c r="Q15" s="314">
        <v>1287</v>
      </c>
      <c r="R15" s="292">
        <v>1348</v>
      </c>
      <c r="S15" s="293">
        <v>4.7397047397047345</v>
      </c>
      <c r="T15" s="271">
        <v>194</v>
      </c>
      <c r="U15" s="292">
        <v>208</v>
      </c>
      <c r="V15" s="293">
        <v>7.2164948453608275</v>
      </c>
      <c r="AM15"/>
    </row>
    <row r="16" spans="2:39" ht="16.5" thickTop="1" thickBot="1" x14ac:dyDescent="0.3">
      <c r="B16" s="315" t="s">
        <v>139</v>
      </c>
      <c r="C16" s="316">
        <v>9776</v>
      </c>
      <c r="D16" s="317">
        <v>16</v>
      </c>
      <c r="E16" s="318">
        <v>1960</v>
      </c>
      <c r="F16" s="316">
        <v>9716</v>
      </c>
      <c r="G16" s="319">
        <f>F16/C16*100</f>
        <v>99.386252045826524</v>
      </c>
      <c r="H16" s="316">
        <v>1900</v>
      </c>
      <c r="I16" s="320">
        <f t="shared" si="1"/>
        <v>96.938775510204081</v>
      </c>
      <c r="J16" s="321">
        <v>4</v>
      </c>
      <c r="K16" s="322">
        <f t="shared" si="2"/>
        <v>96.734693877551024</v>
      </c>
      <c r="M16" s="306" t="s">
        <v>138</v>
      </c>
      <c r="N16" s="323">
        <v>54250</v>
      </c>
      <c r="O16" s="324">
        <v>55131</v>
      </c>
      <c r="P16" s="325">
        <v>1.6239631336405438</v>
      </c>
      <c r="Q16" s="323">
        <v>39634</v>
      </c>
      <c r="R16" s="324">
        <v>39660</v>
      </c>
      <c r="S16" s="325">
        <v>6.5600242216262927E-2</v>
      </c>
      <c r="T16" s="323">
        <v>20170</v>
      </c>
      <c r="U16" s="324">
        <v>19446</v>
      </c>
      <c r="V16" s="326">
        <v>-3.5894893406048567</v>
      </c>
      <c r="AM16"/>
    </row>
    <row r="17" spans="2:39" ht="15.75" thickBot="1" x14ac:dyDescent="0.3">
      <c r="M17" s="328" t="s">
        <v>139</v>
      </c>
      <c r="N17" s="329">
        <v>9045</v>
      </c>
      <c r="O17" s="330">
        <v>9776</v>
      </c>
      <c r="P17" s="331">
        <v>8.0818131564400346</v>
      </c>
      <c r="Q17" s="329">
        <v>9014</v>
      </c>
      <c r="R17" s="330">
        <v>9716</v>
      </c>
      <c r="S17" s="331">
        <v>7.7878855114266656</v>
      </c>
      <c r="T17" s="329">
        <v>1637</v>
      </c>
      <c r="U17" s="330">
        <v>1900</v>
      </c>
      <c r="V17" s="331">
        <v>16.065974343310941</v>
      </c>
      <c r="AM17"/>
    </row>
    <row r="18" spans="2:39" x14ac:dyDescent="0.25">
      <c r="AM18"/>
    </row>
    <row r="19" spans="2:39" x14ac:dyDescent="0.25">
      <c r="B19" s="431" t="s">
        <v>168</v>
      </c>
      <c r="M19" s="431" t="s">
        <v>171</v>
      </c>
      <c r="AM19"/>
    </row>
    <row r="20" spans="2:39" ht="15.75" thickBot="1" x14ac:dyDescent="0.3">
      <c r="B20" s="431"/>
      <c r="M20" s="431"/>
      <c r="AM20"/>
    </row>
    <row r="21" spans="2:39" ht="15.75" thickTop="1" x14ac:dyDescent="0.25">
      <c r="B21" s="7204" t="s">
        <v>129</v>
      </c>
      <c r="C21" s="443"/>
      <c r="D21" s="444" t="s">
        <v>114</v>
      </c>
      <c r="E21" s="444"/>
      <c r="F21" s="7206" t="s">
        <v>166</v>
      </c>
      <c r="G21" s="7208" t="s">
        <v>167</v>
      </c>
      <c r="M21" s="7174" t="s">
        <v>129</v>
      </c>
      <c r="N21" s="484" t="s">
        <v>169</v>
      </c>
      <c r="O21" s="485"/>
      <c r="P21" s="486"/>
      <c r="Q21" s="7197" t="s">
        <v>170</v>
      </c>
      <c r="R21" s="7198"/>
      <c r="S21" s="7199"/>
      <c r="AM21"/>
    </row>
    <row r="22" spans="2:39" ht="34.5" thickBot="1" x14ac:dyDescent="0.3">
      <c r="B22" s="7205"/>
      <c r="C22" s="171" t="s">
        <v>119</v>
      </c>
      <c r="D22" s="369" t="s">
        <v>120</v>
      </c>
      <c r="E22" s="390" t="s">
        <v>121</v>
      </c>
      <c r="F22" s="7207"/>
      <c r="G22" s="7209"/>
      <c r="M22" s="7175"/>
      <c r="N22" s="487" t="s">
        <v>1</v>
      </c>
      <c r="O22" s="488" t="s">
        <v>2360</v>
      </c>
      <c r="P22" s="489" t="s">
        <v>144</v>
      </c>
      <c r="Q22" s="487" t="s">
        <v>1</v>
      </c>
      <c r="R22" s="488" t="s">
        <v>2360</v>
      </c>
      <c r="S22" s="490" t="s">
        <v>144</v>
      </c>
      <c r="AM22"/>
    </row>
    <row r="23" spans="2:39" x14ac:dyDescent="0.25">
      <c r="B23" s="445" t="s">
        <v>159</v>
      </c>
      <c r="C23" s="446">
        <v>76.717273403348386</v>
      </c>
      <c r="D23" s="447">
        <v>40.452261306532662</v>
      </c>
      <c r="E23" s="448">
        <v>78.511899647736058</v>
      </c>
      <c r="F23" s="449">
        <v>69.571356530509334</v>
      </c>
      <c r="G23" s="450">
        <v>65.365627892625739</v>
      </c>
      <c r="M23" s="176" t="s">
        <v>130</v>
      </c>
      <c r="N23" s="491">
        <v>66.452521971723343</v>
      </c>
      <c r="O23" s="492">
        <v>65.237025653150496</v>
      </c>
      <c r="P23" s="493">
        <v>-1.2154963185728462</v>
      </c>
      <c r="Q23" s="491">
        <v>48.649241454944253</v>
      </c>
      <c r="R23" s="494">
        <v>46.366819873057565</v>
      </c>
      <c r="S23" s="493">
        <v>-2.2824215818866875</v>
      </c>
      <c r="AM23"/>
    </row>
    <row r="24" spans="2:39" x14ac:dyDescent="0.25">
      <c r="B24" s="451" t="s">
        <v>62</v>
      </c>
      <c r="C24" s="452">
        <v>4.7160399775081165E-2</v>
      </c>
      <c r="D24" s="453">
        <v>5.0251256281407038E-2</v>
      </c>
      <c r="E24" s="454">
        <v>5.1550820517226571E-2</v>
      </c>
      <c r="F24" s="455">
        <v>6.5557236510337874E-2</v>
      </c>
      <c r="G24" s="456">
        <v>9.2564023449552613E-2</v>
      </c>
      <c r="M24" s="261" t="s">
        <v>62</v>
      </c>
      <c r="N24" s="495">
        <v>96.969696969696969</v>
      </c>
      <c r="O24" s="496">
        <v>100</v>
      </c>
      <c r="P24" s="497">
        <v>3.0303030303030312</v>
      </c>
      <c r="Q24" s="495">
        <v>96.15384615384616</v>
      </c>
      <c r="R24" s="498">
        <v>100</v>
      </c>
      <c r="S24" s="497">
        <v>3.8461538461538396</v>
      </c>
      <c r="AM24"/>
    </row>
    <row r="25" spans="2:39" x14ac:dyDescent="0.25">
      <c r="B25" s="451" t="s">
        <v>63</v>
      </c>
      <c r="C25" s="452">
        <v>0.20315249133881119</v>
      </c>
      <c r="D25" s="453">
        <v>0</v>
      </c>
      <c r="E25" s="454">
        <v>0.31789672652289713</v>
      </c>
      <c r="F25" s="455">
        <v>0.32274331820474028</v>
      </c>
      <c r="G25" s="456">
        <v>0.65309060989406564</v>
      </c>
      <c r="M25" s="261" t="s">
        <v>63</v>
      </c>
      <c r="N25" s="495">
        <v>101</v>
      </c>
      <c r="O25" s="496">
        <v>114.28571428571428</v>
      </c>
      <c r="P25" s="497">
        <v>13.285714285714278</v>
      </c>
      <c r="Q25" s="495">
        <v>101.03092783505154</v>
      </c>
      <c r="R25" s="498">
        <v>114.41441441441442</v>
      </c>
      <c r="S25" s="497">
        <v>13.383486579362881</v>
      </c>
      <c r="AM25"/>
    </row>
    <row r="26" spans="2:39" x14ac:dyDescent="0.25">
      <c r="B26" s="451" t="s">
        <v>132</v>
      </c>
      <c r="C26" s="457">
        <v>3.8127369356623317</v>
      </c>
      <c r="D26" s="453">
        <v>28.190954773869347</v>
      </c>
      <c r="E26" s="454">
        <v>2.912621359223301</v>
      </c>
      <c r="F26" s="455">
        <v>5.2118003025718611</v>
      </c>
      <c r="G26" s="456">
        <v>5.0498817237478146</v>
      </c>
      <c r="M26" s="261" t="s">
        <v>132</v>
      </c>
      <c r="N26" s="495">
        <v>99.216494845360828</v>
      </c>
      <c r="O26" s="496">
        <v>98.334919124643193</v>
      </c>
      <c r="P26" s="497">
        <v>-0.88157572071763468</v>
      </c>
      <c r="Q26" s="495">
        <v>98.563869992441425</v>
      </c>
      <c r="R26" s="498">
        <v>96.558505408062928</v>
      </c>
      <c r="S26" s="497">
        <v>-2.0053645843784977</v>
      </c>
      <c r="AM26"/>
    </row>
    <row r="27" spans="2:39" x14ac:dyDescent="0.25">
      <c r="B27" s="451" t="s">
        <v>133</v>
      </c>
      <c r="C27" s="457">
        <v>8.9894977417423956</v>
      </c>
      <c r="D27" s="453">
        <v>3.0653266331658293</v>
      </c>
      <c r="E27" s="454">
        <v>8.6634017813672433</v>
      </c>
      <c r="F27" s="455">
        <v>12.450832072617246</v>
      </c>
      <c r="G27" s="456">
        <v>15.463334361822485</v>
      </c>
      <c r="M27" s="261" t="s">
        <v>133</v>
      </c>
      <c r="N27" s="495">
        <v>100.69159282472444</v>
      </c>
      <c r="O27" s="496">
        <v>99.63680387409201</v>
      </c>
      <c r="P27" s="497">
        <v>-1.0547889506324282</v>
      </c>
      <c r="Q27" s="495">
        <v>101.17863720073666</v>
      </c>
      <c r="R27" s="498">
        <v>99.404958677685954</v>
      </c>
      <c r="S27" s="497">
        <v>-1.7736785230507053</v>
      </c>
      <c r="AM27"/>
    </row>
    <row r="28" spans="2:39" x14ac:dyDescent="0.25">
      <c r="B28" s="458" t="s">
        <v>134</v>
      </c>
      <c r="C28" s="457">
        <v>4.3568953946055755</v>
      </c>
      <c r="D28" s="453">
        <v>22.613065326633166</v>
      </c>
      <c r="E28" s="454">
        <v>3.8061689148552285</v>
      </c>
      <c r="F28" s="455">
        <v>6.0489157841654064</v>
      </c>
      <c r="G28" s="456">
        <v>6.8188830607837092</v>
      </c>
      <c r="M28" s="279" t="s">
        <v>135</v>
      </c>
      <c r="N28" s="499">
        <v>99.742930591259636</v>
      </c>
      <c r="O28" s="496">
        <v>99.875104079933379</v>
      </c>
      <c r="P28" s="500">
        <v>0.13217348867374312</v>
      </c>
      <c r="Q28" s="499">
        <v>99.615631005765536</v>
      </c>
      <c r="R28" s="498">
        <v>99.77426636568849</v>
      </c>
      <c r="S28" s="500">
        <v>0.15863535992295397</v>
      </c>
      <c r="AM28"/>
    </row>
    <row r="29" spans="2:39" ht="15.75" thickBot="1" x14ac:dyDescent="0.3">
      <c r="B29" s="459" t="s">
        <v>67</v>
      </c>
      <c r="C29" s="460">
        <v>3.3810378915673582</v>
      </c>
      <c r="D29" s="461">
        <v>0.10050251256281408</v>
      </c>
      <c r="E29" s="462">
        <v>5.0663000830540996</v>
      </c>
      <c r="F29" s="463">
        <v>2.9299041855774077</v>
      </c>
      <c r="G29" s="464">
        <v>5.4869896122595909</v>
      </c>
      <c r="M29" s="290" t="s">
        <v>67</v>
      </c>
      <c r="N29" s="184">
        <v>63.723608445297508</v>
      </c>
      <c r="O29" s="496">
        <v>62.339055793991413</v>
      </c>
      <c r="P29" s="500">
        <v>-1.3845526513060946</v>
      </c>
      <c r="Q29" s="501">
        <v>62.350597609561753</v>
      </c>
      <c r="R29" s="498">
        <v>60.316563029960435</v>
      </c>
      <c r="S29" s="500">
        <v>-2.0340345796013182</v>
      </c>
      <c r="AM29"/>
    </row>
    <row r="30" spans="2:39" ht="15.75" thickBot="1" x14ac:dyDescent="0.3">
      <c r="B30" s="465" t="s">
        <v>136</v>
      </c>
      <c r="C30" s="401">
        <v>97.507754258039938</v>
      </c>
      <c r="D30" s="466">
        <v>94.472361809045225</v>
      </c>
      <c r="E30" s="467">
        <v>99.329839333276055</v>
      </c>
      <c r="F30" s="468">
        <v>96.601109430156328</v>
      </c>
      <c r="G30" s="469">
        <v>98.930371284582947</v>
      </c>
      <c r="M30" s="303" t="s">
        <v>136</v>
      </c>
      <c r="N30" s="502">
        <v>72.415681534917098</v>
      </c>
      <c r="O30" s="503">
        <v>71.268858009189501</v>
      </c>
      <c r="P30" s="376">
        <v>-1.1468235257275978</v>
      </c>
      <c r="Q30" s="502">
        <v>57.762484457681516</v>
      </c>
      <c r="R30" s="504">
        <v>55.468096762102469</v>
      </c>
      <c r="S30" s="376">
        <v>-2.2943876955790472</v>
      </c>
      <c r="AM30"/>
    </row>
    <row r="31" spans="2:39" ht="15.75" thickBot="1" x14ac:dyDescent="0.3">
      <c r="B31" s="458" t="s">
        <v>137</v>
      </c>
      <c r="C31" s="470">
        <v>2.4922457419600588</v>
      </c>
      <c r="D31" s="471">
        <v>5.5276381909547743</v>
      </c>
      <c r="E31" s="472">
        <v>0.67016066672394536</v>
      </c>
      <c r="F31" s="449">
        <v>3.3988905698436711</v>
      </c>
      <c r="G31" s="450">
        <v>1.0696287154170525</v>
      </c>
      <c r="M31" s="290" t="s">
        <v>137</v>
      </c>
      <c r="N31" s="505">
        <v>99.305555555555557</v>
      </c>
      <c r="O31" s="506">
        <v>98.107714701601168</v>
      </c>
      <c r="P31" s="346">
        <v>-1.1978408539543892</v>
      </c>
      <c r="Q31" s="505">
        <v>95.566502463054192</v>
      </c>
      <c r="R31" s="507">
        <v>88.888888888888886</v>
      </c>
      <c r="S31" s="508">
        <v>-6.6776135741653064</v>
      </c>
      <c r="AM31"/>
    </row>
    <row r="32" spans="2:39" ht="15.75" thickBot="1" x14ac:dyDescent="0.3">
      <c r="B32" s="473" t="s">
        <v>138</v>
      </c>
      <c r="C32" s="474">
        <v>100</v>
      </c>
      <c r="D32" s="475">
        <v>100</v>
      </c>
      <c r="E32" s="476">
        <v>100</v>
      </c>
      <c r="F32" s="477">
        <v>100</v>
      </c>
      <c r="G32" s="478">
        <v>100</v>
      </c>
      <c r="M32" s="306" t="s">
        <v>138</v>
      </c>
      <c r="N32" s="509">
        <v>73.058064516129022</v>
      </c>
      <c r="O32" s="510">
        <v>71.937748272296901</v>
      </c>
      <c r="P32" s="511">
        <v>-1.1203162438321215</v>
      </c>
      <c r="Q32" s="509">
        <v>57.983096648076817</v>
      </c>
      <c r="R32" s="512">
        <v>55.692069765443762</v>
      </c>
      <c r="S32" s="513">
        <v>-2.2910268826330551</v>
      </c>
      <c r="AM32"/>
    </row>
    <row r="33" spans="2:39" ht="16.5" thickTop="1" thickBot="1" x14ac:dyDescent="0.3">
      <c r="B33" s="479" t="s">
        <v>139</v>
      </c>
      <c r="C33" s="480">
        <v>17.732310315430517</v>
      </c>
      <c r="D33" s="480">
        <v>0.8040201005025126</v>
      </c>
      <c r="E33" s="481">
        <v>5.613311567431337</v>
      </c>
      <c r="F33" s="482">
        <v>24.498234997478569</v>
      </c>
      <c r="G33" s="483">
        <v>9.7706469196749968</v>
      </c>
      <c r="M33" s="479" t="s">
        <v>139</v>
      </c>
      <c r="N33" s="514">
        <v>99.657269209508016</v>
      </c>
      <c r="O33" s="515">
        <v>99.386252045826524</v>
      </c>
      <c r="P33" s="516">
        <v>-0.27101716368149198</v>
      </c>
      <c r="Q33" s="514">
        <v>98.141486810551555</v>
      </c>
      <c r="R33" s="517">
        <v>96.938775510204081</v>
      </c>
      <c r="S33" s="516">
        <v>-1.2027113003474739</v>
      </c>
      <c r="AM33"/>
    </row>
    <row r="34" spans="2:39" ht="15.75" thickTop="1" x14ac:dyDescent="0.25">
      <c r="AM34"/>
    </row>
    <row r="35" spans="2:39" x14ac:dyDescent="0.25">
      <c r="AM35"/>
    </row>
    <row r="36" spans="2:39" x14ac:dyDescent="0.25">
      <c r="B36" s="431" t="s">
        <v>193</v>
      </c>
      <c r="M36" s="431" t="s">
        <v>196</v>
      </c>
      <c r="AM36"/>
    </row>
    <row r="37" spans="2:39" ht="15.75" thickBot="1" x14ac:dyDescent="0.3">
      <c r="B37" s="431"/>
      <c r="M37" s="431"/>
      <c r="AM37"/>
    </row>
    <row r="38" spans="2:39" ht="15" customHeight="1" x14ac:dyDescent="0.25">
      <c r="B38" s="7201" t="s">
        <v>172</v>
      </c>
      <c r="C38" s="7176" t="s">
        <v>114</v>
      </c>
      <c r="D38" s="7177"/>
      <c r="E38" s="7178"/>
      <c r="F38" s="7202" t="s">
        <v>115</v>
      </c>
      <c r="G38" s="7203"/>
      <c r="H38" s="7176" t="s">
        <v>116</v>
      </c>
      <c r="I38" s="7180"/>
      <c r="J38" s="7180"/>
      <c r="K38" s="7179"/>
      <c r="M38" s="7215" t="s">
        <v>194</v>
      </c>
      <c r="N38" s="7189" t="s">
        <v>118</v>
      </c>
      <c r="O38" s="7190"/>
      <c r="P38" s="7191"/>
      <c r="Q38" s="7189" t="s">
        <v>115</v>
      </c>
      <c r="R38" s="7192"/>
      <c r="S38" s="7193"/>
      <c r="T38" s="7202" t="s">
        <v>116</v>
      </c>
      <c r="U38" s="7212"/>
      <c r="V38" s="7213"/>
      <c r="AM38"/>
    </row>
    <row r="39" spans="2:39" ht="23.25" thickBot="1" x14ac:dyDescent="0.3">
      <c r="B39" s="7159"/>
      <c r="C39" s="168" t="s">
        <v>119</v>
      </c>
      <c r="D39" s="169" t="s">
        <v>120</v>
      </c>
      <c r="E39" s="170" t="s">
        <v>121</v>
      </c>
      <c r="F39" s="171" t="s">
        <v>119</v>
      </c>
      <c r="G39" s="172" t="s">
        <v>122</v>
      </c>
      <c r="H39" s="171" t="s">
        <v>119</v>
      </c>
      <c r="I39" s="6247" t="s">
        <v>122</v>
      </c>
      <c r="J39" s="174" t="s">
        <v>123</v>
      </c>
      <c r="K39" s="175" t="s">
        <v>122</v>
      </c>
      <c r="M39" s="7216"/>
      <c r="N39" s="171" t="s">
        <v>1</v>
      </c>
      <c r="O39" s="185" t="s">
        <v>2360</v>
      </c>
      <c r="P39" s="537" t="s">
        <v>195</v>
      </c>
      <c r="Q39" s="171" t="s">
        <v>1</v>
      </c>
      <c r="R39" s="185" t="s">
        <v>2360</v>
      </c>
      <c r="S39" s="537" t="s">
        <v>195</v>
      </c>
      <c r="T39" s="171" t="s">
        <v>1</v>
      </c>
      <c r="U39" s="185" t="s">
        <v>2360</v>
      </c>
      <c r="V39" s="537" t="s">
        <v>195</v>
      </c>
      <c r="AM39"/>
    </row>
    <row r="40" spans="2:39" ht="15.75" thickBot="1" x14ac:dyDescent="0.3">
      <c r="B40" s="518" t="s">
        <v>173</v>
      </c>
      <c r="C40" s="519">
        <v>13409</v>
      </c>
      <c r="D40" s="520">
        <v>288</v>
      </c>
      <c r="E40" s="520">
        <v>9859</v>
      </c>
      <c r="F40" s="519">
        <v>8356</v>
      </c>
      <c r="G40" s="521">
        <v>62.316354687150422</v>
      </c>
      <c r="H40" s="522">
        <v>4806</v>
      </c>
      <c r="I40" s="523">
        <v>48.747337458160054</v>
      </c>
      <c r="J40" s="524">
        <v>566</v>
      </c>
      <c r="K40" s="525">
        <v>43.006390100415864</v>
      </c>
      <c r="M40" s="518" t="s">
        <v>173</v>
      </c>
      <c r="N40" s="344">
        <v>13790</v>
      </c>
      <c r="O40" s="345">
        <v>13409</v>
      </c>
      <c r="P40" s="346">
        <v>-2.7628716461203737</v>
      </c>
      <c r="Q40" s="538">
        <v>8407</v>
      </c>
      <c r="R40" s="345">
        <v>8356</v>
      </c>
      <c r="S40" s="347">
        <v>-0.60663732603782705</v>
      </c>
      <c r="T40" s="348">
        <v>4706</v>
      </c>
      <c r="U40" s="345">
        <v>4806</v>
      </c>
      <c r="V40" s="346">
        <v>2.1249468763280959</v>
      </c>
      <c r="AM40"/>
    </row>
    <row r="41" spans="2:39" x14ac:dyDescent="0.25">
      <c r="B41" s="353" t="s">
        <v>174</v>
      </c>
      <c r="C41" s="381">
        <v>5627</v>
      </c>
      <c r="D41" s="382">
        <v>202</v>
      </c>
      <c r="E41" s="382">
        <v>3407</v>
      </c>
      <c r="F41" s="381">
        <v>4243</v>
      </c>
      <c r="G41" s="380">
        <v>75.404300693086896</v>
      </c>
      <c r="H41" s="526">
        <v>2023</v>
      </c>
      <c r="I41" s="333">
        <v>59.377751687701789</v>
      </c>
      <c r="J41" s="349">
        <v>79</v>
      </c>
      <c r="K41" s="245">
        <v>57.058996184326382</v>
      </c>
      <c r="M41" s="353" t="s">
        <v>174</v>
      </c>
      <c r="N41" s="238">
        <v>5389</v>
      </c>
      <c r="O41" s="439">
        <v>5627</v>
      </c>
      <c r="P41" s="355">
        <v>4.4164037854889528</v>
      </c>
      <c r="Q41" s="356">
        <v>4217</v>
      </c>
      <c r="R41" s="439">
        <v>4243</v>
      </c>
      <c r="S41" s="539">
        <v>0.61655205122124812</v>
      </c>
      <c r="T41" s="354">
        <v>2116</v>
      </c>
      <c r="U41" s="439">
        <v>2023</v>
      </c>
      <c r="V41" s="355">
        <v>-4.3950850661625793</v>
      </c>
      <c r="AM41"/>
    </row>
    <row r="42" spans="2:39" x14ac:dyDescent="0.25">
      <c r="B42" s="359" t="s">
        <v>175</v>
      </c>
      <c r="C42" s="386">
        <v>4481</v>
      </c>
      <c r="D42" s="387">
        <v>76</v>
      </c>
      <c r="E42" s="387">
        <v>3356</v>
      </c>
      <c r="F42" s="386">
        <v>2846</v>
      </c>
      <c r="G42" s="339">
        <v>63.512608792680204</v>
      </c>
      <c r="H42" s="527">
        <v>1721</v>
      </c>
      <c r="I42" s="332">
        <v>51.281287246722286</v>
      </c>
      <c r="J42" s="357">
        <v>98</v>
      </c>
      <c r="K42" s="260">
        <v>48.361144219308699</v>
      </c>
      <c r="M42" s="359" t="s">
        <v>175</v>
      </c>
      <c r="N42" s="247">
        <v>4489</v>
      </c>
      <c r="O42" s="268">
        <v>4481</v>
      </c>
      <c r="P42" s="263">
        <v>-0.17821341055915241</v>
      </c>
      <c r="Q42" s="334">
        <v>3073</v>
      </c>
      <c r="R42" s="268">
        <v>2846</v>
      </c>
      <c r="S42" s="335">
        <v>-7.3869183208590954</v>
      </c>
      <c r="T42" s="267">
        <v>2029</v>
      </c>
      <c r="U42" s="268">
        <v>1721</v>
      </c>
      <c r="V42" s="263">
        <v>-15.179891572203047</v>
      </c>
      <c r="AM42"/>
    </row>
    <row r="43" spans="2:39" x14ac:dyDescent="0.25">
      <c r="B43" s="359" t="s">
        <v>176</v>
      </c>
      <c r="C43" s="386">
        <v>3715</v>
      </c>
      <c r="D43" s="387">
        <v>100</v>
      </c>
      <c r="E43" s="387">
        <v>2635</v>
      </c>
      <c r="F43" s="386">
        <v>2994</v>
      </c>
      <c r="G43" s="339">
        <v>80.592193808882911</v>
      </c>
      <c r="H43" s="527">
        <v>1914</v>
      </c>
      <c r="I43" s="332">
        <v>72.637571157495245</v>
      </c>
      <c r="J43" s="357">
        <v>68</v>
      </c>
      <c r="K43" s="260">
        <v>70.056925996204939</v>
      </c>
      <c r="M43" s="359" t="s">
        <v>176</v>
      </c>
      <c r="N43" s="247">
        <v>3565</v>
      </c>
      <c r="O43" s="268">
        <v>3715</v>
      </c>
      <c r="P43" s="263">
        <v>4.2075736325385691</v>
      </c>
      <c r="Q43" s="334">
        <v>3036</v>
      </c>
      <c r="R43" s="268">
        <v>2994</v>
      </c>
      <c r="S43" s="335">
        <v>-1.3833992094861713</v>
      </c>
      <c r="T43" s="267">
        <v>1728</v>
      </c>
      <c r="U43" s="268">
        <v>1914</v>
      </c>
      <c r="V43" s="263">
        <v>10.763888888888886</v>
      </c>
      <c r="AM43"/>
    </row>
    <row r="44" spans="2:39" ht="15.75" thickBot="1" x14ac:dyDescent="0.3">
      <c r="B44" s="373" t="s">
        <v>177</v>
      </c>
      <c r="C44" s="528">
        <v>3655</v>
      </c>
      <c r="D44" s="529">
        <v>82</v>
      </c>
      <c r="E44" s="529">
        <v>2734</v>
      </c>
      <c r="F44" s="528">
        <v>2265</v>
      </c>
      <c r="G44" s="361">
        <v>61.96990424076607</v>
      </c>
      <c r="H44" s="530">
        <v>1344</v>
      </c>
      <c r="I44" s="375">
        <v>49.158741770299926</v>
      </c>
      <c r="J44" s="531">
        <v>61</v>
      </c>
      <c r="K44" s="374">
        <v>46.927578639356256</v>
      </c>
      <c r="M44" s="373" t="s">
        <v>177</v>
      </c>
      <c r="N44" s="362">
        <v>3943</v>
      </c>
      <c r="O44" s="441">
        <v>3655</v>
      </c>
      <c r="P44" s="367">
        <v>-7.304083185391832</v>
      </c>
      <c r="Q44" s="540">
        <v>2640</v>
      </c>
      <c r="R44" s="441">
        <v>2265</v>
      </c>
      <c r="S44" s="541">
        <v>-14.204545454545453</v>
      </c>
      <c r="T44" s="440">
        <v>1900</v>
      </c>
      <c r="U44" s="441">
        <v>1344</v>
      </c>
      <c r="V44" s="367">
        <v>-29.26315789473685</v>
      </c>
      <c r="AM44"/>
    </row>
    <row r="45" spans="2:39" x14ac:dyDescent="0.25">
      <c r="B45" s="353" t="s">
        <v>178</v>
      </c>
      <c r="C45" s="381">
        <v>1550</v>
      </c>
      <c r="D45" s="382">
        <v>134</v>
      </c>
      <c r="E45" s="382">
        <v>530</v>
      </c>
      <c r="F45" s="381">
        <v>1299</v>
      </c>
      <c r="G45" s="351">
        <v>83.806451612903217</v>
      </c>
      <c r="H45" s="526">
        <v>279</v>
      </c>
      <c r="I45" s="352">
        <v>52.641509433962263</v>
      </c>
      <c r="J45" s="349">
        <v>26</v>
      </c>
      <c r="K45" s="245">
        <v>47.735849056603776</v>
      </c>
      <c r="M45" s="353" t="s">
        <v>178</v>
      </c>
      <c r="N45" s="238">
        <v>1415</v>
      </c>
      <c r="O45" s="439">
        <v>1550</v>
      </c>
      <c r="P45" s="355">
        <v>9.5406360424028236</v>
      </c>
      <c r="Q45" s="356">
        <v>1241</v>
      </c>
      <c r="R45" s="439">
        <v>1299</v>
      </c>
      <c r="S45" s="539">
        <v>4.6736502820306214</v>
      </c>
      <c r="T45" s="354">
        <v>237</v>
      </c>
      <c r="U45" s="439">
        <v>279</v>
      </c>
      <c r="V45" s="355">
        <v>17.721518987341781</v>
      </c>
      <c r="AM45"/>
    </row>
    <row r="46" spans="2:39" x14ac:dyDescent="0.25">
      <c r="B46" s="359" t="s">
        <v>179</v>
      </c>
      <c r="C46" s="386">
        <v>1801</v>
      </c>
      <c r="D46" s="387">
        <v>199</v>
      </c>
      <c r="E46" s="387">
        <v>545</v>
      </c>
      <c r="F46" s="386">
        <v>1601</v>
      </c>
      <c r="G46" s="339">
        <v>88.895058300943916</v>
      </c>
      <c r="H46" s="527">
        <v>345</v>
      </c>
      <c r="I46" s="332">
        <v>63.302752293577981</v>
      </c>
      <c r="J46" s="357">
        <v>28</v>
      </c>
      <c r="K46" s="260">
        <v>58.165137614678898</v>
      </c>
      <c r="M46" s="359" t="s">
        <v>179</v>
      </c>
      <c r="N46" s="247">
        <v>1606</v>
      </c>
      <c r="O46" s="268">
        <v>1801</v>
      </c>
      <c r="P46" s="263">
        <v>12.141967621419681</v>
      </c>
      <c r="Q46" s="334">
        <v>1344</v>
      </c>
      <c r="R46" s="268">
        <v>1601</v>
      </c>
      <c r="S46" s="335">
        <v>19.12202380952381</v>
      </c>
      <c r="T46" s="267">
        <v>693</v>
      </c>
      <c r="U46" s="268">
        <v>345</v>
      </c>
      <c r="V46" s="263">
        <v>-50.216450216450212</v>
      </c>
      <c r="AM46"/>
    </row>
    <row r="47" spans="2:39" x14ac:dyDescent="0.25">
      <c r="B47" s="359" t="s">
        <v>180</v>
      </c>
      <c r="C47" s="386">
        <v>2188</v>
      </c>
      <c r="D47" s="387">
        <v>113</v>
      </c>
      <c r="E47" s="387">
        <v>930</v>
      </c>
      <c r="F47" s="386">
        <v>1769</v>
      </c>
      <c r="G47" s="339">
        <v>80.850091407678249</v>
      </c>
      <c r="H47" s="527">
        <v>511</v>
      </c>
      <c r="I47" s="332">
        <v>54.946236559139784</v>
      </c>
      <c r="J47" s="357">
        <v>39</v>
      </c>
      <c r="K47" s="260">
        <v>50.752688172043015</v>
      </c>
      <c r="M47" s="359" t="s">
        <v>180</v>
      </c>
      <c r="N47" s="247">
        <v>2207</v>
      </c>
      <c r="O47" s="268">
        <v>2188</v>
      </c>
      <c r="P47" s="263">
        <v>-0.86089714544630169</v>
      </c>
      <c r="Q47" s="334">
        <v>1761</v>
      </c>
      <c r="R47" s="268">
        <v>1769</v>
      </c>
      <c r="S47" s="335">
        <v>0.45428733674049226</v>
      </c>
      <c r="T47" s="267">
        <v>615</v>
      </c>
      <c r="U47" s="268">
        <v>511</v>
      </c>
      <c r="V47" s="263">
        <v>-16.910569105691053</v>
      </c>
      <c r="AM47"/>
    </row>
    <row r="48" spans="2:39" x14ac:dyDescent="0.25">
      <c r="B48" s="359" t="s">
        <v>181</v>
      </c>
      <c r="C48" s="386">
        <v>1704</v>
      </c>
      <c r="D48" s="387">
        <v>21</v>
      </c>
      <c r="E48" s="387">
        <v>1123</v>
      </c>
      <c r="F48" s="386">
        <v>1327</v>
      </c>
      <c r="G48" s="339">
        <v>77.875586854460096</v>
      </c>
      <c r="H48" s="527">
        <v>746</v>
      </c>
      <c r="I48" s="332">
        <v>66.429207479964376</v>
      </c>
      <c r="J48" s="357">
        <v>33</v>
      </c>
      <c r="K48" s="260">
        <v>63.490650044523598</v>
      </c>
      <c r="M48" s="359" t="s">
        <v>181</v>
      </c>
      <c r="N48" s="247">
        <v>1675</v>
      </c>
      <c r="O48" s="268">
        <v>1704</v>
      </c>
      <c r="P48" s="263">
        <v>1.7313432835820919</v>
      </c>
      <c r="Q48" s="334">
        <v>1236</v>
      </c>
      <c r="R48" s="268">
        <v>1327</v>
      </c>
      <c r="S48" s="335">
        <v>7.3624595469255638</v>
      </c>
      <c r="T48" s="267">
        <v>676</v>
      </c>
      <c r="U48" s="268">
        <v>746</v>
      </c>
      <c r="V48" s="263">
        <v>10.355029585798817</v>
      </c>
      <c r="AM48"/>
    </row>
    <row r="49" spans="2:39" x14ac:dyDescent="0.25">
      <c r="B49" s="359" t="s">
        <v>182</v>
      </c>
      <c r="C49" s="386">
        <v>1926</v>
      </c>
      <c r="D49" s="387">
        <v>247</v>
      </c>
      <c r="E49" s="387">
        <v>883</v>
      </c>
      <c r="F49" s="386">
        <v>1545</v>
      </c>
      <c r="G49" s="339">
        <v>80.218068535825552</v>
      </c>
      <c r="H49" s="527">
        <v>502</v>
      </c>
      <c r="I49" s="332">
        <v>56.851642129105315</v>
      </c>
      <c r="J49" s="357">
        <v>19</v>
      </c>
      <c r="K49" s="260">
        <v>54.699886749716875</v>
      </c>
      <c r="M49" s="359" t="s">
        <v>182</v>
      </c>
      <c r="N49" s="247">
        <v>2253</v>
      </c>
      <c r="O49" s="268">
        <v>1926</v>
      </c>
      <c r="P49" s="263">
        <v>-14.513981358189071</v>
      </c>
      <c r="Q49" s="334">
        <v>1865</v>
      </c>
      <c r="R49" s="268">
        <v>1545</v>
      </c>
      <c r="S49" s="335">
        <v>-17.158176943699729</v>
      </c>
      <c r="T49" s="267">
        <v>780</v>
      </c>
      <c r="U49" s="268">
        <v>502</v>
      </c>
      <c r="V49" s="263">
        <v>-35.641025641025635</v>
      </c>
      <c r="AM49"/>
    </row>
    <row r="50" spans="2:39" ht="15.75" thickBot="1" x14ac:dyDescent="0.3">
      <c r="B50" s="373" t="s">
        <v>183</v>
      </c>
      <c r="C50" s="528">
        <v>3207</v>
      </c>
      <c r="D50" s="529">
        <v>108</v>
      </c>
      <c r="E50" s="529">
        <v>2030</v>
      </c>
      <c r="F50" s="528">
        <v>2132</v>
      </c>
      <c r="G50" s="361">
        <v>66.479575927658246</v>
      </c>
      <c r="H50" s="530">
        <v>955</v>
      </c>
      <c r="I50" s="375">
        <v>47.044334975369459</v>
      </c>
      <c r="J50" s="531">
        <v>66</v>
      </c>
      <c r="K50" s="374">
        <v>43.793103448275858</v>
      </c>
      <c r="M50" s="373" t="s">
        <v>183</v>
      </c>
      <c r="N50" s="362">
        <v>2992</v>
      </c>
      <c r="O50" s="441">
        <v>3207</v>
      </c>
      <c r="P50" s="367">
        <v>7.1858288770053349</v>
      </c>
      <c r="Q50" s="540">
        <v>2039</v>
      </c>
      <c r="R50" s="441">
        <v>2132</v>
      </c>
      <c r="S50" s="541">
        <v>4.5610593428150992</v>
      </c>
      <c r="T50" s="440">
        <v>766</v>
      </c>
      <c r="U50" s="441">
        <v>955</v>
      </c>
      <c r="V50" s="367">
        <v>24.673629242819842</v>
      </c>
      <c r="AM50"/>
    </row>
    <row r="51" spans="2:39" x14ac:dyDescent="0.25">
      <c r="B51" s="353" t="s">
        <v>184</v>
      </c>
      <c r="C51" s="384">
        <v>1354</v>
      </c>
      <c r="D51" s="385">
        <v>24</v>
      </c>
      <c r="E51" s="385">
        <v>529</v>
      </c>
      <c r="F51" s="381">
        <v>1047</v>
      </c>
      <c r="G51" s="351">
        <v>77.326440177252593</v>
      </c>
      <c r="H51" s="526">
        <v>222</v>
      </c>
      <c r="I51" s="352">
        <v>41.965973534971646</v>
      </c>
      <c r="J51" s="349">
        <v>7</v>
      </c>
      <c r="K51" s="245">
        <v>40.642722117202268</v>
      </c>
      <c r="M51" s="372" t="s">
        <v>184</v>
      </c>
      <c r="N51" s="254">
        <v>1225</v>
      </c>
      <c r="O51" s="439">
        <v>1354</v>
      </c>
      <c r="P51" s="256">
        <v>10.530612244897952</v>
      </c>
      <c r="Q51" s="356">
        <v>967</v>
      </c>
      <c r="R51" s="439">
        <v>1047</v>
      </c>
      <c r="S51" s="337">
        <v>8.2730093071354815</v>
      </c>
      <c r="T51" s="338">
        <v>251</v>
      </c>
      <c r="U51" s="439">
        <v>222</v>
      </c>
      <c r="V51" s="256">
        <v>-11.553784860557769</v>
      </c>
      <c r="AM51"/>
    </row>
    <row r="52" spans="2:39" x14ac:dyDescent="0.25">
      <c r="B52" s="372" t="s">
        <v>185</v>
      </c>
      <c r="C52" s="386">
        <v>1639</v>
      </c>
      <c r="D52" s="387">
        <v>159</v>
      </c>
      <c r="E52" s="387">
        <v>980</v>
      </c>
      <c r="F52" s="386">
        <v>1187</v>
      </c>
      <c r="G52" s="380">
        <v>72.422208663819404</v>
      </c>
      <c r="H52" s="527">
        <v>528</v>
      </c>
      <c r="I52" s="333">
        <v>53.877551020408163</v>
      </c>
      <c r="J52" s="357">
        <v>29</v>
      </c>
      <c r="K52" s="260">
        <v>50.918367346938773</v>
      </c>
      <c r="M52" s="359" t="s">
        <v>185</v>
      </c>
      <c r="N52" s="247">
        <v>1601</v>
      </c>
      <c r="O52" s="268">
        <v>1639</v>
      </c>
      <c r="P52" s="263">
        <v>2.3735165521548964</v>
      </c>
      <c r="Q52" s="334">
        <v>1183</v>
      </c>
      <c r="R52" s="268">
        <v>1187</v>
      </c>
      <c r="S52" s="335">
        <v>0.33812341504648202</v>
      </c>
      <c r="T52" s="267">
        <v>551</v>
      </c>
      <c r="U52" s="268">
        <v>528</v>
      </c>
      <c r="V52" s="263">
        <v>-4.1742286751361206</v>
      </c>
      <c r="AM52"/>
    </row>
    <row r="53" spans="2:39" x14ac:dyDescent="0.25">
      <c r="B53" s="359" t="s">
        <v>186</v>
      </c>
      <c r="C53" s="386">
        <v>1565</v>
      </c>
      <c r="D53" s="387">
        <v>11</v>
      </c>
      <c r="E53" s="387">
        <v>1022</v>
      </c>
      <c r="F53" s="386">
        <v>1353</v>
      </c>
      <c r="G53" s="339">
        <v>86.453674121405754</v>
      </c>
      <c r="H53" s="527">
        <v>810</v>
      </c>
      <c r="I53" s="332">
        <v>79.256360078277893</v>
      </c>
      <c r="J53" s="357">
        <v>13</v>
      </c>
      <c r="K53" s="260">
        <v>77.984344422700588</v>
      </c>
      <c r="M53" s="359" t="s">
        <v>186</v>
      </c>
      <c r="N53" s="247">
        <v>1379</v>
      </c>
      <c r="O53" s="268">
        <v>1565</v>
      </c>
      <c r="P53" s="263">
        <v>13.488034807831767</v>
      </c>
      <c r="Q53" s="334">
        <v>1224</v>
      </c>
      <c r="R53" s="268">
        <v>1353</v>
      </c>
      <c r="S53" s="335">
        <v>10.539215686274517</v>
      </c>
      <c r="T53" s="267">
        <v>798</v>
      </c>
      <c r="U53" s="268">
        <v>810</v>
      </c>
      <c r="V53" s="263">
        <v>1.5037593984962569</v>
      </c>
      <c r="AM53"/>
    </row>
    <row r="54" spans="2:39" x14ac:dyDescent="0.25">
      <c r="B54" s="435" t="s">
        <v>187</v>
      </c>
      <c r="C54" s="386">
        <v>1176</v>
      </c>
      <c r="D54" s="387">
        <v>51</v>
      </c>
      <c r="E54" s="387">
        <v>519</v>
      </c>
      <c r="F54" s="386">
        <v>949</v>
      </c>
      <c r="G54" s="339">
        <v>80.697278911564624</v>
      </c>
      <c r="H54" s="527">
        <v>292</v>
      </c>
      <c r="I54" s="332">
        <v>56.262042389210023</v>
      </c>
      <c r="J54" s="357">
        <v>13</v>
      </c>
      <c r="K54" s="260">
        <v>53.75722543352601</v>
      </c>
      <c r="M54" s="359" t="s">
        <v>187</v>
      </c>
      <c r="N54" s="247">
        <v>1001</v>
      </c>
      <c r="O54" s="268">
        <v>1176</v>
      </c>
      <c r="P54" s="263">
        <v>17.48251748251748</v>
      </c>
      <c r="Q54" s="334">
        <v>814</v>
      </c>
      <c r="R54" s="268">
        <v>949</v>
      </c>
      <c r="S54" s="335">
        <v>16.58476658476657</v>
      </c>
      <c r="T54" s="267">
        <v>222</v>
      </c>
      <c r="U54" s="268">
        <v>292</v>
      </c>
      <c r="V54" s="263">
        <v>31.531531531531556</v>
      </c>
      <c r="AM54"/>
    </row>
    <row r="55" spans="2:39" x14ac:dyDescent="0.25">
      <c r="B55" s="359" t="s">
        <v>188</v>
      </c>
      <c r="C55" s="386">
        <v>1078</v>
      </c>
      <c r="D55" s="387">
        <v>35</v>
      </c>
      <c r="E55" s="387">
        <v>908</v>
      </c>
      <c r="F55" s="386">
        <v>757</v>
      </c>
      <c r="G55" s="339">
        <v>70.22263450834879</v>
      </c>
      <c r="H55" s="527">
        <v>587</v>
      </c>
      <c r="I55" s="332">
        <v>64.647577092511014</v>
      </c>
      <c r="J55" s="357">
        <v>12</v>
      </c>
      <c r="K55" s="260">
        <v>63.325991189427313</v>
      </c>
      <c r="M55" s="359" t="s">
        <v>188</v>
      </c>
      <c r="N55" s="247">
        <v>885</v>
      </c>
      <c r="O55" s="268">
        <v>1078</v>
      </c>
      <c r="P55" s="263">
        <v>21.807909604519764</v>
      </c>
      <c r="Q55" s="334">
        <v>639</v>
      </c>
      <c r="R55" s="268">
        <v>757</v>
      </c>
      <c r="S55" s="335">
        <v>18.466353677621285</v>
      </c>
      <c r="T55" s="267">
        <v>482</v>
      </c>
      <c r="U55" s="268">
        <v>587</v>
      </c>
      <c r="V55" s="263">
        <v>21.784232365145215</v>
      </c>
      <c r="AM55"/>
    </row>
    <row r="56" spans="2:39" x14ac:dyDescent="0.25">
      <c r="B56" s="359" t="s">
        <v>189</v>
      </c>
      <c r="C56" s="386">
        <v>1317</v>
      </c>
      <c r="D56" s="387">
        <v>58</v>
      </c>
      <c r="E56" s="387">
        <v>710</v>
      </c>
      <c r="F56" s="386">
        <v>900</v>
      </c>
      <c r="G56" s="339">
        <v>68.337129840546694</v>
      </c>
      <c r="H56" s="527">
        <v>293</v>
      </c>
      <c r="I56" s="332">
        <v>41.267605633802816</v>
      </c>
      <c r="J56" s="357">
        <v>22</v>
      </c>
      <c r="K56" s="260">
        <v>38.16901408450704</v>
      </c>
      <c r="M56" s="359" t="s">
        <v>189</v>
      </c>
      <c r="N56" s="247">
        <v>1158</v>
      </c>
      <c r="O56" s="268">
        <v>1317</v>
      </c>
      <c r="P56" s="263">
        <v>13.730569948186528</v>
      </c>
      <c r="Q56" s="334">
        <v>803</v>
      </c>
      <c r="R56" s="268">
        <v>900</v>
      </c>
      <c r="S56" s="335">
        <v>12.079701120797012</v>
      </c>
      <c r="T56" s="267">
        <v>261</v>
      </c>
      <c r="U56" s="268">
        <v>293</v>
      </c>
      <c r="V56" s="263">
        <v>12.260536398467423</v>
      </c>
      <c r="AM56"/>
    </row>
    <row r="57" spans="2:39" x14ac:dyDescent="0.25">
      <c r="B57" s="359" t="s">
        <v>190</v>
      </c>
      <c r="C57" s="386">
        <v>739</v>
      </c>
      <c r="D57" s="387">
        <v>25</v>
      </c>
      <c r="E57" s="387">
        <v>301</v>
      </c>
      <c r="F57" s="386">
        <v>654</v>
      </c>
      <c r="G57" s="339">
        <v>88.497970230040593</v>
      </c>
      <c r="H57" s="527">
        <v>216</v>
      </c>
      <c r="I57" s="332">
        <v>71.760797342192689</v>
      </c>
      <c r="J57" s="357">
        <v>13</v>
      </c>
      <c r="K57" s="260">
        <v>67.441860465116278</v>
      </c>
      <c r="M57" s="359" t="s">
        <v>190</v>
      </c>
      <c r="N57" s="247">
        <v>755</v>
      </c>
      <c r="O57" s="268">
        <v>739</v>
      </c>
      <c r="P57" s="263">
        <v>-2.1192052980132559</v>
      </c>
      <c r="Q57" s="334">
        <v>683</v>
      </c>
      <c r="R57" s="268">
        <v>654</v>
      </c>
      <c r="S57" s="335">
        <v>-4.2459736456808201</v>
      </c>
      <c r="T57" s="267">
        <v>271</v>
      </c>
      <c r="U57" s="268">
        <v>216</v>
      </c>
      <c r="V57" s="263">
        <v>-20.295202952029527</v>
      </c>
      <c r="AM57"/>
    </row>
    <row r="58" spans="2:39" x14ac:dyDescent="0.25">
      <c r="B58" s="359" t="s">
        <v>191</v>
      </c>
      <c r="C58" s="386">
        <v>1955</v>
      </c>
      <c r="D58" s="387">
        <v>24</v>
      </c>
      <c r="E58" s="387">
        <v>1353</v>
      </c>
      <c r="F58" s="386">
        <v>1551</v>
      </c>
      <c r="G58" s="339">
        <v>79.33503836317135</v>
      </c>
      <c r="H58" s="527">
        <v>949</v>
      </c>
      <c r="I58" s="332">
        <v>70.140428677014043</v>
      </c>
      <c r="J58" s="357">
        <v>12</v>
      </c>
      <c r="K58" s="260">
        <v>69.253510716925348</v>
      </c>
      <c r="M58" s="359" t="s">
        <v>191</v>
      </c>
      <c r="N58" s="247">
        <v>1827</v>
      </c>
      <c r="O58" s="268">
        <v>1955</v>
      </c>
      <c r="P58" s="263">
        <v>7.0060207991242436</v>
      </c>
      <c r="Q58" s="334">
        <v>1489</v>
      </c>
      <c r="R58" s="268">
        <v>1551</v>
      </c>
      <c r="S58" s="335">
        <v>4.1638683680322401</v>
      </c>
      <c r="T58" s="267">
        <v>837</v>
      </c>
      <c r="U58" s="268">
        <v>949</v>
      </c>
      <c r="V58" s="263">
        <v>13.381123058542414</v>
      </c>
      <c r="AM58"/>
    </row>
    <row r="59" spans="2:39" ht="15.75" thickBot="1" x14ac:dyDescent="0.3">
      <c r="B59" s="359" t="s">
        <v>192</v>
      </c>
      <c r="C59" s="528">
        <v>1045</v>
      </c>
      <c r="D59" s="529">
        <v>33</v>
      </c>
      <c r="E59" s="529">
        <v>563</v>
      </c>
      <c r="F59" s="528">
        <v>885</v>
      </c>
      <c r="G59" s="339">
        <v>84.688995215310996</v>
      </c>
      <c r="H59" s="530">
        <v>403</v>
      </c>
      <c r="I59" s="340">
        <v>71.580817051509769</v>
      </c>
      <c r="J59" s="531">
        <v>7</v>
      </c>
      <c r="K59" s="370">
        <v>70.33747779751333</v>
      </c>
      <c r="M59" s="359" t="s">
        <v>192</v>
      </c>
      <c r="N59" s="271">
        <v>1095</v>
      </c>
      <c r="O59" s="441">
        <v>1045</v>
      </c>
      <c r="P59" s="293">
        <v>-4.5662100456621033</v>
      </c>
      <c r="Q59" s="540">
        <v>973</v>
      </c>
      <c r="R59" s="441">
        <v>885</v>
      </c>
      <c r="S59" s="542">
        <v>-9.044193216855092</v>
      </c>
      <c r="T59" s="314">
        <v>251</v>
      </c>
      <c r="U59" s="441">
        <v>403</v>
      </c>
      <c r="V59" s="293">
        <v>60.557768924302792</v>
      </c>
      <c r="AM59"/>
    </row>
    <row r="60" spans="2:39" ht="17.25" customHeight="1" thickBot="1" x14ac:dyDescent="0.3">
      <c r="B60" s="283" t="s">
        <v>14</v>
      </c>
      <c r="C60" s="532">
        <v>55131</v>
      </c>
      <c r="D60" s="532">
        <v>1990</v>
      </c>
      <c r="E60" s="532">
        <v>34917</v>
      </c>
      <c r="F60" s="533">
        <v>39660</v>
      </c>
      <c r="G60" s="534">
        <v>71.937748272296901</v>
      </c>
      <c r="H60" s="532">
        <v>19446</v>
      </c>
      <c r="I60" s="535">
        <v>55.692069765443762</v>
      </c>
      <c r="J60" s="532">
        <v>1211</v>
      </c>
      <c r="K60" s="536">
        <v>52.223845118423696</v>
      </c>
      <c r="M60" s="368" t="s">
        <v>14</v>
      </c>
      <c r="N60" s="442">
        <v>54250</v>
      </c>
      <c r="O60" s="345">
        <v>55131</v>
      </c>
      <c r="P60" s="543">
        <v>1.6239631336405438</v>
      </c>
      <c r="Q60" s="442">
        <v>39634</v>
      </c>
      <c r="R60" s="345">
        <v>39660</v>
      </c>
      <c r="S60" s="543">
        <v>6.5600242216262927E-2</v>
      </c>
      <c r="T60" s="442">
        <v>20170</v>
      </c>
      <c r="U60" s="345">
        <v>19446</v>
      </c>
      <c r="V60" s="305">
        <v>-3.5894893406048567</v>
      </c>
      <c r="AM60"/>
    </row>
    <row r="61" spans="2:39" ht="12.75" customHeight="1" x14ac:dyDescent="0.25">
      <c r="AM61"/>
    </row>
    <row r="62" spans="2:39" ht="26.25" customHeight="1" x14ac:dyDescent="0.25">
      <c r="B62" s="7214" t="s">
        <v>198</v>
      </c>
      <c r="C62" s="7214"/>
      <c r="D62" s="7214"/>
      <c r="E62" s="7214"/>
      <c r="F62" s="7214"/>
      <c r="G62" s="7214"/>
      <c r="H62" s="7214"/>
      <c r="AM62"/>
    </row>
    <row r="63" spans="2:39" ht="12" customHeight="1" thickBot="1" x14ac:dyDescent="0.3">
      <c r="B63" s="2139"/>
      <c r="C63" s="2139"/>
      <c r="D63" s="2139"/>
      <c r="E63" s="2139"/>
      <c r="F63" s="2139"/>
      <c r="G63" s="2139"/>
      <c r="H63" s="2139"/>
      <c r="AM63"/>
    </row>
    <row r="64" spans="2:39" ht="15" customHeight="1" x14ac:dyDescent="0.25">
      <c r="B64" s="7201" t="s">
        <v>197</v>
      </c>
      <c r="C64" s="484" t="s">
        <v>169</v>
      </c>
      <c r="D64" s="485"/>
      <c r="E64" s="486"/>
      <c r="F64" s="7197" t="s">
        <v>170</v>
      </c>
      <c r="G64" s="7198"/>
      <c r="H64" s="7199"/>
      <c r="AM64"/>
    </row>
    <row r="65" spans="2:39" ht="22.5" customHeight="1" thickBot="1" x14ac:dyDescent="0.3">
      <c r="B65" s="7159"/>
      <c r="C65" s="487" t="s">
        <v>1</v>
      </c>
      <c r="D65" s="488" t="s">
        <v>2360</v>
      </c>
      <c r="E65" s="490" t="s">
        <v>144</v>
      </c>
      <c r="F65" s="487" t="s">
        <v>1</v>
      </c>
      <c r="G65" s="488" t="s">
        <v>2360</v>
      </c>
      <c r="H65" s="490" t="s">
        <v>144</v>
      </c>
      <c r="AM65"/>
    </row>
    <row r="66" spans="2:39" ht="15.75" thickBot="1" x14ac:dyDescent="0.3">
      <c r="B66" s="518" t="s">
        <v>173</v>
      </c>
      <c r="C66" s="544">
        <v>60.964467005076138</v>
      </c>
      <c r="D66" s="545">
        <v>62.316354687150422</v>
      </c>
      <c r="E66" s="347">
        <v>1.3518876820742847</v>
      </c>
      <c r="F66" s="491">
        <v>46.644860739419173</v>
      </c>
      <c r="G66" s="545">
        <v>48.747337458160054</v>
      </c>
      <c r="H66" s="346">
        <v>2.1024767187408813</v>
      </c>
      <c r="AM66"/>
    </row>
    <row r="67" spans="2:39" x14ac:dyDescent="0.25">
      <c r="B67" s="353" t="s">
        <v>174</v>
      </c>
      <c r="C67" s="491">
        <v>78.251994804230833</v>
      </c>
      <c r="D67" s="492">
        <v>75.404300693086896</v>
      </c>
      <c r="E67" s="539">
        <v>-2.8476941111439373</v>
      </c>
      <c r="F67" s="491">
        <v>64.355231143552317</v>
      </c>
      <c r="G67" s="492">
        <v>59.377751687701789</v>
      </c>
      <c r="H67" s="355">
        <v>-4.9774794558505278</v>
      </c>
      <c r="AM67"/>
    </row>
    <row r="68" spans="2:39" x14ac:dyDescent="0.25">
      <c r="B68" s="359" t="s">
        <v>175</v>
      </c>
      <c r="C68" s="495">
        <v>68.456226331031417</v>
      </c>
      <c r="D68" s="496">
        <v>63.512608792680204</v>
      </c>
      <c r="E68" s="335">
        <v>-4.9436175383512122</v>
      </c>
      <c r="F68" s="495">
        <v>58.896952104499277</v>
      </c>
      <c r="G68" s="496">
        <v>51.281287246722286</v>
      </c>
      <c r="H68" s="263">
        <v>-7.6156648577769914</v>
      </c>
      <c r="AM68"/>
    </row>
    <row r="69" spans="2:39" x14ac:dyDescent="0.25">
      <c r="B69" s="359" t="s">
        <v>176</v>
      </c>
      <c r="C69" s="495">
        <v>85.161290322580641</v>
      </c>
      <c r="D69" s="496">
        <v>80.592193808882911</v>
      </c>
      <c r="E69" s="335">
        <v>-4.5690965136977297</v>
      </c>
      <c r="F69" s="495">
        <v>76.561807709348699</v>
      </c>
      <c r="G69" s="496">
        <v>72.637571157495245</v>
      </c>
      <c r="H69" s="263">
        <v>-3.9242365518534541</v>
      </c>
      <c r="AM69"/>
    </row>
    <row r="70" spans="2:39" ht="13.5" customHeight="1" thickBot="1" x14ac:dyDescent="0.3">
      <c r="B70" s="373" t="s">
        <v>177</v>
      </c>
      <c r="C70" s="546">
        <v>66.954095866091805</v>
      </c>
      <c r="D70" s="547">
        <v>61.96990424076607</v>
      </c>
      <c r="E70" s="541">
        <v>-4.9841916253257352</v>
      </c>
      <c r="F70" s="546">
        <v>59.319388073680926</v>
      </c>
      <c r="G70" s="547">
        <v>49.158741770299926</v>
      </c>
      <c r="H70" s="367">
        <v>-10.160646303381</v>
      </c>
      <c r="AM70"/>
    </row>
    <row r="71" spans="2:39" x14ac:dyDescent="0.25">
      <c r="B71" s="353" t="s">
        <v>178</v>
      </c>
      <c r="C71" s="491">
        <v>87.703180212014132</v>
      </c>
      <c r="D71" s="492">
        <v>83.806451612903217</v>
      </c>
      <c r="E71" s="539">
        <v>-3.8967285991109151</v>
      </c>
      <c r="F71" s="491">
        <v>57.664233576642332</v>
      </c>
      <c r="G71" s="492">
        <v>52.641509433962263</v>
      </c>
      <c r="H71" s="355">
        <v>-5.0227241426800688</v>
      </c>
      <c r="AM71"/>
    </row>
    <row r="72" spans="2:39" x14ac:dyDescent="0.25">
      <c r="B72" s="359" t="s">
        <v>179</v>
      </c>
      <c r="C72" s="495">
        <v>83.686176836861776</v>
      </c>
      <c r="D72" s="496">
        <v>88.895058300943916</v>
      </c>
      <c r="E72" s="335">
        <v>5.2088814640821397</v>
      </c>
      <c r="F72" s="495">
        <v>72.565445026178011</v>
      </c>
      <c r="G72" s="496">
        <v>63.302752293577981</v>
      </c>
      <c r="H72" s="263">
        <v>-9.2626927326000299</v>
      </c>
      <c r="AM72"/>
    </row>
    <row r="73" spans="2:39" x14ac:dyDescent="0.25">
      <c r="B73" s="359" t="s">
        <v>180</v>
      </c>
      <c r="C73" s="495">
        <v>79.791572270049841</v>
      </c>
      <c r="D73" s="496">
        <v>80.850091407678249</v>
      </c>
      <c r="E73" s="335">
        <v>1.0585191376284087</v>
      </c>
      <c r="F73" s="495">
        <v>57.96418473138548</v>
      </c>
      <c r="G73" s="496">
        <v>54.946236559139784</v>
      </c>
      <c r="H73" s="263">
        <v>-3.0179481722456956</v>
      </c>
      <c r="AM73"/>
    </row>
    <row r="74" spans="2:39" x14ac:dyDescent="0.25">
      <c r="B74" s="359" t="s">
        <v>181</v>
      </c>
      <c r="C74" s="495">
        <v>73.791044776119406</v>
      </c>
      <c r="D74" s="496">
        <v>77.875586854460096</v>
      </c>
      <c r="E74" s="335">
        <v>4.0845420783406894</v>
      </c>
      <c r="F74" s="495">
        <v>60.627802690582953</v>
      </c>
      <c r="G74" s="496">
        <v>66.429207479964376</v>
      </c>
      <c r="H74" s="263">
        <v>5.8014047893814222</v>
      </c>
      <c r="AM74"/>
    </row>
    <row r="75" spans="2:39" ht="12.75" customHeight="1" x14ac:dyDescent="0.25">
      <c r="B75" s="359" t="s">
        <v>182</v>
      </c>
      <c r="C75" s="495">
        <v>82.778517532179322</v>
      </c>
      <c r="D75" s="496">
        <v>80.218068535825552</v>
      </c>
      <c r="E75" s="335">
        <v>-2.5604489963537702</v>
      </c>
      <c r="F75" s="495">
        <v>66.780821917808225</v>
      </c>
      <c r="G75" s="496">
        <v>56.851642129105315</v>
      </c>
      <c r="H75" s="263">
        <v>-9.9291797887029105</v>
      </c>
      <c r="AM75"/>
    </row>
    <row r="76" spans="2:39" ht="20.25" customHeight="1" thickBot="1" x14ac:dyDescent="0.3">
      <c r="B76" s="373" t="s">
        <v>183</v>
      </c>
      <c r="C76" s="546">
        <v>68.148395721925141</v>
      </c>
      <c r="D76" s="547">
        <v>66.479575927658246</v>
      </c>
      <c r="E76" s="541">
        <v>-1.668819794266895</v>
      </c>
      <c r="F76" s="546">
        <v>44.560791157649795</v>
      </c>
      <c r="G76" s="547">
        <v>47.044334975369459</v>
      </c>
      <c r="H76" s="367">
        <v>2.4835438177196636</v>
      </c>
      <c r="AM76"/>
    </row>
    <row r="77" spans="2:39" ht="12.75" customHeight="1" x14ac:dyDescent="0.25">
      <c r="B77" s="372" t="s">
        <v>184</v>
      </c>
      <c r="C77" s="548">
        <v>78.938775510204081</v>
      </c>
      <c r="D77" s="549">
        <v>77.326440177252593</v>
      </c>
      <c r="E77" s="337">
        <v>-1.6123353329514885</v>
      </c>
      <c r="F77" s="548">
        <v>49.312377210216106</v>
      </c>
      <c r="G77" s="549">
        <v>41.965973534971646</v>
      </c>
      <c r="H77" s="256">
        <v>-7.3464036752444599</v>
      </c>
      <c r="AM77"/>
    </row>
    <row r="78" spans="2:39" x14ac:dyDescent="0.25">
      <c r="B78" s="359" t="s">
        <v>185</v>
      </c>
      <c r="C78" s="495">
        <v>73.891317926296068</v>
      </c>
      <c r="D78" s="496">
        <v>72.422208663819404</v>
      </c>
      <c r="E78" s="335">
        <v>-1.469109262476664</v>
      </c>
      <c r="F78" s="495">
        <v>56.862745098039213</v>
      </c>
      <c r="G78" s="496">
        <v>53.877551020408163</v>
      </c>
      <c r="H78" s="263">
        <v>-2.9851940776310499</v>
      </c>
      <c r="AM78"/>
    </row>
    <row r="79" spans="2:39" ht="15" hidden="1" customHeight="1" x14ac:dyDescent="0.25">
      <c r="B79" s="359" t="s">
        <v>186</v>
      </c>
      <c r="C79" s="495">
        <v>88.75997099347353</v>
      </c>
      <c r="D79" s="496">
        <v>86.453674121405754</v>
      </c>
      <c r="E79" s="337">
        <v>-2.3062968720677759</v>
      </c>
      <c r="F79" s="495">
        <v>83.735571878279117</v>
      </c>
      <c r="G79" s="496">
        <v>79.256360078277893</v>
      </c>
      <c r="H79" s="256">
        <v>-4.4792118000012238</v>
      </c>
      <c r="AM79"/>
    </row>
    <row r="80" spans="2:39" x14ac:dyDescent="0.25">
      <c r="B80" s="359" t="s">
        <v>187</v>
      </c>
      <c r="C80" s="495">
        <v>81.318681318681314</v>
      </c>
      <c r="D80" s="496">
        <v>80.697278911564624</v>
      </c>
      <c r="E80" s="335">
        <v>-0.62140240711669037</v>
      </c>
      <c r="F80" s="495">
        <v>54.278728606356964</v>
      </c>
      <c r="G80" s="496">
        <v>56.262042389210023</v>
      </c>
      <c r="H80" s="263">
        <v>1.9833137828530596</v>
      </c>
      <c r="AM80"/>
    </row>
    <row r="81" spans="2:39" x14ac:dyDescent="0.25">
      <c r="B81" s="359" t="s">
        <v>188</v>
      </c>
      <c r="C81" s="495">
        <v>72.203389830508485</v>
      </c>
      <c r="D81" s="496">
        <v>70.22263450834879</v>
      </c>
      <c r="E81" s="335">
        <v>-1.9807553221596947</v>
      </c>
      <c r="F81" s="495">
        <v>66.208791208791212</v>
      </c>
      <c r="G81" s="496">
        <v>64.647577092511014</v>
      </c>
      <c r="H81" s="263">
        <v>-1.5612141162801976</v>
      </c>
      <c r="AM81"/>
    </row>
    <row r="82" spans="2:39" x14ac:dyDescent="0.25">
      <c r="B82" s="359" t="s">
        <v>189</v>
      </c>
      <c r="C82" s="495">
        <v>69.343696027633854</v>
      </c>
      <c r="D82" s="496">
        <v>68.337129840546694</v>
      </c>
      <c r="E82" s="335">
        <v>-1.0065661870871594</v>
      </c>
      <c r="F82" s="495">
        <v>42.370129870129873</v>
      </c>
      <c r="G82" s="496">
        <v>41.267605633802816</v>
      </c>
      <c r="H82" s="263">
        <v>-1.1025242363270564</v>
      </c>
      <c r="AM82"/>
    </row>
    <row r="83" spans="2:39" x14ac:dyDescent="0.25">
      <c r="B83" s="359" t="s">
        <v>190</v>
      </c>
      <c r="C83" s="495">
        <v>90.463576158940398</v>
      </c>
      <c r="D83" s="496">
        <v>88.497970230040593</v>
      </c>
      <c r="E83" s="335">
        <v>-1.9656059288998051</v>
      </c>
      <c r="F83" s="495">
        <v>79.008746355685133</v>
      </c>
      <c r="G83" s="496">
        <v>71.760797342192689</v>
      </c>
      <c r="H83" s="263">
        <v>-7.2479490134924447</v>
      </c>
      <c r="AM83"/>
    </row>
    <row r="84" spans="2:39" x14ac:dyDescent="0.25">
      <c r="B84" s="359" t="s">
        <v>191</v>
      </c>
      <c r="C84" s="495">
        <v>81.499726327312544</v>
      </c>
      <c r="D84" s="496">
        <v>79.33503836317135</v>
      </c>
      <c r="E84" s="335">
        <v>-2.1646879641411942</v>
      </c>
      <c r="F84" s="495">
        <v>71.234042553191486</v>
      </c>
      <c r="G84" s="496">
        <v>70.140428677014043</v>
      </c>
      <c r="H84" s="263">
        <v>-1.093613876177443</v>
      </c>
      <c r="AM84"/>
    </row>
    <row r="85" spans="2:39" ht="15.75" thickBot="1" x14ac:dyDescent="0.3">
      <c r="B85" s="359" t="s">
        <v>192</v>
      </c>
      <c r="C85" s="505">
        <v>88.858447488584474</v>
      </c>
      <c r="D85" s="506">
        <v>84.688995215310996</v>
      </c>
      <c r="E85" s="542">
        <v>-4.1694522732734782</v>
      </c>
      <c r="F85" s="505">
        <v>67.292225201072384</v>
      </c>
      <c r="G85" s="506">
        <v>71.580817051509769</v>
      </c>
      <c r="H85" s="293">
        <v>4.2885918504373848</v>
      </c>
      <c r="AM85"/>
    </row>
    <row r="86" spans="2:39" ht="15.75" thickBot="1" x14ac:dyDescent="0.3">
      <c r="B86" s="283" t="s">
        <v>14</v>
      </c>
      <c r="C86" s="550">
        <v>73.058064516129022</v>
      </c>
      <c r="D86" s="545">
        <v>71.937748272296901</v>
      </c>
      <c r="E86" s="363">
        <v>-1.1203162438321215</v>
      </c>
      <c r="F86" s="550">
        <v>57.983096648076817</v>
      </c>
      <c r="G86" s="545">
        <v>55.692069765443762</v>
      </c>
      <c r="H86" s="363">
        <v>-2.2910268826330551</v>
      </c>
      <c r="AM86"/>
    </row>
    <row r="87" spans="2:39" x14ac:dyDescent="0.25">
      <c r="AM87"/>
    </row>
    <row r="88" spans="2:39" ht="14.25" customHeight="1" thickBot="1" x14ac:dyDescent="0.3">
      <c r="B88" s="7211" t="s">
        <v>204</v>
      </c>
      <c r="C88" s="7211"/>
      <c r="D88" s="7211"/>
      <c r="E88" s="7211"/>
      <c r="F88" s="7211"/>
      <c r="G88" s="7211"/>
      <c r="AM88"/>
    </row>
    <row r="89" spans="2:39" ht="14.25" customHeight="1" thickBot="1" x14ac:dyDescent="0.3">
      <c r="B89" s="2140"/>
      <c r="C89" s="2140"/>
      <c r="D89" s="2140"/>
      <c r="E89" s="2140"/>
      <c r="F89" s="2140"/>
      <c r="G89" s="2140"/>
      <c r="AM89"/>
    </row>
    <row r="90" spans="2:39" ht="13.5" customHeight="1" x14ac:dyDescent="0.25">
      <c r="B90" s="7174" t="s">
        <v>199</v>
      </c>
      <c r="C90" s="378"/>
      <c r="D90" s="379" t="s">
        <v>114</v>
      </c>
      <c r="E90" s="389"/>
      <c r="F90" s="7210" t="s">
        <v>166</v>
      </c>
      <c r="G90" s="7210" t="s">
        <v>167</v>
      </c>
      <c r="AM90"/>
    </row>
    <row r="91" spans="2:39" ht="15.75" thickBot="1" x14ac:dyDescent="0.3">
      <c r="B91" s="7175"/>
      <c r="C91" s="551" t="s">
        <v>119</v>
      </c>
      <c r="D91" s="552" t="s">
        <v>120</v>
      </c>
      <c r="E91" s="553" t="s">
        <v>121</v>
      </c>
      <c r="F91" s="7207"/>
      <c r="G91" s="7207"/>
      <c r="AM91"/>
    </row>
    <row r="92" spans="2:39" ht="15.75" customHeight="1" thickBot="1" x14ac:dyDescent="0.3">
      <c r="B92" s="589" t="s">
        <v>200</v>
      </c>
      <c r="C92" s="401">
        <v>24.322069253233209</v>
      </c>
      <c r="D92" s="466">
        <v>14.472361809045225</v>
      </c>
      <c r="E92" s="289">
        <v>28.235529971074264</v>
      </c>
      <c r="F92" s="555">
        <v>21.069087241553202</v>
      </c>
      <c r="G92" s="468">
        <v>24.714594261030545</v>
      </c>
      <c r="AM92"/>
    </row>
    <row r="93" spans="2:39" hidden="1" x14ac:dyDescent="0.25">
      <c r="B93" s="377" t="s">
        <v>174</v>
      </c>
      <c r="C93" s="557">
        <v>10.206598828245452</v>
      </c>
      <c r="D93" s="558">
        <v>10.150753768844222</v>
      </c>
      <c r="E93" s="365">
        <v>9.7574247501217162</v>
      </c>
      <c r="F93" s="559">
        <v>10.698436712052446</v>
      </c>
      <c r="G93" s="560">
        <v>10.403167746580273</v>
      </c>
      <c r="AM93"/>
    </row>
    <row r="94" spans="2:39" x14ac:dyDescent="0.25">
      <c r="B94" s="590" t="s">
        <v>175</v>
      </c>
      <c r="C94" s="562">
        <v>8.127913515082259</v>
      </c>
      <c r="D94" s="563">
        <v>3.8190954773869348</v>
      </c>
      <c r="E94" s="260">
        <v>9.6113640919895751</v>
      </c>
      <c r="F94" s="564">
        <v>7.1759959657085215</v>
      </c>
      <c r="G94" s="565">
        <v>8.8501491309266687</v>
      </c>
      <c r="AM94"/>
    </row>
    <row r="95" spans="2:39" x14ac:dyDescent="0.25">
      <c r="B95" s="590" t="s">
        <v>176</v>
      </c>
      <c r="C95" s="562">
        <v>6.7384955832471753</v>
      </c>
      <c r="D95" s="563">
        <v>5.025125628140704</v>
      </c>
      <c r="E95" s="260">
        <v>7.5464673368273338</v>
      </c>
      <c r="F95" s="564">
        <v>7.5491679273827534</v>
      </c>
      <c r="G95" s="565">
        <v>9.8426411601357611</v>
      </c>
      <c r="AM95"/>
    </row>
    <row r="96" spans="2:39" ht="15.75" thickBot="1" x14ac:dyDescent="0.3">
      <c r="B96" s="591" t="s">
        <v>177</v>
      </c>
      <c r="C96" s="567">
        <v>6.6296638914585255</v>
      </c>
      <c r="D96" s="568">
        <v>4.1206030150753765</v>
      </c>
      <c r="E96" s="374">
        <v>7.8299968496720798</v>
      </c>
      <c r="F96" s="569">
        <v>5.7110438729198183</v>
      </c>
      <c r="G96" s="570">
        <v>6.911447084233262</v>
      </c>
      <c r="AM96"/>
    </row>
    <row r="97" spans="2:39" ht="15.75" thickBot="1" x14ac:dyDescent="0.3">
      <c r="B97" s="592" t="s">
        <v>201</v>
      </c>
      <c r="C97" s="572">
        <v>31.702671818033412</v>
      </c>
      <c r="D97" s="572">
        <v>23.115577889447238</v>
      </c>
      <c r="E97" s="572">
        <v>34.745253028610705</v>
      </c>
      <c r="F97" s="573">
        <v>31.134644478063539</v>
      </c>
      <c r="G97" s="574">
        <v>36.007405121875962</v>
      </c>
      <c r="AM97"/>
    </row>
    <row r="98" spans="2:39" x14ac:dyDescent="0.25">
      <c r="B98" s="377" t="s">
        <v>178</v>
      </c>
      <c r="C98" s="557">
        <v>2.8114853712067625</v>
      </c>
      <c r="D98" s="557">
        <v>6.733668341708543</v>
      </c>
      <c r="E98" s="557">
        <v>1.5178852707850043</v>
      </c>
      <c r="F98" s="559">
        <v>3.2753403933434191</v>
      </c>
      <c r="G98" s="560">
        <v>1.4347423634680654</v>
      </c>
      <c r="AM98"/>
    </row>
    <row r="99" spans="2:39" x14ac:dyDescent="0.25">
      <c r="B99" s="593" t="s">
        <v>179</v>
      </c>
      <c r="C99" s="576">
        <v>3.2667646151892762</v>
      </c>
      <c r="D99" s="576">
        <v>10</v>
      </c>
      <c r="E99" s="576">
        <v>1.5608442878826934</v>
      </c>
      <c r="F99" s="577">
        <v>4.0368129097327277</v>
      </c>
      <c r="G99" s="578">
        <v>1.7741437827830917</v>
      </c>
      <c r="AM99"/>
    </row>
    <row r="100" spans="2:39" x14ac:dyDescent="0.25">
      <c r="B100" s="590" t="s">
        <v>180</v>
      </c>
      <c r="C100" s="562">
        <v>3.9687290272260616</v>
      </c>
      <c r="D100" s="562">
        <v>5.6783919597989954</v>
      </c>
      <c r="E100" s="562">
        <v>2.6634590600567059</v>
      </c>
      <c r="F100" s="564">
        <v>4.4604135148764499</v>
      </c>
      <c r="G100" s="565">
        <v>2.6277897768178549</v>
      </c>
      <c r="AM100"/>
    </row>
    <row r="101" spans="2:39" ht="15.75" customHeight="1" x14ac:dyDescent="0.25">
      <c r="B101" s="590" t="s">
        <v>181</v>
      </c>
      <c r="C101" s="562">
        <v>3.0908200467976275</v>
      </c>
      <c r="D101" s="562">
        <v>1.0552763819095476</v>
      </c>
      <c r="E101" s="562">
        <v>3.2161984133803023</v>
      </c>
      <c r="F101" s="564">
        <v>3.3459404942007063</v>
      </c>
      <c r="G101" s="565">
        <v>3.8362645274092362</v>
      </c>
      <c r="AM101"/>
    </row>
    <row r="102" spans="2:39" ht="21.75" customHeight="1" x14ac:dyDescent="0.25">
      <c r="B102" s="590" t="s">
        <v>182</v>
      </c>
      <c r="C102" s="562">
        <v>3.4934973064156285</v>
      </c>
      <c r="D102" s="562">
        <v>12.412060301507537</v>
      </c>
      <c r="E102" s="562">
        <v>2.5288541398172808</v>
      </c>
      <c r="F102" s="564">
        <v>3.8956127080181542</v>
      </c>
      <c r="G102" s="565">
        <v>2.5815077650930784</v>
      </c>
      <c r="AM102"/>
    </row>
    <row r="103" spans="2:39" ht="12.75" customHeight="1" thickBot="1" x14ac:dyDescent="0.3">
      <c r="B103" s="591" t="s">
        <v>183</v>
      </c>
      <c r="C103" s="567">
        <v>5.8170539261032816</v>
      </c>
      <c r="D103" s="567">
        <v>5.4271356783919593</v>
      </c>
      <c r="E103" s="567">
        <v>5.8137869805538855</v>
      </c>
      <c r="F103" s="569">
        <v>5.3756933938477056</v>
      </c>
      <c r="G103" s="570">
        <v>4.9110356885734854</v>
      </c>
      <c r="AM103"/>
    </row>
    <row r="104" spans="2:39" ht="15.75" thickBot="1" x14ac:dyDescent="0.3">
      <c r="B104" s="592" t="s">
        <v>202</v>
      </c>
      <c r="C104" s="572">
        <v>22.448350292938638</v>
      </c>
      <c r="D104" s="579">
        <v>41.306532663316581</v>
      </c>
      <c r="E104" s="371">
        <v>17.301028152475872</v>
      </c>
      <c r="F104" s="573">
        <v>24.389813414019162</v>
      </c>
      <c r="G104" s="574">
        <v>17.165483904144814</v>
      </c>
      <c r="AM104"/>
    </row>
    <row r="105" spans="2:39" x14ac:dyDescent="0.25">
      <c r="B105" s="377" t="s">
        <v>184</v>
      </c>
      <c r="C105" s="557">
        <v>2.4559685113638428</v>
      </c>
      <c r="D105" s="557">
        <v>1.2060301507537687</v>
      </c>
      <c r="E105" s="557">
        <v>1.5150213363118252</v>
      </c>
      <c r="F105" s="559">
        <v>2.6399394856278366</v>
      </c>
      <c r="G105" s="560">
        <v>1.1416229558778155</v>
      </c>
      <c r="AM105"/>
    </row>
    <row r="106" spans="2:39" x14ac:dyDescent="0.25">
      <c r="B106" s="593" t="s">
        <v>185</v>
      </c>
      <c r="C106" s="576">
        <v>2.9729190473599245</v>
      </c>
      <c r="D106" s="576">
        <v>7.9899497487437188</v>
      </c>
      <c r="E106" s="576">
        <v>2.8066557837156685</v>
      </c>
      <c r="F106" s="577">
        <v>2.9929399899142712</v>
      </c>
      <c r="G106" s="578">
        <v>2.7152113545202097</v>
      </c>
      <c r="AM106"/>
    </row>
    <row r="107" spans="2:39" x14ac:dyDescent="0.25">
      <c r="B107" s="590" t="s">
        <v>186</v>
      </c>
      <c r="C107" s="562">
        <v>2.8386932941539245</v>
      </c>
      <c r="D107" s="562">
        <v>0.55276381909547745</v>
      </c>
      <c r="E107" s="562">
        <v>2.9269410315891973</v>
      </c>
      <c r="F107" s="564">
        <v>3.4114977307110439</v>
      </c>
      <c r="G107" s="565">
        <v>4.1653810552298669</v>
      </c>
      <c r="AM107"/>
    </row>
    <row r="108" spans="2:39" x14ac:dyDescent="0.25">
      <c r="B108" s="590" t="s">
        <v>187</v>
      </c>
      <c r="C108" s="562">
        <v>2.1331011590575177</v>
      </c>
      <c r="D108" s="562">
        <v>2.562814070351759</v>
      </c>
      <c r="E108" s="562">
        <v>1.4863819915800327</v>
      </c>
      <c r="F108" s="564">
        <v>2.3928391326273326</v>
      </c>
      <c r="G108" s="565">
        <v>1.5015941581816312</v>
      </c>
      <c r="AM108"/>
    </row>
    <row r="109" spans="2:39" ht="12.75" customHeight="1" x14ac:dyDescent="0.25">
      <c r="B109" s="590" t="s">
        <v>188</v>
      </c>
      <c r="C109" s="562">
        <v>1.9553427291360577</v>
      </c>
      <c r="D109" s="562">
        <v>1.7587939698492463</v>
      </c>
      <c r="E109" s="562">
        <v>2.6004525016467621</v>
      </c>
      <c r="F109" s="564">
        <v>1.9087241553202219</v>
      </c>
      <c r="G109" s="565">
        <v>3.0186156536048543</v>
      </c>
      <c r="AM109"/>
    </row>
    <row r="110" spans="2:39" x14ac:dyDescent="0.25">
      <c r="B110" s="590" t="s">
        <v>189</v>
      </c>
      <c r="C110" s="562">
        <v>2.3888556347608425</v>
      </c>
      <c r="D110" s="562">
        <v>2.9145728643216082</v>
      </c>
      <c r="E110" s="562">
        <v>2.0333934759572703</v>
      </c>
      <c r="F110" s="564">
        <v>2.2692889561270801</v>
      </c>
      <c r="G110" s="565">
        <v>1.5067366039288286</v>
      </c>
      <c r="AM110"/>
    </row>
    <row r="111" spans="2:39" x14ac:dyDescent="0.25">
      <c r="B111" s="590" t="s">
        <v>190</v>
      </c>
      <c r="C111" s="562">
        <v>1.3404436705301919</v>
      </c>
      <c r="D111" s="562">
        <v>1.256281407035176</v>
      </c>
      <c r="E111" s="562">
        <v>0.86204427642695525</v>
      </c>
      <c r="F111" s="564">
        <v>1.6490166414523451</v>
      </c>
      <c r="G111" s="565">
        <v>1.1107682813946311</v>
      </c>
      <c r="AM111"/>
    </row>
    <row r="112" spans="2:39" ht="21.75" customHeight="1" x14ac:dyDescent="0.25">
      <c r="B112" s="590" t="s">
        <v>191</v>
      </c>
      <c r="C112" s="562">
        <v>3.5460992907801421</v>
      </c>
      <c r="D112" s="562">
        <v>1.2060301507537687</v>
      </c>
      <c r="E112" s="562">
        <v>3.8749033422115304</v>
      </c>
      <c r="F112" s="564">
        <v>3.9107413010590015</v>
      </c>
      <c r="G112" s="565">
        <v>4.8801810140903008</v>
      </c>
      <c r="AM112"/>
    </row>
    <row r="113" spans="2:39" ht="15.75" thickBot="1" x14ac:dyDescent="0.3">
      <c r="B113" s="594" t="s">
        <v>192</v>
      </c>
      <c r="C113" s="581">
        <v>1.895485298652301</v>
      </c>
      <c r="D113" s="581">
        <v>1.6582914572864322</v>
      </c>
      <c r="E113" s="581">
        <v>1.6123951083999197</v>
      </c>
      <c r="F113" s="582">
        <v>2.2314674735249622</v>
      </c>
      <c r="G113" s="583">
        <v>2.0724056361205392</v>
      </c>
      <c r="AM113"/>
    </row>
    <row r="114" spans="2:39" ht="15.75" thickBot="1" x14ac:dyDescent="0.3">
      <c r="B114" s="589" t="s">
        <v>203</v>
      </c>
      <c r="C114" s="584">
        <v>21.526908635794744</v>
      </c>
      <c r="D114" s="585">
        <v>21.105527638190953</v>
      </c>
      <c r="E114" s="536">
        <v>19.718188847839162</v>
      </c>
      <c r="F114" s="586">
        <v>23.406454866364097</v>
      </c>
      <c r="G114" s="587">
        <v>22.112516712948679</v>
      </c>
      <c r="AM114"/>
    </row>
    <row r="115" spans="2:39" ht="15.75" thickBot="1" x14ac:dyDescent="0.3">
      <c r="B115" s="595" t="s">
        <v>140</v>
      </c>
      <c r="C115" s="584">
        <v>100</v>
      </c>
      <c r="D115" s="585">
        <v>100</v>
      </c>
      <c r="E115" s="536">
        <v>100</v>
      </c>
      <c r="F115" s="586">
        <v>100</v>
      </c>
      <c r="G115" s="587">
        <v>100</v>
      </c>
      <c r="AM115"/>
    </row>
    <row r="116" spans="2:39" x14ac:dyDescent="0.25">
      <c r="AM116"/>
    </row>
    <row r="117" spans="2:39" x14ac:dyDescent="0.25">
      <c r="AM117"/>
    </row>
    <row r="118" spans="2:39" ht="26.25" customHeight="1" x14ac:dyDescent="0.25">
      <c r="AM118"/>
    </row>
    <row r="119" spans="2:39" ht="12.75" customHeight="1" x14ac:dyDescent="0.25">
      <c r="AM119"/>
    </row>
    <row r="120" spans="2:39" x14ac:dyDescent="0.25">
      <c r="AM120"/>
    </row>
    <row r="121" spans="2:39" x14ac:dyDescent="0.25">
      <c r="AM121"/>
    </row>
    <row r="122" spans="2:39" x14ac:dyDescent="0.25">
      <c r="AM122"/>
    </row>
    <row r="123" spans="2:39" x14ac:dyDescent="0.25">
      <c r="AM123"/>
    </row>
    <row r="124" spans="2:39" x14ac:dyDescent="0.25">
      <c r="AM124"/>
    </row>
    <row r="125" spans="2:39" x14ac:dyDescent="0.25">
      <c r="AM125"/>
    </row>
    <row r="126" spans="2:39" x14ac:dyDescent="0.25">
      <c r="AM126"/>
    </row>
    <row r="127" spans="2:39" x14ac:dyDescent="0.25">
      <c r="AM127"/>
    </row>
    <row r="128" spans="2:39" x14ac:dyDescent="0.25">
      <c r="AM128"/>
    </row>
    <row r="129" spans="39:39" ht="13.5" customHeight="1" x14ac:dyDescent="0.25">
      <c r="AM129"/>
    </row>
    <row r="130" spans="39:39" ht="12.75" customHeight="1" x14ac:dyDescent="0.25">
      <c r="AM130"/>
    </row>
    <row r="131" spans="39:39" x14ac:dyDescent="0.25">
      <c r="AM131"/>
    </row>
    <row r="132" spans="39:39" ht="24.75" customHeight="1" x14ac:dyDescent="0.25">
      <c r="AM132"/>
    </row>
    <row r="133" spans="39:39" ht="12.75" customHeight="1" x14ac:dyDescent="0.25">
      <c r="AM133"/>
    </row>
    <row r="134" spans="39:39" x14ac:dyDescent="0.25">
      <c r="AM134"/>
    </row>
    <row r="135" spans="39:39" x14ac:dyDescent="0.25">
      <c r="AM135"/>
    </row>
    <row r="136" spans="39:39" x14ac:dyDescent="0.25">
      <c r="AM136"/>
    </row>
    <row r="137" spans="39:39" x14ac:dyDescent="0.25">
      <c r="AM137"/>
    </row>
    <row r="138" spans="39:39" x14ac:dyDescent="0.25">
      <c r="AM138"/>
    </row>
    <row r="139" spans="39:39" x14ac:dyDescent="0.25">
      <c r="AM139"/>
    </row>
    <row r="140" spans="39:39" x14ac:dyDescent="0.25">
      <c r="AM140"/>
    </row>
    <row r="141" spans="39:39" x14ac:dyDescent="0.25">
      <c r="AM141"/>
    </row>
    <row r="142" spans="39:39" x14ac:dyDescent="0.25">
      <c r="AM142"/>
    </row>
    <row r="143" spans="39:39" x14ac:dyDescent="0.25">
      <c r="AM143"/>
    </row>
    <row r="144" spans="39:39" x14ac:dyDescent="0.25">
      <c r="AM144"/>
    </row>
    <row r="145" spans="39:39" x14ac:dyDescent="0.25">
      <c r="AM145"/>
    </row>
    <row r="146" spans="39:39" x14ac:dyDescent="0.25">
      <c r="AM146"/>
    </row>
    <row r="147" spans="39:39" x14ac:dyDescent="0.25">
      <c r="AM147"/>
    </row>
    <row r="148" spans="39:39" ht="27" customHeight="1" x14ac:dyDescent="0.25">
      <c r="AM148"/>
    </row>
    <row r="149" spans="39:39" ht="12.75" customHeight="1" x14ac:dyDescent="0.25">
      <c r="AM149"/>
    </row>
    <row r="150" spans="39:39" x14ac:dyDescent="0.25">
      <c r="AM150"/>
    </row>
    <row r="151" spans="39:39" x14ac:dyDescent="0.25">
      <c r="AM151"/>
    </row>
    <row r="152" spans="39:39" x14ac:dyDescent="0.25">
      <c r="AM152"/>
    </row>
    <row r="153" spans="39:39" x14ac:dyDescent="0.25">
      <c r="AM153"/>
    </row>
    <row r="154" spans="39:39" x14ac:dyDescent="0.25">
      <c r="AM154"/>
    </row>
    <row r="155" spans="39:39" x14ac:dyDescent="0.25">
      <c r="AM155"/>
    </row>
    <row r="156" spans="39:39" x14ac:dyDescent="0.25">
      <c r="AM156"/>
    </row>
    <row r="157" spans="39:39" x14ac:dyDescent="0.25">
      <c r="AM157"/>
    </row>
    <row r="158" spans="39:39" x14ac:dyDescent="0.25">
      <c r="AM158"/>
    </row>
    <row r="159" spans="39:39" x14ac:dyDescent="0.25">
      <c r="AM159"/>
    </row>
    <row r="160" spans="39:39" x14ac:dyDescent="0.25">
      <c r="AM160"/>
    </row>
    <row r="161" spans="39:39" x14ac:dyDescent="0.25">
      <c r="AM161"/>
    </row>
    <row r="162" spans="39:39" x14ac:dyDescent="0.25">
      <c r="AM162"/>
    </row>
    <row r="163" spans="39:39" x14ac:dyDescent="0.25">
      <c r="AM163"/>
    </row>
    <row r="164" spans="39:39" ht="23.25" customHeight="1" x14ac:dyDescent="0.25">
      <c r="AM164"/>
    </row>
    <row r="165" spans="39:39" ht="12.75" customHeight="1" x14ac:dyDescent="0.25">
      <c r="AM165"/>
    </row>
    <row r="166" spans="39:39" x14ac:dyDescent="0.25">
      <c r="AM166"/>
    </row>
    <row r="167" spans="39:39" x14ac:dyDescent="0.25">
      <c r="AM167"/>
    </row>
    <row r="168" spans="39:39" x14ac:dyDescent="0.25">
      <c r="AM168"/>
    </row>
    <row r="169" spans="39:39" x14ac:dyDescent="0.25">
      <c r="AM169"/>
    </row>
    <row r="170" spans="39:39" x14ac:dyDescent="0.25">
      <c r="AM170"/>
    </row>
    <row r="171" spans="39:39" x14ac:dyDescent="0.25">
      <c r="AM171"/>
    </row>
    <row r="172" spans="39:39" x14ac:dyDescent="0.25">
      <c r="AM172"/>
    </row>
    <row r="173" spans="39:39" x14ac:dyDescent="0.25">
      <c r="AM173"/>
    </row>
    <row r="174" spans="39:39" x14ac:dyDescent="0.25">
      <c r="AM174"/>
    </row>
    <row r="175" spans="39:39" x14ac:dyDescent="0.25">
      <c r="AM175"/>
    </row>
    <row r="176" spans="39:39" x14ac:dyDescent="0.25">
      <c r="AM176"/>
    </row>
    <row r="177" spans="39:39" x14ac:dyDescent="0.25">
      <c r="AM177"/>
    </row>
    <row r="178" spans="39:39" x14ac:dyDescent="0.25">
      <c r="AM178"/>
    </row>
    <row r="179" spans="39:39" ht="23.25" customHeight="1" x14ac:dyDescent="0.25">
      <c r="AM179"/>
    </row>
    <row r="180" spans="39:39" ht="12.75" customHeight="1" x14ac:dyDescent="0.25">
      <c r="AM180"/>
    </row>
    <row r="181" spans="39:39" x14ac:dyDescent="0.25">
      <c r="AM181"/>
    </row>
    <row r="182" spans="39:39" x14ac:dyDescent="0.25">
      <c r="AM182"/>
    </row>
    <row r="183" spans="39:39" x14ac:dyDescent="0.25">
      <c r="AM183"/>
    </row>
    <row r="184" spans="39:39" x14ac:dyDescent="0.25">
      <c r="AM184"/>
    </row>
    <row r="185" spans="39:39" x14ac:dyDescent="0.25">
      <c r="AM185"/>
    </row>
    <row r="186" spans="39:39" x14ac:dyDescent="0.25">
      <c r="AM186"/>
    </row>
    <row r="187" spans="39:39" x14ac:dyDescent="0.25">
      <c r="AM187"/>
    </row>
    <row r="188" spans="39:39" x14ac:dyDescent="0.25">
      <c r="AM188"/>
    </row>
    <row r="189" spans="39:39" x14ac:dyDescent="0.25">
      <c r="AM189"/>
    </row>
    <row r="190" spans="39:39" x14ac:dyDescent="0.25">
      <c r="AM190"/>
    </row>
    <row r="191" spans="39:39" x14ac:dyDescent="0.25">
      <c r="AM191"/>
    </row>
    <row r="192" spans="39:39" x14ac:dyDescent="0.25">
      <c r="AM192"/>
    </row>
    <row r="193" spans="39:39" x14ac:dyDescent="0.25">
      <c r="AM193"/>
    </row>
    <row r="194" spans="39:39" x14ac:dyDescent="0.25">
      <c r="AM194"/>
    </row>
    <row r="195" spans="39:39" x14ac:dyDescent="0.25">
      <c r="AM195"/>
    </row>
    <row r="196" spans="39:39" ht="23.25" customHeight="1" x14ac:dyDescent="0.25">
      <c r="AM196"/>
    </row>
    <row r="197" spans="39:39" ht="20.25" customHeight="1" x14ac:dyDescent="0.25">
      <c r="AM197"/>
    </row>
    <row r="198" spans="39:39" x14ac:dyDescent="0.25">
      <c r="AM198"/>
    </row>
    <row r="199" spans="39:39" ht="12.75" customHeight="1" x14ac:dyDescent="0.25">
      <c r="AM199"/>
    </row>
    <row r="200" spans="39:39" x14ac:dyDescent="0.25">
      <c r="AM200"/>
    </row>
    <row r="201" spans="39:39" x14ac:dyDescent="0.25">
      <c r="AM201"/>
    </row>
    <row r="202" spans="39:39" ht="12.75" customHeight="1" x14ac:dyDescent="0.25">
      <c r="AM202"/>
    </row>
    <row r="203" spans="39:39" x14ac:dyDescent="0.25">
      <c r="AM203"/>
    </row>
    <row r="204" spans="39:39" x14ac:dyDescent="0.25">
      <c r="AM204"/>
    </row>
    <row r="205" spans="39:39" x14ac:dyDescent="0.25">
      <c r="AM205"/>
    </row>
    <row r="206" spans="39:39" x14ac:dyDescent="0.25">
      <c r="AM206"/>
    </row>
    <row r="207" spans="39:39" x14ac:dyDescent="0.25">
      <c r="AM207"/>
    </row>
    <row r="208" spans="39:39" x14ac:dyDescent="0.25">
      <c r="AM208"/>
    </row>
    <row r="209" spans="39:39" x14ac:dyDescent="0.25">
      <c r="AM209"/>
    </row>
    <row r="210" spans="39:39" x14ac:dyDescent="0.25">
      <c r="AM210"/>
    </row>
    <row r="211" spans="39:39" x14ac:dyDescent="0.25">
      <c r="AM211"/>
    </row>
    <row r="212" spans="39:39" ht="27.75" customHeight="1" x14ac:dyDescent="0.25">
      <c r="AM212"/>
    </row>
    <row r="213" spans="39:39" ht="12.75" customHeight="1" x14ac:dyDescent="0.25">
      <c r="AM213"/>
    </row>
    <row r="214" spans="39:39" x14ac:dyDescent="0.25">
      <c r="AM214"/>
    </row>
    <row r="215" spans="39:39" x14ac:dyDescent="0.25">
      <c r="AM215"/>
    </row>
    <row r="216" spans="39:39" x14ac:dyDescent="0.25">
      <c r="AM216"/>
    </row>
    <row r="217" spans="39:39" x14ac:dyDescent="0.25">
      <c r="AM217"/>
    </row>
    <row r="218" spans="39:39" x14ac:dyDescent="0.25">
      <c r="AM218"/>
    </row>
    <row r="219" spans="39:39" x14ac:dyDescent="0.25">
      <c r="AM219"/>
    </row>
    <row r="220" spans="39:39" x14ac:dyDescent="0.25">
      <c r="AM220"/>
    </row>
    <row r="221" spans="39:39" x14ac:dyDescent="0.25">
      <c r="AM221"/>
    </row>
    <row r="222" spans="39:39" x14ac:dyDescent="0.25">
      <c r="AM222"/>
    </row>
    <row r="223" spans="39:39" x14ac:dyDescent="0.25">
      <c r="AM223"/>
    </row>
    <row r="224" spans="39:39" x14ac:dyDescent="0.25">
      <c r="AM224"/>
    </row>
    <row r="225" spans="39:39" x14ac:dyDescent="0.25">
      <c r="AM225"/>
    </row>
    <row r="226" spans="39:39" x14ac:dyDescent="0.25">
      <c r="AM226"/>
    </row>
    <row r="227" spans="39:39" x14ac:dyDescent="0.25">
      <c r="AM227"/>
    </row>
    <row r="228" spans="39:39" x14ac:dyDescent="0.25">
      <c r="AM228"/>
    </row>
    <row r="229" spans="39:39" x14ac:dyDescent="0.25">
      <c r="AM229"/>
    </row>
    <row r="230" spans="39:39" x14ac:dyDescent="0.25">
      <c r="AM230"/>
    </row>
    <row r="231" spans="39:39" x14ac:dyDescent="0.25">
      <c r="AM231"/>
    </row>
    <row r="232" spans="39:39" x14ac:dyDescent="0.25">
      <c r="AM232"/>
    </row>
    <row r="233" spans="39:39" ht="25.5" customHeight="1" x14ac:dyDescent="0.25">
      <c r="AM233"/>
    </row>
    <row r="234" spans="39:39" ht="12.75" customHeight="1" x14ac:dyDescent="0.25">
      <c r="AM234"/>
    </row>
    <row r="235" spans="39:39" x14ac:dyDescent="0.25">
      <c r="AM235"/>
    </row>
    <row r="236" spans="39:39" x14ac:dyDescent="0.25">
      <c r="AM236"/>
    </row>
    <row r="237" spans="39:39" x14ac:dyDescent="0.25">
      <c r="AM237"/>
    </row>
    <row r="238" spans="39:39" x14ac:dyDescent="0.25">
      <c r="AM238"/>
    </row>
    <row r="239" spans="39:39" x14ac:dyDescent="0.25">
      <c r="AM239"/>
    </row>
    <row r="240" spans="39:39" x14ac:dyDescent="0.25">
      <c r="AM240"/>
    </row>
    <row r="241" spans="39:39" x14ac:dyDescent="0.25">
      <c r="AM241"/>
    </row>
    <row r="242" spans="39:39" x14ac:dyDescent="0.25">
      <c r="AM242"/>
    </row>
    <row r="243" spans="39:39" x14ac:dyDescent="0.25">
      <c r="AM243"/>
    </row>
    <row r="244" spans="39:39" x14ac:dyDescent="0.25">
      <c r="AM244"/>
    </row>
    <row r="245" spans="39:39" x14ac:dyDescent="0.25">
      <c r="AM245"/>
    </row>
    <row r="246" spans="39:39" x14ac:dyDescent="0.25">
      <c r="AM246"/>
    </row>
    <row r="247" spans="39:39" x14ac:dyDescent="0.25">
      <c r="AM247"/>
    </row>
    <row r="248" spans="39:39" x14ac:dyDescent="0.25">
      <c r="AM248"/>
    </row>
    <row r="249" spans="39:39" x14ac:dyDescent="0.25">
      <c r="AM249"/>
    </row>
    <row r="250" spans="39:39" ht="15" customHeight="1" x14ac:dyDescent="0.25">
      <c r="AM250"/>
    </row>
    <row r="251" spans="39:39" ht="14.25" customHeight="1" x14ac:dyDescent="0.25">
      <c r="AM251"/>
    </row>
    <row r="252" spans="39:39" x14ac:dyDescent="0.25">
      <c r="AM252"/>
    </row>
    <row r="253" spans="39:39" x14ac:dyDescent="0.25">
      <c r="AM253"/>
    </row>
    <row r="254" spans="39:39" x14ac:dyDescent="0.25">
      <c r="AM254"/>
    </row>
    <row r="255" spans="39:39" x14ac:dyDescent="0.25">
      <c r="AM255"/>
    </row>
    <row r="256" spans="39:39" x14ac:dyDescent="0.25">
      <c r="AM256"/>
    </row>
    <row r="257" spans="39:39" x14ac:dyDescent="0.25">
      <c r="AM257"/>
    </row>
    <row r="258" spans="39:39" x14ac:dyDescent="0.25">
      <c r="AM258"/>
    </row>
    <row r="259" spans="39:39" x14ac:dyDescent="0.25">
      <c r="AM259"/>
    </row>
    <row r="260" spans="39:39" x14ac:dyDescent="0.25">
      <c r="AM260"/>
    </row>
    <row r="261" spans="39:39" x14ac:dyDescent="0.25">
      <c r="AM261"/>
    </row>
    <row r="262" spans="39:39" x14ac:dyDescent="0.25">
      <c r="AM262"/>
    </row>
    <row r="263" spans="39:39" x14ac:dyDescent="0.25">
      <c r="AM263"/>
    </row>
    <row r="264" spans="39:39" x14ac:dyDescent="0.25">
      <c r="AM264"/>
    </row>
    <row r="265" spans="39:39" x14ac:dyDescent="0.25">
      <c r="AM265"/>
    </row>
    <row r="266" spans="39:39" x14ac:dyDescent="0.25">
      <c r="AM266"/>
    </row>
    <row r="267" spans="39:39" x14ac:dyDescent="0.25">
      <c r="AM267"/>
    </row>
    <row r="268" spans="39:39" x14ac:dyDescent="0.25">
      <c r="AM268"/>
    </row>
    <row r="269" spans="39:39" x14ac:dyDescent="0.25">
      <c r="AM269"/>
    </row>
    <row r="270" spans="39:39" x14ac:dyDescent="0.25">
      <c r="AM270"/>
    </row>
    <row r="271" spans="39:39" x14ac:dyDescent="0.25">
      <c r="AM271"/>
    </row>
    <row r="272" spans="39:39" x14ac:dyDescent="0.25">
      <c r="AM272"/>
    </row>
    <row r="273" spans="39:39" x14ac:dyDescent="0.25">
      <c r="AM273"/>
    </row>
    <row r="274" spans="39:39" ht="13.5" customHeight="1" x14ac:dyDescent="0.25">
      <c r="AM274"/>
    </row>
    <row r="275" spans="39:39" x14ac:dyDescent="0.25">
      <c r="AM275"/>
    </row>
    <row r="276" spans="39:39" x14ac:dyDescent="0.25">
      <c r="AM276"/>
    </row>
    <row r="277" spans="39:39" x14ac:dyDescent="0.25">
      <c r="AM277"/>
    </row>
    <row r="278" spans="39:39" x14ac:dyDescent="0.25">
      <c r="AM278"/>
    </row>
    <row r="279" spans="39:39" x14ac:dyDescent="0.25">
      <c r="AM279"/>
    </row>
    <row r="280" spans="39:39" x14ac:dyDescent="0.25">
      <c r="AM280"/>
    </row>
    <row r="281" spans="39:39" x14ac:dyDescent="0.25">
      <c r="AM281"/>
    </row>
    <row r="282" spans="39:39" x14ac:dyDescent="0.25">
      <c r="AM282"/>
    </row>
    <row r="283" spans="39:39" x14ac:dyDescent="0.25">
      <c r="AM283"/>
    </row>
    <row r="284" spans="39:39" x14ac:dyDescent="0.25">
      <c r="AM284"/>
    </row>
    <row r="285" spans="39:39" x14ac:dyDescent="0.25">
      <c r="AM285"/>
    </row>
    <row r="286" spans="39:39" x14ac:dyDescent="0.25">
      <c r="AM286"/>
    </row>
    <row r="287" spans="39:39" x14ac:dyDescent="0.25">
      <c r="AM287"/>
    </row>
    <row r="288" spans="39:39" ht="12.75" customHeight="1" x14ac:dyDescent="0.25">
      <c r="AM288"/>
    </row>
    <row r="289" spans="39:39" ht="30" customHeight="1" x14ac:dyDescent="0.25">
      <c r="AM289"/>
    </row>
    <row r="290" spans="39:39" ht="16.5" customHeight="1" x14ac:dyDescent="0.25">
      <c r="AM290"/>
    </row>
    <row r="291" spans="39:39" hidden="1" x14ac:dyDescent="0.25">
      <c r="AM291"/>
    </row>
    <row r="292" spans="39:39" hidden="1" x14ac:dyDescent="0.25">
      <c r="AM292"/>
    </row>
    <row r="293" spans="39:39" x14ac:dyDescent="0.25">
      <c r="AM293"/>
    </row>
    <row r="294" spans="39:39" x14ac:dyDescent="0.25">
      <c r="AM294"/>
    </row>
    <row r="295" spans="39:39" hidden="1" x14ac:dyDescent="0.25">
      <c r="AM295"/>
    </row>
    <row r="296" spans="39:39" hidden="1" x14ac:dyDescent="0.25">
      <c r="AM296"/>
    </row>
    <row r="297" spans="39:39" x14ac:dyDescent="0.25">
      <c r="AM297"/>
    </row>
    <row r="298" spans="39:39" x14ac:dyDescent="0.25">
      <c r="AM298"/>
    </row>
    <row r="299" spans="39:39" x14ac:dyDescent="0.25">
      <c r="AM299"/>
    </row>
    <row r="300" spans="39:39" hidden="1" x14ac:dyDescent="0.25">
      <c r="AM300"/>
    </row>
    <row r="301" spans="39:39" x14ac:dyDescent="0.25">
      <c r="AM301"/>
    </row>
    <row r="302" spans="39:39" x14ac:dyDescent="0.25">
      <c r="AM302"/>
    </row>
    <row r="303" spans="39:39" hidden="1" x14ac:dyDescent="0.25">
      <c r="AM303"/>
    </row>
    <row r="304" spans="39:39" hidden="1" x14ac:dyDescent="0.25">
      <c r="AM304"/>
    </row>
    <row r="305" spans="39:39" hidden="1" x14ac:dyDescent="0.25">
      <c r="AM305"/>
    </row>
    <row r="306" spans="39:39" x14ac:dyDescent="0.25">
      <c r="AM306"/>
    </row>
    <row r="307" spans="39:39" hidden="1" x14ac:dyDescent="0.25">
      <c r="AM307"/>
    </row>
    <row r="308" spans="39:39" hidden="1" x14ac:dyDescent="0.25">
      <c r="AM308"/>
    </row>
    <row r="309" spans="39:39" x14ac:dyDescent="0.25">
      <c r="AM309"/>
    </row>
    <row r="310" spans="39:39" ht="19.5" customHeight="1" x14ac:dyDescent="0.25">
      <c r="AM310"/>
    </row>
    <row r="311" spans="39:39" x14ac:dyDescent="0.25">
      <c r="AM311"/>
    </row>
    <row r="312" spans="39:39" x14ac:dyDescent="0.25">
      <c r="AM312"/>
    </row>
    <row r="313" spans="39:39" hidden="1" x14ac:dyDescent="0.25">
      <c r="AM313"/>
    </row>
    <row r="314" spans="39:39" x14ac:dyDescent="0.25">
      <c r="AM314"/>
    </row>
    <row r="315" spans="39:39" x14ac:dyDescent="0.25">
      <c r="AM315"/>
    </row>
    <row r="316" spans="39:39" x14ac:dyDescent="0.25">
      <c r="AM316"/>
    </row>
    <row r="317" spans="39:39" x14ac:dyDescent="0.25">
      <c r="AM317"/>
    </row>
    <row r="318" spans="39:39" x14ac:dyDescent="0.25">
      <c r="AM318"/>
    </row>
    <row r="319" spans="39:39" ht="27.75" customHeight="1" x14ac:dyDescent="0.25">
      <c r="AM319"/>
    </row>
    <row r="320" spans="39:39" ht="12.75" customHeight="1" x14ac:dyDescent="0.25">
      <c r="AM320"/>
    </row>
    <row r="321" spans="39:39" ht="30" customHeight="1" x14ac:dyDescent="0.25">
      <c r="AM321"/>
    </row>
    <row r="322" spans="39:39" x14ac:dyDescent="0.25">
      <c r="AM322"/>
    </row>
    <row r="323" spans="39:39" x14ac:dyDescent="0.25">
      <c r="AM323"/>
    </row>
    <row r="324" spans="39:39" x14ac:dyDescent="0.25">
      <c r="AM324"/>
    </row>
    <row r="325" spans="39:39" x14ac:dyDescent="0.25">
      <c r="AM325"/>
    </row>
    <row r="326" spans="39:39" x14ac:dyDescent="0.25">
      <c r="AM326"/>
    </row>
    <row r="327" spans="39:39" x14ac:dyDescent="0.25">
      <c r="AM327"/>
    </row>
    <row r="328" spans="39:39" x14ac:dyDescent="0.25">
      <c r="AM328"/>
    </row>
    <row r="329" spans="39:39" hidden="1" x14ac:dyDescent="0.25">
      <c r="AM329"/>
    </row>
    <row r="330" spans="39:39" hidden="1" x14ac:dyDescent="0.25">
      <c r="AM330"/>
    </row>
    <row r="331" spans="39:39" hidden="1" x14ac:dyDescent="0.25">
      <c r="AM331"/>
    </row>
    <row r="332" spans="39:39" x14ac:dyDescent="0.25">
      <c r="AM332"/>
    </row>
    <row r="333" spans="39:39" x14ac:dyDescent="0.25">
      <c r="AM333"/>
    </row>
    <row r="334" spans="39:39" x14ac:dyDescent="0.25">
      <c r="AM334"/>
    </row>
    <row r="335" spans="39:39" x14ac:dyDescent="0.25">
      <c r="AM335"/>
    </row>
    <row r="336" spans="39:39" x14ac:dyDescent="0.25">
      <c r="AM336"/>
    </row>
    <row r="337" spans="39:39" ht="22.5" customHeight="1" x14ac:dyDescent="0.25">
      <c r="AM337"/>
    </row>
    <row r="338" spans="39:39" ht="15.75" hidden="1" customHeight="1" x14ac:dyDescent="0.25">
      <c r="AM338"/>
    </row>
    <row r="339" spans="39:39" ht="15.75" hidden="1" customHeight="1" x14ac:dyDescent="0.25">
      <c r="AM339"/>
    </row>
    <row r="340" spans="39:39" ht="13.5" customHeight="1" x14ac:dyDescent="0.25">
      <c r="AM340"/>
    </row>
    <row r="341" spans="39:39" x14ac:dyDescent="0.25">
      <c r="AM341"/>
    </row>
    <row r="342" spans="39:39" hidden="1" x14ac:dyDescent="0.25">
      <c r="AM342"/>
    </row>
    <row r="343" spans="39:39" x14ac:dyDescent="0.25">
      <c r="AM343"/>
    </row>
    <row r="344" spans="39:39" x14ac:dyDescent="0.25">
      <c r="AM344"/>
    </row>
    <row r="345" spans="39:39" x14ac:dyDescent="0.25">
      <c r="AM345"/>
    </row>
    <row r="346" spans="39:39" x14ac:dyDescent="0.25">
      <c r="AM346"/>
    </row>
    <row r="347" spans="39:39" x14ac:dyDescent="0.25">
      <c r="AM347"/>
    </row>
    <row r="348" spans="39:39" x14ac:dyDescent="0.25">
      <c r="AM348"/>
    </row>
    <row r="349" spans="39:39" x14ac:dyDescent="0.25">
      <c r="AM349"/>
    </row>
    <row r="350" spans="39:39" x14ac:dyDescent="0.25">
      <c r="AM350"/>
    </row>
    <row r="351" spans="39:39" x14ac:dyDescent="0.25">
      <c r="AM351"/>
    </row>
    <row r="352" spans="39:39" x14ac:dyDescent="0.25">
      <c r="AM352"/>
    </row>
    <row r="353" spans="39:39" ht="19.5" customHeight="1" x14ac:dyDescent="0.25">
      <c r="AM353"/>
    </row>
    <row r="354" spans="39:39" ht="19.5" customHeight="1" x14ac:dyDescent="0.25">
      <c r="AM354"/>
    </row>
    <row r="355" spans="39:39" x14ac:dyDescent="0.25">
      <c r="AM355"/>
    </row>
    <row r="356" spans="39:39" x14ac:dyDescent="0.25">
      <c r="AM356"/>
    </row>
    <row r="357" spans="39:39" x14ac:dyDescent="0.25">
      <c r="AM357"/>
    </row>
    <row r="358" spans="39:39" x14ac:dyDescent="0.25">
      <c r="AM358"/>
    </row>
    <row r="359" spans="39:39" x14ac:dyDescent="0.25">
      <c r="AM359"/>
    </row>
    <row r="360" spans="39:39" ht="31.5" customHeight="1" x14ac:dyDescent="0.25">
      <c r="AM360"/>
    </row>
    <row r="361" spans="39:39" x14ac:dyDescent="0.25">
      <c r="AM361"/>
    </row>
    <row r="362" spans="39:39" x14ac:dyDescent="0.25">
      <c r="AM362"/>
    </row>
    <row r="363" spans="39:39" x14ac:dyDescent="0.25">
      <c r="AM363"/>
    </row>
    <row r="364" spans="39:39" ht="23.25" hidden="1" customHeight="1" x14ac:dyDescent="0.25">
      <c r="AM364"/>
    </row>
    <row r="365" spans="39:39" ht="23.25" hidden="1" customHeight="1" x14ac:dyDescent="0.25">
      <c r="AM365"/>
    </row>
    <row r="366" spans="39:39" ht="22.5" hidden="1" customHeight="1" x14ac:dyDescent="0.25">
      <c r="AM366"/>
    </row>
    <row r="367" spans="39:39" ht="45.75" hidden="1" customHeight="1" x14ac:dyDescent="0.25">
      <c r="AM367"/>
    </row>
    <row r="368" spans="39:39" ht="23.25" hidden="1" customHeight="1" x14ac:dyDescent="0.25">
      <c r="AM368"/>
    </row>
    <row r="369" spans="39:39" ht="12.75" hidden="1" customHeight="1" x14ac:dyDescent="0.25">
      <c r="AM369"/>
    </row>
    <row r="370" spans="39:39" ht="12.75" hidden="1" customHeight="1" x14ac:dyDescent="0.25">
      <c r="AM370"/>
    </row>
    <row r="371" spans="39:39" ht="24" hidden="1" customHeight="1" x14ac:dyDescent="0.25">
      <c r="AM371"/>
    </row>
    <row r="372" spans="39:39" hidden="1" x14ac:dyDescent="0.25">
      <c r="AM372"/>
    </row>
    <row r="373" spans="39:39" hidden="1" x14ac:dyDescent="0.25">
      <c r="AM373"/>
    </row>
    <row r="374" spans="39:39" hidden="1" x14ac:dyDescent="0.25">
      <c r="AM374"/>
    </row>
    <row r="375" spans="39:39" hidden="1" x14ac:dyDescent="0.25">
      <c r="AM375"/>
    </row>
    <row r="376" spans="39:39" hidden="1" x14ac:dyDescent="0.25">
      <c r="AM376"/>
    </row>
    <row r="377" spans="39:39" hidden="1" x14ac:dyDescent="0.25">
      <c r="AM377"/>
    </row>
    <row r="378" spans="39:39" hidden="1" x14ac:dyDescent="0.25">
      <c r="AM378"/>
    </row>
    <row r="379" spans="39:39" hidden="1" x14ac:dyDescent="0.25">
      <c r="AM379"/>
    </row>
    <row r="380" spans="39:39" hidden="1" x14ac:dyDescent="0.25">
      <c r="AM380"/>
    </row>
    <row r="381" spans="39:39" hidden="1" x14ac:dyDescent="0.25">
      <c r="AM381"/>
    </row>
    <row r="382" spans="39:39" hidden="1" x14ac:dyDescent="0.25">
      <c r="AM382"/>
    </row>
    <row r="383" spans="39:39" hidden="1" x14ac:dyDescent="0.25">
      <c r="AM383"/>
    </row>
    <row r="384" spans="39:39" hidden="1" x14ac:dyDescent="0.25">
      <c r="AM384"/>
    </row>
    <row r="385" spans="39:39" hidden="1" x14ac:dyDescent="0.25">
      <c r="AM385"/>
    </row>
    <row r="386" spans="39:39" x14ac:dyDescent="0.25">
      <c r="AM386"/>
    </row>
    <row r="387" spans="39:39" x14ac:dyDescent="0.25">
      <c r="AM387"/>
    </row>
    <row r="388" spans="39:39" x14ac:dyDescent="0.25">
      <c r="AM388"/>
    </row>
    <row r="389" spans="39:39" x14ac:dyDescent="0.25">
      <c r="AM389"/>
    </row>
    <row r="390" spans="39:39" x14ac:dyDescent="0.25">
      <c r="AM390"/>
    </row>
    <row r="391" spans="39:39" x14ac:dyDescent="0.25">
      <c r="AM391"/>
    </row>
    <row r="392" spans="39:39" ht="13.5" customHeight="1" x14ac:dyDescent="0.25">
      <c r="AM392"/>
    </row>
    <row r="393" spans="39:39" x14ac:dyDescent="0.25">
      <c r="AM393"/>
    </row>
    <row r="394" spans="39:39" x14ac:dyDescent="0.25">
      <c r="AM394"/>
    </row>
    <row r="395" spans="39:39" x14ac:dyDescent="0.25">
      <c r="AM395"/>
    </row>
    <row r="396" spans="39:39" x14ac:dyDescent="0.25">
      <c r="AM396"/>
    </row>
    <row r="397" spans="39:39" ht="36.75" customHeight="1" x14ac:dyDescent="0.25">
      <c r="AM397"/>
    </row>
    <row r="398" spans="39:39" x14ac:dyDescent="0.25">
      <c r="AM398"/>
    </row>
    <row r="399" spans="39:39" hidden="1" x14ac:dyDescent="0.25">
      <c r="AM399"/>
    </row>
    <row r="400" spans="39:39" ht="16.5" customHeight="1" x14ac:dyDescent="0.25">
      <c r="AM400"/>
    </row>
    <row r="401" spans="39:39" hidden="1" x14ac:dyDescent="0.25">
      <c r="AM401"/>
    </row>
    <row r="402" spans="39:39" x14ac:dyDescent="0.25">
      <c r="AM402"/>
    </row>
    <row r="403" spans="39:39" x14ac:dyDescent="0.25">
      <c r="AM403"/>
    </row>
    <row r="404" spans="39:39" x14ac:dyDescent="0.25">
      <c r="AM404"/>
    </row>
    <row r="405" spans="39:39" x14ac:dyDescent="0.25">
      <c r="AM405"/>
    </row>
    <row r="406" spans="39:39" x14ac:dyDescent="0.25">
      <c r="AM406"/>
    </row>
    <row r="407" spans="39:39" x14ac:dyDescent="0.25">
      <c r="AM407"/>
    </row>
    <row r="408" spans="39:39" x14ac:dyDescent="0.25">
      <c r="AM408"/>
    </row>
    <row r="409" spans="39:39" hidden="1" x14ac:dyDescent="0.25">
      <c r="AM409"/>
    </row>
    <row r="410" spans="39:39" x14ac:dyDescent="0.25">
      <c r="AM410"/>
    </row>
    <row r="411" spans="39:39" hidden="1" x14ac:dyDescent="0.25">
      <c r="AM411"/>
    </row>
    <row r="412" spans="39:39" hidden="1" x14ac:dyDescent="0.25">
      <c r="AM412"/>
    </row>
    <row r="413" spans="39:39" x14ac:dyDescent="0.25">
      <c r="AM413"/>
    </row>
    <row r="414" spans="39:39" ht="15" hidden="1" customHeight="1" x14ac:dyDescent="0.25">
      <c r="AM414"/>
    </row>
    <row r="415" spans="39:39" x14ac:dyDescent="0.25">
      <c r="AM415"/>
    </row>
    <row r="416" spans="39:39" x14ac:dyDescent="0.25">
      <c r="AM416"/>
    </row>
    <row r="417" spans="39:39" x14ac:dyDescent="0.25">
      <c r="AM417"/>
    </row>
    <row r="418" spans="39:39" x14ac:dyDescent="0.25">
      <c r="AM418"/>
    </row>
    <row r="419" spans="39:39" x14ac:dyDescent="0.25">
      <c r="AM419"/>
    </row>
    <row r="420" spans="39:39" x14ac:dyDescent="0.25">
      <c r="AM420"/>
    </row>
    <row r="421" spans="39:39" x14ac:dyDescent="0.25">
      <c r="AM421"/>
    </row>
    <row r="422" spans="39:39" x14ac:dyDescent="0.25">
      <c r="AM422"/>
    </row>
    <row r="423" spans="39:39" x14ac:dyDescent="0.25">
      <c r="AM423"/>
    </row>
    <row r="424" spans="39:39" x14ac:dyDescent="0.25">
      <c r="AM424"/>
    </row>
    <row r="425" spans="39:39" x14ac:dyDescent="0.25">
      <c r="AM425"/>
    </row>
    <row r="426" spans="39:39" x14ac:dyDescent="0.25">
      <c r="AM426"/>
    </row>
    <row r="427" spans="39:39" ht="34.5" customHeight="1" x14ac:dyDescent="0.25">
      <c r="AM427"/>
    </row>
    <row r="428" spans="39:39" hidden="1" x14ac:dyDescent="0.25">
      <c r="AM428"/>
    </row>
    <row r="429" spans="39:39" hidden="1" x14ac:dyDescent="0.25">
      <c r="AM429"/>
    </row>
    <row r="430" spans="39:39" x14ac:dyDescent="0.25">
      <c r="AM430"/>
    </row>
    <row r="431" spans="39:39" x14ac:dyDescent="0.25">
      <c r="AM431"/>
    </row>
    <row r="432" spans="39:39" hidden="1" x14ac:dyDescent="0.25">
      <c r="AM432"/>
    </row>
    <row r="433" spans="39:39" hidden="1" x14ac:dyDescent="0.25">
      <c r="AM433"/>
    </row>
    <row r="434" spans="39:39" x14ac:dyDescent="0.25">
      <c r="AM434"/>
    </row>
    <row r="435" spans="39:39" x14ac:dyDescent="0.25">
      <c r="AM435"/>
    </row>
    <row r="436" spans="39:39" x14ac:dyDescent="0.25">
      <c r="AM436"/>
    </row>
    <row r="437" spans="39:39" hidden="1" x14ac:dyDescent="0.25">
      <c r="AM437"/>
    </row>
    <row r="438" spans="39:39" x14ac:dyDescent="0.25">
      <c r="AM438"/>
    </row>
    <row r="439" spans="39:39" x14ac:dyDescent="0.25">
      <c r="AM439"/>
    </row>
    <row r="440" spans="39:39" x14ac:dyDescent="0.25">
      <c r="AM440"/>
    </row>
    <row r="441" spans="39:39" x14ac:dyDescent="0.25">
      <c r="AM441"/>
    </row>
    <row r="442" spans="39:39" hidden="1" x14ac:dyDescent="0.25">
      <c r="AM442"/>
    </row>
    <row r="443" spans="39:39" x14ac:dyDescent="0.25">
      <c r="AM443"/>
    </row>
    <row r="444" spans="39:39" x14ac:dyDescent="0.25">
      <c r="AM444"/>
    </row>
    <row r="445" spans="39:39" x14ac:dyDescent="0.25">
      <c r="AM445"/>
    </row>
    <row r="446" spans="39:39" hidden="1" x14ac:dyDescent="0.25">
      <c r="AM446"/>
    </row>
    <row r="447" spans="39:39" x14ac:dyDescent="0.25">
      <c r="AM447"/>
    </row>
    <row r="448" spans="39:39" x14ac:dyDescent="0.25">
      <c r="AM448"/>
    </row>
    <row r="449" spans="39:39" ht="12" customHeight="1" x14ac:dyDescent="0.25">
      <c r="AM449"/>
    </row>
    <row r="450" spans="39:39" x14ac:dyDescent="0.25">
      <c r="AM450"/>
    </row>
    <row r="451" spans="39:39" x14ac:dyDescent="0.25">
      <c r="AM451"/>
    </row>
    <row r="452" spans="39:39" x14ac:dyDescent="0.25">
      <c r="AM452"/>
    </row>
    <row r="453" spans="39:39" x14ac:dyDescent="0.25">
      <c r="AM453"/>
    </row>
    <row r="454" spans="39:39" x14ac:dyDescent="0.25">
      <c r="AM454"/>
    </row>
    <row r="455" spans="39:39" x14ac:dyDescent="0.25">
      <c r="AM455"/>
    </row>
    <row r="456" spans="39:39" x14ac:dyDescent="0.25">
      <c r="AM456"/>
    </row>
    <row r="457" spans="39:39" x14ac:dyDescent="0.25">
      <c r="AM457"/>
    </row>
    <row r="458" spans="39:39" ht="23.25" customHeight="1" x14ac:dyDescent="0.25">
      <c r="AM458"/>
    </row>
    <row r="459" spans="39:39" x14ac:dyDescent="0.25">
      <c r="AM459"/>
    </row>
    <row r="460" spans="39:39" x14ac:dyDescent="0.25">
      <c r="AM460"/>
    </row>
    <row r="461" spans="39:39" x14ac:dyDescent="0.25">
      <c r="AM461"/>
    </row>
    <row r="462" spans="39:39" x14ac:dyDescent="0.25">
      <c r="AM462"/>
    </row>
    <row r="463" spans="39:39" x14ac:dyDescent="0.25">
      <c r="AM463"/>
    </row>
    <row r="464" spans="39:39" x14ac:dyDescent="0.25">
      <c r="AM464"/>
    </row>
    <row r="465" spans="39:39" x14ac:dyDescent="0.25">
      <c r="AM465"/>
    </row>
    <row r="466" spans="39:39" x14ac:dyDescent="0.25">
      <c r="AM466"/>
    </row>
    <row r="467" spans="39:39" x14ac:dyDescent="0.25">
      <c r="AM467"/>
    </row>
    <row r="468" spans="39:39" x14ac:dyDescent="0.25">
      <c r="AM468"/>
    </row>
    <row r="469" spans="39:39" x14ac:dyDescent="0.25">
      <c r="AM469"/>
    </row>
    <row r="470" spans="39:39" x14ac:dyDescent="0.25">
      <c r="AM470"/>
    </row>
    <row r="471" spans="39:39" x14ac:dyDescent="0.25">
      <c r="AM471"/>
    </row>
    <row r="472" spans="39:39" ht="39.75" customHeight="1" x14ac:dyDescent="0.25">
      <c r="AM472"/>
    </row>
    <row r="473" spans="39:39" x14ac:dyDescent="0.25">
      <c r="AM473"/>
    </row>
    <row r="474" spans="39:39" x14ac:dyDescent="0.25">
      <c r="AM474"/>
    </row>
    <row r="475" spans="39:39" x14ac:dyDescent="0.25">
      <c r="AM475"/>
    </row>
    <row r="476" spans="39:39" x14ac:dyDescent="0.25">
      <c r="AM476"/>
    </row>
    <row r="477" spans="39:39" x14ac:dyDescent="0.25">
      <c r="AM477"/>
    </row>
    <row r="478" spans="39:39" x14ac:dyDescent="0.25">
      <c r="AM478"/>
    </row>
    <row r="479" spans="39:39" x14ac:dyDescent="0.25">
      <c r="AM479"/>
    </row>
    <row r="480" spans="39:39" x14ac:dyDescent="0.25">
      <c r="AM480"/>
    </row>
    <row r="481" spans="39:39" x14ac:dyDescent="0.25">
      <c r="AM481"/>
    </row>
    <row r="482" spans="39:39" x14ac:dyDescent="0.25">
      <c r="AM482"/>
    </row>
    <row r="483" spans="39:39" x14ac:dyDescent="0.25">
      <c r="AM483"/>
    </row>
    <row r="484" spans="39:39" x14ac:dyDescent="0.25">
      <c r="AM484"/>
    </row>
    <row r="485" spans="39:39" x14ac:dyDescent="0.25">
      <c r="AM485"/>
    </row>
    <row r="486" spans="39:39" x14ac:dyDescent="0.25">
      <c r="AM486"/>
    </row>
    <row r="487" spans="39:39" x14ac:dyDescent="0.25">
      <c r="AM487"/>
    </row>
    <row r="488" spans="39:39" x14ac:dyDescent="0.25">
      <c r="AM488"/>
    </row>
    <row r="489" spans="39:39" x14ac:dyDescent="0.25">
      <c r="AM489"/>
    </row>
    <row r="490" spans="39:39" x14ac:dyDescent="0.25">
      <c r="AM490"/>
    </row>
    <row r="491" spans="39:39" x14ac:dyDescent="0.25">
      <c r="AM491"/>
    </row>
    <row r="492" spans="39:39" x14ac:dyDescent="0.25">
      <c r="AM492"/>
    </row>
    <row r="493" spans="39:39" x14ac:dyDescent="0.25">
      <c r="AM493"/>
    </row>
    <row r="494" spans="39:39" x14ac:dyDescent="0.25">
      <c r="AM494"/>
    </row>
    <row r="495" spans="39:39" x14ac:dyDescent="0.25">
      <c r="AM495"/>
    </row>
    <row r="496" spans="39:39" x14ac:dyDescent="0.25">
      <c r="AM496"/>
    </row>
    <row r="497" spans="39:39" x14ac:dyDescent="0.25">
      <c r="AM497"/>
    </row>
    <row r="498" spans="39:39" x14ac:dyDescent="0.25">
      <c r="AM498"/>
    </row>
    <row r="499" spans="39:39" x14ac:dyDescent="0.25">
      <c r="AM499"/>
    </row>
    <row r="500" spans="39:39" x14ac:dyDescent="0.25">
      <c r="AM500"/>
    </row>
    <row r="501" spans="39:39" x14ac:dyDescent="0.25">
      <c r="AM501"/>
    </row>
    <row r="502" spans="39:39" x14ac:dyDescent="0.25">
      <c r="AM502"/>
    </row>
    <row r="503" spans="39:39" x14ac:dyDescent="0.25">
      <c r="AM503"/>
    </row>
    <row r="504" spans="39:39" x14ac:dyDescent="0.25">
      <c r="AM504"/>
    </row>
    <row r="505" spans="39:39" x14ac:dyDescent="0.25">
      <c r="AM505"/>
    </row>
    <row r="506" spans="39:39" x14ac:dyDescent="0.25">
      <c r="AM506"/>
    </row>
    <row r="507" spans="39:39" x14ac:dyDescent="0.25">
      <c r="AM507"/>
    </row>
    <row r="508" spans="39:39" x14ac:dyDescent="0.25">
      <c r="AM508"/>
    </row>
    <row r="509" spans="39:39" x14ac:dyDescent="0.25">
      <c r="AM509"/>
    </row>
    <row r="510" spans="39:39" x14ac:dyDescent="0.25">
      <c r="AM510"/>
    </row>
    <row r="511" spans="39:39" x14ac:dyDescent="0.25">
      <c r="AM511"/>
    </row>
    <row r="512" spans="39:39" x14ac:dyDescent="0.25">
      <c r="AM512"/>
    </row>
    <row r="513" spans="39:39" x14ac:dyDescent="0.25">
      <c r="AM513"/>
    </row>
    <row r="514" spans="39:39" x14ac:dyDescent="0.25">
      <c r="AM514"/>
    </row>
    <row r="515" spans="39:39" x14ac:dyDescent="0.25">
      <c r="AM515"/>
    </row>
    <row r="516" spans="39:39" x14ac:dyDescent="0.25">
      <c r="AM516"/>
    </row>
    <row r="517" spans="39:39" x14ac:dyDescent="0.25">
      <c r="AM517"/>
    </row>
    <row r="518" spans="39:39" x14ac:dyDescent="0.25">
      <c r="AM518"/>
    </row>
    <row r="519" spans="39:39" x14ac:dyDescent="0.25">
      <c r="AM519"/>
    </row>
    <row r="520" spans="39:39" x14ac:dyDescent="0.25">
      <c r="AM520"/>
    </row>
    <row r="521" spans="39:39" x14ac:dyDescent="0.25">
      <c r="AM521"/>
    </row>
    <row r="522" spans="39:39" x14ac:dyDescent="0.25">
      <c r="AM522"/>
    </row>
    <row r="523" spans="39:39" x14ac:dyDescent="0.25">
      <c r="AM523"/>
    </row>
    <row r="524" spans="39:39" x14ac:dyDescent="0.25">
      <c r="AM524"/>
    </row>
    <row r="525" spans="39:39" x14ac:dyDescent="0.25">
      <c r="AM525"/>
    </row>
    <row r="526" spans="39:39" x14ac:dyDescent="0.25">
      <c r="AM526"/>
    </row>
    <row r="527" spans="39:39" x14ac:dyDescent="0.25">
      <c r="AM527"/>
    </row>
    <row r="528" spans="39:39" x14ac:dyDescent="0.25">
      <c r="AM528"/>
    </row>
    <row r="529" spans="39:39" x14ac:dyDescent="0.25">
      <c r="AM529"/>
    </row>
    <row r="530" spans="39:39" x14ac:dyDescent="0.25">
      <c r="AM530"/>
    </row>
    <row r="531" spans="39:39" x14ac:dyDescent="0.25">
      <c r="AM531"/>
    </row>
    <row r="532" spans="39:39" x14ac:dyDescent="0.25">
      <c r="AM532"/>
    </row>
    <row r="533" spans="39:39" x14ac:dyDescent="0.25">
      <c r="AM533"/>
    </row>
    <row r="534" spans="39:39" x14ac:dyDescent="0.25">
      <c r="AM534"/>
    </row>
    <row r="535" spans="39:39" x14ac:dyDescent="0.25">
      <c r="AM535"/>
    </row>
    <row r="536" spans="39:39" x14ac:dyDescent="0.25">
      <c r="AM536"/>
    </row>
  </sheetData>
  <mergeCells count="34">
    <mergeCell ref="T5:U5"/>
    <mergeCell ref="V5:V6"/>
    <mergeCell ref="T4:V4"/>
    <mergeCell ref="N5:O5"/>
    <mergeCell ref="B90:B91"/>
    <mergeCell ref="F90:F91"/>
    <mergeCell ref="G90:G91"/>
    <mergeCell ref="B88:G88"/>
    <mergeCell ref="T38:V38"/>
    <mergeCell ref="B64:B65"/>
    <mergeCell ref="F64:H64"/>
    <mergeCell ref="B62:H62"/>
    <mergeCell ref="H38:K38"/>
    <mergeCell ref="M38:M39"/>
    <mergeCell ref="N38:P38"/>
    <mergeCell ref="Q38:S38"/>
    <mergeCell ref="B4:B5"/>
    <mergeCell ref="C4:E4"/>
    <mergeCell ref="B38:B39"/>
    <mergeCell ref="C38:E38"/>
    <mergeCell ref="F38:G38"/>
    <mergeCell ref="B21:B22"/>
    <mergeCell ref="F21:F22"/>
    <mergeCell ref="G21:G22"/>
    <mergeCell ref="N4:P4"/>
    <mergeCell ref="Q4:S4"/>
    <mergeCell ref="F4:G4"/>
    <mergeCell ref="H4:K4"/>
    <mergeCell ref="M4:M6"/>
    <mergeCell ref="M21:M22"/>
    <mergeCell ref="Q21:S21"/>
    <mergeCell ref="P5:P6"/>
    <mergeCell ref="Q5:R5"/>
    <mergeCell ref="S5:S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60"/>
  <sheetViews>
    <sheetView workbookViewId="0">
      <selection activeCell="C22" sqref="C22:I27"/>
    </sheetView>
  </sheetViews>
  <sheetFormatPr defaultRowHeight="12.75" x14ac:dyDescent="0.2"/>
  <cols>
    <col min="1" max="1" width="5.140625" style="4494" customWidth="1"/>
    <col min="2" max="2" width="24.42578125" style="4494" customWidth="1"/>
    <col min="3" max="3" width="7.5703125" style="4494" customWidth="1"/>
    <col min="4" max="4" width="7.42578125" style="4494" customWidth="1"/>
    <col min="5" max="5" width="7.5703125" style="4494" customWidth="1"/>
    <col min="6" max="9" width="7.140625" style="4494" customWidth="1"/>
    <col min="10" max="12" width="7.85546875" style="4494" customWidth="1"/>
    <col min="13" max="13" width="13.28515625" style="4494" customWidth="1"/>
    <col min="14" max="14" width="6.7109375" style="4494" customWidth="1"/>
    <col min="15" max="15" width="6.28515625" style="4494" customWidth="1"/>
    <col min="16" max="16" width="6.5703125" style="4494" customWidth="1"/>
    <col min="17" max="17" width="7.85546875" style="4494" customWidth="1"/>
    <col min="18" max="18" width="13" style="4494" customWidth="1"/>
    <col min="19" max="22" width="7.85546875" style="4494" customWidth="1"/>
    <col min="23" max="23" width="11.28515625" style="4494" customWidth="1"/>
    <col min="24" max="25" width="5" style="4494" customWidth="1"/>
    <col min="26" max="26" width="5.85546875" style="4494" customWidth="1"/>
    <col min="27" max="31" width="5" style="4494" customWidth="1"/>
    <col min="32" max="32" width="9.5703125" style="4494" bestFit="1" customWidth="1"/>
    <col min="33" max="16384" width="9.140625" style="4494"/>
  </cols>
  <sheetData>
    <row r="2" spans="2:9" ht="12.75" customHeight="1" x14ac:dyDescent="0.2">
      <c r="B2" s="8205" t="s">
        <v>2481</v>
      </c>
      <c r="C2" s="8205"/>
      <c r="D2" s="8205"/>
      <c r="E2" s="8205"/>
      <c r="F2" s="8205"/>
      <c r="G2" s="8205"/>
      <c r="H2" s="8205"/>
      <c r="I2" s="8205"/>
    </row>
    <row r="3" spans="2:9" ht="13.5" thickBot="1" x14ac:dyDescent="0.25"/>
    <row r="4" spans="2:9" ht="27" customHeight="1" x14ac:dyDescent="0.2">
      <c r="B4" s="8218" t="s">
        <v>2165</v>
      </c>
      <c r="C4" s="8220" t="s">
        <v>2166</v>
      </c>
      <c r="D4" s="8221"/>
      <c r="E4" s="8222"/>
      <c r="F4" s="8223" t="s">
        <v>1833</v>
      </c>
      <c r="G4" s="8224"/>
      <c r="H4" s="8223" t="s">
        <v>2167</v>
      </c>
      <c r="I4" s="8224"/>
    </row>
    <row r="5" spans="2:9" ht="13.5" thickBot="1" x14ac:dyDescent="0.25">
      <c r="B5" s="8219"/>
      <c r="C5" s="4668" t="s">
        <v>1</v>
      </c>
      <c r="D5" s="4669" t="s">
        <v>2360</v>
      </c>
      <c r="E5" s="4670" t="s">
        <v>1386</v>
      </c>
      <c r="F5" s="4668" t="s">
        <v>1</v>
      </c>
      <c r="G5" s="4669" t="s">
        <v>2360</v>
      </c>
      <c r="H5" s="4668" t="s">
        <v>1</v>
      </c>
      <c r="I5" s="4671" t="s">
        <v>2360</v>
      </c>
    </row>
    <row r="6" spans="2:9" ht="13.5" customHeight="1" x14ac:dyDescent="0.2">
      <c r="B6" s="4672" t="s">
        <v>2168</v>
      </c>
      <c r="C6" s="4673">
        <v>4446</v>
      </c>
      <c r="D6" s="4674">
        <v>4828</v>
      </c>
      <c r="E6" s="4654">
        <v>8.5919928025191155</v>
      </c>
      <c r="F6" s="4675">
        <v>112</v>
      </c>
      <c r="G6" s="4676">
        <v>96</v>
      </c>
      <c r="H6" s="4675">
        <v>6605</v>
      </c>
      <c r="I6" s="4677">
        <v>7382</v>
      </c>
    </row>
    <row r="7" spans="2:9" ht="13.5" customHeight="1" x14ac:dyDescent="0.2">
      <c r="B7" s="4678" t="s">
        <v>2169</v>
      </c>
      <c r="C7" s="4679">
        <v>83</v>
      </c>
      <c r="D7" s="4680">
        <v>127</v>
      </c>
      <c r="E7" s="4639">
        <v>53.01204819277109</v>
      </c>
      <c r="F7" s="4681">
        <v>2</v>
      </c>
      <c r="G7" s="4682">
        <v>2</v>
      </c>
      <c r="H7" s="4683">
        <v>92</v>
      </c>
      <c r="I7" s="4684">
        <v>148</v>
      </c>
    </row>
    <row r="8" spans="2:9" ht="13.5" customHeight="1" x14ac:dyDescent="0.2">
      <c r="B8" s="4678" t="s">
        <v>2170</v>
      </c>
      <c r="C8" s="4679">
        <v>1940</v>
      </c>
      <c r="D8" s="4680">
        <v>2157</v>
      </c>
      <c r="E8" s="4639">
        <v>11.185567010309285</v>
      </c>
      <c r="F8" s="4681">
        <v>93</v>
      </c>
      <c r="G8" s="4685">
        <v>107</v>
      </c>
      <c r="H8" s="4683">
        <v>2381</v>
      </c>
      <c r="I8" s="4684">
        <v>2696</v>
      </c>
    </row>
    <row r="9" spans="2:9" ht="13.5" customHeight="1" x14ac:dyDescent="0.2">
      <c r="B9" s="4678" t="s">
        <v>2171</v>
      </c>
      <c r="C9" s="4679">
        <v>379</v>
      </c>
      <c r="D9" s="4680">
        <v>381</v>
      </c>
      <c r="E9" s="4639">
        <v>0.52770448548812965</v>
      </c>
      <c r="F9" s="4681">
        <v>21</v>
      </c>
      <c r="G9" s="4682">
        <v>5</v>
      </c>
      <c r="H9" s="4683">
        <v>373</v>
      </c>
      <c r="I9" s="4684">
        <v>381</v>
      </c>
    </row>
    <row r="10" spans="2:9" ht="13.5" customHeight="1" x14ac:dyDescent="0.2">
      <c r="B10" s="4678" t="s">
        <v>2172</v>
      </c>
      <c r="C10" s="4679">
        <v>1156</v>
      </c>
      <c r="D10" s="4680">
        <v>1241</v>
      </c>
      <c r="E10" s="4639">
        <v>7.3529411764705799</v>
      </c>
      <c r="F10" s="4681">
        <v>37</v>
      </c>
      <c r="G10" s="4682">
        <v>40</v>
      </c>
      <c r="H10" s="4683">
        <v>1179</v>
      </c>
      <c r="I10" s="4684">
        <v>1290</v>
      </c>
    </row>
    <row r="11" spans="2:9" ht="13.5" customHeight="1" x14ac:dyDescent="0.2">
      <c r="B11" s="4678" t="s">
        <v>2173</v>
      </c>
      <c r="C11" s="4679">
        <v>113</v>
      </c>
      <c r="D11" s="4680">
        <v>99</v>
      </c>
      <c r="E11" s="4639">
        <v>-12.389380530973455</v>
      </c>
      <c r="F11" s="4681">
        <v>2</v>
      </c>
      <c r="G11" s="4682">
        <v>2</v>
      </c>
      <c r="H11" s="4683">
        <v>126</v>
      </c>
      <c r="I11" s="4684">
        <v>114</v>
      </c>
    </row>
    <row r="12" spans="2:9" ht="13.5" customHeight="1" x14ac:dyDescent="0.2">
      <c r="B12" s="4678" t="s">
        <v>2174</v>
      </c>
      <c r="C12" s="4679">
        <v>18</v>
      </c>
      <c r="D12" s="4686">
        <v>9</v>
      </c>
      <c r="E12" s="4639">
        <v>-50</v>
      </c>
      <c r="F12" s="4681">
        <v>4</v>
      </c>
      <c r="G12" s="4682">
        <v>7</v>
      </c>
      <c r="H12" s="4683">
        <v>24</v>
      </c>
      <c r="I12" s="4684">
        <v>5</v>
      </c>
    </row>
    <row r="13" spans="2:9" ht="13.5" customHeight="1" x14ac:dyDescent="0.2">
      <c r="B13" s="4687" t="s">
        <v>2175</v>
      </c>
      <c r="C13" s="4688">
        <v>53</v>
      </c>
      <c r="D13" s="4689">
        <v>46</v>
      </c>
      <c r="E13" s="4660">
        <v>-13.20754716981132</v>
      </c>
      <c r="F13" s="4690">
        <v>1</v>
      </c>
      <c r="G13" s="4691">
        <v>1</v>
      </c>
      <c r="H13" s="4692">
        <v>65</v>
      </c>
      <c r="I13" s="4693">
        <v>58</v>
      </c>
    </row>
    <row r="14" spans="2:9" ht="13.5" customHeight="1" x14ac:dyDescent="0.2">
      <c r="B14" s="4687" t="s">
        <v>2176</v>
      </c>
      <c r="C14" s="4694">
        <v>372</v>
      </c>
      <c r="D14" s="4689">
        <v>427</v>
      </c>
      <c r="E14" s="4639">
        <v>14.784946236559151</v>
      </c>
      <c r="F14" s="4695">
        <v>16</v>
      </c>
      <c r="G14" s="4682">
        <v>11</v>
      </c>
      <c r="H14" s="4694">
        <v>442</v>
      </c>
      <c r="I14" s="4693">
        <v>505</v>
      </c>
    </row>
    <row r="15" spans="2:9" ht="13.5" customHeight="1" x14ac:dyDescent="0.2">
      <c r="B15" s="4678" t="s">
        <v>2177</v>
      </c>
      <c r="C15" s="4696">
        <v>29</v>
      </c>
      <c r="D15" s="4689">
        <v>23</v>
      </c>
      <c r="E15" s="4639">
        <v>-20.689655172413794</v>
      </c>
      <c r="F15" s="4681">
        <v>0</v>
      </c>
      <c r="G15" s="4682">
        <v>0</v>
      </c>
      <c r="H15" s="4681">
        <v>29</v>
      </c>
      <c r="I15" s="4682">
        <v>25</v>
      </c>
    </row>
    <row r="16" spans="2:9" ht="13.5" customHeight="1" thickBot="1" x14ac:dyDescent="0.25">
      <c r="B16" s="4697" t="s">
        <v>51</v>
      </c>
      <c r="C16" s="4698">
        <v>557</v>
      </c>
      <c r="D16" s="4699">
        <v>667</v>
      </c>
      <c r="E16" s="4654">
        <v>19.748653500897674</v>
      </c>
      <c r="F16" s="4700">
        <v>4</v>
      </c>
      <c r="G16" s="4676">
        <v>4</v>
      </c>
      <c r="H16" s="4673">
        <v>602</v>
      </c>
      <c r="I16" s="4684">
        <v>725</v>
      </c>
    </row>
    <row r="17" spans="2:9" ht="11.25" customHeight="1" thickBot="1" x14ac:dyDescent="0.25">
      <c r="B17" s="4701" t="s">
        <v>14</v>
      </c>
      <c r="C17" s="4702">
        <v>9146</v>
      </c>
      <c r="D17" s="4703">
        <v>10005</v>
      </c>
      <c r="E17" s="4623">
        <v>9.3920839711349089</v>
      </c>
      <c r="F17" s="4702">
        <v>292</v>
      </c>
      <c r="G17" s="4704">
        <v>275</v>
      </c>
      <c r="H17" s="4624">
        <v>11918</v>
      </c>
      <c r="I17" s="4705">
        <v>13329</v>
      </c>
    </row>
    <row r="19" spans="2:9" ht="13.5" thickBot="1" x14ac:dyDescent="0.25">
      <c r="B19" s="4625"/>
    </row>
    <row r="20" spans="2:9" ht="27" customHeight="1" x14ac:dyDescent="0.2">
      <c r="B20" s="8218" t="s">
        <v>2168</v>
      </c>
      <c r="C20" s="8220" t="s">
        <v>2166</v>
      </c>
      <c r="D20" s="8221"/>
      <c r="E20" s="8222"/>
      <c r="F20" s="8223" t="s">
        <v>1833</v>
      </c>
      <c r="G20" s="8224"/>
      <c r="H20" s="8223" t="s">
        <v>2167</v>
      </c>
      <c r="I20" s="8224"/>
    </row>
    <row r="21" spans="2:9" ht="13.5" thickBot="1" x14ac:dyDescent="0.25">
      <c r="B21" s="8219"/>
      <c r="C21" s="4668" t="s">
        <v>1</v>
      </c>
      <c r="D21" s="4669" t="s">
        <v>2360</v>
      </c>
      <c r="E21" s="4670" t="s">
        <v>1386</v>
      </c>
      <c r="F21" s="4668" t="s">
        <v>1</v>
      </c>
      <c r="G21" s="4669" t="s">
        <v>2360</v>
      </c>
      <c r="H21" s="4668" t="s">
        <v>1</v>
      </c>
      <c r="I21" s="4671" t="s">
        <v>2360</v>
      </c>
    </row>
    <row r="22" spans="2:9" x14ac:dyDescent="0.2">
      <c r="B22" s="4672" t="s">
        <v>2178</v>
      </c>
      <c r="C22" s="4706">
        <v>1151</v>
      </c>
      <c r="D22" s="4707">
        <v>1236</v>
      </c>
      <c r="E22" s="4654">
        <v>7.3848827106863553</v>
      </c>
      <c r="F22" s="4675">
        <v>69</v>
      </c>
      <c r="G22" s="4677">
        <v>62</v>
      </c>
      <c r="H22" s="4708">
        <v>1927</v>
      </c>
      <c r="I22" s="4676">
        <v>2109</v>
      </c>
    </row>
    <row r="23" spans="2:9" x14ac:dyDescent="0.2">
      <c r="B23" s="4678" t="s">
        <v>2179</v>
      </c>
      <c r="C23" s="4709">
        <v>1619</v>
      </c>
      <c r="D23" s="4710">
        <v>1829</v>
      </c>
      <c r="E23" s="4639">
        <v>12.970969734403951</v>
      </c>
      <c r="F23" s="4681">
        <v>26</v>
      </c>
      <c r="G23" s="4682">
        <v>22</v>
      </c>
      <c r="H23" s="4711">
        <v>2264</v>
      </c>
      <c r="I23" s="4676">
        <v>2622</v>
      </c>
    </row>
    <row r="24" spans="2:9" x14ac:dyDescent="0.2">
      <c r="B24" s="4678" t="s">
        <v>2180</v>
      </c>
      <c r="C24" s="4709">
        <v>188</v>
      </c>
      <c r="D24" s="4710">
        <v>210</v>
      </c>
      <c r="E24" s="4639">
        <v>11.702127659574458</v>
      </c>
      <c r="F24" s="4681">
        <v>4</v>
      </c>
      <c r="G24" s="4682">
        <v>2</v>
      </c>
      <c r="H24" s="4711">
        <v>251</v>
      </c>
      <c r="I24" s="4676">
        <v>292</v>
      </c>
    </row>
    <row r="25" spans="2:9" x14ac:dyDescent="0.2">
      <c r="B25" s="4678" t="s">
        <v>2181</v>
      </c>
      <c r="C25" s="4709">
        <v>1452</v>
      </c>
      <c r="D25" s="4710">
        <v>1519</v>
      </c>
      <c r="E25" s="4639">
        <v>4.6143250688705137</v>
      </c>
      <c r="F25" s="4681">
        <v>13</v>
      </c>
      <c r="G25" s="4682">
        <v>10</v>
      </c>
      <c r="H25" s="4711">
        <v>2120</v>
      </c>
      <c r="I25" s="4676">
        <v>2322</v>
      </c>
    </row>
    <row r="26" spans="2:9" ht="13.5" thickBot="1" x14ac:dyDescent="0.25">
      <c r="B26" s="4712" t="s">
        <v>2182</v>
      </c>
      <c r="C26" s="4713">
        <v>36</v>
      </c>
      <c r="D26" s="4714">
        <v>34</v>
      </c>
      <c r="E26" s="4660">
        <v>-5.5555555555555571</v>
      </c>
      <c r="F26" s="4690">
        <v>0</v>
      </c>
      <c r="G26" s="4691">
        <v>0</v>
      </c>
      <c r="H26" s="4715">
        <v>43</v>
      </c>
      <c r="I26" s="4676">
        <v>37</v>
      </c>
    </row>
    <row r="27" spans="2:9" ht="13.5" thickBot="1" x14ac:dyDescent="0.25">
      <c r="B27" s="4701" t="s">
        <v>14</v>
      </c>
      <c r="C27" s="4702">
        <v>4446</v>
      </c>
      <c r="D27" s="4703">
        <v>4828</v>
      </c>
      <c r="E27" s="4623">
        <v>8.5919928025191155</v>
      </c>
      <c r="F27" s="4716">
        <v>112</v>
      </c>
      <c r="G27" s="4717">
        <v>96</v>
      </c>
      <c r="H27" s="4702">
        <v>6605</v>
      </c>
      <c r="I27" s="4718">
        <v>7382</v>
      </c>
    </row>
    <row r="30" spans="2:9" ht="27" customHeight="1" x14ac:dyDescent="0.2"/>
    <row r="32" spans="2:9"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7" ht="12.75" customHeight="1" x14ac:dyDescent="0.2"/>
    <row r="59" ht="13.5" customHeight="1" x14ac:dyDescent="0.2"/>
    <row r="60" ht="13.5" customHeight="1" x14ac:dyDescent="0.2"/>
    <row r="61" ht="13.5" customHeight="1" x14ac:dyDescent="0.2"/>
    <row r="62" ht="13.5" customHeight="1" x14ac:dyDescent="0.2"/>
    <row r="63" ht="13.5" customHeight="1" x14ac:dyDescent="0.2"/>
    <row r="66" ht="12.75" customHeight="1" x14ac:dyDescent="0.2"/>
    <row r="68" ht="13.5" customHeight="1" x14ac:dyDescent="0.2"/>
    <row r="69" ht="13.5" customHeight="1" x14ac:dyDescent="0.2"/>
    <row r="70" ht="13.5" customHeight="1" x14ac:dyDescent="0.2"/>
    <row r="71" ht="13.5" customHeight="1" x14ac:dyDescent="0.2"/>
    <row r="77" ht="13.5" customHeight="1" x14ac:dyDescent="0.2"/>
    <row r="78" ht="13.5" customHeight="1" x14ac:dyDescent="0.2"/>
    <row r="79" ht="13.5" customHeight="1" x14ac:dyDescent="0.2"/>
    <row r="80" ht="13.5" customHeight="1" x14ac:dyDescent="0.2"/>
    <row r="84" ht="24.75" customHeight="1" x14ac:dyDescent="0.2"/>
    <row r="86" ht="12.75" customHeight="1" x14ac:dyDescent="0.2"/>
    <row r="88" ht="13.5" customHeight="1" x14ac:dyDescent="0.2"/>
    <row r="89" ht="13.5" customHeight="1" x14ac:dyDescent="0.2"/>
    <row r="90" ht="13.5" customHeight="1" x14ac:dyDescent="0.2"/>
    <row r="91" ht="13.5" customHeight="1" x14ac:dyDescent="0.2"/>
    <row r="92" ht="13.5" customHeight="1" x14ac:dyDescent="0.2"/>
    <row r="99" ht="12.75" customHeight="1" x14ac:dyDescent="0.2"/>
    <row r="100" ht="27" customHeight="1" x14ac:dyDescent="0.2"/>
    <row r="110" ht="27" customHeight="1" x14ac:dyDescent="0.2"/>
    <row r="111" ht="13.5" customHeight="1" x14ac:dyDescent="0.2"/>
    <row r="112" ht="20.25" customHeight="1" x14ac:dyDescent="0.2"/>
    <row r="113" ht="13.5" customHeight="1" x14ac:dyDescent="0.2"/>
    <row r="114" ht="13.5" customHeight="1" x14ac:dyDescent="0.2"/>
    <row r="115" ht="20.25" customHeight="1" x14ac:dyDescent="0.2"/>
    <row r="116" ht="19.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20.25" customHeight="1" x14ac:dyDescent="0.2"/>
    <row r="129" ht="13.5" customHeight="1" x14ac:dyDescent="0.2"/>
    <row r="139" ht="13.5" customHeight="1" x14ac:dyDescent="0.2"/>
    <row r="140" ht="13.5" customHeight="1" x14ac:dyDescent="0.2"/>
    <row r="141" ht="13.5" customHeight="1" x14ac:dyDescent="0.2"/>
    <row r="142" ht="13.5" customHeight="1" x14ac:dyDescent="0.2"/>
    <row r="143" ht="13.5" customHeight="1" x14ac:dyDescent="0.2"/>
    <row r="148" ht="13.5" customHeight="1" x14ac:dyDescent="0.2"/>
    <row r="149" ht="13.5" customHeight="1" x14ac:dyDescent="0.2"/>
    <row r="150" ht="13.5" customHeight="1" x14ac:dyDescent="0.2"/>
    <row r="151" ht="13.5" customHeight="1" x14ac:dyDescent="0.2"/>
    <row r="155" ht="12.75" customHeight="1" x14ac:dyDescent="0.2"/>
    <row r="156" ht="12" customHeight="1" x14ac:dyDescent="0.2"/>
    <row r="157" ht="13.5" customHeight="1" x14ac:dyDescent="0.2"/>
    <row r="158" ht="13.5" customHeight="1" x14ac:dyDescent="0.2"/>
    <row r="159" ht="13.5" customHeight="1" x14ac:dyDescent="0.2"/>
    <row r="160" ht="22.5" customHeight="1" x14ac:dyDescent="0.2"/>
  </sheetData>
  <mergeCells count="9">
    <mergeCell ref="B20:B21"/>
    <mergeCell ref="C20:E20"/>
    <mergeCell ref="F20:G20"/>
    <mergeCell ref="H20:I20"/>
    <mergeCell ref="B2:I2"/>
    <mergeCell ref="B4:B5"/>
    <mergeCell ref="C4:E4"/>
    <mergeCell ref="F4:G4"/>
    <mergeCell ref="H4:I4"/>
  </mergeCells>
  <pageMargins left="0.75" right="0.28000000000000003"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2"/>
  <sheetViews>
    <sheetView topLeftCell="A10" workbookViewId="0">
      <selection activeCell="J9" sqref="J9"/>
    </sheetView>
  </sheetViews>
  <sheetFormatPr defaultRowHeight="12.75" x14ac:dyDescent="0.2"/>
  <cols>
    <col min="1" max="1" width="5.28515625" style="4494" customWidth="1"/>
    <col min="2" max="2" width="24.42578125" style="4494" customWidth="1"/>
    <col min="3" max="3" width="7.5703125" style="4494" customWidth="1"/>
    <col min="4" max="4" width="7.42578125" style="4494" customWidth="1"/>
    <col min="5" max="5" width="7.5703125" style="4494" customWidth="1"/>
    <col min="6" max="9" width="7.140625" style="4494" customWidth="1"/>
    <col min="10" max="12" width="7.85546875" style="4494" customWidth="1"/>
    <col min="13" max="13" width="13.28515625" style="4494" customWidth="1"/>
    <col min="14" max="14" width="6.7109375" style="4494" customWidth="1"/>
    <col min="15" max="15" width="6.28515625" style="4494" customWidth="1"/>
    <col min="16" max="16" width="6.5703125" style="4494" customWidth="1"/>
    <col min="17" max="17" width="7.85546875" style="4494" customWidth="1"/>
    <col min="18" max="18" width="13" style="4494" customWidth="1"/>
    <col min="19" max="22" width="7.85546875" style="4494" customWidth="1"/>
    <col min="23" max="23" width="11.28515625" style="4494" customWidth="1"/>
    <col min="24" max="25" width="5" style="4494" customWidth="1"/>
    <col min="26" max="26" width="5.85546875" style="4494" customWidth="1"/>
    <col min="27" max="31" width="5" style="4494" customWidth="1"/>
    <col min="32" max="32" width="9.5703125" style="4494" bestFit="1" customWidth="1"/>
    <col min="33" max="16384" width="9.140625" style="4494"/>
  </cols>
  <sheetData>
    <row r="1" spans="2:9" x14ac:dyDescent="0.2">
      <c r="B1" s="8205" t="s">
        <v>2863</v>
      </c>
      <c r="C1" s="8205"/>
      <c r="D1" s="8205"/>
      <c r="E1" s="8205"/>
      <c r="F1" s="8205"/>
      <c r="G1" s="8205"/>
      <c r="H1" s="8205"/>
      <c r="I1" s="8205"/>
    </row>
    <row r="2" spans="2:9" ht="13.5" thickBot="1" x14ac:dyDescent="0.25">
      <c r="B2" s="4625"/>
      <c r="C2" s="4625"/>
    </row>
    <row r="3" spans="2:9" ht="27" customHeight="1" x14ac:dyDescent="0.2">
      <c r="B3" s="8218" t="s">
        <v>2183</v>
      </c>
      <c r="C3" s="8220" t="s">
        <v>2166</v>
      </c>
      <c r="D3" s="8221"/>
      <c r="E3" s="8222"/>
      <c r="F3" s="8223" t="s">
        <v>1833</v>
      </c>
      <c r="G3" s="8226"/>
      <c r="H3" s="8223" t="s">
        <v>2167</v>
      </c>
      <c r="I3" s="8224"/>
    </row>
    <row r="4" spans="2:9" ht="13.5" thickBot="1" x14ac:dyDescent="0.25">
      <c r="B4" s="8219"/>
      <c r="C4" s="4668" t="s">
        <v>1</v>
      </c>
      <c r="D4" s="4669" t="s">
        <v>2360</v>
      </c>
      <c r="E4" s="4670" t="s">
        <v>1386</v>
      </c>
      <c r="F4" s="4668" t="s">
        <v>1</v>
      </c>
      <c r="G4" s="4669" t="s">
        <v>2360</v>
      </c>
      <c r="H4" s="4668" t="s">
        <v>1</v>
      </c>
      <c r="I4" s="4671" t="s">
        <v>2360</v>
      </c>
    </row>
    <row r="5" spans="2:9" ht="13.5" customHeight="1" x14ac:dyDescent="0.2">
      <c r="B5" s="4672" t="s">
        <v>2184</v>
      </c>
      <c r="C5" s="4698">
        <v>338</v>
      </c>
      <c r="D5" s="4699">
        <v>360</v>
      </c>
      <c r="E5" s="4654">
        <v>6.5088757396449779</v>
      </c>
      <c r="F5" s="4719">
        <v>10</v>
      </c>
      <c r="G5" s="4720">
        <v>13</v>
      </c>
      <c r="H5" s="4719">
        <v>422</v>
      </c>
      <c r="I5" s="4720">
        <v>460</v>
      </c>
    </row>
    <row r="6" spans="2:9" ht="13.5" customHeight="1" x14ac:dyDescent="0.2">
      <c r="B6" s="4678" t="s">
        <v>2185</v>
      </c>
      <c r="C6" s="4698">
        <v>2485</v>
      </c>
      <c r="D6" s="4699">
        <v>2873</v>
      </c>
      <c r="E6" s="4639">
        <v>15.613682092555337</v>
      </c>
      <c r="F6" s="4721">
        <v>103</v>
      </c>
      <c r="G6" s="4691">
        <v>107</v>
      </c>
      <c r="H6" s="4721">
        <v>3287</v>
      </c>
      <c r="I6" s="4691">
        <v>3924</v>
      </c>
    </row>
    <row r="7" spans="2:9" ht="13.5" customHeight="1" x14ac:dyDescent="0.2">
      <c r="B7" s="4678" t="s">
        <v>2186</v>
      </c>
      <c r="C7" s="4698">
        <v>754</v>
      </c>
      <c r="D7" s="4699">
        <v>732</v>
      </c>
      <c r="E7" s="4639">
        <v>-2.9177718832891202</v>
      </c>
      <c r="F7" s="4721">
        <v>4</v>
      </c>
      <c r="G7" s="4691">
        <v>0</v>
      </c>
      <c r="H7" s="4722">
        <v>1053</v>
      </c>
      <c r="I7" s="4682">
        <v>1066</v>
      </c>
    </row>
    <row r="8" spans="2:9" ht="13.5" customHeight="1" x14ac:dyDescent="0.2">
      <c r="B8" s="4678" t="s">
        <v>2187</v>
      </c>
      <c r="C8" s="4698">
        <v>104</v>
      </c>
      <c r="D8" s="4699">
        <v>100</v>
      </c>
      <c r="E8" s="4639">
        <v>-3.8461538461538396</v>
      </c>
      <c r="F8" s="4721">
        <v>4</v>
      </c>
      <c r="G8" s="4691">
        <v>3</v>
      </c>
      <c r="H8" s="4722">
        <v>103</v>
      </c>
      <c r="I8" s="4682">
        <v>100</v>
      </c>
    </row>
    <row r="9" spans="2:9" ht="13.5" customHeight="1" x14ac:dyDescent="0.2">
      <c r="B9" s="4678" t="s">
        <v>2188</v>
      </c>
      <c r="C9" s="4698">
        <v>222</v>
      </c>
      <c r="D9" s="4699">
        <v>259</v>
      </c>
      <c r="E9" s="4639">
        <v>16.666666666666671</v>
      </c>
      <c r="F9" s="4721">
        <v>17</v>
      </c>
      <c r="G9" s="4691">
        <v>15</v>
      </c>
      <c r="H9" s="4722">
        <v>312</v>
      </c>
      <c r="I9" s="4682">
        <v>408</v>
      </c>
    </row>
    <row r="10" spans="2:9" ht="13.5" customHeight="1" x14ac:dyDescent="0.2">
      <c r="B10" s="4678" t="s">
        <v>2189</v>
      </c>
      <c r="C10" s="4698">
        <v>67</v>
      </c>
      <c r="D10" s="4699">
        <v>58</v>
      </c>
      <c r="E10" s="4639">
        <v>-13.432835820895534</v>
      </c>
      <c r="F10" s="4721">
        <v>5</v>
      </c>
      <c r="G10" s="4691">
        <v>0</v>
      </c>
      <c r="H10" s="4722">
        <v>67</v>
      </c>
      <c r="I10" s="4682">
        <v>62</v>
      </c>
    </row>
    <row r="11" spans="2:9" ht="13.5" customHeight="1" x14ac:dyDescent="0.2">
      <c r="B11" s="4678" t="s">
        <v>2190</v>
      </c>
      <c r="C11" s="4698">
        <v>48</v>
      </c>
      <c r="D11" s="4699">
        <v>52</v>
      </c>
      <c r="E11" s="4639">
        <v>8.3333333333333286</v>
      </c>
      <c r="F11" s="4721">
        <v>1</v>
      </c>
      <c r="G11" s="4691">
        <v>0</v>
      </c>
      <c r="H11" s="4722">
        <v>80</v>
      </c>
      <c r="I11" s="4682">
        <v>75</v>
      </c>
    </row>
    <row r="12" spans="2:9" ht="13.5" customHeight="1" x14ac:dyDescent="0.2">
      <c r="B12" s="4678" t="s">
        <v>2191</v>
      </c>
      <c r="C12" s="4698">
        <v>421</v>
      </c>
      <c r="D12" s="4699">
        <v>407</v>
      </c>
      <c r="E12" s="4639">
        <v>-3.3254156769596221</v>
      </c>
      <c r="F12" s="4721">
        <v>9</v>
      </c>
      <c r="G12" s="4691">
        <v>2</v>
      </c>
      <c r="H12" s="4722">
        <v>494</v>
      </c>
      <c r="I12" s="4682">
        <v>490</v>
      </c>
    </row>
    <row r="13" spans="2:9" ht="13.5" customHeight="1" x14ac:dyDescent="0.2">
      <c r="B13" s="4678" t="s">
        <v>2192</v>
      </c>
      <c r="C13" s="4698">
        <v>337</v>
      </c>
      <c r="D13" s="4699">
        <v>351</v>
      </c>
      <c r="E13" s="4639">
        <v>4.1543026706231529</v>
      </c>
      <c r="F13" s="4721">
        <v>11</v>
      </c>
      <c r="G13" s="4691">
        <v>5</v>
      </c>
      <c r="H13" s="4722">
        <v>421</v>
      </c>
      <c r="I13" s="4682">
        <v>428</v>
      </c>
    </row>
    <row r="14" spans="2:9" ht="13.5" customHeight="1" x14ac:dyDescent="0.2">
      <c r="B14" s="4678" t="s">
        <v>2193</v>
      </c>
      <c r="C14" s="4698">
        <v>32</v>
      </c>
      <c r="D14" s="4699">
        <v>32</v>
      </c>
      <c r="E14" s="4639">
        <v>0</v>
      </c>
      <c r="F14" s="4721">
        <v>0</v>
      </c>
      <c r="G14" s="4691">
        <v>0</v>
      </c>
      <c r="H14" s="4722">
        <v>40</v>
      </c>
      <c r="I14" s="4682">
        <v>42</v>
      </c>
    </row>
    <row r="15" spans="2:9" ht="13.5" customHeight="1" x14ac:dyDescent="0.2">
      <c r="B15" s="4687" t="s">
        <v>2194</v>
      </c>
      <c r="C15" s="4698">
        <v>168</v>
      </c>
      <c r="D15" s="4699">
        <v>187</v>
      </c>
      <c r="E15" s="4639">
        <v>11.30952380952381</v>
      </c>
      <c r="F15" s="4721">
        <v>2</v>
      </c>
      <c r="G15" s="4691">
        <v>3</v>
      </c>
      <c r="H15" s="4722">
        <v>172</v>
      </c>
      <c r="I15" s="4682">
        <v>192</v>
      </c>
    </row>
    <row r="16" spans="2:9" ht="13.5" customHeight="1" x14ac:dyDescent="0.2">
      <c r="B16" s="4687" t="s">
        <v>2195</v>
      </c>
      <c r="C16" s="4698">
        <v>106</v>
      </c>
      <c r="D16" s="4699">
        <v>115</v>
      </c>
      <c r="E16" s="4639">
        <v>8.49056603773586</v>
      </c>
      <c r="F16" s="4721">
        <v>0</v>
      </c>
      <c r="G16" s="4691">
        <v>1</v>
      </c>
      <c r="H16" s="4722">
        <v>127</v>
      </c>
      <c r="I16" s="4682">
        <v>154</v>
      </c>
    </row>
    <row r="17" spans="2:9" ht="13.5" customHeight="1" x14ac:dyDescent="0.2">
      <c r="B17" s="4687" t="s">
        <v>2196</v>
      </c>
      <c r="C17" s="4698">
        <v>1492</v>
      </c>
      <c r="D17" s="4699">
        <v>1639</v>
      </c>
      <c r="E17" s="4639">
        <v>9.852546916890077</v>
      </c>
      <c r="F17" s="4721">
        <v>16</v>
      </c>
      <c r="G17" s="4691">
        <v>14</v>
      </c>
      <c r="H17" s="4722">
        <v>2064</v>
      </c>
      <c r="I17" s="4682">
        <v>2344</v>
      </c>
    </row>
    <row r="18" spans="2:9" ht="13.5" customHeight="1" x14ac:dyDescent="0.2">
      <c r="B18" s="4687" t="s">
        <v>2197</v>
      </c>
      <c r="C18" s="4698">
        <v>2</v>
      </c>
      <c r="D18" s="4699">
        <v>3</v>
      </c>
      <c r="E18" s="4639">
        <v>50</v>
      </c>
      <c r="F18" s="4721">
        <v>0</v>
      </c>
      <c r="G18" s="4691">
        <v>0</v>
      </c>
      <c r="H18" s="4722">
        <v>2</v>
      </c>
      <c r="I18" s="4682">
        <v>3</v>
      </c>
    </row>
    <row r="19" spans="2:9" ht="13.5" customHeight="1" x14ac:dyDescent="0.2">
      <c r="B19" s="4687" t="s">
        <v>2198</v>
      </c>
      <c r="C19" s="4698">
        <v>23</v>
      </c>
      <c r="D19" s="4699">
        <v>24</v>
      </c>
      <c r="E19" s="4639">
        <v>4.3478260869565162</v>
      </c>
      <c r="F19" s="4721">
        <v>0</v>
      </c>
      <c r="G19" s="4691">
        <v>0</v>
      </c>
      <c r="H19" s="4722">
        <v>25</v>
      </c>
      <c r="I19" s="4682">
        <v>24</v>
      </c>
    </row>
    <row r="20" spans="2:9" ht="13.5" customHeight="1" x14ac:dyDescent="0.2">
      <c r="B20" s="4687" t="s">
        <v>2199</v>
      </c>
      <c r="C20" s="4698">
        <v>167</v>
      </c>
      <c r="D20" s="4699">
        <v>177</v>
      </c>
      <c r="E20" s="4639">
        <v>5.9880239520958156</v>
      </c>
      <c r="F20" s="4721">
        <v>2</v>
      </c>
      <c r="G20" s="4691">
        <v>6</v>
      </c>
      <c r="H20" s="4722">
        <v>266</v>
      </c>
      <c r="I20" s="4682">
        <v>264</v>
      </c>
    </row>
    <row r="21" spans="2:9" ht="13.5" customHeight="1" x14ac:dyDescent="0.2">
      <c r="B21" s="4687" t="s">
        <v>2200</v>
      </c>
      <c r="C21" s="4698">
        <v>7</v>
      </c>
      <c r="D21" s="4699">
        <v>6</v>
      </c>
      <c r="E21" s="4639">
        <v>-14.285714285714292</v>
      </c>
      <c r="F21" s="4721">
        <v>0</v>
      </c>
      <c r="G21" s="4691">
        <v>0</v>
      </c>
      <c r="H21" s="4722">
        <v>7</v>
      </c>
      <c r="I21" s="4682">
        <v>8</v>
      </c>
    </row>
    <row r="22" spans="2:9" ht="13.5" customHeight="1" x14ac:dyDescent="0.2">
      <c r="B22" s="4687" t="s">
        <v>2201</v>
      </c>
      <c r="C22" s="4698">
        <v>102</v>
      </c>
      <c r="D22" s="4699">
        <v>106</v>
      </c>
      <c r="E22" s="4639">
        <v>3.9215686274509949</v>
      </c>
      <c r="F22" s="4721">
        <v>3</v>
      </c>
      <c r="G22" s="4691">
        <v>2</v>
      </c>
      <c r="H22" s="4711">
        <v>120</v>
      </c>
      <c r="I22" s="4676">
        <v>116</v>
      </c>
    </row>
    <row r="23" spans="2:9" ht="13.5" customHeight="1" x14ac:dyDescent="0.2">
      <c r="B23" s="4687" t="s">
        <v>2202</v>
      </c>
      <c r="C23" s="4698">
        <v>671</v>
      </c>
      <c r="D23" s="4699">
        <v>721</v>
      </c>
      <c r="E23" s="4639">
        <v>7.4515648286139964</v>
      </c>
      <c r="F23" s="4722">
        <v>15</v>
      </c>
      <c r="G23" s="4682">
        <v>24</v>
      </c>
      <c r="H23" s="4722">
        <v>776</v>
      </c>
      <c r="I23" s="4682">
        <v>829</v>
      </c>
    </row>
    <row r="24" spans="2:9" ht="13.5" customHeight="1" thickBot="1" x14ac:dyDescent="0.25">
      <c r="B24" s="4723" t="s">
        <v>2203</v>
      </c>
      <c r="C24" s="4694">
        <v>1044</v>
      </c>
      <c r="D24" s="4724">
        <v>1210</v>
      </c>
      <c r="E24" s="4725">
        <v>15.900383141762447</v>
      </c>
      <c r="F24" s="4715">
        <v>74</v>
      </c>
      <c r="G24" s="4726">
        <v>66</v>
      </c>
      <c r="H24" s="4715">
        <v>1478</v>
      </c>
      <c r="I24" s="4727">
        <v>1672</v>
      </c>
    </row>
    <row r="25" spans="2:9" ht="13.5" thickBot="1" x14ac:dyDescent="0.25">
      <c r="B25" s="4701" t="s">
        <v>14</v>
      </c>
      <c r="C25" s="4702">
        <v>8590</v>
      </c>
      <c r="D25" s="4703">
        <v>9412</v>
      </c>
      <c r="E25" s="4623">
        <v>9.5692665890570368</v>
      </c>
      <c r="F25" s="4702">
        <v>276</v>
      </c>
      <c r="G25" s="4728">
        <v>261</v>
      </c>
      <c r="H25" s="4702">
        <v>11316</v>
      </c>
      <c r="I25" s="4718">
        <v>12661</v>
      </c>
    </row>
    <row r="29" spans="2:9" ht="13.5" thickBot="1" x14ac:dyDescent="0.25"/>
    <row r="30" spans="2:9" ht="12.75" customHeight="1" x14ac:dyDescent="0.2">
      <c r="B30" s="8218" t="s">
        <v>2204</v>
      </c>
      <c r="C30" s="8220" t="s">
        <v>2166</v>
      </c>
      <c r="D30" s="8221"/>
      <c r="E30" s="8222"/>
      <c r="F30" s="8223" t="s">
        <v>1833</v>
      </c>
      <c r="G30" s="8224"/>
      <c r="H30" s="8223" t="s">
        <v>2167</v>
      </c>
      <c r="I30" s="8224"/>
    </row>
    <row r="31" spans="2:9" ht="13.5" thickBot="1" x14ac:dyDescent="0.25">
      <c r="B31" s="8219"/>
      <c r="C31" s="4668" t="s">
        <v>1</v>
      </c>
      <c r="D31" s="4669" t="s">
        <v>2360</v>
      </c>
      <c r="E31" s="4729" t="s">
        <v>1386</v>
      </c>
      <c r="F31" s="4668" t="s">
        <v>1</v>
      </c>
      <c r="G31" s="4669" t="s">
        <v>2360</v>
      </c>
      <c r="H31" s="4668" t="s">
        <v>1</v>
      </c>
      <c r="I31" s="4671" t="s">
        <v>2360</v>
      </c>
    </row>
    <row r="32" spans="2:9" ht="13.5" customHeight="1" x14ac:dyDescent="0.2">
      <c r="B32" s="4672" t="s">
        <v>2199</v>
      </c>
      <c r="C32" s="4730">
        <v>62</v>
      </c>
      <c r="D32" s="4731">
        <v>72</v>
      </c>
      <c r="E32" s="4654">
        <v>16.129032258064527</v>
      </c>
      <c r="F32" s="4675">
        <v>0</v>
      </c>
      <c r="G32" s="4732">
        <v>0</v>
      </c>
      <c r="H32" s="4675">
        <v>86</v>
      </c>
      <c r="I32" s="4682">
        <v>99</v>
      </c>
    </row>
    <row r="33" spans="2:9" ht="13.5" customHeight="1" x14ac:dyDescent="0.2">
      <c r="B33" s="4678" t="s">
        <v>2205</v>
      </c>
      <c r="C33" s="4733">
        <v>73</v>
      </c>
      <c r="D33" s="4734">
        <v>63</v>
      </c>
      <c r="E33" s="4639">
        <v>-13.698630136986296</v>
      </c>
      <c r="F33" s="4681">
        <v>0</v>
      </c>
      <c r="G33" s="4685">
        <v>2</v>
      </c>
      <c r="H33" s="4681">
        <v>77</v>
      </c>
      <c r="I33" s="4682">
        <v>64</v>
      </c>
    </row>
    <row r="34" spans="2:9" ht="13.5" customHeight="1" x14ac:dyDescent="0.2">
      <c r="B34" s="4678" t="s">
        <v>2206</v>
      </c>
      <c r="C34" s="4735">
        <v>0</v>
      </c>
      <c r="D34" s="4734">
        <v>0</v>
      </c>
      <c r="E34" s="4639" t="s">
        <v>613</v>
      </c>
      <c r="F34" s="4681">
        <v>0</v>
      </c>
      <c r="G34" s="4685">
        <v>0</v>
      </c>
      <c r="H34" s="4681">
        <v>0</v>
      </c>
      <c r="I34" s="4682">
        <v>0</v>
      </c>
    </row>
    <row r="35" spans="2:9" ht="13.5" customHeight="1" thickBot="1" x14ac:dyDescent="0.25">
      <c r="B35" s="4678" t="s">
        <v>2207</v>
      </c>
      <c r="C35" s="4736">
        <v>359</v>
      </c>
      <c r="D35" s="4737">
        <v>392</v>
      </c>
      <c r="E35" s="4639">
        <v>9.1922005571030638</v>
      </c>
      <c r="F35" s="4738">
        <v>14</v>
      </c>
      <c r="G35" s="4739">
        <v>11</v>
      </c>
      <c r="H35" s="4738">
        <v>372</v>
      </c>
      <c r="I35" s="4682">
        <v>432</v>
      </c>
    </row>
    <row r="36" spans="2:9" ht="13.5" customHeight="1" thickBot="1" x14ac:dyDescent="0.25">
      <c r="B36" s="4701" t="s">
        <v>14</v>
      </c>
      <c r="C36" s="4702">
        <v>494</v>
      </c>
      <c r="D36" s="4740">
        <v>527</v>
      </c>
      <c r="E36" s="4623">
        <v>6.6801619433198454</v>
      </c>
      <c r="F36" s="4741">
        <v>14</v>
      </c>
      <c r="G36" s="4742">
        <v>13</v>
      </c>
      <c r="H36" s="4743">
        <v>535</v>
      </c>
      <c r="I36" s="4717">
        <v>595</v>
      </c>
    </row>
    <row r="38" spans="2:9" ht="13.5" thickBot="1" x14ac:dyDescent="0.25">
      <c r="B38" s="4582"/>
    </row>
    <row r="39" spans="2:9" ht="12.75" customHeight="1" x14ac:dyDescent="0.2">
      <c r="B39" s="8218" t="s">
        <v>2208</v>
      </c>
      <c r="C39" s="8220" t="s">
        <v>2166</v>
      </c>
      <c r="D39" s="8221"/>
      <c r="E39" s="8222"/>
      <c r="F39" s="8223" t="s">
        <v>1833</v>
      </c>
      <c r="G39" s="8224"/>
      <c r="H39" s="8225" t="s">
        <v>2167</v>
      </c>
      <c r="I39" s="8217"/>
    </row>
    <row r="40" spans="2:9" ht="13.5" thickBot="1" x14ac:dyDescent="0.25">
      <c r="B40" s="8219"/>
      <c r="C40" s="4668" t="s">
        <v>1</v>
      </c>
      <c r="D40" s="4669" t="s">
        <v>2360</v>
      </c>
      <c r="E40" s="4729" t="s">
        <v>1386</v>
      </c>
      <c r="F40" s="4668" t="s">
        <v>1</v>
      </c>
      <c r="G40" s="4669" t="s">
        <v>2360</v>
      </c>
      <c r="H40" s="4668" t="s">
        <v>1</v>
      </c>
      <c r="I40" s="4671" t="s">
        <v>2360</v>
      </c>
    </row>
    <row r="41" spans="2:9" ht="13.5" customHeight="1" x14ac:dyDescent="0.2">
      <c r="B41" s="4672" t="s">
        <v>2209</v>
      </c>
      <c r="C41" s="4744">
        <v>54</v>
      </c>
      <c r="D41" s="4745">
        <v>54</v>
      </c>
      <c r="E41" s="4654">
        <v>0</v>
      </c>
      <c r="F41" s="4708">
        <v>2</v>
      </c>
      <c r="G41" s="4677">
        <v>1</v>
      </c>
      <c r="H41" s="4708">
        <v>55</v>
      </c>
      <c r="I41" s="4682">
        <v>58</v>
      </c>
    </row>
    <row r="42" spans="2:9" ht="13.5" customHeight="1" thickBot="1" x14ac:dyDescent="0.25">
      <c r="B42" s="4678" t="s">
        <v>2210</v>
      </c>
      <c r="C42" s="4746">
        <v>8</v>
      </c>
      <c r="D42" s="4747">
        <v>12</v>
      </c>
      <c r="E42" s="4639">
        <v>50</v>
      </c>
      <c r="F42" s="4722">
        <v>0</v>
      </c>
      <c r="G42" s="4682">
        <v>0</v>
      </c>
      <c r="H42" s="4722">
        <v>12</v>
      </c>
      <c r="I42" s="4682">
        <v>15</v>
      </c>
    </row>
    <row r="43" spans="2:9" ht="13.5" customHeight="1" thickBot="1" x14ac:dyDescent="0.25">
      <c r="B43" s="4701" t="s">
        <v>14</v>
      </c>
      <c r="C43" s="4702">
        <v>62</v>
      </c>
      <c r="D43" s="4728">
        <v>66</v>
      </c>
      <c r="E43" s="4623">
        <v>6.4516129032257936</v>
      </c>
      <c r="F43" s="4741">
        <v>2</v>
      </c>
      <c r="G43" s="4748">
        <v>1</v>
      </c>
      <c r="H43" s="4716">
        <v>67</v>
      </c>
      <c r="I43" s="4749">
        <v>73</v>
      </c>
    </row>
    <row r="44" spans="2:9" ht="13.5" customHeight="1" x14ac:dyDescent="0.2"/>
    <row r="50" spans="4:9" ht="13.5" customHeight="1" x14ac:dyDescent="0.2"/>
    <row r="51" spans="4:9" ht="13.5" customHeight="1" x14ac:dyDescent="0.2"/>
    <row r="52" spans="4:9" ht="13.5" customHeight="1" x14ac:dyDescent="0.2"/>
    <row r="53" spans="4:9" ht="13.5" customHeight="1" x14ac:dyDescent="0.2"/>
    <row r="57" spans="4:9" ht="24.75" customHeight="1" x14ac:dyDescent="0.2"/>
    <row r="59" spans="4:9" ht="12.75" customHeight="1" x14ac:dyDescent="0.2"/>
    <row r="61" spans="4:9" ht="13.5" customHeight="1" x14ac:dyDescent="0.2"/>
    <row r="62" spans="4:9" ht="13.5" customHeight="1" x14ac:dyDescent="0.2"/>
    <row r="63" spans="4:9" ht="13.5" customHeight="1" x14ac:dyDescent="0.2">
      <c r="D63" s="4750"/>
      <c r="E63" s="4751"/>
      <c r="H63" s="4752"/>
      <c r="I63" s="4753"/>
    </row>
    <row r="64" spans="4:9" ht="13.5" customHeight="1" x14ac:dyDescent="0.2">
      <c r="D64" s="4750"/>
      <c r="E64" s="4751"/>
      <c r="H64" s="4752"/>
      <c r="I64" s="4750"/>
    </row>
    <row r="65" spans="2:9" ht="13.5" customHeight="1" x14ac:dyDescent="0.2">
      <c r="D65" s="4754"/>
      <c r="E65" s="4755"/>
      <c r="H65" s="4756"/>
      <c r="I65" s="4754"/>
    </row>
    <row r="72" spans="2:9" ht="12.75" customHeight="1" x14ac:dyDescent="0.2">
      <c r="B72" s="4757"/>
    </row>
    <row r="73" spans="2:9" ht="27" customHeight="1" x14ac:dyDescent="0.2"/>
    <row r="83" spans="2:2" ht="27" customHeight="1" x14ac:dyDescent="0.2">
      <c r="B83" s="4757"/>
    </row>
    <row r="84" spans="2:2" ht="13.5" customHeight="1" x14ac:dyDescent="0.2"/>
    <row r="85" spans="2:2" ht="20.25" customHeight="1" x14ac:dyDescent="0.2"/>
    <row r="86" spans="2:2" ht="13.5" customHeight="1" x14ac:dyDescent="0.2"/>
    <row r="87" spans="2:2" ht="13.5" customHeight="1" x14ac:dyDescent="0.2"/>
    <row r="88" spans="2:2" ht="20.25" customHeight="1" x14ac:dyDescent="0.2"/>
    <row r="89" spans="2:2" ht="19.5" customHeight="1" x14ac:dyDescent="0.2"/>
    <row r="90" spans="2:2" ht="13.5" customHeight="1" x14ac:dyDescent="0.2"/>
    <row r="91" spans="2:2" ht="13.5" customHeight="1" x14ac:dyDescent="0.2"/>
    <row r="92" spans="2:2" ht="13.5" customHeight="1" x14ac:dyDescent="0.2"/>
    <row r="93" spans="2:2" ht="13.5" customHeight="1" x14ac:dyDescent="0.2"/>
    <row r="94" spans="2:2" ht="13.5" customHeight="1" x14ac:dyDescent="0.2">
      <c r="B94" s="4757"/>
    </row>
    <row r="95" spans="2:2" ht="13.5" customHeight="1" x14ac:dyDescent="0.2"/>
    <row r="96" spans="2:2" ht="13.5" customHeight="1" x14ac:dyDescent="0.2"/>
    <row r="97" ht="13.5" customHeight="1" x14ac:dyDescent="0.2"/>
    <row r="98" ht="13.5" customHeight="1" x14ac:dyDescent="0.2"/>
    <row r="99" ht="13.5" customHeight="1" x14ac:dyDescent="0.2"/>
    <row r="100" ht="13.5" customHeight="1" x14ac:dyDescent="0.2"/>
    <row r="101" ht="20.25" customHeight="1" x14ac:dyDescent="0.2"/>
    <row r="102" ht="13.5" customHeight="1" x14ac:dyDescent="0.2"/>
    <row r="112" ht="13.5" customHeight="1" x14ac:dyDescent="0.2"/>
    <row r="113" ht="13.5" customHeight="1" x14ac:dyDescent="0.2"/>
    <row r="114" ht="13.5" customHeight="1" x14ac:dyDescent="0.2"/>
    <row r="115" ht="13.5" customHeight="1" x14ac:dyDescent="0.2"/>
    <row r="116" ht="13.5" customHeight="1" x14ac:dyDescent="0.2"/>
    <row r="121" ht="13.5" customHeight="1" x14ac:dyDescent="0.2"/>
    <row r="122" ht="13.5" customHeight="1" x14ac:dyDescent="0.2"/>
    <row r="123" ht="13.5" customHeight="1" x14ac:dyDescent="0.2"/>
    <row r="124" ht="13.5" customHeight="1" x14ac:dyDescent="0.2"/>
    <row r="128" ht="12.75" customHeight="1" x14ac:dyDescent="0.2"/>
    <row r="129" ht="12" customHeight="1" x14ac:dyDescent="0.2"/>
    <row r="130" ht="13.5" customHeight="1" x14ac:dyDescent="0.2"/>
    <row r="131" ht="13.5" customHeight="1" x14ac:dyDescent="0.2"/>
    <row r="132" ht="13.5" customHeight="1" x14ac:dyDescent="0.2"/>
    <row r="133" ht="22.5" customHeight="1" x14ac:dyDescent="0.2"/>
    <row r="148" spans="4:4" x14ac:dyDescent="0.2">
      <c r="D148" s="4758"/>
    </row>
    <row r="152" spans="4:4" x14ac:dyDescent="0.2">
      <c r="D152" s="4758"/>
    </row>
  </sheetData>
  <mergeCells count="13">
    <mergeCell ref="B39:B40"/>
    <mergeCell ref="C39:E39"/>
    <mergeCell ref="F39:G39"/>
    <mergeCell ref="H39:I39"/>
    <mergeCell ref="B1:I1"/>
    <mergeCell ref="B3:B4"/>
    <mergeCell ref="C3:E3"/>
    <mergeCell ref="F3:G3"/>
    <mergeCell ref="H3:I3"/>
    <mergeCell ref="B30:B31"/>
    <mergeCell ref="C30:E30"/>
    <mergeCell ref="F30:G30"/>
    <mergeCell ref="H30:I30"/>
  </mergeCells>
  <pageMargins left="0.75" right="0.28000000000000003"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zoomScaleNormal="100" workbookViewId="0">
      <selection activeCell="D5" sqref="D5:J30"/>
    </sheetView>
  </sheetViews>
  <sheetFormatPr defaultRowHeight="12.75" x14ac:dyDescent="0.2"/>
  <cols>
    <col min="1" max="1" width="9.140625" style="4494"/>
    <col min="2" max="2" width="7.42578125" style="4494" customWidth="1"/>
    <col min="3" max="3" width="15.42578125" style="4494" customWidth="1"/>
    <col min="4" max="11" width="9.140625" style="4494"/>
    <col min="12" max="12" width="11.28515625" style="4494" customWidth="1"/>
    <col min="13" max="15" width="9.140625" style="4494"/>
    <col min="16" max="16" width="7.42578125" style="4494" customWidth="1"/>
    <col min="17" max="17" width="16.28515625" style="4494" customWidth="1"/>
    <col min="18" max="20" width="9.140625" style="4494"/>
    <col min="21" max="21" width="11.7109375" style="4494" bestFit="1" customWidth="1"/>
    <col min="22" max="24" width="9.140625" style="4494"/>
    <col min="25" max="25" width="6.42578125" style="4494" customWidth="1"/>
    <col min="26" max="50" width="9.140625" style="4494"/>
    <col min="51" max="51" width="14.42578125" style="4494" bestFit="1" customWidth="1"/>
    <col min="52" max="74" width="9.140625" style="4494"/>
    <col min="75" max="75" width="14.42578125" style="4494" bestFit="1" customWidth="1"/>
    <col min="76" max="16384" width="9.140625" style="4494"/>
  </cols>
  <sheetData>
    <row r="1" spans="2:10" x14ac:dyDescent="0.2">
      <c r="B1" s="8205" t="s">
        <v>2211</v>
      </c>
      <c r="C1" s="8205"/>
      <c r="D1" s="8205"/>
      <c r="E1" s="8205"/>
      <c r="F1" s="8205"/>
      <c r="G1" s="8205"/>
      <c r="H1" s="8205"/>
      <c r="I1" s="8205"/>
    </row>
    <row r="2" spans="2:10" ht="13.5" thickBot="1" x14ac:dyDescent="0.25">
      <c r="B2" s="5546"/>
      <c r="C2" s="5546"/>
      <c r="D2" s="5546"/>
      <c r="E2" s="5546"/>
      <c r="F2" s="5546"/>
      <c r="G2" s="5546"/>
      <c r="H2" s="5546"/>
      <c r="I2" s="5546"/>
    </row>
    <row r="3" spans="2:10" ht="19.5" customHeight="1" thickBot="1" x14ac:dyDescent="0.25">
      <c r="B3" s="8239" t="s">
        <v>2212</v>
      </c>
      <c r="C3" s="8240"/>
      <c r="D3" s="8243" t="s">
        <v>10</v>
      </c>
      <c r="E3" s="8244"/>
      <c r="F3" s="8245"/>
      <c r="G3" s="8246" t="s">
        <v>1833</v>
      </c>
      <c r="H3" s="8247"/>
      <c r="I3" s="8248" t="s">
        <v>2167</v>
      </c>
      <c r="J3" s="8247"/>
    </row>
    <row r="4" spans="2:10" ht="13.5" thickBot="1" x14ac:dyDescent="0.25">
      <c r="B4" s="8241"/>
      <c r="C4" s="8242"/>
      <c r="D4" s="4759" t="s">
        <v>1</v>
      </c>
      <c r="E4" s="4760" t="s">
        <v>2360</v>
      </c>
      <c r="F4" s="4761" t="s">
        <v>1386</v>
      </c>
      <c r="G4" s="4759" t="s">
        <v>1</v>
      </c>
      <c r="H4" s="4762" t="s">
        <v>2360</v>
      </c>
      <c r="I4" s="4763" t="s">
        <v>1</v>
      </c>
      <c r="J4" s="4764" t="s">
        <v>2360</v>
      </c>
    </row>
    <row r="5" spans="2:10" ht="12.75" customHeight="1" x14ac:dyDescent="0.2">
      <c r="B5" s="8238" t="s">
        <v>2213</v>
      </c>
      <c r="C5" s="4765" t="s">
        <v>2214</v>
      </c>
      <c r="D5" s="4766">
        <v>3503</v>
      </c>
      <c r="E5" s="4766">
        <v>3489</v>
      </c>
      <c r="F5" s="4767">
        <v>-0.399657436483011</v>
      </c>
      <c r="G5" s="4768">
        <v>24</v>
      </c>
      <c r="H5" s="4769">
        <v>15</v>
      </c>
      <c r="I5" s="4770">
        <v>1447</v>
      </c>
      <c r="J5" s="4771">
        <v>1723</v>
      </c>
    </row>
    <row r="6" spans="2:10" x14ac:dyDescent="0.2">
      <c r="B6" s="8229"/>
      <c r="C6" s="4772" t="s">
        <v>2215</v>
      </c>
      <c r="D6" s="4773">
        <v>565</v>
      </c>
      <c r="E6" s="4773">
        <v>596</v>
      </c>
      <c r="F6" s="4774">
        <v>5.4867256637168111</v>
      </c>
      <c r="G6" s="4775">
        <v>4</v>
      </c>
      <c r="H6" s="4776">
        <v>3</v>
      </c>
      <c r="I6" s="4777">
        <v>229</v>
      </c>
      <c r="J6" s="4778">
        <v>280</v>
      </c>
    </row>
    <row r="7" spans="2:10" x14ac:dyDescent="0.2">
      <c r="B7" s="8229"/>
      <c r="C7" s="4772" t="s">
        <v>2216</v>
      </c>
      <c r="D7" s="4773">
        <v>3150</v>
      </c>
      <c r="E7" s="4773">
        <v>3302</v>
      </c>
      <c r="F7" s="4774">
        <v>4.8253968253968225</v>
      </c>
      <c r="G7" s="4775">
        <v>10</v>
      </c>
      <c r="H7" s="4776">
        <v>16</v>
      </c>
      <c r="I7" s="4777">
        <v>1755</v>
      </c>
      <c r="J7" s="4778">
        <v>1911</v>
      </c>
    </row>
    <row r="8" spans="2:10" x14ac:dyDescent="0.2">
      <c r="B8" s="8229"/>
      <c r="C8" s="4772" t="s">
        <v>2217</v>
      </c>
      <c r="D8" s="4773">
        <v>582</v>
      </c>
      <c r="E8" s="4773">
        <v>633</v>
      </c>
      <c r="F8" s="4774">
        <v>8.7628865979381345</v>
      </c>
      <c r="G8" s="4775">
        <v>0</v>
      </c>
      <c r="H8" s="4776">
        <v>3</v>
      </c>
      <c r="I8" s="4777">
        <v>166</v>
      </c>
      <c r="J8" s="4778">
        <v>184</v>
      </c>
    </row>
    <row r="9" spans="2:10" x14ac:dyDescent="0.2">
      <c r="B9" s="8229"/>
      <c r="C9" s="4772" t="s">
        <v>2218</v>
      </c>
      <c r="D9" s="4773">
        <v>338</v>
      </c>
      <c r="E9" s="4773">
        <v>295</v>
      </c>
      <c r="F9" s="4774">
        <v>-12.721893491124263</v>
      </c>
      <c r="G9" s="4775">
        <v>2</v>
      </c>
      <c r="H9" s="4776">
        <v>0</v>
      </c>
      <c r="I9" s="4777">
        <v>146</v>
      </c>
      <c r="J9" s="4778">
        <v>139</v>
      </c>
    </row>
    <row r="10" spans="2:10" ht="13.5" thickBot="1" x14ac:dyDescent="0.25">
      <c r="B10" s="8229"/>
      <c r="C10" s="4779" t="s">
        <v>2219</v>
      </c>
      <c r="D10" s="4780">
        <v>47</v>
      </c>
      <c r="E10" s="4780">
        <v>57</v>
      </c>
      <c r="F10" s="4660">
        <v>21.276595744680861</v>
      </c>
      <c r="G10" s="4781">
        <v>0</v>
      </c>
      <c r="H10" s="4782">
        <v>1</v>
      </c>
      <c r="I10" s="4783">
        <v>21</v>
      </c>
      <c r="J10" s="4784">
        <v>29</v>
      </c>
    </row>
    <row r="11" spans="2:10" ht="13.5" thickBot="1" x14ac:dyDescent="0.25">
      <c r="B11" s="8229"/>
      <c r="C11" s="4785" t="s">
        <v>14</v>
      </c>
      <c r="D11" s="4786">
        <v>8185</v>
      </c>
      <c r="E11" s="4786">
        <v>8372</v>
      </c>
      <c r="F11" s="4787">
        <v>2.2846670739156991</v>
      </c>
      <c r="G11" s="4788">
        <v>40</v>
      </c>
      <c r="H11" s="4789">
        <v>38</v>
      </c>
      <c r="I11" s="4790">
        <v>3764</v>
      </c>
      <c r="J11" s="4791">
        <v>4266</v>
      </c>
    </row>
    <row r="12" spans="2:10" ht="12.75" customHeight="1" x14ac:dyDescent="0.2">
      <c r="B12" s="8229" t="s">
        <v>2220</v>
      </c>
      <c r="C12" s="4792" t="s">
        <v>2221</v>
      </c>
      <c r="D12" s="4793">
        <v>61</v>
      </c>
      <c r="E12" s="4793">
        <v>55</v>
      </c>
      <c r="F12" s="4794">
        <v>-9.8360655737704974</v>
      </c>
      <c r="G12" s="4795">
        <v>1</v>
      </c>
      <c r="H12" s="4796">
        <v>0</v>
      </c>
      <c r="I12" s="4797">
        <v>24</v>
      </c>
      <c r="J12" s="4798">
        <v>29</v>
      </c>
    </row>
    <row r="13" spans="2:10" x14ac:dyDescent="0.2">
      <c r="B13" s="8229"/>
      <c r="C13" s="4772" t="s">
        <v>2222</v>
      </c>
      <c r="D13" s="4773">
        <v>15</v>
      </c>
      <c r="E13" s="4773">
        <v>17</v>
      </c>
      <c r="F13" s="4774">
        <v>13.333333333333329</v>
      </c>
      <c r="G13" s="4799">
        <v>0</v>
      </c>
      <c r="H13" s="4776">
        <v>0</v>
      </c>
      <c r="I13" s="4777">
        <v>3</v>
      </c>
      <c r="J13" s="4800">
        <v>2</v>
      </c>
    </row>
    <row r="14" spans="2:10" x14ac:dyDescent="0.2">
      <c r="B14" s="8229"/>
      <c r="C14" s="4772" t="s">
        <v>2223</v>
      </c>
      <c r="D14" s="4773">
        <v>55</v>
      </c>
      <c r="E14" s="4773">
        <v>72</v>
      </c>
      <c r="F14" s="4774">
        <v>30.909090909090907</v>
      </c>
      <c r="G14" s="4799">
        <v>4</v>
      </c>
      <c r="H14" s="4776">
        <v>2</v>
      </c>
      <c r="I14" s="4777">
        <v>26</v>
      </c>
      <c r="J14" s="4800">
        <v>36</v>
      </c>
    </row>
    <row r="15" spans="2:10" ht="13.5" thickBot="1" x14ac:dyDescent="0.25">
      <c r="B15" s="8229"/>
      <c r="C15" s="4779" t="s">
        <v>2224</v>
      </c>
      <c r="D15" s="4780">
        <v>66</v>
      </c>
      <c r="E15" s="4773">
        <v>76</v>
      </c>
      <c r="F15" s="4801">
        <v>15.151515151515156</v>
      </c>
      <c r="G15" s="4802">
        <v>1</v>
      </c>
      <c r="H15" s="4782">
        <v>0</v>
      </c>
      <c r="I15" s="4803">
        <v>13</v>
      </c>
      <c r="J15" s="4804">
        <v>24</v>
      </c>
    </row>
    <row r="16" spans="2:10" ht="13.5" thickBot="1" x14ac:dyDescent="0.25">
      <c r="B16" s="8229"/>
      <c r="C16" s="4785" t="s">
        <v>14</v>
      </c>
      <c r="D16" s="4786">
        <v>197</v>
      </c>
      <c r="E16" s="4786">
        <v>220</v>
      </c>
      <c r="F16" s="4787">
        <v>11.675126903553306</v>
      </c>
      <c r="G16" s="4788">
        <v>6</v>
      </c>
      <c r="H16" s="4789">
        <v>2</v>
      </c>
      <c r="I16" s="4805">
        <v>66</v>
      </c>
      <c r="J16" s="4806">
        <v>91</v>
      </c>
    </row>
    <row r="17" spans="2:10" ht="12.75" customHeight="1" x14ac:dyDescent="0.2">
      <c r="B17" s="8230" t="s">
        <v>2225</v>
      </c>
      <c r="C17" s="4792" t="s">
        <v>2226</v>
      </c>
      <c r="D17" s="4793">
        <v>130</v>
      </c>
      <c r="E17" s="4793">
        <v>142</v>
      </c>
      <c r="F17" s="4794">
        <v>9.2307692307692264</v>
      </c>
      <c r="G17" s="4795">
        <v>1</v>
      </c>
      <c r="H17" s="4796">
        <v>1</v>
      </c>
      <c r="I17" s="4797">
        <v>13</v>
      </c>
      <c r="J17" s="4798">
        <v>16</v>
      </c>
    </row>
    <row r="18" spans="2:10" x14ac:dyDescent="0.2">
      <c r="B18" s="8230"/>
      <c r="C18" s="4772" t="s">
        <v>2227</v>
      </c>
      <c r="D18" s="4773">
        <v>75</v>
      </c>
      <c r="E18" s="4773">
        <v>70</v>
      </c>
      <c r="F18" s="4774">
        <v>-6.6666666666666714</v>
      </c>
      <c r="G18" s="4799">
        <v>2</v>
      </c>
      <c r="H18" s="4776">
        <v>0</v>
      </c>
      <c r="I18" s="4777">
        <v>2</v>
      </c>
      <c r="J18" s="4800">
        <v>2</v>
      </c>
    </row>
    <row r="19" spans="2:10" ht="13.5" thickBot="1" x14ac:dyDescent="0.25">
      <c r="B19" s="8230"/>
      <c r="C19" s="4779" t="s">
        <v>2228</v>
      </c>
      <c r="D19" s="4780">
        <v>27</v>
      </c>
      <c r="E19" s="4780">
        <v>15</v>
      </c>
      <c r="F19" s="4801">
        <v>-44.444444444444443</v>
      </c>
      <c r="G19" s="4802">
        <v>1</v>
      </c>
      <c r="H19" s="4782">
        <v>3</v>
      </c>
      <c r="I19" s="4803">
        <v>19</v>
      </c>
      <c r="J19" s="4804">
        <v>6</v>
      </c>
    </row>
    <row r="20" spans="2:10" ht="13.5" thickBot="1" x14ac:dyDescent="0.25">
      <c r="B20" s="8231"/>
      <c r="C20" s="4785" t="s">
        <v>14</v>
      </c>
      <c r="D20" s="4786">
        <v>232</v>
      </c>
      <c r="E20" s="4786">
        <v>227</v>
      </c>
      <c r="F20" s="4787">
        <v>-2.1551724137931103</v>
      </c>
      <c r="G20" s="4788">
        <v>4</v>
      </c>
      <c r="H20" s="4789">
        <v>4</v>
      </c>
      <c r="I20" s="4805">
        <v>34</v>
      </c>
      <c r="J20" s="4806">
        <v>24</v>
      </c>
    </row>
    <row r="21" spans="2:10" x14ac:dyDescent="0.2">
      <c r="B21" s="8232" t="s">
        <v>2229</v>
      </c>
      <c r="C21" s="8233"/>
      <c r="D21" s="4766">
        <v>4670</v>
      </c>
      <c r="E21" s="4766">
        <v>4961</v>
      </c>
      <c r="F21" s="4807">
        <v>6.2312633832976445</v>
      </c>
      <c r="G21" s="4768">
        <v>105</v>
      </c>
      <c r="H21" s="4769">
        <v>105</v>
      </c>
      <c r="I21" s="4770">
        <v>2428</v>
      </c>
      <c r="J21" s="4808">
        <v>2844</v>
      </c>
    </row>
    <row r="22" spans="2:10" x14ac:dyDescent="0.2">
      <c r="B22" s="4809" t="s">
        <v>2230</v>
      </c>
      <c r="C22" s="4810"/>
      <c r="D22" s="4773">
        <v>12719</v>
      </c>
      <c r="E22" s="4773">
        <v>13227</v>
      </c>
      <c r="F22" s="4660">
        <v>3.9940246874754308</v>
      </c>
      <c r="G22" s="4775">
        <v>122</v>
      </c>
      <c r="H22" s="4776">
        <v>110</v>
      </c>
      <c r="I22" s="4777">
        <v>4773</v>
      </c>
      <c r="J22" s="4800">
        <v>5218</v>
      </c>
    </row>
    <row r="23" spans="2:10" x14ac:dyDescent="0.2">
      <c r="B23" s="4809" t="s">
        <v>2231</v>
      </c>
      <c r="C23" s="4810"/>
      <c r="D23" s="4773">
        <v>3630</v>
      </c>
      <c r="E23" s="4773">
        <v>3783</v>
      </c>
      <c r="F23" s="4660">
        <v>4.2148760330578625</v>
      </c>
      <c r="G23" s="4775">
        <v>0</v>
      </c>
      <c r="H23" s="4776">
        <v>2</v>
      </c>
      <c r="I23" s="4777">
        <v>121</v>
      </c>
      <c r="J23" s="4800">
        <v>148</v>
      </c>
    </row>
    <row r="24" spans="2:10" x14ac:dyDescent="0.2">
      <c r="B24" s="4809" t="s">
        <v>2232</v>
      </c>
      <c r="C24" s="4810"/>
      <c r="D24" s="4773">
        <v>264</v>
      </c>
      <c r="E24" s="4773">
        <v>312</v>
      </c>
      <c r="F24" s="4660">
        <v>18.181818181818187</v>
      </c>
      <c r="G24" s="4775">
        <v>5</v>
      </c>
      <c r="H24" s="4776">
        <v>9</v>
      </c>
      <c r="I24" s="4777">
        <v>226</v>
      </c>
      <c r="J24" s="4800">
        <v>256</v>
      </c>
    </row>
    <row r="25" spans="2:10" x14ac:dyDescent="0.2">
      <c r="B25" s="8234" t="s">
        <v>2233</v>
      </c>
      <c r="C25" s="8235"/>
      <c r="D25" s="4773">
        <v>186</v>
      </c>
      <c r="E25" s="4773">
        <v>218</v>
      </c>
      <c r="F25" s="4660">
        <v>17.20430107526883</v>
      </c>
      <c r="G25" s="4775">
        <v>0</v>
      </c>
      <c r="H25" s="4776">
        <v>0</v>
      </c>
      <c r="I25" s="4777">
        <v>95</v>
      </c>
      <c r="J25" s="4800">
        <v>135</v>
      </c>
    </row>
    <row r="26" spans="2:10" x14ac:dyDescent="0.2">
      <c r="B26" s="4809" t="s">
        <v>2234</v>
      </c>
      <c r="C26" s="4810"/>
      <c r="D26" s="4773">
        <v>86</v>
      </c>
      <c r="E26" s="4773">
        <v>100</v>
      </c>
      <c r="F26" s="4660">
        <v>16.279069767441868</v>
      </c>
      <c r="G26" s="4775">
        <v>1</v>
      </c>
      <c r="H26" s="4776">
        <v>0</v>
      </c>
      <c r="I26" s="4777">
        <v>61</v>
      </c>
      <c r="J26" s="4800">
        <v>68</v>
      </c>
    </row>
    <row r="27" spans="2:10" x14ac:dyDescent="0.2">
      <c r="B27" s="8236" t="s">
        <v>51</v>
      </c>
      <c r="C27" s="8237"/>
      <c r="D27" s="4811">
        <v>1184</v>
      </c>
      <c r="E27" s="4773">
        <v>1025</v>
      </c>
      <c r="F27" s="4639">
        <v>-13.429054054054063</v>
      </c>
      <c r="G27" s="4775">
        <v>9</v>
      </c>
      <c r="H27" s="4776">
        <v>4</v>
      </c>
      <c r="I27" s="4777">
        <v>315</v>
      </c>
      <c r="J27" s="4800">
        <v>235</v>
      </c>
    </row>
    <row r="28" spans="2:10" x14ac:dyDescent="0.2">
      <c r="B28" s="8234" t="s">
        <v>2235</v>
      </c>
      <c r="C28" s="8235"/>
      <c r="D28" s="4695">
        <v>50</v>
      </c>
      <c r="E28" s="4799">
        <v>58</v>
      </c>
      <c r="F28" s="4639">
        <v>15.999999999999986</v>
      </c>
      <c r="G28" s="4695">
        <v>0</v>
      </c>
      <c r="H28" s="4776">
        <v>0</v>
      </c>
      <c r="I28" s="4695">
        <v>23</v>
      </c>
      <c r="J28" s="4800">
        <v>28</v>
      </c>
    </row>
    <row r="29" spans="2:10" ht="13.5" thickBot="1" x14ac:dyDescent="0.25">
      <c r="B29" s="8227" t="s">
        <v>2236</v>
      </c>
      <c r="C29" s="8228"/>
      <c r="D29" s="4695">
        <v>50</v>
      </c>
      <c r="E29" s="4812">
        <v>58</v>
      </c>
      <c r="F29" s="4813">
        <v>15.999999999999986</v>
      </c>
      <c r="G29" s="4814">
        <v>0</v>
      </c>
      <c r="H29" s="4815">
        <v>1</v>
      </c>
      <c r="I29" s="4695">
        <v>12</v>
      </c>
      <c r="J29" s="4816">
        <v>16</v>
      </c>
    </row>
    <row r="30" spans="2:10" ht="13.5" thickBot="1" x14ac:dyDescent="0.25">
      <c r="B30" s="4817" t="s">
        <v>14</v>
      </c>
      <c r="C30" s="4818"/>
      <c r="D30" s="4819">
        <v>31453</v>
      </c>
      <c r="E30" s="4820">
        <v>32561</v>
      </c>
      <c r="F30" s="4629">
        <v>3.5227164340444546</v>
      </c>
      <c r="G30" s="4821">
        <v>292</v>
      </c>
      <c r="H30" s="4822">
        <v>275</v>
      </c>
      <c r="I30" s="4821">
        <v>11918</v>
      </c>
      <c r="J30" s="4823">
        <v>13329</v>
      </c>
    </row>
    <row r="31" spans="2:10" ht="12.75" customHeight="1" x14ac:dyDescent="0.2"/>
    <row r="34" ht="12.75" customHeight="1" x14ac:dyDescent="0.2"/>
    <row r="38" ht="12.75" customHeight="1" x14ac:dyDescent="0.2"/>
    <row r="43" ht="12.75" customHeight="1" x14ac:dyDescent="0.2"/>
  </sheetData>
  <mergeCells count="13">
    <mergeCell ref="B5:B11"/>
    <mergeCell ref="B1:I1"/>
    <mergeCell ref="B3:C4"/>
    <mergeCell ref="D3:F3"/>
    <mergeCell ref="G3:H3"/>
    <mergeCell ref="I3:J3"/>
    <mergeCell ref="B29:C29"/>
    <mergeCell ref="B12:B16"/>
    <mergeCell ref="B17:B20"/>
    <mergeCell ref="B21:C21"/>
    <mergeCell ref="B25:C25"/>
    <mergeCell ref="B27:C27"/>
    <mergeCell ref="B28:C28"/>
  </mergeCells>
  <pageMargins left="0.75" right="0.75" top="1" bottom="1" header="0.5" footer="0.5"/>
  <pageSetup paperSize="9" orientation="portrait"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election activeCell="C5" sqref="C5:I17"/>
    </sheetView>
  </sheetViews>
  <sheetFormatPr defaultRowHeight="12.75" x14ac:dyDescent="0.2"/>
  <cols>
    <col min="1" max="1" width="7.42578125" style="4494" customWidth="1"/>
    <col min="2" max="2" width="15.42578125" style="4494" customWidth="1"/>
    <col min="3" max="10" width="9.140625" style="4494"/>
    <col min="11" max="11" width="11.28515625" style="4494" customWidth="1"/>
    <col min="12" max="14" width="9.140625" style="4494"/>
    <col min="15" max="15" width="7.42578125" style="4494" customWidth="1"/>
    <col min="16" max="16" width="16.28515625" style="4494" customWidth="1"/>
    <col min="17" max="19" width="9.140625" style="4494"/>
    <col min="20" max="20" width="11.7109375" style="4494" bestFit="1" customWidth="1"/>
    <col min="21" max="23" width="9.140625" style="4494"/>
    <col min="24" max="24" width="6.42578125" style="4494" customWidth="1"/>
    <col min="25" max="49" width="9.140625" style="4494"/>
    <col min="50" max="50" width="14.42578125" style="4494" bestFit="1" customWidth="1"/>
    <col min="51" max="73" width="9.140625" style="4494"/>
    <col min="74" max="74" width="14.42578125" style="4494" bestFit="1" customWidth="1"/>
    <col min="75" max="16384" width="9.140625" style="4494"/>
  </cols>
  <sheetData>
    <row r="1" spans="1:9" x14ac:dyDescent="0.2">
      <c r="A1" s="5077"/>
      <c r="B1" s="5077" t="s">
        <v>2237</v>
      </c>
      <c r="C1" s="5077"/>
      <c r="D1" s="5077"/>
      <c r="E1" s="5077"/>
      <c r="F1" s="5077"/>
      <c r="G1" s="5077"/>
      <c r="H1" s="5077"/>
    </row>
    <row r="2" spans="1:9" ht="13.5" thickBot="1" x14ac:dyDescent="0.25">
      <c r="A2" s="5077"/>
      <c r="B2" s="5077"/>
      <c r="C2" s="5077"/>
      <c r="D2" s="5077"/>
      <c r="E2" s="5077"/>
      <c r="F2" s="5077"/>
      <c r="G2" s="5077"/>
      <c r="H2" s="5077"/>
    </row>
    <row r="3" spans="1:9" ht="12.75" customHeight="1" x14ac:dyDescent="0.2">
      <c r="B3" s="8249" t="s">
        <v>2238</v>
      </c>
      <c r="C3" s="8251" t="s">
        <v>2239</v>
      </c>
      <c r="D3" s="8251"/>
      <c r="E3" s="8252"/>
      <c r="F3" s="8253" t="s">
        <v>1833</v>
      </c>
      <c r="G3" s="8254"/>
      <c r="H3" s="8253" t="s">
        <v>2167</v>
      </c>
      <c r="I3" s="8254"/>
    </row>
    <row r="4" spans="1:9" ht="13.5" thickBot="1" x14ac:dyDescent="0.25">
      <c r="B4" s="8250"/>
      <c r="C4" s="4824" t="s">
        <v>1</v>
      </c>
      <c r="D4" s="4760" t="s">
        <v>2360</v>
      </c>
      <c r="E4" s="4761" t="s">
        <v>1386</v>
      </c>
      <c r="F4" s="4759" t="s">
        <v>1</v>
      </c>
      <c r="G4" s="4762" t="s">
        <v>2360</v>
      </c>
      <c r="H4" s="4825" t="s">
        <v>1</v>
      </c>
      <c r="I4" s="4826" t="s">
        <v>2360</v>
      </c>
    </row>
    <row r="5" spans="1:9" x14ac:dyDescent="0.2">
      <c r="B5" s="4827" t="s">
        <v>2240</v>
      </c>
      <c r="C5" s="4828">
        <v>657</v>
      </c>
      <c r="D5" s="4828">
        <v>738</v>
      </c>
      <c r="E5" s="4807">
        <v>12.328767123287676</v>
      </c>
      <c r="F5" s="4770">
        <v>6</v>
      </c>
      <c r="G5" s="4829">
        <v>8</v>
      </c>
      <c r="H5" s="4797">
        <v>496</v>
      </c>
      <c r="I5" s="4830">
        <v>532</v>
      </c>
    </row>
    <row r="6" spans="1:9" x14ac:dyDescent="0.2">
      <c r="B6" s="4831" t="s">
        <v>2241</v>
      </c>
      <c r="C6" s="4832">
        <v>1400</v>
      </c>
      <c r="D6" s="4832">
        <v>1695</v>
      </c>
      <c r="E6" s="4660">
        <v>21.071428571428569</v>
      </c>
      <c r="F6" s="4777">
        <v>58</v>
      </c>
      <c r="G6" s="4833">
        <v>48</v>
      </c>
      <c r="H6" s="4777">
        <v>1036</v>
      </c>
      <c r="I6" s="4833">
        <v>1293</v>
      </c>
    </row>
    <row r="7" spans="1:9" ht="12.75" customHeight="1" x14ac:dyDescent="0.2">
      <c r="B7" s="4831" t="s">
        <v>2242</v>
      </c>
      <c r="C7" s="4695">
        <v>36</v>
      </c>
      <c r="D7" s="4832">
        <v>28</v>
      </c>
      <c r="E7" s="4660">
        <v>-22.222222222222214</v>
      </c>
      <c r="F7" s="4695">
        <v>0</v>
      </c>
      <c r="G7" s="4833">
        <v>0</v>
      </c>
      <c r="H7" s="4695">
        <v>21</v>
      </c>
      <c r="I7" s="4833">
        <v>27</v>
      </c>
    </row>
    <row r="8" spans="1:9" x14ac:dyDescent="0.2">
      <c r="B8" s="4831" t="s">
        <v>2243</v>
      </c>
      <c r="C8" s="4832">
        <v>41890</v>
      </c>
      <c r="D8" s="4834">
        <v>43407</v>
      </c>
      <c r="E8" s="4660">
        <v>3.6213893530675563</v>
      </c>
      <c r="F8" s="4777">
        <v>137</v>
      </c>
      <c r="G8" s="4833">
        <v>142</v>
      </c>
      <c r="H8" s="4777">
        <v>7440</v>
      </c>
      <c r="I8" s="4833">
        <v>8326</v>
      </c>
    </row>
    <row r="9" spans="1:9" x14ac:dyDescent="0.2">
      <c r="B9" s="4831" t="s">
        <v>2244</v>
      </c>
      <c r="C9" s="4832">
        <v>445</v>
      </c>
      <c r="D9" s="4834">
        <v>461</v>
      </c>
      <c r="E9" s="4660">
        <v>3.5955056179775227</v>
      </c>
      <c r="F9" s="4777">
        <v>10</v>
      </c>
      <c r="G9" s="4833">
        <v>12</v>
      </c>
      <c r="H9" s="4777">
        <v>172</v>
      </c>
      <c r="I9" s="4833">
        <v>137</v>
      </c>
    </row>
    <row r="10" spans="1:9" x14ac:dyDescent="0.2">
      <c r="B10" s="4831" t="s">
        <v>2245</v>
      </c>
      <c r="C10" s="4832">
        <v>6146</v>
      </c>
      <c r="D10" s="4834">
        <v>5849</v>
      </c>
      <c r="E10" s="4660">
        <v>-4.8324113244386524</v>
      </c>
      <c r="F10" s="4777">
        <v>11</v>
      </c>
      <c r="G10" s="4833">
        <v>9</v>
      </c>
      <c r="H10" s="4777">
        <v>481</v>
      </c>
      <c r="I10" s="4833">
        <v>511</v>
      </c>
    </row>
    <row r="11" spans="1:9" x14ac:dyDescent="0.2">
      <c r="B11" s="4831" t="s">
        <v>2246</v>
      </c>
      <c r="C11" s="4832">
        <v>366</v>
      </c>
      <c r="D11" s="4834">
        <v>365</v>
      </c>
      <c r="E11" s="4660">
        <v>-0.27322404371584241</v>
      </c>
      <c r="F11" s="4777">
        <v>5</v>
      </c>
      <c r="G11" s="4833">
        <v>2</v>
      </c>
      <c r="H11" s="4777">
        <v>90</v>
      </c>
      <c r="I11" s="4833">
        <v>111</v>
      </c>
    </row>
    <row r="12" spans="1:9" ht="12.75" customHeight="1" x14ac:dyDescent="0.2">
      <c r="B12" s="4831" t="s">
        <v>2247</v>
      </c>
      <c r="C12" s="4832">
        <v>1328</v>
      </c>
      <c r="D12" s="4834">
        <v>1358</v>
      </c>
      <c r="E12" s="4660">
        <v>2.2590361445783174</v>
      </c>
      <c r="F12" s="4777">
        <v>28</v>
      </c>
      <c r="G12" s="4833">
        <v>11</v>
      </c>
      <c r="H12" s="4777">
        <v>945</v>
      </c>
      <c r="I12" s="4833">
        <v>1052</v>
      </c>
    </row>
    <row r="13" spans="1:9" x14ac:dyDescent="0.2">
      <c r="B13" s="4831" t="s">
        <v>2248</v>
      </c>
      <c r="C13" s="4832">
        <v>94</v>
      </c>
      <c r="D13" s="4834">
        <v>96</v>
      </c>
      <c r="E13" s="4660">
        <v>2.1276595744680833</v>
      </c>
      <c r="F13" s="4777">
        <v>0</v>
      </c>
      <c r="G13" s="4833">
        <v>0</v>
      </c>
      <c r="H13" s="4777">
        <v>14</v>
      </c>
      <c r="I13" s="4833">
        <v>17</v>
      </c>
    </row>
    <row r="14" spans="1:9" x14ac:dyDescent="0.2">
      <c r="B14" s="4831" t="s">
        <v>2249</v>
      </c>
      <c r="C14" s="4835">
        <v>2</v>
      </c>
      <c r="D14" s="4836">
        <v>9</v>
      </c>
      <c r="E14" s="4660">
        <v>350</v>
      </c>
      <c r="F14" s="4803">
        <v>0</v>
      </c>
      <c r="G14" s="4837">
        <v>0</v>
      </c>
      <c r="H14" s="4803">
        <v>6</v>
      </c>
      <c r="I14" s="4837">
        <v>4</v>
      </c>
    </row>
    <row r="15" spans="1:9" x14ac:dyDescent="0.2">
      <c r="B15" s="4838" t="s">
        <v>2250</v>
      </c>
      <c r="C15" s="4835">
        <v>35</v>
      </c>
      <c r="D15" s="4836">
        <v>18</v>
      </c>
      <c r="E15" s="4660">
        <v>-48.571428571428577</v>
      </c>
      <c r="F15" s="4839">
        <v>0</v>
      </c>
      <c r="G15" s="4837">
        <v>0</v>
      </c>
      <c r="H15" s="4839">
        <v>11</v>
      </c>
      <c r="I15" s="4837">
        <v>0</v>
      </c>
    </row>
    <row r="16" spans="1:9" ht="13.5" thickBot="1" x14ac:dyDescent="0.25">
      <c r="B16" s="4840" t="s">
        <v>2251</v>
      </c>
      <c r="C16" s="4835">
        <v>1666</v>
      </c>
      <c r="D16" s="4836">
        <v>1594</v>
      </c>
      <c r="E16" s="4660">
        <v>-4.3217286914765936</v>
      </c>
      <c r="F16" s="4803">
        <v>0</v>
      </c>
      <c r="G16" s="4837">
        <v>0</v>
      </c>
      <c r="H16" s="4803">
        <v>0</v>
      </c>
      <c r="I16" s="4837">
        <v>0</v>
      </c>
    </row>
    <row r="17" spans="2:9" ht="13.5" thickBot="1" x14ac:dyDescent="0.25">
      <c r="B17" s="4841" t="s">
        <v>14</v>
      </c>
      <c r="C17" s="4842">
        <v>54065</v>
      </c>
      <c r="D17" s="4843">
        <v>55618</v>
      </c>
      <c r="E17" s="4629">
        <v>2.8724683251641494</v>
      </c>
      <c r="F17" s="4844">
        <v>255</v>
      </c>
      <c r="G17" s="4845">
        <v>232</v>
      </c>
      <c r="H17" s="4846">
        <v>10712</v>
      </c>
      <c r="I17" s="4847">
        <v>12010</v>
      </c>
    </row>
  </sheetData>
  <mergeCells count="4">
    <mergeCell ref="B3:B4"/>
    <mergeCell ref="C3:E3"/>
    <mergeCell ref="F3:G3"/>
    <mergeCell ref="H3:I3"/>
  </mergeCells>
  <pageMargins left="0.75" right="0.75" top="1" bottom="1" header="0.5" footer="0.5"/>
  <pageSetup paperSize="9" orientation="portrait"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V103"/>
  <sheetViews>
    <sheetView topLeftCell="A49" zoomScaleNormal="100" workbookViewId="0">
      <selection activeCell="B42" sqref="B42:K77"/>
    </sheetView>
  </sheetViews>
  <sheetFormatPr defaultRowHeight="12.75" x14ac:dyDescent="0.2"/>
  <cols>
    <col min="1" max="1" width="9.140625" style="4494"/>
    <col min="2" max="2" width="19.28515625" style="4494" customWidth="1"/>
    <col min="3" max="11" width="7.7109375" style="4494" customWidth="1"/>
    <col min="12" max="12" width="22.5703125" style="4494" bestFit="1" customWidth="1"/>
    <col min="13" max="13" width="7.42578125" style="4494" customWidth="1"/>
    <col min="14" max="14" width="9.140625" style="4494" customWidth="1"/>
    <col min="15" max="15" width="7.42578125" style="4494" customWidth="1"/>
    <col min="16" max="16" width="6.140625" style="4494" bestFit="1" customWidth="1"/>
    <col min="17" max="17" width="5.5703125" style="4494" bestFit="1" customWidth="1"/>
    <col min="18" max="18" width="6.42578125" style="4494" bestFit="1" customWidth="1"/>
    <col min="19" max="19" width="3.28515625" style="4494" customWidth="1"/>
    <col min="20" max="20" width="8.28515625" style="4494" customWidth="1"/>
    <col min="21" max="24" width="7.28515625" style="4494" customWidth="1"/>
    <col min="25" max="25" width="3" style="4494" customWidth="1"/>
    <col min="26" max="26" width="3.28515625" style="4494" hidden="1" customWidth="1"/>
    <col min="27" max="27" width="11.42578125" style="4494" customWidth="1"/>
    <col min="28" max="28" width="21" style="4494" customWidth="1"/>
    <col min="29" max="37" width="7.7109375" style="4494" customWidth="1"/>
    <col min="38" max="38" width="5.7109375" style="4494" customWidth="1"/>
    <col min="39" max="39" width="14.28515625" style="4494" customWidth="1"/>
    <col min="40" max="41" width="5.5703125" style="4494" bestFit="1" customWidth="1"/>
    <col min="42" max="42" width="7.140625" style="4494" customWidth="1"/>
    <col min="43" max="44" width="5.5703125" style="4494" bestFit="1" customWidth="1"/>
    <col min="45" max="45" width="6.7109375" style="4494" bestFit="1" customWidth="1"/>
    <col min="46" max="47" width="5.5703125" style="4494" bestFit="1" customWidth="1"/>
    <col min="48" max="48" width="6.7109375" style="4494" bestFit="1" customWidth="1"/>
    <col min="49" max="117" width="3.28515625" style="4494" customWidth="1"/>
    <col min="118" max="16384" width="9.140625" style="4494"/>
  </cols>
  <sheetData>
    <row r="1" spans="2:39" x14ac:dyDescent="0.2">
      <c r="B1" s="8205" t="s">
        <v>2252</v>
      </c>
      <c r="C1" s="8205"/>
      <c r="D1" s="8205"/>
      <c r="E1" s="8205"/>
      <c r="F1" s="8205"/>
      <c r="G1" s="8205"/>
      <c r="H1" s="8205"/>
      <c r="I1" s="8205"/>
    </row>
    <row r="2" spans="2:39" ht="18" customHeight="1" x14ac:dyDescent="0.2">
      <c r="B2" s="8285" t="s">
        <v>2253</v>
      </c>
      <c r="C2" s="8285"/>
      <c r="D2" s="8285"/>
      <c r="E2" s="8285"/>
      <c r="F2" s="8285"/>
      <c r="G2" s="8285"/>
      <c r="H2" s="8285"/>
      <c r="I2" s="8285"/>
      <c r="K2" s="4849"/>
      <c r="T2" s="4850"/>
      <c r="U2" s="4850"/>
      <c r="V2" s="4850"/>
      <c r="W2" s="4850"/>
      <c r="X2" s="4850"/>
      <c r="AK2" s="4849"/>
    </row>
    <row r="3" spans="2:39" ht="18" customHeight="1" thickBot="1" x14ac:dyDescent="0.25">
      <c r="B3" s="4848"/>
      <c r="C3" s="4848"/>
      <c r="D3" s="4848"/>
      <c r="E3" s="4848"/>
      <c r="F3" s="4848"/>
      <c r="G3" s="4848"/>
      <c r="H3" s="4848"/>
      <c r="I3" s="4848"/>
      <c r="K3" s="4849"/>
      <c r="T3" s="4850"/>
      <c r="U3" s="4850"/>
      <c r="V3" s="4850"/>
      <c r="W3" s="4850"/>
      <c r="X3" s="4850"/>
      <c r="AK3" s="4849"/>
    </row>
    <row r="4" spans="2:39" x14ac:dyDescent="0.2">
      <c r="B4" s="8286" t="s">
        <v>2254</v>
      </c>
      <c r="C4" s="8281" t="s">
        <v>1833</v>
      </c>
      <c r="D4" s="8282"/>
      <c r="E4" s="8288" t="s">
        <v>1386</v>
      </c>
      <c r="F4" s="8281" t="s">
        <v>2167</v>
      </c>
      <c r="G4" s="8290"/>
      <c r="H4" s="8288" t="s">
        <v>1386</v>
      </c>
      <c r="I4" s="4582"/>
      <c r="J4" s="4582"/>
      <c r="K4" s="4582"/>
      <c r="AB4" s="8218" t="s">
        <v>2255</v>
      </c>
      <c r="AC4" s="8281" t="s">
        <v>2256</v>
      </c>
      <c r="AD4" s="8282"/>
      <c r="AE4" s="8283" t="s">
        <v>1800</v>
      </c>
      <c r="AF4" s="8281" t="s">
        <v>2257</v>
      </c>
      <c r="AG4" s="8282"/>
      <c r="AH4" s="8283" t="s">
        <v>1800</v>
      </c>
      <c r="AI4" s="4582"/>
      <c r="AJ4" s="4582"/>
      <c r="AK4" s="4582"/>
    </row>
    <row r="5" spans="2:39" ht="13.5" thickBot="1" x14ac:dyDescent="0.25">
      <c r="B5" s="8287"/>
      <c r="C5" s="4851" t="s">
        <v>1</v>
      </c>
      <c r="D5" s="4852" t="s">
        <v>2360</v>
      </c>
      <c r="E5" s="8289"/>
      <c r="F5" s="4851" t="s">
        <v>1</v>
      </c>
      <c r="G5" s="4853" t="s">
        <v>2360</v>
      </c>
      <c r="H5" s="8289"/>
      <c r="I5" s="4854"/>
      <c r="J5" s="4854"/>
      <c r="K5" s="4582"/>
      <c r="AB5" s="8219"/>
      <c r="AC5" s="4851" t="s">
        <v>1</v>
      </c>
      <c r="AD5" s="4852" t="s">
        <v>2360</v>
      </c>
      <c r="AE5" s="8284"/>
      <c r="AF5" s="4851" t="s">
        <v>1</v>
      </c>
      <c r="AG5" s="4852" t="s">
        <v>2360</v>
      </c>
      <c r="AH5" s="8284"/>
      <c r="AI5" s="4582"/>
      <c r="AJ5" s="4582"/>
      <c r="AK5" s="4582"/>
    </row>
    <row r="6" spans="2:39" x14ac:dyDescent="0.2">
      <c r="B6" s="4855" t="s">
        <v>2258</v>
      </c>
      <c r="C6" s="4856">
        <v>198</v>
      </c>
      <c r="D6" s="4857">
        <v>177</v>
      </c>
      <c r="E6" s="4654">
        <v>-10.606060606060609</v>
      </c>
      <c r="F6" s="4858">
        <v>7674</v>
      </c>
      <c r="G6" s="4859">
        <v>8509</v>
      </c>
      <c r="H6" s="4860">
        <v>10.880896533750331</v>
      </c>
      <c r="K6" s="4861"/>
      <c r="AB6" s="4862" t="s">
        <v>2259</v>
      </c>
      <c r="AC6" s="4863">
        <v>156</v>
      </c>
      <c r="AD6" s="4864">
        <v>198</v>
      </c>
      <c r="AE6" s="4654">
        <v>26.92307692307692</v>
      </c>
      <c r="AF6" s="4863">
        <v>6619</v>
      </c>
      <c r="AG6" s="4864">
        <v>7674</v>
      </c>
      <c r="AH6" s="4654">
        <v>15.938963589666116</v>
      </c>
      <c r="AI6" s="4582">
        <v>199</v>
      </c>
      <c r="AJ6" s="4582">
        <v>16</v>
      </c>
      <c r="AK6" s="4861">
        <v>76</v>
      </c>
      <c r="AL6" s="4494">
        <v>2060</v>
      </c>
      <c r="AM6" s="4494">
        <v>9075</v>
      </c>
    </row>
    <row r="7" spans="2:39" x14ac:dyDescent="0.2">
      <c r="B7" s="4865" t="s">
        <v>2260</v>
      </c>
      <c r="C7" s="4866">
        <v>56</v>
      </c>
      <c r="D7" s="4685">
        <v>55</v>
      </c>
      <c r="E7" s="4654">
        <v>-1.7857142857142918</v>
      </c>
      <c r="F7" s="4867">
        <v>3009</v>
      </c>
      <c r="G7" s="4868">
        <v>3466</v>
      </c>
      <c r="H7" s="4860">
        <v>15.187770023263553</v>
      </c>
      <c r="AB7" s="4869" t="s">
        <v>2261</v>
      </c>
      <c r="AC7" s="4870">
        <v>42</v>
      </c>
      <c r="AD7" s="4871">
        <v>56</v>
      </c>
      <c r="AE7" s="4654">
        <v>33.333333333333314</v>
      </c>
      <c r="AF7" s="4870">
        <v>2430</v>
      </c>
      <c r="AG7" s="4871">
        <v>3009</v>
      </c>
      <c r="AH7" s="4654">
        <v>23.827160493827165</v>
      </c>
      <c r="AI7" s="4582">
        <v>78</v>
      </c>
      <c r="AJ7" s="4582">
        <v>11</v>
      </c>
      <c r="AK7" s="4582">
        <v>27</v>
      </c>
      <c r="AL7" s="4872">
        <v>905</v>
      </c>
      <c r="AM7" s="4872">
        <v>5186</v>
      </c>
    </row>
    <row r="8" spans="2:39" x14ac:dyDescent="0.2">
      <c r="B8" s="4873" t="s">
        <v>2262</v>
      </c>
      <c r="C8" s="4874">
        <v>37</v>
      </c>
      <c r="D8" s="4875">
        <v>43</v>
      </c>
      <c r="E8" s="4654">
        <v>16.21621621621621</v>
      </c>
      <c r="F8" s="4876">
        <v>1206</v>
      </c>
      <c r="G8" s="4859">
        <v>1319</v>
      </c>
      <c r="H8" s="4860">
        <v>9.3698175787727962</v>
      </c>
      <c r="AB8" s="4877" t="s">
        <v>2263</v>
      </c>
      <c r="AC8" s="4878">
        <v>38</v>
      </c>
      <c r="AD8" s="4879">
        <v>37</v>
      </c>
      <c r="AE8" s="4654">
        <v>-2.6315789473684248</v>
      </c>
      <c r="AF8" s="4878">
        <v>964</v>
      </c>
      <c r="AG8" s="4879">
        <v>1206</v>
      </c>
      <c r="AH8" s="4654">
        <v>25.103734439834028</v>
      </c>
      <c r="AI8" s="4582">
        <v>53</v>
      </c>
      <c r="AJ8" s="4582">
        <v>15</v>
      </c>
      <c r="AK8" s="4582">
        <v>26</v>
      </c>
      <c r="AL8" s="4872">
        <v>581</v>
      </c>
      <c r="AM8" s="4872">
        <v>1405</v>
      </c>
    </row>
    <row r="9" spans="2:39" ht="13.5" thickBot="1" x14ac:dyDescent="0.25">
      <c r="B9" s="4880" t="s">
        <v>1861</v>
      </c>
      <c r="C9" s="4881">
        <v>1</v>
      </c>
      <c r="D9" s="4882">
        <v>0</v>
      </c>
      <c r="E9" s="4725" t="s">
        <v>613</v>
      </c>
      <c r="F9" s="4881">
        <v>29</v>
      </c>
      <c r="G9" s="4883">
        <v>35</v>
      </c>
      <c r="H9" s="4884">
        <v>20.689655172413794</v>
      </c>
      <c r="AB9" s="4885" t="s">
        <v>2264</v>
      </c>
      <c r="AC9" s="4886">
        <v>1</v>
      </c>
      <c r="AD9" s="4887">
        <v>1</v>
      </c>
      <c r="AE9" s="4725">
        <v>0</v>
      </c>
      <c r="AF9" s="4886">
        <v>22</v>
      </c>
      <c r="AG9" s="4887">
        <v>29</v>
      </c>
      <c r="AH9" s="4725">
        <v>31.818181818181813</v>
      </c>
      <c r="AI9" s="4582"/>
      <c r="AJ9" s="4582"/>
      <c r="AK9" s="4582"/>
      <c r="AM9" s="4872">
        <v>7</v>
      </c>
    </row>
    <row r="10" spans="2:39" ht="13.5" thickBot="1" x14ac:dyDescent="0.25">
      <c r="B10" s="4888" t="s">
        <v>14</v>
      </c>
      <c r="C10" s="4889">
        <v>292</v>
      </c>
      <c r="D10" s="4890">
        <v>275</v>
      </c>
      <c r="E10" s="4891">
        <v>-5.8219178082191831</v>
      </c>
      <c r="F10" s="4892">
        <v>11918</v>
      </c>
      <c r="G10" s="4893">
        <v>13329</v>
      </c>
      <c r="H10" s="4891">
        <v>11.839234770934709</v>
      </c>
      <c r="AB10" s="4894" t="s">
        <v>2265</v>
      </c>
      <c r="AC10" s="4889">
        <v>237</v>
      </c>
      <c r="AD10" s="4895">
        <v>292</v>
      </c>
      <c r="AE10" s="4891">
        <v>23.206751054852333</v>
      </c>
      <c r="AF10" s="4896">
        <v>10035</v>
      </c>
      <c r="AG10" s="4897">
        <v>11918</v>
      </c>
      <c r="AH10" s="4891">
        <v>18.764324862979564</v>
      </c>
      <c r="AI10" s="4582"/>
      <c r="AJ10" s="4582"/>
      <c r="AK10" s="4582"/>
    </row>
    <row r="11" spans="2:39" x14ac:dyDescent="0.2">
      <c r="AB11" s="4582"/>
      <c r="AC11" s="4582"/>
      <c r="AD11" s="4582"/>
      <c r="AE11" s="4582"/>
      <c r="AF11" s="4582"/>
      <c r="AG11" s="4898">
        <v>0</v>
      </c>
      <c r="AH11" s="4582"/>
      <c r="AI11" s="4582"/>
      <c r="AJ11" s="4582"/>
      <c r="AK11" s="4582"/>
    </row>
    <row r="12" spans="2:39" x14ac:dyDescent="0.2">
      <c r="AB12" s="4582"/>
      <c r="AC12" s="4582"/>
      <c r="AD12" s="4582"/>
      <c r="AE12" s="4582"/>
      <c r="AF12" s="4582"/>
      <c r="AG12" s="4899"/>
      <c r="AH12" s="4582"/>
      <c r="AI12" s="4582"/>
      <c r="AJ12" s="4582"/>
      <c r="AK12" s="4582"/>
    </row>
    <row r="13" spans="2:39" x14ac:dyDescent="0.2">
      <c r="B13" s="4900" t="s">
        <v>2864</v>
      </c>
      <c r="AB13" s="4582"/>
      <c r="AC13" s="4582"/>
      <c r="AD13" s="4582"/>
      <c r="AE13" s="4582"/>
      <c r="AF13" s="4582"/>
      <c r="AG13" s="4899"/>
      <c r="AH13" s="4582"/>
      <c r="AI13" s="4582"/>
      <c r="AJ13" s="4582"/>
      <c r="AK13" s="4582"/>
    </row>
    <row r="14" spans="2:39" ht="13.5" thickBot="1" x14ac:dyDescent="0.25">
      <c r="B14" s="4900"/>
      <c r="AB14" s="4582"/>
      <c r="AC14" s="4582"/>
      <c r="AD14" s="4582"/>
      <c r="AE14" s="4582"/>
      <c r="AF14" s="4582"/>
      <c r="AG14" s="4899"/>
      <c r="AH14" s="4582"/>
      <c r="AI14" s="4582"/>
      <c r="AJ14" s="4582"/>
      <c r="AK14" s="4582"/>
    </row>
    <row r="15" spans="2:39" ht="13.5" thickBot="1" x14ac:dyDescent="0.25">
      <c r="B15" s="8277" t="s">
        <v>2254</v>
      </c>
      <c r="C15" s="8280" t="s">
        <v>1833</v>
      </c>
      <c r="D15" s="8266"/>
      <c r="E15" s="8266"/>
      <c r="F15" s="8267"/>
      <c r="G15" s="8265" t="s">
        <v>2167</v>
      </c>
      <c r="H15" s="8266"/>
      <c r="I15" s="8266"/>
      <c r="J15" s="8267"/>
      <c r="AB15" s="4582"/>
      <c r="AC15" s="4582"/>
      <c r="AD15" s="4582"/>
      <c r="AE15" s="4582"/>
      <c r="AF15" s="4582"/>
      <c r="AG15" s="4899"/>
      <c r="AH15" s="4582"/>
      <c r="AI15" s="4582"/>
      <c r="AJ15" s="4582"/>
      <c r="AK15" s="4582"/>
    </row>
    <row r="16" spans="2:39" ht="13.5" thickBot="1" x14ac:dyDescent="0.25">
      <c r="B16" s="8278"/>
      <c r="C16" s="8268" t="s">
        <v>1</v>
      </c>
      <c r="D16" s="8269"/>
      <c r="E16" s="8270" t="s">
        <v>2360</v>
      </c>
      <c r="F16" s="8271"/>
      <c r="G16" s="8274" t="s">
        <v>1</v>
      </c>
      <c r="H16" s="8269"/>
      <c r="I16" s="8270" t="s">
        <v>2360</v>
      </c>
      <c r="J16" s="8271"/>
      <c r="AB16" s="4582"/>
      <c r="AC16" s="4582"/>
      <c r="AD16" s="4582"/>
      <c r="AE16" s="4582"/>
      <c r="AF16" s="4582"/>
      <c r="AG16" s="4899"/>
      <c r="AH16" s="4582"/>
      <c r="AI16" s="4582"/>
      <c r="AJ16" s="4582"/>
      <c r="AK16" s="4582"/>
    </row>
    <row r="17" spans="2:37" ht="13.5" thickBot="1" x14ac:dyDescent="0.25">
      <c r="B17" s="8279"/>
      <c r="C17" s="4901" t="s">
        <v>228</v>
      </c>
      <c r="D17" s="4902" t="s">
        <v>229</v>
      </c>
      <c r="E17" s="4902" t="s">
        <v>228</v>
      </c>
      <c r="F17" s="4903" t="s">
        <v>229</v>
      </c>
      <c r="G17" s="4904" t="s">
        <v>228</v>
      </c>
      <c r="H17" s="4902" t="s">
        <v>229</v>
      </c>
      <c r="I17" s="4902" t="s">
        <v>228</v>
      </c>
      <c r="J17" s="4903" t="s">
        <v>229</v>
      </c>
      <c r="AB17" s="4582"/>
      <c r="AC17" s="4582"/>
      <c r="AD17" s="4582"/>
      <c r="AE17" s="4582"/>
      <c r="AF17" s="4582"/>
      <c r="AG17" s="4899"/>
      <c r="AH17" s="4582"/>
      <c r="AI17" s="4582"/>
      <c r="AJ17" s="4582"/>
      <c r="AK17" s="4582"/>
    </row>
    <row r="18" spans="2:37" x14ac:dyDescent="0.2">
      <c r="B18" s="4905" t="s">
        <v>2258</v>
      </c>
      <c r="C18" s="4906">
        <v>177</v>
      </c>
      <c r="D18" s="4907">
        <v>21</v>
      </c>
      <c r="E18" s="4908">
        <v>160</v>
      </c>
      <c r="F18" s="4909">
        <v>17</v>
      </c>
      <c r="G18" s="4910">
        <v>5457</v>
      </c>
      <c r="H18" s="4911">
        <v>2217</v>
      </c>
      <c r="I18" s="4912">
        <v>5966</v>
      </c>
      <c r="J18" s="4913">
        <v>2543</v>
      </c>
      <c r="AB18" s="4582"/>
      <c r="AC18" s="4582"/>
      <c r="AD18" s="4582"/>
      <c r="AE18" s="4582"/>
      <c r="AF18" s="4582"/>
      <c r="AG18" s="4899"/>
      <c r="AH18" s="4582"/>
      <c r="AI18" s="4582"/>
      <c r="AJ18" s="4582"/>
      <c r="AK18" s="4582"/>
    </row>
    <row r="19" spans="2:37" x14ac:dyDescent="0.2">
      <c r="B19" s="4914" t="s">
        <v>2260</v>
      </c>
      <c r="C19" s="4915">
        <v>30</v>
      </c>
      <c r="D19" s="4916">
        <v>26</v>
      </c>
      <c r="E19" s="4908">
        <v>25</v>
      </c>
      <c r="F19" s="4917">
        <v>30</v>
      </c>
      <c r="G19" s="4918">
        <v>1172</v>
      </c>
      <c r="H19" s="4919">
        <v>1837</v>
      </c>
      <c r="I19" s="4912">
        <v>1366</v>
      </c>
      <c r="J19" s="4920">
        <v>2100</v>
      </c>
      <c r="AB19" s="4582"/>
      <c r="AC19" s="4582"/>
      <c r="AD19" s="4582"/>
      <c r="AE19" s="4582"/>
      <c r="AF19" s="4582"/>
      <c r="AG19" s="4899"/>
      <c r="AH19" s="4582"/>
      <c r="AI19" s="4582"/>
      <c r="AJ19" s="4582"/>
      <c r="AK19" s="4582"/>
    </row>
    <row r="20" spans="2:37" x14ac:dyDescent="0.2">
      <c r="B20" s="4914" t="s">
        <v>2262</v>
      </c>
      <c r="C20" s="4915">
        <v>23</v>
      </c>
      <c r="D20" s="4916">
        <v>14</v>
      </c>
      <c r="E20" s="4734">
        <v>26</v>
      </c>
      <c r="F20" s="4917">
        <v>17</v>
      </c>
      <c r="G20" s="4918">
        <v>494</v>
      </c>
      <c r="H20" s="4919">
        <v>712</v>
      </c>
      <c r="I20" s="4912">
        <v>551</v>
      </c>
      <c r="J20" s="4920">
        <v>768</v>
      </c>
      <c r="AB20" s="4582"/>
      <c r="AC20" s="4582"/>
      <c r="AD20" s="4582"/>
      <c r="AE20" s="4582"/>
      <c r="AF20" s="4582"/>
      <c r="AG20" s="4899"/>
      <c r="AH20" s="4582"/>
      <c r="AI20" s="4582"/>
      <c r="AJ20" s="4582"/>
      <c r="AK20" s="4582"/>
    </row>
    <row r="21" spans="2:37" ht="13.5" thickBot="1" x14ac:dyDescent="0.25">
      <c r="B21" s="4921" t="s">
        <v>1861</v>
      </c>
      <c r="C21" s="4922">
        <v>1</v>
      </c>
      <c r="D21" s="4923">
        <v>0</v>
      </c>
      <c r="E21" s="4924">
        <v>0</v>
      </c>
      <c r="F21" s="4925">
        <v>0</v>
      </c>
      <c r="G21" s="4926">
        <v>19</v>
      </c>
      <c r="H21" s="4927">
        <v>10</v>
      </c>
      <c r="I21" s="4924">
        <v>16</v>
      </c>
      <c r="J21" s="4925">
        <v>19</v>
      </c>
      <c r="AB21" s="4582"/>
      <c r="AC21" s="4582"/>
      <c r="AD21" s="4582"/>
      <c r="AE21" s="4582"/>
      <c r="AF21" s="4582"/>
      <c r="AG21" s="4899"/>
      <c r="AH21" s="4582"/>
      <c r="AI21" s="4582"/>
      <c r="AJ21" s="4582"/>
      <c r="AK21" s="4582"/>
    </row>
    <row r="22" spans="2:37" ht="13.5" thickBot="1" x14ac:dyDescent="0.25">
      <c r="B22" s="4928" t="s">
        <v>14</v>
      </c>
      <c r="C22" s="4929">
        <v>231</v>
      </c>
      <c r="D22" s="4930">
        <v>61</v>
      </c>
      <c r="E22" s="4930">
        <v>211</v>
      </c>
      <c r="F22" s="4789">
        <v>64</v>
      </c>
      <c r="G22" s="4931">
        <v>7142</v>
      </c>
      <c r="H22" s="4930">
        <v>4776</v>
      </c>
      <c r="I22" s="4932">
        <v>7899</v>
      </c>
      <c r="J22" s="4933">
        <v>5430</v>
      </c>
      <c r="AB22" s="4582"/>
      <c r="AC22" s="4582"/>
      <c r="AD22" s="4582"/>
      <c r="AE22" s="4582"/>
      <c r="AF22" s="4582"/>
      <c r="AG22" s="4899"/>
      <c r="AH22" s="4582"/>
      <c r="AI22" s="4582"/>
      <c r="AJ22" s="4582"/>
      <c r="AK22" s="4582"/>
    </row>
    <row r="23" spans="2:37" x14ac:dyDescent="0.2">
      <c r="AB23" s="4582"/>
      <c r="AC23" s="4582"/>
      <c r="AD23" s="4582"/>
      <c r="AE23" s="4582"/>
      <c r="AF23" s="4582"/>
      <c r="AG23" s="4899"/>
      <c r="AH23" s="4582"/>
      <c r="AI23" s="4582"/>
      <c r="AJ23" s="4582"/>
      <c r="AK23" s="4582"/>
    </row>
    <row r="24" spans="2:37" x14ac:dyDescent="0.2">
      <c r="AB24" s="4582" t="s">
        <v>2615</v>
      </c>
    </row>
    <row r="25" spans="2:37" x14ac:dyDescent="0.2">
      <c r="B25" s="4900" t="s">
        <v>2865</v>
      </c>
    </row>
    <row r="26" spans="2:37" ht="13.5" thickBot="1" x14ac:dyDescent="0.25">
      <c r="B26" s="4900"/>
    </row>
    <row r="27" spans="2:37" x14ac:dyDescent="0.2">
      <c r="B27" s="8272" t="s">
        <v>2266</v>
      </c>
      <c r="C27" s="8275" t="s">
        <v>1833</v>
      </c>
      <c r="D27" s="8263"/>
      <c r="E27" s="8276"/>
      <c r="F27" s="8257" t="s">
        <v>5</v>
      </c>
      <c r="G27" s="8258"/>
      <c r="H27" s="8259"/>
      <c r="I27" s="8257" t="s">
        <v>6</v>
      </c>
      <c r="J27" s="8258"/>
      <c r="K27" s="8259"/>
      <c r="AB27" s="8260" t="s">
        <v>2267</v>
      </c>
      <c r="AC27" s="8262" t="s">
        <v>2256</v>
      </c>
      <c r="AD27" s="8263"/>
      <c r="AE27" s="8264"/>
      <c r="AF27" s="8258" t="s">
        <v>2268</v>
      </c>
      <c r="AG27" s="8258"/>
      <c r="AH27" s="8259"/>
      <c r="AI27" s="8258" t="s">
        <v>2269</v>
      </c>
      <c r="AJ27" s="8258"/>
      <c r="AK27" s="8259"/>
    </row>
    <row r="28" spans="2:37" ht="13.5" thickBot="1" x14ac:dyDescent="0.25">
      <c r="B28" s="8273"/>
      <c r="C28" s="4851" t="s">
        <v>1</v>
      </c>
      <c r="D28" s="4934" t="s">
        <v>2360</v>
      </c>
      <c r="E28" s="4935" t="s">
        <v>1386</v>
      </c>
      <c r="F28" s="4851" t="s">
        <v>1</v>
      </c>
      <c r="G28" s="4934" t="s">
        <v>2360</v>
      </c>
      <c r="H28" s="4935" t="s">
        <v>1386</v>
      </c>
      <c r="I28" s="4851" t="s">
        <v>1</v>
      </c>
      <c r="J28" s="4934" t="s">
        <v>2360</v>
      </c>
      <c r="K28" s="4935" t="s">
        <v>1386</v>
      </c>
      <c r="AB28" s="8261"/>
      <c r="AC28" s="4851" t="s">
        <v>1</v>
      </c>
      <c r="AD28" s="4934" t="s">
        <v>2360</v>
      </c>
      <c r="AE28" s="4936" t="s">
        <v>1800</v>
      </c>
      <c r="AF28" s="4851" t="s">
        <v>1</v>
      </c>
      <c r="AG28" s="4934" t="s">
        <v>2360</v>
      </c>
      <c r="AH28" s="4936" t="s">
        <v>1800</v>
      </c>
      <c r="AI28" s="4851" t="s">
        <v>1</v>
      </c>
      <c r="AJ28" s="4934" t="s">
        <v>2360</v>
      </c>
      <c r="AK28" s="4936" t="s">
        <v>1800</v>
      </c>
    </row>
    <row r="29" spans="2:37" x14ac:dyDescent="0.2">
      <c r="B29" s="4937" t="s">
        <v>2258</v>
      </c>
      <c r="C29" s="4793">
        <v>2</v>
      </c>
      <c r="D29" s="4938">
        <v>1</v>
      </c>
      <c r="E29" s="4654">
        <v>-50</v>
      </c>
      <c r="F29" s="4793">
        <v>31</v>
      </c>
      <c r="G29" s="4938">
        <v>26</v>
      </c>
      <c r="H29" s="4654">
        <v>-16.129032258064512</v>
      </c>
      <c r="I29" s="4793">
        <v>78</v>
      </c>
      <c r="J29" s="4938">
        <v>72</v>
      </c>
      <c r="K29" s="4654">
        <v>-7.6923076923076934</v>
      </c>
      <c r="AB29" s="4937" t="s">
        <v>2259</v>
      </c>
      <c r="AC29" s="4797">
        <v>1</v>
      </c>
      <c r="AD29" s="4938">
        <v>2</v>
      </c>
      <c r="AE29" s="4654">
        <v>100</v>
      </c>
      <c r="AF29" s="4939">
        <v>30</v>
      </c>
      <c r="AG29" s="4938">
        <v>31</v>
      </c>
      <c r="AH29" s="4654">
        <v>3.3333333333333428</v>
      </c>
      <c r="AI29" s="4940">
        <v>76</v>
      </c>
      <c r="AJ29" s="4938">
        <v>78</v>
      </c>
      <c r="AK29" s="4654">
        <v>2.6315789473684248</v>
      </c>
    </row>
    <row r="30" spans="2:37" x14ac:dyDescent="0.2">
      <c r="B30" s="4941" t="s">
        <v>2270</v>
      </c>
      <c r="C30" s="4773">
        <v>6</v>
      </c>
      <c r="D30" s="4938">
        <v>4</v>
      </c>
      <c r="E30" s="4654">
        <v>-33.333333333333343</v>
      </c>
      <c r="F30" s="4773">
        <v>30</v>
      </c>
      <c r="G30" s="4938">
        <v>41</v>
      </c>
      <c r="H30" s="4654">
        <v>36.666666666666657</v>
      </c>
      <c r="I30" s="4773">
        <v>357</v>
      </c>
      <c r="J30" s="4938">
        <v>441</v>
      </c>
      <c r="K30" s="4654">
        <v>23.529411764705884</v>
      </c>
      <c r="AB30" s="4941" t="s">
        <v>2261</v>
      </c>
      <c r="AC30" s="4777">
        <v>2</v>
      </c>
      <c r="AD30" s="4686">
        <v>6</v>
      </c>
      <c r="AE30" s="4654">
        <v>200</v>
      </c>
      <c r="AF30" s="4942">
        <v>23</v>
      </c>
      <c r="AG30" s="4686">
        <v>30</v>
      </c>
      <c r="AH30" s="4654">
        <v>30.434782608695656</v>
      </c>
      <c r="AI30" s="4735">
        <v>325</v>
      </c>
      <c r="AJ30" s="4686">
        <v>357</v>
      </c>
      <c r="AK30" s="4654">
        <v>9.8461538461538396</v>
      </c>
    </row>
    <row r="31" spans="2:37" x14ac:dyDescent="0.2">
      <c r="B31" s="4941" t="s">
        <v>2262</v>
      </c>
      <c r="C31" s="4773">
        <v>2</v>
      </c>
      <c r="D31" s="4938">
        <v>3</v>
      </c>
      <c r="E31" s="4654">
        <v>50</v>
      </c>
      <c r="F31" s="4773">
        <v>45</v>
      </c>
      <c r="G31" s="4938">
        <v>53</v>
      </c>
      <c r="H31" s="4654">
        <v>17.777777777777786</v>
      </c>
      <c r="I31" s="4773">
        <v>148</v>
      </c>
      <c r="J31" s="4938">
        <v>161</v>
      </c>
      <c r="K31" s="4654">
        <v>8.7837837837837895</v>
      </c>
      <c r="AB31" s="4941" t="s">
        <v>2263</v>
      </c>
      <c r="AC31" s="4777">
        <v>0</v>
      </c>
      <c r="AD31" s="4686">
        <v>2</v>
      </c>
      <c r="AE31" s="4654" t="s">
        <v>613</v>
      </c>
      <c r="AF31" s="4942">
        <v>37</v>
      </c>
      <c r="AG31" s="4686">
        <v>45</v>
      </c>
      <c r="AH31" s="4654">
        <v>21.621621621621628</v>
      </c>
      <c r="AI31" s="4735">
        <v>95</v>
      </c>
      <c r="AJ31" s="4686">
        <v>148</v>
      </c>
      <c r="AK31" s="4654">
        <v>55.78947368421052</v>
      </c>
    </row>
    <row r="32" spans="2:37" ht="13.5" thickBot="1" x14ac:dyDescent="0.25">
      <c r="B32" s="4943" t="s">
        <v>1861</v>
      </c>
      <c r="C32" s="4780">
        <v>0</v>
      </c>
      <c r="D32" s="4938">
        <v>0</v>
      </c>
      <c r="E32" s="4725" t="s">
        <v>613</v>
      </c>
      <c r="F32" s="4780">
        <v>0</v>
      </c>
      <c r="G32" s="4938">
        <v>1</v>
      </c>
      <c r="H32" s="4725" t="s">
        <v>613</v>
      </c>
      <c r="I32" s="4780">
        <v>0</v>
      </c>
      <c r="J32" s="4938">
        <v>2</v>
      </c>
      <c r="K32" s="4725" t="s">
        <v>613</v>
      </c>
      <c r="AB32" s="4943" t="s">
        <v>2264</v>
      </c>
      <c r="AC32" s="4803">
        <v>0</v>
      </c>
      <c r="AD32" s="4944">
        <v>0</v>
      </c>
      <c r="AE32" s="4725" t="s">
        <v>613</v>
      </c>
      <c r="AF32" s="4945">
        <v>0</v>
      </c>
      <c r="AG32" s="4944">
        <v>0</v>
      </c>
      <c r="AH32" s="4725" t="s">
        <v>613</v>
      </c>
      <c r="AI32" s="4946">
        <v>3</v>
      </c>
      <c r="AJ32" s="4944">
        <v>0</v>
      </c>
      <c r="AK32" s="4725" t="s">
        <v>613</v>
      </c>
    </row>
    <row r="33" spans="2:48" ht="13.5" thickBot="1" x14ac:dyDescent="0.25">
      <c r="B33" s="4947" t="s">
        <v>14</v>
      </c>
      <c r="C33" s="4948">
        <v>10</v>
      </c>
      <c r="D33" s="4949">
        <v>8</v>
      </c>
      <c r="E33" s="4629">
        <v>-20</v>
      </c>
      <c r="F33" s="4805">
        <v>106</v>
      </c>
      <c r="G33" s="4950">
        <v>121</v>
      </c>
      <c r="H33" s="4629">
        <v>14.150943396226424</v>
      </c>
      <c r="I33" s="4805">
        <v>583</v>
      </c>
      <c r="J33" s="4951">
        <v>676</v>
      </c>
      <c r="K33" s="4629">
        <v>15.951972555746138</v>
      </c>
      <c r="AB33" s="4947" t="s">
        <v>2265</v>
      </c>
      <c r="AC33" s="4952">
        <v>3</v>
      </c>
      <c r="AD33" s="4950">
        <v>10</v>
      </c>
      <c r="AE33" s="4629">
        <v>233.33333333333337</v>
      </c>
      <c r="AF33" s="4953">
        <v>90</v>
      </c>
      <c r="AG33" s="4950">
        <v>106</v>
      </c>
      <c r="AH33" s="4629">
        <v>17.777777777777786</v>
      </c>
      <c r="AI33" s="4842">
        <v>499</v>
      </c>
      <c r="AJ33" s="4951">
        <v>583</v>
      </c>
      <c r="AK33" s="4629">
        <v>16.833667334669329</v>
      </c>
    </row>
    <row r="35" spans="2:48" ht="14.25" x14ac:dyDescent="0.2">
      <c r="B35" s="7143" t="s">
        <v>2866</v>
      </c>
      <c r="C35" s="7144"/>
      <c r="D35" s="7144"/>
      <c r="E35" s="7144"/>
      <c r="F35" s="7144"/>
      <c r="G35" s="7144"/>
      <c r="H35" s="7144"/>
      <c r="I35" s="7144"/>
      <c r="J35" s="7144"/>
      <c r="K35" s="7144"/>
    </row>
    <row r="37" spans="2:48" x14ac:dyDescent="0.2">
      <c r="AM37" s="4954" t="s">
        <v>2271</v>
      </c>
    </row>
    <row r="38" spans="2:48" x14ac:dyDescent="0.2">
      <c r="B38" s="4955" t="s">
        <v>2272</v>
      </c>
      <c r="AB38" s="4956"/>
    </row>
    <row r="39" spans="2:48" ht="13.5" thickBot="1" x14ac:dyDescent="0.25">
      <c r="B39" s="4955"/>
      <c r="AB39" s="4956"/>
    </row>
    <row r="40" spans="2:48" x14ac:dyDescent="0.2">
      <c r="B40" s="8272" t="s">
        <v>1880</v>
      </c>
      <c r="C40" s="8262" t="s">
        <v>1833</v>
      </c>
      <c r="D40" s="8263"/>
      <c r="E40" s="8264"/>
      <c r="F40" s="8258" t="s">
        <v>5</v>
      </c>
      <c r="G40" s="8258"/>
      <c r="H40" s="8259"/>
      <c r="I40" s="8257" t="s">
        <v>6</v>
      </c>
      <c r="J40" s="8258"/>
      <c r="K40" s="8259"/>
      <c r="AB40" s="8255" t="s">
        <v>2273</v>
      </c>
      <c r="AC40" s="8257" t="s">
        <v>2256</v>
      </c>
      <c r="AD40" s="8258"/>
      <c r="AE40" s="8259"/>
      <c r="AF40" s="8257" t="s">
        <v>2268</v>
      </c>
      <c r="AG40" s="8258"/>
      <c r="AH40" s="8259"/>
      <c r="AI40" s="8257" t="s">
        <v>2269</v>
      </c>
      <c r="AJ40" s="8258"/>
      <c r="AK40" s="8259"/>
      <c r="AM40" s="8255" t="s">
        <v>2273</v>
      </c>
      <c r="AN40" s="8257" t="s">
        <v>2256</v>
      </c>
      <c r="AO40" s="8258"/>
      <c r="AP40" s="8259"/>
      <c r="AQ40" s="8257" t="s">
        <v>2268</v>
      </c>
      <c r="AR40" s="8258"/>
      <c r="AS40" s="8259"/>
      <c r="AT40" s="8257" t="s">
        <v>2269</v>
      </c>
      <c r="AU40" s="8258"/>
      <c r="AV40" s="8259"/>
    </row>
    <row r="41" spans="2:48" ht="13.5" thickBot="1" x14ac:dyDescent="0.25">
      <c r="B41" s="8273"/>
      <c r="C41" s="4851" t="s">
        <v>1</v>
      </c>
      <c r="D41" s="4934" t="s">
        <v>2360</v>
      </c>
      <c r="E41" s="4935" t="s">
        <v>1386</v>
      </c>
      <c r="F41" s="4957" t="s">
        <v>1</v>
      </c>
      <c r="G41" s="4934" t="s">
        <v>2360</v>
      </c>
      <c r="H41" s="4935" t="s">
        <v>1386</v>
      </c>
      <c r="I41" s="4851" t="s">
        <v>1</v>
      </c>
      <c r="J41" s="4934" t="s">
        <v>2360</v>
      </c>
      <c r="K41" s="4935" t="s">
        <v>1386</v>
      </c>
      <c r="AB41" s="8256"/>
      <c r="AC41" s="4851" t="s">
        <v>1</v>
      </c>
      <c r="AD41" s="4934" t="s">
        <v>2360</v>
      </c>
      <c r="AE41" s="4958" t="s">
        <v>1800</v>
      </c>
      <c r="AF41" s="4851" t="s">
        <v>1</v>
      </c>
      <c r="AG41" s="4934" t="s">
        <v>2360</v>
      </c>
      <c r="AH41" s="4936" t="s">
        <v>1800</v>
      </c>
      <c r="AI41" s="4851" t="s">
        <v>1</v>
      </c>
      <c r="AJ41" s="4934" t="s">
        <v>2360</v>
      </c>
      <c r="AK41" s="4936" t="s">
        <v>1800</v>
      </c>
      <c r="AM41" s="8256"/>
      <c r="AN41" s="4851" t="s">
        <v>1</v>
      </c>
      <c r="AO41" s="4934" t="s">
        <v>2360</v>
      </c>
      <c r="AP41" s="4958" t="s">
        <v>1800</v>
      </c>
      <c r="AQ41" s="4851" t="s">
        <v>1</v>
      </c>
      <c r="AR41" s="4934" t="s">
        <v>2360</v>
      </c>
      <c r="AS41" s="4936" t="s">
        <v>1800</v>
      </c>
      <c r="AT41" s="4851" t="s">
        <v>1</v>
      </c>
      <c r="AU41" s="4934" t="s">
        <v>2360</v>
      </c>
      <c r="AV41" s="4936" t="s">
        <v>1800</v>
      </c>
    </row>
    <row r="42" spans="2:48" x14ac:dyDescent="0.2">
      <c r="B42" s="6926" t="s">
        <v>1286</v>
      </c>
      <c r="C42" s="6927">
        <v>1</v>
      </c>
      <c r="D42" s="6928">
        <v>1</v>
      </c>
      <c r="E42" s="6929"/>
      <c r="F42" s="6930">
        <v>2</v>
      </c>
      <c r="G42" s="6928">
        <v>1</v>
      </c>
      <c r="H42" s="6929"/>
      <c r="I42" s="6927">
        <v>11</v>
      </c>
      <c r="J42" s="6928">
        <v>6</v>
      </c>
      <c r="K42" s="6931"/>
      <c r="AA42" s="4494" t="s">
        <v>1291</v>
      </c>
      <c r="AB42" s="4961" t="s">
        <v>2274</v>
      </c>
      <c r="AC42" s="4962">
        <v>0</v>
      </c>
      <c r="AD42" s="4963">
        <v>0</v>
      </c>
      <c r="AE42" s="4964" t="s">
        <v>613</v>
      </c>
      <c r="AF42" s="4965">
        <v>0</v>
      </c>
      <c r="AG42" s="4963">
        <v>0</v>
      </c>
      <c r="AH42" s="4966" t="s">
        <v>613</v>
      </c>
      <c r="AI42" s="4965">
        <v>1</v>
      </c>
      <c r="AJ42" s="4967">
        <v>1</v>
      </c>
      <c r="AK42" s="4968">
        <v>0</v>
      </c>
      <c r="AM42" s="4961" t="s">
        <v>2274</v>
      </c>
      <c r="AN42" s="4962">
        <v>0</v>
      </c>
      <c r="AO42" s="4963">
        <v>0</v>
      </c>
      <c r="AP42" s="4964" t="s">
        <v>613</v>
      </c>
      <c r="AQ42" s="4965">
        <v>0</v>
      </c>
      <c r="AR42" s="4963">
        <v>0</v>
      </c>
      <c r="AS42" s="4966" t="s">
        <v>613</v>
      </c>
      <c r="AT42" s="4965">
        <v>1</v>
      </c>
      <c r="AU42" s="4967">
        <v>1</v>
      </c>
      <c r="AV42" s="4968">
        <v>0</v>
      </c>
    </row>
    <row r="43" spans="2:48" x14ac:dyDescent="0.2">
      <c r="B43" s="6932" t="s">
        <v>1291</v>
      </c>
      <c r="C43" s="979">
        <v>0</v>
      </c>
      <c r="D43" s="6933">
        <v>0</v>
      </c>
      <c r="E43" s="6934" t="s">
        <v>613</v>
      </c>
      <c r="F43" s="6935">
        <v>0</v>
      </c>
      <c r="G43" s="6936">
        <v>2</v>
      </c>
      <c r="H43" s="256" t="s">
        <v>613</v>
      </c>
      <c r="I43" s="6937">
        <v>1</v>
      </c>
      <c r="J43" s="6936">
        <v>6</v>
      </c>
      <c r="K43" s="256">
        <v>500</v>
      </c>
      <c r="AA43" s="4494" t="s">
        <v>1267</v>
      </c>
      <c r="AB43" s="4969" t="s">
        <v>2275</v>
      </c>
      <c r="AC43" s="4970">
        <v>1</v>
      </c>
      <c r="AD43" s="4971">
        <v>3</v>
      </c>
      <c r="AE43" s="4972">
        <v>200</v>
      </c>
      <c r="AF43" s="4960">
        <v>12</v>
      </c>
      <c r="AG43" s="4973">
        <v>19</v>
      </c>
      <c r="AH43" s="4974">
        <v>58.333333333333314</v>
      </c>
      <c r="AI43" s="4960">
        <v>16</v>
      </c>
      <c r="AJ43" s="4959">
        <v>52</v>
      </c>
      <c r="AK43" s="4975">
        <v>225</v>
      </c>
      <c r="AM43" s="4969" t="s">
        <v>2275</v>
      </c>
      <c r="AN43" s="4970">
        <v>1</v>
      </c>
      <c r="AO43" s="4971">
        <v>3</v>
      </c>
      <c r="AP43" s="4972">
        <v>200</v>
      </c>
      <c r="AQ43" s="4960">
        <v>12</v>
      </c>
      <c r="AR43" s="4973">
        <v>19</v>
      </c>
      <c r="AS43" s="4974">
        <v>58.333333333333314</v>
      </c>
      <c r="AT43" s="4960">
        <v>16</v>
      </c>
      <c r="AU43" s="4959">
        <v>52</v>
      </c>
      <c r="AV43" s="4975">
        <v>225</v>
      </c>
    </row>
    <row r="44" spans="2:48" x14ac:dyDescent="0.2">
      <c r="B44" s="6932" t="s">
        <v>1267</v>
      </c>
      <c r="C44" s="979">
        <v>3</v>
      </c>
      <c r="D44" s="6933">
        <v>3</v>
      </c>
      <c r="E44" s="6934">
        <v>0</v>
      </c>
      <c r="F44" s="6935">
        <v>19</v>
      </c>
      <c r="G44" s="6936">
        <v>26</v>
      </c>
      <c r="H44" s="256">
        <v>36.84210526315789</v>
      </c>
      <c r="I44" s="6937">
        <v>52</v>
      </c>
      <c r="J44" s="6936">
        <v>76</v>
      </c>
      <c r="K44" s="256">
        <v>46.153846153846132</v>
      </c>
      <c r="AA44" s="4494" t="s">
        <v>1280</v>
      </c>
      <c r="AB44" s="4937" t="s">
        <v>2276</v>
      </c>
      <c r="AC44" s="4910">
        <v>0</v>
      </c>
      <c r="AD44" s="4976">
        <v>1</v>
      </c>
      <c r="AE44" s="4654" t="s">
        <v>613</v>
      </c>
      <c r="AF44" s="4977">
        <v>1</v>
      </c>
      <c r="AG44" s="4938">
        <v>4</v>
      </c>
      <c r="AH44" s="4654">
        <v>300</v>
      </c>
      <c r="AI44" s="4978">
        <v>2</v>
      </c>
      <c r="AJ44" s="4938">
        <v>3</v>
      </c>
      <c r="AK44" s="4654">
        <v>50</v>
      </c>
      <c r="AM44" s="4937" t="s">
        <v>2276</v>
      </c>
      <c r="AN44" s="4910">
        <v>0</v>
      </c>
      <c r="AO44" s="4976">
        <v>1</v>
      </c>
      <c r="AP44" s="4654" t="s">
        <v>613</v>
      </c>
      <c r="AQ44" s="4977">
        <v>1</v>
      </c>
      <c r="AR44" s="4938">
        <v>4</v>
      </c>
      <c r="AS44" s="4654">
        <v>300</v>
      </c>
      <c r="AT44" s="4978">
        <v>2</v>
      </c>
      <c r="AU44" s="4938">
        <v>3</v>
      </c>
      <c r="AV44" s="4654">
        <v>50</v>
      </c>
    </row>
    <row r="45" spans="2:48" x14ac:dyDescent="0.2">
      <c r="B45" s="6932" t="s">
        <v>1280</v>
      </c>
      <c r="C45" s="979">
        <v>1</v>
      </c>
      <c r="D45" s="6933">
        <v>0</v>
      </c>
      <c r="E45" s="6934" t="s">
        <v>613</v>
      </c>
      <c r="F45" s="6935">
        <v>4</v>
      </c>
      <c r="G45" s="6936">
        <v>3</v>
      </c>
      <c r="H45" s="263">
        <v>-25</v>
      </c>
      <c r="I45" s="6937">
        <v>3</v>
      </c>
      <c r="J45" s="6936">
        <v>6</v>
      </c>
      <c r="K45" s="256">
        <v>100</v>
      </c>
      <c r="AA45" s="4494" t="s">
        <v>1299</v>
      </c>
      <c r="AB45" s="4937" t="s">
        <v>2277</v>
      </c>
      <c r="AC45" s="4976">
        <v>7</v>
      </c>
      <c r="AD45" s="4976">
        <v>6</v>
      </c>
      <c r="AE45" s="4654">
        <v>-14.285714285714292</v>
      </c>
      <c r="AF45" s="4976">
        <v>20</v>
      </c>
      <c r="AG45" s="4976">
        <v>28</v>
      </c>
      <c r="AH45" s="4654">
        <v>40</v>
      </c>
      <c r="AI45" s="4976">
        <v>80</v>
      </c>
      <c r="AJ45" s="4976">
        <v>109</v>
      </c>
      <c r="AK45" s="4654">
        <v>36.25</v>
      </c>
      <c r="AM45" s="4937" t="s">
        <v>2277</v>
      </c>
      <c r="AN45" s="4976">
        <v>7</v>
      </c>
      <c r="AO45" s="4976">
        <v>6</v>
      </c>
      <c r="AP45" s="4654">
        <v>-14.285714285714292</v>
      </c>
      <c r="AQ45" s="4976">
        <v>20</v>
      </c>
      <c r="AR45" s="4976">
        <v>28</v>
      </c>
      <c r="AS45" s="4654">
        <v>40</v>
      </c>
      <c r="AT45" s="4976">
        <v>80</v>
      </c>
      <c r="AU45" s="4976">
        <v>109</v>
      </c>
      <c r="AV45" s="4654">
        <v>36.25</v>
      </c>
    </row>
    <row r="46" spans="2:48" ht="15" x14ac:dyDescent="0.25">
      <c r="B46" s="6938" t="s">
        <v>1299</v>
      </c>
      <c r="C46" s="6939">
        <v>6</v>
      </c>
      <c r="D46" s="6940">
        <v>4</v>
      </c>
      <c r="E46" s="256">
        <v>-33.333333333333343</v>
      </c>
      <c r="F46" s="4139">
        <v>28</v>
      </c>
      <c r="G46" s="4349">
        <v>45</v>
      </c>
      <c r="H46" s="263">
        <v>60.714285714285722</v>
      </c>
      <c r="I46" s="6941">
        <v>109</v>
      </c>
      <c r="J46" s="6942">
        <v>142</v>
      </c>
      <c r="K46" s="256">
        <v>30.275229357798167</v>
      </c>
      <c r="Q46" s="4981">
        <v>0</v>
      </c>
      <c r="AA46" s="4494" t="s">
        <v>1268</v>
      </c>
      <c r="AB46" s="4937" t="s">
        <v>2278</v>
      </c>
      <c r="AC46" s="4910">
        <v>1</v>
      </c>
      <c r="AD46" s="4976">
        <v>0</v>
      </c>
      <c r="AE46" s="4654" t="s">
        <v>613</v>
      </c>
      <c r="AF46" s="4977">
        <v>2</v>
      </c>
      <c r="AG46" s="4938">
        <v>0</v>
      </c>
      <c r="AH46" s="4639" t="s">
        <v>613</v>
      </c>
      <c r="AI46" s="4978">
        <v>3</v>
      </c>
      <c r="AJ46" s="4938">
        <v>2</v>
      </c>
      <c r="AK46" s="4654">
        <v>-33.333333333333343</v>
      </c>
      <c r="AM46" s="4937" t="s">
        <v>2278</v>
      </c>
      <c r="AN46" s="4910">
        <v>1</v>
      </c>
      <c r="AO46" s="4976">
        <v>0</v>
      </c>
      <c r="AP46" s="4654" t="s">
        <v>613</v>
      </c>
      <c r="AQ46" s="4977">
        <v>2</v>
      </c>
      <c r="AR46" s="4938">
        <v>0</v>
      </c>
      <c r="AS46" s="4639" t="s">
        <v>613</v>
      </c>
      <c r="AT46" s="4978">
        <v>3</v>
      </c>
      <c r="AU46" s="4938">
        <v>2</v>
      </c>
      <c r="AV46" s="4654">
        <v>-33.333333333333343</v>
      </c>
    </row>
    <row r="47" spans="2:48" ht="15" x14ac:dyDescent="0.25">
      <c r="B47" s="6938" t="s">
        <v>1268</v>
      </c>
      <c r="C47" s="6943">
        <v>0</v>
      </c>
      <c r="D47" s="6940">
        <v>0</v>
      </c>
      <c r="E47" s="256" t="s">
        <v>613</v>
      </c>
      <c r="F47" s="4139">
        <v>0</v>
      </c>
      <c r="G47" s="4349">
        <v>4</v>
      </c>
      <c r="H47" s="263" t="s">
        <v>613</v>
      </c>
      <c r="I47" s="6941">
        <v>2</v>
      </c>
      <c r="J47" s="6942">
        <v>5</v>
      </c>
      <c r="K47" s="256">
        <v>150</v>
      </c>
      <c r="Q47" s="4981"/>
      <c r="AA47" s="4494" t="s">
        <v>1269</v>
      </c>
      <c r="AB47" s="4979" t="s">
        <v>2279</v>
      </c>
      <c r="AC47" s="4982">
        <v>0</v>
      </c>
      <c r="AD47" s="4983">
        <v>0</v>
      </c>
      <c r="AE47" s="4654" t="s">
        <v>613</v>
      </c>
      <c r="AF47" s="4906">
        <v>1</v>
      </c>
      <c r="AG47" s="4980">
        <v>8</v>
      </c>
      <c r="AH47" s="4654">
        <v>700</v>
      </c>
      <c r="AI47" s="4984">
        <v>18</v>
      </c>
      <c r="AJ47" s="4980">
        <v>31</v>
      </c>
      <c r="AK47" s="4654">
        <v>72.222222222222229</v>
      </c>
      <c r="AM47" s="4979" t="s">
        <v>2279</v>
      </c>
      <c r="AN47" s="4982">
        <v>0</v>
      </c>
      <c r="AO47" s="4983">
        <v>0</v>
      </c>
      <c r="AP47" s="4654" t="s">
        <v>613</v>
      </c>
      <c r="AQ47" s="4906">
        <v>1</v>
      </c>
      <c r="AR47" s="4980">
        <v>8</v>
      </c>
      <c r="AS47" s="4654">
        <v>700</v>
      </c>
      <c r="AT47" s="4984">
        <v>18</v>
      </c>
      <c r="AU47" s="4980">
        <v>31</v>
      </c>
      <c r="AV47" s="4654">
        <v>72.222222222222229</v>
      </c>
    </row>
    <row r="48" spans="2:48" ht="15" x14ac:dyDescent="0.25">
      <c r="B48" s="6938" t="s">
        <v>1300</v>
      </c>
      <c r="C48" s="6943">
        <v>1</v>
      </c>
      <c r="D48" s="6940">
        <v>0</v>
      </c>
      <c r="E48" s="256" t="s">
        <v>613</v>
      </c>
      <c r="F48" s="4139">
        <v>3</v>
      </c>
      <c r="G48" s="4349">
        <v>0</v>
      </c>
      <c r="H48" s="256" t="s">
        <v>613</v>
      </c>
      <c r="I48" s="6941">
        <v>5</v>
      </c>
      <c r="J48" s="6942">
        <v>3</v>
      </c>
      <c r="K48" s="256">
        <v>-40</v>
      </c>
      <c r="AA48" s="4494" t="s">
        <v>1270</v>
      </c>
      <c r="AB48" s="4937" t="s">
        <v>2280</v>
      </c>
      <c r="AC48" s="4910">
        <v>1</v>
      </c>
      <c r="AD48" s="4976">
        <v>0</v>
      </c>
      <c r="AE48" s="4654" t="s">
        <v>613</v>
      </c>
      <c r="AF48" s="4977">
        <v>4</v>
      </c>
      <c r="AG48" s="4938">
        <v>13</v>
      </c>
      <c r="AH48" s="4654">
        <v>225</v>
      </c>
      <c r="AI48" s="4978">
        <v>21</v>
      </c>
      <c r="AJ48" s="4938">
        <v>18</v>
      </c>
      <c r="AK48" s="4654">
        <v>-14.285714285714292</v>
      </c>
      <c r="AM48" s="4937" t="s">
        <v>2280</v>
      </c>
      <c r="AN48" s="4910">
        <v>1</v>
      </c>
      <c r="AO48" s="4976">
        <v>0</v>
      </c>
      <c r="AP48" s="4654" t="s">
        <v>613</v>
      </c>
      <c r="AQ48" s="4977">
        <v>4</v>
      </c>
      <c r="AR48" s="4938">
        <v>13</v>
      </c>
      <c r="AS48" s="4654">
        <v>225</v>
      </c>
      <c r="AT48" s="4978">
        <v>21</v>
      </c>
      <c r="AU48" s="4938">
        <v>18</v>
      </c>
      <c r="AV48" s="4654">
        <v>-14.285714285714292</v>
      </c>
    </row>
    <row r="49" spans="2:48" ht="15" x14ac:dyDescent="0.25">
      <c r="B49" s="6938" t="s">
        <v>1269</v>
      </c>
      <c r="C49" s="6943">
        <v>0</v>
      </c>
      <c r="D49" s="6940">
        <v>0</v>
      </c>
      <c r="E49" s="256" t="s">
        <v>613</v>
      </c>
      <c r="F49" s="4139">
        <v>8</v>
      </c>
      <c r="G49" s="4349">
        <v>18</v>
      </c>
      <c r="H49" s="256">
        <v>125</v>
      </c>
      <c r="I49" s="6941">
        <v>31</v>
      </c>
      <c r="J49" s="6942">
        <v>38</v>
      </c>
      <c r="K49" s="256">
        <v>22.58064516129032</v>
      </c>
      <c r="AA49" s="4494" t="s">
        <v>1272</v>
      </c>
      <c r="AB49" s="4937" t="s">
        <v>2281</v>
      </c>
      <c r="AC49" s="4910">
        <v>0</v>
      </c>
      <c r="AD49" s="4976">
        <v>0</v>
      </c>
      <c r="AE49" s="4654" t="s">
        <v>613</v>
      </c>
      <c r="AF49" s="4977">
        <v>9</v>
      </c>
      <c r="AG49" s="4938">
        <v>6</v>
      </c>
      <c r="AH49" s="4654">
        <v>-33.333333333333343</v>
      </c>
      <c r="AI49" s="4978">
        <v>20</v>
      </c>
      <c r="AJ49" s="4938">
        <v>20</v>
      </c>
      <c r="AK49" s="4654">
        <v>0</v>
      </c>
      <c r="AM49" s="4937" t="s">
        <v>2281</v>
      </c>
      <c r="AN49" s="4910">
        <v>0</v>
      </c>
      <c r="AO49" s="4976">
        <v>0</v>
      </c>
      <c r="AP49" s="4654" t="s">
        <v>613</v>
      </c>
      <c r="AQ49" s="4977">
        <v>9</v>
      </c>
      <c r="AR49" s="4938">
        <v>6</v>
      </c>
      <c r="AS49" s="4654">
        <v>-33.333333333333343</v>
      </c>
      <c r="AT49" s="4978">
        <v>20</v>
      </c>
      <c r="AU49" s="4938">
        <v>20</v>
      </c>
      <c r="AV49" s="4654">
        <v>0</v>
      </c>
    </row>
    <row r="50" spans="2:48" ht="15" x14ac:dyDescent="0.25">
      <c r="B50" s="6938" t="s">
        <v>1270</v>
      </c>
      <c r="C50" s="6943">
        <v>0</v>
      </c>
      <c r="D50" s="6944">
        <v>1</v>
      </c>
      <c r="E50" s="256" t="s">
        <v>613</v>
      </c>
      <c r="F50" s="4139">
        <v>13</v>
      </c>
      <c r="G50" s="4349">
        <v>9</v>
      </c>
      <c r="H50" s="256">
        <v>-30.769230769230774</v>
      </c>
      <c r="I50" s="6941">
        <v>18</v>
      </c>
      <c r="J50" s="6942">
        <v>33</v>
      </c>
      <c r="K50" s="256">
        <v>83.333333333333314</v>
      </c>
      <c r="AA50" s="4494" t="s">
        <v>1295</v>
      </c>
      <c r="AB50" s="4979" t="s">
        <v>2282</v>
      </c>
      <c r="AC50" s="4910">
        <v>0</v>
      </c>
      <c r="AD50" s="4976">
        <v>0</v>
      </c>
      <c r="AE50" s="4654" t="s">
        <v>613</v>
      </c>
      <c r="AF50" s="4977">
        <v>0</v>
      </c>
      <c r="AG50" s="4938">
        <v>1</v>
      </c>
      <c r="AH50" s="4654" t="s">
        <v>613</v>
      </c>
      <c r="AI50" s="4978">
        <v>1</v>
      </c>
      <c r="AJ50" s="4938">
        <v>4</v>
      </c>
      <c r="AK50" s="4654">
        <v>300</v>
      </c>
      <c r="AM50" s="4979" t="s">
        <v>2282</v>
      </c>
      <c r="AN50" s="4910">
        <v>0</v>
      </c>
      <c r="AO50" s="4976">
        <v>0</v>
      </c>
      <c r="AP50" s="4654" t="s">
        <v>613</v>
      </c>
      <c r="AQ50" s="4977">
        <v>0</v>
      </c>
      <c r="AR50" s="4938">
        <v>1</v>
      </c>
      <c r="AS50" s="4654" t="s">
        <v>613</v>
      </c>
      <c r="AT50" s="4978">
        <v>1</v>
      </c>
      <c r="AU50" s="4938">
        <v>4</v>
      </c>
      <c r="AV50" s="4654">
        <v>300</v>
      </c>
    </row>
    <row r="51" spans="2:48" ht="15" x14ac:dyDescent="0.25">
      <c r="B51" s="6938" t="s">
        <v>1296</v>
      </c>
      <c r="C51" s="6943">
        <v>1</v>
      </c>
      <c r="D51" s="6944">
        <v>0</v>
      </c>
      <c r="E51" s="256"/>
      <c r="F51" s="4139">
        <v>4</v>
      </c>
      <c r="G51" s="4349">
        <v>1</v>
      </c>
      <c r="H51" s="256"/>
      <c r="I51" s="6941">
        <v>2</v>
      </c>
      <c r="J51" s="6942">
        <v>8</v>
      </c>
      <c r="K51" s="256"/>
      <c r="AA51" s="4494" t="s">
        <v>2283</v>
      </c>
      <c r="AB51" s="4985" t="s">
        <v>2284</v>
      </c>
      <c r="AC51" s="4918">
        <v>0</v>
      </c>
      <c r="AD51" s="4986">
        <v>0</v>
      </c>
      <c r="AE51" s="4654" t="s">
        <v>613</v>
      </c>
      <c r="AF51" s="4987">
        <v>0</v>
      </c>
      <c r="AG51" s="4686">
        <v>0</v>
      </c>
      <c r="AH51" s="4654" t="s">
        <v>613</v>
      </c>
      <c r="AI51" s="4988">
        <v>0</v>
      </c>
      <c r="AJ51" s="4686">
        <v>0</v>
      </c>
      <c r="AK51" s="4654" t="s">
        <v>613</v>
      </c>
      <c r="AM51" s="4985" t="s">
        <v>2284</v>
      </c>
      <c r="AN51" s="4918">
        <v>0</v>
      </c>
      <c r="AO51" s="4918">
        <v>0</v>
      </c>
      <c r="AP51" s="4654" t="s">
        <v>613</v>
      </c>
      <c r="AQ51" s="4987">
        <v>0</v>
      </c>
      <c r="AR51" s="4919">
        <v>0</v>
      </c>
      <c r="AS51" s="4654" t="s">
        <v>613</v>
      </c>
      <c r="AT51" s="4988">
        <v>0</v>
      </c>
      <c r="AU51" s="4919">
        <v>0</v>
      </c>
      <c r="AV51" s="4654" t="s">
        <v>613</v>
      </c>
    </row>
    <row r="52" spans="2:48" ht="15" x14ac:dyDescent="0.25">
      <c r="B52" s="6938" t="s">
        <v>1895</v>
      </c>
      <c r="C52" s="6939">
        <v>1</v>
      </c>
      <c r="D52" s="6940">
        <v>1</v>
      </c>
      <c r="E52" s="256">
        <v>0</v>
      </c>
      <c r="F52" s="4139">
        <v>1</v>
      </c>
      <c r="G52" s="4349">
        <v>3</v>
      </c>
      <c r="H52" s="256">
        <v>200</v>
      </c>
      <c r="I52" s="6941">
        <v>10</v>
      </c>
      <c r="J52" s="6942">
        <v>11</v>
      </c>
      <c r="K52" s="256">
        <v>10.000000000000014</v>
      </c>
      <c r="AA52" s="4494" t="s">
        <v>1304</v>
      </c>
      <c r="AB52" s="4985" t="s">
        <v>1304</v>
      </c>
      <c r="AC52" s="4918">
        <v>1</v>
      </c>
      <c r="AD52" s="4986">
        <v>9</v>
      </c>
      <c r="AE52" s="4654">
        <v>800</v>
      </c>
      <c r="AF52" s="4987">
        <v>2</v>
      </c>
      <c r="AG52" s="4686">
        <v>16</v>
      </c>
      <c r="AH52" s="4654">
        <v>700</v>
      </c>
      <c r="AI52" s="4988">
        <v>13</v>
      </c>
      <c r="AJ52" s="4686">
        <v>52</v>
      </c>
      <c r="AK52" s="4654">
        <v>300</v>
      </c>
      <c r="AM52" s="4985" t="s">
        <v>1304</v>
      </c>
      <c r="AN52" s="4918">
        <v>1</v>
      </c>
      <c r="AO52" s="4986">
        <v>9</v>
      </c>
      <c r="AP52" s="4654">
        <v>800</v>
      </c>
      <c r="AQ52" s="4987">
        <v>2</v>
      </c>
      <c r="AR52" s="4686">
        <v>16</v>
      </c>
      <c r="AS52" s="4654">
        <v>700</v>
      </c>
      <c r="AT52" s="4988">
        <v>13</v>
      </c>
      <c r="AU52" s="4686">
        <v>52</v>
      </c>
      <c r="AV52" s="4654">
        <v>300</v>
      </c>
    </row>
    <row r="53" spans="2:48" ht="15" x14ac:dyDescent="0.25">
      <c r="B53" s="6938" t="s">
        <v>1272</v>
      </c>
      <c r="C53" s="6939">
        <v>0</v>
      </c>
      <c r="D53" s="6940">
        <v>3</v>
      </c>
      <c r="E53" s="256"/>
      <c r="F53" s="4139">
        <v>6</v>
      </c>
      <c r="G53" s="4349">
        <v>20</v>
      </c>
      <c r="H53" s="256"/>
      <c r="I53" s="6941">
        <v>20</v>
      </c>
      <c r="J53" s="6942">
        <v>75</v>
      </c>
      <c r="K53" s="256"/>
      <c r="AA53" s="4494" t="s">
        <v>1273</v>
      </c>
      <c r="AB53" s="4985" t="s">
        <v>2285</v>
      </c>
      <c r="AC53" s="4918">
        <v>2</v>
      </c>
      <c r="AD53" s="4986">
        <v>0</v>
      </c>
      <c r="AE53" s="4654" t="s">
        <v>613</v>
      </c>
      <c r="AF53" s="4987">
        <v>6</v>
      </c>
      <c r="AG53" s="4686">
        <v>5</v>
      </c>
      <c r="AH53" s="4654">
        <v>-16.666666666666657</v>
      </c>
      <c r="AI53" s="4988">
        <v>5</v>
      </c>
      <c r="AJ53" s="4686">
        <v>20</v>
      </c>
      <c r="AK53" s="4654">
        <v>300</v>
      </c>
      <c r="AM53" s="4985" t="s">
        <v>2285</v>
      </c>
      <c r="AN53" s="4918">
        <v>2</v>
      </c>
      <c r="AO53" s="4986">
        <v>0</v>
      </c>
      <c r="AP53" s="4654" t="s">
        <v>613</v>
      </c>
      <c r="AQ53" s="4987">
        <v>6</v>
      </c>
      <c r="AR53" s="4686">
        <v>5</v>
      </c>
      <c r="AS53" s="4654">
        <v>-16.666666666666657</v>
      </c>
      <c r="AT53" s="4988">
        <v>5</v>
      </c>
      <c r="AU53" s="4686">
        <v>20</v>
      </c>
      <c r="AV53" s="4654">
        <v>300</v>
      </c>
    </row>
    <row r="54" spans="2:48" ht="15" x14ac:dyDescent="0.25">
      <c r="B54" s="6938" t="s">
        <v>1295</v>
      </c>
      <c r="C54" s="6945">
        <v>0</v>
      </c>
      <c r="D54" s="6940">
        <v>0</v>
      </c>
      <c r="E54" s="256" t="s">
        <v>613</v>
      </c>
      <c r="F54" s="4139">
        <v>1</v>
      </c>
      <c r="G54" s="4349">
        <v>2</v>
      </c>
      <c r="H54" s="256">
        <v>100</v>
      </c>
      <c r="I54" s="6941">
        <v>4</v>
      </c>
      <c r="J54" s="6942">
        <v>7</v>
      </c>
      <c r="K54" s="256">
        <v>75</v>
      </c>
      <c r="AA54" s="4494" t="s">
        <v>1912</v>
      </c>
      <c r="AB54" s="4985" t="s">
        <v>2286</v>
      </c>
      <c r="AC54" s="4918">
        <v>0</v>
      </c>
      <c r="AD54" s="4918">
        <v>0</v>
      </c>
      <c r="AE54" s="4654" t="s">
        <v>613</v>
      </c>
      <c r="AF54" s="4918">
        <v>3</v>
      </c>
      <c r="AG54" s="4918">
        <v>2</v>
      </c>
      <c r="AH54" s="4654">
        <v>-33.333333333333343</v>
      </c>
      <c r="AI54" s="4918">
        <v>8</v>
      </c>
      <c r="AJ54" s="4918">
        <v>22</v>
      </c>
      <c r="AK54" s="4654">
        <v>175</v>
      </c>
      <c r="AM54" s="4985" t="s">
        <v>2286</v>
      </c>
      <c r="AN54" s="4918">
        <v>0</v>
      </c>
      <c r="AO54" s="4986">
        <v>0</v>
      </c>
      <c r="AP54" s="4654" t="s">
        <v>613</v>
      </c>
      <c r="AQ54" s="4918">
        <v>3</v>
      </c>
      <c r="AR54" s="4986">
        <v>2</v>
      </c>
      <c r="AS54" s="4654">
        <v>-33.333333333333343</v>
      </c>
      <c r="AT54" s="4918">
        <v>8</v>
      </c>
      <c r="AU54" s="4986">
        <v>22</v>
      </c>
      <c r="AV54" s="4654">
        <v>175</v>
      </c>
    </row>
    <row r="55" spans="2:48" ht="15" x14ac:dyDescent="0.25">
      <c r="B55" s="6938" t="s">
        <v>2283</v>
      </c>
      <c r="C55" s="6939">
        <v>0</v>
      </c>
      <c r="D55" s="6940">
        <v>0</v>
      </c>
      <c r="E55" s="256" t="s">
        <v>613</v>
      </c>
      <c r="F55" s="4139">
        <v>0</v>
      </c>
      <c r="G55" s="4349">
        <v>1</v>
      </c>
      <c r="H55" s="256" t="s">
        <v>613</v>
      </c>
      <c r="I55" s="6941">
        <v>0</v>
      </c>
      <c r="J55" s="6942">
        <v>3</v>
      </c>
      <c r="K55" s="256" t="s">
        <v>613</v>
      </c>
      <c r="AA55" s="4494" t="s">
        <v>1281</v>
      </c>
      <c r="AB55" s="4985" t="s">
        <v>2287</v>
      </c>
      <c r="AC55" s="4918">
        <v>0</v>
      </c>
      <c r="AD55" s="4918">
        <v>0</v>
      </c>
      <c r="AE55" s="4654" t="s">
        <v>613</v>
      </c>
      <c r="AF55" s="4918">
        <v>3</v>
      </c>
      <c r="AG55" s="4918">
        <v>3</v>
      </c>
      <c r="AH55" s="4654">
        <v>0</v>
      </c>
      <c r="AI55" s="4918">
        <v>9</v>
      </c>
      <c r="AJ55" s="4918">
        <v>16</v>
      </c>
      <c r="AK55" s="4654">
        <v>77.777777777777771</v>
      </c>
      <c r="AM55" s="4985" t="s">
        <v>2287</v>
      </c>
      <c r="AN55" s="4918">
        <v>0</v>
      </c>
      <c r="AO55" s="4986">
        <v>0</v>
      </c>
      <c r="AP55" s="4654" t="s">
        <v>613</v>
      </c>
      <c r="AQ55" s="4918">
        <v>3</v>
      </c>
      <c r="AR55" s="4986">
        <v>3</v>
      </c>
      <c r="AS55" s="4654">
        <v>0</v>
      </c>
      <c r="AT55" s="4918">
        <v>9</v>
      </c>
      <c r="AU55" s="4986">
        <v>16</v>
      </c>
      <c r="AV55" s="4654">
        <v>77.777777777777771</v>
      </c>
    </row>
    <row r="56" spans="2:48" ht="15" x14ac:dyDescent="0.25">
      <c r="B56" s="6938" t="s">
        <v>1304</v>
      </c>
      <c r="C56" s="6943">
        <v>9</v>
      </c>
      <c r="D56" s="6944">
        <v>0</v>
      </c>
      <c r="E56" s="256" t="s">
        <v>613</v>
      </c>
      <c r="F56" s="4139">
        <v>16</v>
      </c>
      <c r="G56" s="4349">
        <v>3</v>
      </c>
      <c r="H56" s="256">
        <v>-81.25</v>
      </c>
      <c r="I56" s="6941">
        <v>52</v>
      </c>
      <c r="J56" s="6942">
        <v>37</v>
      </c>
      <c r="K56" s="256">
        <v>-28.84615384615384</v>
      </c>
      <c r="AA56" s="4494" t="s">
        <v>1277</v>
      </c>
      <c r="AB56" s="4985" t="s">
        <v>2288</v>
      </c>
      <c r="AC56" s="4986">
        <v>0</v>
      </c>
      <c r="AD56" s="4986">
        <v>0</v>
      </c>
      <c r="AE56" s="4654" t="s">
        <v>613</v>
      </c>
      <c r="AF56" s="4986">
        <v>0</v>
      </c>
      <c r="AG56" s="4986">
        <v>0</v>
      </c>
      <c r="AH56" s="4654" t="s">
        <v>613</v>
      </c>
      <c r="AI56" s="4986">
        <v>1</v>
      </c>
      <c r="AJ56" s="4986">
        <v>2</v>
      </c>
      <c r="AK56" s="4654">
        <v>100</v>
      </c>
      <c r="AM56" s="4985" t="s">
        <v>2288</v>
      </c>
      <c r="AN56" s="4918">
        <v>0</v>
      </c>
      <c r="AO56" s="4986">
        <v>0</v>
      </c>
      <c r="AP56" s="4654" t="s">
        <v>613</v>
      </c>
      <c r="AQ56" s="4918">
        <v>0</v>
      </c>
      <c r="AR56" s="4986">
        <v>0</v>
      </c>
      <c r="AS56" s="4654" t="s">
        <v>613</v>
      </c>
      <c r="AT56" s="4918">
        <v>1</v>
      </c>
      <c r="AU56" s="4986">
        <v>2</v>
      </c>
      <c r="AV56" s="4654">
        <v>100</v>
      </c>
    </row>
    <row r="57" spans="2:48" ht="15" x14ac:dyDescent="0.25">
      <c r="B57" s="6946" t="s">
        <v>1273</v>
      </c>
      <c r="C57" s="1473">
        <v>0</v>
      </c>
      <c r="D57" s="6947">
        <v>1</v>
      </c>
      <c r="E57" s="256" t="s">
        <v>613</v>
      </c>
      <c r="F57" s="4144">
        <v>5</v>
      </c>
      <c r="G57" s="4361">
        <v>9</v>
      </c>
      <c r="H57" s="6948">
        <v>80</v>
      </c>
      <c r="I57" s="6949">
        <v>20</v>
      </c>
      <c r="J57" s="6950">
        <v>11</v>
      </c>
      <c r="K57" s="256">
        <v>-44.999999999999993</v>
      </c>
      <c r="AA57" s="4494" t="s">
        <v>1276</v>
      </c>
      <c r="AB57" s="4985" t="s">
        <v>2289</v>
      </c>
      <c r="AC57" s="4918">
        <v>3</v>
      </c>
      <c r="AD57" s="4986">
        <v>4</v>
      </c>
      <c r="AE57" s="4654">
        <v>33.333333333333314</v>
      </c>
      <c r="AF57" s="4987">
        <v>22</v>
      </c>
      <c r="AG57" s="4686">
        <v>46</v>
      </c>
      <c r="AH57" s="4654">
        <v>109.09090909090909</v>
      </c>
      <c r="AI57" s="4988">
        <v>72</v>
      </c>
      <c r="AJ57" s="4686">
        <v>145</v>
      </c>
      <c r="AK57" s="4654">
        <v>101.38888888888889</v>
      </c>
      <c r="AM57" s="4985" t="s">
        <v>2289</v>
      </c>
      <c r="AN57" s="4918">
        <v>3</v>
      </c>
      <c r="AO57" s="4986">
        <v>4</v>
      </c>
      <c r="AP57" s="4654">
        <v>33.333333333333314</v>
      </c>
      <c r="AQ57" s="4987">
        <v>22</v>
      </c>
      <c r="AR57" s="4686">
        <v>46</v>
      </c>
      <c r="AS57" s="4654">
        <v>109.09090909090909</v>
      </c>
      <c r="AT57" s="4988">
        <v>72</v>
      </c>
      <c r="AU57" s="4686">
        <v>145</v>
      </c>
      <c r="AV57" s="4654">
        <v>101.38888888888889</v>
      </c>
    </row>
    <row r="58" spans="2:48" ht="15" x14ac:dyDescent="0.25">
      <c r="B58" s="6946" t="s">
        <v>1301</v>
      </c>
      <c r="C58" s="1473">
        <v>0</v>
      </c>
      <c r="D58" s="6947">
        <v>0</v>
      </c>
      <c r="E58" s="256" t="s">
        <v>613</v>
      </c>
      <c r="F58" s="4144">
        <v>2</v>
      </c>
      <c r="G58" s="4361">
        <v>9</v>
      </c>
      <c r="H58" s="256">
        <v>350</v>
      </c>
      <c r="I58" s="6949">
        <v>22</v>
      </c>
      <c r="J58" s="6950">
        <v>30</v>
      </c>
      <c r="K58" s="256">
        <v>36.363636363636346</v>
      </c>
      <c r="AA58" s="4494" t="s">
        <v>1275</v>
      </c>
      <c r="AB58" s="4985" t="s">
        <v>2290</v>
      </c>
      <c r="AC58" s="4918">
        <v>1</v>
      </c>
      <c r="AD58" s="4986">
        <v>1</v>
      </c>
      <c r="AE58" s="4654">
        <v>0</v>
      </c>
      <c r="AF58" s="4987">
        <v>6</v>
      </c>
      <c r="AG58" s="4686">
        <v>7</v>
      </c>
      <c r="AH58" s="4654">
        <v>16.666666666666671</v>
      </c>
      <c r="AI58" s="4988">
        <v>34</v>
      </c>
      <c r="AJ58" s="4686">
        <v>25</v>
      </c>
      <c r="AK58" s="4654">
        <v>-26.470588235294116</v>
      </c>
      <c r="AM58" s="4985" t="s">
        <v>2290</v>
      </c>
      <c r="AN58" s="4918">
        <v>1</v>
      </c>
      <c r="AO58" s="4986">
        <v>1</v>
      </c>
      <c r="AP58" s="4654">
        <v>0</v>
      </c>
      <c r="AQ58" s="4987">
        <v>6</v>
      </c>
      <c r="AR58" s="4686">
        <v>7</v>
      </c>
      <c r="AS58" s="4654">
        <v>16.666666666666671</v>
      </c>
      <c r="AT58" s="4988">
        <v>34</v>
      </c>
      <c r="AU58" s="4686">
        <v>25</v>
      </c>
      <c r="AV58" s="4654">
        <v>-26.470588235294116</v>
      </c>
    </row>
    <row r="59" spans="2:48" ht="15" x14ac:dyDescent="0.25">
      <c r="B59" s="6946" t="s">
        <v>1913</v>
      </c>
      <c r="C59" s="1473">
        <v>1</v>
      </c>
      <c r="D59" s="6947">
        <v>0</v>
      </c>
      <c r="E59" s="256"/>
      <c r="F59" s="4144">
        <v>1</v>
      </c>
      <c r="G59" s="4361">
        <v>3</v>
      </c>
      <c r="H59" s="256"/>
      <c r="I59" s="6949">
        <v>1</v>
      </c>
      <c r="J59" s="6950">
        <v>21</v>
      </c>
      <c r="K59" s="256"/>
      <c r="AA59" s="4494" t="s">
        <v>1271</v>
      </c>
      <c r="AB59" s="4941" t="s">
        <v>2291</v>
      </c>
      <c r="AC59" s="4918">
        <v>1</v>
      </c>
      <c r="AD59" s="4986">
        <v>0</v>
      </c>
      <c r="AE59" s="4654" t="s">
        <v>613</v>
      </c>
      <c r="AF59" s="4987">
        <v>0</v>
      </c>
      <c r="AG59" s="4686">
        <v>1</v>
      </c>
      <c r="AH59" s="4654" t="s">
        <v>613</v>
      </c>
      <c r="AI59" s="4988">
        <v>0</v>
      </c>
      <c r="AJ59" s="4686">
        <v>6</v>
      </c>
      <c r="AK59" s="4654" t="s">
        <v>613</v>
      </c>
      <c r="AM59" s="4985" t="s">
        <v>2291</v>
      </c>
      <c r="AN59" s="4986">
        <v>1</v>
      </c>
      <c r="AO59" s="4986">
        <v>0</v>
      </c>
      <c r="AP59" s="4654" t="s">
        <v>613</v>
      </c>
      <c r="AQ59" s="4989">
        <v>0</v>
      </c>
      <c r="AR59" s="4686">
        <v>1</v>
      </c>
      <c r="AS59" s="4654" t="s">
        <v>613</v>
      </c>
      <c r="AT59" s="4990">
        <v>0</v>
      </c>
      <c r="AU59" s="4686">
        <v>6</v>
      </c>
      <c r="AV59" s="4654" t="s">
        <v>613</v>
      </c>
    </row>
    <row r="60" spans="2:48" ht="15" x14ac:dyDescent="0.25">
      <c r="B60" s="6946" t="s">
        <v>1281</v>
      </c>
      <c r="C60" s="1473">
        <v>0</v>
      </c>
      <c r="D60" s="6947">
        <v>0</v>
      </c>
      <c r="E60" s="256" t="s">
        <v>613</v>
      </c>
      <c r="F60" s="4144">
        <v>3</v>
      </c>
      <c r="G60" s="4361">
        <v>0</v>
      </c>
      <c r="H60" s="256" t="s">
        <v>613</v>
      </c>
      <c r="I60" s="6949">
        <v>16</v>
      </c>
      <c r="J60" s="6950">
        <v>5</v>
      </c>
      <c r="K60" s="256">
        <v>-68.75</v>
      </c>
      <c r="AA60" s="4494" t="s">
        <v>1881</v>
      </c>
      <c r="AB60" s="4985" t="s">
        <v>2292</v>
      </c>
      <c r="AC60" s="4918">
        <v>0</v>
      </c>
      <c r="AD60" s="4986">
        <v>0</v>
      </c>
      <c r="AE60" s="4654" t="s">
        <v>613</v>
      </c>
      <c r="AF60" s="4987">
        <v>1</v>
      </c>
      <c r="AG60" s="4686">
        <v>2</v>
      </c>
      <c r="AH60" s="4654">
        <v>100</v>
      </c>
      <c r="AI60" s="4988">
        <v>3</v>
      </c>
      <c r="AJ60" s="4686">
        <v>8</v>
      </c>
      <c r="AK60" s="4654">
        <v>166.66666666666663</v>
      </c>
      <c r="AM60" s="4985" t="s">
        <v>2292</v>
      </c>
      <c r="AN60" s="4918">
        <v>0</v>
      </c>
      <c r="AO60" s="4986">
        <v>0</v>
      </c>
      <c r="AP60" s="4654" t="s">
        <v>613</v>
      </c>
      <c r="AQ60" s="4987">
        <v>1</v>
      </c>
      <c r="AR60" s="4686">
        <v>2</v>
      </c>
      <c r="AS60" s="4654">
        <v>100</v>
      </c>
      <c r="AT60" s="4988">
        <v>3</v>
      </c>
      <c r="AU60" s="4686">
        <v>8</v>
      </c>
      <c r="AV60" s="4654">
        <v>166.66666666666663</v>
      </c>
    </row>
    <row r="61" spans="2:48" ht="15" x14ac:dyDescent="0.25">
      <c r="B61" s="6946" t="s">
        <v>1277</v>
      </c>
      <c r="C61" s="1473">
        <v>0</v>
      </c>
      <c r="D61" s="6947">
        <v>0</v>
      </c>
      <c r="E61" s="256" t="s">
        <v>613</v>
      </c>
      <c r="F61" s="4144">
        <v>0</v>
      </c>
      <c r="G61" s="4361">
        <v>0</v>
      </c>
      <c r="H61" s="256" t="s">
        <v>613</v>
      </c>
      <c r="I61" s="6949">
        <v>2</v>
      </c>
      <c r="J61" s="6950">
        <v>7</v>
      </c>
      <c r="K61" s="256">
        <v>250</v>
      </c>
      <c r="AA61" s="4494" t="s">
        <v>1282</v>
      </c>
      <c r="AB61" s="4985" t="s">
        <v>2293</v>
      </c>
      <c r="AC61" s="4918">
        <v>0</v>
      </c>
      <c r="AD61" s="4986">
        <v>1</v>
      </c>
      <c r="AE61" s="4654" t="s">
        <v>613</v>
      </c>
      <c r="AF61" s="4987">
        <v>2</v>
      </c>
      <c r="AG61" s="4686">
        <v>3</v>
      </c>
      <c r="AH61" s="4654">
        <v>50</v>
      </c>
      <c r="AI61" s="4988">
        <v>2</v>
      </c>
      <c r="AJ61" s="4686">
        <v>12</v>
      </c>
      <c r="AK61" s="4654">
        <v>500</v>
      </c>
      <c r="AM61" s="4985" t="s">
        <v>2293</v>
      </c>
      <c r="AN61" s="4918">
        <v>0</v>
      </c>
      <c r="AO61" s="4986">
        <v>1</v>
      </c>
      <c r="AP61" s="4654" t="s">
        <v>613</v>
      </c>
      <c r="AQ61" s="4987">
        <v>2</v>
      </c>
      <c r="AR61" s="4686">
        <v>3</v>
      </c>
      <c r="AS61" s="4654">
        <v>50</v>
      </c>
      <c r="AT61" s="4988">
        <v>2</v>
      </c>
      <c r="AU61" s="4686">
        <v>12</v>
      </c>
      <c r="AV61" s="4654">
        <v>500</v>
      </c>
    </row>
    <row r="62" spans="2:48" ht="15" x14ac:dyDescent="0.25">
      <c r="B62" s="6946" t="s">
        <v>1276</v>
      </c>
      <c r="C62" s="1473">
        <v>4</v>
      </c>
      <c r="D62" s="6947">
        <v>3</v>
      </c>
      <c r="E62" s="256">
        <v>-25</v>
      </c>
      <c r="F62" s="4144">
        <v>46</v>
      </c>
      <c r="G62" s="4361">
        <v>53</v>
      </c>
      <c r="H62" s="256">
        <v>15.217391304347828</v>
      </c>
      <c r="I62" s="6949">
        <v>145</v>
      </c>
      <c r="J62" s="6950">
        <v>211</v>
      </c>
      <c r="K62" s="256">
        <v>45.517241379310349</v>
      </c>
      <c r="AA62" s="4494" t="s">
        <v>1289</v>
      </c>
      <c r="AB62" s="4985" t="s">
        <v>2294</v>
      </c>
      <c r="AC62" s="4918">
        <v>0</v>
      </c>
      <c r="AD62" s="4986">
        <v>2</v>
      </c>
      <c r="AE62" s="4654" t="s">
        <v>613</v>
      </c>
      <c r="AF62" s="4987">
        <v>3</v>
      </c>
      <c r="AG62" s="4686">
        <v>7</v>
      </c>
      <c r="AH62" s="4654">
        <v>133.33333333333334</v>
      </c>
      <c r="AI62" s="4988">
        <v>4</v>
      </c>
      <c r="AJ62" s="4686">
        <v>13</v>
      </c>
      <c r="AK62" s="4654">
        <v>225</v>
      </c>
      <c r="AM62" s="4985" t="s">
        <v>2294</v>
      </c>
      <c r="AN62" s="4918">
        <v>0</v>
      </c>
      <c r="AO62" s="4986">
        <v>2</v>
      </c>
      <c r="AP62" s="4654" t="s">
        <v>613</v>
      </c>
      <c r="AQ62" s="4987">
        <v>3</v>
      </c>
      <c r="AR62" s="4686">
        <v>7</v>
      </c>
      <c r="AS62" s="4654">
        <v>133.33333333333334</v>
      </c>
      <c r="AT62" s="4988">
        <v>4</v>
      </c>
      <c r="AU62" s="4686">
        <v>13</v>
      </c>
      <c r="AV62" s="4654">
        <v>225</v>
      </c>
    </row>
    <row r="63" spans="2:48" ht="15" x14ac:dyDescent="0.25">
      <c r="B63" s="6946" t="s">
        <v>1275</v>
      </c>
      <c r="C63" s="1473">
        <v>1</v>
      </c>
      <c r="D63" s="6947">
        <v>13</v>
      </c>
      <c r="E63" s="256">
        <v>1200</v>
      </c>
      <c r="F63" s="4144">
        <v>7</v>
      </c>
      <c r="G63" s="4361">
        <v>37</v>
      </c>
      <c r="H63" s="256">
        <v>428.57142857142856</v>
      </c>
      <c r="I63" s="6949">
        <v>25</v>
      </c>
      <c r="J63" s="6950">
        <v>64</v>
      </c>
      <c r="K63" s="256">
        <v>156</v>
      </c>
      <c r="AA63" s="4494" t="s">
        <v>1302</v>
      </c>
      <c r="AB63" s="4941" t="s">
        <v>2295</v>
      </c>
      <c r="AC63" s="4918">
        <v>3</v>
      </c>
      <c r="AD63" s="4986">
        <v>3</v>
      </c>
      <c r="AE63" s="4654">
        <v>0</v>
      </c>
      <c r="AF63" s="4987">
        <v>21</v>
      </c>
      <c r="AG63" s="4686">
        <v>35</v>
      </c>
      <c r="AH63" s="4654">
        <v>66.666666666666686</v>
      </c>
      <c r="AI63" s="4988">
        <v>41</v>
      </c>
      <c r="AJ63" s="4686">
        <v>64</v>
      </c>
      <c r="AK63" s="4654">
        <v>56.097560975609753</v>
      </c>
      <c r="AM63" s="4941" t="s">
        <v>2295</v>
      </c>
      <c r="AN63" s="4918">
        <v>3</v>
      </c>
      <c r="AO63" s="4986">
        <v>3</v>
      </c>
      <c r="AP63" s="4654">
        <v>0</v>
      </c>
      <c r="AQ63" s="4987">
        <v>21</v>
      </c>
      <c r="AR63" s="4686">
        <v>35</v>
      </c>
      <c r="AS63" s="4654">
        <v>66.666666666666686</v>
      </c>
      <c r="AT63" s="4988">
        <v>41</v>
      </c>
      <c r="AU63" s="4686">
        <v>64</v>
      </c>
      <c r="AV63" s="4654">
        <v>56.097560975609753</v>
      </c>
    </row>
    <row r="64" spans="2:48" ht="15" x14ac:dyDescent="0.25">
      <c r="B64" s="6946" t="s">
        <v>1271</v>
      </c>
      <c r="C64" s="1473">
        <v>0</v>
      </c>
      <c r="D64" s="6947">
        <v>0</v>
      </c>
      <c r="E64" s="256" t="s">
        <v>613</v>
      </c>
      <c r="F64" s="4144">
        <v>1</v>
      </c>
      <c r="G64" s="6950">
        <v>5</v>
      </c>
      <c r="H64" s="256">
        <v>400</v>
      </c>
      <c r="I64" s="6949">
        <v>6</v>
      </c>
      <c r="J64" s="6950">
        <v>4</v>
      </c>
      <c r="K64" s="256">
        <v>-33.333333333333343</v>
      </c>
      <c r="AA64" s="4494" t="s">
        <v>1303</v>
      </c>
      <c r="AB64" s="4941" t="s">
        <v>2296</v>
      </c>
      <c r="AC64" s="4918">
        <v>1</v>
      </c>
      <c r="AD64" s="4918">
        <v>4</v>
      </c>
      <c r="AE64" s="4654">
        <v>300</v>
      </c>
      <c r="AF64" s="4987">
        <v>13</v>
      </c>
      <c r="AG64" s="4686">
        <v>16</v>
      </c>
      <c r="AH64" s="4654">
        <v>23.07692307692308</v>
      </c>
      <c r="AI64" s="4988">
        <v>32</v>
      </c>
      <c r="AJ64" s="4686">
        <v>36</v>
      </c>
      <c r="AK64" s="4654">
        <v>12.5</v>
      </c>
      <c r="AM64" s="4941" t="s">
        <v>2296</v>
      </c>
      <c r="AN64" s="4918">
        <v>1</v>
      </c>
      <c r="AO64" s="4918">
        <v>4</v>
      </c>
      <c r="AP64" s="4654">
        <v>300</v>
      </c>
      <c r="AQ64" s="4987">
        <v>13</v>
      </c>
      <c r="AR64" s="4686">
        <v>16</v>
      </c>
      <c r="AS64" s="4654">
        <v>23.07692307692308</v>
      </c>
      <c r="AT64" s="4988">
        <v>32</v>
      </c>
      <c r="AU64" s="4686">
        <v>36</v>
      </c>
      <c r="AV64" s="4654">
        <v>12.5</v>
      </c>
    </row>
    <row r="65" spans="2:48" ht="15" x14ac:dyDescent="0.25">
      <c r="B65" s="6946" t="s">
        <v>1881</v>
      </c>
      <c r="C65" s="1473">
        <v>0</v>
      </c>
      <c r="D65" s="6947">
        <v>0</v>
      </c>
      <c r="E65" s="256" t="s">
        <v>613</v>
      </c>
      <c r="F65" s="4143">
        <v>2</v>
      </c>
      <c r="G65" s="4361">
        <v>2</v>
      </c>
      <c r="H65" s="256">
        <v>0</v>
      </c>
      <c r="I65" s="6949">
        <v>8</v>
      </c>
      <c r="J65" s="6950">
        <v>11</v>
      </c>
      <c r="K65" s="256">
        <v>37.5</v>
      </c>
      <c r="AA65" s="4494" t="s">
        <v>1916</v>
      </c>
      <c r="AB65" s="4941" t="s">
        <v>2297</v>
      </c>
      <c r="AC65" s="4918">
        <v>0</v>
      </c>
      <c r="AD65" s="4986">
        <v>0</v>
      </c>
      <c r="AE65" s="4654" t="s">
        <v>613</v>
      </c>
      <c r="AF65" s="4987">
        <v>0</v>
      </c>
      <c r="AG65" s="4686">
        <v>2</v>
      </c>
      <c r="AH65" s="4639" t="s">
        <v>613</v>
      </c>
      <c r="AI65" s="4988">
        <v>2</v>
      </c>
      <c r="AJ65" s="4686">
        <v>1</v>
      </c>
      <c r="AK65" s="4639">
        <v>-50</v>
      </c>
      <c r="AM65" s="4941" t="s">
        <v>2297</v>
      </c>
      <c r="AN65" s="4918">
        <v>0</v>
      </c>
      <c r="AO65" s="4986">
        <v>0</v>
      </c>
      <c r="AP65" s="4654" t="s">
        <v>613</v>
      </c>
      <c r="AQ65" s="4987">
        <v>0</v>
      </c>
      <c r="AR65" s="4686">
        <v>2</v>
      </c>
      <c r="AS65" s="4639" t="s">
        <v>613</v>
      </c>
      <c r="AT65" s="4988">
        <v>2</v>
      </c>
      <c r="AU65" s="4686">
        <v>1</v>
      </c>
      <c r="AV65" s="4639">
        <v>-50</v>
      </c>
    </row>
    <row r="66" spans="2:48" ht="15" x14ac:dyDescent="0.25">
      <c r="B66" s="6946" t="s">
        <v>1282</v>
      </c>
      <c r="C66" s="3768">
        <v>1</v>
      </c>
      <c r="D66" s="6947">
        <v>0</v>
      </c>
      <c r="E66" s="256" t="s">
        <v>613</v>
      </c>
      <c r="F66" s="4144">
        <v>3</v>
      </c>
      <c r="G66" s="4361">
        <v>14</v>
      </c>
      <c r="H66" s="256">
        <v>366.66666666666669</v>
      </c>
      <c r="I66" s="6949">
        <v>12</v>
      </c>
      <c r="J66" s="4361">
        <v>22</v>
      </c>
      <c r="K66" s="256">
        <v>83.333333333333314</v>
      </c>
      <c r="AA66" s="4494" t="s">
        <v>1279</v>
      </c>
      <c r="AB66" s="4941" t="s">
        <v>2298</v>
      </c>
      <c r="AC66" s="4918">
        <v>0</v>
      </c>
      <c r="AD66" s="4986">
        <v>0</v>
      </c>
      <c r="AE66" s="4654" t="s">
        <v>613</v>
      </c>
      <c r="AF66" s="4987">
        <v>3</v>
      </c>
      <c r="AG66" s="4686">
        <v>1</v>
      </c>
      <c r="AH66" s="4639">
        <v>-66.666666666666671</v>
      </c>
      <c r="AI66" s="4988">
        <v>2</v>
      </c>
      <c r="AJ66" s="4686">
        <v>3</v>
      </c>
      <c r="AK66" s="4639">
        <v>50</v>
      </c>
      <c r="AM66" s="4941" t="s">
        <v>2298</v>
      </c>
      <c r="AN66" s="4918">
        <v>0</v>
      </c>
      <c r="AO66" s="4986">
        <v>0</v>
      </c>
      <c r="AP66" s="4654" t="s">
        <v>613</v>
      </c>
      <c r="AQ66" s="4987">
        <v>3</v>
      </c>
      <c r="AR66" s="4686">
        <v>1</v>
      </c>
      <c r="AS66" s="4639">
        <v>-66.666666666666671</v>
      </c>
      <c r="AT66" s="4988">
        <v>2</v>
      </c>
      <c r="AU66" s="4686">
        <v>3</v>
      </c>
      <c r="AV66" s="4639">
        <v>50</v>
      </c>
    </row>
    <row r="67" spans="2:48" x14ac:dyDescent="0.2">
      <c r="B67" s="6946" t="s">
        <v>1899</v>
      </c>
      <c r="C67" s="3768">
        <v>4</v>
      </c>
      <c r="D67" s="6947">
        <v>0</v>
      </c>
      <c r="E67" s="256" t="s">
        <v>613</v>
      </c>
      <c r="F67" s="3768">
        <v>9</v>
      </c>
      <c r="G67" s="4361">
        <v>0</v>
      </c>
      <c r="H67" s="256" t="s">
        <v>613</v>
      </c>
      <c r="I67" s="3768">
        <v>15</v>
      </c>
      <c r="J67" s="4361">
        <v>0</v>
      </c>
      <c r="K67" s="256" t="s">
        <v>613</v>
      </c>
      <c r="AA67" s="4494" t="s">
        <v>1287</v>
      </c>
      <c r="AB67" s="4941" t="s">
        <v>2299</v>
      </c>
      <c r="AC67" s="4918">
        <v>1</v>
      </c>
      <c r="AD67" s="4986">
        <v>0</v>
      </c>
      <c r="AE67" s="4654" t="s">
        <v>613</v>
      </c>
      <c r="AF67" s="4987">
        <v>0</v>
      </c>
      <c r="AG67" s="4686">
        <v>3</v>
      </c>
      <c r="AH67" s="4639" t="s">
        <v>613</v>
      </c>
      <c r="AI67" s="4988">
        <v>9</v>
      </c>
      <c r="AJ67" s="4686">
        <v>19</v>
      </c>
      <c r="AK67" s="4639">
        <v>111.11111111111111</v>
      </c>
      <c r="AM67" s="4941" t="s">
        <v>2299</v>
      </c>
      <c r="AN67" s="4918">
        <v>1</v>
      </c>
      <c r="AO67" s="4986">
        <v>0</v>
      </c>
      <c r="AP67" s="4654" t="s">
        <v>613</v>
      </c>
      <c r="AQ67" s="4987">
        <v>0</v>
      </c>
      <c r="AR67" s="4686">
        <v>3</v>
      </c>
      <c r="AS67" s="4639" t="s">
        <v>613</v>
      </c>
      <c r="AT67" s="4988">
        <v>9</v>
      </c>
      <c r="AU67" s="4686">
        <v>19</v>
      </c>
      <c r="AV67" s="4639">
        <v>111.11111111111111</v>
      </c>
    </row>
    <row r="68" spans="2:48" ht="15" x14ac:dyDescent="0.25">
      <c r="B68" s="6946" t="s">
        <v>1289</v>
      </c>
      <c r="C68" s="3768">
        <v>2</v>
      </c>
      <c r="D68" s="6947">
        <v>1</v>
      </c>
      <c r="E68" s="256">
        <v>-50</v>
      </c>
      <c r="F68" s="4144">
        <v>7</v>
      </c>
      <c r="G68" s="4361">
        <v>8</v>
      </c>
      <c r="H68" s="256">
        <v>14.285714285714278</v>
      </c>
      <c r="I68" s="6949">
        <v>13</v>
      </c>
      <c r="J68" s="4361">
        <v>28</v>
      </c>
      <c r="K68" s="256">
        <v>115.38461538461539</v>
      </c>
      <c r="AA68" s="4494" t="s">
        <v>1283</v>
      </c>
      <c r="AB68" s="4985" t="s">
        <v>2300</v>
      </c>
      <c r="AC68" s="4918">
        <v>1</v>
      </c>
      <c r="AD68" s="4986">
        <v>0</v>
      </c>
      <c r="AE68" s="4654" t="s">
        <v>613</v>
      </c>
      <c r="AF68" s="4987">
        <v>2</v>
      </c>
      <c r="AG68" s="4686">
        <v>6</v>
      </c>
      <c r="AH68" s="4639">
        <v>200</v>
      </c>
      <c r="AI68" s="4988">
        <v>2</v>
      </c>
      <c r="AJ68" s="4686">
        <v>9</v>
      </c>
      <c r="AK68" s="4639">
        <v>350</v>
      </c>
      <c r="AM68" s="4985" t="s">
        <v>2300</v>
      </c>
      <c r="AN68" s="4918">
        <v>1</v>
      </c>
      <c r="AO68" s="4986">
        <v>0</v>
      </c>
      <c r="AP68" s="4654" t="s">
        <v>613</v>
      </c>
      <c r="AQ68" s="4987">
        <v>2</v>
      </c>
      <c r="AR68" s="4686">
        <v>6</v>
      </c>
      <c r="AS68" s="4639">
        <v>200</v>
      </c>
      <c r="AT68" s="4988">
        <v>2</v>
      </c>
      <c r="AU68" s="4686">
        <v>9</v>
      </c>
      <c r="AV68" s="4639">
        <v>350</v>
      </c>
    </row>
    <row r="69" spans="2:48" ht="15" x14ac:dyDescent="0.25">
      <c r="B69" s="6946" t="s">
        <v>1302</v>
      </c>
      <c r="C69" s="1473">
        <v>3</v>
      </c>
      <c r="D69" s="6947">
        <v>3</v>
      </c>
      <c r="E69" s="256">
        <v>0</v>
      </c>
      <c r="F69" s="4144">
        <v>35</v>
      </c>
      <c r="G69" s="4361">
        <v>26</v>
      </c>
      <c r="H69" s="256">
        <v>-25.714285714285708</v>
      </c>
      <c r="I69" s="6949">
        <v>64</v>
      </c>
      <c r="J69" s="4361">
        <v>83</v>
      </c>
      <c r="K69" s="256">
        <v>29.6875</v>
      </c>
      <c r="AA69" s="4494" t="s">
        <v>1284</v>
      </c>
      <c r="AB69" s="4985" t="s">
        <v>2301</v>
      </c>
      <c r="AC69" s="4918">
        <v>0</v>
      </c>
      <c r="AD69" s="4986">
        <v>0</v>
      </c>
      <c r="AE69" s="4639" t="s">
        <v>613</v>
      </c>
      <c r="AF69" s="4987">
        <v>3</v>
      </c>
      <c r="AG69" s="4686">
        <v>3</v>
      </c>
      <c r="AH69" s="4639">
        <v>0</v>
      </c>
      <c r="AI69" s="4988">
        <v>6</v>
      </c>
      <c r="AJ69" s="4686">
        <v>7</v>
      </c>
      <c r="AK69" s="4639">
        <v>16.666666666666671</v>
      </c>
      <c r="AM69" s="4941" t="s">
        <v>2301</v>
      </c>
      <c r="AN69" s="4918">
        <v>0</v>
      </c>
      <c r="AO69" s="4986">
        <v>0</v>
      </c>
      <c r="AP69" s="4639" t="s">
        <v>613</v>
      </c>
      <c r="AQ69" s="4987">
        <v>3</v>
      </c>
      <c r="AR69" s="4686">
        <v>3</v>
      </c>
      <c r="AS69" s="4639">
        <v>0</v>
      </c>
      <c r="AT69" s="4988">
        <v>6</v>
      </c>
      <c r="AU69" s="4686">
        <v>7</v>
      </c>
      <c r="AV69" s="4639">
        <v>16.666666666666671</v>
      </c>
    </row>
    <row r="70" spans="2:48" ht="15.75" thickBot="1" x14ac:dyDescent="0.3">
      <c r="B70" s="6946" t="s">
        <v>1303</v>
      </c>
      <c r="C70" s="1473">
        <v>4</v>
      </c>
      <c r="D70" s="6947">
        <v>1</v>
      </c>
      <c r="E70" s="256">
        <v>-75</v>
      </c>
      <c r="F70" s="4144">
        <v>16</v>
      </c>
      <c r="G70" s="4361">
        <v>17</v>
      </c>
      <c r="H70" s="256">
        <v>6.25</v>
      </c>
      <c r="I70" s="6949">
        <v>36</v>
      </c>
      <c r="J70" s="4361">
        <v>64</v>
      </c>
      <c r="K70" s="256">
        <v>77.777777777777771</v>
      </c>
      <c r="AA70" s="4494" t="s">
        <v>1861</v>
      </c>
      <c r="AB70" s="4991" t="s">
        <v>2264</v>
      </c>
      <c r="AC70" s="4992">
        <v>0</v>
      </c>
      <c r="AD70" s="4993">
        <v>9</v>
      </c>
      <c r="AE70" s="4725" t="s">
        <v>613</v>
      </c>
      <c r="AF70" s="4994">
        <v>21</v>
      </c>
      <c r="AG70" s="4995">
        <v>30</v>
      </c>
      <c r="AH70" s="4725">
        <v>42.857142857142861</v>
      </c>
      <c r="AI70" s="4996">
        <v>32</v>
      </c>
      <c r="AJ70" s="4714">
        <v>68</v>
      </c>
      <c r="AK70" s="4725">
        <v>112.5</v>
      </c>
      <c r="AM70" s="4991" t="s">
        <v>2264</v>
      </c>
      <c r="AN70" s="4992">
        <v>0</v>
      </c>
      <c r="AO70" s="4993">
        <v>9</v>
      </c>
      <c r="AP70" s="4725" t="s">
        <v>613</v>
      </c>
      <c r="AQ70" s="4994">
        <v>21</v>
      </c>
      <c r="AR70" s="4995">
        <v>30</v>
      </c>
      <c r="AS70" s="4725">
        <v>42.857142857142861</v>
      </c>
      <c r="AT70" s="4996">
        <v>32</v>
      </c>
      <c r="AU70" s="4714">
        <v>68</v>
      </c>
      <c r="AV70" s="4725">
        <v>112.5</v>
      </c>
    </row>
    <row r="71" spans="2:48" ht="15.75" thickBot="1" x14ac:dyDescent="0.3">
      <c r="B71" s="6946" t="s">
        <v>1916</v>
      </c>
      <c r="C71" s="693">
        <v>0</v>
      </c>
      <c r="D71" s="6947">
        <v>0</v>
      </c>
      <c r="E71" s="256" t="s">
        <v>613</v>
      </c>
      <c r="F71" s="4144">
        <v>2</v>
      </c>
      <c r="G71" s="4361">
        <v>1</v>
      </c>
      <c r="H71" s="256">
        <v>-50</v>
      </c>
      <c r="I71" s="6949">
        <v>1</v>
      </c>
      <c r="J71" s="4361">
        <v>4</v>
      </c>
      <c r="K71" s="256">
        <v>300</v>
      </c>
      <c r="AB71" s="4947" t="s">
        <v>2265</v>
      </c>
      <c r="AC71" s="4948">
        <v>24</v>
      </c>
      <c r="AD71" s="4997">
        <v>43</v>
      </c>
      <c r="AE71" s="4629">
        <v>79.166666666666686</v>
      </c>
      <c r="AF71" s="4948">
        <v>160</v>
      </c>
      <c r="AG71" s="4997">
        <v>267</v>
      </c>
      <c r="AH71" s="4629">
        <v>66.875</v>
      </c>
      <c r="AI71" s="4948">
        <v>439</v>
      </c>
      <c r="AJ71" s="4997">
        <v>768</v>
      </c>
      <c r="AK71" s="4629">
        <v>74.94305239179954</v>
      </c>
      <c r="AM71" s="4947" t="s">
        <v>2265</v>
      </c>
      <c r="AN71" s="4948">
        <v>24</v>
      </c>
      <c r="AO71" s="4997">
        <v>43</v>
      </c>
      <c r="AP71" s="4629">
        <v>79.166666666666686</v>
      </c>
      <c r="AQ71" s="4948">
        <v>160</v>
      </c>
      <c r="AR71" s="4997">
        <v>267</v>
      </c>
      <c r="AS71" s="4629">
        <v>66.875</v>
      </c>
      <c r="AT71" s="4948">
        <v>439</v>
      </c>
      <c r="AU71" s="4997">
        <v>768</v>
      </c>
      <c r="AV71" s="4629">
        <v>74.94305239179954</v>
      </c>
    </row>
    <row r="72" spans="2:48" ht="15" x14ac:dyDescent="0.25">
      <c r="B72" s="6946" t="s">
        <v>1279</v>
      </c>
      <c r="C72" s="693">
        <v>0</v>
      </c>
      <c r="D72" s="6947">
        <v>0</v>
      </c>
      <c r="E72" s="256" t="s">
        <v>613</v>
      </c>
      <c r="F72" s="4144">
        <v>1</v>
      </c>
      <c r="G72" s="4361">
        <v>2</v>
      </c>
      <c r="H72" s="256">
        <v>100</v>
      </c>
      <c r="I72" s="6949">
        <v>3</v>
      </c>
      <c r="J72" s="4361">
        <v>6</v>
      </c>
      <c r="K72" s="256">
        <v>100</v>
      </c>
    </row>
    <row r="73" spans="2:48" ht="15" x14ac:dyDescent="0.25">
      <c r="B73" s="6946" t="s">
        <v>1287</v>
      </c>
      <c r="C73" s="1473">
        <v>0</v>
      </c>
      <c r="D73" s="6947">
        <v>1</v>
      </c>
      <c r="E73" s="256" t="s">
        <v>613</v>
      </c>
      <c r="F73" s="4144">
        <v>3</v>
      </c>
      <c r="G73" s="4361">
        <v>8</v>
      </c>
      <c r="H73" s="256">
        <v>166.66666666666663</v>
      </c>
      <c r="I73" s="6949">
        <v>19</v>
      </c>
      <c r="J73" s="4361">
        <v>28</v>
      </c>
      <c r="K73" s="256">
        <v>47.368421052631561</v>
      </c>
    </row>
    <row r="74" spans="2:48" ht="15" x14ac:dyDescent="0.25">
      <c r="B74" s="6946" t="s">
        <v>1283</v>
      </c>
      <c r="C74" s="1184">
        <v>0</v>
      </c>
      <c r="D74" s="6947">
        <v>1</v>
      </c>
      <c r="E74" s="256" t="s">
        <v>613</v>
      </c>
      <c r="F74" s="4144">
        <v>6</v>
      </c>
      <c r="G74" s="4361">
        <v>2</v>
      </c>
      <c r="H74" s="256">
        <v>-66.666666666666671</v>
      </c>
      <c r="I74" s="6949">
        <v>9</v>
      </c>
      <c r="J74" s="4361">
        <v>9</v>
      </c>
      <c r="K74" s="256">
        <v>0</v>
      </c>
    </row>
    <row r="75" spans="2:48" ht="15" x14ac:dyDescent="0.25">
      <c r="B75" s="6946" t="s">
        <v>1284</v>
      </c>
      <c r="C75" s="1184">
        <v>0</v>
      </c>
      <c r="D75" s="6947">
        <v>0</v>
      </c>
      <c r="E75" s="256" t="s">
        <v>613</v>
      </c>
      <c r="F75" s="4144">
        <v>3</v>
      </c>
      <c r="G75" s="6951">
        <v>3</v>
      </c>
      <c r="H75" s="263">
        <v>0</v>
      </c>
      <c r="I75" s="6949">
        <v>7</v>
      </c>
      <c r="J75" s="4361">
        <v>25</v>
      </c>
      <c r="K75" s="263">
        <v>257.14285714285717</v>
      </c>
    </row>
    <row r="76" spans="2:48" ht="15.75" thickBot="1" x14ac:dyDescent="0.3">
      <c r="B76" s="6952" t="s">
        <v>1861</v>
      </c>
      <c r="C76" s="6953">
        <v>0</v>
      </c>
      <c r="D76" s="6954">
        <v>0</v>
      </c>
      <c r="E76" s="6955" t="s">
        <v>613</v>
      </c>
      <c r="F76" s="6956">
        <v>10</v>
      </c>
      <c r="G76" s="6957">
        <v>28</v>
      </c>
      <c r="H76" s="293">
        <v>180</v>
      </c>
      <c r="I76" s="1227">
        <v>24</v>
      </c>
      <c r="J76" s="6957">
        <v>66</v>
      </c>
      <c r="K76" s="293">
        <v>175</v>
      </c>
    </row>
    <row r="77" spans="2:48" ht="13.5" thickBot="1" x14ac:dyDescent="0.25">
      <c r="B77" s="6958" t="s">
        <v>14</v>
      </c>
      <c r="C77" s="6959">
        <v>43</v>
      </c>
      <c r="D77" s="6959">
        <v>37</v>
      </c>
      <c r="E77" s="346">
        <v>-13.95348837209302</v>
      </c>
      <c r="F77" s="6960">
        <v>267</v>
      </c>
      <c r="G77" s="6960">
        <v>365</v>
      </c>
      <c r="H77" s="346">
        <v>36.704119850187254</v>
      </c>
      <c r="I77" s="6960">
        <v>768</v>
      </c>
      <c r="J77" s="4130">
        <v>1155</v>
      </c>
      <c r="K77" s="346">
        <v>50.390625</v>
      </c>
    </row>
    <row r="103" ht="13.5" customHeight="1" x14ac:dyDescent="0.2"/>
  </sheetData>
  <mergeCells count="40">
    <mergeCell ref="B1:I1"/>
    <mergeCell ref="B2:I2"/>
    <mergeCell ref="B4:B5"/>
    <mergeCell ref="C4:D4"/>
    <mergeCell ref="E4:E5"/>
    <mergeCell ref="F4:G4"/>
    <mergeCell ref="H4:H5"/>
    <mergeCell ref="AB4:AB5"/>
    <mergeCell ref="AC4:AD4"/>
    <mergeCell ref="AE4:AE5"/>
    <mergeCell ref="AF4:AG4"/>
    <mergeCell ref="AH4:AH5"/>
    <mergeCell ref="G15:J15"/>
    <mergeCell ref="C16:D16"/>
    <mergeCell ref="E16:F16"/>
    <mergeCell ref="B40:B41"/>
    <mergeCell ref="C40:E40"/>
    <mergeCell ref="F40:H40"/>
    <mergeCell ref="I40:K40"/>
    <mergeCell ref="B35:K35"/>
    <mergeCell ref="G16:H16"/>
    <mergeCell ref="I16:J16"/>
    <mergeCell ref="B27:B28"/>
    <mergeCell ref="C27:E27"/>
    <mergeCell ref="F27:H27"/>
    <mergeCell ref="I27:K27"/>
    <mergeCell ref="B15:B17"/>
    <mergeCell ref="C15:F15"/>
    <mergeCell ref="AB40:AB41"/>
    <mergeCell ref="AT40:AV40"/>
    <mergeCell ref="AB27:AB28"/>
    <mergeCell ref="AC27:AE27"/>
    <mergeCell ref="AF27:AH27"/>
    <mergeCell ref="AI27:AK27"/>
    <mergeCell ref="AC40:AE40"/>
    <mergeCell ref="AF40:AH40"/>
    <mergeCell ref="AI40:AK40"/>
    <mergeCell ref="AM40:AM41"/>
    <mergeCell ref="AN40:AP40"/>
    <mergeCell ref="AQ40:AS40"/>
  </mergeCells>
  <pageMargins left="0.75" right="0.75" top="1" bottom="1" header="0.5" footer="0.5"/>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8"/>
  <sheetViews>
    <sheetView workbookViewId="0">
      <selection activeCell="E17" sqref="E17"/>
    </sheetView>
  </sheetViews>
  <sheetFormatPr defaultRowHeight="12.75" x14ac:dyDescent="0.2"/>
  <cols>
    <col min="1" max="1" width="9.140625" style="4494"/>
    <col min="2" max="2" width="26.28515625" style="4494" customWidth="1"/>
    <col min="3" max="3" width="7.5703125" style="4494" customWidth="1"/>
    <col min="4" max="4" width="7.42578125" style="4494" customWidth="1"/>
    <col min="5" max="5" width="7.5703125" style="4494" customWidth="1"/>
    <col min="6" max="9" width="7.140625" style="4494" customWidth="1"/>
    <col min="10" max="12" width="7.85546875" style="4494" customWidth="1"/>
    <col min="13" max="13" width="13.28515625" style="4494" customWidth="1"/>
    <col min="14" max="14" width="6.7109375" style="4494" customWidth="1"/>
    <col min="15" max="15" width="6.28515625" style="4494" customWidth="1"/>
    <col min="16" max="16" width="6.5703125" style="4494" customWidth="1"/>
    <col min="17" max="17" width="7.85546875" style="4494" customWidth="1"/>
    <col min="18" max="18" width="13" style="4494" customWidth="1"/>
    <col min="19" max="22" width="7.85546875" style="4494" customWidth="1"/>
    <col min="23" max="23" width="11.28515625" style="4494" customWidth="1"/>
    <col min="24" max="25" width="5" style="4494" customWidth="1"/>
    <col min="26" max="26" width="5.85546875" style="4494" customWidth="1"/>
    <col min="27" max="31" width="5" style="4494" customWidth="1"/>
    <col min="32" max="32" width="9.5703125" style="4494" bestFit="1" customWidth="1"/>
    <col min="33" max="16384" width="9.140625" style="4494"/>
  </cols>
  <sheetData>
    <row r="2" spans="2:9" ht="12.75" customHeight="1" x14ac:dyDescent="0.2">
      <c r="B2" s="8205" t="s">
        <v>2302</v>
      </c>
      <c r="C2" s="8205"/>
      <c r="D2" s="8205"/>
      <c r="E2" s="8205"/>
      <c r="F2" s="8205"/>
      <c r="G2" s="8205"/>
      <c r="H2" s="8205"/>
      <c r="I2" s="8205"/>
    </row>
    <row r="3" spans="2:9" ht="13.5" thickBot="1" x14ac:dyDescent="0.25">
      <c r="B3" s="4999"/>
      <c r="C3" s="5000"/>
      <c r="D3" s="4754"/>
      <c r="E3" s="5001"/>
      <c r="F3" s="5002"/>
      <c r="G3" s="4999"/>
      <c r="H3" s="4999"/>
      <c r="I3" s="5003"/>
    </row>
    <row r="4" spans="2:9" x14ac:dyDescent="0.2">
      <c r="B4" s="8218" t="s">
        <v>2303</v>
      </c>
      <c r="C4" s="8220" t="s">
        <v>2166</v>
      </c>
      <c r="D4" s="8221"/>
      <c r="E4" s="8222"/>
      <c r="F4" s="8223" t="s">
        <v>1833</v>
      </c>
      <c r="G4" s="8224"/>
      <c r="H4" s="8225" t="s">
        <v>2167</v>
      </c>
      <c r="I4" s="8217"/>
    </row>
    <row r="5" spans="2:9" ht="13.5" thickBot="1" x14ac:dyDescent="0.25">
      <c r="B5" s="8219"/>
      <c r="C5" s="4668" t="s">
        <v>1</v>
      </c>
      <c r="D5" s="4669" t="s">
        <v>2360</v>
      </c>
      <c r="E5" s="4729" t="s">
        <v>1386</v>
      </c>
      <c r="F5" s="4668" t="s">
        <v>1</v>
      </c>
      <c r="G5" s="4669" t="s">
        <v>2360</v>
      </c>
      <c r="H5" s="4668" t="s">
        <v>1</v>
      </c>
      <c r="I5" s="4671" t="s">
        <v>2360</v>
      </c>
    </row>
    <row r="6" spans="2:9" ht="13.5" customHeight="1" x14ac:dyDescent="0.2">
      <c r="B6" s="4672" t="s">
        <v>2304</v>
      </c>
      <c r="C6" s="5004">
        <v>1389</v>
      </c>
      <c r="D6" s="5005">
        <v>1657</v>
      </c>
      <c r="E6" s="4654">
        <v>19.294456443484535</v>
      </c>
      <c r="F6" s="5006">
        <v>53</v>
      </c>
      <c r="G6" s="5007">
        <v>62</v>
      </c>
      <c r="H6" s="5008">
        <v>1874</v>
      </c>
      <c r="I6" s="5009">
        <v>2273</v>
      </c>
    </row>
    <row r="7" spans="2:9" ht="13.5" customHeight="1" x14ac:dyDescent="0.2">
      <c r="B7" s="4687" t="s">
        <v>2839</v>
      </c>
      <c r="C7" s="5010">
        <v>1348</v>
      </c>
      <c r="D7" s="5011">
        <v>1411</v>
      </c>
      <c r="E7" s="4639">
        <v>4.6735905044510417</v>
      </c>
      <c r="F7" s="5012">
        <v>42</v>
      </c>
      <c r="G7" s="4682">
        <v>35</v>
      </c>
      <c r="H7" s="5013">
        <v>1903</v>
      </c>
      <c r="I7" s="5014">
        <v>2070</v>
      </c>
    </row>
    <row r="8" spans="2:9" ht="13.5" customHeight="1" x14ac:dyDescent="0.2">
      <c r="B8" s="4678" t="s">
        <v>2305</v>
      </c>
      <c r="C8" s="5015">
        <v>283</v>
      </c>
      <c r="D8" s="5016">
        <v>358</v>
      </c>
      <c r="E8" s="4660">
        <v>26.501766784452315</v>
      </c>
      <c r="F8" s="4721">
        <v>12</v>
      </c>
      <c r="G8" s="4691">
        <v>32</v>
      </c>
      <c r="H8" s="5017">
        <v>356</v>
      </c>
      <c r="I8" s="5018">
        <v>499</v>
      </c>
    </row>
    <row r="9" spans="2:9" ht="13.5" customHeight="1" thickBot="1" x14ac:dyDescent="0.25">
      <c r="B9" s="5019" t="s">
        <v>2306</v>
      </c>
      <c r="C9" s="5020">
        <v>7947</v>
      </c>
      <c r="D9" s="5021">
        <v>8709</v>
      </c>
      <c r="E9" s="4607">
        <v>9.5885239713099395</v>
      </c>
      <c r="F9" s="5022">
        <v>261</v>
      </c>
      <c r="G9" s="5023">
        <v>250</v>
      </c>
      <c r="H9" s="5024">
        <v>10680</v>
      </c>
      <c r="I9" s="5025">
        <v>11966</v>
      </c>
    </row>
    <row r="11" spans="2:9" ht="25.5" customHeight="1" x14ac:dyDescent="0.2">
      <c r="B11" s="7705" t="s">
        <v>2838</v>
      </c>
      <c r="C11" s="7705"/>
      <c r="D11" s="7705"/>
      <c r="E11" s="7705"/>
      <c r="F11" s="7705"/>
      <c r="G11" s="7705"/>
      <c r="H11" s="7705"/>
      <c r="I11" s="7705"/>
    </row>
    <row r="12" spans="2:9" x14ac:dyDescent="0.2">
      <c r="B12" s="5616"/>
    </row>
    <row r="13" spans="2:9" ht="24.75" customHeight="1" x14ac:dyDescent="0.2"/>
    <row r="15" spans="2:9" ht="12.75" customHeight="1" x14ac:dyDescent="0.2"/>
    <row r="17" spans="2:9" ht="13.5" customHeight="1" x14ac:dyDescent="0.2"/>
    <row r="18" spans="2:9" ht="13.5" customHeight="1" x14ac:dyDescent="0.2"/>
    <row r="19" spans="2:9" ht="13.5" customHeight="1" x14ac:dyDescent="0.2">
      <c r="D19" s="4750"/>
      <c r="E19" s="4751"/>
      <c r="H19" s="4752"/>
      <c r="I19" s="4753"/>
    </row>
    <row r="20" spans="2:9" ht="13.5" customHeight="1" x14ac:dyDescent="0.2">
      <c r="D20" s="4750"/>
      <c r="E20" s="4751"/>
      <c r="H20" s="4752"/>
      <c r="I20" s="4750"/>
    </row>
    <row r="21" spans="2:9" ht="13.5" customHeight="1" x14ac:dyDescent="0.2">
      <c r="D21" s="4754"/>
      <c r="E21" s="4755"/>
      <c r="H21" s="4756"/>
      <c r="I21" s="4754"/>
    </row>
    <row r="28" spans="2:9" ht="12.75" customHeight="1" x14ac:dyDescent="0.2">
      <c r="B28" s="4757"/>
    </row>
    <row r="29" spans="2:9" ht="27" customHeight="1" x14ac:dyDescent="0.2"/>
    <row r="39" spans="2:2" ht="27" customHeight="1" x14ac:dyDescent="0.2">
      <c r="B39" s="4757"/>
    </row>
    <row r="40" spans="2:2" ht="13.5" customHeight="1" x14ac:dyDescent="0.2"/>
    <row r="41" spans="2:2" ht="20.25" customHeight="1" x14ac:dyDescent="0.2"/>
    <row r="42" spans="2:2" ht="13.5" customHeight="1" x14ac:dyDescent="0.2"/>
    <row r="43" spans="2:2" ht="13.5" customHeight="1" x14ac:dyDescent="0.2"/>
    <row r="44" spans="2:2" ht="20.25" customHeight="1" x14ac:dyDescent="0.2"/>
    <row r="45" spans="2:2" ht="19.5" customHeight="1" x14ac:dyDescent="0.2"/>
    <row r="46" spans="2:2" ht="13.5" customHeight="1" x14ac:dyDescent="0.2"/>
    <row r="47" spans="2:2" ht="13.5" customHeight="1" x14ac:dyDescent="0.2"/>
    <row r="48" spans="2:2" ht="13.5" customHeight="1" x14ac:dyDescent="0.2"/>
    <row r="49" spans="2:2" ht="13.5" customHeight="1" x14ac:dyDescent="0.2"/>
    <row r="50" spans="2:2" ht="13.5" customHeight="1" x14ac:dyDescent="0.2">
      <c r="B50" s="4757"/>
    </row>
    <row r="51" spans="2:2" ht="13.5" customHeight="1" x14ac:dyDescent="0.2"/>
    <row r="52" spans="2:2" ht="13.5" customHeight="1" x14ac:dyDescent="0.2"/>
    <row r="53" spans="2:2" ht="13.5" customHeight="1" x14ac:dyDescent="0.2"/>
    <row r="54" spans="2:2" ht="13.5" customHeight="1" x14ac:dyDescent="0.2"/>
    <row r="55" spans="2:2" ht="13.5" customHeight="1" x14ac:dyDescent="0.2"/>
    <row r="56" spans="2:2" ht="13.5" customHeight="1" x14ac:dyDescent="0.2"/>
    <row r="57" spans="2:2" ht="20.25" customHeight="1" x14ac:dyDescent="0.2"/>
    <row r="58" spans="2:2" ht="13.5" customHeight="1" x14ac:dyDescent="0.2"/>
    <row r="68" ht="13.5" customHeight="1" x14ac:dyDescent="0.2"/>
    <row r="69" ht="13.5" customHeight="1" x14ac:dyDescent="0.2"/>
    <row r="70" ht="13.5" customHeight="1" x14ac:dyDescent="0.2"/>
    <row r="71" ht="13.5" customHeight="1" x14ac:dyDescent="0.2"/>
    <row r="72" ht="13.5" customHeight="1" x14ac:dyDescent="0.2"/>
    <row r="77" ht="13.5" customHeight="1" x14ac:dyDescent="0.2"/>
    <row r="78" ht="13.5" customHeight="1" x14ac:dyDescent="0.2"/>
    <row r="79" ht="13.5" customHeight="1" x14ac:dyDescent="0.2"/>
    <row r="80" ht="13.5" customHeight="1" x14ac:dyDescent="0.2"/>
    <row r="84" ht="12.75" customHeight="1" x14ac:dyDescent="0.2"/>
    <row r="85" ht="12" customHeight="1" x14ac:dyDescent="0.2"/>
    <row r="86" ht="13.5" customHeight="1" x14ac:dyDescent="0.2"/>
    <row r="87" ht="13.5" customHeight="1" x14ac:dyDescent="0.2"/>
    <row r="88" ht="13.5" customHeight="1" x14ac:dyDescent="0.2"/>
    <row r="89" ht="22.5" customHeight="1" x14ac:dyDescent="0.2"/>
    <row r="104" spans="4:4" x14ac:dyDescent="0.2">
      <c r="D104" s="4758"/>
    </row>
    <row r="108" spans="4:4" x14ac:dyDescent="0.2">
      <c r="D108" s="4758"/>
    </row>
  </sheetData>
  <mergeCells count="6">
    <mergeCell ref="B11:I11"/>
    <mergeCell ref="B2:I2"/>
    <mergeCell ref="B4:B5"/>
    <mergeCell ref="C4:E4"/>
    <mergeCell ref="F4:G4"/>
    <mergeCell ref="H4:I4"/>
  </mergeCells>
  <pageMargins left="0.75" right="0.28000000000000003"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2"/>
  <sheetViews>
    <sheetView topLeftCell="L13" zoomScaleNormal="100" workbookViewId="0">
      <selection activeCell="N20" sqref="N20:V40"/>
    </sheetView>
  </sheetViews>
  <sheetFormatPr defaultColWidth="25" defaultRowHeight="12.75" x14ac:dyDescent="0.2"/>
  <cols>
    <col min="1" max="1" width="7.42578125" style="5026" customWidth="1"/>
    <col min="2" max="2" width="34" style="5026" customWidth="1"/>
    <col min="3" max="4" width="7.42578125" style="5026" customWidth="1"/>
    <col min="5" max="5" width="8.140625" style="5026" customWidth="1"/>
    <col min="6" max="7" width="7.42578125" style="5026" customWidth="1"/>
    <col min="8" max="8" width="7.7109375" style="5026" bestFit="1" customWidth="1"/>
    <col min="9" max="11" width="7.28515625" style="5026" customWidth="1"/>
    <col min="12" max="12" width="7.7109375" style="5026" bestFit="1" customWidth="1"/>
    <col min="13" max="13" width="15.140625" style="4494" bestFit="1" customWidth="1"/>
    <col min="14" max="19" width="8.85546875" style="4494" customWidth="1"/>
    <col min="20" max="22" width="8.85546875" style="5026" customWidth="1"/>
    <col min="23" max="23" width="40.140625" style="5026" customWidth="1"/>
    <col min="24" max="25" width="11.28515625" style="5026" customWidth="1"/>
    <col min="26" max="29" width="9.140625" style="5026" customWidth="1"/>
    <col min="30" max="16384" width="25" style="5026"/>
  </cols>
  <sheetData>
    <row r="1" spans="2:22" x14ac:dyDescent="0.2">
      <c r="B1" s="8205" t="s">
        <v>2307</v>
      </c>
      <c r="C1" s="8205"/>
      <c r="D1" s="8205"/>
      <c r="E1" s="8205"/>
      <c r="F1" s="8205"/>
      <c r="G1" s="8205"/>
      <c r="H1" s="8205"/>
      <c r="I1" s="8205"/>
    </row>
    <row r="2" spans="2:22" ht="13.5" thickBot="1" x14ac:dyDescent="0.25">
      <c r="B2" s="8302"/>
      <c r="C2" s="8303"/>
      <c r="D2" s="8303"/>
      <c r="E2" s="8303"/>
      <c r="F2" s="8303"/>
      <c r="G2" s="8303"/>
      <c r="H2" s="8303"/>
    </row>
    <row r="3" spans="2:22" ht="12.75" customHeight="1" x14ac:dyDescent="0.2">
      <c r="B3" s="5027"/>
      <c r="C3" s="8304" t="s">
        <v>1381</v>
      </c>
      <c r="D3" s="8305"/>
      <c r="E3" s="8306"/>
      <c r="F3" s="5028"/>
      <c r="G3" s="5028" t="s">
        <v>1382</v>
      </c>
      <c r="H3" s="5028"/>
      <c r="I3" s="8307" t="s">
        <v>2616</v>
      </c>
      <c r="J3" s="8304" t="s">
        <v>2308</v>
      </c>
      <c r="K3" s="8310"/>
      <c r="L3" s="8311"/>
    </row>
    <row r="4" spans="2:22" x14ac:dyDescent="0.2">
      <c r="B4" s="5029" t="s">
        <v>258</v>
      </c>
      <c r="C4" s="8312" t="s">
        <v>124</v>
      </c>
      <c r="D4" s="8313"/>
      <c r="E4" s="8294" t="s">
        <v>1386</v>
      </c>
      <c r="F4" s="8312" t="s">
        <v>124</v>
      </c>
      <c r="G4" s="8313"/>
      <c r="H4" s="8294" t="s">
        <v>1386</v>
      </c>
      <c r="I4" s="8308"/>
      <c r="J4" s="8312" t="s">
        <v>124</v>
      </c>
      <c r="K4" s="8313"/>
      <c r="L4" s="8294" t="s">
        <v>1386</v>
      </c>
    </row>
    <row r="5" spans="2:22" ht="13.5" thickBot="1" x14ac:dyDescent="0.25">
      <c r="B5" s="5030"/>
      <c r="C5" s="5031" t="s">
        <v>1</v>
      </c>
      <c r="D5" s="5032" t="s">
        <v>2360</v>
      </c>
      <c r="E5" s="8295"/>
      <c r="F5" s="5033" t="s">
        <v>1</v>
      </c>
      <c r="G5" s="5032" t="s">
        <v>2360</v>
      </c>
      <c r="H5" s="8295"/>
      <c r="I5" s="8309"/>
      <c r="J5" s="5031" t="s">
        <v>1</v>
      </c>
      <c r="K5" s="5032" t="s">
        <v>2360</v>
      </c>
      <c r="L5" s="8295"/>
      <c r="T5" s="4494"/>
      <c r="U5" s="4494"/>
    </row>
    <row r="6" spans="2:22" x14ac:dyDescent="0.2">
      <c r="B6" s="5034" t="s">
        <v>611</v>
      </c>
      <c r="C6" s="5035">
        <v>21</v>
      </c>
      <c r="D6" s="5036">
        <v>28</v>
      </c>
      <c r="E6" s="5037">
        <v>33.333333333333314</v>
      </c>
      <c r="F6" s="5038">
        <v>20</v>
      </c>
      <c r="G6" s="5036">
        <v>21</v>
      </c>
      <c r="H6" s="5037">
        <v>5</v>
      </c>
      <c r="I6" s="5039">
        <v>2.0378457059679769</v>
      </c>
      <c r="J6" s="5035">
        <v>14</v>
      </c>
      <c r="K6" s="5036">
        <v>11</v>
      </c>
      <c r="L6" s="5037">
        <v>-21.428571428571431</v>
      </c>
      <c r="T6" s="4494"/>
      <c r="U6" s="4494"/>
    </row>
    <row r="7" spans="2:22" x14ac:dyDescent="0.2">
      <c r="B7" s="5040" t="s">
        <v>2309</v>
      </c>
      <c r="C7" s="5041">
        <v>7</v>
      </c>
      <c r="D7" s="5042">
        <v>11</v>
      </c>
      <c r="E7" s="5043">
        <v>57.142857142857139</v>
      </c>
      <c r="F7" s="5044">
        <v>7</v>
      </c>
      <c r="G7" s="5042">
        <v>7</v>
      </c>
      <c r="H7" s="5043">
        <v>0</v>
      </c>
      <c r="I7" s="5045">
        <v>0.80058224163027658</v>
      </c>
      <c r="J7" s="5041">
        <v>7</v>
      </c>
      <c r="K7" s="5042">
        <v>5</v>
      </c>
      <c r="L7" s="5043">
        <v>-28.571428571428569</v>
      </c>
      <c r="T7" s="4494"/>
      <c r="U7" s="4494"/>
    </row>
    <row r="8" spans="2:22" x14ac:dyDescent="0.2">
      <c r="B8" s="5040" t="s">
        <v>671</v>
      </c>
      <c r="C8" s="5041">
        <v>8</v>
      </c>
      <c r="D8" s="5042">
        <v>8</v>
      </c>
      <c r="E8" s="5043">
        <v>0</v>
      </c>
      <c r="F8" s="5044">
        <v>8</v>
      </c>
      <c r="G8" s="5042">
        <v>7</v>
      </c>
      <c r="H8" s="5043">
        <v>-12.5</v>
      </c>
      <c r="I8" s="5045">
        <v>0.58224163027656484</v>
      </c>
      <c r="J8" s="5041">
        <v>4</v>
      </c>
      <c r="K8" s="5042">
        <v>3</v>
      </c>
      <c r="L8" s="5043">
        <v>-25</v>
      </c>
      <c r="T8" s="4494"/>
      <c r="U8" s="4494"/>
    </row>
    <row r="9" spans="2:22" x14ac:dyDescent="0.2">
      <c r="B9" s="5040" t="s">
        <v>672</v>
      </c>
      <c r="C9" s="5041">
        <v>28</v>
      </c>
      <c r="D9" s="5042">
        <v>28</v>
      </c>
      <c r="E9" s="5043">
        <v>0</v>
      </c>
      <c r="F9" s="5044">
        <v>27</v>
      </c>
      <c r="G9" s="5042">
        <v>30</v>
      </c>
      <c r="H9" s="5043">
        <v>11.111111111111114</v>
      </c>
      <c r="I9" s="5045">
        <v>2.0378457059679769</v>
      </c>
      <c r="J9" s="5041">
        <v>5</v>
      </c>
      <c r="K9" s="5042">
        <v>11</v>
      </c>
      <c r="L9" s="5043">
        <v>120.00000000000003</v>
      </c>
      <c r="T9" s="4494"/>
      <c r="U9" s="4494"/>
    </row>
    <row r="10" spans="2:22" x14ac:dyDescent="0.2">
      <c r="B10" s="5040" t="s">
        <v>2310</v>
      </c>
      <c r="C10" s="5041">
        <v>1229</v>
      </c>
      <c r="D10" s="5042">
        <v>1295</v>
      </c>
      <c r="E10" s="5043">
        <v>5.3702196908055271</v>
      </c>
      <c r="F10" s="5044">
        <v>1222</v>
      </c>
      <c r="G10" s="5042">
        <v>1279</v>
      </c>
      <c r="H10" s="5043">
        <v>4.6644844517184936</v>
      </c>
      <c r="I10" s="5045">
        <v>94.250363901018915</v>
      </c>
      <c r="J10" s="5041">
        <v>163</v>
      </c>
      <c r="K10" s="5042">
        <v>177</v>
      </c>
      <c r="L10" s="5043">
        <v>8.5889570552147205</v>
      </c>
      <c r="T10" s="4494"/>
      <c r="U10" s="4494"/>
    </row>
    <row r="11" spans="2:22" ht="13.5" thickBot="1" x14ac:dyDescent="0.25">
      <c r="B11" s="5040" t="s">
        <v>2311</v>
      </c>
      <c r="C11" s="5041">
        <v>3</v>
      </c>
      <c r="D11" s="5042">
        <v>4</v>
      </c>
      <c r="E11" s="5043">
        <v>33.333333333333314</v>
      </c>
      <c r="F11" s="5044">
        <v>3</v>
      </c>
      <c r="G11" s="5042">
        <v>4</v>
      </c>
      <c r="H11" s="5043">
        <v>33.333333333333314</v>
      </c>
      <c r="I11" s="5045">
        <v>0.29112081513828242</v>
      </c>
      <c r="J11" s="5041">
        <v>1</v>
      </c>
      <c r="K11" s="5042">
        <v>1</v>
      </c>
      <c r="L11" s="5043">
        <v>0</v>
      </c>
      <c r="T11" s="4494"/>
      <c r="U11" s="4494"/>
    </row>
    <row r="12" spans="2:22" ht="13.5" thickBot="1" x14ac:dyDescent="0.25">
      <c r="B12" s="5046" t="s">
        <v>14</v>
      </c>
      <c r="C12" s="5047">
        <v>1296</v>
      </c>
      <c r="D12" s="5047">
        <v>1374</v>
      </c>
      <c r="E12" s="5048">
        <v>6.0185185185185048</v>
      </c>
      <c r="F12" s="5047">
        <v>1287</v>
      </c>
      <c r="G12" s="5047">
        <v>1348</v>
      </c>
      <c r="H12" s="5048">
        <v>4.7397047397047345</v>
      </c>
      <c r="I12" s="5049">
        <v>100</v>
      </c>
      <c r="J12" s="5050">
        <v>194</v>
      </c>
      <c r="K12" s="5047">
        <v>208</v>
      </c>
      <c r="L12" s="5048">
        <v>7.2164948453608275</v>
      </c>
      <c r="T12" s="4494"/>
      <c r="U12" s="4494"/>
    </row>
    <row r="13" spans="2:22" x14ac:dyDescent="0.2">
      <c r="B13" s="4494"/>
      <c r="C13" s="4494"/>
      <c r="D13" s="4494"/>
      <c r="E13" s="4494"/>
      <c r="F13" s="4494"/>
      <c r="G13" s="4494"/>
      <c r="H13" s="4494"/>
      <c r="I13" s="4494"/>
      <c r="J13" s="4494"/>
      <c r="K13" s="4494"/>
      <c r="L13" s="4494"/>
      <c r="T13" s="4494"/>
      <c r="U13" s="4494"/>
    </row>
    <row r="14" spans="2:22" x14ac:dyDescent="0.2">
      <c r="B14" s="4494"/>
      <c r="C14" s="4494"/>
      <c r="D14" s="4494"/>
      <c r="E14" s="4494"/>
      <c r="F14" s="4494"/>
      <c r="G14" s="4494"/>
      <c r="H14" s="4494"/>
      <c r="I14" s="4494"/>
      <c r="J14" s="4494"/>
      <c r="K14" s="4494"/>
      <c r="L14" s="4494"/>
      <c r="T14" s="4494"/>
      <c r="U14" s="4494"/>
      <c r="V14" s="4494"/>
    </row>
    <row r="15" spans="2:22" x14ac:dyDescent="0.2">
      <c r="B15" s="4494"/>
      <c r="C15" s="4494"/>
      <c r="D15" s="4494"/>
      <c r="E15" s="4494"/>
      <c r="F15" s="4494"/>
      <c r="G15" s="4494"/>
      <c r="H15" s="4494"/>
      <c r="I15" s="4494"/>
      <c r="J15" s="4494"/>
      <c r="K15" s="4494"/>
      <c r="L15" s="4494"/>
      <c r="M15" s="8296" t="s">
        <v>2312</v>
      </c>
      <c r="N15" s="8296"/>
      <c r="O15" s="8296"/>
      <c r="P15" s="8297"/>
      <c r="Q15" s="8297"/>
      <c r="R15" s="8297"/>
      <c r="T15" s="4494"/>
      <c r="U15" s="4494"/>
      <c r="V15" s="4494"/>
    </row>
    <row r="16" spans="2:22" ht="13.5" thickBot="1" x14ac:dyDescent="0.25">
      <c r="B16" s="4494"/>
      <c r="C16" s="4494"/>
      <c r="D16" s="4494"/>
      <c r="E16" s="4494"/>
      <c r="F16" s="4494"/>
      <c r="G16" s="4494"/>
      <c r="H16" s="4494"/>
      <c r="I16" s="4494"/>
      <c r="J16" s="4494"/>
      <c r="K16" s="4494"/>
      <c r="L16" s="4494"/>
      <c r="T16" s="4494"/>
      <c r="U16" s="4494"/>
      <c r="V16" s="4494"/>
    </row>
    <row r="17" spans="2:22" x14ac:dyDescent="0.2">
      <c r="B17" s="4494"/>
      <c r="C17" s="4494"/>
      <c r="D17" s="4494"/>
      <c r="E17" s="4494"/>
      <c r="F17" s="4494"/>
      <c r="G17" s="4494"/>
      <c r="H17" s="4494"/>
      <c r="I17" s="4494"/>
      <c r="J17" s="4494"/>
      <c r="K17" s="4494"/>
      <c r="L17" s="4494"/>
      <c r="M17" s="5051" t="s">
        <v>2313</v>
      </c>
      <c r="N17" s="8298" t="s">
        <v>114</v>
      </c>
      <c r="O17" s="8299"/>
      <c r="P17" s="8300"/>
      <c r="Q17" s="1615" t="s">
        <v>115</v>
      </c>
      <c r="R17" s="1615"/>
      <c r="S17" s="1613"/>
      <c r="T17" s="5052" t="s">
        <v>2314</v>
      </c>
      <c r="U17" s="5053"/>
      <c r="V17" s="5054"/>
    </row>
    <row r="18" spans="2:22" x14ac:dyDescent="0.2">
      <c r="B18" s="4494"/>
      <c r="C18" s="4494"/>
      <c r="D18" s="4494"/>
      <c r="E18" s="4494"/>
      <c r="F18" s="4494"/>
      <c r="G18" s="4494"/>
      <c r="H18" s="4494"/>
      <c r="I18" s="4494"/>
      <c r="J18" s="4494"/>
      <c r="K18" s="4494"/>
      <c r="L18" s="4494"/>
      <c r="M18" s="5055" t="s">
        <v>2315</v>
      </c>
      <c r="N18" s="8301" t="s">
        <v>124</v>
      </c>
      <c r="O18" s="8293"/>
      <c r="P18" s="8291" t="s">
        <v>1386</v>
      </c>
      <c r="Q18" s="8292" t="s">
        <v>124</v>
      </c>
      <c r="R18" s="8293"/>
      <c r="S18" s="8291" t="s">
        <v>1386</v>
      </c>
      <c r="T18" s="8292" t="s">
        <v>124</v>
      </c>
      <c r="U18" s="8293"/>
      <c r="V18" s="8291" t="s">
        <v>1386</v>
      </c>
    </row>
    <row r="19" spans="2:22" ht="13.5" thickBot="1" x14ac:dyDescent="0.25">
      <c r="B19" s="4494"/>
      <c r="C19" s="4494"/>
      <c r="D19" s="4494"/>
      <c r="E19" s="4494"/>
      <c r="F19" s="4494"/>
      <c r="G19" s="4494"/>
      <c r="H19" s="4494"/>
      <c r="I19" s="4494"/>
      <c r="J19" s="4494"/>
      <c r="K19" s="4494"/>
      <c r="L19" s="4494"/>
      <c r="M19" s="5055"/>
      <c r="N19" s="5056" t="s">
        <v>1</v>
      </c>
      <c r="O19" s="5057" t="s">
        <v>2360</v>
      </c>
      <c r="P19" s="7371"/>
      <c r="Q19" s="5056" t="s">
        <v>1</v>
      </c>
      <c r="R19" s="5057" t="s">
        <v>2360</v>
      </c>
      <c r="S19" s="7371"/>
      <c r="T19" s="5056" t="s">
        <v>1</v>
      </c>
      <c r="U19" s="5057" t="s">
        <v>2360</v>
      </c>
      <c r="V19" s="7371"/>
    </row>
    <row r="20" spans="2:22" ht="13.5" thickBot="1" x14ac:dyDescent="0.25">
      <c r="B20" s="4494"/>
      <c r="C20" s="4494"/>
      <c r="D20" s="4494"/>
      <c r="E20" s="4494"/>
      <c r="F20" s="4494"/>
      <c r="G20" s="4494"/>
      <c r="H20" s="4494"/>
      <c r="I20" s="4494"/>
      <c r="J20" s="4494"/>
      <c r="K20" s="4494"/>
      <c r="L20" s="4494"/>
      <c r="M20" s="1507" t="s">
        <v>173</v>
      </c>
      <c r="N20" s="5058">
        <v>292</v>
      </c>
      <c r="O20" s="5059">
        <v>283</v>
      </c>
      <c r="P20" s="1373">
        <v>-3.0821917808219155</v>
      </c>
      <c r="Q20" s="1536">
        <v>292</v>
      </c>
      <c r="R20" s="5059">
        <v>277</v>
      </c>
      <c r="S20" s="1373">
        <v>-5.1369863013698591</v>
      </c>
      <c r="T20" s="1536">
        <v>21</v>
      </c>
      <c r="U20" s="5059">
        <v>13</v>
      </c>
      <c r="V20" s="1373">
        <v>-38.095238095238095</v>
      </c>
    </row>
    <row r="21" spans="2:22" x14ac:dyDescent="0.2">
      <c r="B21" s="4494"/>
      <c r="C21" s="4494"/>
      <c r="D21" s="4494"/>
      <c r="E21" s="4494"/>
      <c r="F21" s="4494"/>
      <c r="G21" s="4494"/>
      <c r="H21" s="4494"/>
      <c r="I21" s="4494"/>
      <c r="J21" s="4494"/>
      <c r="K21" s="4494"/>
      <c r="L21" s="4494"/>
      <c r="M21" s="51" t="s">
        <v>174</v>
      </c>
      <c r="N21" s="5060">
        <v>165</v>
      </c>
      <c r="O21" s="5061">
        <v>179</v>
      </c>
      <c r="P21" s="1100">
        <v>8.4848484848484986</v>
      </c>
      <c r="Q21" s="5062">
        <v>162</v>
      </c>
      <c r="R21" s="5061">
        <v>174</v>
      </c>
      <c r="S21" s="1100">
        <v>7.407407407407419</v>
      </c>
      <c r="T21" s="5062">
        <v>17</v>
      </c>
      <c r="U21" s="5061">
        <v>19</v>
      </c>
      <c r="V21" s="1100">
        <v>11.764705882352942</v>
      </c>
    </row>
    <row r="22" spans="2:22" x14ac:dyDescent="0.2">
      <c r="B22" s="4494"/>
      <c r="C22" s="4494"/>
      <c r="D22" s="4494"/>
      <c r="E22" s="4494"/>
      <c r="F22" s="4494"/>
      <c r="G22" s="4494"/>
      <c r="H22" s="4494"/>
      <c r="I22" s="4494"/>
      <c r="J22" s="4494"/>
      <c r="K22" s="4494"/>
      <c r="L22" s="4494"/>
      <c r="M22" s="55" t="s">
        <v>175</v>
      </c>
      <c r="N22" s="5063">
        <v>87</v>
      </c>
      <c r="O22" s="5064">
        <v>103</v>
      </c>
      <c r="P22" s="1104">
        <v>18.390804597701148</v>
      </c>
      <c r="Q22" s="5065">
        <v>85</v>
      </c>
      <c r="R22" s="5064">
        <v>104</v>
      </c>
      <c r="S22" s="1104">
        <v>22.352941176470594</v>
      </c>
      <c r="T22" s="5065">
        <v>8</v>
      </c>
      <c r="U22" s="5064">
        <v>8</v>
      </c>
      <c r="V22" s="1104">
        <v>0</v>
      </c>
    </row>
    <row r="23" spans="2:22" x14ac:dyDescent="0.2">
      <c r="B23" s="4494"/>
      <c r="C23" s="4494"/>
      <c r="D23" s="4494"/>
      <c r="E23" s="4494"/>
      <c r="F23" s="4494"/>
      <c r="G23" s="4494"/>
      <c r="H23" s="4494"/>
      <c r="I23" s="4494"/>
      <c r="J23" s="4494"/>
      <c r="K23" s="4494"/>
      <c r="L23" s="4494"/>
      <c r="M23" s="55" t="s">
        <v>176</v>
      </c>
      <c r="N23" s="5063">
        <v>53</v>
      </c>
      <c r="O23" s="5064">
        <v>76</v>
      </c>
      <c r="P23" s="1104">
        <v>43.396226415094333</v>
      </c>
      <c r="Q23" s="5065">
        <v>53</v>
      </c>
      <c r="R23" s="5064">
        <v>75</v>
      </c>
      <c r="S23" s="1104">
        <v>41.509433962264154</v>
      </c>
      <c r="T23" s="5065">
        <v>14</v>
      </c>
      <c r="U23" s="5064">
        <v>19</v>
      </c>
      <c r="V23" s="1104">
        <v>35.714285714285722</v>
      </c>
    </row>
    <row r="24" spans="2:22" ht="13.5" thickBot="1" x14ac:dyDescent="0.25">
      <c r="B24" s="4494"/>
      <c r="C24" s="4494"/>
      <c r="D24" s="4494"/>
      <c r="E24" s="4494"/>
      <c r="F24" s="4494"/>
      <c r="G24" s="4494"/>
      <c r="H24" s="4494"/>
      <c r="I24" s="4494"/>
      <c r="J24" s="4494"/>
      <c r="K24" s="4494"/>
      <c r="L24" s="4494"/>
      <c r="M24" s="1517" t="s">
        <v>177</v>
      </c>
      <c r="N24" s="5066">
        <v>62</v>
      </c>
      <c r="O24" s="5067">
        <v>76</v>
      </c>
      <c r="P24" s="1111">
        <v>22.58064516129032</v>
      </c>
      <c r="Q24" s="5068">
        <v>62</v>
      </c>
      <c r="R24" s="5067">
        <v>74</v>
      </c>
      <c r="S24" s="1111">
        <v>19.354838709677423</v>
      </c>
      <c r="T24" s="5068">
        <v>17</v>
      </c>
      <c r="U24" s="5067">
        <v>17</v>
      </c>
      <c r="V24" s="1111">
        <v>0</v>
      </c>
    </row>
    <row r="25" spans="2:22" x14ac:dyDescent="0.2">
      <c r="B25" s="4494"/>
      <c r="C25" s="4494"/>
      <c r="D25" s="4494"/>
      <c r="E25" s="4494"/>
      <c r="F25" s="4494"/>
      <c r="G25" s="4494"/>
      <c r="H25" s="4494"/>
      <c r="I25" s="4494"/>
      <c r="J25" s="4494"/>
      <c r="K25" s="4494"/>
      <c r="L25" s="4494"/>
      <c r="M25" s="51" t="s">
        <v>1119</v>
      </c>
      <c r="N25" s="5060">
        <v>49</v>
      </c>
      <c r="O25" s="5061">
        <v>54</v>
      </c>
      <c r="P25" s="1100">
        <v>10.204081632653043</v>
      </c>
      <c r="Q25" s="5062">
        <v>48</v>
      </c>
      <c r="R25" s="5061">
        <v>53</v>
      </c>
      <c r="S25" s="1100">
        <v>10.416666666666671</v>
      </c>
      <c r="T25" s="5062">
        <v>1</v>
      </c>
      <c r="U25" s="5061">
        <v>7</v>
      </c>
      <c r="V25" s="1100">
        <v>600</v>
      </c>
    </row>
    <row r="26" spans="2:22" x14ac:dyDescent="0.2">
      <c r="B26" s="4494"/>
      <c r="C26" s="4494"/>
      <c r="D26" s="4494"/>
      <c r="E26" s="4494"/>
      <c r="F26" s="4494"/>
      <c r="G26" s="4494"/>
      <c r="H26" s="4494"/>
      <c r="I26" s="4494"/>
      <c r="J26" s="4494"/>
      <c r="K26" s="4494"/>
      <c r="L26" s="4494"/>
      <c r="M26" s="55" t="s">
        <v>179</v>
      </c>
      <c r="N26" s="5063">
        <v>41</v>
      </c>
      <c r="O26" s="5064">
        <v>47</v>
      </c>
      <c r="P26" s="1104">
        <v>14.634146341463406</v>
      </c>
      <c r="Q26" s="5065">
        <v>40</v>
      </c>
      <c r="R26" s="5064">
        <v>47</v>
      </c>
      <c r="S26" s="1104">
        <v>17.5</v>
      </c>
      <c r="T26" s="5065">
        <v>3</v>
      </c>
      <c r="U26" s="5064">
        <v>4</v>
      </c>
      <c r="V26" s="1104">
        <v>33.333333333333314</v>
      </c>
    </row>
    <row r="27" spans="2:22" x14ac:dyDescent="0.2">
      <c r="B27" s="4494"/>
      <c r="C27" s="4494"/>
      <c r="D27" s="4494"/>
      <c r="E27" s="4494"/>
      <c r="F27" s="4494"/>
      <c r="G27" s="4494"/>
      <c r="H27" s="4494"/>
      <c r="I27" s="4494"/>
      <c r="J27" s="4494"/>
      <c r="K27" s="4494"/>
      <c r="L27" s="4494"/>
      <c r="M27" s="55" t="s">
        <v>180</v>
      </c>
      <c r="N27" s="5063">
        <v>47</v>
      </c>
      <c r="O27" s="5064">
        <v>62</v>
      </c>
      <c r="P27" s="1104">
        <v>31.914893617021278</v>
      </c>
      <c r="Q27" s="5065">
        <v>48</v>
      </c>
      <c r="R27" s="5064">
        <v>57</v>
      </c>
      <c r="S27" s="1104">
        <v>18.75</v>
      </c>
      <c r="T27" s="5065">
        <v>7</v>
      </c>
      <c r="U27" s="5064">
        <v>6</v>
      </c>
      <c r="V27" s="1104">
        <v>-14.285714285714292</v>
      </c>
    </row>
    <row r="28" spans="2:22" x14ac:dyDescent="0.2">
      <c r="B28" s="4494"/>
      <c r="C28" s="4494"/>
      <c r="D28" s="4494"/>
      <c r="E28" s="4494"/>
      <c r="F28" s="4494"/>
      <c r="G28" s="4494"/>
      <c r="H28" s="4494"/>
      <c r="I28" s="4494"/>
      <c r="J28" s="4494"/>
      <c r="K28" s="4494"/>
      <c r="L28" s="4494"/>
      <c r="M28" s="55" t="s">
        <v>181</v>
      </c>
      <c r="N28" s="5063">
        <v>60</v>
      </c>
      <c r="O28" s="5064">
        <v>59</v>
      </c>
      <c r="P28" s="1104">
        <v>-1.6666666666666714</v>
      </c>
      <c r="Q28" s="5065">
        <v>59</v>
      </c>
      <c r="R28" s="5064">
        <v>57</v>
      </c>
      <c r="S28" s="1104">
        <v>-3.3898305084745743</v>
      </c>
      <c r="T28" s="5065">
        <v>1</v>
      </c>
      <c r="U28" s="5064">
        <v>7</v>
      </c>
      <c r="V28" s="1104">
        <v>600</v>
      </c>
    </row>
    <row r="29" spans="2:22" x14ac:dyDescent="0.2">
      <c r="B29" s="4494"/>
      <c r="C29" s="4494"/>
      <c r="D29" s="4494"/>
      <c r="E29" s="4494"/>
      <c r="F29" s="4494"/>
      <c r="G29" s="4494"/>
      <c r="H29" s="4494"/>
      <c r="I29" s="4494"/>
      <c r="J29" s="4494"/>
      <c r="K29" s="4494"/>
      <c r="L29" s="4494"/>
      <c r="M29" s="55" t="s">
        <v>1120</v>
      </c>
      <c r="N29" s="5063">
        <v>40</v>
      </c>
      <c r="O29" s="5064">
        <v>43</v>
      </c>
      <c r="P29" s="1104">
        <v>7.5</v>
      </c>
      <c r="Q29" s="5065">
        <v>40</v>
      </c>
      <c r="R29" s="5064">
        <v>43</v>
      </c>
      <c r="S29" s="1104">
        <v>7.5</v>
      </c>
      <c r="T29" s="5065">
        <v>6</v>
      </c>
      <c r="U29" s="5064">
        <v>5</v>
      </c>
      <c r="V29" s="1104">
        <v>-16.666666666666657</v>
      </c>
    </row>
    <row r="30" spans="2:22" ht="13.5" thickBot="1" x14ac:dyDescent="0.25">
      <c r="B30" s="4494"/>
      <c r="C30" s="4494"/>
      <c r="D30" s="4494"/>
      <c r="E30" s="4494"/>
      <c r="F30" s="4494"/>
      <c r="G30" s="4494"/>
      <c r="H30" s="4494"/>
      <c r="I30" s="4494"/>
      <c r="J30" s="4494"/>
      <c r="K30" s="4494"/>
      <c r="L30" s="4494"/>
      <c r="M30" s="1517" t="s">
        <v>183</v>
      </c>
      <c r="N30" s="5066">
        <v>97</v>
      </c>
      <c r="O30" s="5067">
        <v>87</v>
      </c>
      <c r="P30" s="1111">
        <v>-10.309278350515456</v>
      </c>
      <c r="Q30" s="5068">
        <v>95</v>
      </c>
      <c r="R30" s="5067">
        <v>84</v>
      </c>
      <c r="S30" s="1111">
        <v>-11.578947368421055</v>
      </c>
      <c r="T30" s="5068">
        <v>10</v>
      </c>
      <c r="U30" s="5067">
        <v>9</v>
      </c>
      <c r="V30" s="1111">
        <v>-10</v>
      </c>
    </row>
    <row r="31" spans="2:22" x14ac:dyDescent="0.2">
      <c r="B31" s="4494"/>
      <c r="C31" s="4494"/>
      <c r="D31" s="4494"/>
      <c r="E31" s="4494"/>
      <c r="F31" s="4494"/>
      <c r="G31" s="4494"/>
      <c r="H31" s="4494"/>
      <c r="I31" s="4494"/>
      <c r="J31" s="4494"/>
      <c r="K31" s="4494"/>
      <c r="L31" s="4494"/>
      <c r="M31" s="59" t="s">
        <v>1121</v>
      </c>
      <c r="N31" s="5069">
        <v>28</v>
      </c>
      <c r="O31" s="5070">
        <v>27</v>
      </c>
      <c r="P31" s="1115">
        <v>-3.5714285714285694</v>
      </c>
      <c r="Q31" s="5071">
        <v>28</v>
      </c>
      <c r="R31" s="5070">
        <v>27</v>
      </c>
      <c r="S31" s="1115">
        <v>-3.5714285714285694</v>
      </c>
      <c r="T31" s="5071">
        <v>3</v>
      </c>
      <c r="U31" s="5070">
        <v>5</v>
      </c>
      <c r="V31" s="1115">
        <v>66.666666666666686</v>
      </c>
    </row>
    <row r="32" spans="2:22" x14ac:dyDescent="0.2">
      <c r="B32" s="4494"/>
      <c r="C32" s="4494"/>
      <c r="D32" s="4494"/>
      <c r="E32" s="4494"/>
      <c r="F32" s="4494"/>
      <c r="G32" s="4494"/>
      <c r="H32" s="4494"/>
      <c r="I32" s="4494"/>
      <c r="J32" s="4494"/>
      <c r="K32" s="4494"/>
      <c r="L32" s="4494"/>
      <c r="M32" s="55" t="s">
        <v>185</v>
      </c>
      <c r="N32" s="5063">
        <v>46</v>
      </c>
      <c r="O32" s="5064">
        <v>48</v>
      </c>
      <c r="P32" s="1104">
        <v>4.3478260869565162</v>
      </c>
      <c r="Q32" s="5065">
        <v>46</v>
      </c>
      <c r="R32" s="5064">
        <v>48</v>
      </c>
      <c r="S32" s="1104">
        <v>4.3478260869565162</v>
      </c>
      <c r="T32" s="5065">
        <v>8</v>
      </c>
      <c r="U32" s="5064">
        <v>7</v>
      </c>
      <c r="V32" s="1104">
        <v>-12.5</v>
      </c>
    </row>
    <row r="33" spans="2:22" x14ac:dyDescent="0.2">
      <c r="B33" s="4494"/>
      <c r="C33" s="4494"/>
      <c r="D33" s="4494"/>
      <c r="E33" s="4494"/>
      <c r="F33" s="4494"/>
      <c r="G33" s="4494"/>
      <c r="H33" s="4494"/>
      <c r="I33" s="4494"/>
      <c r="J33" s="4494"/>
      <c r="K33" s="4494"/>
      <c r="L33" s="4494"/>
      <c r="M33" s="55" t="s">
        <v>1122</v>
      </c>
      <c r="N33" s="5063">
        <v>32</v>
      </c>
      <c r="O33" s="5064">
        <v>35</v>
      </c>
      <c r="P33" s="1104">
        <v>9.375</v>
      </c>
      <c r="Q33" s="5065">
        <v>33</v>
      </c>
      <c r="R33" s="5064">
        <v>35</v>
      </c>
      <c r="S33" s="1104">
        <v>6.0606060606060623</v>
      </c>
      <c r="T33" s="5065">
        <v>16</v>
      </c>
      <c r="U33" s="5064">
        <v>12</v>
      </c>
      <c r="V33" s="1104">
        <v>-25</v>
      </c>
    </row>
    <row r="34" spans="2:22" x14ac:dyDescent="0.2">
      <c r="B34" s="4494"/>
      <c r="C34" s="4494"/>
      <c r="D34" s="4494"/>
      <c r="E34" s="4494"/>
      <c r="F34" s="4494"/>
      <c r="G34" s="4494"/>
      <c r="H34" s="4494"/>
      <c r="I34" s="4494"/>
      <c r="J34" s="4494"/>
      <c r="K34" s="4494"/>
      <c r="L34" s="4494"/>
      <c r="M34" s="55" t="s">
        <v>187</v>
      </c>
      <c r="N34" s="5072">
        <v>35</v>
      </c>
      <c r="O34" s="5064">
        <v>24</v>
      </c>
      <c r="P34" s="1104">
        <v>-31.428571428571431</v>
      </c>
      <c r="Q34" s="5065">
        <v>34</v>
      </c>
      <c r="R34" s="5064">
        <v>24</v>
      </c>
      <c r="S34" s="1104">
        <v>-29.411764705882348</v>
      </c>
      <c r="T34" s="5065">
        <v>5</v>
      </c>
      <c r="U34" s="5064">
        <v>0</v>
      </c>
      <c r="V34" s="1104" t="s">
        <v>613</v>
      </c>
    </row>
    <row r="35" spans="2:22" x14ac:dyDescent="0.2">
      <c r="B35" s="4494"/>
      <c r="C35" s="4494"/>
      <c r="D35" s="4494"/>
      <c r="E35" s="4494"/>
      <c r="F35" s="4494"/>
      <c r="G35" s="4494"/>
      <c r="H35" s="4494"/>
      <c r="I35" s="4494"/>
      <c r="J35" s="4494"/>
      <c r="K35" s="4494"/>
      <c r="L35" s="4494"/>
      <c r="M35" s="55" t="s">
        <v>188</v>
      </c>
      <c r="N35" s="5072">
        <v>32</v>
      </c>
      <c r="O35" s="5064">
        <v>54</v>
      </c>
      <c r="P35" s="1104">
        <v>68.75</v>
      </c>
      <c r="Q35" s="5065">
        <v>31</v>
      </c>
      <c r="R35" s="5064">
        <v>53</v>
      </c>
      <c r="S35" s="1104">
        <v>70.967741935483872</v>
      </c>
      <c r="T35" s="5065">
        <v>12</v>
      </c>
      <c r="U35" s="5064">
        <v>25</v>
      </c>
      <c r="V35" s="1104">
        <v>108.33333333333334</v>
      </c>
    </row>
    <row r="36" spans="2:22" x14ac:dyDescent="0.2">
      <c r="B36" s="4494"/>
      <c r="C36" s="4494"/>
      <c r="D36" s="4494"/>
      <c r="E36" s="4494"/>
      <c r="F36" s="4494"/>
      <c r="G36" s="4494"/>
      <c r="H36" s="4494"/>
      <c r="I36" s="4494"/>
      <c r="J36" s="4494"/>
      <c r="K36" s="4494"/>
      <c r="L36" s="4494"/>
      <c r="M36" s="55" t="s">
        <v>189</v>
      </c>
      <c r="N36" s="5072">
        <v>29</v>
      </c>
      <c r="O36" s="5064">
        <v>34</v>
      </c>
      <c r="P36" s="1104">
        <v>17.241379310344811</v>
      </c>
      <c r="Q36" s="5065">
        <v>29</v>
      </c>
      <c r="R36" s="5064">
        <v>34</v>
      </c>
      <c r="S36" s="1104">
        <v>17.241379310344811</v>
      </c>
      <c r="T36" s="5065">
        <v>3</v>
      </c>
      <c r="U36" s="5064">
        <v>3</v>
      </c>
      <c r="V36" s="1104">
        <v>0</v>
      </c>
    </row>
    <row r="37" spans="2:22" x14ac:dyDescent="0.2">
      <c r="B37" s="4494"/>
      <c r="C37" s="4494"/>
      <c r="D37" s="4494"/>
      <c r="E37" s="4494"/>
      <c r="F37" s="4494"/>
      <c r="G37" s="4494"/>
      <c r="H37" s="4494"/>
      <c r="I37" s="4494"/>
      <c r="J37" s="4494"/>
      <c r="K37" s="4494"/>
      <c r="L37" s="4494"/>
      <c r="M37" s="55" t="s">
        <v>190</v>
      </c>
      <c r="N37" s="5072">
        <v>9</v>
      </c>
      <c r="O37" s="5064">
        <v>15</v>
      </c>
      <c r="P37" s="1104">
        <v>66.666666666666686</v>
      </c>
      <c r="Q37" s="5065">
        <v>9</v>
      </c>
      <c r="R37" s="5064">
        <v>14</v>
      </c>
      <c r="S37" s="1104">
        <v>55.555555555555571</v>
      </c>
      <c r="T37" s="5065">
        <v>1</v>
      </c>
      <c r="U37" s="5064">
        <v>2</v>
      </c>
      <c r="V37" s="1104">
        <v>100</v>
      </c>
    </row>
    <row r="38" spans="2:22" x14ac:dyDescent="0.2">
      <c r="B38" s="4494"/>
      <c r="C38" s="4494"/>
      <c r="D38" s="4494"/>
      <c r="E38" s="4494"/>
      <c r="F38" s="4494"/>
      <c r="G38" s="4494"/>
      <c r="H38" s="4494"/>
      <c r="I38" s="4494"/>
      <c r="J38" s="4494"/>
      <c r="K38" s="4494"/>
      <c r="L38" s="4494"/>
      <c r="M38" s="55" t="s">
        <v>191</v>
      </c>
      <c r="N38" s="5072">
        <v>55</v>
      </c>
      <c r="O38" s="5064">
        <v>48</v>
      </c>
      <c r="P38" s="1104">
        <v>-12.727272727272734</v>
      </c>
      <c r="Q38" s="5065">
        <v>56</v>
      </c>
      <c r="R38" s="5064">
        <v>48</v>
      </c>
      <c r="S38" s="1104">
        <v>-14.285714285714292</v>
      </c>
      <c r="T38" s="5065">
        <v>35</v>
      </c>
      <c r="U38" s="5064">
        <v>37</v>
      </c>
      <c r="V38" s="1104">
        <v>5.7142857142857224</v>
      </c>
    </row>
    <row r="39" spans="2:22" ht="13.5" thickBot="1" x14ac:dyDescent="0.25">
      <c r="B39" s="4494"/>
      <c r="C39" s="4494"/>
      <c r="D39" s="4494"/>
      <c r="E39" s="4494"/>
      <c r="F39" s="4494"/>
      <c r="G39" s="4494"/>
      <c r="H39" s="4494"/>
      <c r="I39" s="4494"/>
      <c r="J39" s="4494"/>
      <c r="K39" s="4494"/>
      <c r="L39" s="4494"/>
      <c r="M39" s="55" t="s">
        <v>1123</v>
      </c>
      <c r="N39" s="5073">
        <v>37</v>
      </c>
      <c r="O39" s="5074">
        <v>20</v>
      </c>
      <c r="P39" s="1104">
        <v>-45.945945945945944</v>
      </c>
      <c r="Q39" s="5075">
        <v>37</v>
      </c>
      <c r="R39" s="5074">
        <v>20</v>
      </c>
      <c r="S39" s="2161">
        <v>-45.945945945945944</v>
      </c>
      <c r="T39" s="5075">
        <v>6</v>
      </c>
      <c r="U39" s="5074">
        <v>3</v>
      </c>
      <c r="V39" s="2161">
        <v>-50</v>
      </c>
    </row>
    <row r="40" spans="2:22" ht="13.5" thickBot="1" x14ac:dyDescent="0.25">
      <c r="B40" s="4494"/>
      <c r="C40" s="4494"/>
      <c r="D40" s="4494"/>
      <c r="E40" s="4494"/>
      <c r="F40" s="4494"/>
      <c r="G40" s="4494"/>
      <c r="H40" s="4494"/>
      <c r="I40" s="4494"/>
      <c r="J40" s="4494"/>
      <c r="K40" s="4494"/>
      <c r="L40" s="4494"/>
      <c r="M40" s="5076" t="s">
        <v>14</v>
      </c>
      <c r="N40" s="1541">
        <v>1296</v>
      </c>
      <c r="O40" s="1529">
        <v>1374</v>
      </c>
      <c r="P40" s="1530">
        <v>6.0185185185185048</v>
      </c>
      <c r="Q40" s="1542">
        <v>1287</v>
      </c>
      <c r="R40" s="1529">
        <v>1348</v>
      </c>
      <c r="S40" s="1530">
        <v>4.7397047397047345</v>
      </c>
      <c r="T40" s="1542">
        <v>194</v>
      </c>
      <c r="U40" s="1529">
        <v>208</v>
      </c>
      <c r="V40" s="1530">
        <v>7.2164948453608275</v>
      </c>
    </row>
    <row r="41" spans="2:22" x14ac:dyDescent="0.2">
      <c r="B41" s="4494"/>
      <c r="C41" s="4494"/>
      <c r="D41" s="4494"/>
      <c r="E41" s="4494"/>
      <c r="F41" s="4494"/>
      <c r="G41" s="4494"/>
      <c r="H41" s="4494"/>
      <c r="I41" s="4494"/>
      <c r="J41" s="4494"/>
      <c r="K41" s="4494"/>
      <c r="L41" s="4494"/>
      <c r="T41" s="4494"/>
      <c r="U41" s="4494"/>
    </row>
    <row r="42" spans="2:22" x14ac:dyDescent="0.2">
      <c r="B42" s="4494"/>
      <c r="C42" s="4494"/>
      <c r="D42" s="4494"/>
      <c r="E42" s="4494"/>
      <c r="F42" s="4494"/>
      <c r="G42" s="4494"/>
      <c r="H42" s="4494"/>
      <c r="I42" s="4494"/>
      <c r="J42" s="4494"/>
      <c r="K42" s="4494"/>
      <c r="L42" s="4494"/>
      <c r="T42" s="4494"/>
      <c r="U42" s="4494"/>
    </row>
    <row r="43" spans="2:22" x14ac:dyDescent="0.2">
      <c r="B43" s="4494"/>
      <c r="C43" s="4494"/>
      <c r="D43" s="4494"/>
      <c r="E43" s="4494"/>
      <c r="F43" s="4494"/>
      <c r="G43" s="4494"/>
      <c r="H43" s="4494"/>
      <c r="I43" s="4494"/>
      <c r="J43" s="4494"/>
      <c r="K43" s="4494"/>
      <c r="L43" s="4494"/>
      <c r="T43" s="4494"/>
      <c r="U43" s="4494"/>
    </row>
    <row r="44" spans="2:22" x14ac:dyDescent="0.2">
      <c r="B44" s="4494"/>
      <c r="C44" s="4494"/>
      <c r="D44" s="4494"/>
      <c r="E44" s="4494"/>
      <c r="F44" s="4494"/>
      <c r="G44" s="4494"/>
      <c r="H44" s="4494"/>
      <c r="I44" s="4494"/>
      <c r="J44" s="4494"/>
      <c r="K44" s="4494"/>
      <c r="L44" s="4494"/>
      <c r="T44" s="4494"/>
      <c r="U44" s="4494"/>
    </row>
    <row r="45" spans="2:22" x14ac:dyDescent="0.2">
      <c r="B45" s="4494"/>
      <c r="C45" s="4494"/>
      <c r="D45" s="4494"/>
      <c r="E45" s="4494"/>
      <c r="F45" s="4494"/>
      <c r="G45" s="4494"/>
      <c r="H45" s="4494"/>
      <c r="I45" s="4494"/>
      <c r="J45" s="4494"/>
      <c r="K45" s="4494"/>
      <c r="L45" s="4494"/>
      <c r="T45" s="4494"/>
      <c r="U45" s="4494"/>
    </row>
    <row r="46" spans="2:22" x14ac:dyDescent="0.2">
      <c r="B46" s="4494"/>
      <c r="C46" s="4494"/>
      <c r="D46" s="4494"/>
      <c r="E46" s="4494"/>
      <c r="F46" s="4494"/>
      <c r="G46" s="4494"/>
      <c r="H46" s="4494"/>
      <c r="I46" s="4494"/>
      <c r="J46" s="4494"/>
      <c r="K46" s="4494"/>
      <c r="L46" s="4494"/>
      <c r="T46" s="4494"/>
      <c r="U46" s="4494"/>
    </row>
    <row r="47" spans="2:22" x14ac:dyDescent="0.2">
      <c r="B47" s="4494"/>
      <c r="C47" s="4494"/>
      <c r="D47" s="4494"/>
      <c r="E47" s="4494"/>
      <c r="F47" s="4494"/>
      <c r="G47" s="4494"/>
      <c r="H47" s="4494"/>
      <c r="I47" s="4494"/>
      <c r="J47" s="4494"/>
      <c r="K47" s="4494"/>
      <c r="L47" s="4494"/>
      <c r="T47" s="4494"/>
      <c r="U47" s="4494"/>
    </row>
    <row r="48" spans="2:22" x14ac:dyDescent="0.2">
      <c r="B48" s="4494"/>
      <c r="C48" s="4494"/>
      <c r="D48" s="4494"/>
      <c r="E48" s="4494"/>
      <c r="F48" s="4494"/>
      <c r="G48" s="4494"/>
      <c r="H48" s="4494"/>
      <c r="I48" s="4494"/>
      <c r="J48" s="4494"/>
      <c r="K48" s="4494"/>
      <c r="L48" s="4494"/>
      <c r="T48" s="4494"/>
      <c r="U48" s="4494"/>
    </row>
    <row r="49" spans="2:21" x14ac:dyDescent="0.2">
      <c r="B49" s="4494"/>
      <c r="C49" s="4494"/>
      <c r="D49" s="4494"/>
      <c r="E49" s="4494"/>
      <c r="F49" s="4494"/>
      <c r="G49" s="4494"/>
      <c r="H49" s="4494"/>
      <c r="I49" s="4494"/>
      <c r="J49" s="4494"/>
      <c r="K49" s="4494"/>
      <c r="L49" s="4494"/>
      <c r="T49" s="4494"/>
      <c r="U49" s="4494"/>
    </row>
    <row r="50" spans="2:21" x14ac:dyDescent="0.2">
      <c r="B50" s="4494"/>
      <c r="C50" s="4494"/>
      <c r="D50" s="4494"/>
      <c r="E50" s="4494"/>
      <c r="F50" s="4494"/>
      <c r="G50" s="4494"/>
      <c r="H50" s="4494"/>
      <c r="I50" s="4494"/>
      <c r="J50" s="4494"/>
      <c r="K50" s="4494"/>
      <c r="L50" s="4494"/>
      <c r="T50" s="4494"/>
      <c r="U50" s="4494"/>
    </row>
    <row r="51" spans="2:21" x14ac:dyDescent="0.2">
      <c r="B51" s="4494"/>
      <c r="C51" s="4494"/>
      <c r="D51" s="4494"/>
      <c r="E51" s="4494"/>
      <c r="F51" s="4494"/>
      <c r="G51" s="4494"/>
      <c r="H51" s="4494"/>
      <c r="I51" s="4494"/>
      <c r="J51" s="4494"/>
      <c r="K51" s="4494"/>
      <c r="L51" s="4494"/>
      <c r="T51" s="4494"/>
      <c r="U51" s="4494"/>
    </row>
    <row r="52" spans="2:21" x14ac:dyDescent="0.2">
      <c r="B52" s="4494"/>
      <c r="C52" s="4494"/>
      <c r="D52" s="4494"/>
      <c r="E52" s="4494"/>
      <c r="F52" s="4494"/>
      <c r="G52" s="4494"/>
      <c r="H52" s="4494"/>
      <c r="I52" s="4494"/>
      <c r="J52" s="4494"/>
      <c r="K52" s="4494"/>
      <c r="L52" s="4494"/>
      <c r="T52" s="4494"/>
      <c r="U52" s="4494"/>
    </row>
  </sheetData>
  <mergeCells count="19">
    <mergeCell ref="B1:I1"/>
    <mergeCell ref="B2:H2"/>
    <mergeCell ref="C3:E3"/>
    <mergeCell ref="I3:I5"/>
    <mergeCell ref="J3:L3"/>
    <mergeCell ref="C4:D4"/>
    <mergeCell ref="E4:E5"/>
    <mergeCell ref="F4:G4"/>
    <mergeCell ref="H4:H5"/>
    <mergeCell ref="J4:K4"/>
    <mergeCell ref="S18:S19"/>
    <mergeCell ref="T18:U18"/>
    <mergeCell ref="V18:V19"/>
    <mergeCell ref="L4:L5"/>
    <mergeCell ref="M15:R15"/>
    <mergeCell ref="N17:P17"/>
    <mergeCell ref="N18:O18"/>
    <mergeCell ref="P18:P19"/>
    <mergeCell ref="Q18:R18"/>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2"/>
  <sheetViews>
    <sheetView topLeftCell="A7" workbookViewId="0">
      <selection activeCell="J5" sqref="J5:L26"/>
    </sheetView>
  </sheetViews>
  <sheetFormatPr defaultRowHeight="12.75" x14ac:dyDescent="0.2"/>
  <cols>
    <col min="1" max="1" width="5.7109375" style="4494" customWidth="1"/>
    <col min="2" max="2" width="37.140625" style="4494" customWidth="1"/>
    <col min="3" max="3" width="7.85546875" style="4494" customWidth="1"/>
    <col min="4" max="4" width="8.7109375" style="4494" bestFit="1" customWidth="1"/>
    <col min="5" max="6" width="7.42578125" style="4494" customWidth="1"/>
    <col min="7" max="8" width="9.140625" style="4494"/>
    <col min="9" max="9" width="19.140625" style="4494" bestFit="1" customWidth="1"/>
    <col min="10" max="16384" width="9.140625" style="4494"/>
  </cols>
  <sheetData>
    <row r="1" spans="2:12" x14ac:dyDescent="0.2">
      <c r="B1" s="5077" t="s">
        <v>2316</v>
      </c>
      <c r="C1" s="5077"/>
      <c r="D1" s="5077"/>
      <c r="E1" s="5077"/>
      <c r="I1" s="5077" t="s">
        <v>2317</v>
      </c>
    </row>
    <row r="2" spans="2:12" ht="13.5" thickBot="1" x14ac:dyDescent="0.25">
      <c r="B2" s="4757" t="s">
        <v>2867</v>
      </c>
    </row>
    <row r="3" spans="2:12" x14ac:dyDescent="0.2">
      <c r="B3" s="8218" t="s">
        <v>1701</v>
      </c>
      <c r="C3" s="8314" t="s">
        <v>1702</v>
      </c>
      <c r="D3" s="8200"/>
      <c r="E3" s="8201"/>
      <c r="I3" s="8218" t="s">
        <v>199</v>
      </c>
      <c r="J3" s="8199" t="s">
        <v>2318</v>
      </c>
      <c r="K3" s="8200"/>
      <c r="L3" s="8201"/>
    </row>
    <row r="4" spans="2:12" ht="13.5" thickBot="1" x14ac:dyDescent="0.25">
      <c r="B4" s="8219"/>
      <c r="C4" s="5078" t="s">
        <v>1</v>
      </c>
      <c r="D4" s="4669" t="s">
        <v>2360</v>
      </c>
      <c r="E4" s="5079" t="s">
        <v>1386</v>
      </c>
      <c r="I4" s="8219"/>
      <c r="J4" s="5078" t="s">
        <v>1</v>
      </c>
      <c r="K4" s="4669" t="s">
        <v>2360</v>
      </c>
      <c r="L4" s="5080" t="s">
        <v>1386</v>
      </c>
    </row>
    <row r="5" spans="2:12" ht="13.5" thickBot="1" x14ac:dyDescent="0.25">
      <c r="B5" s="5081" t="s">
        <v>2184</v>
      </c>
      <c r="C5" s="5082">
        <v>280531</v>
      </c>
      <c r="D5" s="5083">
        <v>250192</v>
      </c>
      <c r="E5" s="5084">
        <v>-10.81484755695449</v>
      </c>
      <c r="I5" s="1507" t="s">
        <v>173</v>
      </c>
      <c r="J5" s="5085">
        <v>124233</v>
      </c>
      <c r="K5" s="5086">
        <v>119559</v>
      </c>
      <c r="L5" s="4629">
        <v>-3.7622853831107648</v>
      </c>
    </row>
    <row r="6" spans="2:12" x14ac:dyDescent="0.2">
      <c r="B6" s="4678" t="s">
        <v>2319</v>
      </c>
      <c r="C6" s="5013">
        <v>1820</v>
      </c>
      <c r="D6" s="5087">
        <v>1629</v>
      </c>
      <c r="E6" s="5084">
        <v>-10.494505494505489</v>
      </c>
      <c r="I6" s="59" t="s">
        <v>174</v>
      </c>
      <c r="J6" s="5088">
        <v>84366</v>
      </c>
      <c r="K6" s="5089">
        <v>73977</v>
      </c>
      <c r="L6" s="4654">
        <v>-12.314202403811962</v>
      </c>
    </row>
    <row r="7" spans="2:12" x14ac:dyDescent="0.2">
      <c r="B7" s="4687" t="s">
        <v>2320</v>
      </c>
      <c r="C7" s="5090">
        <v>29907</v>
      </c>
      <c r="D7" s="5087">
        <v>30040</v>
      </c>
      <c r="E7" s="5084">
        <v>0.44471194034841233</v>
      </c>
      <c r="I7" s="55" t="s">
        <v>175</v>
      </c>
      <c r="J7" s="5091">
        <v>44245</v>
      </c>
      <c r="K7" s="5092">
        <v>39870</v>
      </c>
      <c r="L7" s="4654">
        <v>-9.8881229517459559</v>
      </c>
    </row>
    <row r="8" spans="2:12" x14ac:dyDescent="0.2">
      <c r="B8" s="4687" t="s">
        <v>2321</v>
      </c>
      <c r="C8" s="4694">
        <v>75583</v>
      </c>
      <c r="D8" s="5087">
        <v>71210</v>
      </c>
      <c r="E8" s="5084">
        <v>-5.7856925499120138</v>
      </c>
      <c r="I8" s="55" t="s">
        <v>176</v>
      </c>
      <c r="J8" s="5091">
        <v>40530</v>
      </c>
      <c r="K8" s="5092">
        <v>42535</v>
      </c>
      <c r="L8" s="4654">
        <v>4.9469528744140234</v>
      </c>
    </row>
    <row r="9" spans="2:12" ht="13.5" thickBot="1" x14ac:dyDescent="0.25">
      <c r="B9" s="4687" t="s">
        <v>2322</v>
      </c>
      <c r="C9" s="4694">
        <v>101865</v>
      </c>
      <c r="D9" s="5087">
        <v>87638</v>
      </c>
      <c r="E9" s="5084">
        <v>-13.966524321405785</v>
      </c>
      <c r="I9" s="1517" t="s">
        <v>177</v>
      </c>
      <c r="J9" s="5093">
        <v>35982</v>
      </c>
      <c r="K9" s="5094">
        <v>34750</v>
      </c>
      <c r="L9" s="4725">
        <v>-3.4239341893168813</v>
      </c>
    </row>
    <row r="10" spans="2:12" x14ac:dyDescent="0.2">
      <c r="B10" s="4687" t="s">
        <v>2323</v>
      </c>
      <c r="C10" s="5095">
        <v>7149</v>
      </c>
      <c r="D10" s="5087">
        <v>5158</v>
      </c>
      <c r="E10" s="5084">
        <v>-27.850048957896206</v>
      </c>
      <c r="I10" s="51" t="s">
        <v>178</v>
      </c>
      <c r="J10" s="5082">
        <v>37024</v>
      </c>
      <c r="K10" s="5083">
        <v>37387</v>
      </c>
      <c r="L10" s="4635">
        <v>0.98044511668106793</v>
      </c>
    </row>
    <row r="11" spans="2:12" x14ac:dyDescent="0.2">
      <c r="B11" s="4678" t="s">
        <v>2324</v>
      </c>
      <c r="C11" s="5013">
        <v>1785</v>
      </c>
      <c r="D11" s="5087">
        <v>1288</v>
      </c>
      <c r="E11" s="5084">
        <v>-27.843137254901961</v>
      </c>
      <c r="I11" s="55" t="s">
        <v>179</v>
      </c>
      <c r="J11" s="5096">
        <v>43763</v>
      </c>
      <c r="K11" s="5087">
        <v>40401</v>
      </c>
      <c r="L11" s="4654">
        <v>-7.6822886913602844</v>
      </c>
    </row>
    <row r="12" spans="2:12" x14ac:dyDescent="0.2">
      <c r="B12" s="4678" t="s">
        <v>2325</v>
      </c>
      <c r="C12" s="5013">
        <v>18239</v>
      </c>
      <c r="D12" s="5087">
        <v>16638</v>
      </c>
      <c r="E12" s="5084">
        <v>-8.7778935248642966</v>
      </c>
      <c r="I12" s="55" t="s">
        <v>180</v>
      </c>
      <c r="J12" s="5096">
        <v>34874</v>
      </c>
      <c r="K12" s="5087">
        <v>33900</v>
      </c>
      <c r="L12" s="4654">
        <v>-2.792911624706079</v>
      </c>
    </row>
    <row r="13" spans="2:12" x14ac:dyDescent="0.2">
      <c r="B13" s="4678" t="s">
        <v>2326</v>
      </c>
      <c r="C13" s="5013">
        <v>43860</v>
      </c>
      <c r="D13" s="5087">
        <v>36207</v>
      </c>
      <c r="E13" s="5084">
        <v>-17.448700410396711</v>
      </c>
      <c r="I13" s="55" t="s">
        <v>181</v>
      </c>
      <c r="J13" s="5096">
        <v>20375</v>
      </c>
      <c r="K13" s="5087">
        <v>18852</v>
      </c>
      <c r="L13" s="4654">
        <v>-7.4748466257668724</v>
      </c>
    </row>
    <row r="14" spans="2:12" ht="13.5" thickBot="1" x14ac:dyDescent="0.25">
      <c r="B14" s="5019" t="s">
        <v>2327</v>
      </c>
      <c r="C14" s="5097">
        <v>323</v>
      </c>
      <c r="D14" s="5098">
        <v>384</v>
      </c>
      <c r="E14" s="5099">
        <v>18.885448916408663</v>
      </c>
      <c r="I14" s="55" t="s">
        <v>182</v>
      </c>
      <c r="J14" s="5096">
        <v>29039</v>
      </c>
      <c r="K14" s="5087">
        <v>24477</v>
      </c>
      <c r="L14" s="4654">
        <v>-15.709907365956127</v>
      </c>
    </row>
    <row r="15" spans="2:12" ht="13.5" thickBot="1" x14ac:dyDescent="0.25">
      <c r="B15" s="4672" t="s">
        <v>2328</v>
      </c>
      <c r="C15" s="4706">
        <v>3826</v>
      </c>
      <c r="D15" s="5100">
        <v>3834</v>
      </c>
      <c r="E15" s="4635">
        <v>0.20909566126503876</v>
      </c>
      <c r="I15" s="1517" t="s">
        <v>183</v>
      </c>
      <c r="J15" s="5101">
        <v>27138</v>
      </c>
      <c r="K15" s="5098">
        <v>29089</v>
      </c>
      <c r="L15" s="4813">
        <v>7.1891812219028566</v>
      </c>
    </row>
    <row r="16" spans="2:12" x14ac:dyDescent="0.2">
      <c r="B16" s="4678" t="s">
        <v>2329</v>
      </c>
      <c r="C16" s="4709">
        <v>2447</v>
      </c>
      <c r="D16" s="5087">
        <v>2434</v>
      </c>
      <c r="E16" s="4654">
        <v>-0.53126277073968708</v>
      </c>
      <c r="I16" s="59" t="s">
        <v>184</v>
      </c>
      <c r="J16" s="5088">
        <v>22079</v>
      </c>
      <c r="K16" s="5089">
        <v>19352</v>
      </c>
      <c r="L16" s="4654">
        <v>-12.351102857919301</v>
      </c>
    </row>
    <row r="17" spans="2:26" x14ac:dyDescent="0.2">
      <c r="B17" s="4678" t="s">
        <v>2196</v>
      </c>
      <c r="C17" s="4709">
        <v>622</v>
      </c>
      <c r="D17" s="5087">
        <v>646</v>
      </c>
      <c r="E17" s="4654">
        <v>3.858520900321551</v>
      </c>
      <c r="I17" s="55" t="s">
        <v>185</v>
      </c>
      <c r="J17" s="5091">
        <v>23068</v>
      </c>
      <c r="K17" s="5092">
        <v>23391</v>
      </c>
      <c r="L17" s="4654">
        <v>1.400208080457773</v>
      </c>
    </row>
    <row r="18" spans="2:26" x14ac:dyDescent="0.2">
      <c r="B18" s="4678" t="s">
        <v>2190</v>
      </c>
      <c r="C18" s="4679">
        <v>126</v>
      </c>
      <c r="D18" s="5087">
        <v>123</v>
      </c>
      <c r="E18" s="4654">
        <v>-2.3809523809523796</v>
      </c>
      <c r="I18" s="55" t="s">
        <v>186</v>
      </c>
      <c r="J18" s="5091">
        <v>23034</v>
      </c>
      <c r="K18" s="5092">
        <v>19430</v>
      </c>
      <c r="L18" s="4654">
        <v>-15.646435703742284</v>
      </c>
    </row>
    <row r="19" spans="2:26" ht="13.5" thickBot="1" x14ac:dyDescent="0.25">
      <c r="B19" s="4712" t="s">
        <v>2330</v>
      </c>
      <c r="C19" s="4713">
        <v>4026</v>
      </c>
      <c r="D19" s="5098">
        <v>3688</v>
      </c>
      <c r="E19" s="4813">
        <v>-8.3954297069051194</v>
      </c>
      <c r="I19" s="55" t="s">
        <v>187</v>
      </c>
      <c r="J19" s="5091">
        <v>13095</v>
      </c>
      <c r="K19" s="5092">
        <v>13223</v>
      </c>
      <c r="L19" s="4654">
        <v>0.97747231767850451</v>
      </c>
    </row>
    <row r="20" spans="2:26" x14ac:dyDescent="0.2">
      <c r="B20" s="5081" t="s">
        <v>2331</v>
      </c>
      <c r="C20" s="5082">
        <v>32022</v>
      </c>
      <c r="D20" s="5083">
        <v>36259</v>
      </c>
      <c r="E20" s="4635">
        <v>13.231528324277051</v>
      </c>
      <c r="I20" s="55" t="s">
        <v>188</v>
      </c>
      <c r="J20" s="5091">
        <v>16673</v>
      </c>
      <c r="K20" s="5092">
        <v>17609</v>
      </c>
      <c r="L20" s="4654">
        <v>5.6138667306423429</v>
      </c>
    </row>
    <row r="21" spans="2:26" x14ac:dyDescent="0.2">
      <c r="B21" s="4678" t="s">
        <v>2332</v>
      </c>
      <c r="C21" s="4642">
        <v>2196</v>
      </c>
      <c r="D21" s="5087">
        <v>2543</v>
      </c>
      <c r="E21" s="4654">
        <v>15.801457194899825</v>
      </c>
      <c r="I21" s="55" t="s">
        <v>189</v>
      </c>
      <c r="J21" s="5091">
        <v>11917</v>
      </c>
      <c r="K21" s="5092">
        <v>9708</v>
      </c>
      <c r="L21" s="4654">
        <v>-18.536544432323581</v>
      </c>
    </row>
    <row r="22" spans="2:26" s="4582" customFormat="1" x14ac:dyDescent="0.2">
      <c r="B22" s="4687" t="s">
        <v>2333</v>
      </c>
      <c r="C22" s="4694">
        <v>11352</v>
      </c>
      <c r="D22" s="5102">
        <v>13243</v>
      </c>
      <c r="E22" s="4654">
        <v>16.657857646229729</v>
      </c>
      <c r="F22" s="4494"/>
      <c r="G22" s="4494"/>
      <c r="H22" s="4494"/>
      <c r="I22" s="36" t="s">
        <v>190</v>
      </c>
      <c r="J22" s="5091">
        <v>15001</v>
      </c>
      <c r="K22" s="5103">
        <v>14133</v>
      </c>
      <c r="L22" s="4654">
        <v>-5.7862809146056975</v>
      </c>
      <c r="M22" s="4494"/>
      <c r="N22" s="4494"/>
      <c r="O22" s="4494"/>
      <c r="P22" s="4494"/>
      <c r="Q22" s="4494"/>
      <c r="R22" s="4494"/>
      <c r="S22" s="4494"/>
      <c r="T22" s="4494"/>
      <c r="U22" s="4494"/>
      <c r="V22" s="4494"/>
      <c r="W22" s="4494"/>
      <c r="X22" s="4494"/>
      <c r="Y22" s="4494"/>
      <c r="Z22" s="4494"/>
    </row>
    <row r="23" spans="2:26" s="4582" customFormat="1" x14ac:dyDescent="0.2">
      <c r="B23" s="4687" t="s">
        <v>2334</v>
      </c>
      <c r="C23" s="4694">
        <v>7548</v>
      </c>
      <c r="D23" s="5102">
        <v>8532</v>
      </c>
      <c r="E23" s="4654">
        <v>13.036565977742455</v>
      </c>
      <c r="F23" s="4494"/>
      <c r="G23" s="4494"/>
      <c r="H23" s="4494"/>
      <c r="I23" s="36" t="s">
        <v>191</v>
      </c>
      <c r="J23" s="5091">
        <v>22257</v>
      </c>
      <c r="K23" s="5103">
        <v>21045</v>
      </c>
      <c r="L23" s="4654">
        <v>-5.4454778272004347</v>
      </c>
      <c r="M23" s="4494"/>
      <c r="N23" s="4494"/>
      <c r="O23" s="4494"/>
      <c r="P23" s="4494"/>
      <c r="Q23" s="4494"/>
      <c r="R23" s="4494"/>
      <c r="S23" s="4494"/>
      <c r="T23" s="4494"/>
      <c r="U23" s="4494"/>
      <c r="V23" s="4494"/>
      <c r="W23" s="4494"/>
      <c r="X23" s="4494"/>
      <c r="Y23" s="4494"/>
      <c r="Z23" s="4494"/>
    </row>
    <row r="24" spans="2:26" s="4582" customFormat="1" ht="13.5" thickBot="1" x14ac:dyDescent="0.25">
      <c r="B24" s="4687" t="s">
        <v>2335</v>
      </c>
      <c r="C24" s="5104">
        <v>6107</v>
      </c>
      <c r="D24" s="5102">
        <v>7010</v>
      </c>
      <c r="E24" s="4619">
        <v>14.786310790895698</v>
      </c>
      <c r="F24" s="4494"/>
      <c r="G24" s="4494"/>
      <c r="H24" s="4494"/>
      <c r="I24" s="5105" t="s">
        <v>192</v>
      </c>
      <c r="J24" s="5093">
        <v>15693</v>
      </c>
      <c r="K24" s="5106">
        <v>16176</v>
      </c>
      <c r="L24" s="4725">
        <v>3.0778053909386216</v>
      </c>
      <c r="M24" s="4494"/>
      <c r="N24" s="4494"/>
      <c r="O24" s="4494"/>
      <c r="P24" s="4494"/>
      <c r="Q24" s="4494"/>
      <c r="R24" s="4494"/>
      <c r="S24" s="4494"/>
      <c r="T24" s="4494"/>
      <c r="U24" s="4494"/>
      <c r="V24" s="4494"/>
      <c r="W24" s="4494"/>
      <c r="X24" s="4494"/>
      <c r="Y24" s="4494"/>
      <c r="Z24" s="4494"/>
    </row>
    <row r="25" spans="2:26" s="4582" customFormat="1" ht="13.5" thickBot="1" x14ac:dyDescent="0.25">
      <c r="B25" s="4687" t="s">
        <v>2336</v>
      </c>
      <c r="C25" s="5107">
        <v>164</v>
      </c>
      <c r="D25" s="5108">
        <v>165</v>
      </c>
      <c r="E25" s="4601">
        <v>0.60975609756097526</v>
      </c>
      <c r="F25" s="4494"/>
      <c r="G25" s="4494"/>
      <c r="H25" s="4494"/>
      <c r="I25" s="5109" t="s">
        <v>2337</v>
      </c>
      <c r="J25" s="5110">
        <v>9282</v>
      </c>
      <c r="K25" s="5111">
        <v>7143</v>
      </c>
      <c r="L25" s="4629">
        <v>-23.044602456367159</v>
      </c>
      <c r="M25" s="4494"/>
      <c r="N25" s="4494"/>
      <c r="O25" s="4494"/>
      <c r="P25" s="4494"/>
      <c r="Q25" s="4494"/>
      <c r="R25" s="4494"/>
      <c r="S25" s="4494"/>
      <c r="T25" s="4494"/>
      <c r="U25" s="4494"/>
      <c r="V25" s="4494"/>
      <c r="W25" s="4494"/>
      <c r="X25" s="4494"/>
      <c r="Y25" s="4494"/>
      <c r="Z25" s="4494"/>
    </row>
    <row r="26" spans="2:26" ht="13.5" thickBot="1" x14ac:dyDescent="0.25">
      <c r="B26" s="4712" t="s">
        <v>2338</v>
      </c>
      <c r="C26" s="5112">
        <v>2463</v>
      </c>
      <c r="D26" s="5113">
        <v>2372</v>
      </c>
      <c r="E26" s="4725">
        <v>-3.6946812829882276</v>
      </c>
      <c r="I26" s="5114" t="s">
        <v>14</v>
      </c>
      <c r="J26" s="4896">
        <v>693668</v>
      </c>
      <c r="K26" s="5111">
        <v>656007</v>
      </c>
      <c r="L26" s="4629">
        <v>-5.4292543406932481</v>
      </c>
    </row>
    <row r="27" spans="2:26" ht="13.5" thickBot="1" x14ac:dyDescent="0.25">
      <c r="B27" s="5019" t="s">
        <v>2339</v>
      </c>
      <c r="C27" s="5101">
        <v>2192</v>
      </c>
      <c r="D27" s="5098">
        <v>2394</v>
      </c>
      <c r="E27" s="4645">
        <v>9.2153284671532987</v>
      </c>
    </row>
    <row r="28" spans="2:26" x14ac:dyDescent="0.2">
      <c r="B28" s="5115" t="s">
        <v>2197</v>
      </c>
      <c r="C28" s="4858">
        <v>40532</v>
      </c>
      <c r="D28" s="5083">
        <v>44115</v>
      </c>
      <c r="E28" s="4635">
        <v>8.8399289450310903</v>
      </c>
    </row>
    <row r="29" spans="2:26" x14ac:dyDescent="0.2">
      <c r="B29" s="5116" t="s">
        <v>2340</v>
      </c>
      <c r="C29" s="5117">
        <v>5340</v>
      </c>
      <c r="D29" s="5087">
        <v>4830</v>
      </c>
      <c r="E29" s="4654">
        <v>-9.5505617977528061</v>
      </c>
    </row>
    <row r="30" spans="2:26" x14ac:dyDescent="0.2">
      <c r="B30" s="5116" t="s">
        <v>2341</v>
      </c>
      <c r="C30" s="5118">
        <v>6573</v>
      </c>
      <c r="D30" s="5087">
        <v>5792</v>
      </c>
      <c r="E30" s="4654">
        <v>-11.881941274912521</v>
      </c>
    </row>
    <row r="31" spans="2:26" x14ac:dyDescent="0.2">
      <c r="B31" s="5116" t="s">
        <v>2342</v>
      </c>
      <c r="C31" s="5118">
        <v>4046</v>
      </c>
      <c r="D31" s="5087">
        <v>3986</v>
      </c>
      <c r="E31" s="4654">
        <v>-1.4829461196243159</v>
      </c>
    </row>
    <row r="32" spans="2:26" x14ac:dyDescent="0.2">
      <c r="B32" s="5119" t="s">
        <v>2343</v>
      </c>
      <c r="C32" s="5118">
        <v>4562</v>
      </c>
      <c r="D32" s="5087">
        <v>4819</v>
      </c>
      <c r="E32" s="4654">
        <v>5.6334940815431906</v>
      </c>
    </row>
    <row r="33" spans="2:26" x14ac:dyDescent="0.2">
      <c r="B33" s="5116" t="s">
        <v>2344</v>
      </c>
      <c r="C33" s="5118">
        <v>8217</v>
      </c>
      <c r="D33" s="5087">
        <v>8190</v>
      </c>
      <c r="E33" s="4654">
        <v>-0.32858707557502953</v>
      </c>
    </row>
    <row r="34" spans="2:26" x14ac:dyDescent="0.2">
      <c r="B34" s="5119" t="s">
        <v>2345</v>
      </c>
      <c r="C34" s="5118">
        <v>16123</v>
      </c>
      <c r="D34" s="5087">
        <v>15446</v>
      </c>
      <c r="E34" s="4654">
        <v>-4.1989704149351894</v>
      </c>
    </row>
    <row r="35" spans="2:26" x14ac:dyDescent="0.2">
      <c r="B35" s="5116" t="s">
        <v>2346</v>
      </c>
      <c r="C35" s="5118">
        <v>4027</v>
      </c>
      <c r="D35" s="5087">
        <v>3920</v>
      </c>
      <c r="E35" s="4654">
        <v>-2.6570648125155145</v>
      </c>
    </row>
    <row r="36" spans="2:26" x14ac:dyDescent="0.2">
      <c r="B36" s="5116" t="s">
        <v>2347</v>
      </c>
      <c r="C36" s="5118">
        <v>77833</v>
      </c>
      <c r="D36" s="5113">
        <v>73880</v>
      </c>
      <c r="E36" s="4654">
        <v>-5.078822607377333</v>
      </c>
    </row>
    <row r="37" spans="2:26" x14ac:dyDescent="0.2">
      <c r="B37" s="5116" t="s">
        <v>2348</v>
      </c>
      <c r="C37" s="5118">
        <v>4115</v>
      </c>
      <c r="D37" s="5113">
        <v>5108</v>
      </c>
      <c r="E37" s="4654">
        <v>24.131227217496971</v>
      </c>
    </row>
    <row r="38" spans="2:26" x14ac:dyDescent="0.2">
      <c r="B38" s="5120" t="s">
        <v>2349</v>
      </c>
      <c r="C38" s="5118">
        <v>57664</v>
      </c>
      <c r="D38" s="5102">
        <v>53507</v>
      </c>
      <c r="E38" s="4654">
        <v>-7.2090038845726951</v>
      </c>
    </row>
    <row r="39" spans="2:26" x14ac:dyDescent="0.2">
      <c r="B39" s="5121" t="s">
        <v>2350</v>
      </c>
      <c r="C39" s="5122">
        <v>46251</v>
      </c>
      <c r="D39" s="5113">
        <v>40091</v>
      </c>
      <c r="E39" s="4654">
        <v>-13.318630948520024</v>
      </c>
    </row>
    <row r="40" spans="2:26" x14ac:dyDescent="0.2">
      <c r="B40" s="5120" t="s">
        <v>2351</v>
      </c>
      <c r="C40" s="4876">
        <v>3471</v>
      </c>
      <c r="D40" s="5113">
        <v>3132</v>
      </c>
      <c r="E40" s="4654">
        <v>-9.7666378565254917</v>
      </c>
    </row>
    <row r="41" spans="2:26" s="5125" customFormat="1" ht="13.5" thickBot="1" x14ac:dyDescent="0.25">
      <c r="B41" s="5123" t="s">
        <v>8</v>
      </c>
      <c r="C41" s="5124">
        <v>91314</v>
      </c>
      <c r="D41" s="5098">
        <v>92015</v>
      </c>
      <c r="E41" s="4813">
        <v>0.76768074993975688</v>
      </c>
      <c r="F41" s="4494"/>
      <c r="G41" s="4494"/>
      <c r="H41" s="4494"/>
      <c r="I41" s="4494"/>
      <c r="J41" s="4494"/>
      <c r="K41" s="4494"/>
      <c r="L41" s="4494"/>
      <c r="M41" s="4494"/>
      <c r="N41" s="4494"/>
      <c r="O41" s="4494"/>
      <c r="P41" s="4494"/>
      <c r="Q41" s="4494"/>
      <c r="R41" s="4494"/>
      <c r="S41" s="4494"/>
      <c r="T41" s="4494"/>
      <c r="U41" s="4494"/>
      <c r="V41" s="4494"/>
      <c r="W41" s="4494"/>
      <c r="X41" s="4494"/>
      <c r="Y41" s="4494"/>
      <c r="Z41" s="4494"/>
    </row>
    <row r="42" spans="2:26" ht="13.5" thickBot="1" x14ac:dyDescent="0.25">
      <c r="B42" s="5126" t="s">
        <v>14</v>
      </c>
      <c r="C42" s="5127">
        <v>693668</v>
      </c>
      <c r="D42" s="5111">
        <v>656007</v>
      </c>
      <c r="E42" s="4629">
        <v>-5.4292543406932481</v>
      </c>
    </row>
  </sheetData>
  <mergeCells count="4">
    <mergeCell ref="B3:B4"/>
    <mergeCell ref="C3:E3"/>
    <mergeCell ref="I3:I4"/>
    <mergeCell ref="J3:L3"/>
  </mergeCell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51"/>
  <sheetViews>
    <sheetView topLeftCell="A16" workbookViewId="0">
      <selection activeCell="N45" sqref="N45"/>
    </sheetView>
  </sheetViews>
  <sheetFormatPr defaultRowHeight="12.75" x14ac:dyDescent="0.2"/>
  <cols>
    <col min="1" max="1" width="9.140625" style="4494"/>
    <col min="2" max="2" width="8" style="4494" customWidth="1"/>
    <col min="3" max="6" width="8.7109375" style="4494" customWidth="1"/>
    <col min="7" max="7" width="1.7109375" style="4494" customWidth="1"/>
    <col min="8" max="8" width="8" style="4494" customWidth="1"/>
    <col min="9" max="12" width="8.7109375" style="4494" customWidth="1"/>
    <col min="13" max="13" width="9.140625" style="4494"/>
    <col min="14" max="14" width="10.85546875" style="4494" customWidth="1"/>
    <col min="15" max="18" width="8.7109375" style="4494" customWidth="1"/>
    <col min="19" max="19" width="1.7109375" style="4494" customWidth="1"/>
    <col min="20" max="20" width="10.42578125" style="4494" customWidth="1"/>
    <col min="21" max="24" width="8.7109375" style="4494" customWidth="1"/>
    <col min="25" max="16384" width="9.140625" style="4494"/>
  </cols>
  <sheetData>
    <row r="1" spans="2:12" x14ac:dyDescent="0.2">
      <c r="B1" s="4757" t="s">
        <v>2352</v>
      </c>
    </row>
    <row r="2" spans="2:12" ht="13.5" thickBot="1" x14ac:dyDescent="0.25">
      <c r="B2" s="4757"/>
    </row>
    <row r="3" spans="2:12" x14ac:dyDescent="0.2">
      <c r="B3" s="5128"/>
      <c r="C3" s="5129" t="s">
        <v>2353</v>
      </c>
      <c r="D3" s="5130"/>
      <c r="E3" s="5130"/>
      <c r="F3" s="5131"/>
      <c r="G3" s="4625"/>
      <c r="H3" s="5132"/>
      <c r="I3" s="5129" t="s">
        <v>2354</v>
      </c>
      <c r="J3" s="5130"/>
      <c r="K3" s="5130"/>
      <c r="L3" s="5131"/>
    </row>
    <row r="4" spans="2:12" x14ac:dyDescent="0.2">
      <c r="B4" s="5133" t="s">
        <v>58</v>
      </c>
      <c r="C4" s="5134" t="s">
        <v>59</v>
      </c>
      <c r="D4" s="5135"/>
      <c r="E4" s="5134" t="s">
        <v>60</v>
      </c>
      <c r="F4" s="5135"/>
      <c r="G4" s="4625"/>
      <c r="H4" s="5133" t="s">
        <v>58</v>
      </c>
      <c r="I4" s="5134" t="s">
        <v>59</v>
      </c>
      <c r="J4" s="5135"/>
      <c r="K4" s="5134" t="s">
        <v>60</v>
      </c>
      <c r="L4" s="5135"/>
    </row>
    <row r="5" spans="2:12" ht="13.5" thickBot="1" x14ac:dyDescent="0.25">
      <c r="B5" s="5136"/>
      <c r="C5" s="5137" t="s">
        <v>1</v>
      </c>
      <c r="D5" s="5138" t="s">
        <v>2360</v>
      </c>
      <c r="E5" s="5137" t="s">
        <v>1</v>
      </c>
      <c r="F5" s="5138" t="s">
        <v>2360</v>
      </c>
      <c r="G5" s="4625"/>
      <c r="H5" s="5139"/>
      <c r="I5" s="5137" t="s">
        <v>1</v>
      </c>
      <c r="J5" s="5138" t="s">
        <v>2360</v>
      </c>
      <c r="K5" s="5137" t="s">
        <v>1</v>
      </c>
      <c r="L5" s="5138" t="s">
        <v>2360</v>
      </c>
    </row>
    <row r="6" spans="2:12" x14ac:dyDescent="0.2">
      <c r="B6" s="5140" t="s">
        <v>72</v>
      </c>
      <c r="C6" s="5141">
        <v>1452</v>
      </c>
      <c r="D6" s="5142">
        <v>1560</v>
      </c>
      <c r="E6" s="4675">
        <v>1452</v>
      </c>
      <c r="F6" s="5143">
        <v>1560</v>
      </c>
      <c r="G6" s="4625"/>
      <c r="H6" s="5140" t="s">
        <v>72</v>
      </c>
      <c r="I6" s="5144">
        <v>491</v>
      </c>
      <c r="J6" s="5145">
        <v>539</v>
      </c>
      <c r="K6" s="4675">
        <v>491</v>
      </c>
      <c r="L6" s="5143">
        <v>539</v>
      </c>
    </row>
    <row r="7" spans="2:12" x14ac:dyDescent="0.2">
      <c r="B7" s="4865" t="s">
        <v>73</v>
      </c>
      <c r="C7" s="5146">
        <v>1371</v>
      </c>
      <c r="D7" s="5147">
        <v>1512</v>
      </c>
      <c r="E7" s="4746">
        <v>2823</v>
      </c>
      <c r="F7" s="5148">
        <v>3072</v>
      </c>
      <c r="G7" s="4581"/>
      <c r="H7" s="4865" t="s">
        <v>73</v>
      </c>
      <c r="I7" s="5149">
        <v>497</v>
      </c>
      <c r="J7" s="5150">
        <v>513</v>
      </c>
      <c r="K7" s="4746">
        <v>988</v>
      </c>
      <c r="L7" s="5148">
        <v>1052</v>
      </c>
    </row>
    <row r="8" spans="2:12" x14ac:dyDescent="0.2">
      <c r="B8" s="4865" t="s">
        <v>74</v>
      </c>
      <c r="C8" s="5146">
        <v>1515</v>
      </c>
      <c r="D8" s="5147">
        <v>1602</v>
      </c>
      <c r="E8" s="4746">
        <v>4338</v>
      </c>
      <c r="F8" s="5148">
        <v>4674</v>
      </c>
      <c r="G8" s="4581"/>
      <c r="H8" s="4865" t="s">
        <v>74</v>
      </c>
      <c r="I8" s="5149">
        <v>597</v>
      </c>
      <c r="J8" s="5151">
        <v>661</v>
      </c>
      <c r="K8" s="4746">
        <v>1585</v>
      </c>
      <c r="L8" s="5148">
        <v>1713</v>
      </c>
    </row>
    <row r="9" spans="2:12" x14ac:dyDescent="0.2">
      <c r="B9" s="4865" t="s">
        <v>75</v>
      </c>
      <c r="C9" s="5146">
        <v>1596</v>
      </c>
      <c r="D9" s="5147">
        <v>1808</v>
      </c>
      <c r="E9" s="4746">
        <v>5934</v>
      </c>
      <c r="F9" s="5148">
        <v>6482</v>
      </c>
      <c r="G9" s="4581"/>
      <c r="H9" s="4865" t="s">
        <v>75</v>
      </c>
      <c r="I9" s="5149">
        <v>569</v>
      </c>
      <c r="J9" s="5151">
        <v>682</v>
      </c>
      <c r="K9" s="4746">
        <v>2154</v>
      </c>
      <c r="L9" s="5148">
        <v>2395</v>
      </c>
    </row>
    <row r="10" spans="2:12" x14ac:dyDescent="0.2">
      <c r="B10" s="4865" t="s">
        <v>76</v>
      </c>
      <c r="C10" s="5146">
        <v>1747</v>
      </c>
      <c r="D10" s="5147">
        <v>1869</v>
      </c>
      <c r="E10" s="4746">
        <v>7681</v>
      </c>
      <c r="F10" s="5148">
        <v>8351</v>
      </c>
      <c r="G10" s="4581"/>
      <c r="H10" s="4865" t="s">
        <v>76</v>
      </c>
      <c r="I10" s="5149">
        <v>789</v>
      </c>
      <c r="J10" s="5151">
        <v>917</v>
      </c>
      <c r="K10" s="4746">
        <v>2943</v>
      </c>
      <c r="L10" s="5148">
        <v>3312</v>
      </c>
    </row>
    <row r="11" spans="2:12" x14ac:dyDescent="0.2">
      <c r="B11" s="4865" t="s">
        <v>77</v>
      </c>
      <c r="C11" s="5146">
        <v>1974</v>
      </c>
      <c r="D11" s="5147">
        <v>1974</v>
      </c>
      <c r="E11" s="5152">
        <v>9655</v>
      </c>
      <c r="F11" s="5153">
        <v>10325</v>
      </c>
      <c r="G11" s="5154"/>
      <c r="H11" s="4865" t="s">
        <v>77</v>
      </c>
      <c r="I11" s="5149">
        <v>922</v>
      </c>
      <c r="J11" s="5151">
        <v>1021</v>
      </c>
      <c r="K11" s="5152">
        <v>3865</v>
      </c>
      <c r="L11" s="5153">
        <v>4333</v>
      </c>
    </row>
    <row r="12" spans="2:12" x14ac:dyDescent="0.2">
      <c r="B12" s="4865" t="s">
        <v>78</v>
      </c>
      <c r="C12" s="5155">
        <v>2252</v>
      </c>
      <c r="D12" s="5150">
        <v>2287</v>
      </c>
      <c r="E12" s="5012">
        <v>11907</v>
      </c>
      <c r="F12" s="5156">
        <v>12612</v>
      </c>
      <c r="G12" s="4625"/>
      <c r="H12" s="4869" t="s">
        <v>78</v>
      </c>
      <c r="I12" s="5157">
        <v>1056</v>
      </c>
      <c r="J12" s="5158">
        <v>1125</v>
      </c>
      <c r="K12" s="4722">
        <v>4921</v>
      </c>
      <c r="L12" s="5156">
        <v>5458</v>
      </c>
    </row>
    <row r="13" spans="2:12" x14ac:dyDescent="0.2">
      <c r="B13" s="5159" t="s">
        <v>79</v>
      </c>
      <c r="C13" s="5160">
        <v>2363</v>
      </c>
      <c r="D13" s="5161">
        <v>2189</v>
      </c>
      <c r="E13" s="4746">
        <v>14270</v>
      </c>
      <c r="F13" s="5162">
        <v>14801</v>
      </c>
      <c r="G13" s="4625"/>
      <c r="H13" s="5159" t="s">
        <v>79</v>
      </c>
      <c r="I13" s="5163">
        <v>1030</v>
      </c>
      <c r="J13" s="5164">
        <v>1129</v>
      </c>
      <c r="K13" s="5165">
        <v>5951</v>
      </c>
      <c r="L13" s="5162">
        <v>6587</v>
      </c>
    </row>
    <row r="14" spans="2:12" x14ac:dyDescent="0.2">
      <c r="B14" s="4865" t="s">
        <v>80</v>
      </c>
      <c r="C14" s="5146">
        <v>2032</v>
      </c>
      <c r="D14" s="5147">
        <v>2019</v>
      </c>
      <c r="E14" s="4746">
        <v>16302</v>
      </c>
      <c r="F14" s="5148">
        <v>16820</v>
      </c>
      <c r="G14" s="5166"/>
      <c r="H14" s="4865" t="s">
        <v>80</v>
      </c>
      <c r="I14" s="5149">
        <v>867</v>
      </c>
      <c r="J14" s="5151">
        <v>915</v>
      </c>
      <c r="K14" s="4746">
        <v>6818</v>
      </c>
      <c r="L14" s="5148">
        <v>7502</v>
      </c>
    </row>
    <row r="15" spans="2:12" x14ac:dyDescent="0.2">
      <c r="B15" s="4869" t="s">
        <v>81</v>
      </c>
      <c r="C15" s="5155">
        <v>2018</v>
      </c>
      <c r="D15" s="5150">
        <v>1859</v>
      </c>
      <c r="E15" s="4746">
        <v>18320</v>
      </c>
      <c r="F15" s="5167">
        <v>18679</v>
      </c>
      <c r="G15" s="4625"/>
      <c r="H15" s="4869" t="s">
        <v>81</v>
      </c>
      <c r="I15" s="5157">
        <v>780</v>
      </c>
      <c r="J15" s="5158">
        <v>872</v>
      </c>
      <c r="K15" s="4681">
        <v>7598</v>
      </c>
      <c r="L15" s="5167">
        <v>8374</v>
      </c>
    </row>
    <row r="16" spans="2:12" x14ac:dyDescent="0.2">
      <c r="B16" s="4869" t="s">
        <v>82</v>
      </c>
      <c r="C16" s="5155">
        <v>1772</v>
      </c>
      <c r="D16" s="5150">
        <v>1730</v>
      </c>
      <c r="E16" s="4746">
        <v>20092</v>
      </c>
      <c r="F16" s="5167">
        <v>20409</v>
      </c>
      <c r="G16" s="4625"/>
      <c r="H16" s="4869" t="s">
        <v>82</v>
      </c>
      <c r="I16" s="5157">
        <v>563</v>
      </c>
      <c r="J16" s="5158">
        <v>639</v>
      </c>
      <c r="K16" s="4681">
        <v>8161</v>
      </c>
      <c r="L16" s="5167">
        <v>9013</v>
      </c>
    </row>
    <row r="17" spans="2:28" ht="13.5" thickBot="1" x14ac:dyDescent="0.25">
      <c r="B17" s="4885" t="s">
        <v>83</v>
      </c>
      <c r="C17" s="5168">
        <v>2230</v>
      </c>
      <c r="D17" s="5169">
        <v>2147</v>
      </c>
      <c r="E17" s="5170">
        <v>22322</v>
      </c>
      <c r="F17" s="5171">
        <v>22556</v>
      </c>
      <c r="G17" s="4625"/>
      <c r="H17" s="4885" t="s">
        <v>83</v>
      </c>
      <c r="I17" s="5172">
        <v>682</v>
      </c>
      <c r="J17" s="5173">
        <v>749</v>
      </c>
      <c r="K17" s="5174">
        <v>8843</v>
      </c>
      <c r="L17" s="4887">
        <v>9762</v>
      </c>
    </row>
    <row r="18" spans="2:28" x14ac:dyDescent="0.2">
      <c r="B18" s="4625"/>
      <c r="C18" s="4625"/>
      <c r="D18" s="5175"/>
      <c r="E18" s="5175"/>
      <c r="F18" s="5176"/>
      <c r="G18" s="4625"/>
      <c r="H18" s="4625"/>
      <c r="I18" s="4625"/>
      <c r="J18" s="4625"/>
      <c r="K18" s="5175"/>
      <c r="L18" s="5176"/>
    </row>
    <row r="19" spans="2:28" ht="13.5" thickBot="1" x14ac:dyDescent="0.25">
      <c r="B19" s="4625"/>
      <c r="C19" s="4625"/>
      <c r="D19" s="4625"/>
      <c r="E19" s="4625"/>
      <c r="F19" s="5175"/>
      <c r="G19" s="4625"/>
      <c r="H19" s="4625"/>
      <c r="I19" s="4625"/>
      <c r="J19" s="4625"/>
      <c r="K19" s="4625"/>
      <c r="L19" s="5175"/>
    </row>
    <row r="20" spans="2:28" x14ac:dyDescent="0.2">
      <c r="B20" s="5128"/>
      <c r="C20" s="5129" t="s">
        <v>2355</v>
      </c>
      <c r="D20" s="5130"/>
      <c r="E20" s="5130"/>
      <c r="F20" s="5131"/>
      <c r="G20" s="4625"/>
      <c r="H20" s="5128"/>
      <c r="I20" s="5129" t="s">
        <v>2356</v>
      </c>
      <c r="J20" s="5130"/>
      <c r="K20" s="5130"/>
      <c r="L20" s="5131"/>
    </row>
    <row r="21" spans="2:28" x14ac:dyDescent="0.2">
      <c r="B21" s="5136" t="s">
        <v>58</v>
      </c>
      <c r="C21" s="5134" t="s">
        <v>59</v>
      </c>
      <c r="D21" s="5135"/>
      <c r="E21" s="5134" t="s">
        <v>60</v>
      </c>
      <c r="F21" s="5135"/>
      <c r="G21" s="4625"/>
      <c r="H21" s="5136" t="s">
        <v>58</v>
      </c>
      <c r="I21" s="5134" t="s">
        <v>59</v>
      </c>
      <c r="J21" s="5135"/>
      <c r="K21" s="5134" t="s">
        <v>60</v>
      </c>
      <c r="L21" s="5135"/>
    </row>
    <row r="22" spans="2:28" ht="13.5" thickBot="1" x14ac:dyDescent="0.25">
      <c r="B22" s="5136"/>
      <c r="C22" s="5137" t="s">
        <v>1</v>
      </c>
      <c r="D22" s="5138" t="s">
        <v>2360</v>
      </c>
      <c r="E22" s="5137" t="s">
        <v>1</v>
      </c>
      <c r="F22" s="5138" t="s">
        <v>2360</v>
      </c>
      <c r="G22" s="4625"/>
      <c r="H22" s="5136"/>
      <c r="I22" s="5137" t="s">
        <v>1</v>
      </c>
      <c r="J22" s="5138" t="s">
        <v>2360</v>
      </c>
      <c r="K22" s="5137" t="s">
        <v>1</v>
      </c>
      <c r="L22" s="5138" t="s">
        <v>2360</v>
      </c>
    </row>
    <row r="23" spans="2:28" x14ac:dyDescent="0.2">
      <c r="B23" s="5140" t="s">
        <v>72</v>
      </c>
      <c r="C23" s="5144">
        <v>14</v>
      </c>
      <c r="D23" s="5177">
        <v>16</v>
      </c>
      <c r="E23" s="4675">
        <v>14</v>
      </c>
      <c r="F23" s="5143">
        <v>16</v>
      </c>
      <c r="G23" s="4625"/>
      <c r="H23" s="5140" t="s">
        <v>72</v>
      </c>
      <c r="I23" s="5144">
        <v>14</v>
      </c>
      <c r="J23" s="5177">
        <v>18</v>
      </c>
      <c r="K23" s="4675">
        <v>14</v>
      </c>
      <c r="L23" s="5143">
        <v>18</v>
      </c>
    </row>
    <row r="24" spans="2:28" x14ac:dyDescent="0.2">
      <c r="B24" s="4865" t="s">
        <v>73</v>
      </c>
      <c r="C24" s="5149">
        <v>15</v>
      </c>
      <c r="D24" s="5151">
        <v>20</v>
      </c>
      <c r="E24" s="4746">
        <v>29</v>
      </c>
      <c r="F24" s="5178">
        <v>36</v>
      </c>
      <c r="G24" s="4581"/>
      <c r="H24" s="4865" t="s">
        <v>73</v>
      </c>
      <c r="I24" s="5149">
        <v>16</v>
      </c>
      <c r="J24" s="5151">
        <v>23</v>
      </c>
      <c r="K24" s="4746">
        <v>30</v>
      </c>
      <c r="L24" s="5178">
        <v>41</v>
      </c>
    </row>
    <row r="25" spans="2:28" x14ac:dyDescent="0.2">
      <c r="B25" s="4865" t="s">
        <v>74</v>
      </c>
      <c r="C25" s="5149">
        <v>10</v>
      </c>
      <c r="D25" s="5151">
        <v>9</v>
      </c>
      <c r="E25" s="4746">
        <v>39</v>
      </c>
      <c r="F25" s="5178">
        <v>45</v>
      </c>
      <c r="G25" s="4581"/>
      <c r="H25" s="4865" t="s">
        <v>74</v>
      </c>
      <c r="I25" s="5149">
        <v>15</v>
      </c>
      <c r="J25" s="5151">
        <v>10</v>
      </c>
      <c r="K25" s="4746">
        <v>45</v>
      </c>
      <c r="L25" s="5148">
        <v>51</v>
      </c>
    </row>
    <row r="26" spans="2:28" x14ac:dyDescent="0.2">
      <c r="B26" s="4865" t="s">
        <v>75</v>
      </c>
      <c r="C26" s="5149">
        <v>20</v>
      </c>
      <c r="D26" s="5151">
        <v>12</v>
      </c>
      <c r="E26" s="4746">
        <v>59</v>
      </c>
      <c r="F26" s="5148">
        <v>57</v>
      </c>
      <c r="G26" s="4581"/>
      <c r="H26" s="4865" t="s">
        <v>75</v>
      </c>
      <c r="I26" s="5149">
        <v>23</v>
      </c>
      <c r="J26" s="5151">
        <v>13</v>
      </c>
      <c r="K26" s="4746">
        <v>68</v>
      </c>
      <c r="L26" s="5148">
        <v>64</v>
      </c>
    </row>
    <row r="27" spans="2:28" x14ac:dyDescent="0.2">
      <c r="B27" s="4865" t="s">
        <v>76</v>
      </c>
      <c r="C27" s="5149">
        <v>24</v>
      </c>
      <c r="D27" s="5151">
        <v>14</v>
      </c>
      <c r="E27" s="4746">
        <v>83</v>
      </c>
      <c r="F27" s="5148">
        <v>71</v>
      </c>
      <c r="G27" s="4581"/>
      <c r="H27" s="4865" t="s">
        <v>76</v>
      </c>
      <c r="I27" s="5149">
        <v>25</v>
      </c>
      <c r="J27" s="5151">
        <v>16</v>
      </c>
      <c r="K27" s="4746">
        <v>93</v>
      </c>
      <c r="L27" s="5148">
        <v>80</v>
      </c>
    </row>
    <row r="28" spans="2:28" x14ac:dyDescent="0.2">
      <c r="B28" s="4865" t="s">
        <v>77</v>
      </c>
      <c r="C28" s="5149">
        <v>35</v>
      </c>
      <c r="D28" s="5151">
        <v>26</v>
      </c>
      <c r="E28" s="5152">
        <v>118</v>
      </c>
      <c r="F28" s="5153">
        <v>97</v>
      </c>
      <c r="G28" s="5179"/>
      <c r="H28" s="4865" t="s">
        <v>77</v>
      </c>
      <c r="I28" s="5149">
        <v>38</v>
      </c>
      <c r="J28" s="5151">
        <v>28</v>
      </c>
      <c r="K28" s="5152">
        <v>131</v>
      </c>
      <c r="L28" s="5153">
        <v>108</v>
      </c>
    </row>
    <row r="29" spans="2:28" x14ac:dyDescent="0.2">
      <c r="B29" s="4869" t="s">
        <v>78</v>
      </c>
      <c r="C29" s="5157">
        <v>25</v>
      </c>
      <c r="D29" s="5158">
        <v>25</v>
      </c>
      <c r="E29" s="5012">
        <v>143</v>
      </c>
      <c r="F29" s="5156">
        <v>122</v>
      </c>
      <c r="G29" s="4625"/>
      <c r="H29" s="4869" t="s">
        <v>78</v>
      </c>
      <c r="I29" s="5157">
        <v>35</v>
      </c>
      <c r="J29" s="5158">
        <v>27</v>
      </c>
      <c r="K29" s="5012">
        <v>166</v>
      </c>
      <c r="L29" s="5156">
        <v>135</v>
      </c>
    </row>
    <row r="30" spans="2:28" x14ac:dyDescent="0.2">
      <c r="B30" s="5159" t="s">
        <v>79</v>
      </c>
      <c r="C30" s="5163">
        <v>31</v>
      </c>
      <c r="D30" s="5164">
        <v>33</v>
      </c>
      <c r="E30" s="4746">
        <v>174</v>
      </c>
      <c r="F30" s="5162">
        <v>155</v>
      </c>
      <c r="G30" s="5180"/>
      <c r="H30" s="5159" t="s">
        <v>79</v>
      </c>
      <c r="I30" s="5163">
        <v>32</v>
      </c>
      <c r="J30" s="5164">
        <v>46</v>
      </c>
      <c r="K30" s="4746">
        <v>198</v>
      </c>
      <c r="L30" s="5162">
        <v>181</v>
      </c>
    </row>
    <row r="31" spans="2:28" s="4582" customFormat="1" x14ac:dyDescent="0.2">
      <c r="B31" s="4865" t="s">
        <v>80</v>
      </c>
      <c r="C31" s="5149">
        <v>31</v>
      </c>
      <c r="D31" s="5151">
        <v>23</v>
      </c>
      <c r="E31" s="4746">
        <v>205</v>
      </c>
      <c r="F31" s="5148">
        <v>178</v>
      </c>
      <c r="G31" s="4581"/>
      <c r="H31" s="4865" t="s">
        <v>80</v>
      </c>
      <c r="I31" s="5149">
        <v>32</v>
      </c>
      <c r="J31" s="5151">
        <v>26</v>
      </c>
      <c r="K31" s="4746">
        <v>230</v>
      </c>
      <c r="L31" s="5148">
        <v>207</v>
      </c>
      <c r="M31" s="4494"/>
      <c r="N31" s="4494"/>
      <c r="O31" s="4494"/>
      <c r="P31" s="4494"/>
      <c r="Q31" s="4494"/>
      <c r="R31" s="4494"/>
      <c r="S31" s="4494"/>
      <c r="T31" s="4494"/>
      <c r="U31" s="4494"/>
      <c r="V31" s="4494"/>
      <c r="W31" s="4494"/>
      <c r="X31" s="4494"/>
      <c r="Y31" s="4494"/>
      <c r="Z31" s="4494"/>
      <c r="AA31" s="4494"/>
      <c r="AB31" s="4494"/>
    </row>
    <row r="32" spans="2:28" x14ac:dyDescent="0.2">
      <c r="B32" s="4869" t="s">
        <v>81</v>
      </c>
      <c r="C32" s="5157">
        <v>28</v>
      </c>
      <c r="D32" s="5158">
        <v>28</v>
      </c>
      <c r="E32" s="4746">
        <v>233</v>
      </c>
      <c r="F32" s="5167">
        <v>206</v>
      </c>
      <c r="G32" s="4625"/>
      <c r="H32" s="4869" t="s">
        <v>81</v>
      </c>
      <c r="I32" s="5157">
        <v>30</v>
      </c>
      <c r="J32" s="5158">
        <v>30</v>
      </c>
      <c r="K32" s="4746">
        <v>260</v>
      </c>
      <c r="L32" s="5167">
        <v>237</v>
      </c>
    </row>
    <row r="33" spans="2:12" x14ac:dyDescent="0.2">
      <c r="B33" s="4869" t="s">
        <v>82</v>
      </c>
      <c r="C33" s="5157">
        <v>15</v>
      </c>
      <c r="D33" s="5158">
        <v>16</v>
      </c>
      <c r="E33" s="4746">
        <v>248</v>
      </c>
      <c r="F33" s="5167">
        <v>222</v>
      </c>
      <c r="G33" s="4625"/>
      <c r="H33" s="4869" t="s">
        <v>82</v>
      </c>
      <c r="I33" s="5157">
        <v>15</v>
      </c>
      <c r="J33" s="5158">
        <v>17</v>
      </c>
      <c r="K33" s="4746">
        <v>275</v>
      </c>
      <c r="L33" s="5167">
        <v>254</v>
      </c>
    </row>
    <row r="34" spans="2:12" ht="13.5" thickBot="1" x14ac:dyDescent="0.25">
      <c r="B34" s="4885" t="s">
        <v>83</v>
      </c>
      <c r="C34" s="5172">
        <v>15</v>
      </c>
      <c r="D34" s="5173">
        <v>21</v>
      </c>
      <c r="E34" s="5170">
        <v>263</v>
      </c>
      <c r="F34" s="5171">
        <v>243</v>
      </c>
      <c r="G34" s="4625"/>
      <c r="H34" s="4885" t="s">
        <v>83</v>
      </c>
      <c r="I34" s="5172">
        <v>17</v>
      </c>
      <c r="J34" s="5173">
        <v>21</v>
      </c>
      <c r="K34" s="5170">
        <v>292</v>
      </c>
      <c r="L34" s="5171">
        <v>275</v>
      </c>
    </row>
    <row r="35" spans="2:12" x14ac:dyDescent="0.2">
      <c r="B35" s="4625"/>
      <c r="C35" s="4625"/>
      <c r="D35" s="5175"/>
      <c r="E35" s="4625"/>
      <c r="F35" s="5181"/>
      <c r="G35" s="4625"/>
      <c r="H35" s="4625"/>
      <c r="I35" s="4625"/>
      <c r="J35" s="4625"/>
      <c r="K35" s="4625"/>
      <c r="L35" s="5181"/>
    </row>
    <row r="36" spans="2:12" ht="13.5" thickBot="1" x14ac:dyDescent="0.25">
      <c r="B36" s="4625"/>
      <c r="C36" s="4625"/>
      <c r="D36" s="4625"/>
      <c r="E36" s="4625"/>
      <c r="F36" s="4625"/>
      <c r="G36" s="4625"/>
      <c r="H36" s="4625"/>
      <c r="I36" s="4625"/>
      <c r="J36" s="4625"/>
      <c r="K36" s="4625"/>
      <c r="L36" s="4625"/>
    </row>
    <row r="37" spans="2:12" x14ac:dyDescent="0.2">
      <c r="B37" s="5128"/>
      <c r="C37" s="5129" t="s">
        <v>2357</v>
      </c>
      <c r="D37" s="5130"/>
      <c r="E37" s="5130"/>
      <c r="F37" s="5131"/>
      <c r="G37" s="4625"/>
      <c r="H37" s="5128"/>
      <c r="I37" s="5129" t="s">
        <v>2358</v>
      </c>
      <c r="J37" s="5130"/>
      <c r="K37" s="5130"/>
      <c r="L37" s="5131"/>
    </row>
    <row r="38" spans="2:12" x14ac:dyDescent="0.2">
      <c r="B38" s="5136" t="s">
        <v>58</v>
      </c>
      <c r="C38" s="5134" t="s">
        <v>59</v>
      </c>
      <c r="D38" s="5135"/>
      <c r="E38" s="5134" t="s">
        <v>60</v>
      </c>
      <c r="F38" s="5135"/>
      <c r="G38" s="4625"/>
      <c r="H38" s="5136" t="s">
        <v>58</v>
      </c>
      <c r="I38" s="5134" t="s">
        <v>59</v>
      </c>
      <c r="J38" s="5135"/>
      <c r="K38" s="5134" t="s">
        <v>60</v>
      </c>
      <c r="L38" s="5135"/>
    </row>
    <row r="39" spans="2:12" ht="13.5" thickBot="1" x14ac:dyDescent="0.25">
      <c r="B39" s="5136"/>
      <c r="C39" s="5137" t="s">
        <v>1</v>
      </c>
      <c r="D39" s="5138" t="s">
        <v>2360</v>
      </c>
      <c r="E39" s="5137" t="s">
        <v>1</v>
      </c>
      <c r="F39" s="5138" t="s">
        <v>2360</v>
      </c>
      <c r="G39" s="4625"/>
      <c r="H39" s="5136"/>
      <c r="I39" s="5137" t="s">
        <v>1</v>
      </c>
      <c r="J39" s="5138" t="s">
        <v>2360</v>
      </c>
      <c r="K39" s="5137" t="s">
        <v>1</v>
      </c>
      <c r="L39" s="5138" t="s">
        <v>2360</v>
      </c>
    </row>
    <row r="40" spans="2:12" x14ac:dyDescent="0.2">
      <c r="B40" s="5140" t="s">
        <v>72</v>
      </c>
      <c r="C40" s="5144">
        <v>137</v>
      </c>
      <c r="D40" s="5177">
        <v>166</v>
      </c>
      <c r="E40" s="4675">
        <v>137</v>
      </c>
      <c r="F40" s="5143">
        <v>166</v>
      </c>
      <c r="G40" s="4625"/>
      <c r="H40" s="5140" t="s">
        <v>72</v>
      </c>
      <c r="I40" s="5144">
        <v>544</v>
      </c>
      <c r="J40" s="5141">
        <v>578</v>
      </c>
      <c r="K40" s="4675">
        <v>544</v>
      </c>
      <c r="L40" s="5143">
        <v>578</v>
      </c>
    </row>
    <row r="41" spans="2:12" x14ac:dyDescent="0.2">
      <c r="B41" s="4865" t="s">
        <v>73</v>
      </c>
      <c r="C41" s="5149">
        <v>132</v>
      </c>
      <c r="D41" s="5151">
        <v>131</v>
      </c>
      <c r="E41" s="4746">
        <v>269</v>
      </c>
      <c r="F41" s="5148">
        <v>297</v>
      </c>
      <c r="G41" s="4581"/>
      <c r="H41" s="4865" t="s">
        <v>73</v>
      </c>
      <c r="I41" s="5149">
        <v>506</v>
      </c>
      <c r="J41" s="5146">
        <v>558</v>
      </c>
      <c r="K41" s="4746">
        <v>1050</v>
      </c>
      <c r="L41" s="5148">
        <v>1136</v>
      </c>
    </row>
    <row r="42" spans="2:12" x14ac:dyDescent="0.2">
      <c r="B42" s="4865" t="s">
        <v>74</v>
      </c>
      <c r="C42" s="5149">
        <v>156</v>
      </c>
      <c r="D42" s="5151">
        <v>173</v>
      </c>
      <c r="E42" s="4746">
        <v>425</v>
      </c>
      <c r="F42" s="5148">
        <v>470</v>
      </c>
      <c r="G42" s="4581"/>
      <c r="H42" s="4865" t="s">
        <v>74</v>
      </c>
      <c r="I42" s="5149">
        <v>618</v>
      </c>
      <c r="J42" s="5146">
        <v>696</v>
      </c>
      <c r="K42" s="4746">
        <v>1668</v>
      </c>
      <c r="L42" s="5148">
        <v>1832</v>
      </c>
    </row>
    <row r="43" spans="2:12" x14ac:dyDescent="0.2">
      <c r="B43" s="4865" t="s">
        <v>75</v>
      </c>
      <c r="C43" s="5149">
        <v>148</v>
      </c>
      <c r="D43" s="5151">
        <v>188</v>
      </c>
      <c r="E43" s="4746">
        <v>573</v>
      </c>
      <c r="F43" s="5148">
        <v>658</v>
      </c>
      <c r="G43" s="4581"/>
      <c r="H43" s="4865" t="s">
        <v>75</v>
      </c>
      <c r="I43" s="5149">
        <v>630</v>
      </c>
      <c r="J43" s="5146">
        <v>726</v>
      </c>
      <c r="K43" s="4746">
        <v>2298</v>
      </c>
      <c r="L43" s="5148">
        <v>2558</v>
      </c>
    </row>
    <row r="44" spans="2:12" x14ac:dyDescent="0.2">
      <c r="B44" s="4865" t="s">
        <v>76</v>
      </c>
      <c r="C44" s="5149">
        <v>236</v>
      </c>
      <c r="D44" s="5151">
        <v>276</v>
      </c>
      <c r="E44" s="4746">
        <v>809</v>
      </c>
      <c r="F44" s="5148">
        <v>934</v>
      </c>
      <c r="G44" s="4581"/>
      <c r="H44" s="4865" t="s">
        <v>76</v>
      </c>
      <c r="I44" s="5149">
        <v>822</v>
      </c>
      <c r="J44" s="5146">
        <v>904</v>
      </c>
      <c r="K44" s="4746">
        <v>3120</v>
      </c>
      <c r="L44" s="5148">
        <v>3462</v>
      </c>
    </row>
    <row r="45" spans="2:12" x14ac:dyDescent="0.2">
      <c r="B45" s="4865" t="s">
        <v>77</v>
      </c>
      <c r="C45" s="5149">
        <v>275</v>
      </c>
      <c r="D45" s="5151">
        <v>314</v>
      </c>
      <c r="E45" s="5152">
        <v>1084</v>
      </c>
      <c r="F45" s="5153">
        <v>1248</v>
      </c>
      <c r="G45" s="5179"/>
      <c r="H45" s="4865" t="s">
        <v>77</v>
      </c>
      <c r="I45" s="5149">
        <v>928</v>
      </c>
      <c r="J45" s="5146">
        <v>1042</v>
      </c>
      <c r="K45" s="5152">
        <v>4048</v>
      </c>
      <c r="L45" s="5153">
        <v>4504</v>
      </c>
    </row>
    <row r="46" spans="2:12" x14ac:dyDescent="0.2">
      <c r="B46" s="4869" t="s">
        <v>78</v>
      </c>
      <c r="C46" s="5157">
        <v>342</v>
      </c>
      <c r="D46" s="5158">
        <v>359</v>
      </c>
      <c r="E46" s="4722">
        <v>1426</v>
      </c>
      <c r="F46" s="5156">
        <v>1607</v>
      </c>
      <c r="G46" s="4625"/>
      <c r="H46" s="4869" t="s">
        <v>78</v>
      </c>
      <c r="I46" s="5157">
        <v>1111</v>
      </c>
      <c r="J46" s="5155">
        <v>1176</v>
      </c>
      <c r="K46" s="4722">
        <v>5159</v>
      </c>
      <c r="L46" s="5156">
        <v>5680</v>
      </c>
    </row>
    <row r="47" spans="2:12" x14ac:dyDescent="0.2">
      <c r="B47" s="5159" t="s">
        <v>79</v>
      </c>
      <c r="C47" s="5163">
        <v>322</v>
      </c>
      <c r="D47" s="5164">
        <v>372</v>
      </c>
      <c r="E47" s="5165">
        <v>1748</v>
      </c>
      <c r="F47" s="5162">
        <v>1979</v>
      </c>
      <c r="G47" s="5180"/>
      <c r="H47" s="5159" t="s">
        <v>79</v>
      </c>
      <c r="I47" s="5163">
        <v>1122</v>
      </c>
      <c r="J47" s="5160">
        <v>1254</v>
      </c>
      <c r="K47" s="5165">
        <v>6281</v>
      </c>
      <c r="L47" s="5162">
        <v>6934</v>
      </c>
    </row>
    <row r="48" spans="2:12" x14ac:dyDescent="0.2">
      <c r="B48" s="4865" t="s">
        <v>80</v>
      </c>
      <c r="C48" s="5149">
        <v>266</v>
      </c>
      <c r="D48" s="5151">
        <v>276</v>
      </c>
      <c r="E48" s="4746">
        <v>2014</v>
      </c>
      <c r="F48" s="5148">
        <v>2255</v>
      </c>
      <c r="G48" s="4581"/>
      <c r="H48" s="4865" t="s">
        <v>80</v>
      </c>
      <c r="I48" s="5149">
        <v>902</v>
      </c>
      <c r="J48" s="5146">
        <v>980</v>
      </c>
      <c r="K48" s="4746">
        <v>7183</v>
      </c>
      <c r="L48" s="5148">
        <v>7914</v>
      </c>
    </row>
    <row r="49" spans="2:12" x14ac:dyDescent="0.2">
      <c r="B49" s="4869" t="s">
        <v>81</v>
      </c>
      <c r="C49" s="5157">
        <v>242</v>
      </c>
      <c r="D49" s="5158">
        <v>284</v>
      </c>
      <c r="E49" s="4681">
        <v>2256</v>
      </c>
      <c r="F49" s="5148">
        <v>2539</v>
      </c>
      <c r="G49" s="4625"/>
      <c r="H49" s="4869" t="s">
        <v>81</v>
      </c>
      <c r="I49" s="5157">
        <v>769</v>
      </c>
      <c r="J49" s="5155">
        <v>943</v>
      </c>
      <c r="K49" s="4681">
        <v>7952</v>
      </c>
      <c r="L49" s="5167">
        <v>8857</v>
      </c>
    </row>
    <row r="50" spans="2:12" x14ac:dyDescent="0.2">
      <c r="B50" s="4869" t="s">
        <v>82</v>
      </c>
      <c r="C50" s="5157">
        <v>145</v>
      </c>
      <c r="D50" s="5158">
        <v>172</v>
      </c>
      <c r="E50" s="4681">
        <v>2401</v>
      </c>
      <c r="F50" s="5167">
        <v>2711</v>
      </c>
      <c r="G50" s="4625"/>
      <c r="H50" s="4869" t="s">
        <v>82</v>
      </c>
      <c r="I50" s="5157">
        <v>605</v>
      </c>
      <c r="J50" s="5155">
        <v>713</v>
      </c>
      <c r="K50" s="4681">
        <v>8557</v>
      </c>
      <c r="L50" s="5167">
        <v>9570</v>
      </c>
    </row>
    <row r="51" spans="2:12" ht="13.5" thickBot="1" x14ac:dyDescent="0.25">
      <c r="B51" s="4885" t="s">
        <v>83</v>
      </c>
      <c r="C51" s="5172">
        <v>180</v>
      </c>
      <c r="D51" s="5173">
        <v>199</v>
      </c>
      <c r="E51" s="5174">
        <v>2581</v>
      </c>
      <c r="F51" s="5171">
        <v>2910</v>
      </c>
      <c r="G51" s="4625"/>
      <c r="H51" s="4885" t="s">
        <v>83</v>
      </c>
      <c r="I51" s="5172">
        <v>721</v>
      </c>
      <c r="J51" s="5168">
        <v>849</v>
      </c>
      <c r="K51" s="5170">
        <v>9278</v>
      </c>
      <c r="L51" s="4887">
        <v>10419</v>
      </c>
    </row>
  </sheetData>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topLeftCell="E1" zoomScaleNormal="100" workbookViewId="0">
      <selection activeCell="G4" sqref="G4"/>
    </sheetView>
  </sheetViews>
  <sheetFormatPr defaultRowHeight="12.75" x14ac:dyDescent="0.2"/>
  <cols>
    <col min="1" max="1" width="10.7109375" style="5182" hidden="1" customWidth="1"/>
    <col min="2" max="4" width="0" style="5182" hidden="1" customWidth="1"/>
    <col min="5" max="5" width="5.28515625" style="5182" customWidth="1"/>
    <col min="6" max="6" width="47.85546875" style="5182" customWidth="1"/>
    <col min="7" max="7" width="10.42578125" style="5182" bestFit="1" customWidth="1"/>
    <col min="8" max="8" width="11.42578125" style="5182" bestFit="1" customWidth="1"/>
    <col min="9" max="9" width="7.140625" style="5182" customWidth="1"/>
    <col min="10" max="10" width="9.140625" style="5182"/>
    <col min="11" max="11" width="20.42578125" style="5182" bestFit="1" customWidth="1"/>
    <col min="12" max="13" width="9.140625" style="5182"/>
    <col min="14" max="14" width="6.28515625" style="5182" customWidth="1"/>
    <col min="15" max="16384" width="9.140625" style="5182"/>
  </cols>
  <sheetData>
    <row r="1" spans="6:13" x14ac:dyDescent="0.2">
      <c r="F1" s="4757" t="s">
        <v>2359</v>
      </c>
    </row>
    <row r="2" spans="6:13" ht="13.5" thickBot="1" x14ac:dyDescent="0.25">
      <c r="F2" s="4757"/>
    </row>
    <row r="3" spans="6:13" ht="26.25" customHeight="1" thickBot="1" x14ac:dyDescent="0.25">
      <c r="F3" s="5635" t="s">
        <v>2539</v>
      </c>
      <c r="G3" s="5634" t="s">
        <v>1</v>
      </c>
      <c r="H3" s="5632" t="s">
        <v>2360</v>
      </c>
      <c r="I3" s="5633" t="s">
        <v>1800</v>
      </c>
      <c r="K3" s="5184"/>
    </row>
    <row r="4" spans="6:13" x14ac:dyDescent="0.2">
      <c r="F4" s="6961" t="s">
        <v>2361</v>
      </c>
      <c r="G4" s="6962">
        <v>2800</v>
      </c>
      <c r="H4" s="6963">
        <v>2445</v>
      </c>
      <c r="I4" s="6964">
        <f t="shared" ref="I4:I52" si="0">IF(H4*G4=0,"",H4/G4*100-100)</f>
        <v>-12.678571428571431</v>
      </c>
    </row>
    <row r="5" spans="6:13" ht="15" x14ac:dyDescent="0.25">
      <c r="F5" s="6965" t="s">
        <v>2362</v>
      </c>
      <c r="G5" s="6966">
        <v>5959</v>
      </c>
      <c r="H5" s="6967">
        <v>5368</v>
      </c>
      <c r="I5" s="6968">
        <f t="shared" si="0"/>
        <v>-9.9177714381607558</v>
      </c>
    </row>
    <row r="6" spans="6:13" ht="15.75" thickBot="1" x14ac:dyDescent="0.3">
      <c r="F6" s="6969" t="s">
        <v>2363</v>
      </c>
      <c r="G6" s="6970">
        <v>60332</v>
      </c>
      <c r="H6" s="6970">
        <v>52870</v>
      </c>
      <c r="I6" s="6971">
        <f>IF(H6*G6=0,"",H6/G6*100-100)</f>
        <v>-12.368229132135525</v>
      </c>
    </row>
    <row r="7" spans="6:13" ht="15.75" thickTop="1" x14ac:dyDescent="0.25">
      <c r="F7" s="6972" t="s">
        <v>2364</v>
      </c>
      <c r="G7" s="6973">
        <v>24485</v>
      </c>
      <c r="H7" s="6973">
        <v>17826</v>
      </c>
      <c r="I7" s="6974">
        <f t="shared" si="0"/>
        <v>-27.196242597508686</v>
      </c>
      <c r="M7" s="5185"/>
    </row>
    <row r="8" spans="6:13" ht="15.75" thickBot="1" x14ac:dyDescent="0.3">
      <c r="F8" s="6975" t="s">
        <v>2365</v>
      </c>
      <c r="G8" s="6976">
        <v>29079</v>
      </c>
      <c r="H8" s="6976">
        <v>20885</v>
      </c>
      <c r="I8" s="6977">
        <f t="shared" si="0"/>
        <v>-28.178410536813502</v>
      </c>
    </row>
    <row r="9" spans="6:13" ht="13.5" thickTop="1" x14ac:dyDescent="0.2">
      <c r="F9" s="6972" t="s">
        <v>2366</v>
      </c>
      <c r="G9" s="6978">
        <v>9238</v>
      </c>
      <c r="H9" s="6978">
        <v>5736</v>
      </c>
      <c r="I9" s="6979">
        <f t="shared" si="0"/>
        <v>-37.908638233383854</v>
      </c>
    </row>
    <row r="10" spans="6:13" x14ac:dyDescent="0.2">
      <c r="F10" s="6980" t="s">
        <v>2367</v>
      </c>
      <c r="G10" s="6981">
        <v>6664248</v>
      </c>
      <c r="H10" s="6981">
        <v>4517416</v>
      </c>
      <c r="I10" s="6982">
        <f t="shared" si="0"/>
        <v>-32.214167299896403</v>
      </c>
    </row>
    <row r="11" spans="6:13" x14ac:dyDescent="0.2">
      <c r="F11" s="6980" t="s">
        <v>2368</v>
      </c>
      <c r="G11" s="6981">
        <v>2231</v>
      </c>
      <c r="H11" s="6981">
        <v>2090</v>
      </c>
      <c r="I11" s="6982">
        <f t="shared" si="0"/>
        <v>-6.3200358583594891</v>
      </c>
    </row>
    <row r="12" spans="6:13" x14ac:dyDescent="0.2">
      <c r="F12" s="6980" t="s">
        <v>2369</v>
      </c>
      <c r="G12" s="6981">
        <v>4264</v>
      </c>
      <c r="H12" s="6981">
        <v>2779</v>
      </c>
      <c r="I12" s="6982">
        <f t="shared" si="0"/>
        <v>-34.8264540337711</v>
      </c>
    </row>
    <row r="13" spans="6:13" x14ac:dyDescent="0.2">
      <c r="F13" s="6980" t="s">
        <v>2370</v>
      </c>
      <c r="G13" s="6981">
        <v>10112</v>
      </c>
      <c r="H13" s="6981">
        <v>6019</v>
      </c>
      <c r="I13" s="6982">
        <f t="shared" si="0"/>
        <v>-40.476661392405063</v>
      </c>
    </row>
    <row r="14" spans="6:13" x14ac:dyDescent="0.2">
      <c r="F14" s="6980" t="s">
        <v>2371</v>
      </c>
      <c r="G14" s="6981">
        <v>45601965</v>
      </c>
      <c r="H14" s="6981">
        <v>37176409</v>
      </c>
      <c r="I14" s="6982">
        <f t="shared" si="0"/>
        <v>-18.476300308550293</v>
      </c>
    </row>
    <row r="15" spans="6:13" ht="15" x14ac:dyDescent="0.25">
      <c r="F15" s="6980" t="s">
        <v>2372</v>
      </c>
      <c r="G15" s="6967">
        <v>5</v>
      </c>
      <c r="H15" s="6967">
        <v>6</v>
      </c>
      <c r="I15" s="6982">
        <f t="shared" si="0"/>
        <v>20</v>
      </c>
    </row>
    <row r="16" spans="6:13" ht="15" x14ac:dyDescent="0.25">
      <c r="F16" s="6980" t="s">
        <v>2373</v>
      </c>
      <c r="G16" s="6967">
        <v>784</v>
      </c>
      <c r="H16" s="6967">
        <v>401</v>
      </c>
      <c r="I16" s="6982">
        <f t="shared" si="0"/>
        <v>-48.852040816326522</v>
      </c>
    </row>
    <row r="17" spans="6:12" ht="15.75" thickBot="1" x14ac:dyDescent="0.3">
      <c r="F17" s="6983" t="s">
        <v>2374</v>
      </c>
      <c r="G17" s="6984">
        <v>1678</v>
      </c>
      <c r="H17" s="6984">
        <v>1305</v>
      </c>
      <c r="I17" s="6985">
        <f t="shared" si="0"/>
        <v>-22.22884386174016</v>
      </c>
    </row>
    <row r="18" spans="6:12" ht="15.75" customHeight="1" thickBot="1" x14ac:dyDescent="0.25">
      <c r="F18" s="8321" t="s">
        <v>1614</v>
      </c>
      <c r="G18" s="8322"/>
      <c r="H18" s="8322"/>
      <c r="I18" s="8323"/>
      <c r="L18" s="5182" t="s">
        <v>1613</v>
      </c>
    </row>
    <row r="19" spans="6:12" ht="15" x14ac:dyDescent="0.25">
      <c r="F19" s="6972" t="s">
        <v>2375</v>
      </c>
      <c r="G19" s="6986">
        <v>4620</v>
      </c>
      <c r="H19" s="6986">
        <v>3443</v>
      </c>
      <c r="I19" s="6987">
        <f t="shared" si="0"/>
        <v>-25.476190476190482</v>
      </c>
    </row>
    <row r="20" spans="6:12" ht="15" x14ac:dyDescent="0.25">
      <c r="F20" s="6980" t="s">
        <v>2376</v>
      </c>
      <c r="G20" s="6966">
        <v>664</v>
      </c>
      <c r="H20" s="6967">
        <v>810</v>
      </c>
      <c r="I20" s="6982">
        <f t="shared" si="0"/>
        <v>21.987951807228924</v>
      </c>
    </row>
    <row r="21" spans="6:12" ht="15" x14ac:dyDescent="0.25">
      <c r="F21" s="6980" t="s">
        <v>2377</v>
      </c>
      <c r="G21" s="6966">
        <v>260</v>
      </c>
      <c r="H21" s="6967">
        <v>291</v>
      </c>
      <c r="I21" s="6982">
        <f t="shared" si="0"/>
        <v>11.92307692307692</v>
      </c>
    </row>
    <row r="22" spans="6:12" ht="15" x14ac:dyDescent="0.25">
      <c r="F22" s="6980" t="s">
        <v>2378</v>
      </c>
      <c r="G22" s="6966">
        <v>4309</v>
      </c>
      <c r="H22" s="6967">
        <v>2887</v>
      </c>
      <c r="I22" s="6982">
        <f t="shared" si="0"/>
        <v>-33.000696217219769</v>
      </c>
    </row>
    <row r="23" spans="6:12" ht="15" x14ac:dyDescent="0.25">
      <c r="F23" s="6980" t="s">
        <v>2379</v>
      </c>
      <c r="G23" s="6966">
        <v>937</v>
      </c>
      <c r="H23" s="6967">
        <v>769</v>
      </c>
      <c r="I23" s="6982">
        <f t="shared" si="0"/>
        <v>-17.929562433297761</v>
      </c>
    </row>
    <row r="24" spans="6:12" ht="15" x14ac:dyDescent="0.25">
      <c r="F24" s="6980" t="s">
        <v>2380</v>
      </c>
      <c r="G24" s="6966">
        <v>639</v>
      </c>
      <c r="H24" s="6967">
        <v>549</v>
      </c>
      <c r="I24" s="6982">
        <f t="shared" si="0"/>
        <v>-14.08450704225352</v>
      </c>
    </row>
    <row r="25" spans="6:12" ht="15" x14ac:dyDescent="0.25">
      <c r="F25" s="6980" t="s">
        <v>2381</v>
      </c>
      <c r="G25" s="6966">
        <v>765</v>
      </c>
      <c r="H25" s="6967">
        <v>652</v>
      </c>
      <c r="I25" s="6982">
        <f t="shared" si="0"/>
        <v>-14.771241830065364</v>
      </c>
    </row>
    <row r="26" spans="6:12" ht="15" x14ac:dyDescent="0.25">
      <c r="F26" s="6980" t="s">
        <v>2382</v>
      </c>
      <c r="G26" s="6966">
        <v>252</v>
      </c>
      <c r="H26" s="6967">
        <v>155</v>
      </c>
      <c r="I26" s="6982">
        <f t="shared" si="0"/>
        <v>-38.492063492063487</v>
      </c>
    </row>
    <row r="27" spans="6:12" ht="15" x14ac:dyDescent="0.25">
      <c r="F27" s="6980" t="s">
        <v>2383</v>
      </c>
      <c r="G27" s="6966">
        <v>227</v>
      </c>
      <c r="H27" s="6967">
        <v>266</v>
      </c>
      <c r="I27" s="6982">
        <f t="shared" si="0"/>
        <v>17.180616740088112</v>
      </c>
    </row>
    <row r="28" spans="6:12" ht="15" x14ac:dyDescent="0.25">
      <c r="F28" s="6980" t="s">
        <v>2347</v>
      </c>
      <c r="G28" s="6966">
        <v>1770</v>
      </c>
      <c r="H28" s="6967">
        <v>1153</v>
      </c>
      <c r="I28" s="6982">
        <f t="shared" si="0"/>
        <v>-34.858757062146893</v>
      </c>
    </row>
    <row r="29" spans="6:12" ht="15" x14ac:dyDescent="0.25">
      <c r="F29" s="6980" t="s">
        <v>2384</v>
      </c>
      <c r="G29" s="6966">
        <v>1486</v>
      </c>
      <c r="H29" s="6967">
        <v>784</v>
      </c>
      <c r="I29" s="6982">
        <f t="shared" si="0"/>
        <v>-47.240915208613728</v>
      </c>
    </row>
    <row r="30" spans="6:12" ht="15" x14ac:dyDescent="0.25">
      <c r="F30" s="6980" t="s">
        <v>2385</v>
      </c>
      <c r="G30" s="6988">
        <v>29</v>
      </c>
      <c r="H30" s="6967">
        <v>32</v>
      </c>
      <c r="I30" s="6982">
        <f>IF(H30*G30=0,"",H30/G30*100-100)</f>
        <v>10.34482758620689</v>
      </c>
    </row>
    <row r="31" spans="6:12" ht="15" x14ac:dyDescent="0.25">
      <c r="F31" s="6980" t="s">
        <v>2386</v>
      </c>
      <c r="G31" s="6966">
        <v>347</v>
      </c>
      <c r="H31" s="6967">
        <v>326</v>
      </c>
      <c r="I31" s="6982">
        <f>IF(H31*G31=0,"",H31/G31*100-100)</f>
        <v>-6.0518731988472609</v>
      </c>
      <c r="J31" s="5184"/>
    </row>
    <row r="32" spans="6:12" ht="22.5" customHeight="1" x14ac:dyDescent="0.2">
      <c r="F32" s="6989" t="s">
        <v>2387</v>
      </c>
      <c r="G32" s="6966">
        <v>304</v>
      </c>
      <c r="H32" s="6990">
        <v>268</v>
      </c>
      <c r="I32" s="6982">
        <f t="shared" si="0"/>
        <v>-11.842105263157904</v>
      </c>
    </row>
    <row r="33" spans="6:9" ht="13.5" customHeight="1" x14ac:dyDescent="0.2">
      <c r="F33" s="6991" t="s">
        <v>2388</v>
      </c>
      <c r="G33" s="6966">
        <v>377</v>
      </c>
      <c r="H33" s="6992">
        <v>190</v>
      </c>
      <c r="I33" s="6982">
        <f t="shared" si="0"/>
        <v>-49.602122015915114</v>
      </c>
    </row>
    <row r="34" spans="6:9" ht="15" x14ac:dyDescent="0.25">
      <c r="F34" s="6983" t="s">
        <v>2389</v>
      </c>
      <c r="G34" s="6966">
        <v>3201</v>
      </c>
      <c r="H34" s="6967">
        <v>1998</v>
      </c>
      <c r="I34" s="6982">
        <f t="shared" si="0"/>
        <v>-37.582005623242729</v>
      </c>
    </row>
    <row r="35" spans="6:9" ht="15" x14ac:dyDescent="0.25">
      <c r="F35" s="6983" t="s">
        <v>2390</v>
      </c>
      <c r="G35" s="6966">
        <v>419</v>
      </c>
      <c r="H35" s="6967">
        <v>423</v>
      </c>
      <c r="I35" s="6982">
        <f t="shared" si="0"/>
        <v>0.95465393794749787</v>
      </c>
    </row>
    <row r="36" spans="6:9" ht="15" x14ac:dyDescent="0.25">
      <c r="F36" s="6983" t="s">
        <v>2391</v>
      </c>
      <c r="G36" s="6966">
        <v>142</v>
      </c>
      <c r="H36" s="6967">
        <v>68</v>
      </c>
      <c r="I36" s="6982">
        <f t="shared" si="0"/>
        <v>-52.112676056338032</v>
      </c>
    </row>
    <row r="37" spans="6:9" ht="15.75" thickBot="1" x14ac:dyDescent="0.3">
      <c r="F37" s="6983" t="s">
        <v>8</v>
      </c>
      <c r="G37" s="6993">
        <v>558</v>
      </c>
      <c r="H37" s="6984">
        <v>339</v>
      </c>
      <c r="I37" s="6994">
        <f t="shared" si="0"/>
        <v>-39.247311827956985</v>
      </c>
    </row>
    <row r="38" spans="6:9" ht="13.5" thickBot="1" x14ac:dyDescent="0.25">
      <c r="F38" s="6995" t="s">
        <v>2868</v>
      </c>
      <c r="G38" s="6996">
        <f>SUM(G19:G37)</f>
        <v>21306</v>
      </c>
      <c r="H38" s="6997">
        <f>SUM(H19:H37)</f>
        <v>15403</v>
      </c>
      <c r="I38" s="6998">
        <f t="shared" si="0"/>
        <v>-27.705810569792547</v>
      </c>
    </row>
    <row r="39" spans="6:9" ht="15.75" customHeight="1" thickBot="1" x14ac:dyDescent="0.25">
      <c r="F39" s="8318" t="s">
        <v>216</v>
      </c>
      <c r="G39" s="8319"/>
      <c r="H39" s="8319"/>
      <c r="I39" s="8320"/>
    </row>
    <row r="40" spans="6:9" x14ac:dyDescent="0.2">
      <c r="F40" s="6999" t="s">
        <v>2392</v>
      </c>
      <c r="G40" s="7000">
        <v>36</v>
      </c>
      <c r="H40" s="7001">
        <v>37</v>
      </c>
      <c r="I40" s="6987">
        <f t="shared" si="0"/>
        <v>2.7777777777777715</v>
      </c>
    </row>
    <row r="41" spans="6:9" x14ac:dyDescent="0.2">
      <c r="F41" s="7002" t="s">
        <v>2393</v>
      </c>
      <c r="G41" s="7003">
        <v>34</v>
      </c>
      <c r="H41" s="7004">
        <v>29</v>
      </c>
      <c r="I41" s="7005">
        <f t="shared" si="0"/>
        <v>-14.705882352941174</v>
      </c>
    </row>
    <row r="42" spans="6:9" x14ac:dyDescent="0.2">
      <c r="F42" s="7002" t="s">
        <v>2394</v>
      </c>
      <c r="G42" s="7003"/>
      <c r="H42" s="7006"/>
      <c r="I42" s="6994" t="str">
        <f t="shared" si="0"/>
        <v/>
      </c>
    </row>
    <row r="43" spans="6:9" ht="13.5" thickBot="1" x14ac:dyDescent="0.25">
      <c r="F43" s="7002" t="s">
        <v>2395</v>
      </c>
      <c r="G43" s="7007">
        <v>25</v>
      </c>
      <c r="H43" s="7006">
        <v>20</v>
      </c>
      <c r="I43" s="6994">
        <f t="shared" si="0"/>
        <v>-20</v>
      </c>
    </row>
    <row r="44" spans="6:9" ht="13.5" thickBot="1" x14ac:dyDescent="0.25">
      <c r="F44" s="7008" t="s">
        <v>2869</v>
      </c>
      <c r="G44" s="7009">
        <f>SUM(G40:G43)</f>
        <v>95</v>
      </c>
      <c r="H44" s="6996">
        <f>SUM(H40:H43)</f>
        <v>86</v>
      </c>
      <c r="I44" s="7010">
        <f t="shared" si="0"/>
        <v>-9.473684210526315</v>
      </c>
    </row>
    <row r="45" spans="6:9" ht="15.75" customHeight="1" x14ac:dyDescent="0.2">
      <c r="F45" s="8315" t="s">
        <v>2870</v>
      </c>
      <c r="G45" s="8316"/>
      <c r="H45" s="8316"/>
      <c r="I45" s="8317"/>
    </row>
    <row r="46" spans="6:9" x14ac:dyDescent="0.2">
      <c r="F46" s="7011" t="s">
        <v>2396</v>
      </c>
      <c r="G46" s="4153">
        <v>41</v>
      </c>
      <c r="H46" s="4153">
        <v>34</v>
      </c>
      <c r="I46" s="6982">
        <f t="shared" si="0"/>
        <v>-17.073170731707322</v>
      </c>
    </row>
    <row r="47" spans="6:9" x14ac:dyDescent="0.2">
      <c r="F47" s="7011" t="s">
        <v>2397</v>
      </c>
      <c r="G47" s="4153">
        <v>398</v>
      </c>
      <c r="H47" s="4153">
        <v>351</v>
      </c>
      <c r="I47" s="6982">
        <f t="shared" si="0"/>
        <v>-11.80904522613065</v>
      </c>
    </row>
    <row r="48" spans="6:9" ht="13.5" thickBot="1" x14ac:dyDescent="0.25">
      <c r="F48" s="7012" t="s">
        <v>2398</v>
      </c>
      <c r="G48" s="7013">
        <v>64</v>
      </c>
      <c r="H48" s="7013">
        <v>54</v>
      </c>
      <c r="I48" s="6985">
        <f t="shared" si="0"/>
        <v>-15.625</v>
      </c>
    </row>
    <row r="49" spans="6:9" x14ac:dyDescent="0.2">
      <c r="F49" s="7014" t="s">
        <v>2399</v>
      </c>
      <c r="G49" s="6915">
        <v>383</v>
      </c>
      <c r="H49" s="6915">
        <v>302</v>
      </c>
      <c r="I49" s="6987">
        <f t="shared" si="0"/>
        <v>-21.148825065274153</v>
      </c>
    </row>
    <row r="50" spans="6:9" ht="15.75" customHeight="1" thickBot="1" x14ac:dyDescent="0.25">
      <c r="F50" s="8318" t="s">
        <v>2871</v>
      </c>
      <c r="G50" s="8319"/>
      <c r="H50" s="8319"/>
      <c r="I50" s="8320"/>
    </row>
    <row r="51" spans="6:9" x14ac:dyDescent="0.2">
      <c r="F51" s="7015" t="s">
        <v>2400</v>
      </c>
      <c r="G51" s="7016">
        <v>21</v>
      </c>
      <c r="H51" s="7017" t="s">
        <v>2872</v>
      </c>
      <c r="I51" s="7018">
        <f t="shared" si="0"/>
        <v>14.285714285714278</v>
      </c>
    </row>
    <row r="52" spans="6:9" ht="13.5" thickBot="1" x14ac:dyDescent="0.25">
      <c r="F52" s="7019" t="s">
        <v>2401</v>
      </c>
      <c r="G52" s="7020">
        <v>24</v>
      </c>
      <c r="H52" s="7021" t="s">
        <v>2873</v>
      </c>
      <c r="I52" s="6985">
        <f t="shared" si="0"/>
        <v>4.1666666666666714</v>
      </c>
    </row>
  </sheetData>
  <mergeCells count="4">
    <mergeCell ref="F45:I45"/>
    <mergeCell ref="F50:I50"/>
    <mergeCell ref="F18:I18"/>
    <mergeCell ref="F39:I39"/>
  </mergeCells>
  <printOptions horizontalCentered="1" verticalCentered="1"/>
  <pageMargins left="0.98425196850393704" right="0.39370078740157483" top="0.70866141732283472" bottom="0.19685039370078741" header="0.31496062992125984" footer="0.1574803149606299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6"/>
  <sheetViews>
    <sheetView workbookViewId="0">
      <selection activeCell="H85" sqref="H85"/>
    </sheetView>
  </sheetViews>
  <sheetFormatPr defaultRowHeight="15" x14ac:dyDescent="0.25"/>
  <sheetData>
    <row r="2" spans="2:12" x14ac:dyDescent="0.25">
      <c r="B2" s="431" t="s">
        <v>2516</v>
      </c>
    </row>
    <row r="3" spans="2:12" ht="15.75" thickBot="1" x14ac:dyDescent="0.3">
      <c r="B3" s="431"/>
    </row>
    <row r="4" spans="2:12" ht="15.75" thickBot="1" x14ac:dyDescent="0.3">
      <c r="B4" s="7171" t="s">
        <v>61</v>
      </c>
      <c r="C4" s="7172"/>
      <c r="D4" s="7172"/>
      <c r="E4" s="7172"/>
      <c r="F4" s="7173"/>
      <c r="G4" s="7165"/>
      <c r="H4" s="7171" t="s">
        <v>62</v>
      </c>
      <c r="I4" s="7172"/>
      <c r="J4" s="7172"/>
      <c r="K4" s="7172"/>
      <c r="L4" s="7173"/>
    </row>
    <row r="5" spans="2:12" x14ac:dyDescent="0.25">
      <c r="B5" s="7160" t="s">
        <v>58</v>
      </c>
      <c r="C5" s="118" t="s">
        <v>59</v>
      </c>
      <c r="D5" s="119"/>
      <c r="E5" s="78" t="s">
        <v>60</v>
      </c>
      <c r="F5" s="119"/>
      <c r="G5" s="7166"/>
      <c r="H5" s="7160" t="s">
        <v>58</v>
      </c>
      <c r="I5" s="118" t="s">
        <v>59</v>
      </c>
      <c r="J5" s="119"/>
      <c r="K5" s="78" t="s">
        <v>60</v>
      </c>
      <c r="L5" s="119"/>
    </row>
    <row r="6" spans="2:12" ht="15.75" thickBot="1" x14ac:dyDescent="0.3">
      <c r="B6" s="7161"/>
      <c r="C6" s="79" t="s">
        <v>1</v>
      </c>
      <c r="D6" s="80" t="s">
        <v>2360</v>
      </c>
      <c r="E6" s="79" t="s">
        <v>1</v>
      </c>
      <c r="F6" s="80" t="s">
        <v>2360</v>
      </c>
      <c r="G6" s="7166"/>
      <c r="H6" s="7161"/>
      <c r="I6" s="79" t="s">
        <v>1</v>
      </c>
      <c r="J6" s="80" t="s">
        <v>2360</v>
      </c>
      <c r="K6" s="79" t="s">
        <v>1</v>
      </c>
      <c r="L6" s="80" t="s">
        <v>2360</v>
      </c>
    </row>
    <row r="7" spans="2:12" x14ac:dyDescent="0.25">
      <c r="B7" s="105" t="s">
        <v>72</v>
      </c>
      <c r="C7" s="110">
        <v>3129</v>
      </c>
      <c r="D7" s="81">
        <v>2902</v>
      </c>
      <c r="E7" s="82">
        <v>3129</v>
      </c>
      <c r="F7" s="83">
        <v>2902</v>
      </c>
      <c r="G7" s="7166"/>
      <c r="H7" s="105" t="s">
        <v>72</v>
      </c>
      <c r="I7" s="110">
        <v>3</v>
      </c>
      <c r="J7" s="81">
        <v>3</v>
      </c>
      <c r="K7" s="82">
        <v>3</v>
      </c>
      <c r="L7" s="83">
        <v>3</v>
      </c>
    </row>
    <row r="8" spans="2:12" x14ac:dyDescent="0.25">
      <c r="B8" s="112" t="s">
        <v>73</v>
      </c>
      <c r="C8" s="104">
        <v>3400</v>
      </c>
      <c r="D8" s="84">
        <v>3075</v>
      </c>
      <c r="E8" s="85">
        <v>6550</v>
      </c>
      <c r="F8" s="86">
        <v>6005</v>
      </c>
      <c r="G8" s="7166"/>
      <c r="H8" s="112" t="s">
        <v>73</v>
      </c>
      <c r="I8" s="104">
        <v>2</v>
      </c>
      <c r="J8" s="84">
        <v>1</v>
      </c>
      <c r="K8" s="85">
        <v>5</v>
      </c>
      <c r="L8" s="86">
        <v>4</v>
      </c>
    </row>
    <row r="9" spans="2:12" x14ac:dyDescent="0.25">
      <c r="B9" s="112" t="s">
        <v>74</v>
      </c>
      <c r="C9" s="104">
        <v>3723</v>
      </c>
      <c r="D9" s="84">
        <v>3342</v>
      </c>
      <c r="E9" s="85">
        <v>10300</v>
      </c>
      <c r="F9" s="86">
        <v>9380</v>
      </c>
      <c r="G9" s="7166"/>
      <c r="H9" s="112" t="s">
        <v>74</v>
      </c>
      <c r="I9" s="104">
        <v>1</v>
      </c>
      <c r="J9" s="84">
        <v>3</v>
      </c>
      <c r="K9" s="85">
        <v>6</v>
      </c>
      <c r="L9" s="86">
        <v>7</v>
      </c>
    </row>
    <row r="10" spans="2:12" x14ac:dyDescent="0.25">
      <c r="B10" s="112" t="s">
        <v>75</v>
      </c>
      <c r="C10" s="104">
        <v>3183</v>
      </c>
      <c r="D10" s="84">
        <v>3368</v>
      </c>
      <c r="E10" s="85">
        <v>13515</v>
      </c>
      <c r="F10" s="86">
        <v>12778</v>
      </c>
      <c r="G10" s="7166"/>
      <c r="H10" s="112" t="s">
        <v>75</v>
      </c>
      <c r="I10" s="104">
        <v>0</v>
      </c>
      <c r="J10" s="84">
        <v>1</v>
      </c>
      <c r="K10" s="85">
        <v>6</v>
      </c>
      <c r="L10" s="86">
        <v>8</v>
      </c>
    </row>
    <row r="11" spans="2:12" x14ac:dyDescent="0.25">
      <c r="B11" s="112" t="s">
        <v>76</v>
      </c>
      <c r="C11" s="104">
        <v>3304</v>
      </c>
      <c r="D11" s="84">
        <v>3432</v>
      </c>
      <c r="E11" s="85">
        <v>16857</v>
      </c>
      <c r="F11" s="86">
        <v>16261</v>
      </c>
      <c r="G11" s="7166"/>
      <c r="H11" s="112" t="s">
        <v>76</v>
      </c>
      <c r="I11" s="104">
        <v>6</v>
      </c>
      <c r="J11" s="84">
        <v>3</v>
      </c>
      <c r="K11" s="85">
        <v>13</v>
      </c>
      <c r="L11" s="86">
        <v>11</v>
      </c>
    </row>
    <row r="12" spans="2:12" x14ac:dyDescent="0.25">
      <c r="B12" s="112" t="s">
        <v>77</v>
      </c>
      <c r="C12" s="104">
        <v>3459</v>
      </c>
      <c r="D12" s="84">
        <v>3579</v>
      </c>
      <c r="E12" s="87">
        <v>20356</v>
      </c>
      <c r="F12" s="88">
        <v>19855</v>
      </c>
      <c r="G12" s="7166"/>
      <c r="H12" s="112" t="s">
        <v>77</v>
      </c>
      <c r="I12" s="104">
        <v>1</v>
      </c>
      <c r="J12" s="84">
        <v>3</v>
      </c>
      <c r="K12" s="87">
        <v>14</v>
      </c>
      <c r="L12" s="88">
        <v>14</v>
      </c>
    </row>
    <row r="13" spans="2:12" x14ac:dyDescent="0.25">
      <c r="B13" s="106" t="s">
        <v>78</v>
      </c>
      <c r="C13" s="113">
        <v>3873</v>
      </c>
      <c r="D13" s="89">
        <v>4136</v>
      </c>
      <c r="E13" s="90">
        <v>24255</v>
      </c>
      <c r="F13" s="91">
        <v>24070</v>
      </c>
      <c r="G13" s="7166"/>
      <c r="H13" s="106" t="s">
        <v>78</v>
      </c>
      <c r="I13" s="113">
        <v>3</v>
      </c>
      <c r="J13" s="89">
        <v>0</v>
      </c>
      <c r="K13" s="90">
        <v>17</v>
      </c>
      <c r="L13" s="91">
        <v>14</v>
      </c>
    </row>
    <row r="14" spans="2:12" x14ac:dyDescent="0.25">
      <c r="B14" s="114" t="s">
        <v>79</v>
      </c>
      <c r="C14" s="115">
        <v>3862</v>
      </c>
      <c r="D14" s="89">
        <v>2939</v>
      </c>
      <c r="E14" s="93">
        <v>28146</v>
      </c>
      <c r="F14" s="91">
        <v>28206</v>
      </c>
      <c r="G14" s="7166"/>
      <c r="H14" s="114" t="s">
        <v>79</v>
      </c>
      <c r="I14" s="115">
        <v>3</v>
      </c>
      <c r="J14" s="89">
        <v>3</v>
      </c>
      <c r="K14" s="93">
        <v>20</v>
      </c>
      <c r="L14" s="91">
        <v>15</v>
      </c>
    </row>
    <row r="15" spans="2:12" x14ac:dyDescent="0.25">
      <c r="B15" s="112" t="s">
        <v>80</v>
      </c>
      <c r="C15" s="115">
        <v>3457</v>
      </c>
      <c r="D15" s="92">
        <v>3622</v>
      </c>
      <c r="E15" s="93">
        <v>31832</v>
      </c>
      <c r="F15" s="94">
        <v>31832</v>
      </c>
      <c r="G15" s="7166"/>
      <c r="H15" s="112" t="s">
        <v>80</v>
      </c>
      <c r="I15" s="115">
        <v>8</v>
      </c>
      <c r="J15" s="92">
        <v>4</v>
      </c>
      <c r="K15" s="93">
        <v>28</v>
      </c>
      <c r="L15" s="94">
        <v>19</v>
      </c>
    </row>
    <row r="16" spans="2:12" x14ac:dyDescent="0.25">
      <c r="B16" s="106" t="s">
        <v>81</v>
      </c>
      <c r="C16" s="113">
        <v>3281</v>
      </c>
      <c r="D16" s="89">
        <v>3584</v>
      </c>
      <c r="E16" s="90">
        <v>34929</v>
      </c>
      <c r="F16" s="91">
        <v>35450</v>
      </c>
      <c r="G16" s="7166"/>
      <c r="H16" s="106" t="s">
        <v>81</v>
      </c>
      <c r="I16" s="113">
        <v>3</v>
      </c>
      <c r="J16" s="89">
        <v>2</v>
      </c>
      <c r="K16" s="90">
        <v>31</v>
      </c>
      <c r="L16" s="91">
        <v>21</v>
      </c>
    </row>
    <row r="17" spans="2:12" x14ac:dyDescent="0.25">
      <c r="B17" s="106" t="s">
        <v>82</v>
      </c>
      <c r="C17" s="113">
        <v>3072</v>
      </c>
      <c r="D17" s="89">
        <v>3345</v>
      </c>
      <c r="E17" s="90">
        <v>38044</v>
      </c>
      <c r="F17" s="91">
        <v>38807</v>
      </c>
      <c r="G17" s="7166"/>
      <c r="H17" s="106" t="s">
        <v>82</v>
      </c>
      <c r="I17" s="113">
        <v>1</v>
      </c>
      <c r="J17" s="89">
        <v>1</v>
      </c>
      <c r="K17" s="90">
        <v>32</v>
      </c>
      <c r="L17" s="91">
        <v>22</v>
      </c>
    </row>
    <row r="18" spans="2:12" ht="15.75" thickBot="1" x14ac:dyDescent="0.3">
      <c r="B18" s="107" t="s">
        <v>83</v>
      </c>
      <c r="C18" s="116">
        <v>3803</v>
      </c>
      <c r="D18" s="95">
        <v>3457</v>
      </c>
      <c r="E18" s="96">
        <v>41872</v>
      </c>
      <c r="F18" s="97">
        <v>42295</v>
      </c>
      <c r="G18" s="7166"/>
      <c r="H18" s="107" t="s">
        <v>83</v>
      </c>
      <c r="I18" s="116">
        <v>1</v>
      </c>
      <c r="J18" s="95">
        <v>3</v>
      </c>
      <c r="K18" s="96">
        <v>33</v>
      </c>
      <c r="L18" s="97">
        <v>26</v>
      </c>
    </row>
    <row r="20" spans="2:12" ht="15.75" thickBot="1" x14ac:dyDescent="0.3"/>
    <row r="21" spans="2:12" ht="15.75" thickBot="1" x14ac:dyDescent="0.3">
      <c r="B21" s="7171" t="s">
        <v>63</v>
      </c>
      <c r="C21" s="7172"/>
      <c r="D21" s="7172"/>
      <c r="E21" s="7172"/>
      <c r="F21" s="7173"/>
      <c r="G21" s="7165"/>
      <c r="H21" s="7171" t="s">
        <v>64</v>
      </c>
      <c r="I21" s="7172"/>
      <c r="J21" s="7172"/>
      <c r="K21" s="7172"/>
      <c r="L21" s="7173"/>
    </row>
    <row r="22" spans="2:12" x14ac:dyDescent="0.25">
      <c r="B22" s="7160" t="s">
        <v>58</v>
      </c>
      <c r="C22" s="118" t="s">
        <v>59</v>
      </c>
      <c r="D22" s="119"/>
      <c r="E22" s="78" t="s">
        <v>60</v>
      </c>
      <c r="F22" s="119"/>
      <c r="G22" s="7166"/>
      <c r="H22" s="7160" t="s">
        <v>58</v>
      </c>
      <c r="I22" s="76" t="s">
        <v>59</v>
      </c>
      <c r="J22" s="77"/>
      <c r="K22" s="78" t="s">
        <v>60</v>
      </c>
      <c r="L22" s="77"/>
    </row>
    <row r="23" spans="2:12" ht="15.75" thickBot="1" x14ac:dyDescent="0.3">
      <c r="B23" s="7161"/>
      <c r="C23" s="79" t="s">
        <v>1</v>
      </c>
      <c r="D23" s="80" t="s">
        <v>2360</v>
      </c>
      <c r="E23" s="79" t="s">
        <v>1</v>
      </c>
      <c r="F23" s="80" t="s">
        <v>2360</v>
      </c>
      <c r="G23" s="7166"/>
      <c r="H23" s="7161"/>
      <c r="I23" s="79" t="s">
        <v>1</v>
      </c>
      <c r="J23" s="80" t="s">
        <v>2360</v>
      </c>
      <c r="K23" s="79" t="s">
        <v>1</v>
      </c>
      <c r="L23" s="80" t="s">
        <v>2360</v>
      </c>
    </row>
    <row r="24" spans="2:12" x14ac:dyDescent="0.25">
      <c r="B24" s="105" t="s">
        <v>72</v>
      </c>
      <c r="C24" s="110">
        <v>15</v>
      </c>
      <c r="D24" s="81">
        <v>11</v>
      </c>
      <c r="E24" s="82">
        <v>15</v>
      </c>
      <c r="F24" s="83">
        <v>11</v>
      </c>
      <c r="G24" s="7166"/>
      <c r="H24" s="105" t="s">
        <v>72</v>
      </c>
      <c r="I24" s="110">
        <v>143</v>
      </c>
      <c r="J24" s="81">
        <v>130</v>
      </c>
      <c r="K24" s="82">
        <v>143</v>
      </c>
      <c r="L24" s="83">
        <v>130</v>
      </c>
    </row>
    <row r="25" spans="2:12" x14ac:dyDescent="0.25">
      <c r="B25" s="112" t="s">
        <v>73</v>
      </c>
      <c r="C25" s="104">
        <v>4</v>
      </c>
      <c r="D25" s="84">
        <v>1</v>
      </c>
      <c r="E25" s="85">
        <v>19</v>
      </c>
      <c r="F25" s="86">
        <v>12</v>
      </c>
      <c r="G25" s="7166"/>
      <c r="H25" s="112" t="s">
        <v>73</v>
      </c>
      <c r="I25" s="104">
        <v>161</v>
      </c>
      <c r="J25" s="84">
        <v>143</v>
      </c>
      <c r="K25" s="85">
        <v>307</v>
      </c>
      <c r="L25" s="86">
        <v>274</v>
      </c>
    </row>
    <row r="26" spans="2:12" x14ac:dyDescent="0.25">
      <c r="B26" s="112" t="s">
        <v>74</v>
      </c>
      <c r="C26" s="104">
        <v>12</v>
      </c>
      <c r="D26" s="84">
        <v>1</v>
      </c>
      <c r="E26" s="85">
        <v>31</v>
      </c>
      <c r="F26" s="86">
        <v>13</v>
      </c>
      <c r="G26" s="7166"/>
      <c r="H26" s="112" t="s">
        <v>74</v>
      </c>
      <c r="I26" s="104">
        <v>182</v>
      </c>
      <c r="J26" s="84">
        <v>196</v>
      </c>
      <c r="K26" s="85">
        <v>490</v>
      </c>
      <c r="L26" s="86">
        <v>470</v>
      </c>
    </row>
    <row r="27" spans="2:12" x14ac:dyDescent="0.25">
      <c r="B27" s="112" t="s">
        <v>75</v>
      </c>
      <c r="C27" s="104">
        <v>40</v>
      </c>
      <c r="D27" s="84">
        <v>0</v>
      </c>
      <c r="E27" s="85">
        <v>71</v>
      </c>
      <c r="F27" s="86">
        <v>13</v>
      </c>
      <c r="G27" s="7166"/>
      <c r="H27" s="112" t="s">
        <v>75</v>
      </c>
      <c r="I27" s="104">
        <v>248</v>
      </c>
      <c r="J27" s="84">
        <v>145</v>
      </c>
      <c r="K27" s="85">
        <v>741</v>
      </c>
      <c r="L27" s="86">
        <v>625</v>
      </c>
    </row>
    <row r="28" spans="2:12" x14ac:dyDescent="0.25">
      <c r="B28" s="112" t="s">
        <v>76</v>
      </c>
      <c r="C28" s="104">
        <v>1</v>
      </c>
      <c r="D28" s="84">
        <v>57</v>
      </c>
      <c r="E28" s="85">
        <v>72</v>
      </c>
      <c r="F28" s="86">
        <v>70</v>
      </c>
      <c r="G28" s="7166"/>
      <c r="H28" s="112" t="s">
        <v>76</v>
      </c>
      <c r="I28" s="104">
        <v>234</v>
      </c>
      <c r="J28" s="84">
        <v>170</v>
      </c>
      <c r="K28" s="85">
        <v>975</v>
      </c>
      <c r="L28" s="86">
        <v>795</v>
      </c>
    </row>
    <row r="29" spans="2:12" x14ac:dyDescent="0.25">
      <c r="B29" s="112" t="s">
        <v>77</v>
      </c>
      <c r="C29" s="104">
        <v>5</v>
      </c>
      <c r="D29" s="84">
        <v>26</v>
      </c>
      <c r="E29" s="87">
        <v>77</v>
      </c>
      <c r="F29" s="88">
        <v>96</v>
      </c>
      <c r="G29" s="7166"/>
      <c r="H29" s="112" t="s">
        <v>77</v>
      </c>
      <c r="I29" s="104">
        <v>183</v>
      </c>
      <c r="J29" s="84">
        <v>161</v>
      </c>
      <c r="K29" s="87">
        <v>1161</v>
      </c>
      <c r="L29" s="88">
        <v>959</v>
      </c>
    </row>
    <row r="30" spans="2:12" x14ac:dyDescent="0.25">
      <c r="B30" s="106" t="s">
        <v>78</v>
      </c>
      <c r="C30" s="113">
        <v>8</v>
      </c>
      <c r="D30" s="89">
        <v>1</v>
      </c>
      <c r="E30" s="90">
        <v>85</v>
      </c>
      <c r="F30" s="91">
        <v>97</v>
      </c>
      <c r="G30" s="7166"/>
      <c r="H30" s="106" t="s">
        <v>78</v>
      </c>
      <c r="I30" s="113">
        <v>247</v>
      </c>
      <c r="J30" s="89">
        <v>222</v>
      </c>
      <c r="K30" s="90">
        <v>1409</v>
      </c>
      <c r="L30" s="91">
        <v>1185</v>
      </c>
    </row>
    <row r="31" spans="2:12" x14ac:dyDescent="0.25">
      <c r="B31" s="114" t="s">
        <v>79</v>
      </c>
      <c r="C31" s="115">
        <v>12</v>
      </c>
      <c r="D31" s="92">
        <v>11</v>
      </c>
      <c r="E31" s="93">
        <v>97</v>
      </c>
      <c r="F31" s="94">
        <v>97</v>
      </c>
      <c r="G31" s="7166"/>
      <c r="H31" s="114" t="s">
        <v>79</v>
      </c>
      <c r="I31" s="115">
        <v>210</v>
      </c>
      <c r="J31" s="92">
        <v>129</v>
      </c>
      <c r="K31" s="93">
        <v>1622</v>
      </c>
      <c r="L31" s="94">
        <v>1321</v>
      </c>
    </row>
    <row r="32" spans="2:12" x14ac:dyDescent="0.25">
      <c r="B32" s="112" t="s">
        <v>80</v>
      </c>
      <c r="C32" s="115">
        <v>1</v>
      </c>
      <c r="D32" s="92">
        <v>7</v>
      </c>
      <c r="E32" s="93">
        <v>98</v>
      </c>
      <c r="F32" s="94">
        <v>104</v>
      </c>
      <c r="G32" s="7166"/>
      <c r="H32" s="112" t="s">
        <v>80</v>
      </c>
      <c r="I32" s="115">
        <v>193</v>
      </c>
      <c r="J32" s="92">
        <v>182</v>
      </c>
      <c r="K32" s="93">
        <v>1816</v>
      </c>
      <c r="L32" s="94">
        <v>1503</v>
      </c>
    </row>
    <row r="33" spans="2:12" x14ac:dyDescent="0.25">
      <c r="B33" s="106" t="s">
        <v>81</v>
      </c>
      <c r="C33" s="113">
        <v>0</v>
      </c>
      <c r="D33" s="89">
        <v>5</v>
      </c>
      <c r="E33" s="90">
        <v>99</v>
      </c>
      <c r="F33" s="91">
        <v>109</v>
      </c>
      <c r="G33" s="7166"/>
      <c r="H33" s="106" t="s">
        <v>81</v>
      </c>
      <c r="I33" s="113">
        <v>186</v>
      </c>
      <c r="J33" s="89">
        <v>200</v>
      </c>
      <c r="K33" s="90">
        <v>2035</v>
      </c>
      <c r="L33" s="91">
        <v>1701</v>
      </c>
    </row>
    <row r="34" spans="2:12" x14ac:dyDescent="0.25">
      <c r="B34" s="106" t="s">
        <v>82</v>
      </c>
      <c r="C34" s="113">
        <v>1</v>
      </c>
      <c r="D34" s="89">
        <v>0</v>
      </c>
      <c r="E34" s="90">
        <v>100</v>
      </c>
      <c r="F34" s="91">
        <v>109</v>
      </c>
      <c r="G34" s="7166"/>
      <c r="H34" s="106" t="s">
        <v>82</v>
      </c>
      <c r="I34" s="113">
        <v>181</v>
      </c>
      <c r="J34" s="89">
        <v>165</v>
      </c>
      <c r="K34" s="90">
        <v>2216</v>
      </c>
      <c r="L34" s="91">
        <v>1867</v>
      </c>
    </row>
    <row r="35" spans="2:12" ht="15.75" thickBot="1" x14ac:dyDescent="0.3">
      <c r="B35" s="107" t="s">
        <v>83</v>
      </c>
      <c r="C35" s="116">
        <v>0</v>
      </c>
      <c r="D35" s="95">
        <v>3</v>
      </c>
      <c r="E35" s="96">
        <v>100</v>
      </c>
      <c r="F35" s="97">
        <v>112</v>
      </c>
      <c r="G35" s="7166"/>
      <c r="H35" s="107" t="s">
        <v>83</v>
      </c>
      <c r="I35" s="116">
        <v>203</v>
      </c>
      <c r="J35" s="95">
        <v>228</v>
      </c>
      <c r="K35" s="96">
        <v>2425</v>
      </c>
      <c r="L35" s="97">
        <v>2102</v>
      </c>
    </row>
    <row r="37" spans="2:12" ht="15.75" thickBot="1" x14ac:dyDescent="0.3"/>
    <row r="38" spans="2:12" ht="15.75" thickBot="1" x14ac:dyDescent="0.3">
      <c r="B38" s="7171" t="s">
        <v>85</v>
      </c>
      <c r="C38" s="7172"/>
      <c r="D38" s="7172"/>
      <c r="E38" s="7172"/>
      <c r="F38" s="7173"/>
      <c r="G38" s="7165"/>
      <c r="H38" s="7171" t="s">
        <v>86</v>
      </c>
      <c r="I38" s="7172"/>
      <c r="J38" s="7172"/>
      <c r="K38" s="7172"/>
      <c r="L38" s="7173"/>
    </row>
    <row r="39" spans="2:12" x14ac:dyDescent="0.25">
      <c r="B39" s="7160" t="s">
        <v>58</v>
      </c>
      <c r="C39" s="76" t="s">
        <v>59</v>
      </c>
      <c r="D39" s="77"/>
      <c r="E39" s="78" t="s">
        <v>60</v>
      </c>
      <c r="F39" s="77"/>
      <c r="G39" s="7166"/>
      <c r="H39" s="7160" t="s">
        <v>58</v>
      </c>
      <c r="I39" s="76" t="s">
        <v>59</v>
      </c>
      <c r="J39" s="77"/>
      <c r="K39" s="78" t="s">
        <v>60</v>
      </c>
      <c r="L39" s="77"/>
    </row>
    <row r="40" spans="2:12" ht="15.75" thickBot="1" x14ac:dyDescent="0.3">
      <c r="B40" s="7161"/>
      <c r="C40" s="79" t="s">
        <v>1</v>
      </c>
      <c r="D40" s="80" t="s">
        <v>2360</v>
      </c>
      <c r="E40" s="79" t="s">
        <v>1</v>
      </c>
      <c r="F40" s="80" t="s">
        <v>2360</v>
      </c>
      <c r="G40" s="7166"/>
      <c r="H40" s="7161"/>
      <c r="I40" s="79" t="s">
        <v>1</v>
      </c>
      <c r="J40" s="80" t="s">
        <v>2360</v>
      </c>
      <c r="K40" s="79" t="s">
        <v>1</v>
      </c>
      <c r="L40" s="80" t="s">
        <v>2360</v>
      </c>
    </row>
    <row r="41" spans="2:12" x14ac:dyDescent="0.25">
      <c r="B41" s="105" t="s">
        <v>72</v>
      </c>
      <c r="C41" s="110">
        <v>54</v>
      </c>
      <c r="D41" s="81">
        <v>45</v>
      </c>
      <c r="E41" s="82">
        <v>54</v>
      </c>
      <c r="F41" s="83">
        <v>45</v>
      </c>
      <c r="G41" s="7166"/>
      <c r="H41" s="105" t="s">
        <v>72</v>
      </c>
      <c r="I41" s="110">
        <v>668</v>
      </c>
      <c r="J41" s="81">
        <v>654</v>
      </c>
      <c r="K41" s="82">
        <v>668</v>
      </c>
      <c r="L41" s="83">
        <v>654</v>
      </c>
    </row>
    <row r="42" spans="2:12" x14ac:dyDescent="0.25">
      <c r="B42" s="112" t="s">
        <v>73</v>
      </c>
      <c r="C42" s="104">
        <v>66</v>
      </c>
      <c r="D42" s="84">
        <v>63</v>
      </c>
      <c r="E42" s="85">
        <v>122</v>
      </c>
      <c r="F42" s="86">
        <v>115</v>
      </c>
      <c r="G42" s="7166"/>
      <c r="H42" s="112" t="s">
        <v>73</v>
      </c>
      <c r="I42" s="104">
        <v>826</v>
      </c>
      <c r="J42" s="84">
        <v>743</v>
      </c>
      <c r="K42" s="85">
        <v>1502</v>
      </c>
      <c r="L42" s="86">
        <v>1406</v>
      </c>
    </row>
    <row r="43" spans="2:12" x14ac:dyDescent="0.25">
      <c r="B43" s="112" t="s">
        <v>74</v>
      </c>
      <c r="C43" s="104">
        <v>64</v>
      </c>
      <c r="D43" s="84">
        <v>60</v>
      </c>
      <c r="E43" s="85">
        <v>196</v>
      </c>
      <c r="F43" s="86">
        <v>181</v>
      </c>
      <c r="G43" s="7166"/>
      <c r="H43" s="112" t="s">
        <v>74</v>
      </c>
      <c r="I43" s="104">
        <v>780</v>
      </c>
      <c r="J43" s="84">
        <v>823</v>
      </c>
      <c r="K43" s="85">
        <v>2280</v>
      </c>
      <c r="L43" s="86">
        <v>2235</v>
      </c>
    </row>
    <row r="44" spans="2:12" x14ac:dyDescent="0.25">
      <c r="B44" s="112" t="s">
        <v>75</v>
      </c>
      <c r="C44" s="104">
        <v>60</v>
      </c>
      <c r="D44" s="84">
        <v>58</v>
      </c>
      <c r="E44" s="85">
        <v>269</v>
      </c>
      <c r="F44" s="86">
        <v>245</v>
      </c>
      <c r="G44" s="7166"/>
      <c r="H44" s="112" t="s">
        <v>75</v>
      </c>
      <c r="I44" s="104">
        <v>674</v>
      </c>
      <c r="J44" s="84">
        <v>737</v>
      </c>
      <c r="K44" s="85">
        <v>2968</v>
      </c>
      <c r="L44" s="86">
        <v>2980</v>
      </c>
    </row>
    <row r="45" spans="2:12" x14ac:dyDescent="0.25">
      <c r="B45" s="112" t="s">
        <v>76</v>
      </c>
      <c r="C45" s="104">
        <v>79</v>
      </c>
      <c r="D45" s="84">
        <v>85</v>
      </c>
      <c r="E45" s="85">
        <v>359</v>
      </c>
      <c r="F45" s="86">
        <v>342</v>
      </c>
      <c r="G45" s="7166"/>
      <c r="H45" s="112" t="s">
        <v>76</v>
      </c>
      <c r="I45" s="104">
        <v>736</v>
      </c>
      <c r="J45" s="84">
        <v>785</v>
      </c>
      <c r="K45" s="85">
        <v>3716</v>
      </c>
      <c r="L45" s="86">
        <v>3810</v>
      </c>
    </row>
    <row r="46" spans="2:12" x14ac:dyDescent="0.25">
      <c r="B46" s="112" t="s">
        <v>77</v>
      </c>
      <c r="C46" s="104">
        <v>107</v>
      </c>
      <c r="D46" s="84">
        <v>92</v>
      </c>
      <c r="E46" s="87">
        <v>478</v>
      </c>
      <c r="F46" s="88">
        <v>439</v>
      </c>
      <c r="G46" s="7166"/>
      <c r="H46" s="112" t="s">
        <v>77</v>
      </c>
      <c r="I46" s="104">
        <v>831</v>
      </c>
      <c r="J46" s="84">
        <v>800</v>
      </c>
      <c r="K46" s="87">
        <v>4559</v>
      </c>
      <c r="L46" s="88">
        <v>4612</v>
      </c>
    </row>
    <row r="47" spans="2:12" x14ac:dyDescent="0.25">
      <c r="B47" s="106" t="s">
        <v>78</v>
      </c>
      <c r="C47" s="113">
        <v>131</v>
      </c>
      <c r="D47" s="89">
        <v>133</v>
      </c>
      <c r="E47" s="90">
        <v>620</v>
      </c>
      <c r="F47" s="91">
        <v>604</v>
      </c>
      <c r="G47" s="7166"/>
      <c r="H47" s="106" t="s">
        <v>78</v>
      </c>
      <c r="I47" s="113">
        <v>844</v>
      </c>
      <c r="J47" s="89">
        <v>894</v>
      </c>
      <c r="K47" s="90">
        <v>5428</v>
      </c>
      <c r="L47" s="91">
        <v>5547</v>
      </c>
    </row>
    <row r="48" spans="2:12" x14ac:dyDescent="0.25">
      <c r="B48" s="114" t="s">
        <v>79</v>
      </c>
      <c r="C48" s="115">
        <v>118</v>
      </c>
      <c r="D48" s="89">
        <v>53</v>
      </c>
      <c r="E48" s="85">
        <v>741</v>
      </c>
      <c r="F48" s="91">
        <v>746</v>
      </c>
      <c r="G48" s="7166"/>
      <c r="H48" s="114" t="s">
        <v>79</v>
      </c>
      <c r="I48" s="115">
        <v>688</v>
      </c>
      <c r="J48" s="89">
        <v>667</v>
      </c>
      <c r="K48" s="85">
        <v>6141</v>
      </c>
      <c r="L48" s="91">
        <v>6391</v>
      </c>
    </row>
    <row r="49" spans="2:12" x14ac:dyDescent="0.25">
      <c r="B49" s="112" t="s">
        <v>80</v>
      </c>
      <c r="C49" s="104">
        <v>119</v>
      </c>
      <c r="D49" s="84">
        <v>121</v>
      </c>
      <c r="E49" s="85">
        <v>879</v>
      </c>
      <c r="F49" s="86">
        <v>876</v>
      </c>
      <c r="G49" s="7166"/>
      <c r="H49" s="112" t="s">
        <v>80</v>
      </c>
      <c r="I49" s="104">
        <v>716</v>
      </c>
      <c r="J49" s="84">
        <v>837</v>
      </c>
      <c r="K49" s="85">
        <v>6863</v>
      </c>
      <c r="L49" s="86">
        <v>7259</v>
      </c>
    </row>
    <row r="50" spans="2:12" x14ac:dyDescent="0.25">
      <c r="B50" s="106" t="s">
        <v>81</v>
      </c>
      <c r="C50" s="113">
        <v>118</v>
      </c>
      <c r="D50" s="89">
        <v>130</v>
      </c>
      <c r="E50" s="90">
        <v>1004</v>
      </c>
      <c r="F50" s="91">
        <v>1027</v>
      </c>
      <c r="G50" s="7166"/>
      <c r="H50" s="106" t="s">
        <v>81</v>
      </c>
      <c r="I50" s="113">
        <v>685</v>
      </c>
      <c r="J50" s="89">
        <v>857</v>
      </c>
      <c r="K50" s="90">
        <v>7572</v>
      </c>
      <c r="L50" s="91">
        <v>8141</v>
      </c>
    </row>
    <row r="51" spans="2:12" x14ac:dyDescent="0.25">
      <c r="B51" s="106" t="s">
        <v>82</v>
      </c>
      <c r="C51" s="113">
        <v>94</v>
      </c>
      <c r="D51" s="89">
        <v>115</v>
      </c>
      <c r="E51" s="90">
        <v>1109</v>
      </c>
      <c r="F51" s="91">
        <v>1154</v>
      </c>
      <c r="G51" s="7166"/>
      <c r="H51" s="106" t="s">
        <v>82</v>
      </c>
      <c r="I51" s="113">
        <v>576</v>
      </c>
      <c r="J51" s="89">
        <v>713</v>
      </c>
      <c r="K51" s="90">
        <v>8169</v>
      </c>
      <c r="L51" s="91">
        <v>8878</v>
      </c>
    </row>
    <row r="52" spans="2:12" ht="15.75" thickBot="1" x14ac:dyDescent="0.3">
      <c r="B52" s="107" t="s">
        <v>83</v>
      </c>
      <c r="C52" s="116">
        <v>168</v>
      </c>
      <c r="D52" s="95">
        <v>210</v>
      </c>
      <c r="E52" s="100">
        <v>1296</v>
      </c>
      <c r="F52" s="101">
        <v>1374</v>
      </c>
      <c r="G52" s="7166"/>
      <c r="H52" s="107" t="s">
        <v>83</v>
      </c>
      <c r="I52" s="116">
        <v>834</v>
      </c>
      <c r="J52" s="95">
        <v>877</v>
      </c>
      <c r="K52" s="100">
        <v>9045</v>
      </c>
      <c r="L52" s="101">
        <v>9776</v>
      </c>
    </row>
    <row r="54" spans="2:12" ht="15.75" thickBot="1" x14ac:dyDescent="0.3"/>
    <row r="55" spans="2:12" ht="15.75" thickBot="1" x14ac:dyDescent="0.3">
      <c r="B55" s="7171" t="s">
        <v>65</v>
      </c>
      <c r="C55" s="7172"/>
      <c r="D55" s="7172"/>
      <c r="E55" s="7172"/>
      <c r="F55" s="7173"/>
      <c r="G55" s="7165"/>
      <c r="H55" s="7171" t="s">
        <v>84</v>
      </c>
      <c r="I55" s="7172"/>
      <c r="J55" s="7172"/>
      <c r="K55" s="7172"/>
      <c r="L55" s="7173"/>
    </row>
    <row r="56" spans="2:12" x14ac:dyDescent="0.25">
      <c r="B56" s="7160" t="s">
        <v>58</v>
      </c>
      <c r="C56" s="76" t="s">
        <v>59</v>
      </c>
      <c r="D56" s="77"/>
      <c r="E56" s="78" t="s">
        <v>60</v>
      </c>
      <c r="F56" s="77"/>
      <c r="G56" s="7166"/>
      <c r="H56" s="7160" t="s">
        <v>58</v>
      </c>
      <c r="I56" s="76" t="s">
        <v>59</v>
      </c>
      <c r="J56" s="77"/>
      <c r="K56" s="78" t="s">
        <v>60</v>
      </c>
      <c r="L56" s="77"/>
    </row>
    <row r="57" spans="2:12" ht="15.75" thickBot="1" x14ac:dyDescent="0.3">
      <c r="B57" s="7161"/>
      <c r="C57" s="79" t="s">
        <v>1</v>
      </c>
      <c r="D57" s="80" t="s">
        <v>2360</v>
      </c>
      <c r="E57" s="79" t="s">
        <v>1</v>
      </c>
      <c r="F57" s="80" t="s">
        <v>2360</v>
      </c>
      <c r="G57" s="7166"/>
      <c r="H57" s="7161"/>
      <c r="I57" s="79" t="s">
        <v>1</v>
      </c>
      <c r="J57" s="80" t="s">
        <v>2360</v>
      </c>
      <c r="K57" s="79" t="s">
        <v>1</v>
      </c>
      <c r="L57" s="80" t="s">
        <v>2360</v>
      </c>
    </row>
    <row r="58" spans="2:12" x14ac:dyDescent="0.25">
      <c r="B58" s="105" t="s">
        <v>72</v>
      </c>
      <c r="C58" s="110">
        <v>504</v>
      </c>
      <c r="D58" s="81">
        <v>434</v>
      </c>
      <c r="E58" s="82">
        <v>504</v>
      </c>
      <c r="F58" s="83">
        <v>434</v>
      </c>
      <c r="G58" s="7166"/>
      <c r="H58" s="105" t="s">
        <v>72</v>
      </c>
      <c r="I58" s="110">
        <v>110</v>
      </c>
      <c r="J58" s="81">
        <v>115</v>
      </c>
      <c r="K58" s="82">
        <v>110</v>
      </c>
      <c r="L58" s="83">
        <v>115</v>
      </c>
    </row>
    <row r="59" spans="2:12" x14ac:dyDescent="0.25">
      <c r="B59" s="112" t="s">
        <v>73</v>
      </c>
      <c r="C59" s="104">
        <v>361</v>
      </c>
      <c r="D59" s="84">
        <v>356</v>
      </c>
      <c r="E59" s="85">
        <v>865</v>
      </c>
      <c r="F59" s="86">
        <v>791</v>
      </c>
      <c r="G59" s="7166"/>
      <c r="H59" s="112" t="s">
        <v>73</v>
      </c>
      <c r="I59" s="104">
        <v>206</v>
      </c>
      <c r="J59" s="84">
        <v>355</v>
      </c>
      <c r="K59" s="85">
        <v>335</v>
      </c>
      <c r="L59" s="86">
        <v>471</v>
      </c>
    </row>
    <row r="60" spans="2:12" x14ac:dyDescent="0.25">
      <c r="B60" s="112" t="s">
        <v>74</v>
      </c>
      <c r="C60" s="104">
        <v>426</v>
      </c>
      <c r="D60" s="84">
        <v>732</v>
      </c>
      <c r="E60" s="85">
        <v>1292</v>
      </c>
      <c r="F60" s="86">
        <v>1525</v>
      </c>
      <c r="G60" s="7166"/>
      <c r="H60" s="112" t="s">
        <v>74</v>
      </c>
      <c r="I60" s="104">
        <v>234</v>
      </c>
      <c r="J60" s="84">
        <v>178</v>
      </c>
      <c r="K60" s="85">
        <v>569</v>
      </c>
      <c r="L60" s="86">
        <v>650</v>
      </c>
    </row>
    <row r="61" spans="2:12" x14ac:dyDescent="0.25">
      <c r="B61" s="112" t="s">
        <v>75</v>
      </c>
      <c r="C61" s="104">
        <v>758</v>
      </c>
      <c r="D61" s="84">
        <v>298</v>
      </c>
      <c r="E61" s="85">
        <v>2051</v>
      </c>
      <c r="F61" s="86">
        <v>4627</v>
      </c>
      <c r="G61" s="7166"/>
      <c r="H61" s="112" t="s">
        <v>75</v>
      </c>
      <c r="I61" s="104">
        <v>210</v>
      </c>
      <c r="J61" s="84">
        <v>161</v>
      </c>
      <c r="K61" s="85">
        <v>790</v>
      </c>
      <c r="L61" s="86">
        <v>812</v>
      </c>
    </row>
    <row r="62" spans="2:12" x14ac:dyDescent="0.25">
      <c r="B62" s="112" t="s">
        <v>76</v>
      </c>
      <c r="C62" s="104">
        <v>256</v>
      </c>
      <c r="D62" s="84">
        <v>713</v>
      </c>
      <c r="E62" s="85">
        <v>2308</v>
      </c>
      <c r="F62" s="86">
        <v>2541</v>
      </c>
      <c r="G62" s="7166"/>
      <c r="H62" s="112" t="s">
        <v>76</v>
      </c>
      <c r="I62" s="104">
        <v>179</v>
      </c>
      <c r="J62" s="84">
        <v>200</v>
      </c>
      <c r="K62" s="85">
        <v>970</v>
      </c>
      <c r="L62" s="86">
        <v>1015</v>
      </c>
    </row>
    <row r="63" spans="2:12" x14ac:dyDescent="0.25">
      <c r="B63" s="112" t="s">
        <v>77</v>
      </c>
      <c r="C63" s="104">
        <v>452</v>
      </c>
      <c r="D63" s="84">
        <v>591</v>
      </c>
      <c r="E63" s="87">
        <v>2775</v>
      </c>
      <c r="F63" s="88">
        <v>3132</v>
      </c>
      <c r="G63" s="7166"/>
      <c r="H63" s="112" t="s">
        <v>77</v>
      </c>
      <c r="I63" s="104">
        <v>242</v>
      </c>
      <c r="J63" s="84">
        <v>144</v>
      </c>
      <c r="K63" s="87">
        <v>1212</v>
      </c>
      <c r="L63" s="88">
        <v>1159</v>
      </c>
    </row>
    <row r="64" spans="2:12" x14ac:dyDescent="0.25">
      <c r="B64" s="106" t="s">
        <v>78</v>
      </c>
      <c r="C64" s="113">
        <v>531</v>
      </c>
      <c r="D64" s="89">
        <v>281</v>
      </c>
      <c r="E64" s="90">
        <v>3308</v>
      </c>
      <c r="F64" s="91">
        <v>3414</v>
      </c>
      <c r="G64" s="7166"/>
      <c r="H64" s="106" t="s">
        <v>78</v>
      </c>
      <c r="I64" s="113">
        <v>174</v>
      </c>
      <c r="J64" s="89">
        <v>180</v>
      </c>
      <c r="K64" s="90">
        <v>1390</v>
      </c>
      <c r="L64" s="91">
        <v>1348</v>
      </c>
    </row>
    <row r="65" spans="2:12" x14ac:dyDescent="0.25">
      <c r="B65" s="114" t="s">
        <v>79</v>
      </c>
      <c r="C65" s="115">
        <v>135</v>
      </c>
      <c r="D65" s="89">
        <v>436</v>
      </c>
      <c r="E65" s="93">
        <v>3444</v>
      </c>
      <c r="F65" s="91">
        <v>3541</v>
      </c>
      <c r="G65" s="7166"/>
      <c r="H65" s="112" t="s">
        <v>79</v>
      </c>
      <c r="I65" s="115">
        <v>156</v>
      </c>
      <c r="J65" s="89">
        <v>116</v>
      </c>
      <c r="K65" s="93">
        <v>1548</v>
      </c>
      <c r="L65" s="91">
        <v>1559</v>
      </c>
    </row>
    <row r="66" spans="2:12" x14ac:dyDescent="0.25">
      <c r="B66" s="112" t="s">
        <v>80</v>
      </c>
      <c r="C66" s="115">
        <v>295</v>
      </c>
      <c r="D66" s="92">
        <v>395</v>
      </c>
      <c r="E66" s="93">
        <v>3745</v>
      </c>
      <c r="F66" s="94">
        <v>3937</v>
      </c>
      <c r="G66" s="7166"/>
      <c r="H66" s="112" t="s">
        <v>80</v>
      </c>
      <c r="I66" s="115">
        <v>186</v>
      </c>
      <c r="J66" s="92">
        <v>162</v>
      </c>
      <c r="K66" s="93">
        <v>1736</v>
      </c>
      <c r="L66" s="94">
        <v>1723</v>
      </c>
    </row>
    <row r="67" spans="2:12" x14ac:dyDescent="0.25">
      <c r="B67" s="106" t="s">
        <v>81</v>
      </c>
      <c r="C67" s="113">
        <v>251</v>
      </c>
      <c r="D67" s="89">
        <v>466</v>
      </c>
      <c r="E67" s="90">
        <v>4007</v>
      </c>
      <c r="F67" s="91">
        <v>4403</v>
      </c>
      <c r="G67" s="7166"/>
      <c r="H67" s="106" t="s">
        <v>81</v>
      </c>
      <c r="I67" s="113">
        <v>183</v>
      </c>
      <c r="J67" s="89">
        <v>164</v>
      </c>
      <c r="K67" s="90">
        <v>1926</v>
      </c>
      <c r="L67" s="91">
        <v>1893</v>
      </c>
    </row>
    <row r="68" spans="2:12" x14ac:dyDescent="0.25">
      <c r="B68" s="106" t="s">
        <v>82</v>
      </c>
      <c r="C68" s="113">
        <v>319</v>
      </c>
      <c r="D68" s="89">
        <v>173</v>
      </c>
      <c r="E68" s="90">
        <v>4327</v>
      </c>
      <c r="F68" s="91">
        <v>4580</v>
      </c>
      <c r="G68" s="7166"/>
      <c r="H68" s="106" t="s">
        <v>82</v>
      </c>
      <c r="I68" s="113">
        <v>158</v>
      </c>
      <c r="J68" s="89">
        <v>228</v>
      </c>
      <c r="K68" s="90">
        <v>2089</v>
      </c>
      <c r="L68" s="91">
        <v>2125</v>
      </c>
    </row>
    <row r="69" spans="2:12" ht="15.75" thickBot="1" x14ac:dyDescent="0.3">
      <c r="B69" s="107" t="s">
        <v>83</v>
      </c>
      <c r="C69" s="116">
        <v>299</v>
      </c>
      <c r="D69" s="95">
        <v>366</v>
      </c>
      <c r="E69" s="96">
        <v>4627</v>
      </c>
      <c r="F69" s="97">
        <v>4956</v>
      </c>
      <c r="G69" s="7166"/>
      <c r="H69" s="107" t="s">
        <v>83</v>
      </c>
      <c r="I69" s="116">
        <v>245</v>
      </c>
      <c r="J69" s="95">
        <v>238</v>
      </c>
      <c r="K69" s="96">
        <v>2334</v>
      </c>
      <c r="L69" s="97">
        <v>2402</v>
      </c>
    </row>
    <row r="71" spans="2:12" ht="15.75" thickBot="1" x14ac:dyDescent="0.3"/>
    <row r="72" spans="2:12" ht="15.75" thickBot="1" x14ac:dyDescent="0.3">
      <c r="B72" s="7171" t="s">
        <v>87</v>
      </c>
      <c r="C72" s="7172"/>
      <c r="D72" s="7172"/>
      <c r="E72" s="7172"/>
      <c r="F72" s="7173"/>
    </row>
    <row r="73" spans="2:12" x14ac:dyDescent="0.25">
      <c r="B73" s="7160" t="s">
        <v>58</v>
      </c>
      <c r="C73" s="76" t="s">
        <v>59</v>
      </c>
      <c r="D73" s="77"/>
      <c r="E73" s="78" t="s">
        <v>60</v>
      </c>
      <c r="F73" s="77"/>
    </row>
    <row r="74" spans="2:12" ht="15.75" thickBot="1" x14ac:dyDescent="0.3">
      <c r="B74" s="7161"/>
      <c r="C74" s="79" t="s">
        <v>1</v>
      </c>
      <c r="D74" s="80" t="s">
        <v>2360</v>
      </c>
      <c r="E74" s="79" t="s">
        <v>1</v>
      </c>
      <c r="F74" s="80" t="s">
        <v>2360</v>
      </c>
    </row>
    <row r="75" spans="2:12" x14ac:dyDescent="0.25">
      <c r="B75" s="105" t="s">
        <v>72</v>
      </c>
      <c r="C75" s="120">
        <v>91</v>
      </c>
      <c r="D75" s="121">
        <v>126</v>
      </c>
      <c r="E75" s="122">
        <v>91</v>
      </c>
      <c r="F75" s="123">
        <v>126</v>
      </c>
    </row>
    <row r="76" spans="2:12" x14ac:dyDescent="0.25">
      <c r="B76" s="112" t="s">
        <v>73</v>
      </c>
      <c r="C76" s="125">
        <v>201</v>
      </c>
      <c r="D76" s="126">
        <v>148</v>
      </c>
      <c r="E76" s="127">
        <v>293</v>
      </c>
      <c r="F76" s="126">
        <v>274</v>
      </c>
    </row>
    <row r="77" spans="2:12" x14ac:dyDescent="0.25">
      <c r="B77" s="112" t="s">
        <v>74</v>
      </c>
      <c r="C77" s="125">
        <v>178</v>
      </c>
      <c r="D77" s="126">
        <v>167</v>
      </c>
      <c r="E77" s="127">
        <v>470</v>
      </c>
      <c r="F77" s="126">
        <v>441</v>
      </c>
    </row>
    <row r="78" spans="2:12" x14ac:dyDescent="0.25">
      <c r="B78" s="112" t="s">
        <v>75</v>
      </c>
      <c r="C78" s="125">
        <v>135</v>
      </c>
      <c r="D78" s="126">
        <v>161</v>
      </c>
      <c r="E78" s="127">
        <v>605</v>
      </c>
      <c r="F78" s="128">
        <v>607</v>
      </c>
    </row>
    <row r="79" spans="2:12" x14ac:dyDescent="0.25">
      <c r="B79" s="112" t="s">
        <v>76</v>
      </c>
      <c r="C79" s="125">
        <v>124</v>
      </c>
      <c r="D79" s="126">
        <v>116</v>
      </c>
      <c r="E79" s="127">
        <v>728</v>
      </c>
      <c r="F79" s="128">
        <v>724</v>
      </c>
    </row>
    <row r="80" spans="2:12" x14ac:dyDescent="0.25">
      <c r="B80" s="112" t="s">
        <v>77</v>
      </c>
      <c r="C80" s="125">
        <v>150</v>
      </c>
      <c r="D80" s="129">
        <v>102</v>
      </c>
      <c r="E80" s="125">
        <v>891</v>
      </c>
      <c r="F80" s="130">
        <v>827</v>
      </c>
    </row>
    <row r="81" spans="2:6" x14ac:dyDescent="0.25">
      <c r="B81" s="106" t="s">
        <v>78</v>
      </c>
      <c r="C81" s="125">
        <v>102</v>
      </c>
      <c r="D81" s="129">
        <v>167</v>
      </c>
      <c r="E81" s="125">
        <v>993</v>
      </c>
      <c r="F81" s="108">
        <v>997</v>
      </c>
    </row>
    <row r="82" spans="2:6" x14ac:dyDescent="0.25">
      <c r="B82" s="114" t="s">
        <v>79</v>
      </c>
      <c r="C82" s="125">
        <v>111</v>
      </c>
      <c r="D82" s="129">
        <v>127</v>
      </c>
      <c r="E82" s="125">
        <v>1104</v>
      </c>
      <c r="F82" s="108">
        <v>1173</v>
      </c>
    </row>
    <row r="83" spans="2:6" x14ac:dyDescent="0.25">
      <c r="B83" s="112" t="s">
        <v>80</v>
      </c>
      <c r="C83" s="125">
        <v>103</v>
      </c>
      <c r="D83" s="129">
        <v>170</v>
      </c>
      <c r="E83" s="125">
        <v>1207</v>
      </c>
      <c r="F83" s="131">
        <v>1322</v>
      </c>
    </row>
    <row r="84" spans="2:6" x14ac:dyDescent="0.25">
      <c r="B84" s="106" t="s">
        <v>81</v>
      </c>
      <c r="C84" s="125">
        <v>109</v>
      </c>
      <c r="D84" s="129">
        <v>138</v>
      </c>
      <c r="E84" s="125">
        <v>1321</v>
      </c>
      <c r="F84" s="108">
        <v>1459</v>
      </c>
    </row>
    <row r="85" spans="2:6" x14ac:dyDescent="0.25">
      <c r="B85" s="106" t="s">
        <v>82</v>
      </c>
      <c r="C85" s="125">
        <v>141</v>
      </c>
      <c r="D85" s="129">
        <v>141</v>
      </c>
      <c r="E85" s="125">
        <v>1463</v>
      </c>
      <c r="F85" s="108">
        <v>1597</v>
      </c>
    </row>
    <row r="86" spans="2:6" ht="15.75" thickBot="1" x14ac:dyDescent="0.3">
      <c r="B86" s="107" t="s">
        <v>83</v>
      </c>
      <c r="C86" s="132">
        <v>199</v>
      </c>
      <c r="D86" s="133">
        <v>268</v>
      </c>
      <c r="E86" s="134">
        <v>1563</v>
      </c>
      <c r="F86" s="135">
        <v>1864</v>
      </c>
    </row>
  </sheetData>
  <mergeCells count="22">
    <mergeCell ref="B21:F21"/>
    <mergeCell ref="G21:G35"/>
    <mergeCell ref="H21:L21"/>
    <mergeCell ref="B22:B23"/>
    <mergeCell ref="H22:H23"/>
    <mergeCell ref="B4:F4"/>
    <mergeCell ref="G4:G18"/>
    <mergeCell ref="H4:L4"/>
    <mergeCell ref="B5:B6"/>
    <mergeCell ref="H5:H6"/>
    <mergeCell ref="B72:F72"/>
    <mergeCell ref="B73:B74"/>
    <mergeCell ref="B38:F38"/>
    <mergeCell ref="G38:G52"/>
    <mergeCell ref="H38:L38"/>
    <mergeCell ref="B39:B40"/>
    <mergeCell ref="H39:H40"/>
    <mergeCell ref="B55:F55"/>
    <mergeCell ref="G55:G69"/>
    <mergeCell ref="H55:L55"/>
    <mergeCell ref="B56:B57"/>
    <mergeCell ref="H56:H57"/>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82"/>
  <sheetViews>
    <sheetView topLeftCell="A76" zoomScaleNormal="100" workbookViewId="0">
      <selection activeCell="J74" sqref="J74"/>
    </sheetView>
  </sheetViews>
  <sheetFormatPr defaultRowHeight="12.75" x14ac:dyDescent="0.2"/>
  <cols>
    <col min="1" max="1" width="5.28515625" style="5182" customWidth="1"/>
    <col min="2" max="2" width="15.28515625" style="5182" customWidth="1"/>
    <col min="3" max="3" width="7.28515625" style="5182" hidden="1" customWidth="1"/>
    <col min="4" max="11" width="7.28515625" style="5182" customWidth="1"/>
    <col min="12" max="12" width="6.5703125" style="5182" customWidth="1"/>
    <col min="13" max="13" width="8.28515625" style="5182" customWidth="1"/>
    <col min="14" max="14" width="15.7109375" style="5182" bestFit="1" customWidth="1"/>
    <col min="15" max="16" width="5.5703125" style="5182" bestFit="1" customWidth="1"/>
    <col min="17" max="17" width="7" style="5182" bestFit="1" customWidth="1"/>
    <col min="18" max="19" width="7.5703125" style="5182" bestFit="1" customWidth="1"/>
    <col min="20" max="20" width="7" style="5182" bestFit="1" customWidth="1"/>
    <col min="21" max="22" width="5.5703125" style="5182" bestFit="1" customWidth="1"/>
    <col min="23" max="23" width="5.85546875" style="5182" bestFit="1" customWidth="1"/>
    <col min="24" max="24" width="9.5703125" style="5182" customWidth="1"/>
    <col min="25" max="16384" width="9.140625" style="5182"/>
  </cols>
  <sheetData>
    <row r="1" spans="2:24" x14ac:dyDescent="0.2">
      <c r="B1" s="8338" t="s">
        <v>2402</v>
      </c>
      <c r="C1" s="8338"/>
      <c r="D1" s="8338"/>
      <c r="E1" s="8338"/>
      <c r="F1" s="8338"/>
      <c r="G1" s="8338"/>
      <c r="H1" s="8338"/>
      <c r="I1" s="8338"/>
      <c r="J1" s="8338"/>
      <c r="K1" s="8338"/>
      <c r="L1" s="8338"/>
      <c r="M1" s="8338"/>
      <c r="N1" s="4494"/>
      <c r="O1" s="4494"/>
      <c r="P1" s="4494"/>
      <c r="Q1" s="4494"/>
      <c r="R1" s="4494"/>
      <c r="S1" s="4494"/>
      <c r="T1" s="4494"/>
      <c r="U1" s="4494"/>
      <c r="V1" s="4494"/>
      <c r="W1" s="4494"/>
      <c r="X1" s="4494"/>
    </row>
    <row r="2" spans="2:24" ht="24.75" customHeight="1" x14ac:dyDescent="0.2">
      <c r="B2" s="8338" t="s">
        <v>2403</v>
      </c>
      <c r="C2" s="8338"/>
      <c r="D2" s="8338"/>
      <c r="E2" s="8338"/>
      <c r="F2" s="8338"/>
      <c r="G2" s="8338"/>
      <c r="H2" s="8338"/>
      <c r="I2" s="8338"/>
      <c r="J2" s="8338"/>
      <c r="K2" s="8338"/>
      <c r="L2" s="8338"/>
      <c r="M2" s="8338"/>
      <c r="N2" s="4494"/>
      <c r="O2" s="4494"/>
      <c r="P2" s="4494"/>
      <c r="Q2" s="4494"/>
      <c r="R2" s="4494"/>
      <c r="S2" s="4494"/>
      <c r="T2" s="4494"/>
      <c r="U2" s="4494"/>
      <c r="V2" s="4494"/>
      <c r="W2" s="4494"/>
      <c r="X2" s="4494"/>
    </row>
    <row r="3" spans="2:24" ht="24.75" customHeight="1" x14ac:dyDescent="0.2">
      <c r="B3" s="8339" t="s">
        <v>2404</v>
      </c>
      <c r="C3" s="8339"/>
      <c r="D3" s="8339"/>
      <c r="E3" s="8339"/>
      <c r="F3" s="8339"/>
      <c r="G3" s="8339"/>
      <c r="H3" s="8339"/>
      <c r="I3" s="8339"/>
      <c r="J3" s="8339"/>
      <c r="K3" s="8339"/>
      <c r="L3" s="8339"/>
      <c r="M3" s="8339"/>
      <c r="N3" s="4494"/>
      <c r="O3" s="4494"/>
      <c r="P3" s="4494"/>
      <c r="Q3" s="4494"/>
      <c r="R3" s="4494"/>
      <c r="S3" s="4494"/>
      <c r="T3" s="4494"/>
      <c r="U3" s="4494"/>
      <c r="V3" s="4494"/>
      <c r="W3" s="4494"/>
      <c r="X3" s="4494"/>
    </row>
    <row r="4" spans="2:24" ht="15" customHeight="1" thickBot="1" x14ac:dyDescent="0.25">
      <c r="N4" s="4494"/>
      <c r="O4" s="4494"/>
      <c r="P4" s="4494"/>
      <c r="Q4" s="4494"/>
      <c r="R4" s="4494"/>
      <c r="S4" s="4494"/>
      <c r="T4" s="4494"/>
      <c r="U4" s="4494"/>
      <c r="V4" s="4494"/>
      <c r="W4" s="4494"/>
      <c r="X4" s="4494"/>
    </row>
    <row r="5" spans="2:24" ht="12.75" customHeight="1" x14ac:dyDescent="0.2">
      <c r="B5" s="8340" t="s">
        <v>2405</v>
      </c>
      <c r="C5" s="8343" t="s">
        <v>2184</v>
      </c>
      <c r="D5" s="8344"/>
      <c r="E5" s="8344"/>
      <c r="F5" s="8344"/>
      <c r="G5" s="8344"/>
      <c r="H5" s="8344"/>
      <c r="I5" s="8344"/>
      <c r="J5" s="8344"/>
      <c r="K5" s="8344"/>
      <c r="L5" s="8345"/>
      <c r="M5" s="8346" t="s">
        <v>2406</v>
      </c>
      <c r="N5" s="4494"/>
      <c r="O5" s="4494"/>
      <c r="P5" s="4494"/>
      <c r="Q5" s="4494"/>
      <c r="R5" s="4494"/>
      <c r="S5" s="4494"/>
      <c r="T5" s="4494"/>
      <c r="U5" s="4494"/>
      <c r="V5" s="4494"/>
      <c r="W5" s="4494"/>
      <c r="X5" s="4494"/>
    </row>
    <row r="6" spans="2:24" ht="15" customHeight="1" x14ac:dyDescent="0.2">
      <c r="B6" s="8341"/>
      <c r="C6" s="8349" t="s">
        <v>2407</v>
      </c>
      <c r="D6" s="8350"/>
      <c r="E6" s="8350"/>
      <c r="F6" s="8350"/>
      <c r="G6" s="8350"/>
      <c r="H6" s="8351"/>
      <c r="I6" s="8352" t="s">
        <v>2408</v>
      </c>
      <c r="J6" s="8353"/>
      <c r="K6" s="8354"/>
      <c r="L6" s="8355" t="s">
        <v>2409</v>
      </c>
      <c r="M6" s="8347"/>
      <c r="N6" s="4494"/>
      <c r="O6" s="4494"/>
      <c r="P6" s="4494"/>
      <c r="Q6" s="4494"/>
      <c r="R6" s="4494"/>
      <c r="S6" s="4494"/>
      <c r="T6" s="4494"/>
      <c r="U6" s="4494"/>
      <c r="V6" s="4494"/>
      <c r="W6" s="4494"/>
      <c r="X6" s="4494"/>
    </row>
    <row r="7" spans="2:24" ht="141.75" customHeight="1" thickBot="1" x14ac:dyDescent="0.25">
      <c r="B7" s="8342"/>
      <c r="C7" s="5186" t="s">
        <v>2410</v>
      </c>
      <c r="D7" s="5187" t="s">
        <v>2411</v>
      </c>
      <c r="E7" s="5187" t="s">
        <v>2412</v>
      </c>
      <c r="F7" s="5187" t="s">
        <v>2413</v>
      </c>
      <c r="G7" s="5187" t="s">
        <v>2414</v>
      </c>
      <c r="H7" s="5188" t="s">
        <v>2415</v>
      </c>
      <c r="I7" s="5189" t="s">
        <v>2411</v>
      </c>
      <c r="J7" s="5187" t="s">
        <v>2412</v>
      </c>
      <c r="K7" s="5190" t="s">
        <v>2416</v>
      </c>
      <c r="L7" s="8356"/>
      <c r="M7" s="8348"/>
      <c r="N7" s="4494"/>
      <c r="O7" s="4494"/>
      <c r="P7" s="4494"/>
      <c r="Q7" s="4494"/>
      <c r="R7" s="4494"/>
      <c r="S7" s="4494"/>
      <c r="T7" s="4494"/>
      <c r="U7" s="4494"/>
      <c r="V7" s="4494"/>
      <c r="W7" s="4494"/>
      <c r="X7" s="4494"/>
    </row>
    <row r="8" spans="2:24" ht="13.5" thickBot="1" x14ac:dyDescent="0.25">
      <c r="B8" s="5191" t="s">
        <v>173</v>
      </c>
      <c r="C8" s="5192"/>
      <c r="D8" s="5193">
        <v>198</v>
      </c>
      <c r="E8" s="5193">
        <v>2928</v>
      </c>
      <c r="F8" s="5193">
        <v>12773</v>
      </c>
      <c r="G8" s="5194">
        <v>14588</v>
      </c>
      <c r="H8" s="5194">
        <v>770</v>
      </c>
      <c r="I8" s="5192">
        <v>128</v>
      </c>
      <c r="J8" s="5193">
        <v>1926</v>
      </c>
      <c r="K8" s="5195">
        <v>10291</v>
      </c>
      <c r="L8" s="5196">
        <v>1</v>
      </c>
      <c r="M8" s="5197">
        <v>43603</v>
      </c>
      <c r="N8" s="4494"/>
      <c r="O8" s="4494"/>
      <c r="P8" s="4494"/>
      <c r="Q8" s="4494"/>
      <c r="R8" s="4494"/>
      <c r="S8" s="4494"/>
      <c r="T8" s="4494"/>
      <c r="U8" s="4494"/>
      <c r="V8" s="4494"/>
      <c r="W8" s="4494"/>
      <c r="X8" s="4494"/>
    </row>
    <row r="9" spans="2:24" x14ac:dyDescent="0.2">
      <c r="B9" s="5198" t="s">
        <v>1582</v>
      </c>
      <c r="C9" s="5199"/>
      <c r="D9" s="5200">
        <v>349</v>
      </c>
      <c r="E9" s="5200">
        <v>5886</v>
      </c>
      <c r="F9" s="5200">
        <v>9024</v>
      </c>
      <c r="G9" s="5201">
        <v>4548</v>
      </c>
      <c r="H9" s="5201">
        <v>19</v>
      </c>
      <c r="I9" s="5199">
        <v>92</v>
      </c>
      <c r="J9" s="5200">
        <v>600</v>
      </c>
      <c r="K9" s="5202">
        <v>3938</v>
      </c>
      <c r="L9" s="5203">
        <v>0</v>
      </c>
      <c r="M9" s="5204">
        <v>24456</v>
      </c>
      <c r="N9" s="4494"/>
      <c r="O9" s="4494"/>
      <c r="P9" s="4494"/>
      <c r="Q9" s="4494"/>
      <c r="R9" s="4494"/>
      <c r="S9" s="4494"/>
      <c r="T9" s="4494"/>
      <c r="U9" s="4494"/>
      <c r="V9" s="4494"/>
      <c r="W9" s="4494"/>
      <c r="X9" s="4494"/>
    </row>
    <row r="10" spans="2:24" x14ac:dyDescent="0.2">
      <c r="B10" s="5205" t="s">
        <v>1583</v>
      </c>
      <c r="C10" s="5206"/>
      <c r="D10" s="5207">
        <v>43</v>
      </c>
      <c r="E10" s="5207">
        <v>646</v>
      </c>
      <c r="F10" s="5207">
        <v>1078</v>
      </c>
      <c r="G10" s="5208">
        <v>2160</v>
      </c>
      <c r="H10" s="5208">
        <v>802</v>
      </c>
      <c r="I10" s="5206">
        <v>275</v>
      </c>
      <c r="J10" s="5207">
        <v>5237</v>
      </c>
      <c r="K10" s="5209">
        <v>1635</v>
      </c>
      <c r="L10" s="5210">
        <v>15</v>
      </c>
      <c r="M10" s="5210">
        <v>11891</v>
      </c>
      <c r="N10" s="4494"/>
      <c r="O10" s="4494"/>
      <c r="P10" s="4494"/>
      <c r="Q10" s="4494"/>
      <c r="R10" s="4494"/>
      <c r="S10" s="4494"/>
      <c r="T10" s="4494"/>
      <c r="U10" s="4494"/>
      <c r="V10" s="4494"/>
      <c r="W10" s="4494"/>
      <c r="X10" s="4494"/>
    </row>
    <row r="11" spans="2:24" x14ac:dyDescent="0.2">
      <c r="B11" s="5205" t="s">
        <v>176</v>
      </c>
      <c r="C11" s="5206"/>
      <c r="D11" s="5207">
        <v>138</v>
      </c>
      <c r="E11" s="5207">
        <v>3021</v>
      </c>
      <c r="F11" s="5207">
        <v>6463</v>
      </c>
      <c r="G11" s="5208">
        <v>8540</v>
      </c>
      <c r="H11" s="5208">
        <v>51</v>
      </c>
      <c r="I11" s="5206">
        <v>16</v>
      </c>
      <c r="J11" s="5207">
        <v>221</v>
      </c>
      <c r="K11" s="5209">
        <v>1784</v>
      </c>
      <c r="L11" s="5210">
        <v>16</v>
      </c>
      <c r="M11" s="5210">
        <v>20250</v>
      </c>
      <c r="N11" s="4494"/>
      <c r="O11" s="4494"/>
      <c r="P11" s="4494"/>
      <c r="Q11" s="4494"/>
      <c r="R11" s="4494"/>
      <c r="S11" s="4494"/>
      <c r="T11" s="4494"/>
      <c r="U11" s="4494"/>
      <c r="V11" s="4494"/>
      <c r="W11" s="4494"/>
      <c r="X11" s="4494"/>
    </row>
    <row r="12" spans="2:24" ht="13.5" thickBot="1" x14ac:dyDescent="0.25">
      <c r="B12" s="5211" t="s">
        <v>177</v>
      </c>
      <c r="C12" s="5212"/>
      <c r="D12" s="5213">
        <v>62</v>
      </c>
      <c r="E12" s="5213">
        <v>1379</v>
      </c>
      <c r="F12" s="5213">
        <v>2965</v>
      </c>
      <c r="G12" s="5214">
        <v>3769</v>
      </c>
      <c r="H12" s="5214">
        <v>96</v>
      </c>
      <c r="I12" s="5212">
        <v>153</v>
      </c>
      <c r="J12" s="5213">
        <v>1121</v>
      </c>
      <c r="K12" s="5215">
        <v>3057</v>
      </c>
      <c r="L12" s="5216">
        <v>0</v>
      </c>
      <c r="M12" s="5217">
        <v>12602</v>
      </c>
      <c r="N12" s="4494"/>
      <c r="O12" s="4494"/>
      <c r="P12" s="4494"/>
      <c r="Q12" s="4494"/>
      <c r="R12" s="4494"/>
      <c r="S12" s="4494"/>
      <c r="T12" s="4494"/>
      <c r="U12" s="4494"/>
      <c r="V12" s="4494"/>
      <c r="W12" s="4494"/>
      <c r="X12" s="4494"/>
    </row>
    <row r="13" spans="2:24" x14ac:dyDescent="0.2">
      <c r="B13" s="5198" t="s">
        <v>2417</v>
      </c>
      <c r="C13" s="5199"/>
      <c r="D13" s="5200">
        <v>58</v>
      </c>
      <c r="E13" s="5200">
        <v>1469</v>
      </c>
      <c r="F13" s="5200">
        <v>5651</v>
      </c>
      <c r="G13" s="5201">
        <v>5139</v>
      </c>
      <c r="H13" s="5201">
        <v>1383</v>
      </c>
      <c r="I13" s="5199">
        <v>26</v>
      </c>
      <c r="J13" s="5200">
        <v>221</v>
      </c>
      <c r="K13" s="5202">
        <v>1736</v>
      </c>
      <c r="L13" s="5203">
        <v>2</v>
      </c>
      <c r="M13" s="5218">
        <v>15685</v>
      </c>
      <c r="N13" s="4494"/>
      <c r="O13" s="4494"/>
      <c r="P13" s="4494"/>
      <c r="Q13" s="4494"/>
      <c r="R13" s="4494"/>
      <c r="S13" s="4494"/>
      <c r="T13" s="4494"/>
      <c r="U13" s="4494"/>
      <c r="V13" s="4494"/>
      <c r="W13" s="4494"/>
      <c r="X13" s="4494"/>
    </row>
    <row r="14" spans="2:24" x14ac:dyDescent="0.2">
      <c r="B14" s="5205" t="s">
        <v>179</v>
      </c>
      <c r="C14" s="5206"/>
      <c r="D14" s="5207">
        <v>103</v>
      </c>
      <c r="E14" s="5207">
        <v>1893</v>
      </c>
      <c r="F14" s="5207">
        <v>3528</v>
      </c>
      <c r="G14" s="5208">
        <v>6313</v>
      </c>
      <c r="H14" s="5208">
        <v>95</v>
      </c>
      <c r="I14" s="5206">
        <v>94</v>
      </c>
      <c r="J14" s="5207">
        <v>815</v>
      </c>
      <c r="K14" s="5209">
        <v>2833</v>
      </c>
      <c r="L14" s="5210">
        <v>292</v>
      </c>
      <c r="M14" s="5210">
        <v>15966</v>
      </c>
      <c r="N14" s="4494"/>
      <c r="O14" s="4494"/>
      <c r="P14" s="4494"/>
      <c r="Q14" s="4494"/>
      <c r="R14" s="4494"/>
      <c r="S14" s="4494"/>
      <c r="T14" s="4494"/>
      <c r="U14" s="4494"/>
      <c r="V14" s="4494"/>
      <c r="W14" s="4494"/>
      <c r="X14" s="4494"/>
    </row>
    <row r="15" spans="2:24" x14ac:dyDescent="0.2">
      <c r="B15" s="5205" t="s">
        <v>1585</v>
      </c>
      <c r="C15" s="5206"/>
      <c r="D15" s="5207">
        <v>83</v>
      </c>
      <c r="E15" s="5207">
        <v>1579</v>
      </c>
      <c r="F15" s="5207">
        <v>4937</v>
      </c>
      <c r="G15" s="5208">
        <v>8154</v>
      </c>
      <c r="H15" s="5208">
        <v>37</v>
      </c>
      <c r="I15" s="5206">
        <v>18</v>
      </c>
      <c r="J15" s="5207">
        <v>175</v>
      </c>
      <c r="K15" s="5209">
        <v>1161</v>
      </c>
      <c r="L15" s="5210">
        <v>4</v>
      </c>
      <c r="M15" s="5210">
        <v>16148</v>
      </c>
      <c r="N15" s="4494"/>
      <c r="O15" s="4494"/>
      <c r="P15" s="4494"/>
      <c r="Q15" s="4494"/>
      <c r="R15" s="4494"/>
      <c r="S15" s="4494"/>
      <c r="T15" s="4494"/>
      <c r="U15" s="4494"/>
      <c r="V15" s="4494"/>
      <c r="W15" s="4494"/>
      <c r="X15" s="4494"/>
    </row>
    <row r="16" spans="2:24" x14ac:dyDescent="0.2">
      <c r="B16" s="5205" t="s">
        <v>181</v>
      </c>
      <c r="C16" s="5206"/>
      <c r="D16" s="5207">
        <v>49</v>
      </c>
      <c r="E16" s="5207">
        <v>754</v>
      </c>
      <c r="F16" s="5207">
        <v>860</v>
      </c>
      <c r="G16" s="5208">
        <v>713</v>
      </c>
      <c r="H16" s="5208">
        <v>25</v>
      </c>
      <c r="I16" s="5206">
        <v>79</v>
      </c>
      <c r="J16" s="5207">
        <v>711</v>
      </c>
      <c r="K16" s="5209">
        <v>3499</v>
      </c>
      <c r="L16" s="5210">
        <v>0</v>
      </c>
      <c r="M16" s="5210">
        <v>6690</v>
      </c>
      <c r="N16" s="4494"/>
      <c r="O16" s="4494"/>
      <c r="P16" s="4494"/>
      <c r="Q16" s="4494"/>
      <c r="R16" s="4494"/>
      <c r="S16" s="4494"/>
      <c r="T16" s="4494"/>
      <c r="U16" s="4494"/>
      <c r="V16" s="4494"/>
      <c r="W16" s="4494"/>
      <c r="X16" s="4494"/>
    </row>
    <row r="17" spans="2:25" x14ac:dyDescent="0.2">
      <c r="B17" s="5205" t="s">
        <v>1586</v>
      </c>
      <c r="C17" s="5206"/>
      <c r="D17" s="5207">
        <v>16</v>
      </c>
      <c r="E17" s="5207">
        <v>275</v>
      </c>
      <c r="F17" s="5207">
        <v>1424</v>
      </c>
      <c r="G17" s="5208">
        <v>3898</v>
      </c>
      <c r="H17" s="5208">
        <v>591</v>
      </c>
      <c r="I17" s="5206">
        <v>146</v>
      </c>
      <c r="J17" s="5207">
        <v>1509</v>
      </c>
      <c r="K17" s="5209">
        <v>1329</v>
      </c>
      <c r="L17" s="5210">
        <v>11</v>
      </c>
      <c r="M17" s="5210">
        <v>9199</v>
      </c>
      <c r="N17" s="4494"/>
      <c r="O17" s="4494"/>
      <c r="P17" s="4494"/>
      <c r="Q17" s="4494"/>
      <c r="R17" s="4494"/>
      <c r="S17" s="4494"/>
      <c r="T17" s="4494"/>
      <c r="U17" s="4494"/>
      <c r="V17" s="4494"/>
      <c r="W17" s="4494"/>
      <c r="X17" s="4494"/>
    </row>
    <row r="18" spans="2:25" ht="13.5" thickBot="1" x14ac:dyDescent="0.25">
      <c r="B18" s="5211" t="s">
        <v>183</v>
      </c>
      <c r="C18" s="5212"/>
      <c r="D18" s="5213">
        <v>201</v>
      </c>
      <c r="E18" s="5213">
        <v>4849</v>
      </c>
      <c r="F18" s="5213">
        <v>2722</v>
      </c>
      <c r="G18" s="5214">
        <v>1336</v>
      </c>
      <c r="H18" s="5214">
        <v>77</v>
      </c>
      <c r="I18" s="5212">
        <v>138</v>
      </c>
      <c r="J18" s="5213">
        <v>875</v>
      </c>
      <c r="K18" s="5215">
        <v>1100</v>
      </c>
      <c r="L18" s="5216">
        <v>0</v>
      </c>
      <c r="M18" s="5216">
        <v>11298</v>
      </c>
      <c r="N18" s="4494"/>
      <c r="O18" s="4494"/>
      <c r="P18" s="4494"/>
      <c r="Q18" s="4494"/>
      <c r="R18" s="4494"/>
      <c r="S18" s="4494"/>
      <c r="T18" s="4494"/>
      <c r="U18" s="4494"/>
      <c r="V18" s="4494"/>
      <c r="W18" s="4494"/>
      <c r="X18" s="4494"/>
    </row>
    <row r="19" spans="2:25" x14ac:dyDescent="0.2">
      <c r="B19" s="5198" t="s">
        <v>2418</v>
      </c>
      <c r="C19" s="5199"/>
      <c r="D19" s="5200">
        <v>31</v>
      </c>
      <c r="E19" s="5200">
        <v>743</v>
      </c>
      <c r="F19" s="5200">
        <v>3085</v>
      </c>
      <c r="G19" s="5201">
        <v>4359</v>
      </c>
      <c r="H19" s="5201">
        <v>18</v>
      </c>
      <c r="I19" s="5199">
        <v>11</v>
      </c>
      <c r="J19" s="5200">
        <v>49</v>
      </c>
      <c r="K19" s="5202">
        <v>5</v>
      </c>
      <c r="L19" s="5203">
        <v>0</v>
      </c>
      <c r="M19" s="5218">
        <v>8301</v>
      </c>
      <c r="N19" s="4494"/>
      <c r="O19" s="4494"/>
      <c r="P19" s="4494"/>
      <c r="Q19" s="4494"/>
      <c r="R19" s="4494"/>
      <c r="S19" s="4494"/>
      <c r="T19" s="4494"/>
      <c r="U19" s="4494"/>
      <c r="V19" s="4494"/>
      <c r="W19" s="4494"/>
      <c r="X19" s="4494"/>
    </row>
    <row r="20" spans="2:25" x14ac:dyDescent="0.2">
      <c r="B20" s="5205" t="s">
        <v>185</v>
      </c>
      <c r="C20" s="5206"/>
      <c r="D20" s="5207">
        <v>37</v>
      </c>
      <c r="E20" s="5207">
        <v>437</v>
      </c>
      <c r="F20" s="5207">
        <v>1785</v>
      </c>
      <c r="G20" s="5208">
        <v>7077</v>
      </c>
      <c r="H20" s="5208">
        <v>293</v>
      </c>
      <c r="I20" s="5206">
        <v>16</v>
      </c>
      <c r="J20" s="5207">
        <v>78</v>
      </c>
      <c r="K20" s="5209">
        <v>369</v>
      </c>
      <c r="L20" s="5210">
        <v>34</v>
      </c>
      <c r="M20" s="5210">
        <v>10126</v>
      </c>
      <c r="N20" s="4494"/>
      <c r="O20" s="4494"/>
      <c r="P20" s="4494"/>
      <c r="Q20" s="4494"/>
      <c r="R20" s="4494"/>
      <c r="S20" s="4494"/>
      <c r="T20" s="4494"/>
      <c r="U20" s="4494"/>
      <c r="V20" s="4494"/>
      <c r="W20" s="4494"/>
      <c r="X20" s="4494"/>
    </row>
    <row r="21" spans="2:25" x14ac:dyDescent="0.2">
      <c r="B21" s="5205" t="s">
        <v>1588</v>
      </c>
      <c r="C21" s="5206"/>
      <c r="D21" s="5207">
        <v>55</v>
      </c>
      <c r="E21" s="5207">
        <v>1016</v>
      </c>
      <c r="F21" s="5207">
        <v>3248</v>
      </c>
      <c r="G21" s="5208">
        <v>2835</v>
      </c>
      <c r="H21" s="5208">
        <v>29</v>
      </c>
      <c r="I21" s="5206">
        <v>1</v>
      </c>
      <c r="J21" s="5207">
        <v>6</v>
      </c>
      <c r="K21" s="5209">
        <v>2</v>
      </c>
      <c r="L21" s="5210">
        <v>1</v>
      </c>
      <c r="M21" s="5210">
        <v>7193</v>
      </c>
      <c r="N21" s="4494"/>
      <c r="O21" s="4494"/>
      <c r="P21" s="4494"/>
      <c r="Q21" s="4494"/>
      <c r="R21" s="4494"/>
      <c r="S21" s="4494"/>
      <c r="T21" s="4494"/>
      <c r="U21" s="4494"/>
      <c r="V21" s="4494"/>
      <c r="W21" s="4494"/>
      <c r="X21" s="4494"/>
    </row>
    <row r="22" spans="2:25" x14ac:dyDescent="0.2">
      <c r="B22" s="5205" t="s">
        <v>1589</v>
      </c>
      <c r="C22" s="5206"/>
      <c r="D22" s="5207">
        <v>20</v>
      </c>
      <c r="E22" s="5207">
        <v>360</v>
      </c>
      <c r="F22" s="5207">
        <v>1451</v>
      </c>
      <c r="G22" s="5208">
        <v>2794</v>
      </c>
      <c r="H22" s="5208">
        <v>37</v>
      </c>
      <c r="I22" s="5206">
        <v>14</v>
      </c>
      <c r="J22" s="5207">
        <v>209</v>
      </c>
      <c r="K22" s="5209">
        <v>530</v>
      </c>
      <c r="L22" s="5210">
        <v>0</v>
      </c>
      <c r="M22" s="5210">
        <v>5415</v>
      </c>
      <c r="N22" s="4494"/>
      <c r="O22" s="4494"/>
      <c r="P22" s="4494"/>
      <c r="Q22" s="4494"/>
      <c r="R22" s="4494"/>
      <c r="S22" s="4494"/>
      <c r="T22" s="4494"/>
      <c r="U22" s="4494"/>
      <c r="V22" s="4494"/>
      <c r="W22" s="4494"/>
      <c r="X22" s="4494"/>
    </row>
    <row r="23" spans="2:25" x14ac:dyDescent="0.2">
      <c r="B23" s="5205" t="s">
        <v>188</v>
      </c>
      <c r="C23" s="5206"/>
      <c r="D23" s="5207">
        <v>90</v>
      </c>
      <c r="E23" s="5207">
        <v>1280</v>
      </c>
      <c r="F23" s="5207">
        <v>3662</v>
      </c>
      <c r="G23" s="5208">
        <v>1515</v>
      </c>
      <c r="H23" s="5208">
        <v>591</v>
      </c>
      <c r="I23" s="5206">
        <v>51</v>
      </c>
      <c r="J23" s="5207">
        <v>318</v>
      </c>
      <c r="K23" s="5209">
        <v>1734</v>
      </c>
      <c r="L23" s="5210">
        <v>0</v>
      </c>
      <c r="M23" s="5219">
        <v>9241</v>
      </c>
      <c r="N23" s="4494"/>
      <c r="O23" s="4494"/>
      <c r="P23" s="4494"/>
      <c r="Q23" s="4494"/>
      <c r="R23" s="4494"/>
      <c r="S23" s="4494"/>
      <c r="T23" s="4494"/>
      <c r="U23" s="4494"/>
      <c r="V23" s="4494"/>
      <c r="W23" s="4494"/>
      <c r="X23" s="4494"/>
    </row>
    <row r="24" spans="2:25" x14ac:dyDescent="0.2">
      <c r="B24" s="5205" t="s">
        <v>189</v>
      </c>
      <c r="C24" s="5206"/>
      <c r="D24" s="5207">
        <v>7</v>
      </c>
      <c r="E24" s="5207">
        <v>94</v>
      </c>
      <c r="F24" s="5207">
        <v>472</v>
      </c>
      <c r="G24" s="5208">
        <v>890</v>
      </c>
      <c r="H24" s="5208">
        <v>34</v>
      </c>
      <c r="I24" s="5206">
        <v>13</v>
      </c>
      <c r="J24" s="5207">
        <v>171</v>
      </c>
      <c r="K24" s="5209">
        <v>668</v>
      </c>
      <c r="L24" s="5210">
        <v>0</v>
      </c>
      <c r="M24" s="5210">
        <v>2349</v>
      </c>
      <c r="N24" s="4494"/>
      <c r="O24" s="4494"/>
      <c r="P24" s="4494"/>
      <c r="Q24" s="4494"/>
      <c r="R24" s="4494"/>
      <c r="S24" s="4494"/>
      <c r="T24" s="4494"/>
      <c r="U24" s="4494"/>
      <c r="V24" s="4494"/>
      <c r="W24" s="4494"/>
      <c r="X24" s="4494"/>
    </row>
    <row r="25" spans="2:25" x14ac:dyDescent="0.2">
      <c r="B25" s="5205" t="s">
        <v>1590</v>
      </c>
      <c r="C25" s="5206"/>
      <c r="D25" s="5220">
        <v>29</v>
      </c>
      <c r="E25" s="5220">
        <v>487</v>
      </c>
      <c r="F25" s="5220">
        <v>1979</v>
      </c>
      <c r="G25" s="5221">
        <v>5397</v>
      </c>
      <c r="H25" s="5221">
        <v>13</v>
      </c>
      <c r="I25" s="5222">
        <v>0</v>
      </c>
      <c r="J25" s="5220">
        <v>11</v>
      </c>
      <c r="K25" s="5223">
        <v>30</v>
      </c>
      <c r="L25" s="5210">
        <v>0</v>
      </c>
      <c r="M25" s="5219">
        <v>7946</v>
      </c>
      <c r="N25" s="4494"/>
      <c r="O25" s="4494"/>
      <c r="P25" s="4494"/>
      <c r="Q25" s="4494"/>
      <c r="R25" s="4494"/>
      <c r="S25" s="4494"/>
      <c r="T25" s="4494"/>
      <c r="U25" s="4494"/>
      <c r="V25" s="4494"/>
      <c r="W25" s="4494"/>
      <c r="X25" s="4494"/>
    </row>
    <row r="26" spans="2:25" x14ac:dyDescent="0.2">
      <c r="B26" s="5205" t="s">
        <v>191</v>
      </c>
      <c r="C26" s="5206"/>
      <c r="D26" s="5207">
        <v>11</v>
      </c>
      <c r="E26" s="5207">
        <v>286</v>
      </c>
      <c r="F26" s="5207">
        <v>1112</v>
      </c>
      <c r="G26" s="5208">
        <v>2259</v>
      </c>
      <c r="H26" s="5208">
        <v>188</v>
      </c>
      <c r="I26" s="5206">
        <v>6</v>
      </c>
      <c r="J26" s="5207">
        <v>98</v>
      </c>
      <c r="K26" s="5209">
        <v>485</v>
      </c>
      <c r="L26" s="5210">
        <v>0</v>
      </c>
      <c r="M26" s="5219">
        <v>4445</v>
      </c>
      <c r="N26" s="4494"/>
      <c r="O26" s="4494"/>
      <c r="P26" s="4494"/>
      <c r="Q26" s="4494"/>
      <c r="R26" s="4494"/>
      <c r="S26" s="4494"/>
      <c r="T26" s="4494"/>
      <c r="U26" s="4494"/>
      <c r="V26" s="4494"/>
      <c r="W26" s="4494"/>
      <c r="X26" s="4494"/>
    </row>
    <row r="27" spans="2:25" x14ac:dyDescent="0.2">
      <c r="B27" s="5224" t="s">
        <v>2419</v>
      </c>
      <c r="C27" s="5222"/>
      <c r="D27" s="5220">
        <v>44</v>
      </c>
      <c r="E27" s="5220">
        <v>634</v>
      </c>
      <c r="F27" s="5220">
        <v>2343</v>
      </c>
      <c r="G27" s="5221">
        <v>1354</v>
      </c>
      <c r="H27" s="5221">
        <v>9</v>
      </c>
      <c r="I27" s="5222">
        <v>3</v>
      </c>
      <c r="J27" s="5220">
        <v>4</v>
      </c>
      <c r="K27" s="5223">
        <v>9</v>
      </c>
      <c r="L27" s="5225">
        <v>8</v>
      </c>
      <c r="M27" s="5226">
        <v>4408</v>
      </c>
      <c r="N27" s="4494"/>
      <c r="O27" s="4494"/>
      <c r="P27" s="4494"/>
      <c r="Q27" s="4494"/>
      <c r="R27" s="4494"/>
      <c r="S27" s="4494"/>
      <c r="T27" s="4494"/>
      <c r="U27" s="4494"/>
      <c r="V27" s="4494"/>
      <c r="W27" s="4494"/>
      <c r="X27" s="4494"/>
    </row>
    <row r="28" spans="2:25" ht="13.5" thickBot="1" x14ac:dyDescent="0.25">
      <c r="B28" s="5224" t="s">
        <v>2420</v>
      </c>
      <c r="C28" s="5222"/>
      <c r="D28" s="5220">
        <v>5</v>
      </c>
      <c r="E28" s="5220">
        <v>24</v>
      </c>
      <c r="F28" s="5220">
        <v>648</v>
      </c>
      <c r="G28" s="5221">
        <v>0</v>
      </c>
      <c r="H28" s="5221">
        <v>0</v>
      </c>
      <c r="I28" s="5222">
        <v>8</v>
      </c>
      <c r="J28" s="5220">
        <v>2283</v>
      </c>
      <c r="K28" s="5223">
        <v>12</v>
      </c>
      <c r="L28" s="5225">
        <v>0</v>
      </c>
      <c r="M28" s="5225">
        <v>2980</v>
      </c>
      <c r="N28" s="4494"/>
      <c r="O28" s="4494"/>
      <c r="P28" s="4494"/>
      <c r="Q28" s="4494"/>
      <c r="R28" s="4494"/>
      <c r="S28" s="4494"/>
      <c r="T28" s="4494"/>
      <c r="U28" s="4494"/>
      <c r="V28" s="4494"/>
      <c r="W28" s="4494"/>
      <c r="X28" s="4494"/>
    </row>
    <row r="29" spans="2:25" ht="13.5" thickBot="1" x14ac:dyDescent="0.25">
      <c r="B29" s="5227" t="s">
        <v>14</v>
      </c>
      <c r="C29" s="5228">
        <v>0</v>
      </c>
      <c r="D29" s="5229">
        <v>1629</v>
      </c>
      <c r="E29" s="5229">
        <v>30040</v>
      </c>
      <c r="F29" s="5229">
        <v>71210</v>
      </c>
      <c r="G29" s="5230">
        <v>87638</v>
      </c>
      <c r="H29" s="5230">
        <v>5158</v>
      </c>
      <c r="I29" s="5228">
        <v>1288</v>
      </c>
      <c r="J29" s="5229">
        <v>16638</v>
      </c>
      <c r="K29" s="5231">
        <v>36207</v>
      </c>
      <c r="L29" s="5232">
        <v>384</v>
      </c>
      <c r="M29" s="5233">
        <v>250192</v>
      </c>
      <c r="N29" s="4494"/>
      <c r="O29" s="4494"/>
      <c r="P29" s="4494"/>
      <c r="Q29" s="4494"/>
      <c r="R29" s="4494"/>
      <c r="S29" s="4494"/>
      <c r="T29" s="4494"/>
      <c r="U29" s="4494"/>
      <c r="V29" s="4494"/>
      <c r="W29" s="4494"/>
      <c r="X29" s="4494"/>
    </row>
    <row r="30" spans="2:25" x14ac:dyDescent="0.2">
      <c r="B30" s="4494"/>
      <c r="C30" s="4494"/>
      <c r="D30" s="4494"/>
      <c r="E30" s="4494"/>
      <c r="F30" s="4494"/>
      <c r="G30" s="4494"/>
      <c r="H30" s="4494"/>
      <c r="I30" s="4494"/>
      <c r="J30" s="4494"/>
      <c r="K30" s="4494"/>
      <c r="L30" s="4494"/>
      <c r="M30" s="4494"/>
      <c r="N30" s="5234" t="s">
        <v>2421</v>
      </c>
      <c r="O30" s="5234"/>
      <c r="P30" s="5234"/>
      <c r="Q30" s="5234"/>
      <c r="R30" s="5234"/>
      <c r="S30" s="5234"/>
      <c r="T30" s="5234"/>
      <c r="U30" s="5234"/>
      <c r="V30" s="5234"/>
      <c r="W30" s="5234"/>
      <c r="X30" s="5234"/>
      <c r="Y30" s="5234"/>
    </row>
    <row r="31" spans="2:25" ht="13.5" thickBot="1" x14ac:dyDescent="0.25">
      <c r="B31" s="4494"/>
      <c r="C31" s="4494"/>
      <c r="D31" s="4494"/>
      <c r="E31" s="4494"/>
      <c r="F31" s="4494"/>
      <c r="G31" s="4494"/>
      <c r="H31" s="4494"/>
      <c r="I31" s="4494"/>
      <c r="J31" s="4494"/>
      <c r="K31" s="4494"/>
      <c r="L31" s="4494"/>
      <c r="M31" s="4494"/>
      <c r="N31" s="5234"/>
      <c r="O31" s="5234"/>
      <c r="P31" s="5234"/>
      <c r="Q31" s="5234"/>
      <c r="R31" s="5234"/>
      <c r="S31" s="5234"/>
      <c r="T31" s="5234"/>
      <c r="U31" s="5234"/>
      <c r="V31" s="5234"/>
      <c r="W31" s="5234"/>
      <c r="X31" s="5234"/>
      <c r="Y31" s="5234"/>
    </row>
    <row r="32" spans="2:25" ht="29.25" customHeight="1" x14ac:dyDescent="0.2">
      <c r="B32" s="4494"/>
      <c r="C32" s="4494"/>
      <c r="D32" s="4494"/>
      <c r="E32" s="4494"/>
      <c r="F32" s="4494"/>
      <c r="G32" s="4494"/>
      <c r="H32" s="4494"/>
      <c r="I32" s="4494"/>
      <c r="J32" s="4494"/>
      <c r="K32" s="4494"/>
      <c r="L32" s="4494"/>
      <c r="M32" s="4494"/>
      <c r="N32" s="8324" t="s">
        <v>199</v>
      </c>
      <c r="O32" s="8326" t="s">
        <v>2422</v>
      </c>
      <c r="P32" s="8327"/>
      <c r="Q32" s="8328"/>
      <c r="R32" s="8327" t="s">
        <v>2423</v>
      </c>
      <c r="S32" s="8327"/>
      <c r="T32" s="8328"/>
      <c r="U32" s="8327" t="s">
        <v>2424</v>
      </c>
      <c r="V32" s="8327"/>
      <c r="W32" s="8328"/>
      <c r="X32" s="8329" t="s">
        <v>2425</v>
      </c>
    </row>
    <row r="33" spans="2:24" ht="13.5" thickBot="1" x14ac:dyDescent="0.25">
      <c r="B33" s="4494"/>
      <c r="C33" s="4494"/>
      <c r="D33" s="4494"/>
      <c r="E33" s="4494"/>
      <c r="F33" s="4494"/>
      <c r="G33" s="4494"/>
      <c r="H33" s="4494"/>
      <c r="I33" s="4494"/>
      <c r="J33" s="4494"/>
      <c r="K33" s="4494"/>
      <c r="L33" s="4494"/>
      <c r="M33" s="4494"/>
      <c r="N33" s="8325"/>
      <c r="O33" s="5235" t="s">
        <v>1</v>
      </c>
      <c r="P33" s="5236" t="s">
        <v>2360</v>
      </c>
      <c r="Q33" s="5237" t="s">
        <v>1386</v>
      </c>
      <c r="R33" s="5238" t="s">
        <v>1</v>
      </c>
      <c r="S33" s="5236" t="s">
        <v>2360</v>
      </c>
      <c r="T33" s="5237" t="s">
        <v>1386</v>
      </c>
      <c r="U33" s="5236" t="s">
        <v>1</v>
      </c>
      <c r="V33" s="5236" t="s">
        <v>2360</v>
      </c>
      <c r="W33" s="5239" t="s">
        <v>2426</v>
      </c>
      <c r="X33" s="8330"/>
    </row>
    <row r="34" spans="2:24" ht="13.5" thickBot="1" x14ac:dyDescent="0.25">
      <c r="N34" s="5240" t="s">
        <v>173</v>
      </c>
      <c r="O34" s="5241">
        <v>1325</v>
      </c>
      <c r="P34" s="4998">
        <v>1418</v>
      </c>
      <c r="Q34" s="5242">
        <v>7.0188679245283083</v>
      </c>
      <c r="R34" s="5243">
        <v>44124</v>
      </c>
      <c r="S34" s="4998">
        <v>43603</v>
      </c>
      <c r="T34" s="5242">
        <v>-1.180763303417649</v>
      </c>
      <c r="U34" s="5244">
        <v>33.301132075471699</v>
      </c>
      <c r="V34" s="5245">
        <v>30.749647390691113</v>
      </c>
      <c r="W34" s="5246">
        <v>-2.5514846847805863</v>
      </c>
      <c r="X34" s="5247">
        <v>15</v>
      </c>
    </row>
    <row r="35" spans="2:24" x14ac:dyDescent="0.2">
      <c r="N35" s="4672" t="s">
        <v>174</v>
      </c>
      <c r="O35" s="5248">
        <v>201</v>
      </c>
      <c r="P35" s="4710">
        <v>222</v>
      </c>
      <c r="Q35" s="5249">
        <v>10.447761194029852</v>
      </c>
      <c r="R35" s="5250">
        <v>29234</v>
      </c>
      <c r="S35" s="4710">
        <v>24456</v>
      </c>
      <c r="T35" s="5249">
        <v>-16.343983033454208</v>
      </c>
      <c r="U35" s="5251">
        <v>145.44278606965173</v>
      </c>
      <c r="V35" s="5252">
        <v>110.16216216216216</v>
      </c>
      <c r="W35" s="5253">
        <v>-35.28062390748957</v>
      </c>
      <c r="X35" s="5254">
        <v>11</v>
      </c>
    </row>
    <row r="36" spans="2:24" x14ac:dyDescent="0.2">
      <c r="N36" s="4678" t="s">
        <v>175</v>
      </c>
      <c r="O36" s="5255">
        <v>615</v>
      </c>
      <c r="P36" s="4680">
        <v>713</v>
      </c>
      <c r="Q36" s="5256">
        <v>15.934959349593498</v>
      </c>
      <c r="R36" s="5257">
        <v>12995</v>
      </c>
      <c r="S36" s="4680">
        <v>11891</v>
      </c>
      <c r="T36" s="5256">
        <v>-8.495575221238937</v>
      </c>
      <c r="U36" s="5258">
        <v>21.130081300813007</v>
      </c>
      <c r="V36" s="5259">
        <v>16.677419354838708</v>
      </c>
      <c r="W36" s="5260">
        <v>-4.4526619459742989</v>
      </c>
      <c r="X36" s="5261">
        <v>5</v>
      </c>
    </row>
    <row r="37" spans="2:24" x14ac:dyDescent="0.2">
      <c r="N37" s="4678" t="s">
        <v>176</v>
      </c>
      <c r="O37" s="5255">
        <v>441</v>
      </c>
      <c r="P37" s="4680">
        <v>444</v>
      </c>
      <c r="Q37" s="5256">
        <v>0.68027210884353906</v>
      </c>
      <c r="R37" s="5257">
        <v>18885</v>
      </c>
      <c r="S37" s="4680">
        <v>20250</v>
      </c>
      <c r="T37" s="5256">
        <v>7.2279586973788668</v>
      </c>
      <c r="U37" s="5258">
        <v>42.823129251700678</v>
      </c>
      <c r="V37" s="5259">
        <v>45.608108108108105</v>
      </c>
      <c r="W37" s="5260">
        <v>2.7849788564074274</v>
      </c>
      <c r="X37" s="5261">
        <v>12</v>
      </c>
    </row>
    <row r="38" spans="2:24" ht="13.5" thickBot="1" x14ac:dyDescent="0.25">
      <c r="N38" s="5019" t="s">
        <v>177</v>
      </c>
      <c r="O38" s="5262">
        <v>340</v>
      </c>
      <c r="P38" s="5263">
        <v>342</v>
      </c>
      <c r="Q38" s="5264">
        <v>0.58823529411765207</v>
      </c>
      <c r="R38" s="5265">
        <v>13641</v>
      </c>
      <c r="S38" s="5263">
        <v>12602</v>
      </c>
      <c r="T38" s="5264">
        <v>-7.6167436404955566</v>
      </c>
      <c r="U38" s="5266">
        <v>40.120588235294115</v>
      </c>
      <c r="V38" s="5267">
        <v>36.847953216374272</v>
      </c>
      <c r="W38" s="5268">
        <v>-3.2726350189198428</v>
      </c>
      <c r="X38" s="5269">
        <v>8</v>
      </c>
    </row>
    <row r="39" spans="2:24" x14ac:dyDescent="0.2">
      <c r="N39" s="4672" t="s">
        <v>2417</v>
      </c>
      <c r="O39" s="5248">
        <v>126</v>
      </c>
      <c r="P39" s="4710">
        <v>160</v>
      </c>
      <c r="Q39" s="5249">
        <v>26.984126984126974</v>
      </c>
      <c r="R39" s="5250">
        <v>18323</v>
      </c>
      <c r="S39" s="4710">
        <v>15685</v>
      </c>
      <c r="T39" s="5249">
        <v>-14.397205697756917</v>
      </c>
      <c r="U39" s="5270">
        <v>145.42063492063491</v>
      </c>
      <c r="V39" s="5271">
        <v>98.03125</v>
      </c>
      <c r="W39" s="5272">
        <v>-47.38938492063491</v>
      </c>
      <c r="X39" s="5273">
        <v>6</v>
      </c>
    </row>
    <row r="40" spans="2:24" x14ac:dyDescent="0.2">
      <c r="N40" s="4678" t="s">
        <v>179</v>
      </c>
      <c r="O40" s="5255">
        <v>213</v>
      </c>
      <c r="P40" s="4680">
        <v>221</v>
      </c>
      <c r="Q40" s="5256">
        <v>3.7558685446009434</v>
      </c>
      <c r="R40" s="5257">
        <v>18509</v>
      </c>
      <c r="S40" s="4680">
        <v>15966</v>
      </c>
      <c r="T40" s="5256">
        <v>-13.739261980658057</v>
      </c>
      <c r="U40" s="5274">
        <v>86.896713615023472</v>
      </c>
      <c r="V40" s="5259">
        <v>72.244343891402721</v>
      </c>
      <c r="W40" s="5260">
        <v>-14.652369723620751</v>
      </c>
      <c r="X40" s="5261">
        <v>5</v>
      </c>
    </row>
    <row r="41" spans="2:24" x14ac:dyDescent="0.2">
      <c r="N41" s="4678" t="s">
        <v>1585</v>
      </c>
      <c r="O41" s="5255">
        <v>631</v>
      </c>
      <c r="P41" s="4680">
        <v>651</v>
      </c>
      <c r="Q41" s="5256">
        <v>3.1695721077654468</v>
      </c>
      <c r="R41" s="5257">
        <v>16180</v>
      </c>
      <c r="S41" s="4680">
        <v>16148</v>
      </c>
      <c r="T41" s="5256">
        <v>-0.19777503090234916</v>
      </c>
      <c r="U41" s="5274">
        <v>25.641838351822503</v>
      </c>
      <c r="V41" s="5259">
        <v>24.804915514592935</v>
      </c>
      <c r="W41" s="5260">
        <v>-0.83692283722956873</v>
      </c>
      <c r="X41" s="5261">
        <v>8</v>
      </c>
    </row>
    <row r="42" spans="2:24" x14ac:dyDescent="0.2">
      <c r="N42" s="4678" t="s">
        <v>181</v>
      </c>
      <c r="O42" s="5255">
        <v>322</v>
      </c>
      <c r="P42" s="4680">
        <v>363</v>
      </c>
      <c r="Q42" s="5256">
        <v>12.732919254658384</v>
      </c>
      <c r="R42" s="5257">
        <v>9117</v>
      </c>
      <c r="S42" s="4680">
        <v>6690</v>
      </c>
      <c r="T42" s="5256">
        <v>-26.620598881210924</v>
      </c>
      <c r="U42" s="5274">
        <v>28.313664596273291</v>
      </c>
      <c r="V42" s="5259">
        <v>18.429752066115704</v>
      </c>
      <c r="W42" s="5260">
        <v>-9.8839125301575876</v>
      </c>
      <c r="X42" s="5261">
        <v>7</v>
      </c>
    </row>
    <row r="43" spans="2:24" x14ac:dyDescent="0.2">
      <c r="N43" s="4678" t="s">
        <v>1586</v>
      </c>
      <c r="O43" s="5255">
        <v>258</v>
      </c>
      <c r="P43" s="4680">
        <v>250</v>
      </c>
      <c r="Q43" s="5256">
        <v>-3.1007751937984551</v>
      </c>
      <c r="R43" s="5257">
        <v>14089</v>
      </c>
      <c r="S43" s="4680">
        <v>9199</v>
      </c>
      <c r="T43" s="5256">
        <v>-34.707928170913476</v>
      </c>
      <c r="U43" s="5274">
        <v>54.608527131782942</v>
      </c>
      <c r="V43" s="5259">
        <v>36.795999999999999</v>
      </c>
      <c r="W43" s="5260">
        <v>-17.812527131782943</v>
      </c>
      <c r="X43" s="5261">
        <v>10</v>
      </c>
    </row>
    <row r="44" spans="2:24" ht="13.5" thickBot="1" x14ac:dyDescent="0.25">
      <c r="N44" s="5019" t="s">
        <v>183</v>
      </c>
      <c r="O44" s="5262">
        <v>372</v>
      </c>
      <c r="P44" s="5263">
        <v>476</v>
      </c>
      <c r="Q44" s="5264">
        <v>27.956989247311824</v>
      </c>
      <c r="R44" s="5265">
        <v>10818</v>
      </c>
      <c r="S44" s="5263">
        <v>11298</v>
      </c>
      <c r="T44" s="5264">
        <v>4.4370493621741502</v>
      </c>
      <c r="U44" s="5275">
        <v>29.080645161290324</v>
      </c>
      <c r="V44" s="5276">
        <v>23.735294117647058</v>
      </c>
      <c r="W44" s="5277">
        <v>-5.3453510436432659</v>
      </c>
      <c r="X44" s="5278">
        <v>2</v>
      </c>
    </row>
    <row r="45" spans="2:24" x14ac:dyDescent="0.2">
      <c r="N45" s="5081" t="s">
        <v>2418</v>
      </c>
      <c r="O45" s="5279">
        <v>134</v>
      </c>
      <c r="P45" s="4707">
        <v>118</v>
      </c>
      <c r="Q45" s="5280">
        <v>-11.940298507462686</v>
      </c>
      <c r="R45" s="5281">
        <v>11372</v>
      </c>
      <c r="S45" s="4707">
        <v>8301</v>
      </c>
      <c r="T45" s="5280">
        <v>-27.004924375659513</v>
      </c>
      <c r="U45" s="5251">
        <v>84.865671641791039</v>
      </c>
      <c r="V45" s="5252">
        <v>70.347457627118644</v>
      </c>
      <c r="W45" s="5282">
        <v>-14.518214014672395</v>
      </c>
      <c r="X45" s="5273">
        <v>3</v>
      </c>
    </row>
    <row r="46" spans="2:24" x14ac:dyDescent="0.2">
      <c r="N46" s="4678" t="s">
        <v>185</v>
      </c>
      <c r="O46" s="5255">
        <v>206</v>
      </c>
      <c r="P46" s="4680">
        <v>182</v>
      </c>
      <c r="Q46" s="5256">
        <v>-11.650485436893206</v>
      </c>
      <c r="R46" s="5257">
        <v>10381</v>
      </c>
      <c r="S46" s="4680">
        <v>10126</v>
      </c>
      <c r="T46" s="5256">
        <v>-2.4564107504094039</v>
      </c>
      <c r="U46" s="5258">
        <v>50.393203883495147</v>
      </c>
      <c r="V46" s="5259">
        <v>55.637362637362635</v>
      </c>
      <c r="W46" s="5283">
        <v>5.2441587538674881</v>
      </c>
      <c r="X46" s="5261">
        <v>4</v>
      </c>
    </row>
    <row r="47" spans="2:24" x14ac:dyDescent="0.2">
      <c r="N47" s="4678" t="s">
        <v>1588</v>
      </c>
      <c r="O47" s="5255">
        <v>180</v>
      </c>
      <c r="P47" s="4680">
        <v>216</v>
      </c>
      <c r="Q47" s="5256">
        <v>20</v>
      </c>
      <c r="R47" s="5257">
        <v>10023</v>
      </c>
      <c r="S47" s="4680">
        <v>7193</v>
      </c>
      <c r="T47" s="5256">
        <v>-28.235059363464032</v>
      </c>
      <c r="U47" s="5258">
        <v>55.68333333333333</v>
      </c>
      <c r="V47" s="5259">
        <v>33.300925925925924</v>
      </c>
      <c r="W47" s="5283">
        <v>-22.382407407407406</v>
      </c>
      <c r="X47" s="5261">
        <v>3</v>
      </c>
    </row>
    <row r="48" spans="2:24" x14ac:dyDescent="0.2">
      <c r="N48" s="4678" t="s">
        <v>187</v>
      </c>
      <c r="O48" s="5255">
        <v>151</v>
      </c>
      <c r="P48" s="4680">
        <v>151</v>
      </c>
      <c r="Q48" s="5256">
        <v>0</v>
      </c>
      <c r="R48" s="5257">
        <v>6291</v>
      </c>
      <c r="S48" s="4680">
        <v>5415</v>
      </c>
      <c r="T48" s="5256">
        <v>-13.924654268001916</v>
      </c>
      <c r="U48" s="5258">
        <v>41.662251655629142</v>
      </c>
      <c r="V48" s="5259">
        <v>35.860927152317878</v>
      </c>
      <c r="W48" s="5283">
        <v>-5.8013245033112639</v>
      </c>
      <c r="X48" s="5261">
        <v>1</v>
      </c>
    </row>
    <row r="49" spans="14:25" x14ac:dyDescent="0.2">
      <c r="N49" s="4678" t="s">
        <v>188</v>
      </c>
      <c r="O49" s="5255">
        <v>276</v>
      </c>
      <c r="P49" s="4680">
        <v>337</v>
      </c>
      <c r="Q49" s="5256">
        <v>22.101449275362327</v>
      </c>
      <c r="R49" s="5257">
        <v>8399</v>
      </c>
      <c r="S49" s="4680">
        <v>9241</v>
      </c>
      <c r="T49" s="5256">
        <v>10.025002976544826</v>
      </c>
      <c r="U49" s="5258">
        <v>30.431159420289855</v>
      </c>
      <c r="V49" s="5259">
        <v>27.421364985163205</v>
      </c>
      <c r="W49" s="5283">
        <v>-3.0097944351266506</v>
      </c>
      <c r="X49" s="5261">
        <v>11</v>
      </c>
    </row>
    <row r="50" spans="14:25" x14ac:dyDescent="0.2">
      <c r="N50" s="4678" t="s">
        <v>189</v>
      </c>
      <c r="O50" s="5255">
        <v>118</v>
      </c>
      <c r="P50" s="4680">
        <v>112</v>
      </c>
      <c r="Q50" s="5256">
        <v>-5.0847457627118615</v>
      </c>
      <c r="R50" s="5257">
        <v>3921</v>
      </c>
      <c r="S50" s="4680">
        <v>2349</v>
      </c>
      <c r="T50" s="5256">
        <v>-40.091813312930377</v>
      </c>
      <c r="U50" s="5258">
        <v>33.228813559322035</v>
      </c>
      <c r="V50" s="5259">
        <v>20.973214285714285</v>
      </c>
      <c r="W50" s="5283">
        <v>-12.25559927360775</v>
      </c>
      <c r="X50" s="5261">
        <v>4</v>
      </c>
    </row>
    <row r="51" spans="14:25" x14ac:dyDescent="0.2">
      <c r="N51" s="4678" t="s">
        <v>190</v>
      </c>
      <c r="O51" s="5255">
        <v>115</v>
      </c>
      <c r="P51" s="4680">
        <v>103</v>
      </c>
      <c r="Q51" s="5256">
        <v>-10.434782608695642</v>
      </c>
      <c r="R51" s="5257">
        <v>8558</v>
      </c>
      <c r="S51" s="4680">
        <v>7946</v>
      </c>
      <c r="T51" s="5256">
        <v>-7.1512035522318342</v>
      </c>
      <c r="U51" s="5258">
        <v>74.417391304347831</v>
      </c>
      <c r="V51" s="5259">
        <v>77.145631067961162</v>
      </c>
      <c r="W51" s="5283">
        <v>2.7282397636133311</v>
      </c>
      <c r="X51" s="5261">
        <v>2</v>
      </c>
    </row>
    <row r="52" spans="14:25" x14ac:dyDescent="0.2">
      <c r="N52" s="4678" t="s">
        <v>191</v>
      </c>
      <c r="O52" s="5255">
        <v>293</v>
      </c>
      <c r="P52" s="4680">
        <v>301</v>
      </c>
      <c r="Q52" s="5256">
        <v>2.7303754266211513</v>
      </c>
      <c r="R52" s="5257">
        <v>7581</v>
      </c>
      <c r="S52" s="4680">
        <v>4445</v>
      </c>
      <c r="T52" s="5256">
        <v>-41.366574330563253</v>
      </c>
      <c r="U52" s="5258">
        <v>25.87372013651877</v>
      </c>
      <c r="V52" s="5259">
        <v>14.767441860465116</v>
      </c>
      <c r="W52" s="5283">
        <v>-11.106278276053654</v>
      </c>
      <c r="X52" s="5261">
        <v>3</v>
      </c>
    </row>
    <row r="53" spans="14:25" x14ac:dyDescent="0.2">
      <c r="N53" s="4712" t="s">
        <v>1591</v>
      </c>
      <c r="O53" s="5284">
        <v>128</v>
      </c>
      <c r="P53" s="5285">
        <v>154</v>
      </c>
      <c r="Q53" s="5286">
        <v>20.3125</v>
      </c>
      <c r="R53" s="5287">
        <v>4200</v>
      </c>
      <c r="S53" s="5288">
        <v>4408</v>
      </c>
      <c r="T53" s="5286">
        <v>4.952380952380949</v>
      </c>
      <c r="U53" s="5266">
        <v>32.8125</v>
      </c>
      <c r="V53" s="5267">
        <v>28.623376623376622</v>
      </c>
      <c r="W53" s="5289">
        <v>-4.1891233766233782</v>
      </c>
      <c r="X53" s="5269">
        <v>0</v>
      </c>
    </row>
    <row r="54" spans="14:25" ht="13.5" thickBot="1" x14ac:dyDescent="0.25">
      <c r="N54" s="5019" t="s">
        <v>2420</v>
      </c>
      <c r="O54" s="5290">
        <v>0</v>
      </c>
      <c r="P54" s="5291"/>
      <c r="Q54" s="5264"/>
      <c r="R54" s="5265">
        <v>3890</v>
      </c>
      <c r="S54" s="5292">
        <v>2980</v>
      </c>
      <c r="T54" s="5264">
        <v>-23.393316195372748</v>
      </c>
      <c r="U54" s="5293">
        <v>0</v>
      </c>
      <c r="V54" s="5276"/>
      <c r="W54" s="5294"/>
      <c r="X54" s="5295"/>
    </row>
    <row r="55" spans="14:25" ht="13.5" thickBot="1" x14ac:dyDescent="0.25">
      <c r="N55" s="5296" t="s">
        <v>14</v>
      </c>
      <c r="O55" s="5297">
        <v>6445</v>
      </c>
      <c r="P55" s="5298">
        <v>6934</v>
      </c>
      <c r="Q55" s="5299">
        <v>7.5872769588828533</v>
      </c>
      <c r="R55" s="5297">
        <v>280531</v>
      </c>
      <c r="S55" s="5300">
        <v>250192</v>
      </c>
      <c r="T55" s="5301">
        <v>-10.81484755695449</v>
      </c>
      <c r="U55" s="5302">
        <v>43.52692009309542</v>
      </c>
      <c r="V55" s="5303">
        <v>36.081915200461495</v>
      </c>
      <c r="W55" s="5304">
        <v>-7.445004892633925</v>
      </c>
      <c r="X55" s="5305">
        <v>120</v>
      </c>
    </row>
    <row r="56" spans="14:25" x14ac:dyDescent="0.2">
      <c r="N56" s="4494"/>
      <c r="O56" s="4494"/>
      <c r="P56" s="4494"/>
      <c r="Q56" s="4494"/>
      <c r="R56" s="4494"/>
      <c r="S56" s="4494"/>
      <c r="T56" s="4494"/>
      <c r="U56" s="4494"/>
      <c r="V56" s="4494"/>
      <c r="W56" s="4494"/>
      <c r="X56" s="4494"/>
    </row>
    <row r="57" spans="14:25" x14ac:dyDescent="0.2">
      <c r="N57" s="5306" t="s">
        <v>2617</v>
      </c>
      <c r="O57" s="5306"/>
      <c r="P57" s="5306"/>
      <c r="Q57" s="5306"/>
      <c r="R57" s="5306"/>
      <c r="S57" s="5306"/>
      <c r="T57" s="5306"/>
      <c r="U57" s="5306"/>
      <c r="V57" s="5306"/>
      <c r="W57" s="5306"/>
      <c r="X57" s="5306"/>
      <c r="Y57" s="5306"/>
    </row>
    <row r="58" spans="14:25" ht="13.5" thickBot="1" x14ac:dyDescent="0.25">
      <c r="N58" s="5306"/>
      <c r="O58" s="5306"/>
      <c r="P58" s="5306"/>
      <c r="Q58" s="5306"/>
      <c r="R58" s="5306"/>
      <c r="S58" s="5306"/>
      <c r="T58" s="5306"/>
      <c r="U58" s="5306"/>
      <c r="V58" s="5306"/>
      <c r="W58" s="5306"/>
      <c r="X58" s="5306"/>
      <c r="Y58" s="5306"/>
    </row>
    <row r="59" spans="14:25" ht="33" customHeight="1" x14ac:dyDescent="0.2">
      <c r="N59" s="8331" t="s">
        <v>199</v>
      </c>
      <c r="O59" s="8333" t="s">
        <v>2422</v>
      </c>
      <c r="P59" s="8333"/>
      <c r="Q59" s="8333"/>
      <c r="R59" s="8334" t="s">
        <v>2423</v>
      </c>
      <c r="S59" s="8333"/>
      <c r="T59" s="8335"/>
      <c r="U59" s="8334" t="s">
        <v>2424</v>
      </c>
      <c r="V59" s="8333"/>
      <c r="W59" s="8335"/>
      <c r="X59" s="8336" t="s">
        <v>2427</v>
      </c>
    </row>
    <row r="60" spans="14:25" ht="13.5" thickBot="1" x14ac:dyDescent="0.25">
      <c r="N60" s="8332"/>
      <c r="O60" s="5235" t="s">
        <v>1</v>
      </c>
      <c r="P60" s="5307" t="s">
        <v>2360</v>
      </c>
      <c r="Q60" s="5237" t="s">
        <v>1386</v>
      </c>
      <c r="R60" s="5235" t="s">
        <v>1</v>
      </c>
      <c r="S60" s="5307" t="s">
        <v>2360</v>
      </c>
      <c r="T60" s="5237" t="s">
        <v>1386</v>
      </c>
      <c r="U60" s="5235" t="s">
        <v>1</v>
      </c>
      <c r="V60" s="5307" t="s">
        <v>2360</v>
      </c>
      <c r="W60" s="5239" t="s">
        <v>2426</v>
      </c>
      <c r="X60" s="8337"/>
    </row>
    <row r="61" spans="14:25" ht="15.75" thickBot="1" x14ac:dyDescent="0.3">
      <c r="N61" s="923" t="s">
        <v>174</v>
      </c>
      <c r="O61" s="7058">
        <v>201</v>
      </c>
      <c r="P61" s="7059">
        <v>222</v>
      </c>
      <c r="Q61" s="7060">
        <v>10.447761194029852</v>
      </c>
      <c r="R61" s="7061">
        <v>29234</v>
      </c>
      <c r="S61" s="7059">
        <v>24456</v>
      </c>
      <c r="T61" s="7060">
        <v>-16.343983033454208</v>
      </c>
      <c r="U61" s="7062">
        <v>145.44278606965173</v>
      </c>
      <c r="V61" s="7063">
        <v>110.16216216216216</v>
      </c>
      <c r="W61" s="7064">
        <v>-35.28062390748957</v>
      </c>
      <c r="X61" s="315">
        <v>11</v>
      </c>
    </row>
    <row r="62" spans="14:25" ht="15.75" thickBot="1" x14ac:dyDescent="0.3">
      <c r="N62" s="923" t="s">
        <v>2417</v>
      </c>
      <c r="O62" s="7058">
        <v>126</v>
      </c>
      <c r="P62" s="7059">
        <v>160</v>
      </c>
      <c r="Q62" s="7060">
        <v>26.984126984126974</v>
      </c>
      <c r="R62" s="7061">
        <v>18323</v>
      </c>
      <c r="S62" s="7059">
        <v>15685</v>
      </c>
      <c r="T62" s="7060">
        <v>-14.397205697756917</v>
      </c>
      <c r="U62" s="7062">
        <v>145.42063492063491</v>
      </c>
      <c r="V62" s="7063">
        <v>98.03125</v>
      </c>
      <c r="W62" s="7064">
        <v>-47.38938492063491</v>
      </c>
      <c r="X62" s="315">
        <v>6</v>
      </c>
    </row>
    <row r="63" spans="14:25" ht="15.75" thickBot="1" x14ac:dyDescent="0.3">
      <c r="N63" s="518" t="s">
        <v>190</v>
      </c>
      <c r="O63" s="7065">
        <v>115</v>
      </c>
      <c r="P63" s="4130">
        <v>103</v>
      </c>
      <c r="Q63" s="7066">
        <v>-10.434782608695642</v>
      </c>
      <c r="R63" s="7067">
        <v>8558</v>
      </c>
      <c r="S63" s="4130">
        <v>7946</v>
      </c>
      <c r="T63" s="7066">
        <v>-7.1512035522318342</v>
      </c>
      <c r="U63" s="7068">
        <v>74.417391304347831</v>
      </c>
      <c r="V63" s="7056">
        <v>77.145631067961162</v>
      </c>
      <c r="W63" s="7069">
        <v>2.7282397636133311</v>
      </c>
      <c r="X63" s="7070">
        <v>2</v>
      </c>
    </row>
    <row r="64" spans="14:25" ht="15" x14ac:dyDescent="0.25">
      <c r="N64" s="372" t="s">
        <v>179</v>
      </c>
      <c r="O64" s="7071">
        <v>213</v>
      </c>
      <c r="P64" s="7072">
        <v>221</v>
      </c>
      <c r="Q64" s="7073">
        <v>3.7558685446009434</v>
      </c>
      <c r="R64" s="7074">
        <v>18509</v>
      </c>
      <c r="S64" s="7072">
        <v>15966</v>
      </c>
      <c r="T64" s="7073">
        <v>-13.739261980658057</v>
      </c>
      <c r="U64" s="7075">
        <v>86.896713615023472</v>
      </c>
      <c r="V64" s="7076">
        <v>72.244343891402721</v>
      </c>
      <c r="W64" s="7077">
        <v>-14.652369723620751</v>
      </c>
      <c r="X64" s="7078">
        <v>5</v>
      </c>
    </row>
    <row r="65" spans="14:24" ht="15" x14ac:dyDescent="0.25">
      <c r="N65" s="359" t="s">
        <v>2418</v>
      </c>
      <c r="O65" s="7041">
        <v>134</v>
      </c>
      <c r="P65" s="6355">
        <v>118</v>
      </c>
      <c r="Q65" s="7042">
        <v>-11.940298507462686</v>
      </c>
      <c r="R65" s="7079">
        <v>11372</v>
      </c>
      <c r="S65" s="6355">
        <v>8301</v>
      </c>
      <c r="T65" s="7042">
        <v>-27.004924375659513</v>
      </c>
      <c r="U65" s="7043">
        <v>84.865671641791039</v>
      </c>
      <c r="V65" s="7044">
        <v>70.347457627118644</v>
      </c>
      <c r="W65" s="899">
        <v>-14.518214014672395</v>
      </c>
      <c r="X65" s="7080">
        <v>3</v>
      </c>
    </row>
    <row r="66" spans="14:24" ht="15" x14ac:dyDescent="0.25">
      <c r="N66" s="359" t="s">
        <v>185</v>
      </c>
      <c r="O66" s="7041">
        <v>206</v>
      </c>
      <c r="P66" s="6355">
        <v>182</v>
      </c>
      <c r="Q66" s="7042">
        <v>-11.650485436893206</v>
      </c>
      <c r="R66" s="7079">
        <v>10381</v>
      </c>
      <c r="S66" s="7081">
        <v>10126</v>
      </c>
      <c r="T66" s="7042">
        <v>-2.4564107504094039</v>
      </c>
      <c r="U66" s="7043">
        <v>50.393203883495147</v>
      </c>
      <c r="V66" s="7044">
        <v>55.637362637362635</v>
      </c>
      <c r="W66" s="899">
        <v>5.2441587538674881</v>
      </c>
      <c r="X66" s="7080">
        <v>4</v>
      </c>
    </row>
    <row r="67" spans="14:24" ht="15.75" thickBot="1" x14ac:dyDescent="0.3">
      <c r="N67" s="373" t="s">
        <v>176</v>
      </c>
      <c r="O67" s="7047">
        <v>441</v>
      </c>
      <c r="P67" s="6358">
        <v>444</v>
      </c>
      <c r="Q67" s="7048">
        <v>0.68027210884353906</v>
      </c>
      <c r="R67" s="7082">
        <v>18885</v>
      </c>
      <c r="S67" s="6358">
        <v>20250</v>
      </c>
      <c r="T67" s="7048">
        <v>7.2279586973788668</v>
      </c>
      <c r="U67" s="7083">
        <v>42.823129251700678</v>
      </c>
      <c r="V67" s="7084">
        <v>45.608108108108105</v>
      </c>
      <c r="W67" s="904">
        <v>2.7849788564074274</v>
      </c>
      <c r="X67" s="7085">
        <v>12</v>
      </c>
    </row>
    <row r="68" spans="14:24" ht="15" x14ac:dyDescent="0.25">
      <c r="N68" s="372" t="s">
        <v>177</v>
      </c>
      <c r="O68" s="7071">
        <v>340</v>
      </c>
      <c r="P68" s="7072">
        <v>342</v>
      </c>
      <c r="Q68" s="7073">
        <v>0.58823529411765207</v>
      </c>
      <c r="R68" s="7074">
        <v>13641</v>
      </c>
      <c r="S68" s="7072">
        <v>12602</v>
      </c>
      <c r="T68" s="7073">
        <v>-7.6167436404955566</v>
      </c>
      <c r="U68" s="7086">
        <v>40.120588235294115</v>
      </c>
      <c r="V68" s="7028">
        <v>36.847953216374272</v>
      </c>
      <c r="W68" s="7029">
        <v>-3.2726350189198428</v>
      </c>
      <c r="X68" s="7087">
        <v>8</v>
      </c>
    </row>
    <row r="69" spans="14:24" ht="15" x14ac:dyDescent="0.25">
      <c r="N69" s="359" t="s">
        <v>1586</v>
      </c>
      <c r="O69" s="7041">
        <v>258</v>
      </c>
      <c r="P69" s="6355">
        <v>250</v>
      </c>
      <c r="Q69" s="7042">
        <v>-3.1007751937984551</v>
      </c>
      <c r="R69" s="7079">
        <v>14089</v>
      </c>
      <c r="S69" s="6355">
        <v>9199</v>
      </c>
      <c r="T69" s="7042">
        <v>-34.707928170913476</v>
      </c>
      <c r="U69" s="7088">
        <v>54.608527131782942</v>
      </c>
      <c r="V69" s="7044">
        <v>36.795999999999999</v>
      </c>
      <c r="W69" s="899">
        <v>-17.812527131782943</v>
      </c>
      <c r="X69" s="7080">
        <v>10</v>
      </c>
    </row>
    <row r="70" spans="14:24" ht="15" x14ac:dyDescent="0.25">
      <c r="N70" s="359" t="s">
        <v>187</v>
      </c>
      <c r="O70" s="7041">
        <v>151</v>
      </c>
      <c r="P70" s="6355">
        <v>151</v>
      </c>
      <c r="Q70" s="7042">
        <v>0</v>
      </c>
      <c r="R70" s="7079">
        <v>6291</v>
      </c>
      <c r="S70" s="6355">
        <v>5415</v>
      </c>
      <c r="T70" s="7042">
        <v>-13.924654268001916</v>
      </c>
      <c r="U70" s="7088">
        <v>41.662251655629142</v>
      </c>
      <c r="V70" s="7044">
        <v>35.860927152317878</v>
      </c>
      <c r="W70" s="899">
        <v>-5.8013245033112639</v>
      </c>
      <c r="X70" s="7080">
        <v>1</v>
      </c>
    </row>
    <row r="71" spans="14:24" ht="15" x14ac:dyDescent="0.25">
      <c r="N71" s="359" t="s">
        <v>1588</v>
      </c>
      <c r="O71" s="7041">
        <v>180</v>
      </c>
      <c r="P71" s="6355">
        <v>216</v>
      </c>
      <c r="Q71" s="7042">
        <v>20</v>
      </c>
      <c r="R71" s="7079">
        <v>10023</v>
      </c>
      <c r="S71" s="6355">
        <v>7193</v>
      </c>
      <c r="T71" s="7042">
        <v>-28.235059363464032</v>
      </c>
      <c r="U71" s="7088">
        <v>55.68333333333333</v>
      </c>
      <c r="V71" s="7044">
        <v>33.300925925925924</v>
      </c>
      <c r="W71" s="899">
        <v>-22.382407407407406</v>
      </c>
      <c r="X71" s="7080">
        <v>3</v>
      </c>
    </row>
    <row r="72" spans="14:24" ht="15" x14ac:dyDescent="0.25">
      <c r="N72" s="359" t="s">
        <v>173</v>
      </c>
      <c r="O72" s="7041">
        <v>1325</v>
      </c>
      <c r="P72" s="6355">
        <v>1418</v>
      </c>
      <c r="Q72" s="7042">
        <v>7.0188679245283083</v>
      </c>
      <c r="R72" s="7079">
        <v>44124</v>
      </c>
      <c r="S72" s="6355">
        <v>43603</v>
      </c>
      <c r="T72" s="7042">
        <v>-1.180763303417649</v>
      </c>
      <c r="U72" s="7088">
        <v>33.301132075471699</v>
      </c>
      <c r="V72" s="7044">
        <v>30.749647390691113</v>
      </c>
      <c r="W72" s="899">
        <v>-2.5514846847805863</v>
      </c>
      <c r="X72" s="7080">
        <v>15</v>
      </c>
    </row>
    <row r="73" spans="14:24" ht="15.75" thickBot="1" x14ac:dyDescent="0.3">
      <c r="N73" s="373" t="s">
        <v>1591</v>
      </c>
      <c r="O73" s="7047">
        <v>128</v>
      </c>
      <c r="P73" s="6358">
        <v>154</v>
      </c>
      <c r="Q73" s="7048">
        <v>20.3125</v>
      </c>
      <c r="R73" s="7082">
        <v>4200</v>
      </c>
      <c r="S73" s="6358">
        <v>4408</v>
      </c>
      <c r="T73" s="7048">
        <v>4.952380952380949</v>
      </c>
      <c r="U73" s="7089">
        <v>32.8125</v>
      </c>
      <c r="V73" s="7050">
        <v>28.623376623376622</v>
      </c>
      <c r="W73" s="907">
        <v>-4.1891233766233782</v>
      </c>
      <c r="X73" s="7090">
        <v>0</v>
      </c>
    </row>
    <row r="74" spans="14:24" ht="15" x14ac:dyDescent="0.25">
      <c r="N74" s="353" t="s">
        <v>188</v>
      </c>
      <c r="O74" s="7025">
        <v>276</v>
      </c>
      <c r="P74" s="7023">
        <v>337</v>
      </c>
      <c r="Q74" s="7026">
        <v>22.101449275362327</v>
      </c>
      <c r="R74" s="7091">
        <v>8399</v>
      </c>
      <c r="S74" s="7023">
        <v>9241</v>
      </c>
      <c r="T74" s="7026">
        <v>10.025002976544826</v>
      </c>
      <c r="U74" s="7075">
        <v>30.431159420289855</v>
      </c>
      <c r="V74" s="7076">
        <v>27.421364985163205</v>
      </c>
      <c r="W74" s="7092">
        <v>-3.0097944351266506</v>
      </c>
      <c r="X74" s="7087">
        <v>11</v>
      </c>
    </row>
    <row r="75" spans="14:24" ht="15" x14ac:dyDescent="0.25">
      <c r="N75" s="359" t="s">
        <v>1585</v>
      </c>
      <c r="O75" s="7041">
        <v>631</v>
      </c>
      <c r="P75" s="6355">
        <v>651</v>
      </c>
      <c r="Q75" s="7042">
        <v>3.1695721077654468</v>
      </c>
      <c r="R75" s="7079">
        <v>16180</v>
      </c>
      <c r="S75" s="6355">
        <v>16148</v>
      </c>
      <c r="T75" s="7042">
        <v>-0.19777503090234916</v>
      </c>
      <c r="U75" s="7043">
        <v>25.641838351822503</v>
      </c>
      <c r="V75" s="7044">
        <v>24.804915514592935</v>
      </c>
      <c r="W75" s="7093">
        <v>-0.83692283722956873</v>
      </c>
      <c r="X75" s="7080">
        <v>8</v>
      </c>
    </row>
    <row r="76" spans="14:24" ht="15" x14ac:dyDescent="0.25">
      <c r="N76" s="359" t="s">
        <v>183</v>
      </c>
      <c r="O76" s="7041">
        <v>372</v>
      </c>
      <c r="P76" s="6355">
        <v>476</v>
      </c>
      <c r="Q76" s="7042">
        <v>27.956989247311824</v>
      </c>
      <c r="R76" s="7079">
        <v>10818</v>
      </c>
      <c r="S76" s="6355">
        <v>11298</v>
      </c>
      <c r="T76" s="7042">
        <v>4.4370493621741502</v>
      </c>
      <c r="U76" s="7043">
        <v>29.080645161290324</v>
      </c>
      <c r="V76" s="7044">
        <v>23.735294117647058</v>
      </c>
      <c r="W76" s="7093">
        <v>-5.3453510436432659</v>
      </c>
      <c r="X76" s="7080">
        <v>2</v>
      </c>
    </row>
    <row r="77" spans="14:24" ht="15" x14ac:dyDescent="0.25">
      <c r="N77" s="359" t="s">
        <v>189</v>
      </c>
      <c r="O77" s="7041">
        <v>118</v>
      </c>
      <c r="P77" s="6355">
        <v>112</v>
      </c>
      <c r="Q77" s="7042">
        <v>-5.0847457627118615</v>
      </c>
      <c r="R77" s="7079">
        <v>3921</v>
      </c>
      <c r="S77" s="6355">
        <v>2349</v>
      </c>
      <c r="T77" s="7042">
        <v>-40.091813312930377</v>
      </c>
      <c r="U77" s="7043">
        <v>33.228813559322035</v>
      </c>
      <c r="V77" s="7044">
        <v>20.973214285714285</v>
      </c>
      <c r="W77" s="7093">
        <v>-12.25559927360775</v>
      </c>
      <c r="X77" s="7080">
        <v>4</v>
      </c>
    </row>
    <row r="78" spans="14:24" ht="15" x14ac:dyDescent="0.25">
      <c r="N78" s="359" t="s">
        <v>181</v>
      </c>
      <c r="O78" s="7041">
        <v>322</v>
      </c>
      <c r="P78" s="6355">
        <v>363</v>
      </c>
      <c r="Q78" s="7042">
        <v>12.732919254658384</v>
      </c>
      <c r="R78" s="7079">
        <v>9117</v>
      </c>
      <c r="S78" s="6355">
        <v>6690</v>
      </c>
      <c r="T78" s="7042">
        <v>-26.620598881210924</v>
      </c>
      <c r="U78" s="7043">
        <v>28.313664596273291</v>
      </c>
      <c r="V78" s="7044">
        <v>18.429752066115704</v>
      </c>
      <c r="W78" s="7093">
        <v>-9.8839125301575876</v>
      </c>
      <c r="X78" s="7080">
        <v>7</v>
      </c>
    </row>
    <row r="79" spans="14:24" ht="15" x14ac:dyDescent="0.25">
      <c r="N79" s="359" t="s">
        <v>175</v>
      </c>
      <c r="O79" s="7041">
        <v>615</v>
      </c>
      <c r="P79" s="6355">
        <v>713</v>
      </c>
      <c r="Q79" s="7042">
        <v>15.934959349593498</v>
      </c>
      <c r="R79" s="7079">
        <v>12995</v>
      </c>
      <c r="S79" s="6355">
        <v>11891</v>
      </c>
      <c r="T79" s="7042">
        <v>-8.495575221238937</v>
      </c>
      <c r="U79" s="7043">
        <v>21.130081300813007</v>
      </c>
      <c r="V79" s="7044">
        <v>16.677419354838708</v>
      </c>
      <c r="W79" s="7093">
        <v>-4.4526619459742989</v>
      </c>
      <c r="X79" s="7080">
        <v>5</v>
      </c>
    </row>
    <row r="80" spans="14:24" ht="15" x14ac:dyDescent="0.25">
      <c r="N80" s="359" t="s">
        <v>191</v>
      </c>
      <c r="O80" s="7041">
        <v>293</v>
      </c>
      <c r="P80" s="6355">
        <v>301</v>
      </c>
      <c r="Q80" s="7042">
        <v>2.7303754266211513</v>
      </c>
      <c r="R80" s="7079">
        <v>7581</v>
      </c>
      <c r="S80" s="6355">
        <v>4445</v>
      </c>
      <c r="T80" s="7042">
        <v>-41.366574330563253</v>
      </c>
      <c r="U80" s="7043">
        <v>25.87372013651877</v>
      </c>
      <c r="V80" s="7044">
        <v>14.767441860465116</v>
      </c>
      <c r="W80" s="7093">
        <v>-11.106278276053654</v>
      </c>
      <c r="X80" s="7080">
        <v>3</v>
      </c>
    </row>
    <row r="81" spans="14:24" ht="15.75" thickBot="1" x14ac:dyDescent="0.3">
      <c r="N81" s="373" t="s">
        <v>2420</v>
      </c>
      <c r="O81" s="1474">
        <v>0</v>
      </c>
      <c r="P81" s="4374"/>
      <c r="Q81" s="7048"/>
      <c r="R81" s="7082">
        <v>3890</v>
      </c>
      <c r="S81" s="7094">
        <v>2980</v>
      </c>
      <c r="T81" s="7048">
        <v>-23.393316195372748</v>
      </c>
      <c r="U81" s="7095">
        <v>0</v>
      </c>
      <c r="V81" s="7050"/>
      <c r="W81" s="7096"/>
      <c r="X81" s="7097"/>
    </row>
    <row r="82" spans="14:24" ht="13.5" thickBot="1" x14ac:dyDescent="0.25">
      <c r="N82" s="7098" t="s">
        <v>14</v>
      </c>
      <c r="O82" s="7099">
        <v>6445</v>
      </c>
      <c r="P82" s="7059">
        <v>6934</v>
      </c>
      <c r="Q82" s="7100">
        <v>7.5872769588828533</v>
      </c>
      <c r="R82" s="7099">
        <v>280531</v>
      </c>
      <c r="S82" s="7101">
        <v>250192</v>
      </c>
      <c r="T82" s="7102">
        <v>-10.81484755695449</v>
      </c>
      <c r="U82" s="7103">
        <v>43.52692009309542</v>
      </c>
      <c r="V82" s="7063">
        <v>36.081915200461495</v>
      </c>
      <c r="W82" s="7104">
        <v>-7.445004892633925</v>
      </c>
      <c r="X82" s="7105">
        <v>120</v>
      </c>
    </row>
  </sheetData>
  <mergeCells count="19">
    <mergeCell ref="B1:M1"/>
    <mergeCell ref="B2:M2"/>
    <mergeCell ref="B3:M3"/>
    <mergeCell ref="B5:B7"/>
    <mergeCell ref="C5:L5"/>
    <mergeCell ref="M5:M7"/>
    <mergeCell ref="C6:H6"/>
    <mergeCell ref="I6:K6"/>
    <mergeCell ref="L6:L7"/>
    <mergeCell ref="N59:N60"/>
    <mergeCell ref="O59:Q59"/>
    <mergeCell ref="R59:T59"/>
    <mergeCell ref="U59:W59"/>
    <mergeCell ref="X59:X60"/>
    <mergeCell ref="N32:N33"/>
    <mergeCell ref="O32:Q32"/>
    <mergeCell ref="R32:T32"/>
    <mergeCell ref="U32:W32"/>
    <mergeCell ref="X32:X33"/>
  </mergeCells>
  <pageMargins left="0.75" right="0.75" top="1" bottom="1" header="0.5" footer="0.5"/>
  <pageSetup paperSize="9" orientation="portrait" horizontalDpi="300" verticalDpi="300" r:id="rId1"/>
  <headerFooter alignWithMargins="0">
    <oddFooter>&amp;L___________________________________________________________________________
MUP RH - Kabinet ministra - Odjel za analitiku irazvoj</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06"/>
  <sheetViews>
    <sheetView topLeftCell="A25" workbookViewId="0">
      <selection activeCell="B53" sqref="B53"/>
    </sheetView>
  </sheetViews>
  <sheetFormatPr defaultRowHeight="12.75" x14ac:dyDescent="0.2"/>
  <cols>
    <col min="1" max="1" width="6.7109375" style="5182" customWidth="1"/>
    <col min="2" max="2" width="15.85546875" style="5182" customWidth="1"/>
    <col min="3" max="11" width="7.5703125" style="5182" customWidth="1"/>
    <col min="12" max="15" width="9.140625" style="5182"/>
    <col min="16" max="16" width="10.5703125" style="5182" customWidth="1"/>
    <col min="17" max="16384" width="9.140625" style="5182"/>
  </cols>
  <sheetData>
    <row r="1" spans="2:26" x14ac:dyDescent="0.2">
      <c r="B1" s="5309" t="s">
        <v>2428</v>
      </c>
      <c r="C1" s="5309"/>
      <c r="D1" s="5309"/>
      <c r="E1" s="5309"/>
      <c r="F1" s="5309"/>
      <c r="G1" s="5309"/>
      <c r="H1" s="5309"/>
      <c r="I1" s="5309"/>
      <c r="J1" s="5309"/>
      <c r="K1" s="5309"/>
      <c r="L1" s="4494"/>
      <c r="M1" s="4494"/>
      <c r="N1" s="4494"/>
      <c r="O1" s="4494"/>
      <c r="P1" s="4494"/>
      <c r="Q1" s="4494"/>
      <c r="R1" s="4494"/>
      <c r="S1" s="4494"/>
      <c r="T1" s="4494"/>
      <c r="U1" s="4494"/>
      <c r="V1" s="4494"/>
      <c r="W1" s="4494"/>
      <c r="X1" s="4494"/>
      <c r="Y1" s="4494"/>
      <c r="Z1" s="4494"/>
    </row>
    <row r="2" spans="2:26" x14ac:dyDescent="0.2">
      <c r="B2" s="5234" t="s">
        <v>2429</v>
      </c>
      <c r="C2" s="4494"/>
      <c r="D2" s="4494"/>
      <c r="E2" s="4494"/>
      <c r="F2" s="4494"/>
      <c r="G2" s="4494"/>
      <c r="H2" s="4494"/>
      <c r="I2" s="4494"/>
      <c r="J2" s="4494"/>
      <c r="K2" s="4494"/>
      <c r="L2" s="4494"/>
      <c r="M2" s="4494"/>
      <c r="N2" s="4494"/>
      <c r="O2" s="4494"/>
      <c r="P2" s="4494"/>
      <c r="Q2" s="4494"/>
      <c r="R2" s="4494"/>
      <c r="S2" s="4494"/>
      <c r="T2" s="4494"/>
      <c r="U2" s="4494"/>
      <c r="V2" s="4494"/>
      <c r="W2" s="4494"/>
      <c r="X2" s="4494"/>
      <c r="Y2" s="4494"/>
      <c r="Z2" s="4494"/>
    </row>
    <row r="3" spans="2:26" ht="13.5" thickBot="1" x14ac:dyDescent="0.25">
      <c r="B3" s="5234"/>
      <c r="C3" s="4494"/>
      <c r="D3" s="4494"/>
      <c r="E3" s="4494"/>
      <c r="F3" s="4494"/>
      <c r="G3" s="4494"/>
      <c r="H3" s="4494"/>
      <c r="I3" s="4494"/>
      <c r="J3" s="4494"/>
      <c r="K3" s="4494"/>
      <c r="L3" s="4494"/>
      <c r="M3" s="4494"/>
      <c r="N3" s="4494"/>
      <c r="O3" s="4494"/>
      <c r="P3" s="4494"/>
      <c r="Q3" s="4494"/>
      <c r="R3" s="4494"/>
      <c r="S3" s="4494"/>
      <c r="T3" s="4494"/>
      <c r="U3" s="4494"/>
      <c r="V3" s="4494"/>
      <c r="W3" s="4494"/>
      <c r="X3" s="4494"/>
      <c r="Y3" s="4494"/>
      <c r="Z3" s="4494"/>
    </row>
    <row r="4" spans="2:26" ht="39.75" customHeight="1" x14ac:dyDescent="0.2">
      <c r="B4" s="8364" t="s">
        <v>199</v>
      </c>
      <c r="C4" s="8366" t="s">
        <v>2430</v>
      </c>
      <c r="D4" s="8367"/>
      <c r="E4" s="8368"/>
      <c r="F4" s="8366" t="s">
        <v>2431</v>
      </c>
      <c r="G4" s="8367"/>
      <c r="H4" s="8368"/>
      <c r="I4" s="8366" t="s">
        <v>2424</v>
      </c>
      <c r="J4" s="8367"/>
      <c r="K4" s="8368"/>
      <c r="L4" s="4494"/>
      <c r="M4" s="4494"/>
      <c r="N4" s="4494"/>
      <c r="O4" s="4494"/>
      <c r="P4" s="4494"/>
      <c r="Q4" s="4494"/>
      <c r="R4" s="4494"/>
      <c r="S4" s="4494"/>
      <c r="T4" s="4494"/>
      <c r="U4" s="4494"/>
      <c r="V4" s="4494"/>
      <c r="W4" s="4494"/>
      <c r="X4" s="4494"/>
      <c r="Y4" s="4494"/>
      <c r="Z4" s="4494"/>
    </row>
    <row r="5" spans="2:26" ht="15" customHeight="1" thickBot="1" x14ac:dyDescent="0.25">
      <c r="B5" s="8365"/>
      <c r="C5" s="5310" t="s">
        <v>1</v>
      </c>
      <c r="D5" s="5311" t="s">
        <v>2360</v>
      </c>
      <c r="E5" s="5312" t="s">
        <v>1386</v>
      </c>
      <c r="F5" s="5310" t="s">
        <v>1</v>
      </c>
      <c r="G5" s="5311" t="s">
        <v>2360</v>
      </c>
      <c r="H5" s="5312" t="s">
        <v>1386</v>
      </c>
      <c r="I5" s="5310" t="s">
        <v>1</v>
      </c>
      <c r="J5" s="5311" t="s">
        <v>2360</v>
      </c>
      <c r="K5" s="5313" t="s">
        <v>2426</v>
      </c>
      <c r="L5" s="4494"/>
      <c r="M5" s="4494"/>
      <c r="N5" s="4494"/>
      <c r="O5" s="4494"/>
      <c r="P5" s="4494"/>
      <c r="Q5" s="4494"/>
      <c r="R5" s="4494"/>
      <c r="S5" s="4494"/>
      <c r="T5" s="4494"/>
      <c r="U5" s="4494"/>
      <c r="V5" s="4494"/>
      <c r="W5" s="4494"/>
      <c r="X5" s="4494"/>
      <c r="Y5" s="4494"/>
      <c r="Z5" s="4494"/>
    </row>
    <row r="6" spans="2:26" ht="13.5" thickBot="1" x14ac:dyDescent="0.25">
      <c r="B6" s="5191" t="s">
        <v>173</v>
      </c>
      <c r="C6" s="5314">
        <v>177</v>
      </c>
      <c r="D6" s="5229">
        <v>165</v>
      </c>
      <c r="E6" s="5315">
        <v>-6.7796610169491629</v>
      </c>
      <c r="F6" s="5314">
        <v>311</v>
      </c>
      <c r="G6" s="5229">
        <v>232</v>
      </c>
      <c r="H6" s="5315">
        <v>-25.40192926045016</v>
      </c>
      <c r="I6" s="5316">
        <v>1.7570621468926553</v>
      </c>
      <c r="J6" s="5317">
        <v>1.406060606060606</v>
      </c>
      <c r="K6" s="5318">
        <v>-0.35100154083204926</v>
      </c>
      <c r="L6" s="4494"/>
      <c r="M6" s="4494"/>
      <c r="N6" s="4494"/>
      <c r="O6" s="4494"/>
      <c r="P6" s="4494"/>
      <c r="Q6" s="4494"/>
      <c r="R6" s="4494"/>
      <c r="S6" s="4494"/>
      <c r="T6" s="4494"/>
      <c r="U6" s="4494"/>
      <c r="V6" s="4494"/>
      <c r="W6" s="4494"/>
      <c r="X6" s="4494"/>
      <c r="Y6" s="4494"/>
      <c r="Z6" s="4494"/>
    </row>
    <row r="7" spans="2:26" x14ac:dyDescent="0.2">
      <c r="B7" s="5198" t="s">
        <v>174</v>
      </c>
      <c r="C7" s="5319">
        <v>34</v>
      </c>
      <c r="D7" s="5320">
        <v>42</v>
      </c>
      <c r="E7" s="5321">
        <v>23.529411764705884</v>
      </c>
      <c r="F7" s="5319">
        <v>258</v>
      </c>
      <c r="G7" s="5320">
        <v>281</v>
      </c>
      <c r="H7" s="5321">
        <v>8.9147286821705336</v>
      </c>
      <c r="I7" s="5322">
        <v>7.5882352941176467</v>
      </c>
      <c r="J7" s="5323">
        <v>6.6904761904761907</v>
      </c>
      <c r="K7" s="5324">
        <v>-0.89775910364145606</v>
      </c>
      <c r="L7" s="4494"/>
      <c r="M7" s="4494"/>
      <c r="N7" s="4494"/>
      <c r="O7" s="4494"/>
      <c r="P7" s="4494"/>
      <c r="Q7" s="4494"/>
      <c r="R7" s="4494"/>
      <c r="S7" s="4494"/>
      <c r="T7" s="4494"/>
      <c r="U7" s="4494"/>
      <c r="V7" s="4494"/>
      <c r="W7" s="4494"/>
      <c r="X7" s="4494"/>
      <c r="Y7" s="4494"/>
      <c r="Z7" s="4494"/>
    </row>
    <row r="8" spans="2:26" x14ac:dyDescent="0.2">
      <c r="B8" s="5205" t="s">
        <v>175</v>
      </c>
      <c r="C8" s="5325">
        <v>216</v>
      </c>
      <c r="D8" s="5326">
        <v>155</v>
      </c>
      <c r="E8" s="5327">
        <v>-28.240740740740748</v>
      </c>
      <c r="F8" s="5325">
        <v>340</v>
      </c>
      <c r="G8" s="5326">
        <v>278</v>
      </c>
      <c r="H8" s="5327">
        <v>-18.235294117647058</v>
      </c>
      <c r="I8" s="5328">
        <v>1.5740740740740742</v>
      </c>
      <c r="J8" s="5329">
        <v>1.7935483870967741</v>
      </c>
      <c r="K8" s="5330">
        <v>0.21947431302269993</v>
      </c>
      <c r="L8" s="4494"/>
      <c r="M8" s="4494"/>
      <c r="N8" s="4494"/>
      <c r="O8" s="4494"/>
      <c r="P8" s="4494"/>
      <c r="Q8" s="4494"/>
      <c r="R8" s="4494"/>
      <c r="S8" s="4494"/>
      <c r="T8" s="4494"/>
      <c r="U8" s="4494"/>
      <c r="V8" s="4494"/>
      <c r="W8" s="4494"/>
      <c r="X8" s="4494"/>
      <c r="Y8" s="4494"/>
      <c r="Z8" s="4494"/>
    </row>
    <row r="9" spans="2:26" x14ac:dyDescent="0.2">
      <c r="B9" s="5205" t="s">
        <v>176</v>
      </c>
      <c r="C9" s="5325">
        <v>71</v>
      </c>
      <c r="D9" s="5326">
        <v>74</v>
      </c>
      <c r="E9" s="5327">
        <v>4.2253521126760489</v>
      </c>
      <c r="F9" s="5325">
        <v>79</v>
      </c>
      <c r="G9" s="5326">
        <v>48</v>
      </c>
      <c r="H9" s="5327">
        <v>-39.24050632911392</v>
      </c>
      <c r="I9" s="5328">
        <v>1.1126760563380282</v>
      </c>
      <c r="J9" s="5329">
        <v>0.64864864864864868</v>
      </c>
      <c r="K9" s="5330">
        <v>-0.46402740768937956</v>
      </c>
      <c r="L9" s="4494"/>
      <c r="M9" s="4494"/>
      <c r="N9" s="4494"/>
      <c r="O9" s="4494"/>
      <c r="P9" s="4494"/>
      <c r="Q9" s="4494"/>
      <c r="R9" s="4494"/>
      <c r="S9" s="4494"/>
      <c r="T9" s="4494"/>
      <c r="U9" s="4494"/>
      <c r="V9" s="4494"/>
      <c r="W9" s="4494"/>
      <c r="X9" s="4494"/>
      <c r="Y9" s="4494"/>
      <c r="Z9" s="4494"/>
    </row>
    <row r="10" spans="2:26" ht="13.5" thickBot="1" x14ac:dyDescent="0.25">
      <c r="B10" s="5211" t="s">
        <v>177</v>
      </c>
      <c r="C10" s="5331">
        <v>70</v>
      </c>
      <c r="D10" s="5332">
        <v>68</v>
      </c>
      <c r="E10" s="5333">
        <v>-2.8571428571428612</v>
      </c>
      <c r="F10" s="5331">
        <v>152</v>
      </c>
      <c r="G10" s="5334">
        <v>123</v>
      </c>
      <c r="H10" s="5333">
        <v>-19.078947368421055</v>
      </c>
      <c r="I10" s="5335">
        <v>2.1714285714285713</v>
      </c>
      <c r="J10" s="5336">
        <v>1.8088235294117647</v>
      </c>
      <c r="K10" s="5337">
        <v>-0.36260504201680654</v>
      </c>
      <c r="L10" s="4494"/>
      <c r="M10" s="4494"/>
      <c r="N10" s="4494"/>
      <c r="O10" s="4494"/>
      <c r="P10" s="4494"/>
      <c r="Q10" s="4494"/>
      <c r="R10" s="4494"/>
      <c r="S10" s="4494"/>
      <c r="T10" s="4494"/>
      <c r="U10" s="4494"/>
      <c r="V10" s="4494"/>
      <c r="W10" s="4494"/>
      <c r="X10" s="4494"/>
      <c r="Y10" s="4494"/>
      <c r="Z10" s="4494"/>
    </row>
    <row r="11" spans="2:26" x14ac:dyDescent="0.2">
      <c r="B11" s="5198" t="s">
        <v>2417</v>
      </c>
      <c r="C11" s="5319">
        <v>50</v>
      </c>
      <c r="D11" s="5320">
        <v>44</v>
      </c>
      <c r="E11" s="5321">
        <v>-12</v>
      </c>
      <c r="F11" s="5319">
        <v>279</v>
      </c>
      <c r="G11" s="5320">
        <v>498</v>
      </c>
      <c r="H11" s="5321">
        <v>78.494623655913983</v>
      </c>
      <c r="I11" s="5322">
        <v>5.58</v>
      </c>
      <c r="J11" s="5323">
        <v>11.318181818181818</v>
      </c>
      <c r="K11" s="5324">
        <v>5.7381818181818183</v>
      </c>
      <c r="L11" s="4494"/>
      <c r="M11" s="4494"/>
      <c r="N11" s="4494"/>
      <c r="O11" s="4494"/>
      <c r="P11" s="4494"/>
      <c r="Q11" s="4494"/>
      <c r="R11" s="4494"/>
      <c r="S11" s="4494"/>
      <c r="T11" s="4494"/>
      <c r="U11" s="4494"/>
      <c r="V11" s="4494"/>
      <c r="W11" s="4494"/>
      <c r="X11" s="4494"/>
      <c r="Y11" s="4494"/>
      <c r="Z11" s="4494"/>
    </row>
    <row r="12" spans="2:26" x14ac:dyDescent="0.2">
      <c r="B12" s="5205" t="s">
        <v>179</v>
      </c>
      <c r="C12" s="5325">
        <v>33</v>
      </c>
      <c r="D12" s="5326">
        <v>25</v>
      </c>
      <c r="E12" s="5327">
        <v>-24.242424242424249</v>
      </c>
      <c r="F12" s="5325">
        <v>146</v>
      </c>
      <c r="G12" s="5326">
        <v>134</v>
      </c>
      <c r="H12" s="5327">
        <v>-8.2191780821917746</v>
      </c>
      <c r="I12" s="5328">
        <v>4.4242424242424239</v>
      </c>
      <c r="J12" s="5329">
        <v>5.36</v>
      </c>
      <c r="K12" s="5330">
        <v>0.93575757575757645</v>
      </c>
      <c r="L12" s="4494"/>
      <c r="M12" s="4494"/>
      <c r="N12" s="4494"/>
      <c r="O12" s="4494"/>
      <c r="P12" s="4494"/>
      <c r="Q12" s="4494"/>
      <c r="R12" s="4494"/>
      <c r="S12" s="4494"/>
      <c r="T12" s="4494"/>
      <c r="U12" s="4494"/>
      <c r="V12" s="4494"/>
      <c r="W12" s="4494"/>
      <c r="X12" s="4494"/>
      <c r="Y12" s="4494"/>
      <c r="Z12" s="4494"/>
    </row>
    <row r="13" spans="2:26" x14ac:dyDescent="0.2">
      <c r="B13" s="5205" t="s">
        <v>180</v>
      </c>
      <c r="C13" s="5325">
        <v>210</v>
      </c>
      <c r="D13" s="5326">
        <v>189</v>
      </c>
      <c r="E13" s="5327">
        <v>-10</v>
      </c>
      <c r="F13" s="5325">
        <v>121</v>
      </c>
      <c r="G13" s="5326">
        <v>86</v>
      </c>
      <c r="H13" s="5327">
        <v>-28.925619834710744</v>
      </c>
      <c r="I13" s="5328">
        <v>0.57619047619047614</v>
      </c>
      <c r="J13" s="5329">
        <v>0.455026455026455</v>
      </c>
      <c r="K13" s="5330">
        <v>-0.12116402116402114</v>
      </c>
      <c r="L13" s="4494"/>
      <c r="M13" s="4494"/>
      <c r="N13" s="4494"/>
      <c r="O13" s="4494"/>
      <c r="P13" s="4494"/>
      <c r="Q13" s="4494"/>
      <c r="R13" s="4494"/>
      <c r="S13" s="4494"/>
      <c r="T13" s="4494"/>
      <c r="U13" s="4494"/>
      <c r="V13" s="4494"/>
      <c r="W13" s="4494"/>
      <c r="X13" s="4494"/>
      <c r="Y13" s="4494"/>
      <c r="Z13" s="4494"/>
    </row>
    <row r="14" spans="2:26" x14ac:dyDescent="0.2">
      <c r="B14" s="5205" t="s">
        <v>181</v>
      </c>
      <c r="C14" s="5325">
        <v>46</v>
      </c>
      <c r="D14" s="5326">
        <v>54</v>
      </c>
      <c r="E14" s="5327">
        <v>17.391304347826093</v>
      </c>
      <c r="F14" s="5325">
        <v>47</v>
      </c>
      <c r="G14" s="5326">
        <v>45</v>
      </c>
      <c r="H14" s="5327">
        <v>-4.2553191489361666</v>
      </c>
      <c r="I14" s="5328">
        <v>1.0217391304347827</v>
      </c>
      <c r="J14" s="5329">
        <v>0.83333333333333337</v>
      </c>
      <c r="K14" s="5330">
        <v>-0.18840579710144933</v>
      </c>
      <c r="L14" s="4494"/>
      <c r="M14" s="4494"/>
      <c r="N14" s="4494"/>
      <c r="O14" s="4494"/>
      <c r="P14" s="4494"/>
      <c r="Q14" s="4494"/>
      <c r="R14" s="4494"/>
      <c r="S14" s="4494"/>
      <c r="T14" s="4494"/>
      <c r="U14" s="4494"/>
      <c r="V14" s="4494"/>
      <c r="W14" s="4494"/>
      <c r="X14" s="4494"/>
      <c r="Y14" s="4494"/>
      <c r="Z14" s="4494"/>
    </row>
    <row r="15" spans="2:26" x14ac:dyDescent="0.2">
      <c r="B15" s="5205" t="s">
        <v>182</v>
      </c>
      <c r="C15" s="5325">
        <v>47</v>
      </c>
      <c r="D15" s="5326">
        <v>43</v>
      </c>
      <c r="E15" s="5327">
        <v>-8.5106382978723474</v>
      </c>
      <c r="F15" s="5325">
        <v>104</v>
      </c>
      <c r="G15" s="5326">
        <v>133</v>
      </c>
      <c r="H15" s="5327">
        <v>27.884615384615373</v>
      </c>
      <c r="I15" s="5328">
        <v>2.2127659574468086</v>
      </c>
      <c r="J15" s="5329">
        <v>3.0930232558139537</v>
      </c>
      <c r="K15" s="5330">
        <v>0.88025729836714506</v>
      </c>
      <c r="L15" s="4494"/>
      <c r="M15" s="4494"/>
      <c r="N15" s="4494"/>
      <c r="O15" s="4494"/>
      <c r="P15" s="4494"/>
      <c r="Q15" s="4494"/>
      <c r="R15" s="4494"/>
      <c r="S15" s="4494"/>
      <c r="T15" s="4494"/>
      <c r="U15" s="4494"/>
      <c r="V15" s="4494"/>
      <c r="W15" s="4494"/>
      <c r="X15" s="4494"/>
      <c r="Y15" s="4494"/>
      <c r="Z15" s="4494"/>
    </row>
    <row r="16" spans="2:26" ht="13.5" thickBot="1" x14ac:dyDescent="0.25">
      <c r="B16" s="5211" t="s">
        <v>183</v>
      </c>
      <c r="C16" s="5331">
        <v>62</v>
      </c>
      <c r="D16" s="5332">
        <v>76</v>
      </c>
      <c r="E16" s="5333">
        <v>22.58064516129032</v>
      </c>
      <c r="F16" s="5331">
        <v>89</v>
      </c>
      <c r="G16" s="5332">
        <v>106</v>
      </c>
      <c r="H16" s="5333">
        <v>19.101123595505626</v>
      </c>
      <c r="I16" s="5335">
        <v>1.435483870967742</v>
      </c>
      <c r="J16" s="5336">
        <v>1.3947368421052631</v>
      </c>
      <c r="K16" s="5337">
        <v>-4.074702886247894E-2</v>
      </c>
      <c r="L16" s="4494"/>
      <c r="M16" s="4494"/>
      <c r="N16" s="4494"/>
      <c r="O16" s="4494"/>
      <c r="P16" s="4494"/>
      <c r="Q16" s="4494"/>
      <c r="R16" s="4494"/>
      <c r="S16" s="4494"/>
      <c r="T16" s="4494"/>
      <c r="U16" s="4494"/>
      <c r="V16" s="4494"/>
      <c r="W16" s="4494"/>
      <c r="X16" s="4494"/>
      <c r="Y16" s="4494"/>
      <c r="Z16" s="4494"/>
    </row>
    <row r="17" spans="2:26" x14ac:dyDescent="0.2">
      <c r="B17" s="5198" t="s">
        <v>184</v>
      </c>
      <c r="C17" s="5319">
        <v>30</v>
      </c>
      <c r="D17" s="5320">
        <v>40</v>
      </c>
      <c r="E17" s="5321">
        <v>33.333333333333314</v>
      </c>
      <c r="F17" s="5319">
        <v>53</v>
      </c>
      <c r="G17" s="5320">
        <v>50</v>
      </c>
      <c r="H17" s="5321">
        <v>-5.6603773584905639</v>
      </c>
      <c r="I17" s="5322">
        <v>1.7666666666666666</v>
      </c>
      <c r="J17" s="5323">
        <v>1.25</v>
      </c>
      <c r="K17" s="5324">
        <v>-0.51666666666666661</v>
      </c>
      <c r="L17" s="4494"/>
      <c r="M17" s="4494"/>
      <c r="N17" s="4494"/>
      <c r="O17" s="4494"/>
      <c r="P17" s="4494"/>
      <c r="Q17" s="4494"/>
      <c r="R17" s="4494"/>
      <c r="S17" s="4494"/>
      <c r="T17" s="4494"/>
      <c r="U17" s="4494"/>
      <c r="V17" s="4494"/>
      <c r="W17" s="4494"/>
      <c r="X17" s="4494"/>
      <c r="Y17" s="4494"/>
      <c r="Z17" s="4494"/>
    </row>
    <row r="18" spans="2:26" x14ac:dyDescent="0.2">
      <c r="B18" s="5205" t="s">
        <v>185</v>
      </c>
      <c r="C18" s="5325">
        <v>30</v>
      </c>
      <c r="D18" s="5326">
        <v>39</v>
      </c>
      <c r="E18" s="5327">
        <v>30</v>
      </c>
      <c r="F18" s="5325">
        <v>74</v>
      </c>
      <c r="G18" s="5326">
        <v>49</v>
      </c>
      <c r="H18" s="5327">
        <v>-33.78378378378379</v>
      </c>
      <c r="I18" s="5328">
        <v>2.4666666666666668</v>
      </c>
      <c r="J18" s="5329">
        <v>1.2564102564102564</v>
      </c>
      <c r="K18" s="5330">
        <v>-1.2102564102564104</v>
      </c>
      <c r="L18" s="4494"/>
      <c r="M18" s="4494"/>
      <c r="N18" s="4494"/>
      <c r="O18" s="4494"/>
      <c r="P18" s="4494"/>
      <c r="Q18" s="4494"/>
      <c r="R18" s="4494"/>
      <c r="S18" s="4494"/>
      <c r="T18" s="4494"/>
      <c r="U18" s="4494"/>
      <c r="V18" s="4494"/>
      <c r="W18" s="4494"/>
      <c r="X18" s="4494"/>
      <c r="Y18" s="4494"/>
      <c r="Z18" s="4494"/>
    </row>
    <row r="19" spans="2:26" x14ac:dyDescent="0.2">
      <c r="B19" s="5205" t="s">
        <v>186</v>
      </c>
      <c r="C19" s="5325">
        <v>43</v>
      </c>
      <c r="D19" s="5326">
        <v>53</v>
      </c>
      <c r="E19" s="5327">
        <v>23.255813953488371</v>
      </c>
      <c r="F19" s="5325">
        <v>39</v>
      </c>
      <c r="G19" s="5326">
        <v>46</v>
      </c>
      <c r="H19" s="5327">
        <v>17.948717948717956</v>
      </c>
      <c r="I19" s="5328">
        <v>0.90697674418604646</v>
      </c>
      <c r="J19" s="5329">
        <v>0.86792452830188682</v>
      </c>
      <c r="K19" s="5330">
        <v>-3.9052215884159636E-2</v>
      </c>
      <c r="L19" s="4494"/>
      <c r="M19" s="4494"/>
      <c r="N19" s="4494"/>
      <c r="O19" s="4494"/>
      <c r="P19" s="4494"/>
      <c r="Q19" s="4494"/>
      <c r="R19" s="4494"/>
      <c r="S19" s="4494"/>
      <c r="T19" s="4494"/>
      <c r="U19" s="4494"/>
      <c r="V19" s="4494"/>
      <c r="W19" s="4494"/>
      <c r="X19" s="4494"/>
      <c r="Y19" s="4494"/>
      <c r="Z19" s="4494"/>
    </row>
    <row r="20" spans="2:26" x14ac:dyDescent="0.2">
      <c r="B20" s="5205" t="s">
        <v>187</v>
      </c>
      <c r="C20" s="5325">
        <v>24</v>
      </c>
      <c r="D20" s="5326">
        <v>24</v>
      </c>
      <c r="E20" s="5327">
        <v>0</v>
      </c>
      <c r="F20" s="5325">
        <v>52</v>
      </c>
      <c r="G20" s="5326">
        <v>53</v>
      </c>
      <c r="H20" s="5327">
        <v>1.9230769230769198</v>
      </c>
      <c r="I20" s="5328">
        <v>2.1666666666666665</v>
      </c>
      <c r="J20" s="5329">
        <v>2.2083333333333335</v>
      </c>
      <c r="K20" s="5330">
        <v>4.1666666666666963E-2</v>
      </c>
      <c r="L20" s="4494"/>
      <c r="M20" s="4494"/>
      <c r="N20" s="4494"/>
      <c r="O20" s="4494"/>
      <c r="P20" s="4494"/>
      <c r="Q20" s="4494"/>
      <c r="R20" s="4494"/>
      <c r="S20" s="4494"/>
      <c r="T20" s="4494"/>
      <c r="U20" s="4494"/>
      <c r="V20" s="4494"/>
      <c r="W20" s="4494"/>
      <c r="X20" s="4494"/>
      <c r="Y20" s="4494"/>
      <c r="Z20" s="4494"/>
    </row>
    <row r="21" spans="2:26" x14ac:dyDescent="0.2">
      <c r="B21" s="5205" t="s">
        <v>188</v>
      </c>
      <c r="C21" s="5325">
        <v>36</v>
      </c>
      <c r="D21" s="5326">
        <v>32</v>
      </c>
      <c r="E21" s="5327">
        <v>-11.111111111111114</v>
      </c>
      <c r="F21" s="5325">
        <v>134</v>
      </c>
      <c r="G21" s="5326">
        <v>128</v>
      </c>
      <c r="H21" s="5327">
        <v>-4.4776119402985159</v>
      </c>
      <c r="I21" s="5328">
        <v>3.7222222222222223</v>
      </c>
      <c r="J21" s="5329">
        <v>4</v>
      </c>
      <c r="K21" s="5330">
        <v>0.27777777777777768</v>
      </c>
      <c r="L21" s="4494"/>
      <c r="M21" s="4494"/>
      <c r="N21" s="4494"/>
      <c r="O21" s="4494"/>
      <c r="P21" s="4494"/>
      <c r="Q21" s="4494"/>
      <c r="R21" s="4494"/>
      <c r="S21" s="4494"/>
      <c r="T21" s="4494"/>
      <c r="U21" s="4494"/>
      <c r="V21" s="4494"/>
      <c r="W21" s="4494"/>
      <c r="X21" s="4494"/>
      <c r="Y21" s="4494"/>
      <c r="Z21" s="4494"/>
    </row>
    <row r="22" spans="2:26" x14ac:dyDescent="0.2">
      <c r="B22" s="5205" t="s">
        <v>189</v>
      </c>
      <c r="C22" s="5325">
        <v>23</v>
      </c>
      <c r="D22" s="5326">
        <v>13</v>
      </c>
      <c r="E22" s="5327">
        <v>-43.478260869565219</v>
      </c>
      <c r="F22" s="5325">
        <v>28</v>
      </c>
      <c r="G22" s="5326">
        <v>20</v>
      </c>
      <c r="H22" s="5327">
        <v>-28.571428571428569</v>
      </c>
      <c r="I22" s="5328">
        <v>1.2173913043478262</v>
      </c>
      <c r="J22" s="5329">
        <v>1.5384615384615385</v>
      </c>
      <c r="K22" s="5330">
        <v>0.32107023411371238</v>
      </c>
      <c r="L22" s="4494"/>
      <c r="M22" s="4494"/>
      <c r="N22" s="4494"/>
      <c r="O22" s="4494"/>
      <c r="P22" s="4494"/>
      <c r="Q22" s="4494"/>
      <c r="R22" s="4494"/>
      <c r="S22" s="4494"/>
      <c r="T22" s="4494"/>
      <c r="U22" s="4494"/>
      <c r="V22" s="4494"/>
      <c r="W22" s="4494"/>
      <c r="X22" s="4494"/>
      <c r="Y22" s="4494"/>
      <c r="Z22" s="4494"/>
    </row>
    <row r="23" spans="2:26" x14ac:dyDescent="0.2">
      <c r="B23" s="5205" t="s">
        <v>190</v>
      </c>
      <c r="C23" s="5325">
        <v>30</v>
      </c>
      <c r="D23" s="5326">
        <v>38</v>
      </c>
      <c r="E23" s="5327">
        <v>26.666666666666657</v>
      </c>
      <c r="F23" s="5325">
        <v>25</v>
      </c>
      <c r="G23" s="5338">
        <v>24</v>
      </c>
      <c r="H23" s="5327">
        <v>-4</v>
      </c>
      <c r="I23" s="5328">
        <v>0.83333333333333337</v>
      </c>
      <c r="J23" s="5329">
        <v>0.63157894736842102</v>
      </c>
      <c r="K23" s="5330">
        <v>-0.20175438596491235</v>
      </c>
      <c r="L23" s="4494"/>
      <c r="M23" s="4494"/>
      <c r="N23" s="4494"/>
      <c r="O23" s="4494"/>
      <c r="P23" s="4494"/>
      <c r="Q23" s="4494"/>
      <c r="R23" s="4494"/>
      <c r="S23" s="4494"/>
      <c r="T23" s="4494"/>
      <c r="U23" s="4494"/>
      <c r="V23" s="4494"/>
      <c r="W23" s="4494"/>
      <c r="X23" s="4494"/>
      <c r="Y23" s="4494"/>
      <c r="Z23" s="4494"/>
    </row>
    <row r="24" spans="2:26" x14ac:dyDescent="0.2">
      <c r="B24" s="5205" t="s">
        <v>191</v>
      </c>
      <c r="C24" s="5325">
        <v>42</v>
      </c>
      <c r="D24" s="5326">
        <v>46</v>
      </c>
      <c r="E24" s="5327">
        <v>9.5238095238095326</v>
      </c>
      <c r="F24" s="5325">
        <v>32</v>
      </c>
      <c r="G24" s="5326">
        <v>30</v>
      </c>
      <c r="H24" s="5327">
        <v>-6.25</v>
      </c>
      <c r="I24" s="5328">
        <v>0.76190476190476186</v>
      </c>
      <c r="J24" s="5329">
        <v>0.65217391304347827</v>
      </c>
      <c r="K24" s="5330">
        <v>-0.10973084886128359</v>
      </c>
      <c r="L24" s="4494"/>
      <c r="M24" s="4494"/>
      <c r="N24" s="4494"/>
      <c r="O24" s="4494"/>
      <c r="P24" s="4494"/>
      <c r="Q24" s="4494"/>
      <c r="R24" s="4494"/>
      <c r="S24" s="4494"/>
      <c r="T24" s="4494"/>
      <c r="U24" s="4494"/>
      <c r="V24" s="4494"/>
      <c r="W24" s="4494"/>
      <c r="X24" s="4494"/>
      <c r="Y24" s="4494"/>
      <c r="Z24" s="4494"/>
    </row>
    <row r="25" spans="2:26" x14ac:dyDescent="0.2">
      <c r="B25" s="5224" t="s">
        <v>192</v>
      </c>
      <c r="C25" s="5339">
        <v>21</v>
      </c>
      <c r="D25" s="5340">
        <v>23</v>
      </c>
      <c r="E25" s="5341">
        <v>9.5238095238095326</v>
      </c>
      <c r="F25" s="5339">
        <v>28</v>
      </c>
      <c r="G25" s="5340">
        <v>34</v>
      </c>
      <c r="H25" s="5341">
        <v>21.428571428571416</v>
      </c>
      <c r="I25" s="5342">
        <v>1.3333333333333333</v>
      </c>
      <c r="J25" s="5343">
        <v>1.4782608695652173</v>
      </c>
      <c r="K25" s="5344">
        <v>0.14492753623188404</v>
      </c>
      <c r="L25" s="4494"/>
      <c r="M25" s="4494"/>
      <c r="N25" s="4494"/>
      <c r="O25" s="4494"/>
      <c r="P25" s="4494"/>
      <c r="Q25" s="4494"/>
      <c r="R25" s="4494"/>
      <c r="S25" s="4494"/>
      <c r="T25" s="4494"/>
      <c r="U25" s="4494"/>
      <c r="V25" s="4494"/>
      <c r="W25" s="4494"/>
      <c r="X25" s="4494"/>
      <c r="Y25" s="4494"/>
      <c r="Z25" s="4494"/>
    </row>
    <row r="26" spans="2:26" ht="13.5" thickBot="1" x14ac:dyDescent="0.25">
      <c r="B26" s="5211" t="s">
        <v>2420</v>
      </c>
      <c r="C26" s="5212">
        <v>0</v>
      </c>
      <c r="D26" s="5340"/>
      <c r="E26" s="5345"/>
      <c r="F26" s="5346">
        <v>56</v>
      </c>
      <c r="G26" s="5340">
        <v>36</v>
      </c>
      <c r="H26" s="5333">
        <v>-35.714285714285708</v>
      </c>
      <c r="I26" s="5347">
        <v>0</v>
      </c>
      <c r="J26" s="5336"/>
      <c r="K26" s="5337"/>
      <c r="L26" s="4494"/>
      <c r="M26" s="4494"/>
      <c r="N26" s="4494"/>
      <c r="O26" s="4494"/>
      <c r="P26" s="4494"/>
      <c r="Q26" s="4494"/>
      <c r="R26" s="4494"/>
      <c r="S26" s="4494"/>
      <c r="T26" s="4494"/>
      <c r="U26" s="4494"/>
      <c r="V26" s="4494"/>
      <c r="W26" s="4494"/>
      <c r="X26" s="4494"/>
      <c r="Y26" s="4494"/>
      <c r="Z26" s="4494"/>
    </row>
    <row r="27" spans="2:26" ht="13.5" thickBot="1" x14ac:dyDescent="0.25">
      <c r="B27" s="5348" t="s">
        <v>14</v>
      </c>
      <c r="C27" s="5228">
        <v>1295</v>
      </c>
      <c r="D27" s="5229">
        <v>1243</v>
      </c>
      <c r="E27" s="5349">
        <v>-4.0154440154440181</v>
      </c>
      <c r="F27" s="5228">
        <v>2447</v>
      </c>
      <c r="G27" s="5229">
        <v>2434</v>
      </c>
      <c r="H27" s="5349">
        <v>-0.53126277073968708</v>
      </c>
      <c r="I27" s="5350">
        <v>1.8895752895752895</v>
      </c>
      <c r="J27" s="5317">
        <v>1.9581657280772324</v>
      </c>
      <c r="K27" s="5351">
        <v>6.8590438501942907E-2</v>
      </c>
      <c r="L27" s="4494"/>
      <c r="M27" s="4494"/>
      <c r="N27" s="4494"/>
      <c r="O27" s="4494"/>
      <c r="P27" s="4494"/>
      <c r="Q27" s="4494"/>
      <c r="R27" s="4494"/>
      <c r="S27" s="4494"/>
      <c r="T27" s="4494"/>
      <c r="U27" s="4494"/>
      <c r="V27" s="4494"/>
      <c r="W27" s="4494"/>
      <c r="X27" s="4494"/>
      <c r="Y27" s="4494"/>
      <c r="Z27" s="4494"/>
    </row>
    <row r="28" spans="2:26" x14ac:dyDescent="0.2">
      <c r="D28" s="4494"/>
      <c r="G28" s="5340"/>
      <c r="H28" s="5352"/>
      <c r="L28" s="4494"/>
      <c r="M28" s="4494"/>
      <c r="N28" s="4494"/>
      <c r="O28" s="4494"/>
      <c r="P28" s="4494"/>
      <c r="Q28" s="4494"/>
      <c r="R28" s="4494"/>
      <c r="S28" s="4494"/>
      <c r="T28" s="4494"/>
      <c r="U28" s="4494"/>
      <c r="V28" s="4494"/>
      <c r="W28" s="4494"/>
      <c r="X28" s="4494"/>
      <c r="Y28" s="4494"/>
      <c r="Z28" s="4494"/>
    </row>
    <row r="29" spans="2:26" ht="13.5" thickBot="1" x14ac:dyDescent="0.25">
      <c r="B29" s="8369" t="s">
        <v>2617</v>
      </c>
      <c r="C29" s="8369"/>
      <c r="D29" s="8369"/>
      <c r="E29" s="8369"/>
      <c r="F29" s="8369"/>
      <c r="G29" s="8369"/>
      <c r="H29" s="8369"/>
      <c r="I29" s="8369"/>
      <c r="J29" s="8369"/>
      <c r="K29" s="8369"/>
      <c r="L29" s="4494"/>
      <c r="M29" s="4494"/>
      <c r="N29" s="4494"/>
      <c r="O29" s="4494"/>
      <c r="P29" s="4494"/>
      <c r="Q29" s="4494"/>
      <c r="R29" s="4494"/>
      <c r="S29" s="4494"/>
      <c r="T29" s="4494"/>
      <c r="U29" s="4494"/>
      <c r="V29" s="4494"/>
      <c r="W29" s="4494"/>
      <c r="X29" s="4494"/>
      <c r="Y29" s="4494"/>
      <c r="Z29" s="4494"/>
    </row>
    <row r="30" spans="2:26" ht="13.5" thickBot="1" x14ac:dyDescent="0.25">
      <c r="B30" s="5359"/>
      <c r="C30" s="5359"/>
      <c r="D30" s="5359"/>
      <c r="E30" s="5359"/>
      <c r="F30" s="5359"/>
      <c r="G30" s="5359"/>
      <c r="H30" s="5359"/>
      <c r="I30" s="5359"/>
      <c r="J30" s="5359"/>
      <c r="K30" s="5359"/>
      <c r="L30" s="4494"/>
      <c r="M30" s="4494"/>
      <c r="N30" s="4494"/>
      <c r="O30" s="4494"/>
      <c r="P30" s="4494"/>
      <c r="Q30" s="4494"/>
      <c r="R30" s="4494"/>
      <c r="S30" s="4494"/>
      <c r="T30" s="4494"/>
      <c r="U30" s="4494"/>
      <c r="V30" s="4494"/>
      <c r="W30" s="4494"/>
      <c r="X30" s="4494"/>
      <c r="Y30" s="4494"/>
      <c r="Z30" s="4494"/>
    </row>
    <row r="31" spans="2:26" ht="37.5" customHeight="1" x14ac:dyDescent="0.2">
      <c r="B31" s="8359" t="s">
        <v>199</v>
      </c>
      <c r="C31" s="8361" t="s">
        <v>2430</v>
      </c>
      <c r="D31" s="8361"/>
      <c r="E31" s="8361"/>
      <c r="F31" s="8362" t="s">
        <v>2431</v>
      </c>
      <c r="G31" s="8361"/>
      <c r="H31" s="8363"/>
      <c r="I31" s="8362" t="s">
        <v>2424</v>
      </c>
      <c r="J31" s="8361"/>
      <c r="K31" s="8363"/>
      <c r="L31" s="4494"/>
      <c r="M31" s="4494"/>
      <c r="N31" s="4494"/>
      <c r="O31" s="4494"/>
      <c r="P31" s="4494"/>
      <c r="Q31" s="4494"/>
      <c r="R31" s="4494"/>
      <c r="S31" s="4494"/>
      <c r="T31" s="4494"/>
      <c r="U31" s="4494"/>
      <c r="V31" s="4494"/>
      <c r="W31" s="4494"/>
      <c r="X31" s="4494"/>
      <c r="Y31" s="4494"/>
      <c r="Z31" s="4494"/>
    </row>
    <row r="32" spans="2:26" ht="15.75" customHeight="1" thickBot="1" x14ac:dyDescent="0.25">
      <c r="B32" s="8360"/>
      <c r="C32" s="5310" t="s">
        <v>1</v>
      </c>
      <c r="D32" s="5353" t="s">
        <v>2360</v>
      </c>
      <c r="E32" s="5312" t="s">
        <v>1386</v>
      </c>
      <c r="F32" s="5310" t="s">
        <v>1</v>
      </c>
      <c r="G32" s="5353" t="s">
        <v>2360</v>
      </c>
      <c r="H32" s="5312" t="s">
        <v>1386</v>
      </c>
      <c r="I32" s="5310" t="s">
        <v>1</v>
      </c>
      <c r="J32" s="5353" t="s">
        <v>2360</v>
      </c>
      <c r="K32" s="5313" t="s">
        <v>2426</v>
      </c>
      <c r="L32" s="4494"/>
      <c r="M32" s="4494"/>
      <c r="N32" s="4494"/>
      <c r="O32" s="4494"/>
      <c r="P32" s="4494"/>
      <c r="Q32" s="4494"/>
      <c r="R32" s="4494"/>
      <c r="S32" s="4494"/>
      <c r="T32" s="4494"/>
      <c r="U32" s="4494"/>
      <c r="V32" s="4494"/>
      <c r="W32" s="4494"/>
      <c r="X32" s="4494"/>
      <c r="Y32" s="4494"/>
      <c r="Z32" s="4494"/>
    </row>
    <row r="33" spans="2:26" ht="15" x14ac:dyDescent="0.25">
      <c r="B33" s="353" t="s">
        <v>2417</v>
      </c>
      <c r="C33" s="7022">
        <v>50</v>
      </c>
      <c r="D33" s="7023">
        <v>44</v>
      </c>
      <c r="E33" s="7024">
        <v>-12</v>
      </c>
      <c r="F33" s="7025">
        <v>279</v>
      </c>
      <c r="G33" s="7023">
        <v>498</v>
      </c>
      <c r="H33" s="7026">
        <v>78.494623655913983</v>
      </c>
      <c r="I33" s="7027">
        <v>5.58</v>
      </c>
      <c r="J33" s="7028">
        <v>11.318181818181818</v>
      </c>
      <c r="K33" s="7029">
        <v>5.7381818181818183</v>
      </c>
      <c r="L33" s="4494"/>
      <c r="M33" s="4494"/>
      <c r="N33" s="4494"/>
      <c r="O33" s="4494"/>
      <c r="P33" s="4494"/>
      <c r="Q33" s="4494"/>
      <c r="R33" s="4494"/>
      <c r="S33" s="4494"/>
      <c r="T33" s="4494"/>
      <c r="U33" s="4494"/>
      <c r="V33" s="4494"/>
      <c r="W33" s="4494"/>
      <c r="X33" s="4494"/>
      <c r="Y33" s="4494"/>
      <c r="Z33" s="4494"/>
    </row>
    <row r="34" spans="2:26" ht="15.75" thickBot="1" x14ac:dyDescent="0.3">
      <c r="B34" s="7030" t="s">
        <v>174</v>
      </c>
      <c r="C34" s="7031">
        <v>34</v>
      </c>
      <c r="D34" s="7032">
        <v>42</v>
      </c>
      <c r="E34" s="7033">
        <v>23.529411764705884</v>
      </c>
      <c r="F34" s="7034">
        <v>258</v>
      </c>
      <c r="G34" s="7032">
        <v>281</v>
      </c>
      <c r="H34" s="7035">
        <v>8.9147286821705336</v>
      </c>
      <c r="I34" s="7036">
        <v>7.5882352941176467</v>
      </c>
      <c r="J34" s="7037">
        <v>6.6904761904761907</v>
      </c>
      <c r="K34" s="7038">
        <v>-0.89775910364145606</v>
      </c>
      <c r="L34" s="4494"/>
      <c r="M34" s="4494"/>
      <c r="N34" s="4494"/>
      <c r="O34" s="4494"/>
      <c r="P34" s="4494"/>
      <c r="Q34" s="4494"/>
      <c r="R34" s="4494"/>
      <c r="S34" s="4494"/>
      <c r="T34" s="4494"/>
      <c r="U34" s="4494"/>
      <c r="V34" s="4494"/>
      <c r="W34" s="4494"/>
      <c r="X34" s="4494"/>
      <c r="Y34" s="4494"/>
      <c r="Z34" s="4494"/>
    </row>
    <row r="35" spans="2:26" ht="15" x14ac:dyDescent="0.25">
      <c r="B35" s="353" t="s">
        <v>179</v>
      </c>
      <c r="C35" s="7022">
        <v>33</v>
      </c>
      <c r="D35" s="7023">
        <v>25</v>
      </c>
      <c r="E35" s="7024">
        <v>-24.242424242424249</v>
      </c>
      <c r="F35" s="7025">
        <v>146</v>
      </c>
      <c r="G35" s="7023">
        <v>134</v>
      </c>
      <c r="H35" s="7026">
        <v>-8.2191780821917746</v>
      </c>
      <c r="I35" s="7027">
        <v>4.4242424242424239</v>
      </c>
      <c r="J35" s="7028">
        <v>5.36</v>
      </c>
      <c r="K35" s="7029">
        <v>0.93575757575757645</v>
      </c>
      <c r="L35" s="4494"/>
      <c r="M35" s="4494"/>
      <c r="N35" s="4494"/>
      <c r="O35" s="4494"/>
      <c r="P35" s="4494"/>
      <c r="Q35" s="4494"/>
      <c r="R35" s="4494"/>
      <c r="S35" s="4494"/>
      <c r="T35" s="4494"/>
      <c r="U35" s="4494"/>
      <c r="V35" s="4494"/>
      <c r="W35" s="4494"/>
      <c r="X35" s="4494"/>
      <c r="Y35" s="4494"/>
      <c r="Z35" s="4494"/>
    </row>
    <row r="36" spans="2:26" ht="15" x14ac:dyDescent="0.25">
      <c r="B36" s="359" t="s">
        <v>188</v>
      </c>
      <c r="C36" s="7039">
        <v>36</v>
      </c>
      <c r="D36" s="6355">
        <v>32</v>
      </c>
      <c r="E36" s="7040">
        <v>-11.111111111111114</v>
      </c>
      <c r="F36" s="7041">
        <v>134</v>
      </c>
      <c r="G36" s="6355">
        <v>128</v>
      </c>
      <c r="H36" s="7042">
        <v>-4.4776119402985159</v>
      </c>
      <c r="I36" s="7043">
        <v>3.7222222222222223</v>
      </c>
      <c r="J36" s="7044">
        <v>4</v>
      </c>
      <c r="K36" s="899">
        <v>0.27777777777777768</v>
      </c>
      <c r="L36" s="4494"/>
      <c r="M36" s="4494"/>
      <c r="N36" s="4494"/>
      <c r="O36" s="4494"/>
      <c r="P36" s="4494"/>
      <c r="Q36" s="4494"/>
      <c r="R36" s="4494"/>
      <c r="S36" s="4494"/>
      <c r="T36" s="4494"/>
      <c r="U36" s="4494"/>
      <c r="V36" s="4494"/>
      <c r="W36" s="4494"/>
      <c r="X36" s="4494"/>
      <c r="Y36" s="4494"/>
      <c r="Z36" s="4494"/>
    </row>
    <row r="37" spans="2:26" ht="15" x14ac:dyDescent="0.25">
      <c r="B37" s="359" t="s">
        <v>182</v>
      </c>
      <c r="C37" s="7039">
        <v>47</v>
      </c>
      <c r="D37" s="6355">
        <v>43</v>
      </c>
      <c r="E37" s="7040">
        <v>-8.5106382978723474</v>
      </c>
      <c r="F37" s="7041">
        <v>104</v>
      </c>
      <c r="G37" s="6355">
        <v>133</v>
      </c>
      <c r="H37" s="7042">
        <v>27.884615384615373</v>
      </c>
      <c r="I37" s="7043">
        <v>2.2127659574468086</v>
      </c>
      <c r="J37" s="7044">
        <v>3.0930232558139537</v>
      </c>
      <c r="K37" s="899">
        <v>0.88025729836714506</v>
      </c>
      <c r="L37" s="4494"/>
      <c r="M37" s="4494"/>
      <c r="N37" s="4494"/>
      <c r="O37" s="4494"/>
      <c r="P37" s="4494"/>
      <c r="Q37" s="4494"/>
      <c r="R37" s="4494"/>
      <c r="S37" s="4494"/>
      <c r="T37" s="4494"/>
      <c r="U37" s="4494"/>
      <c r="V37" s="4494"/>
      <c r="W37" s="4494"/>
      <c r="X37" s="4494"/>
      <c r="Y37" s="4494"/>
      <c r="Z37" s="4494"/>
    </row>
    <row r="38" spans="2:26" ht="15" x14ac:dyDescent="0.25">
      <c r="B38" s="359" t="s">
        <v>187</v>
      </c>
      <c r="C38" s="7039">
        <v>24</v>
      </c>
      <c r="D38" s="6355">
        <v>24</v>
      </c>
      <c r="E38" s="7040">
        <v>0</v>
      </c>
      <c r="F38" s="7041">
        <v>52</v>
      </c>
      <c r="G38" s="6355">
        <v>53</v>
      </c>
      <c r="H38" s="7042">
        <v>1.9230769230769198</v>
      </c>
      <c r="I38" s="7043">
        <v>2.1666666666666665</v>
      </c>
      <c r="J38" s="7044">
        <v>2.2083333333333335</v>
      </c>
      <c r="K38" s="899">
        <v>4.1666666666666963E-2</v>
      </c>
      <c r="L38" s="4494"/>
      <c r="M38" s="4494"/>
      <c r="N38" s="4494"/>
      <c r="O38" s="4494"/>
      <c r="P38" s="4494"/>
      <c r="Q38" s="4494"/>
      <c r="R38" s="4494"/>
      <c r="S38" s="4494"/>
      <c r="T38" s="4494"/>
      <c r="U38" s="4494"/>
      <c r="V38" s="4494"/>
      <c r="W38" s="4494"/>
      <c r="X38" s="4494"/>
      <c r="Y38" s="4494"/>
      <c r="Z38" s="4494"/>
    </row>
    <row r="39" spans="2:26" ht="15" x14ac:dyDescent="0.25">
      <c r="B39" s="359" t="s">
        <v>177</v>
      </c>
      <c r="C39" s="7039">
        <v>70</v>
      </c>
      <c r="D39" s="6355">
        <v>68</v>
      </c>
      <c r="E39" s="7040">
        <v>-2.8571428571428612</v>
      </c>
      <c r="F39" s="7041">
        <v>152</v>
      </c>
      <c r="G39" s="6355">
        <v>123</v>
      </c>
      <c r="H39" s="7042">
        <v>-19.078947368421055</v>
      </c>
      <c r="I39" s="7043">
        <v>2.1714285714285713</v>
      </c>
      <c r="J39" s="7044">
        <v>1.8088235294117647</v>
      </c>
      <c r="K39" s="899">
        <v>-0.36260504201680654</v>
      </c>
      <c r="L39" s="4494"/>
      <c r="M39" s="4494"/>
      <c r="N39" s="4494"/>
      <c r="O39" s="4494"/>
      <c r="P39" s="4494"/>
      <c r="Q39" s="4494"/>
      <c r="R39" s="4494"/>
      <c r="S39" s="4494"/>
      <c r="T39" s="4494"/>
      <c r="U39" s="4494"/>
      <c r="V39" s="4494"/>
      <c r="W39" s="4494"/>
      <c r="X39" s="4494"/>
      <c r="Y39" s="4494"/>
      <c r="Z39" s="4494"/>
    </row>
    <row r="40" spans="2:26" ht="15" x14ac:dyDescent="0.25">
      <c r="B40" s="359" t="s">
        <v>175</v>
      </c>
      <c r="C40" s="7039">
        <v>216</v>
      </c>
      <c r="D40" s="6355">
        <v>155</v>
      </c>
      <c r="E40" s="7040">
        <v>-28.240740740740748</v>
      </c>
      <c r="F40" s="1958">
        <v>340</v>
      </c>
      <c r="G40" s="6355">
        <v>278</v>
      </c>
      <c r="H40" s="7042">
        <v>-18.235294117647058</v>
      </c>
      <c r="I40" s="7043">
        <v>1.5740740740740742</v>
      </c>
      <c r="J40" s="7044">
        <v>1.7935483870967741</v>
      </c>
      <c r="K40" s="899">
        <v>0.21947431302269993</v>
      </c>
      <c r="L40" s="4494"/>
      <c r="M40" s="4494"/>
      <c r="N40" s="4494"/>
      <c r="O40" s="4494"/>
      <c r="P40" s="4494"/>
      <c r="Q40" s="4494"/>
      <c r="R40" s="4494"/>
      <c r="S40" s="4494"/>
      <c r="T40" s="4494"/>
      <c r="U40" s="4494"/>
      <c r="V40" s="4494"/>
      <c r="W40" s="4494"/>
      <c r="X40" s="4494"/>
      <c r="Y40" s="4494"/>
      <c r="Z40" s="4494"/>
    </row>
    <row r="41" spans="2:26" ht="15" x14ac:dyDescent="0.25">
      <c r="B41" s="359" t="s">
        <v>189</v>
      </c>
      <c r="C41" s="7039">
        <v>23</v>
      </c>
      <c r="D41" s="6355">
        <v>13</v>
      </c>
      <c r="E41" s="7040">
        <v>-43.478260869565219</v>
      </c>
      <c r="F41" s="7041">
        <v>28</v>
      </c>
      <c r="G41" s="6355">
        <v>20</v>
      </c>
      <c r="H41" s="7042">
        <v>-28.571428571428569</v>
      </c>
      <c r="I41" s="7043">
        <v>1.2173913043478262</v>
      </c>
      <c r="J41" s="7044">
        <v>1.5384615384615385</v>
      </c>
      <c r="K41" s="899">
        <v>0.32107023411371238</v>
      </c>
      <c r="L41" s="4494"/>
      <c r="M41" s="4494"/>
      <c r="N41" s="4494"/>
      <c r="O41" s="4494"/>
      <c r="P41" s="4494"/>
      <c r="Q41" s="4494"/>
      <c r="R41" s="4494"/>
      <c r="S41" s="4494"/>
      <c r="T41" s="4494"/>
      <c r="U41" s="4494"/>
      <c r="V41" s="4494"/>
      <c r="W41" s="4494"/>
      <c r="X41" s="4494"/>
      <c r="Y41" s="4494"/>
      <c r="Z41" s="4494"/>
    </row>
    <row r="42" spans="2:26" ht="15" x14ac:dyDescent="0.25">
      <c r="B42" s="359" t="s">
        <v>192</v>
      </c>
      <c r="C42" s="7039">
        <v>21</v>
      </c>
      <c r="D42" s="6355">
        <v>23</v>
      </c>
      <c r="E42" s="7040">
        <v>9.5238095238095326</v>
      </c>
      <c r="F42" s="7041">
        <v>28</v>
      </c>
      <c r="G42" s="6355">
        <v>34</v>
      </c>
      <c r="H42" s="7042">
        <v>21.428571428571416</v>
      </c>
      <c r="I42" s="7043">
        <v>1.3333333333333333</v>
      </c>
      <c r="J42" s="7044">
        <v>1.4782608695652173</v>
      </c>
      <c r="K42" s="899">
        <v>0.14492753623188404</v>
      </c>
      <c r="L42" s="4494"/>
      <c r="M42" s="4494"/>
      <c r="N42" s="4494"/>
      <c r="O42" s="4494"/>
      <c r="P42" s="4494"/>
      <c r="Q42" s="4494"/>
      <c r="R42" s="4494"/>
      <c r="S42" s="4494"/>
      <c r="T42" s="4494"/>
      <c r="U42" s="4494"/>
      <c r="V42" s="4494"/>
      <c r="W42" s="4494"/>
      <c r="X42" s="4494"/>
      <c r="Y42" s="4494"/>
      <c r="Z42" s="4494"/>
    </row>
    <row r="43" spans="2:26" ht="15" x14ac:dyDescent="0.25">
      <c r="B43" s="359" t="s">
        <v>173</v>
      </c>
      <c r="C43" s="7039">
        <v>177</v>
      </c>
      <c r="D43" s="6355">
        <v>165</v>
      </c>
      <c r="E43" s="7040">
        <v>-6.7796610169491629</v>
      </c>
      <c r="F43" s="7041">
        <v>311</v>
      </c>
      <c r="G43" s="6355">
        <v>232</v>
      </c>
      <c r="H43" s="7042">
        <v>-25.40192926045016</v>
      </c>
      <c r="I43" s="7043">
        <v>1.7570621468926553</v>
      </c>
      <c r="J43" s="7044">
        <v>1.406060606060606</v>
      </c>
      <c r="K43" s="899">
        <v>-0.35100154083204926</v>
      </c>
      <c r="L43" s="4494"/>
      <c r="M43" s="4494"/>
      <c r="N43" s="4494"/>
      <c r="O43" s="4494"/>
      <c r="P43" s="4494"/>
      <c r="Q43" s="4494"/>
      <c r="R43" s="4494"/>
      <c r="S43" s="4494"/>
      <c r="T43" s="4494"/>
      <c r="U43" s="4494"/>
      <c r="V43" s="4494"/>
      <c r="W43" s="4494"/>
      <c r="X43" s="4494"/>
      <c r="Y43" s="4494"/>
      <c r="Z43" s="4494"/>
    </row>
    <row r="44" spans="2:26" ht="15" x14ac:dyDescent="0.25">
      <c r="B44" s="359" t="s">
        <v>183</v>
      </c>
      <c r="C44" s="7039">
        <v>62</v>
      </c>
      <c r="D44" s="6355">
        <v>76</v>
      </c>
      <c r="E44" s="7040">
        <v>22.58064516129032</v>
      </c>
      <c r="F44" s="7041">
        <v>89</v>
      </c>
      <c r="G44" s="6355">
        <v>106</v>
      </c>
      <c r="H44" s="7042">
        <v>19.101123595505626</v>
      </c>
      <c r="I44" s="7043">
        <v>1.435483870967742</v>
      </c>
      <c r="J44" s="7044">
        <v>1.3947368421052631</v>
      </c>
      <c r="K44" s="899">
        <v>-4.074702886247894E-2</v>
      </c>
      <c r="L44" s="4494"/>
      <c r="M44" s="4494"/>
      <c r="N44" s="4494"/>
      <c r="O44" s="4494"/>
      <c r="P44" s="4494"/>
      <c r="Q44" s="4494"/>
      <c r="R44" s="4494"/>
      <c r="S44" s="4494"/>
      <c r="T44" s="4494"/>
      <c r="U44" s="4494"/>
      <c r="V44" s="4494"/>
      <c r="W44" s="4494"/>
      <c r="X44" s="4494"/>
      <c r="Y44" s="4494"/>
      <c r="Z44" s="4494"/>
    </row>
    <row r="45" spans="2:26" ht="15" x14ac:dyDescent="0.25">
      <c r="B45" s="359" t="s">
        <v>185</v>
      </c>
      <c r="C45" s="7039">
        <v>30</v>
      </c>
      <c r="D45" s="6355">
        <v>39</v>
      </c>
      <c r="E45" s="7040">
        <v>30</v>
      </c>
      <c r="F45" s="7041">
        <v>74</v>
      </c>
      <c r="G45" s="6355">
        <v>49</v>
      </c>
      <c r="H45" s="7042">
        <v>-33.78378378378379</v>
      </c>
      <c r="I45" s="7043">
        <v>2.4666666666666668</v>
      </c>
      <c r="J45" s="7044">
        <v>1.2564102564102564</v>
      </c>
      <c r="K45" s="899">
        <v>-1.2102564102564104</v>
      </c>
      <c r="L45" s="4494"/>
      <c r="M45" s="4494"/>
      <c r="N45" s="4494"/>
      <c r="O45" s="4494"/>
      <c r="P45" s="4494"/>
      <c r="Q45" s="4494"/>
      <c r="R45" s="4494"/>
      <c r="S45" s="4494"/>
      <c r="T45" s="4494"/>
      <c r="U45" s="4494"/>
      <c r="V45" s="4494"/>
      <c r="W45" s="4494"/>
      <c r="X45" s="4494"/>
      <c r="Y45" s="4494"/>
      <c r="Z45" s="4494"/>
    </row>
    <row r="46" spans="2:26" ht="15" x14ac:dyDescent="0.25">
      <c r="B46" s="359" t="s">
        <v>184</v>
      </c>
      <c r="C46" s="7039">
        <v>30</v>
      </c>
      <c r="D46" s="6355">
        <v>40</v>
      </c>
      <c r="E46" s="7040">
        <v>33.333333333333314</v>
      </c>
      <c r="F46" s="7041">
        <v>53</v>
      </c>
      <c r="G46" s="6355">
        <v>50</v>
      </c>
      <c r="H46" s="7042">
        <v>-5.6603773584905639</v>
      </c>
      <c r="I46" s="7043">
        <v>1.7666666666666666</v>
      </c>
      <c r="J46" s="7044">
        <v>1.25</v>
      </c>
      <c r="K46" s="899">
        <v>-0.51666666666666661</v>
      </c>
      <c r="L46" s="4494"/>
      <c r="M46" s="4494"/>
      <c r="N46" s="4494"/>
      <c r="O46" s="4494"/>
      <c r="P46" s="4494"/>
      <c r="Q46" s="4494"/>
      <c r="R46" s="4494"/>
      <c r="S46" s="4494"/>
      <c r="T46" s="4494"/>
      <c r="U46" s="4494"/>
      <c r="V46" s="4494"/>
      <c r="W46" s="4494"/>
      <c r="X46" s="4494"/>
      <c r="Y46" s="4494"/>
      <c r="Z46" s="4494"/>
    </row>
    <row r="47" spans="2:26" ht="15" x14ac:dyDescent="0.25">
      <c r="B47" s="359" t="s">
        <v>186</v>
      </c>
      <c r="C47" s="7039">
        <v>43</v>
      </c>
      <c r="D47" s="6355">
        <v>53</v>
      </c>
      <c r="E47" s="7040">
        <v>23.255813953488371</v>
      </c>
      <c r="F47" s="7041">
        <v>39</v>
      </c>
      <c r="G47" s="6355">
        <v>46</v>
      </c>
      <c r="H47" s="7042">
        <v>17.948717948717956</v>
      </c>
      <c r="I47" s="7043">
        <v>0.90697674418604646</v>
      </c>
      <c r="J47" s="7044">
        <v>0.86792452830188682</v>
      </c>
      <c r="K47" s="899">
        <v>-3.9052215884159636E-2</v>
      </c>
      <c r="L47" s="4494"/>
      <c r="M47" s="4494"/>
      <c r="N47" s="4494"/>
      <c r="O47" s="4494"/>
      <c r="P47" s="4494"/>
      <c r="Q47" s="4494"/>
      <c r="R47" s="4494"/>
      <c r="S47" s="4494"/>
      <c r="T47" s="4494"/>
      <c r="U47" s="4494"/>
      <c r="V47" s="4494"/>
      <c r="W47" s="4494"/>
      <c r="X47" s="4494"/>
      <c r="Y47" s="4494"/>
      <c r="Z47" s="4494"/>
    </row>
    <row r="48" spans="2:26" ht="15" x14ac:dyDescent="0.25">
      <c r="B48" s="359" t="s">
        <v>181</v>
      </c>
      <c r="C48" s="7039">
        <v>46</v>
      </c>
      <c r="D48" s="6355">
        <v>54</v>
      </c>
      <c r="E48" s="7040">
        <v>17.391304347826093</v>
      </c>
      <c r="F48" s="7041">
        <v>47</v>
      </c>
      <c r="G48" s="6355">
        <v>45</v>
      </c>
      <c r="H48" s="7042">
        <v>-4.2553191489361666</v>
      </c>
      <c r="I48" s="7043">
        <v>1.0217391304347827</v>
      </c>
      <c r="J48" s="7044">
        <v>0.83333333333333337</v>
      </c>
      <c r="K48" s="899">
        <v>-0.18840579710144933</v>
      </c>
      <c r="L48" s="4494"/>
      <c r="M48" s="4494"/>
      <c r="N48" s="4494"/>
      <c r="O48" s="4494"/>
      <c r="P48" s="4494"/>
      <c r="Q48" s="4494"/>
      <c r="R48" s="4494"/>
      <c r="S48" s="4494"/>
      <c r="T48" s="4494"/>
      <c r="U48" s="4494"/>
      <c r="V48" s="4494"/>
      <c r="W48" s="4494"/>
      <c r="X48" s="4494"/>
      <c r="Y48" s="4494"/>
      <c r="Z48" s="4494"/>
    </row>
    <row r="49" spans="2:26" ht="15" x14ac:dyDescent="0.25">
      <c r="B49" s="359" t="s">
        <v>191</v>
      </c>
      <c r="C49" s="7039">
        <v>42</v>
      </c>
      <c r="D49" s="6355">
        <v>46</v>
      </c>
      <c r="E49" s="7040">
        <v>9.5238095238095326</v>
      </c>
      <c r="F49" s="7041">
        <v>32</v>
      </c>
      <c r="G49" s="6355">
        <v>30</v>
      </c>
      <c r="H49" s="7042">
        <v>-6.25</v>
      </c>
      <c r="I49" s="7043">
        <v>0.76190476190476186</v>
      </c>
      <c r="J49" s="7044">
        <v>0.65217391304347827</v>
      </c>
      <c r="K49" s="899">
        <v>-0.10973084886128359</v>
      </c>
      <c r="L49" s="4494"/>
      <c r="M49" s="4494"/>
      <c r="N49" s="4494"/>
      <c r="O49" s="4494"/>
      <c r="P49" s="4494"/>
      <c r="Q49" s="4494"/>
      <c r="R49" s="4494"/>
      <c r="S49" s="4494"/>
      <c r="T49" s="4494"/>
      <c r="U49" s="4494"/>
      <c r="V49" s="4494"/>
      <c r="W49" s="4494"/>
      <c r="X49" s="4494"/>
      <c r="Y49" s="4494"/>
      <c r="Z49" s="4494"/>
    </row>
    <row r="50" spans="2:26" ht="15" x14ac:dyDescent="0.25">
      <c r="B50" s="359" t="s">
        <v>176</v>
      </c>
      <c r="C50" s="7039">
        <v>71</v>
      </c>
      <c r="D50" s="6355">
        <v>74</v>
      </c>
      <c r="E50" s="7040">
        <v>4.2253521126760489</v>
      </c>
      <c r="F50" s="7041">
        <v>79</v>
      </c>
      <c r="G50" s="6355">
        <v>48</v>
      </c>
      <c r="H50" s="7042">
        <v>-39.24050632911392</v>
      </c>
      <c r="I50" s="7043">
        <v>1.1126760563380282</v>
      </c>
      <c r="J50" s="7044">
        <v>0.64864864864864868</v>
      </c>
      <c r="K50" s="899">
        <v>-0.46402740768937956</v>
      </c>
      <c r="L50" s="4494"/>
      <c r="M50" s="4494"/>
      <c r="N50" s="4494"/>
      <c r="O50" s="4494"/>
      <c r="P50" s="4494"/>
      <c r="Q50" s="4494"/>
      <c r="R50" s="4494"/>
      <c r="S50" s="4494"/>
      <c r="T50" s="4494"/>
      <c r="U50" s="4494"/>
      <c r="V50" s="4494"/>
      <c r="W50" s="4494"/>
      <c r="X50" s="4494"/>
      <c r="Y50" s="4494"/>
      <c r="Z50" s="4494"/>
    </row>
    <row r="51" spans="2:26" ht="15" x14ac:dyDescent="0.25">
      <c r="B51" s="359" t="s">
        <v>190</v>
      </c>
      <c r="C51" s="7039">
        <v>30</v>
      </c>
      <c r="D51" s="6355">
        <v>38</v>
      </c>
      <c r="E51" s="7040">
        <v>26.666666666666657</v>
      </c>
      <c r="F51" s="7041">
        <v>25</v>
      </c>
      <c r="G51" s="6355">
        <v>24</v>
      </c>
      <c r="H51" s="7042">
        <v>-4</v>
      </c>
      <c r="I51" s="7043">
        <v>0.83333333333333337</v>
      </c>
      <c r="J51" s="7044">
        <v>0.63157894736842102</v>
      </c>
      <c r="K51" s="899">
        <v>-0.20175438596491235</v>
      </c>
      <c r="L51" s="4494"/>
      <c r="M51" s="4494"/>
      <c r="N51" s="4494"/>
      <c r="O51" s="4494"/>
      <c r="P51" s="4494"/>
      <c r="Q51" s="4494"/>
      <c r="R51" s="4494"/>
      <c r="S51" s="4494"/>
      <c r="T51" s="4494"/>
      <c r="U51" s="4494"/>
      <c r="V51" s="4494"/>
      <c r="W51" s="4494"/>
      <c r="X51" s="4494"/>
      <c r="Y51" s="4494"/>
      <c r="Z51" s="4494"/>
    </row>
    <row r="52" spans="2:26" ht="15" x14ac:dyDescent="0.25">
      <c r="B52" s="359" t="s">
        <v>180</v>
      </c>
      <c r="C52" s="7039">
        <v>210</v>
      </c>
      <c r="D52" s="6355">
        <v>189</v>
      </c>
      <c r="E52" s="7040">
        <v>-10</v>
      </c>
      <c r="F52" s="7041">
        <v>121</v>
      </c>
      <c r="G52" s="6355">
        <v>86</v>
      </c>
      <c r="H52" s="7042">
        <v>-28.925619834710744</v>
      </c>
      <c r="I52" s="7043">
        <v>0.57619047619047614</v>
      </c>
      <c r="J52" s="7044">
        <v>0.455026455026455</v>
      </c>
      <c r="K52" s="899">
        <v>-0.12116402116402114</v>
      </c>
      <c r="L52" s="4494"/>
      <c r="M52" s="4494"/>
      <c r="N52" s="4494"/>
      <c r="O52" s="4494"/>
      <c r="P52" s="4494"/>
      <c r="Q52" s="4494"/>
      <c r="R52" s="4494"/>
      <c r="S52" s="4494"/>
      <c r="T52" s="4494"/>
      <c r="U52" s="4494"/>
      <c r="V52" s="4494"/>
      <c r="W52" s="4494"/>
      <c r="X52" s="4494"/>
      <c r="Y52" s="4494"/>
      <c r="Z52" s="4494"/>
    </row>
    <row r="53" spans="2:26" ht="15.75" thickBot="1" x14ac:dyDescent="0.3">
      <c r="B53" s="373" t="s">
        <v>2420</v>
      </c>
      <c r="C53" s="7045">
        <v>0</v>
      </c>
      <c r="D53" s="6358"/>
      <c r="E53" s="7046"/>
      <c r="F53" s="7047">
        <v>56</v>
      </c>
      <c r="G53" s="6358">
        <v>36</v>
      </c>
      <c r="H53" s="7048">
        <v>-35.714285714285708</v>
      </c>
      <c r="I53" s="7049">
        <v>0</v>
      </c>
      <c r="J53" s="7050"/>
      <c r="K53" s="907"/>
      <c r="L53" s="4494"/>
      <c r="M53" s="4494"/>
      <c r="N53" s="4494"/>
      <c r="O53" s="4494"/>
      <c r="P53" s="4494"/>
      <c r="Q53" s="4494"/>
      <c r="R53" s="4494"/>
      <c r="S53" s="4494"/>
      <c r="T53" s="4494"/>
      <c r="U53" s="4494"/>
      <c r="V53" s="4494"/>
      <c r="W53" s="4494"/>
      <c r="X53" s="4494"/>
      <c r="Y53" s="4494"/>
      <c r="Z53" s="4494"/>
    </row>
    <row r="54" spans="2:26" ht="13.5" thickBot="1" x14ac:dyDescent="0.25">
      <c r="B54" s="342" t="s">
        <v>14</v>
      </c>
      <c r="C54" s="7051">
        <v>1295</v>
      </c>
      <c r="D54" s="4130">
        <v>1243</v>
      </c>
      <c r="E54" s="7052">
        <v>-4.0154440154440181</v>
      </c>
      <c r="F54" s="7053">
        <v>2447</v>
      </c>
      <c r="G54" s="4130">
        <v>2434</v>
      </c>
      <c r="H54" s="7054">
        <v>-0.53126277073968708</v>
      </c>
      <c r="I54" s="7055">
        <v>1.8895752895752895</v>
      </c>
      <c r="J54" s="7056">
        <v>1.9581657280772324</v>
      </c>
      <c r="K54" s="7057">
        <v>6.8590438501942907E-2</v>
      </c>
      <c r="L54" s="4494"/>
      <c r="M54" s="4494"/>
      <c r="N54" s="4494"/>
      <c r="O54" s="4494"/>
      <c r="P54" s="4494"/>
      <c r="Q54" s="4494"/>
      <c r="R54" s="4494"/>
      <c r="S54" s="4494"/>
      <c r="T54" s="4494"/>
      <c r="U54" s="4494"/>
      <c r="V54" s="4494"/>
      <c r="W54" s="4494"/>
      <c r="X54" s="4494"/>
      <c r="Y54" s="4494"/>
      <c r="Z54" s="4494"/>
    </row>
    <row r="55" spans="2:26" ht="24.75" customHeight="1" x14ac:dyDescent="0.2">
      <c r="L55" s="4494"/>
      <c r="M55" s="4494"/>
      <c r="N55" s="4494"/>
      <c r="O55" s="4494"/>
      <c r="P55" s="4494"/>
      <c r="Q55" s="4494"/>
      <c r="R55" s="4494"/>
      <c r="S55" s="4494"/>
      <c r="T55" s="4494"/>
      <c r="U55" s="4494"/>
      <c r="V55" s="4494"/>
      <c r="W55" s="4494"/>
      <c r="X55" s="4494"/>
      <c r="Y55" s="4494"/>
      <c r="Z55" s="4494"/>
    </row>
    <row r="56" spans="2:26" ht="6.75" customHeight="1" x14ac:dyDescent="0.2">
      <c r="L56" s="4494"/>
      <c r="M56" s="4494"/>
      <c r="N56" s="4494"/>
      <c r="O56" s="4494"/>
      <c r="P56" s="4494"/>
      <c r="Q56" s="4494"/>
      <c r="R56" s="4494"/>
      <c r="S56" s="4494"/>
      <c r="T56" s="4494"/>
      <c r="U56" s="4494"/>
      <c r="V56" s="4494"/>
      <c r="W56" s="4494"/>
      <c r="X56" s="4494"/>
      <c r="Y56" s="4494"/>
      <c r="Z56" s="4494"/>
    </row>
    <row r="57" spans="2:26" ht="39.75" customHeight="1" x14ac:dyDescent="0.2">
      <c r="L57" s="4494"/>
      <c r="M57" s="4494"/>
      <c r="N57" s="4494"/>
      <c r="O57" s="4494"/>
      <c r="P57" s="4494"/>
      <c r="Q57" s="4494"/>
      <c r="R57" s="4494"/>
      <c r="S57" s="4494"/>
      <c r="T57" s="4494"/>
      <c r="U57" s="4494"/>
      <c r="V57" s="4494"/>
      <c r="W57" s="4494"/>
      <c r="X57" s="4494"/>
      <c r="Y57" s="4494"/>
      <c r="Z57" s="4494"/>
    </row>
    <row r="58" spans="2:26" ht="15" customHeight="1" x14ac:dyDescent="0.2">
      <c r="L58" s="4494"/>
      <c r="M58" s="4494"/>
      <c r="N58" s="4494"/>
      <c r="O58" s="4494"/>
      <c r="P58" s="4494"/>
      <c r="Q58" s="4494"/>
      <c r="R58" s="4494"/>
      <c r="S58" s="4494"/>
      <c r="T58" s="4494"/>
      <c r="U58" s="4494"/>
      <c r="V58" s="4494"/>
      <c r="W58" s="4494"/>
      <c r="X58" s="4494"/>
      <c r="Y58" s="4494"/>
      <c r="Z58" s="4494"/>
    </row>
    <row r="59" spans="2:26" x14ac:dyDescent="0.2">
      <c r="L59" s="4494"/>
      <c r="M59" s="4494"/>
      <c r="N59" s="4494"/>
      <c r="O59" s="4494"/>
      <c r="P59" s="4494"/>
      <c r="Q59" s="4494"/>
      <c r="R59" s="4494"/>
      <c r="S59" s="4494"/>
      <c r="T59" s="4494"/>
      <c r="U59" s="4494"/>
      <c r="V59" s="4494"/>
      <c r="W59" s="4494"/>
      <c r="X59" s="4494"/>
      <c r="Y59" s="4494"/>
      <c r="Z59" s="4494"/>
    </row>
    <row r="60" spans="2:26" x14ac:dyDescent="0.2">
      <c r="L60" s="4494"/>
      <c r="M60" s="4494"/>
      <c r="N60" s="4494"/>
      <c r="O60" s="4494"/>
      <c r="P60" s="4494"/>
      <c r="Q60" s="4494"/>
      <c r="R60" s="4494"/>
      <c r="S60" s="4494"/>
      <c r="T60" s="4494"/>
      <c r="U60" s="4494"/>
      <c r="V60" s="4494"/>
      <c r="W60" s="4494"/>
      <c r="X60" s="4494"/>
      <c r="Y60" s="4494"/>
      <c r="Z60" s="4494"/>
    </row>
    <row r="61" spans="2:26" x14ac:dyDescent="0.2">
      <c r="L61" s="4494"/>
      <c r="M61" s="4494"/>
      <c r="N61" s="4494"/>
      <c r="O61" s="4494"/>
      <c r="P61" s="4494"/>
      <c r="Q61" s="4494"/>
      <c r="R61" s="4494"/>
      <c r="S61" s="4494"/>
      <c r="T61" s="4494"/>
      <c r="U61" s="4494"/>
      <c r="V61" s="4494"/>
      <c r="W61" s="4494"/>
      <c r="X61" s="4494"/>
      <c r="Y61" s="4494"/>
      <c r="Z61" s="4494"/>
    </row>
    <row r="62" spans="2:26" x14ac:dyDescent="0.2">
      <c r="L62" s="4494"/>
      <c r="M62" s="4494"/>
      <c r="N62" s="4494"/>
      <c r="O62" s="4494"/>
      <c r="P62" s="4494"/>
      <c r="Q62" s="4494"/>
      <c r="R62" s="4494"/>
      <c r="S62" s="4494"/>
      <c r="T62" s="4494"/>
      <c r="U62" s="4494"/>
      <c r="V62" s="4494"/>
      <c r="W62" s="4494"/>
      <c r="X62" s="4494"/>
      <c r="Y62" s="4494"/>
      <c r="Z62" s="4494"/>
    </row>
    <row r="63" spans="2:26" x14ac:dyDescent="0.2">
      <c r="L63" s="4494"/>
      <c r="M63" s="4494"/>
      <c r="N63" s="4494"/>
      <c r="O63" s="4494"/>
      <c r="P63" s="4494"/>
      <c r="Q63" s="4494"/>
      <c r="R63" s="4494"/>
      <c r="S63" s="4494"/>
      <c r="T63" s="4494"/>
      <c r="U63" s="4494"/>
      <c r="V63" s="4494"/>
      <c r="W63" s="4494"/>
      <c r="X63" s="4494"/>
      <c r="Y63" s="4494"/>
      <c r="Z63" s="4494"/>
    </row>
    <row r="64" spans="2:26" x14ac:dyDescent="0.2">
      <c r="L64" s="4494"/>
      <c r="M64" s="4494"/>
      <c r="N64" s="4494"/>
      <c r="O64" s="4494"/>
      <c r="P64" s="4494"/>
      <c r="Q64" s="4494"/>
      <c r="R64" s="4494"/>
      <c r="S64" s="4494"/>
      <c r="T64" s="4494"/>
      <c r="U64" s="4494"/>
      <c r="V64" s="4494"/>
      <c r="W64" s="4494"/>
      <c r="X64" s="4494"/>
      <c r="Y64" s="4494"/>
      <c r="Z64" s="4494"/>
    </row>
    <row r="65" spans="12:26" x14ac:dyDescent="0.2">
      <c r="L65" s="4494"/>
      <c r="M65" s="4494"/>
      <c r="N65" s="4494"/>
      <c r="O65" s="4494"/>
      <c r="P65" s="4494"/>
      <c r="Q65" s="4494"/>
      <c r="R65" s="4494"/>
      <c r="S65" s="4494"/>
      <c r="T65" s="4494"/>
      <c r="U65" s="4494"/>
      <c r="V65" s="4494"/>
      <c r="W65" s="4494"/>
      <c r="X65" s="4494"/>
      <c r="Y65" s="4494"/>
      <c r="Z65" s="4494"/>
    </row>
    <row r="66" spans="12:26" x14ac:dyDescent="0.2">
      <c r="L66" s="4494"/>
      <c r="M66" s="4494"/>
      <c r="N66" s="4494"/>
      <c r="O66" s="4494"/>
      <c r="P66" s="4494"/>
      <c r="Q66" s="4494"/>
      <c r="R66" s="4494"/>
      <c r="S66" s="4494"/>
      <c r="T66" s="4494"/>
      <c r="U66" s="4494"/>
      <c r="V66" s="4494"/>
      <c r="W66" s="4494"/>
      <c r="X66" s="4494"/>
      <c r="Y66" s="4494"/>
      <c r="Z66" s="4494"/>
    </row>
    <row r="67" spans="12:26" x14ac:dyDescent="0.2">
      <c r="L67" s="4494"/>
      <c r="M67" s="4494"/>
      <c r="N67" s="4494"/>
      <c r="O67" s="4494"/>
      <c r="P67" s="4494"/>
      <c r="Q67" s="4494"/>
      <c r="R67" s="4494"/>
      <c r="S67" s="4494"/>
      <c r="T67" s="4494"/>
      <c r="U67" s="4494"/>
      <c r="V67" s="4494"/>
      <c r="W67" s="4494"/>
      <c r="X67" s="4494"/>
      <c r="Y67" s="4494"/>
      <c r="Z67" s="4494"/>
    </row>
    <row r="68" spans="12:26" x14ac:dyDescent="0.2">
      <c r="L68" s="4494"/>
      <c r="M68" s="4494"/>
      <c r="N68" s="4494"/>
      <c r="O68" s="4494"/>
      <c r="P68" s="4494"/>
      <c r="Q68" s="4494"/>
      <c r="R68" s="4494"/>
      <c r="S68" s="4494"/>
      <c r="T68" s="4494"/>
      <c r="U68" s="4494"/>
      <c r="V68" s="4494"/>
      <c r="W68" s="4494"/>
      <c r="X68" s="4494"/>
      <c r="Y68" s="4494"/>
      <c r="Z68" s="4494"/>
    </row>
    <row r="69" spans="12:26" x14ac:dyDescent="0.2">
      <c r="L69" s="4494"/>
      <c r="M69" s="4494"/>
      <c r="N69" s="4494"/>
      <c r="O69" s="4494"/>
      <c r="P69" s="4494"/>
      <c r="Q69" s="4494"/>
      <c r="R69" s="4494"/>
      <c r="S69" s="4494"/>
      <c r="T69" s="4494"/>
      <c r="U69" s="4494"/>
      <c r="V69" s="4494"/>
      <c r="W69" s="4494"/>
      <c r="X69" s="4494"/>
      <c r="Y69" s="4494"/>
      <c r="Z69" s="4494"/>
    </row>
    <row r="70" spans="12:26" x14ac:dyDescent="0.2">
      <c r="L70" s="4494"/>
      <c r="M70" s="4494"/>
      <c r="N70" s="4494"/>
      <c r="O70" s="4494"/>
      <c r="P70" s="4494"/>
      <c r="Q70" s="4494"/>
      <c r="R70" s="4494"/>
      <c r="S70" s="4494"/>
      <c r="T70" s="4494"/>
      <c r="U70" s="4494"/>
      <c r="V70" s="4494"/>
      <c r="W70" s="4494"/>
      <c r="X70" s="4494"/>
      <c r="Y70" s="4494"/>
      <c r="Z70" s="4494"/>
    </row>
    <row r="71" spans="12:26" x14ac:dyDescent="0.2">
      <c r="L71" s="4494"/>
      <c r="M71" s="4494"/>
      <c r="N71" s="4494"/>
      <c r="O71" s="4494"/>
      <c r="P71" s="4494"/>
      <c r="Q71" s="4494"/>
      <c r="R71" s="4494"/>
      <c r="S71" s="4494"/>
      <c r="T71" s="4494"/>
      <c r="U71" s="4494"/>
      <c r="V71" s="4494"/>
      <c r="W71" s="4494"/>
      <c r="X71" s="4494"/>
      <c r="Y71" s="4494"/>
      <c r="Z71" s="4494"/>
    </row>
    <row r="72" spans="12:26" x14ac:dyDescent="0.2">
      <c r="L72" s="4494"/>
      <c r="M72" s="4494"/>
      <c r="N72" s="4494"/>
      <c r="O72" s="4494"/>
      <c r="P72" s="4494"/>
      <c r="Q72" s="4494"/>
      <c r="R72" s="4494"/>
      <c r="S72" s="4494"/>
      <c r="T72" s="4494"/>
      <c r="U72" s="4494"/>
      <c r="V72" s="4494"/>
      <c r="W72" s="4494"/>
      <c r="X72" s="4494"/>
      <c r="Y72" s="4494"/>
      <c r="Z72" s="4494"/>
    </row>
    <row r="73" spans="12:26" x14ac:dyDescent="0.2">
      <c r="L73" s="4494"/>
      <c r="M73" s="4494"/>
      <c r="N73" s="4494"/>
      <c r="O73" s="4494"/>
      <c r="P73" s="4494"/>
      <c r="Q73" s="4494"/>
      <c r="R73" s="4494"/>
      <c r="S73" s="4494"/>
      <c r="T73" s="4494"/>
      <c r="U73" s="4494"/>
      <c r="V73" s="4494"/>
      <c r="W73" s="4494"/>
      <c r="X73" s="4494"/>
      <c r="Y73" s="4494"/>
      <c r="Z73" s="4494"/>
    </row>
    <row r="74" spans="12:26" x14ac:dyDescent="0.2">
      <c r="L74" s="4494"/>
      <c r="M74" s="4494"/>
      <c r="N74" s="4494"/>
      <c r="O74" s="4494"/>
      <c r="P74" s="4494"/>
      <c r="Q74" s="4494"/>
      <c r="R74" s="4494"/>
      <c r="S74" s="4494"/>
      <c r="T74" s="4494"/>
      <c r="U74" s="4494"/>
      <c r="V74" s="4494"/>
      <c r="W74" s="4494"/>
      <c r="X74" s="4494"/>
      <c r="Y74" s="4494"/>
      <c r="Z74" s="4494"/>
    </row>
    <row r="75" spans="12:26" x14ac:dyDescent="0.2">
      <c r="L75" s="4494"/>
      <c r="M75" s="4494"/>
      <c r="N75" s="4494"/>
      <c r="O75" s="4494"/>
      <c r="P75" s="4494"/>
      <c r="Q75" s="4494"/>
      <c r="R75" s="4494"/>
      <c r="S75" s="4494"/>
      <c r="T75" s="4494"/>
      <c r="U75" s="4494"/>
      <c r="V75" s="4494"/>
      <c r="W75" s="4494"/>
      <c r="X75" s="4494"/>
      <c r="Y75" s="4494"/>
      <c r="Z75" s="4494"/>
    </row>
    <row r="76" spans="12:26" x14ac:dyDescent="0.2">
      <c r="L76" s="4494"/>
      <c r="M76" s="4494"/>
      <c r="N76" s="4494"/>
      <c r="O76" s="4494"/>
      <c r="P76" s="4494"/>
      <c r="Q76" s="4494"/>
      <c r="R76" s="4494"/>
      <c r="S76" s="4494"/>
      <c r="T76" s="4494"/>
      <c r="U76" s="4494"/>
      <c r="V76" s="4494"/>
      <c r="W76" s="4494"/>
      <c r="X76" s="4494"/>
      <c r="Y76" s="4494"/>
      <c r="Z76" s="4494"/>
    </row>
    <row r="77" spans="12:26" x14ac:dyDescent="0.2">
      <c r="L77" s="4494"/>
      <c r="M77" s="4494"/>
      <c r="N77" s="4494"/>
      <c r="O77" s="4494"/>
      <c r="P77" s="4494"/>
      <c r="Q77" s="4494"/>
      <c r="R77" s="4494"/>
      <c r="S77" s="4494"/>
      <c r="T77" s="4494"/>
      <c r="U77" s="4494"/>
      <c r="V77" s="4494"/>
      <c r="W77" s="4494"/>
      <c r="X77" s="4494"/>
      <c r="Y77" s="4494"/>
      <c r="Z77" s="4494"/>
    </row>
    <row r="78" spans="12:26" x14ac:dyDescent="0.2">
      <c r="L78" s="4494"/>
      <c r="M78" s="4494"/>
      <c r="N78" s="4494"/>
      <c r="O78" s="4494"/>
      <c r="P78" s="4494"/>
      <c r="Q78" s="4494"/>
      <c r="R78" s="4494"/>
      <c r="S78" s="4494"/>
      <c r="T78" s="4494"/>
      <c r="U78" s="4494"/>
      <c r="V78" s="4494"/>
      <c r="W78" s="4494"/>
      <c r="X78" s="4494"/>
      <c r="Y78" s="4494"/>
      <c r="Z78" s="4494"/>
    </row>
    <row r="79" spans="12:26" x14ac:dyDescent="0.2">
      <c r="L79" s="4494"/>
      <c r="M79" s="4494"/>
      <c r="N79" s="4494"/>
      <c r="O79" s="4494"/>
      <c r="P79" s="4494"/>
      <c r="Q79" s="4494"/>
      <c r="R79" s="4494"/>
      <c r="S79" s="4494"/>
      <c r="T79" s="4494"/>
      <c r="U79" s="4494"/>
      <c r="V79" s="4494"/>
      <c r="W79" s="4494"/>
      <c r="X79" s="4494"/>
      <c r="Y79" s="4494"/>
      <c r="Z79" s="4494"/>
    </row>
    <row r="80" spans="12:26" x14ac:dyDescent="0.2">
      <c r="L80" s="4494"/>
      <c r="M80" s="4494"/>
      <c r="N80" s="4494"/>
      <c r="O80" s="4494"/>
      <c r="P80" s="4494"/>
      <c r="Q80" s="4494"/>
      <c r="R80" s="4494"/>
      <c r="S80" s="4494"/>
      <c r="T80" s="4494"/>
      <c r="U80" s="4494"/>
      <c r="V80" s="4494"/>
      <c r="W80" s="4494"/>
      <c r="X80" s="4494"/>
      <c r="Y80" s="4494"/>
      <c r="Z80" s="4494"/>
    </row>
    <row r="81" spans="2:26" s="5360" customFormat="1" x14ac:dyDescent="0.2">
      <c r="B81" s="8357"/>
      <c r="C81" s="8357"/>
      <c r="D81" s="8357"/>
      <c r="E81" s="8357"/>
      <c r="F81" s="8357"/>
      <c r="G81" s="8357"/>
      <c r="H81" s="8357"/>
      <c r="I81" s="8357"/>
      <c r="J81" s="8357"/>
      <c r="K81" s="8357"/>
      <c r="L81" s="4494"/>
      <c r="M81" s="4494"/>
      <c r="N81" s="4494"/>
      <c r="O81" s="4494"/>
      <c r="P81" s="4494"/>
      <c r="Q81" s="4494"/>
      <c r="R81" s="4494"/>
      <c r="S81" s="4494"/>
      <c r="T81" s="4494"/>
      <c r="U81" s="4494"/>
      <c r="V81" s="4494"/>
      <c r="W81" s="4494"/>
      <c r="X81" s="4494"/>
      <c r="Y81" s="4494"/>
      <c r="Z81" s="4494"/>
    </row>
    <row r="82" spans="2:26" s="5360" customFormat="1" ht="39" customHeight="1" x14ac:dyDescent="0.2">
      <c r="B82" s="8358"/>
      <c r="C82" s="8358"/>
      <c r="D82" s="8358"/>
      <c r="E82" s="8358"/>
      <c r="F82" s="8358"/>
      <c r="G82" s="8358"/>
      <c r="H82" s="8358"/>
      <c r="I82" s="8358"/>
      <c r="J82" s="8358"/>
      <c r="K82" s="8358"/>
      <c r="L82" s="4494"/>
      <c r="M82" s="4494"/>
      <c r="N82" s="4494"/>
      <c r="O82" s="4494"/>
      <c r="P82" s="4494"/>
      <c r="Q82" s="4494"/>
      <c r="R82" s="4494"/>
      <c r="S82" s="4494"/>
      <c r="T82" s="4494"/>
      <c r="U82" s="4494"/>
      <c r="V82" s="4494"/>
      <c r="W82" s="4494"/>
      <c r="X82" s="4494"/>
      <c r="Y82" s="4494"/>
      <c r="Z82" s="4494"/>
    </row>
    <row r="83" spans="2:26" s="5360" customFormat="1" x14ac:dyDescent="0.2">
      <c r="B83" s="8358"/>
      <c r="C83" s="5361"/>
      <c r="D83" s="5362"/>
      <c r="E83" s="5361"/>
      <c r="F83" s="5361"/>
      <c r="G83" s="5362"/>
      <c r="H83" s="5361"/>
      <c r="I83" s="5361"/>
      <c r="J83" s="5362"/>
      <c r="K83" s="5361"/>
      <c r="L83" s="4494"/>
      <c r="M83" s="4494"/>
      <c r="N83" s="4494"/>
      <c r="O83" s="4494"/>
      <c r="P83" s="4494"/>
      <c r="Q83" s="4494"/>
      <c r="R83" s="4494"/>
      <c r="S83" s="4494"/>
      <c r="T83" s="4494"/>
      <c r="U83" s="4494"/>
      <c r="V83" s="4494"/>
      <c r="W83" s="4494"/>
      <c r="X83" s="4494"/>
      <c r="Y83" s="4494"/>
      <c r="Z83" s="4494"/>
    </row>
    <row r="84" spans="2:26" s="5360" customFormat="1" x14ac:dyDescent="0.2">
      <c r="B84" s="5363"/>
      <c r="C84" s="5364"/>
      <c r="D84" s="5365"/>
      <c r="E84" s="5366"/>
      <c r="F84" s="5364"/>
      <c r="G84" s="5365"/>
      <c r="H84" s="5366"/>
      <c r="I84" s="5366"/>
      <c r="J84" s="5367"/>
      <c r="K84" s="5366"/>
      <c r="L84" s="4494"/>
      <c r="M84" s="4494"/>
      <c r="N84" s="4494"/>
      <c r="O84" s="4494"/>
      <c r="P84" s="4494"/>
      <c r="Q84" s="4494"/>
      <c r="R84" s="4494"/>
      <c r="S84" s="4494"/>
      <c r="T84" s="4494"/>
      <c r="U84" s="4494"/>
      <c r="V84" s="4494"/>
      <c r="W84" s="4494"/>
      <c r="X84" s="4494"/>
      <c r="Y84" s="4494"/>
      <c r="Z84" s="4494"/>
    </row>
    <row r="85" spans="2:26" s="5360" customFormat="1" x14ac:dyDescent="0.2">
      <c r="B85" s="5363"/>
      <c r="C85" s="5364"/>
      <c r="D85" s="5365"/>
      <c r="E85" s="5366"/>
      <c r="F85" s="5364"/>
      <c r="G85" s="5365"/>
      <c r="H85" s="5366"/>
      <c r="I85" s="5366"/>
      <c r="J85" s="5367"/>
      <c r="K85" s="5366"/>
      <c r="L85" s="4494"/>
      <c r="M85" s="4494"/>
      <c r="N85" s="4494"/>
      <c r="O85" s="4494"/>
      <c r="P85" s="4494"/>
      <c r="Q85" s="4494"/>
      <c r="R85" s="4494"/>
      <c r="S85" s="4494"/>
      <c r="T85" s="4494"/>
      <c r="U85" s="4494"/>
      <c r="V85" s="4494"/>
      <c r="W85" s="4494"/>
      <c r="X85" s="4494"/>
      <c r="Y85" s="4494"/>
      <c r="Z85" s="4494"/>
    </row>
    <row r="86" spans="2:26" s="5360" customFormat="1" x14ac:dyDescent="0.2">
      <c r="B86" s="5363"/>
      <c r="C86" s="5364"/>
      <c r="D86" s="5365"/>
      <c r="E86" s="5366"/>
      <c r="F86" s="5364"/>
      <c r="G86" s="5365"/>
      <c r="H86" s="5366"/>
      <c r="I86" s="5366"/>
      <c r="J86" s="5367"/>
      <c r="K86" s="5366"/>
      <c r="L86" s="4494"/>
      <c r="M86" s="4494"/>
      <c r="N86" s="4494"/>
      <c r="O86" s="4494"/>
      <c r="P86" s="4494"/>
      <c r="Q86" s="4494"/>
      <c r="R86" s="4494"/>
      <c r="S86" s="4494"/>
      <c r="T86" s="4494"/>
      <c r="U86" s="4494"/>
      <c r="V86" s="4494"/>
      <c r="W86" s="4494"/>
      <c r="X86" s="4494"/>
      <c r="Y86" s="4494"/>
      <c r="Z86" s="4494"/>
    </row>
    <row r="87" spans="2:26" s="5360" customFormat="1" x14ac:dyDescent="0.2">
      <c r="B87" s="5363"/>
      <c r="C87" s="5364"/>
      <c r="D87" s="5365"/>
      <c r="E87" s="5366"/>
      <c r="F87" s="5364"/>
      <c r="G87" s="5365"/>
      <c r="H87" s="5366"/>
      <c r="I87" s="5366"/>
      <c r="J87" s="5367"/>
      <c r="K87" s="5366"/>
      <c r="L87" s="4494"/>
      <c r="M87" s="4494"/>
      <c r="N87" s="4494"/>
      <c r="O87" s="4494"/>
      <c r="P87" s="4494"/>
      <c r="Q87" s="4494"/>
      <c r="R87" s="4494"/>
      <c r="S87" s="4494"/>
      <c r="T87" s="4494"/>
      <c r="U87" s="4494"/>
      <c r="V87" s="4494"/>
      <c r="W87" s="4494"/>
      <c r="X87" s="4494"/>
      <c r="Y87" s="4494"/>
      <c r="Z87" s="4494"/>
    </row>
    <row r="88" spans="2:26" s="5360" customFormat="1" x14ac:dyDescent="0.2">
      <c r="B88" s="5363"/>
      <c r="C88" s="5364"/>
      <c r="D88" s="5365"/>
      <c r="E88" s="5366"/>
      <c r="F88" s="5364"/>
      <c r="G88" s="5365"/>
      <c r="H88" s="5366"/>
      <c r="I88" s="5366"/>
      <c r="J88" s="5367"/>
      <c r="K88" s="5366"/>
      <c r="L88" s="4494"/>
      <c r="M88" s="4494"/>
      <c r="N88" s="4494"/>
      <c r="O88" s="4494"/>
      <c r="P88" s="4494"/>
      <c r="Q88" s="4494"/>
      <c r="R88" s="4494"/>
      <c r="S88" s="4494"/>
      <c r="T88" s="4494"/>
      <c r="U88" s="4494"/>
      <c r="V88" s="4494"/>
      <c r="W88" s="4494"/>
      <c r="X88" s="4494"/>
      <c r="Y88" s="4494"/>
      <c r="Z88" s="4494"/>
    </row>
    <row r="89" spans="2:26" s="5360" customFormat="1" x14ac:dyDescent="0.2">
      <c r="B89" s="5363"/>
      <c r="C89" s="5364"/>
      <c r="D89" s="5365"/>
      <c r="E89" s="5366"/>
      <c r="F89" s="5364"/>
      <c r="G89" s="5365"/>
      <c r="H89" s="5366"/>
      <c r="I89" s="5366"/>
      <c r="J89" s="5367"/>
      <c r="K89" s="5366"/>
      <c r="L89" s="4494"/>
      <c r="M89" s="4494"/>
      <c r="N89" s="4494"/>
      <c r="O89" s="4494"/>
      <c r="P89" s="4494"/>
      <c r="Q89" s="4494"/>
      <c r="R89" s="4494"/>
      <c r="S89" s="4494"/>
      <c r="T89" s="4494"/>
      <c r="U89" s="4494"/>
      <c r="V89" s="4494"/>
      <c r="W89" s="4494"/>
      <c r="X89" s="4494"/>
      <c r="Y89" s="4494"/>
      <c r="Z89" s="4494"/>
    </row>
    <row r="90" spans="2:26" s="5360" customFormat="1" x14ac:dyDescent="0.2">
      <c r="B90" s="5363"/>
      <c r="C90" s="5364"/>
      <c r="D90" s="5365"/>
      <c r="E90" s="5366"/>
      <c r="F90" s="5364"/>
      <c r="G90" s="5365"/>
      <c r="H90" s="5366"/>
      <c r="I90" s="5366"/>
      <c r="J90" s="5367"/>
      <c r="K90" s="5366"/>
      <c r="L90" s="4494"/>
      <c r="M90" s="4494"/>
      <c r="N90" s="4494"/>
      <c r="O90" s="4494"/>
      <c r="P90" s="4494"/>
      <c r="Q90" s="4494"/>
      <c r="R90" s="4494"/>
      <c r="S90" s="4494"/>
      <c r="T90" s="4494"/>
      <c r="U90" s="4494"/>
      <c r="V90" s="4494"/>
      <c r="W90" s="4494"/>
      <c r="X90" s="4494"/>
      <c r="Y90" s="4494"/>
      <c r="Z90" s="4494"/>
    </row>
    <row r="91" spans="2:26" s="5360" customFormat="1" x14ac:dyDescent="0.2">
      <c r="B91" s="5363"/>
      <c r="C91" s="5364"/>
      <c r="D91" s="5365"/>
      <c r="E91" s="5366"/>
      <c r="F91" s="5364"/>
      <c r="G91" s="5365"/>
      <c r="H91" s="5366"/>
      <c r="I91" s="5366"/>
      <c r="J91" s="5367"/>
      <c r="K91" s="5366"/>
      <c r="L91" s="4494"/>
      <c r="M91" s="4494"/>
      <c r="N91" s="4494"/>
      <c r="O91" s="4494"/>
      <c r="P91" s="4494"/>
      <c r="Q91" s="4494"/>
      <c r="R91" s="4494"/>
      <c r="S91" s="4494"/>
      <c r="T91" s="4494"/>
      <c r="U91" s="4494"/>
      <c r="V91" s="4494"/>
      <c r="W91" s="4494"/>
      <c r="X91" s="4494"/>
      <c r="Y91" s="4494"/>
      <c r="Z91" s="4494"/>
    </row>
    <row r="92" spans="2:26" s="5360" customFormat="1" x14ac:dyDescent="0.2">
      <c r="B92" s="5363"/>
      <c r="C92" s="5364"/>
      <c r="D92" s="5365"/>
      <c r="E92" s="5366"/>
      <c r="F92" s="5364"/>
      <c r="G92" s="5365"/>
      <c r="H92" s="5366"/>
      <c r="I92" s="5366"/>
      <c r="J92" s="5367"/>
      <c r="K92" s="5366"/>
      <c r="L92" s="4494"/>
      <c r="M92" s="4494"/>
      <c r="N92" s="4494"/>
      <c r="O92" s="4494"/>
      <c r="P92" s="4494"/>
      <c r="Q92" s="4494"/>
      <c r="R92" s="4494"/>
      <c r="S92" s="4494"/>
      <c r="T92" s="4494"/>
      <c r="U92" s="4494"/>
      <c r="V92" s="4494"/>
      <c r="W92" s="4494"/>
      <c r="X92" s="4494"/>
      <c r="Y92" s="4494"/>
      <c r="Z92" s="4494"/>
    </row>
    <row r="93" spans="2:26" s="5360" customFormat="1" x14ac:dyDescent="0.2">
      <c r="B93" s="5363"/>
      <c r="C93" s="5364"/>
      <c r="D93" s="5365"/>
      <c r="E93" s="5366"/>
      <c r="F93" s="5364"/>
      <c r="G93" s="5365"/>
      <c r="H93" s="5366"/>
      <c r="I93" s="5366"/>
      <c r="J93" s="5367"/>
      <c r="K93" s="5366"/>
      <c r="L93" s="4494"/>
      <c r="M93" s="4494"/>
      <c r="N93" s="4494"/>
      <c r="O93" s="4494"/>
      <c r="P93" s="4494"/>
      <c r="Q93" s="4494"/>
      <c r="R93" s="4494"/>
      <c r="S93" s="4494"/>
      <c r="T93" s="4494"/>
      <c r="U93" s="4494"/>
      <c r="V93" s="4494"/>
      <c r="W93" s="4494"/>
      <c r="X93" s="4494"/>
      <c r="Y93" s="4494"/>
      <c r="Z93" s="4494"/>
    </row>
    <row r="94" spans="2:26" s="5360" customFormat="1" x14ac:dyDescent="0.2">
      <c r="B94" s="5363"/>
      <c r="C94" s="5364"/>
      <c r="D94" s="5365"/>
      <c r="E94" s="5366"/>
      <c r="F94" s="5364"/>
      <c r="G94" s="5365"/>
      <c r="H94" s="5366"/>
      <c r="I94" s="5366"/>
      <c r="J94" s="5367"/>
      <c r="K94" s="5366"/>
      <c r="L94" s="4494"/>
      <c r="M94" s="4494"/>
      <c r="N94" s="4494"/>
      <c r="O94" s="4494"/>
      <c r="P94" s="4494"/>
      <c r="Q94" s="4494"/>
      <c r="R94" s="4494"/>
      <c r="S94" s="4494"/>
      <c r="T94" s="4494"/>
      <c r="U94" s="4494"/>
      <c r="V94" s="4494"/>
      <c r="W94" s="4494"/>
      <c r="X94" s="4494"/>
      <c r="Y94" s="4494"/>
      <c r="Z94" s="4494"/>
    </row>
    <row r="95" spans="2:26" s="5360" customFormat="1" x14ac:dyDescent="0.2">
      <c r="B95" s="5363"/>
      <c r="C95" s="5364"/>
      <c r="D95" s="5365"/>
      <c r="E95" s="5366"/>
      <c r="F95" s="5364"/>
      <c r="G95" s="5365"/>
      <c r="H95" s="5366"/>
      <c r="I95" s="5366"/>
      <c r="J95" s="5367"/>
      <c r="K95" s="5366"/>
      <c r="L95" s="4494"/>
      <c r="M95" s="4494"/>
      <c r="N95" s="4494"/>
      <c r="O95" s="4494"/>
      <c r="P95" s="4494"/>
      <c r="Q95" s="4494"/>
      <c r="R95" s="4494"/>
      <c r="S95" s="4494"/>
      <c r="T95" s="4494"/>
      <c r="U95" s="4494"/>
      <c r="V95" s="4494"/>
      <c r="W95" s="4494"/>
      <c r="X95" s="4494"/>
      <c r="Y95" s="4494"/>
      <c r="Z95" s="4494"/>
    </row>
    <row r="96" spans="2:26" s="5360" customFormat="1" x14ac:dyDescent="0.2">
      <c r="B96" s="5363"/>
      <c r="C96" s="5364"/>
      <c r="D96" s="5365"/>
      <c r="E96" s="5366"/>
      <c r="F96" s="5364"/>
      <c r="G96" s="5365"/>
      <c r="H96" s="5366"/>
      <c r="I96" s="5366"/>
      <c r="J96" s="5367"/>
      <c r="K96" s="5366"/>
      <c r="L96" s="4494"/>
      <c r="M96" s="4494"/>
      <c r="N96" s="4494"/>
      <c r="O96" s="4494"/>
      <c r="P96" s="4494"/>
      <c r="Q96" s="4494"/>
      <c r="R96" s="4494"/>
      <c r="S96" s="4494"/>
      <c r="T96" s="4494"/>
      <c r="U96" s="4494"/>
      <c r="V96" s="4494"/>
      <c r="W96" s="4494"/>
      <c r="X96" s="4494"/>
      <c r="Y96" s="4494"/>
      <c r="Z96" s="4494"/>
    </row>
    <row r="97" spans="2:26" s="5360" customFormat="1" x14ac:dyDescent="0.2">
      <c r="B97" s="5363"/>
      <c r="C97" s="5364"/>
      <c r="D97" s="5365"/>
      <c r="E97" s="5366"/>
      <c r="F97" s="5364"/>
      <c r="G97" s="5365"/>
      <c r="H97" s="5366"/>
      <c r="I97" s="5366"/>
      <c r="J97" s="5367"/>
      <c r="K97" s="5366"/>
      <c r="L97" s="4494"/>
      <c r="M97" s="4494"/>
      <c r="N97" s="4494"/>
      <c r="O97" s="4494"/>
      <c r="P97" s="4494"/>
      <c r="Q97" s="4494"/>
      <c r="R97" s="4494"/>
      <c r="S97" s="4494"/>
      <c r="T97" s="4494"/>
      <c r="U97" s="4494"/>
      <c r="V97" s="4494"/>
      <c r="W97" s="4494"/>
      <c r="X97" s="4494"/>
      <c r="Y97" s="4494"/>
      <c r="Z97" s="4494"/>
    </row>
    <row r="98" spans="2:26" s="5360" customFormat="1" x14ac:dyDescent="0.2">
      <c r="B98" s="5363"/>
      <c r="C98" s="5364"/>
      <c r="D98" s="5365"/>
      <c r="E98" s="5366"/>
      <c r="F98" s="5364"/>
      <c r="G98" s="5365"/>
      <c r="H98" s="5366"/>
      <c r="I98" s="5366"/>
      <c r="J98" s="5367"/>
      <c r="K98" s="5366"/>
      <c r="L98" s="4494"/>
      <c r="M98" s="4494"/>
      <c r="N98" s="4494"/>
      <c r="O98" s="4494"/>
      <c r="P98" s="4494"/>
      <c r="Q98" s="4494"/>
      <c r="R98" s="4494"/>
      <c r="S98" s="4494"/>
      <c r="T98" s="4494"/>
      <c r="U98" s="4494"/>
      <c r="V98" s="4494"/>
      <c r="W98" s="4494"/>
      <c r="X98" s="4494"/>
      <c r="Y98" s="4494"/>
      <c r="Z98" s="4494"/>
    </row>
    <row r="99" spans="2:26" s="5360" customFormat="1" x14ac:dyDescent="0.2">
      <c r="B99" s="5363"/>
      <c r="C99" s="5364"/>
      <c r="D99" s="5365"/>
      <c r="E99" s="5366"/>
      <c r="F99" s="5364"/>
      <c r="G99" s="5365"/>
      <c r="H99" s="5366"/>
      <c r="I99" s="5366"/>
      <c r="J99" s="5367"/>
      <c r="K99" s="5366"/>
      <c r="L99" s="4494"/>
      <c r="M99" s="4494"/>
      <c r="N99" s="4494"/>
      <c r="O99" s="4494"/>
      <c r="P99" s="4494"/>
      <c r="Q99" s="4494"/>
      <c r="R99" s="4494"/>
      <c r="S99" s="4494"/>
      <c r="T99" s="4494"/>
      <c r="U99" s="4494"/>
      <c r="V99" s="4494"/>
      <c r="W99" s="4494"/>
      <c r="X99" s="4494"/>
      <c r="Y99" s="4494"/>
      <c r="Z99" s="4494"/>
    </row>
    <row r="100" spans="2:26" s="5360" customFormat="1" x14ac:dyDescent="0.2">
      <c r="B100" s="5363"/>
      <c r="C100" s="5364"/>
      <c r="D100" s="5365"/>
      <c r="E100" s="5366"/>
      <c r="F100" s="5364"/>
      <c r="G100" s="5365"/>
      <c r="H100" s="5366"/>
      <c r="I100" s="5366"/>
      <c r="J100" s="5367"/>
      <c r="K100" s="5366"/>
      <c r="L100" s="4494"/>
      <c r="M100" s="4494"/>
      <c r="N100" s="4494"/>
      <c r="O100" s="4494"/>
      <c r="P100" s="4494"/>
      <c r="Q100" s="4494"/>
      <c r="R100" s="4494"/>
      <c r="S100" s="4494"/>
      <c r="T100" s="4494"/>
      <c r="U100" s="4494"/>
      <c r="V100" s="4494"/>
      <c r="W100" s="4494"/>
      <c r="X100" s="4494"/>
      <c r="Y100" s="4494"/>
      <c r="Z100" s="4494"/>
    </row>
    <row r="101" spans="2:26" s="5360" customFormat="1" x14ac:dyDescent="0.2">
      <c r="B101" s="5363"/>
      <c r="C101" s="5364"/>
      <c r="D101" s="5365"/>
      <c r="E101" s="5366"/>
      <c r="F101" s="5364"/>
      <c r="G101" s="5365"/>
      <c r="H101" s="5366"/>
      <c r="I101" s="5366"/>
      <c r="J101" s="5367"/>
      <c r="K101" s="5366"/>
      <c r="L101" s="4494"/>
      <c r="M101" s="4494"/>
      <c r="N101" s="4494"/>
      <c r="O101" s="4494"/>
      <c r="P101" s="4494"/>
      <c r="Q101" s="4494"/>
      <c r="R101" s="4494"/>
      <c r="S101" s="4494"/>
      <c r="T101" s="4494"/>
      <c r="U101" s="4494"/>
      <c r="V101" s="4494"/>
      <c r="W101" s="4494"/>
      <c r="X101" s="4494"/>
      <c r="Y101" s="4494"/>
      <c r="Z101" s="4494"/>
    </row>
    <row r="102" spans="2:26" s="5360" customFormat="1" x14ac:dyDescent="0.2">
      <c r="B102" s="5363"/>
      <c r="C102" s="5364"/>
      <c r="D102" s="5365"/>
      <c r="E102" s="5366"/>
      <c r="F102" s="5364"/>
      <c r="G102" s="5365"/>
      <c r="H102" s="5366"/>
      <c r="I102" s="5366"/>
      <c r="J102" s="5367"/>
      <c r="K102" s="5366"/>
      <c r="L102" s="4494"/>
      <c r="M102" s="4494"/>
      <c r="N102" s="4494"/>
      <c r="O102" s="4494"/>
      <c r="P102" s="4494"/>
      <c r="Q102" s="4494"/>
      <c r="R102" s="4494"/>
      <c r="S102" s="4494"/>
      <c r="T102" s="4494"/>
      <c r="U102" s="4494"/>
      <c r="V102" s="4494"/>
      <c r="W102" s="4494"/>
      <c r="X102" s="4494"/>
      <c r="Y102" s="4494"/>
      <c r="Z102" s="4494"/>
    </row>
    <row r="103" spans="2:26" s="5360" customFormat="1" x14ac:dyDescent="0.2">
      <c r="B103" s="5363"/>
      <c r="C103" s="5364"/>
      <c r="D103" s="5365"/>
      <c r="E103" s="5366"/>
      <c r="F103" s="5364"/>
      <c r="G103" s="5365"/>
      <c r="H103" s="5366"/>
      <c r="I103" s="5366"/>
      <c r="J103" s="5367"/>
      <c r="K103" s="5366"/>
      <c r="L103" s="4494"/>
      <c r="M103" s="4494"/>
      <c r="N103" s="4494"/>
      <c r="O103" s="4494"/>
      <c r="P103" s="4494"/>
      <c r="Q103" s="4494"/>
      <c r="R103" s="4494"/>
      <c r="S103" s="4494"/>
      <c r="T103" s="4494"/>
      <c r="U103" s="4494"/>
      <c r="V103" s="4494"/>
      <c r="W103" s="4494"/>
      <c r="X103" s="4494"/>
      <c r="Y103" s="4494"/>
      <c r="Z103" s="4494"/>
    </row>
    <row r="104" spans="2:26" s="5360" customFormat="1" x14ac:dyDescent="0.2">
      <c r="B104" s="5363"/>
      <c r="C104" s="5364"/>
      <c r="D104" s="5365"/>
      <c r="E104" s="5366"/>
      <c r="F104" s="5364"/>
      <c r="G104" s="5365"/>
      <c r="H104" s="5366"/>
      <c r="I104" s="5366"/>
      <c r="J104" s="5367"/>
      <c r="K104" s="5366"/>
      <c r="L104" s="4494"/>
      <c r="M104" s="4494"/>
      <c r="N104" s="4494"/>
      <c r="O104" s="4494"/>
      <c r="P104" s="4494"/>
      <c r="Q104" s="4494"/>
      <c r="R104" s="4494"/>
      <c r="S104" s="4494"/>
      <c r="T104" s="4494"/>
      <c r="U104" s="4494"/>
      <c r="V104" s="4494"/>
      <c r="W104" s="4494"/>
      <c r="X104" s="4494"/>
      <c r="Y104" s="4494"/>
      <c r="Z104" s="4494"/>
    </row>
    <row r="105" spans="2:26" s="5360" customFormat="1" x14ac:dyDescent="0.2">
      <c r="L105" s="4494"/>
      <c r="M105" s="4494"/>
      <c r="N105" s="4494"/>
      <c r="O105" s="4494"/>
      <c r="P105" s="4494"/>
      <c r="Q105" s="4494"/>
      <c r="R105" s="4494"/>
      <c r="S105" s="4494"/>
      <c r="T105" s="4494"/>
      <c r="U105" s="4494"/>
      <c r="V105" s="4494"/>
      <c r="W105" s="4494"/>
      <c r="X105" s="4494"/>
      <c r="Y105" s="4494"/>
      <c r="Z105" s="4494"/>
    </row>
    <row r="106" spans="2:26" s="5360" customFormat="1" x14ac:dyDescent="0.2">
      <c r="L106" s="4494"/>
      <c r="M106" s="4494"/>
      <c r="N106" s="4494"/>
      <c r="O106" s="4494"/>
      <c r="P106" s="4494"/>
      <c r="Q106" s="4494"/>
      <c r="R106" s="4494"/>
      <c r="S106" s="4494"/>
      <c r="T106" s="4494"/>
      <c r="U106" s="4494"/>
      <c r="V106" s="4494"/>
      <c r="W106" s="4494"/>
      <c r="X106" s="4494"/>
      <c r="Y106" s="4494"/>
      <c r="Z106" s="4494"/>
    </row>
  </sheetData>
  <mergeCells count="14">
    <mergeCell ref="B31:B32"/>
    <mergeCell ref="C31:E31"/>
    <mergeCell ref="F31:H31"/>
    <mergeCell ref="I31:K31"/>
    <mergeCell ref="B4:B5"/>
    <mergeCell ref="C4:E4"/>
    <mergeCell ref="F4:H4"/>
    <mergeCell ref="I4:K4"/>
    <mergeCell ref="B29:K29"/>
    <mergeCell ref="B81:K81"/>
    <mergeCell ref="B82:B83"/>
    <mergeCell ref="C82:E82"/>
    <mergeCell ref="F82:H82"/>
    <mergeCell ref="I82:K82"/>
  </mergeCells>
  <pageMargins left="0.75" right="0.75" top="1" bottom="1" header="0.5" footer="0.5"/>
  <pageSetup paperSize="9" orientation="portrait" horizontalDpi="300" verticalDpi="300" r:id="rId1"/>
  <headerFooter alignWithMargins="0">
    <oddHeader>&amp;LNepropisno pretjecanje i obilaženje
____________________________________</oddHeader>
    <oddFooter>&amp;LMUP RH - Kabinet ministra - Odjel za analitiku i razvoj</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workbookViewId="0">
      <selection activeCell="B34" sqref="B34:K55"/>
    </sheetView>
  </sheetViews>
  <sheetFormatPr defaultRowHeight="12.75" x14ac:dyDescent="0.2"/>
  <cols>
    <col min="1" max="1" width="6.7109375" style="5182" customWidth="1"/>
    <col min="2" max="2" width="16.42578125" style="5182" customWidth="1"/>
    <col min="3" max="7" width="7.7109375" style="5182" customWidth="1"/>
    <col min="8" max="8" width="8.5703125" style="5182" customWidth="1"/>
    <col min="9" max="11" width="7.7109375" style="5182" customWidth="1"/>
    <col min="12" max="16384" width="9.140625" style="5182"/>
  </cols>
  <sheetData>
    <row r="1" spans="2:20" ht="12.75" customHeight="1" x14ac:dyDescent="0.2">
      <c r="B1" s="5309" t="s">
        <v>2432</v>
      </c>
      <c r="C1" s="5368"/>
      <c r="D1" s="5368"/>
      <c r="E1" s="5368"/>
      <c r="F1" s="5368"/>
      <c r="G1" s="5368"/>
      <c r="H1" s="5368"/>
      <c r="I1" s="5368"/>
      <c r="J1" s="5368"/>
      <c r="K1" s="5368"/>
      <c r="L1" s="4494"/>
      <c r="M1" s="4494"/>
      <c r="N1" s="4494"/>
      <c r="O1" s="4494"/>
      <c r="P1" s="4494"/>
      <c r="Q1" s="4494"/>
      <c r="R1" s="4494"/>
      <c r="S1" s="4494"/>
      <c r="T1" s="4494"/>
    </row>
    <row r="2" spans="2:20" ht="13.5" thickBot="1" x14ac:dyDescent="0.25">
      <c r="B2" s="5234" t="s">
        <v>2433</v>
      </c>
      <c r="C2" s="5369"/>
      <c r="D2" s="5369"/>
      <c r="E2" s="5369"/>
      <c r="F2" s="5369"/>
      <c r="G2" s="5369"/>
      <c r="H2" s="5369"/>
      <c r="I2" s="5369"/>
      <c r="J2" s="5369"/>
      <c r="K2" s="5369"/>
      <c r="L2" s="4494"/>
      <c r="M2" s="4494"/>
      <c r="N2" s="4494"/>
      <c r="O2" s="4494"/>
      <c r="P2" s="4494"/>
      <c r="Q2" s="4494"/>
      <c r="R2" s="4494"/>
      <c r="S2" s="4494"/>
      <c r="T2" s="4494"/>
    </row>
    <row r="3" spans="2:20" ht="13.5" thickBot="1" x14ac:dyDescent="0.25">
      <c r="B3" s="5234"/>
      <c r="C3" s="5547"/>
      <c r="D3" s="5547"/>
      <c r="E3" s="5547"/>
      <c r="F3" s="5547"/>
      <c r="G3" s="5547"/>
      <c r="H3" s="5547"/>
      <c r="I3" s="5547"/>
      <c r="J3" s="5547"/>
      <c r="K3" s="5547"/>
      <c r="L3" s="4494"/>
      <c r="M3" s="4494"/>
      <c r="N3" s="4494"/>
      <c r="O3" s="4494"/>
      <c r="P3" s="4494"/>
      <c r="Q3" s="4494"/>
      <c r="R3" s="4494"/>
      <c r="S3" s="4494"/>
      <c r="T3" s="4494"/>
    </row>
    <row r="4" spans="2:20" ht="51.75" customHeight="1" x14ac:dyDescent="0.2">
      <c r="B4" s="8371" t="s">
        <v>199</v>
      </c>
      <c r="C4" s="8366" t="s">
        <v>2434</v>
      </c>
      <c r="D4" s="8367"/>
      <c r="E4" s="8368"/>
      <c r="F4" s="8366" t="s">
        <v>2435</v>
      </c>
      <c r="G4" s="8367"/>
      <c r="H4" s="8368"/>
      <c r="I4" s="8367" t="s">
        <v>2436</v>
      </c>
      <c r="J4" s="8367"/>
      <c r="K4" s="8368"/>
      <c r="L4" s="4494"/>
      <c r="M4" s="4494"/>
      <c r="N4" s="4494"/>
      <c r="O4" s="4494"/>
      <c r="P4" s="4494"/>
      <c r="Q4" s="4494"/>
      <c r="R4" s="4494"/>
      <c r="S4" s="4494"/>
      <c r="T4" s="4494"/>
    </row>
    <row r="5" spans="2:20" ht="13.5" thickBot="1" x14ac:dyDescent="0.25">
      <c r="B5" s="8372"/>
      <c r="C5" s="5310" t="s">
        <v>1</v>
      </c>
      <c r="D5" s="5311" t="s">
        <v>2360</v>
      </c>
      <c r="E5" s="5312" t="s">
        <v>1386</v>
      </c>
      <c r="F5" s="5310" t="s">
        <v>1</v>
      </c>
      <c r="G5" s="5311" t="s">
        <v>2360</v>
      </c>
      <c r="H5" s="5312" t="s">
        <v>1386</v>
      </c>
      <c r="I5" s="5310" t="s">
        <v>1</v>
      </c>
      <c r="J5" s="5311" t="s">
        <v>2360</v>
      </c>
      <c r="K5" s="5313" t="s">
        <v>2426</v>
      </c>
      <c r="L5" s="4494"/>
      <c r="M5" s="4494"/>
      <c r="N5" s="4494"/>
      <c r="O5" s="4494"/>
      <c r="P5" s="4494"/>
      <c r="Q5" s="4494"/>
      <c r="R5" s="4494"/>
      <c r="S5" s="4494"/>
      <c r="T5" s="4494"/>
    </row>
    <row r="6" spans="2:20" ht="15.75" thickBot="1" x14ac:dyDescent="0.3">
      <c r="B6" s="7106" t="s">
        <v>173</v>
      </c>
      <c r="C6" s="7107">
        <v>1357</v>
      </c>
      <c r="D6" s="7108">
        <v>1364</v>
      </c>
      <c r="E6" s="7109">
        <v>0.51584377302873463</v>
      </c>
      <c r="F6" s="7107">
        <v>1286</v>
      </c>
      <c r="G6" s="7108">
        <v>1328</v>
      </c>
      <c r="H6" s="7109">
        <v>3.265940902021768</v>
      </c>
      <c r="I6" s="7110">
        <v>0.94767870302137069</v>
      </c>
      <c r="J6" s="7111">
        <v>0.97360703812316718</v>
      </c>
      <c r="K6" s="7112">
        <v>2.5928335101796485E-2</v>
      </c>
      <c r="L6" s="4494"/>
      <c r="M6" s="4494"/>
      <c r="N6" s="4494"/>
      <c r="O6" s="4494"/>
      <c r="P6" s="4494"/>
      <c r="Q6" s="4494"/>
      <c r="R6" s="4494"/>
      <c r="S6" s="4494"/>
      <c r="T6" s="4494"/>
    </row>
    <row r="7" spans="2:20" ht="15" x14ac:dyDescent="0.25">
      <c r="B7" s="353" t="s">
        <v>174</v>
      </c>
      <c r="C7" s="7025">
        <v>126</v>
      </c>
      <c r="D7" s="7023">
        <v>123</v>
      </c>
      <c r="E7" s="7026">
        <v>-2.3809523809523796</v>
      </c>
      <c r="F7" s="7025">
        <v>952</v>
      </c>
      <c r="G7" s="7023">
        <v>1277</v>
      </c>
      <c r="H7" s="7026">
        <v>34.138655462184857</v>
      </c>
      <c r="I7" s="7086">
        <v>7.5555555555555554</v>
      </c>
      <c r="J7" s="7028">
        <v>10.382113821138212</v>
      </c>
      <c r="K7" s="7029">
        <v>2.8265582655826567</v>
      </c>
      <c r="L7" s="4494"/>
      <c r="M7" s="4494"/>
      <c r="N7" s="4494"/>
      <c r="O7" s="4494"/>
      <c r="P7" s="4494"/>
      <c r="Q7" s="4494"/>
      <c r="R7" s="4494"/>
      <c r="S7" s="4494"/>
      <c r="T7" s="4494"/>
    </row>
    <row r="8" spans="2:20" ht="15" x14ac:dyDescent="0.25">
      <c r="B8" s="359" t="s">
        <v>175</v>
      </c>
      <c r="C8" s="7041">
        <v>266</v>
      </c>
      <c r="D8" s="6355">
        <v>311</v>
      </c>
      <c r="E8" s="7042">
        <v>16.917293233082702</v>
      </c>
      <c r="F8" s="7041">
        <v>331</v>
      </c>
      <c r="G8" s="6355">
        <v>286</v>
      </c>
      <c r="H8" s="7042">
        <v>-13.595166163141997</v>
      </c>
      <c r="I8" s="7088">
        <v>1.244360902255639</v>
      </c>
      <c r="J8" s="7044">
        <v>0.91961414790996787</v>
      </c>
      <c r="K8" s="899">
        <v>-0.32474675434567113</v>
      </c>
      <c r="L8" s="4494"/>
      <c r="M8" s="4494"/>
      <c r="N8" s="4494"/>
      <c r="O8" s="4494"/>
      <c r="P8" s="4494"/>
      <c r="Q8" s="4494"/>
      <c r="R8" s="4494"/>
      <c r="S8" s="4494"/>
      <c r="T8" s="4494"/>
    </row>
    <row r="9" spans="2:20" ht="15" x14ac:dyDescent="0.25">
      <c r="B9" s="359" t="s">
        <v>176</v>
      </c>
      <c r="C9" s="7041">
        <v>355</v>
      </c>
      <c r="D9" s="6355">
        <v>367</v>
      </c>
      <c r="E9" s="7042">
        <v>3.3802816901408335</v>
      </c>
      <c r="F9" s="7041">
        <v>122</v>
      </c>
      <c r="G9" s="6355">
        <v>133</v>
      </c>
      <c r="H9" s="7042">
        <v>9.0163934426229559</v>
      </c>
      <c r="I9" s="7088">
        <v>0.3436619718309859</v>
      </c>
      <c r="J9" s="7044">
        <v>0.36239782016348776</v>
      </c>
      <c r="K9" s="899">
        <v>1.8735848332501859E-2</v>
      </c>
      <c r="L9" s="4494"/>
      <c r="M9" s="4494"/>
      <c r="N9" s="4494"/>
      <c r="O9" s="4494"/>
      <c r="P9" s="4494"/>
      <c r="Q9" s="4494"/>
      <c r="R9" s="4494"/>
      <c r="S9" s="4494"/>
      <c r="T9" s="4494"/>
    </row>
    <row r="10" spans="2:20" ht="15.75" thickBot="1" x14ac:dyDescent="0.3">
      <c r="B10" s="373" t="s">
        <v>177</v>
      </c>
      <c r="C10" s="7047">
        <v>289</v>
      </c>
      <c r="D10" s="6358">
        <v>337</v>
      </c>
      <c r="E10" s="7048">
        <v>16.6089965397924</v>
      </c>
      <c r="F10" s="7047">
        <v>115</v>
      </c>
      <c r="G10" s="6358">
        <v>145</v>
      </c>
      <c r="H10" s="7048">
        <v>26.08695652173914</v>
      </c>
      <c r="I10" s="7089">
        <v>0.39792387543252594</v>
      </c>
      <c r="J10" s="7050">
        <v>0.43026706231454004</v>
      </c>
      <c r="K10" s="907">
        <v>3.2343186882014097E-2</v>
      </c>
      <c r="L10" s="4494"/>
      <c r="M10" s="4494"/>
      <c r="N10" s="4494"/>
      <c r="O10" s="4494"/>
      <c r="P10" s="4494"/>
      <c r="Q10" s="4494"/>
      <c r="R10" s="4494"/>
      <c r="S10" s="4494"/>
      <c r="T10" s="4494"/>
    </row>
    <row r="11" spans="2:20" ht="15" x14ac:dyDescent="0.25">
      <c r="B11" s="372" t="s">
        <v>2417</v>
      </c>
      <c r="C11" s="7071">
        <v>69</v>
      </c>
      <c r="D11" s="7072">
        <v>73</v>
      </c>
      <c r="E11" s="7073">
        <v>5.7971014492753596</v>
      </c>
      <c r="F11" s="7071">
        <v>321</v>
      </c>
      <c r="G11" s="7072">
        <v>188</v>
      </c>
      <c r="H11" s="7073">
        <v>-41.433021806853588</v>
      </c>
      <c r="I11" s="7113">
        <v>4.6521739130434785</v>
      </c>
      <c r="J11" s="7076">
        <v>2.5753424657534247</v>
      </c>
      <c r="K11" s="7077">
        <v>-2.0768314472900538</v>
      </c>
      <c r="L11" s="4494"/>
      <c r="M11" s="4494"/>
      <c r="N11" s="4494"/>
      <c r="O11" s="4494"/>
      <c r="P11" s="4494"/>
      <c r="Q11" s="4494"/>
      <c r="R11" s="4494"/>
      <c r="S11" s="4494"/>
      <c r="T11" s="4494"/>
    </row>
    <row r="12" spans="2:20" ht="15" x14ac:dyDescent="0.25">
      <c r="B12" s="359" t="s">
        <v>179</v>
      </c>
      <c r="C12" s="7041">
        <v>105</v>
      </c>
      <c r="D12" s="6355">
        <v>74</v>
      </c>
      <c r="E12" s="7042">
        <v>-29.523809523809518</v>
      </c>
      <c r="F12" s="7041">
        <v>125</v>
      </c>
      <c r="G12" s="6355">
        <v>87</v>
      </c>
      <c r="H12" s="7042">
        <v>-30.400000000000006</v>
      </c>
      <c r="I12" s="7088">
        <v>1.1904761904761905</v>
      </c>
      <c r="J12" s="7044">
        <v>1.1756756756756757</v>
      </c>
      <c r="K12" s="899">
        <v>-1.4800514800514808E-2</v>
      </c>
      <c r="L12" s="4494"/>
      <c r="M12" s="4494"/>
      <c r="N12" s="4494"/>
      <c r="O12" s="4494"/>
      <c r="P12" s="4494"/>
      <c r="Q12" s="4494"/>
      <c r="R12" s="4494"/>
      <c r="S12" s="4494"/>
      <c r="T12" s="4494"/>
    </row>
    <row r="13" spans="2:20" ht="15" x14ac:dyDescent="0.25">
      <c r="B13" s="359" t="s">
        <v>180</v>
      </c>
      <c r="C13" s="7041">
        <v>360</v>
      </c>
      <c r="D13" s="6355">
        <v>354</v>
      </c>
      <c r="E13" s="7042">
        <v>-1.6666666666666714</v>
      </c>
      <c r="F13" s="7041">
        <v>91</v>
      </c>
      <c r="G13" s="6355">
        <v>83</v>
      </c>
      <c r="H13" s="7042">
        <v>-8.7912087912087884</v>
      </c>
      <c r="I13" s="7088">
        <v>0.25277777777777777</v>
      </c>
      <c r="J13" s="7044">
        <v>0.2344632768361582</v>
      </c>
      <c r="K13" s="899">
        <v>-1.8314500941619571E-2</v>
      </c>
      <c r="L13" s="4494"/>
      <c r="M13" s="4494"/>
      <c r="N13" s="4494"/>
      <c r="O13" s="4494"/>
      <c r="P13" s="4494"/>
      <c r="Q13" s="4494"/>
      <c r="R13" s="4494"/>
      <c r="S13" s="4494"/>
      <c r="T13" s="4494"/>
    </row>
    <row r="14" spans="2:20" ht="15" x14ac:dyDescent="0.25">
      <c r="B14" s="359" t="s">
        <v>181</v>
      </c>
      <c r="C14" s="7041">
        <v>174</v>
      </c>
      <c r="D14" s="6355">
        <v>175</v>
      </c>
      <c r="E14" s="7042">
        <v>0.57471264367816843</v>
      </c>
      <c r="F14" s="7041">
        <v>140</v>
      </c>
      <c r="G14" s="6355">
        <v>113</v>
      </c>
      <c r="H14" s="7042">
        <v>-19.285714285714278</v>
      </c>
      <c r="I14" s="7088">
        <v>0.8045977011494253</v>
      </c>
      <c r="J14" s="7044">
        <v>0.64571428571428569</v>
      </c>
      <c r="K14" s="899">
        <v>-0.15888341543513962</v>
      </c>
      <c r="L14" s="4494"/>
      <c r="M14" s="4494"/>
      <c r="N14" s="4494"/>
      <c r="O14" s="4494"/>
      <c r="P14" s="4494"/>
      <c r="Q14" s="4494"/>
      <c r="R14" s="4494"/>
      <c r="S14" s="4494"/>
      <c r="T14" s="4494"/>
    </row>
    <row r="15" spans="2:20" ht="15" x14ac:dyDescent="0.25">
      <c r="B15" s="359" t="s">
        <v>182</v>
      </c>
      <c r="C15" s="7041">
        <v>174</v>
      </c>
      <c r="D15" s="6355">
        <v>207</v>
      </c>
      <c r="E15" s="7042">
        <v>18.965517241379317</v>
      </c>
      <c r="F15" s="7041">
        <v>115</v>
      </c>
      <c r="G15" s="6355">
        <v>124</v>
      </c>
      <c r="H15" s="7042">
        <v>7.8260869565217348</v>
      </c>
      <c r="I15" s="7088">
        <v>0.66091954022988508</v>
      </c>
      <c r="J15" s="7044">
        <v>0.59903381642512077</v>
      </c>
      <c r="K15" s="899">
        <v>-6.1885723804764314E-2</v>
      </c>
      <c r="L15" s="4494"/>
      <c r="M15" s="4494"/>
      <c r="N15" s="4494"/>
      <c r="O15" s="4494"/>
      <c r="P15" s="4494"/>
      <c r="Q15" s="4494"/>
      <c r="R15" s="4494"/>
      <c r="S15" s="4494"/>
      <c r="T15" s="4494"/>
    </row>
    <row r="16" spans="2:20" ht="15.75" thickBot="1" x14ac:dyDescent="0.3">
      <c r="B16" s="902" t="s">
        <v>183</v>
      </c>
      <c r="C16" s="7114">
        <v>174</v>
      </c>
      <c r="D16" s="7115">
        <v>199</v>
      </c>
      <c r="E16" s="7116">
        <v>14.36781609195404</v>
      </c>
      <c r="F16" s="7114">
        <v>315</v>
      </c>
      <c r="G16" s="7115">
        <v>260</v>
      </c>
      <c r="H16" s="7116">
        <v>-17.460317460317469</v>
      </c>
      <c r="I16" s="7117">
        <v>1.8103448275862069</v>
      </c>
      <c r="J16" s="7084">
        <v>1.306532663316583</v>
      </c>
      <c r="K16" s="904">
        <v>-0.50381216426962383</v>
      </c>
      <c r="L16" s="4494"/>
      <c r="M16" s="4494"/>
      <c r="N16" s="4494"/>
      <c r="O16" s="4494"/>
      <c r="P16" s="4494"/>
      <c r="Q16" s="4494"/>
      <c r="R16" s="4494"/>
      <c r="S16" s="4494"/>
      <c r="T16" s="4494"/>
    </row>
    <row r="17" spans="2:20" ht="15" x14ac:dyDescent="0.25">
      <c r="B17" s="353" t="s">
        <v>184</v>
      </c>
      <c r="C17" s="7025">
        <v>110</v>
      </c>
      <c r="D17" s="7108">
        <v>120</v>
      </c>
      <c r="E17" s="7026">
        <v>9.0909090909090793</v>
      </c>
      <c r="F17" s="7025">
        <v>40</v>
      </c>
      <c r="G17" s="7023">
        <v>21</v>
      </c>
      <c r="H17" s="7026">
        <v>-47.5</v>
      </c>
      <c r="I17" s="7086">
        <v>0.36363636363636365</v>
      </c>
      <c r="J17" s="7028">
        <v>0.17499999999999999</v>
      </c>
      <c r="K17" s="7029">
        <v>-0.18863636363636366</v>
      </c>
      <c r="L17" s="4494"/>
      <c r="M17" s="4494"/>
      <c r="N17" s="4494"/>
      <c r="O17" s="4494"/>
      <c r="P17" s="4494"/>
      <c r="Q17" s="4494"/>
      <c r="R17" s="4494"/>
      <c r="S17" s="4494"/>
      <c r="T17" s="4494"/>
    </row>
    <row r="18" spans="2:20" ht="15" x14ac:dyDescent="0.25">
      <c r="B18" s="359" t="s">
        <v>185</v>
      </c>
      <c r="C18" s="7041">
        <v>126</v>
      </c>
      <c r="D18" s="6355">
        <v>127</v>
      </c>
      <c r="E18" s="7042">
        <v>0.79365079365078373</v>
      </c>
      <c r="F18" s="7041">
        <v>52</v>
      </c>
      <c r="G18" s="6355">
        <v>50</v>
      </c>
      <c r="H18" s="7042">
        <v>-3.8461538461538396</v>
      </c>
      <c r="I18" s="7088">
        <v>0.41269841269841268</v>
      </c>
      <c r="J18" s="7044">
        <v>0.39370078740157483</v>
      </c>
      <c r="K18" s="899">
        <v>-1.899762529683785E-2</v>
      </c>
      <c r="L18" s="4494"/>
      <c r="M18" s="4494"/>
      <c r="N18" s="4494"/>
      <c r="O18" s="4494"/>
      <c r="P18" s="4494"/>
      <c r="Q18" s="4494"/>
      <c r="R18" s="4494"/>
      <c r="S18" s="4494"/>
      <c r="T18" s="4494"/>
    </row>
    <row r="19" spans="2:20" ht="15" x14ac:dyDescent="0.25">
      <c r="B19" s="359" t="s">
        <v>186</v>
      </c>
      <c r="C19" s="7041">
        <v>99</v>
      </c>
      <c r="D19" s="6355">
        <v>119</v>
      </c>
      <c r="E19" s="7042">
        <v>20.202020202020194</v>
      </c>
      <c r="F19" s="7041">
        <v>63</v>
      </c>
      <c r="G19" s="6355">
        <v>82</v>
      </c>
      <c r="H19" s="7042">
        <v>30.158730158730151</v>
      </c>
      <c r="I19" s="7088">
        <v>0.63636363636363635</v>
      </c>
      <c r="J19" s="7044">
        <v>0.68907563025210083</v>
      </c>
      <c r="K19" s="899">
        <v>5.2711993888464481E-2</v>
      </c>
      <c r="L19" s="4494"/>
      <c r="M19" s="4494"/>
      <c r="N19" s="4494"/>
      <c r="O19" s="4494"/>
      <c r="P19" s="4494"/>
      <c r="Q19" s="4494"/>
      <c r="R19" s="4494"/>
      <c r="S19" s="4494"/>
      <c r="T19" s="4494"/>
    </row>
    <row r="20" spans="2:20" ht="15" x14ac:dyDescent="0.25">
      <c r="B20" s="359" t="s">
        <v>187</v>
      </c>
      <c r="C20" s="7041">
        <v>83</v>
      </c>
      <c r="D20" s="6355">
        <v>73</v>
      </c>
      <c r="E20" s="7042">
        <v>-12.048192771084345</v>
      </c>
      <c r="F20" s="7041">
        <v>29</v>
      </c>
      <c r="G20" s="6355">
        <v>26</v>
      </c>
      <c r="H20" s="7042">
        <v>-10.34482758620689</v>
      </c>
      <c r="I20" s="7088">
        <v>0.3493975903614458</v>
      </c>
      <c r="J20" s="7044">
        <v>0.35616438356164382</v>
      </c>
      <c r="K20" s="899">
        <v>6.766793200198018E-3</v>
      </c>
      <c r="L20" s="4494"/>
      <c r="M20" s="4494"/>
      <c r="N20" s="4494"/>
      <c r="O20" s="4494"/>
      <c r="P20" s="4494"/>
      <c r="Q20" s="4494"/>
      <c r="R20" s="4494"/>
      <c r="S20" s="4494"/>
      <c r="T20" s="4494"/>
    </row>
    <row r="21" spans="2:20" ht="15" x14ac:dyDescent="0.25">
      <c r="B21" s="359" t="s">
        <v>188</v>
      </c>
      <c r="C21" s="7041">
        <v>33</v>
      </c>
      <c r="D21" s="6355">
        <v>38</v>
      </c>
      <c r="E21" s="7042">
        <v>15.151515151515156</v>
      </c>
      <c r="F21" s="7041">
        <v>36</v>
      </c>
      <c r="G21" s="6355">
        <v>41</v>
      </c>
      <c r="H21" s="7042">
        <v>13.888888888888886</v>
      </c>
      <c r="I21" s="7088">
        <v>1.0909090909090908</v>
      </c>
      <c r="J21" s="7044">
        <v>1.0789473684210527</v>
      </c>
      <c r="K21" s="899">
        <v>-1.1961722488038173E-2</v>
      </c>
      <c r="L21" s="4494"/>
      <c r="M21" s="4494"/>
      <c r="N21" s="4494"/>
      <c r="O21" s="4494"/>
      <c r="P21" s="4494"/>
      <c r="Q21" s="4494"/>
      <c r="R21" s="4494"/>
      <c r="S21" s="4494"/>
      <c r="T21" s="4494"/>
    </row>
    <row r="22" spans="2:20" ht="15" x14ac:dyDescent="0.25">
      <c r="B22" s="359" t="s">
        <v>189</v>
      </c>
      <c r="C22" s="7041">
        <v>112</v>
      </c>
      <c r="D22" s="6355">
        <v>127</v>
      </c>
      <c r="E22" s="7042">
        <v>13.392857142857139</v>
      </c>
      <c r="F22" s="7041">
        <v>36</v>
      </c>
      <c r="G22" s="6355">
        <v>22</v>
      </c>
      <c r="H22" s="7042">
        <v>-38.888888888888886</v>
      </c>
      <c r="I22" s="7088">
        <v>0.32142857142857145</v>
      </c>
      <c r="J22" s="7044">
        <v>0.17322834645669291</v>
      </c>
      <c r="K22" s="899">
        <v>-0.14820022497187854</v>
      </c>
      <c r="L22" s="4494"/>
      <c r="M22" s="4494"/>
      <c r="N22" s="4494"/>
      <c r="O22" s="4494"/>
      <c r="P22" s="4494"/>
      <c r="Q22" s="4494"/>
      <c r="R22" s="4494"/>
      <c r="S22" s="4494"/>
      <c r="T22" s="4494"/>
    </row>
    <row r="23" spans="2:20" ht="15" x14ac:dyDescent="0.25">
      <c r="B23" s="359" t="s">
        <v>190</v>
      </c>
      <c r="C23" s="7041">
        <v>52</v>
      </c>
      <c r="D23" s="6355">
        <v>49</v>
      </c>
      <c r="E23" s="7042">
        <v>-5.7692307692307736</v>
      </c>
      <c r="F23" s="7041">
        <v>39</v>
      </c>
      <c r="G23" s="6355">
        <v>29</v>
      </c>
      <c r="H23" s="7042">
        <v>-25.641025641025635</v>
      </c>
      <c r="I23" s="7088">
        <v>0.75</v>
      </c>
      <c r="J23" s="7044">
        <v>0.59183673469387754</v>
      </c>
      <c r="K23" s="899">
        <v>-0.15816326530612246</v>
      </c>
      <c r="L23" s="4494"/>
      <c r="M23" s="4494"/>
      <c r="N23" s="4494"/>
      <c r="O23" s="4494"/>
      <c r="P23" s="4494"/>
      <c r="Q23" s="4494"/>
      <c r="R23" s="4494"/>
      <c r="S23" s="4494"/>
      <c r="T23" s="4494"/>
    </row>
    <row r="24" spans="2:20" ht="15" x14ac:dyDescent="0.25">
      <c r="B24" s="359" t="s">
        <v>191</v>
      </c>
      <c r="C24" s="7041">
        <v>166</v>
      </c>
      <c r="D24" s="6355">
        <v>173</v>
      </c>
      <c r="E24" s="7042">
        <v>4.2168674698795314</v>
      </c>
      <c r="F24" s="7041">
        <v>219</v>
      </c>
      <c r="G24" s="6355">
        <v>134</v>
      </c>
      <c r="H24" s="7042">
        <v>-38.812785388127857</v>
      </c>
      <c r="I24" s="7088">
        <v>1.3192771084337349</v>
      </c>
      <c r="J24" s="7044">
        <v>0.77456647398843925</v>
      </c>
      <c r="K24" s="899">
        <v>-0.54471063444529566</v>
      </c>
      <c r="L24" s="4494"/>
      <c r="M24" s="4494"/>
      <c r="N24" s="4494"/>
      <c r="O24" s="4494"/>
      <c r="P24" s="4494"/>
      <c r="Q24" s="4494"/>
      <c r="R24" s="4494"/>
      <c r="S24" s="4494"/>
      <c r="T24" s="4494"/>
    </row>
    <row r="25" spans="2:20" ht="15" x14ac:dyDescent="0.25">
      <c r="B25" s="359" t="s">
        <v>192</v>
      </c>
      <c r="C25" s="7041">
        <v>85</v>
      </c>
      <c r="D25" s="6355">
        <v>77</v>
      </c>
      <c r="E25" s="7042">
        <v>-9.4117647058823479</v>
      </c>
      <c r="F25" s="7041">
        <v>21</v>
      </c>
      <c r="G25" s="6355">
        <v>32</v>
      </c>
      <c r="H25" s="7042">
        <v>52.38095238095238</v>
      </c>
      <c r="I25" s="7088">
        <v>0.24705882352941178</v>
      </c>
      <c r="J25" s="7044">
        <v>0.41558441558441561</v>
      </c>
      <c r="K25" s="899">
        <v>0.16852559205500384</v>
      </c>
      <c r="L25" s="4494"/>
      <c r="M25" s="4494"/>
      <c r="N25" s="4494"/>
      <c r="O25" s="4494"/>
      <c r="P25" s="4494"/>
      <c r="Q25" s="4494"/>
      <c r="R25" s="4494"/>
      <c r="S25" s="4494"/>
      <c r="T25" s="4494"/>
    </row>
    <row r="26" spans="2:20" ht="15.75" thickBot="1" x14ac:dyDescent="0.3">
      <c r="B26" s="7118" t="s">
        <v>2420</v>
      </c>
      <c r="C26" s="7058"/>
      <c r="D26" s="7059"/>
      <c r="E26" s="7060"/>
      <c r="F26" s="7058"/>
      <c r="G26" s="7059">
        <v>19</v>
      </c>
      <c r="H26" s="7060"/>
      <c r="I26" s="7088"/>
      <c r="J26" s="7044"/>
      <c r="K26" s="899"/>
      <c r="L26" s="4494"/>
      <c r="M26" s="4494"/>
      <c r="N26" s="4494"/>
      <c r="O26" s="4494"/>
      <c r="P26" s="4494"/>
      <c r="Q26" s="4494"/>
      <c r="R26" s="4494"/>
      <c r="S26" s="4494"/>
      <c r="T26" s="4494"/>
    </row>
    <row r="27" spans="2:20" customFormat="1" ht="15.75" thickBot="1" x14ac:dyDescent="0.3">
      <c r="B27" s="716" t="s">
        <v>14</v>
      </c>
      <c r="C27" s="7053">
        <v>4315</v>
      </c>
      <c r="D27" s="4130">
        <v>4487</v>
      </c>
      <c r="E27" s="7119">
        <v>3.9860950173812313</v>
      </c>
      <c r="F27" s="7053">
        <v>4448</v>
      </c>
      <c r="G27" s="4130">
        <v>4480</v>
      </c>
      <c r="H27" s="7119">
        <v>0.71942446043165376</v>
      </c>
      <c r="I27" s="7120">
        <v>1.0308227114716106</v>
      </c>
      <c r="J27" s="7056">
        <v>0.99843993759750393</v>
      </c>
      <c r="K27" s="7121">
        <v>-3.2382773874106707E-2</v>
      </c>
    </row>
    <row r="28" spans="2:20" customFormat="1" ht="15" x14ac:dyDescent="0.25"/>
    <row r="29" spans="2:20" x14ac:dyDescent="0.2">
      <c r="B29" s="4494"/>
      <c r="C29" s="4494"/>
      <c r="D29" s="4494"/>
      <c r="E29" s="4494"/>
      <c r="F29" s="4494"/>
      <c r="G29" s="4494"/>
      <c r="H29" s="4494"/>
      <c r="I29" s="4494"/>
      <c r="J29" s="4494"/>
      <c r="K29" s="4494"/>
      <c r="L29" s="4494"/>
      <c r="M29" s="4494"/>
      <c r="N29" s="4494"/>
      <c r="O29" s="4494"/>
      <c r="P29" s="4494"/>
      <c r="Q29" s="4494"/>
      <c r="R29" s="4494"/>
      <c r="S29" s="4494"/>
      <c r="T29" s="4494"/>
    </row>
    <row r="30" spans="2:20" ht="13.5" thickBot="1" x14ac:dyDescent="0.25">
      <c r="B30" s="8369" t="s">
        <v>2617</v>
      </c>
      <c r="C30" s="8369"/>
      <c r="D30" s="8369"/>
      <c r="E30" s="8369"/>
      <c r="F30" s="8369"/>
      <c r="G30" s="8369"/>
      <c r="H30" s="8369"/>
      <c r="I30" s="8369"/>
      <c r="J30" s="8369"/>
      <c r="K30" s="8369"/>
      <c r="L30" s="4494"/>
      <c r="M30" s="4494"/>
      <c r="N30" s="4494"/>
      <c r="O30" s="4494"/>
      <c r="P30" s="4494"/>
      <c r="Q30" s="4494"/>
      <c r="R30" s="4494"/>
      <c r="S30" s="4494"/>
      <c r="T30" s="4494"/>
    </row>
    <row r="31" spans="2:20" ht="13.5" thickBot="1" x14ac:dyDescent="0.25">
      <c r="B31" s="5359"/>
      <c r="C31" s="5359"/>
      <c r="D31" s="5359"/>
      <c r="E31" s="5359"/>
      <c r="F31" s="5359"/>
      <c r="G31" s="5359"/>
      <c r="H31" s="5359"/>
      <c r="I31" s="5359"/>
      <c r="J31" s="5359"/>
      <c r="K31" s="5359"/>
      <c r="L31" s="4494"/>
      <c r="M31" s="4494"/>
      <c r="N31" s="4494"/>
      <c r="O31" s="4494"/>
      <c r="P31" s="4494"/>
      <c r="Q31" s="4494"/>
      <c r="R31" s="4494"/>
      <c r="S31" s="4494"/>
      <c r="T31" s="4494"/>
    </row>
    <row r="32" spans="2:20" ht="53.25" customHeight="1" x14ac:dyDescent="0.2">
      <c r="B32" s="8359" t="s">
        <v>199</v>
      </c>
      <c r="C32" s="8362" t="s">
        <v>2437</v>
      </c>
      <c r="D32" s="8361"/>
      <c r="E32" s="8363"/>
      <c r="F32" s="8362" t="s">
        <v>2438</v>
      </c>
      <c r="G32" s="8361"/>
      <c r="H32" s="8363"/>
      <c r="I32" s="8361" t="s">
        <v>2436</v>
      </c>
      <c r="J32" s="8361"/>
      <c r="K32" s="8363"/>
      <c r="L32" s="4494"/>
      <c r="M32" s="4494"/>
      <c r="N32" s="4494"/>
      <c r="O32" s="4494"/>
      <c r="P32" s="4494"/>
      <c r="Q32" s="4494"/>
      <c r="R32" s="4494"/>
      <c r="S32" s="4494"/>
      <c r="T32" s="4494"/>
    </row>
    <row r="33" spans="2:20" ht="13.5" thickBot="1" x14ac:dyDescent="0.25">
      <c r="B33" s="8370"/>
      <c r="C33" s="5310" t="s">
        <v>1</v>
      </c>
      <c r="D33" s="5353" t="s">
        <v>2360</v>
      </c>
      <c r="E33" s="5312" t="s">
        <v>1386</v>
      </c>
      <c r="F33" s="5310" t="s">
        <v>1</v>
      </c>
      <c r="G33" s="5353" t="s">
        <v>2360</v>
      </c>
      <c r="H33" s="5312" t="s">
        <v>1386</v>
      </c>
      <c r="I33" s="5310" t="s">
        <v>1</v>
      </c>
      <c r="J33" s="5353" t="s">
        <v>2360</v>
      </c>
      <c r="K33" s="5313" t="s">
        <v>2426</v>
      </c>
      <c r="L33" s="4494"/>
      <c r="M33" s="4494"/>
      <c r="N33" s="4494"/>
      <c r="O33" s="4494"/>
      <c r="P33" s="4494"/>
      <c r="Q33" s="4494"/>
      <c r="R33" s="4494"/>
      <c r="S33" s="4494"/>
      <c r="T33" s="4494"/>
    </row>
    <row r="34" spans="2:20" ht="15" x14ac:dyDescent="0.25">
      <c r="B34" s="353" t="s">
        <v>174</v>
      </c>
      <c r="C34" s="7025">
        <v>126</v>
      </c>
      <c r="D34" s="7023">
        <v>123</v>
      </c>
      <c r="E34" s="7026">
        <v>-2.3809523809523796</v>
      </c>
      <c r="F34" s="7025">
        <v>952</v>
      </c>
      <c r="G34" s="7023">
        <v>1277</v>
      </c>
      <c r="H34" s="7026">
        <v>34.138655462184857</v>
      </c>
      <c r="I34" s="7086">
        <v>7.5555555555555554</v>
      </c>
      <c r="J34" s="7028">
        <v>10.382113821138212</v>
      </c>
      <c r="K34" s="7029">
        <v>2.8265582655826567</v>
      </c>
      <c r="L34" s="4494"/>
      <c r="M34" s="4494"/>
      <c r="N34" s="4494"/>
      <c r="O34" s="4494"/>
      <c r="P34" s="4494"/>
      <c r="Q34" s="4494"/>
      <c r="R34" s="4494"/>
      <c r="S34" s="4494"/>
      <c r="T34" s="4494"/>
    </row>
    <row r="35" spans="2:20" ht="15.75" thickBot="1" x14ac:dyDescent="0.3">
      <c r="B35" s="7030" t="s">
        <v>2417</v>
      </c>
      <c r="C35" s="7034">
        <v>69</v>
      </c>
      <c r="D35" s="7032">
        <v>73</v>
      </c>
      <c r="E35" s="7035">
        <v>5.7971014492753596</v>
      </c>
      <c r="F35" s="7034">
        <v>321</v>
      </c>
      <c r="G35" s="7032">
        <v>188</v>
      </c>
      <c r="H35" s="7035">
        <v>-41.433021806853588</v>
      </c>
      <c r="I35" s="7122">
        <v>4.6521739130434785</v>
      </c>
      <c r="J35" s="7037">
        <v>2.5753424657534247</v>
      </c>
      <c r="K35" s="7038">
        <v>-2.0768314472900538</v>
      </c>
      <c r="L35" s="4494"/>
      <c r="M35" s="4494"/>
      <c r="N35" s="4494"/>
      <c r="O35" s="4494"/>
      <c r="P35" s="4494"/>
      <c r="Q35" s="4494"/>
      <c r="R35" s="4494"/>
      <c r="S35" s="4494"/>
      <c r="T35" s="4494"/>
    </row>
    <row r="36" spans="2:20" ht="15.75" thickBot="1" x14ac:dyDescent="0.3">
      <c r="B36" s="7106" t="s">
        <v>183</v>
      </c>
      <c r="C36" s="7107">
        <v>174</v>
      </c>
      <c r="D36" s="7108">
        <v>199</v>
      </c>
      <c r="E36" s="7109">
        <v>14.36781609195404</v>
      </c>
      <c r="F36" s="7107">
        <v>315</v>
      </c>
      <c r="G36" s="7108">
        <v>260</v>
      </c>
      <c r="H36" s="7109">
        <v>-17.460317460317469</v>
      </c>
      <c r="I36" s="7110">
        <v>1.8103448275862069</v>
      </c>
      <c r="J36" s="7111">
        <v>1.306532663316583</v>
      </c>
      <c r="K36" s="7112">
        <v>-0.50381216426962383</v>
      </c>
      <c r="L36" s="4494"/>
      <c r="M36" s="4494"/>
      <c r="N36" s="4494"/>
      <c r="O36" s="4494"/>
      <c r="P36" s="4494"/>
      <c r="Q36" s="4494"/>
      <c r="R36" s="4494"/>
      <c r="S36" s="4494"/>
      <c r="T36" s="4494"/>
    </row>
    <row r="37" spans="2:20" ht="15" x14ac:dyDescent="0.25">
      <c r="B37" s="353" t="s">
        <v>179</v>
      </c>
      <c r="C37" s="7025">
        <v>105</v>
      </c>
      <c r="D37" s="7023">
        <v>74</v>
      </c>
      <c r="E37" s="7026">
        <v>-29.523809523809518</v>
      </c>
      <c r="F37" s="7025">
        <v>125</v>
      </c>
      <c r="G37" s="7023">
        <v>87</v>
      </c>
      <c r="H37" s="7026">
        <v>-30.400000000000006</v>
      </c>
      <c r="I37" s="7086">
        <v>1.1904761904761905</v>
      </c>
      <c r="J37" s="7028">
        <v>1.1756756756756757</v>
      </c>
      <c r="K37" s="7029">
        <v>-1.4800514800514808E-2</v>
      </c>
      <c r="L37" s="4494"/>
      <c r="M37" s="4494"/>
      <c r="N37" s="4494"/>
      <c r="O37" s="4494"/>
      <c r="P37" s="4494"/>
      <c r="Q37" s="4494"/>
      <c r="R37" s="4494"/>
      <c r="S37" s="4494"/>
      <c r="T37" s="4494"/>
    </row>
    <row r="38" spans="2:20" ht="15" x14ac:dyDescent="0.25">
      <c r="B38" s="359" t="s">
        <v>188</v>
      </c>
      <c r="C38" s="7041">
        <v>33</v>
      </c>
      <c r="D38" s="6355">
        <v>38</v>
      </c>
      <c r="E38" s="7042">
        <v>15.151515151515156</v>
      </c>
      <c r="F38" s="7041">
        <v>36</v>
      </c>
      <c r="G38" s="6355">
        <v>41</v>
      </c>
      <c r="H38" s="7042">
        <v>13.888888888888886</v>
      </c>
      <c r="I38" s="7088">
        <v>1.0909090909090908</v>
      </c>
      <c r="J38" s="7044">
        <v>1.0789473684210527</v>
      </c>
      <c r="K38" s="899">
        <v>-1.1961722488038173E-2</v>
      </c>
      <c r="L38" s="4494"/>
      <c r="M38" s="4494"/>
      <c r="N38" s="4494"/>
      <c r="O38" s="4494"/>
      <c r="P38" s="4494"/>
      <c r="Q38" s="4494"/>
      <c r="R38" s="4494"/>
      <c r="S38" s="4494"/>
      <c r="T38" s="4494"/>
    </row>
    <row r="39" spans="2:20" ht="15" x14ac:dyDescent="0.25">
      <c r="B39" s="359" t="s">
        <v>173</v>
      </c>
      <c r="C39" s="7041">
        <v>1357</v>
      </c>
      <c r="D39" s="6355">
        <v>1364</v>
      </c>
      <c r="E39" s="7042">
        <v>0.51584377302873463</v>
      </c>
      <c r="F39" s="7041">
        <v>1286</v>
      </c>
      <c r="G39" s="6355">
        <v>1328</v>
      </c>
      <c r="H39" s="7042">
        <v>3.265940902021768</v>
      </c>
      <c r="I39" s="7088">
        <v>0.94767870302137069</v>
      </c>
      <c r="J39" s="7044">
        <v>0.97360703812316718</v>
      </c>
      <c r="K39" s="899">
        <v>2.5928335101796485E-2</v>
      </c>
      <c r="L39" s="4494"/>
      <c r="M39" s="4494"/>
      <c r="N39" s="4494"/>
      <c r="O39" s="4494"/>
      <c r="P39" s="4494"/>
      <c r="Q39" s="4494"/>
      <c r="R39" s="4494"/>
      <c r="S39" s="4494"/>
      <c r="T39" s="4494"/>
    </row>
    <row r="40" spans="2:20" ht="15.75" thickBot="1" x14ac:dyDescent="0.3">
      <c r="B40" s="373" t="s">
        <v>175</v>
      </c>
      <c r="C40" s="7047">
        <v>266</v>
      </c>
      <c r="D40" s="6358">
        <v>311</v>
      </c>
      <c r="E40" s="7048">
        <v>16.917293233082702</v>
      </c>
      <c r="F40" s="7047">
        <v>331</v>
      </c>
      <c r="G40" s="6358">
        <v>286</v>
      </c>
      <c r="H40" s="7048">
        <v>-13.595166163141997</v>
      </c>
      <c r="I40" s="7089">
        <v>1.244360902255639</v>
      </c>
      <c r="J40" s="7050">
        <v>0.91961414790996787</v>
      </c>
      <c r="K40" s="907">
        <v>-0.32474675434567113</v>
      </c>
      <c r="L40" s="4494"/>
      <c r="M40" s="4494"/>
      <c r="N40" s="4494"/>
      <c r="O40" s="4494"/>
      <c r="P40" s="4494"/>
      <c r="Q40" s="4494"/>
      <c r="R40" s="4494"/>
      <c r="S40" s="4494"/>
      <c r="T40" s="4494"/>
    </row>
    <row r="41" spans="2:20" ht="15" x14ac:dyDescent="0.25">
      <c r="B41" s="372" t="s">
        <v>191</v>
      </c>
      <c r="C41" s="7071">
        <v>166</v>
      </c>
      <c r="D41" s="7072">
        <v>173</v>
      </c>
      <c r="E41" s="7073">
        <v>4.2168674698795314</v>
      </c>
      <c r="F41" s="7071">
        <v>219</v>
      </c>
      <c r="G41" s="7072">
        <v>134</v>
      </c>
      <c r="H41" s="7073">
        <v>-38.812785388127857</v>
      </c>
      <c r="I41" s="7113">
        <v>1.3192771084337349</v>
      </c>
      <c r="J41" s="7076">
        <v>0.77456647398843925</v>
      </c>
      <c r="K41" s="7077">
        <v>-0.54471063444529566</v>
      </c>
      <c r="L41" s="4494"/>
      <c r="M41" s="4494"/>
      <c r="N41" s="4494"/>
      <c r="O41" s="4494"/>
      <c r="P41" s="4494"/>
      <c r="Q41" s="4494"/>
      <c r="R41" s="4494"/>
      <c r="S41" s="4494"/>
      <c r="T41" s="4494"/>
    </row>
    <row r="42" spans="2:20" ht="15" x14ac:dyDescent="0.25">
      <c r="B42" s="359" t="s">
        <v>186</v>
      </c>
      <c r="C42" s="7041">
        <v>99</v>
      </c>
      <c r="D42" s="6355">
        <v>119</v>
      </c>
      <c r="E42" s="7042">
        <v>20.202020202020194</v>
      </c>
      <c r="F42" s="7041">
        <v>63</v>
      </c>
      <c r="G42" s="6355">
        <v>82</v>
      </c>
      <c r="H42" s="7042">
        <v>30.158730158730151</v>
      </c>
      <c r="I42" s="7088">
        <v>0.63636363636363635</v>
      </c>
      <c r="J42" s="7044">
        <v>0.68907563025210083</v>
      </c>
      <c r="K42" s="899">
        <v>5.2711993888464481E-2</v>
      </c>
      <c r="L42" s="4494"/>
      <c r="M42" s="4494"/>
      <c r="N42" s="4494"/>
      <c r="O42" s="4494"/>
      <c r="P42" s="4494"/>
      <c r="Q42" s="4494"/>
      <c r="R42" s="4494"/>
      <c r="S42" s="4494"/>
      <c r="T42" s="4494"/>
    </row>
    <row r="43" spans="2:20" ht="15" x14ac:dyDescent="0.25">
      <c r="B43" s="359" t="s">
        <v>181</v>
      </c>
      <c r="C43" s="7041">
        <v>174</v>
      </c>
      <c r="D43" s="6355">
        <v>175</v>
      </c>
      <c r="E43" s="7042">
        <v>0.57471264367816843</v>
      </c>
      <c r="F43" s="7041">
        <v>140</v>
      </c>
      <c r="G43" s="6355">
        <v>113</v>
      </c>
      <c r="H43" s="7042">
        <v>-19.285714285714278</v>
      </c>
      <c r="I43" s="7088">
        <v>0.8045977011494253</v>
      </c>
      <c r="J43" s="7044">
        <v>0.64571428571428569</v>
      </c>
      <c r="K43" s="899">
        <v>-0.15888341543513962</v>
      </c>
      <c r="L43" s="4494"/>
      <c r="M43" s="4494"/>
      <c r="N43" s="4494"/>
      <c r="O43" s="4494"/>
      <c r="P43" s="4494"/>
      <c r="Q43" s="4494"/>
      <c r="R43" s="4494"/>
      <c r="S43" s="4494"/>
      <c r="T43" s="4494"/>
    </row>
    <row r="44" spans="2:20" ht="15" x14ac:dyDescent="0.25">
      <c r="B44" s="359" t="s">
        <v>182</v>
      </c>
      <c r="C44" s="7041">
        <v>174</v>
      </c>
      <c r="D44" s="6355">
        <v>207</v>
      </c>
      <c r="E44" s="7042">
        <v>18.965517241379317</v>
      </c>
      <c r="F44" s="7041">
        <v>115</v>
      </c>
      <c r="G44" s="6355">
        <v>124</v>
      </c>
      <c r="H44" s="7042">
        <v>7.8260869565217348</v>
      </c>
      <c r="I44" s="7088">
        <v>0.66091954022988508</v>
      </c>
      <c r="J44" s="7044">
        <v>0.59903381642512077</v>
      </c>
      <c r="K44" s="899">
        <v>-6.1885723804764314E-2</v>
      </c>
      <c r="L44" s="4494"/>
      <c r="M44" s="4494"/>
      <c r="N44" s="4494"/>
      <c r="O44" s="4494"/>
      <c r="P44" s="4494"/>
      <c r="Q44" s="4494"/>
      <c r="R44" s="4494"/>
      <c r="S44" s="4494"/>
      <c r="T44" s="4494"/>
    </row>
    <row r="45" spans="2:20" ht="15" x14ac:dyDescent="0.25">
      <c r="B45" s="359" t="s">
        <v>190</v>
      </c>
      <c r="C45" s="7041">
        <v>52</v>
      </c>
      <c r="D45" s="6355">
        <v>49</v>
      </c>
      <c r="E45" s="7042">
        <v>-5.7692307692307736</v>
      </c>
      <c r="F45" s="7041">
        <v>39</v>
      </c>
      <c r="G45" s="6355">
        <v>29</v>
      </c>
      <c r="H45" s="7042">
        <v>-25.641025641025635</v>
      </c>
      <c r="I45" s="7088">
        <v>0.75</v>
      </c>
      <c r="J45" s="7044">
        <v>0.59183673469387754</v>
      </c>
      <c r="K45" s="899">
        <v>-0.15816326530612246</v>
      </c>
      <c r="L45" s="4494"/>
      <c r="M45" s="4494"/>
      <c r="N45" s="4494"/>
      <c r="O45" s="4494"/>
      <c r="P45" s="4494"/>
      <c r="Q45" s="4494"/>
      <c r="R45" s="4494"/>
      <c r="S45" s="4494"/>
      <c r="T45" s="4494"/>
    </row>
    <row r="46" spans="2:20" ht="15.75" thickBot="1" x14ac:dyDescent="0.3">
      <c r="B46" s="902" t="s">
        <v>177</v>
      </c>
      <c r="C46" s="7114">
        <v>289</v>
      </c>
      <c r="D46" s="7115">
        <v>337</v>
      </c>
      <c r="E46" s="7116">
        <v>16.6089965397924</v>
      </c>
      <c r="F46" s="7114">
        <v>115</v>
      </c>
      <c r="G46" s="7115">
        <v>145</v>
      </c>
      <c r="H46" s="7116">
        <v>26.08695652173914</v>
      </c>
      <c r="I46" s="7117">
        <v>0.39792387543252594</v>
      </c>
      <c r="J46" s="7084">
        <v>0.43026706231454004</v>
      </c>
      <c r="K46" s="904">
        <v>3.2343186882014097E-2</v>
      </c>
      <c r="L46" s="4494"/>
      <c r="M46" s="4494"/>
      <c r="N46" s="4494"/>
      <c r="O46" s="4494"/>
      <c r="P46" s="4494"/>
      <c r="Q46" s="4494"/>
      <c r="R46" s="4494"/>
      <c r="S46" s="4494"/>
      <c r="T46" s="4494"/>
    </row>
    <row r="47" spans="2:20" ht="15" x14ac:dyDescent="0.25">
      <c r="B47" s="353" t="s">
        <v>192</v>
      </c>
      <c r="C47" s="7025">
        <v>85</v>
      </c>
      <c r="D47" s="7108">
        <v>77</v>
      </c>
      <c r="E47" s="7026">
        <v>-9.4117647058823479</v>
      </c>
      <c r="F47" s="7025">
        <v>21</v>
      </c>
      <c r="G47" s="7023">
        <v>32</v>
      </c>
      <c r="H47" s="7026">
        <v>52.38095238095238</v>
      </c>
      <c r="I47" s="7086">
        <v>0.24705882352941178</v>
      </c>
      <c r="J47" s="7028">
        <v>0.41558441558441561</v>
      </c>
      <c r="K47" s="7029">
        <v>0.16852559205500384</v>
      </c>
      <c r="L47" s="4494"/>
      <c r="M47" s="4494"/>
      <c r="N47" s="4494"/>
      <c r="O47" s="4494"/>
      <c r="P47" s="4494"/>
      <c r="Q47" s="4494"/>
      <c r="R47" s="4494"/>
      <c r="S47" s="4494"/>
      <c r="T47" s="4494"/>
    </row>
    <row r="48" spans="2:20" ht="15" x14ac:dyDescent="0.25">
      <c r="B48" s="359" t="s">
        <v>185</v>
      </c>
      <c r="C48" s="7041">
        <v>126</v>
      </c>
      <c r="D48" s="6355">
        <v>127</v>
      </c>
      <c r="E48" s="7042">
        <v>0.79365079365078373</v>
      </c>
      <c r="F48" s="7041">
        <v>52</v>
      </c>
      <c r="G48" s="6355">
        <v>50</v>
      </c>
      <c r="H48" s="7042">
        <v>-3.8461538461538396</v>
      </c>
      <c r="I48" s="7088">
        <v>0.41269841269841268</v>
      </c>
      <c r="J48" s="7044">
        <v>0.39370078740157483</v>
      </c>
      <c r="K48" s="899">
        <v>-1.899762529683785E-2</v>
      </c>
      <c r="L48" s="4494"/>
      <c r="M48" s="4494"/>
      <c r="N48" s="4494"/>
      <c r="O48" s="4494"/>
      <c r="P48" s="4494"/>
      <c r="Q48" s="4494"/>
      <c r="R48" s="4494"/>
      <c r="S48" s="4494"/>
      <c r="T48" s="4494"/>
    </row>
    <row r="49" spans="2:20" ht="15" x14ac:dyDescent="0.25">
      <c r="B49" s="359" t="s">
        <v>176</v>
      </c>
      <c r="C49" s="7041">
        <v>355</v>
      </c>
      <c r="D49" s="6355">
        <v>367</v>
      </c>
      <c r="E49" s="7042">
        <v>3.3802816901408335</v>
      </c>
      <c r="F49" s="7041">
        <v>122</v>
      </c>
      <c r="G49" s="6355">
        <v>133</v>
      </c>
      <c r="H49" s="7042">
        <v>9.0163934426229559</v>
      </c>
      <c r="I49" s="7088">
        <v>0.3436619718309859</v>
      </c>
      <c r="J49" s="7044">
        <v>0.36239782016348776</v>
      </c>
      <c r="K49" s="899">
        <v>1.8735848332501859E-2</v>
      </c>
      <c r="L49" s="4494"/>
      <c r="M49" s="4494"/>
      <c r="N49" s="4494"/>
      <c r="O49" s="4494"/>
      <c r="P49" s="4494"/>
      <c r="Q49" s="4494"/>
      <c r="R49" s="4494"/>
      <c r="S49" s="4494"/>
      <c r="T49" s="4494"/>
    </row>
    <row r="50" spans="2:20" ht="15" x14ac:dyDescent="0.25">
      <c r="B50" s="359" t="s">
        <v>187</v>
      </c>
      <c r="C50" s="7041">
        <v>83</v>
      </c>
      <c r="D50" s="6355">
        <v>73</v>
      </c>
      <c r="E50" s="7042">
        <v>-12.048192771084345</v>
      </c>
      <c r="F50" s="7041">
        <v>29</v>
      </c>
      <c r="G50" s="6355">
        <v>26</v>
      </c>
      <c r="H50" s="7042">
        <v>-10.34482758620689</v>
      </c>
      <c r="I50" s="7088">
        <v>0.3493975903614458</v>
      </c>
      <c r="J50" s="7044">
        <v>0.35616438356164382</v>
      </c>
      <c r="K50" s="899">
        <v>6.766793200198018E-3</v>
      </c>
      <c r="L50" s="4494"/>
      <c r="M50" s="4494"/>
      <c r="N50" s="4494"/>
      <c r="O50" s="4494"/>
      <c r="P50" s="4494"/>
      <c r="Q50" s="4494"/>
      <c r="R50" s="4494"/>
      <c r="S50" s="4494"/>
      <c r="T50" s="4494"/>
    </row>
    <row r="51" spans="2:20" ht="15" x14ac:dyDescent="0.25">
      <c r="B51" s="359" t="s">
        <v>180</v>
      </c>
      <c r="C51" s="7041">
        <v>360</v>
      </c>
      <c r="D51" s="6355">
        <v>354</v>
      </c>
      <c r="E51" s="7042">
        <v>-1.6666666666666714</v>
      </c>
      <c r="F51" s="7041">
        <v>91</v>
      </c>
      <c r="G51" s="6355">
        <v>83</v>
      </c>
      <c r="H51" s="7042">
        <v>-8.7912087912087884</v>
      </c>
      <c r="I51" s="7088">
        <v>0.25277777777777777</v>
      </c>
      <c r="J51" s="7044">
        <v>0.2344632768361582</v>
      </c>
      <c r="K51" s="899">
        <v>-1.8314500941619571E-2</v>
      </c>
      <c r="L51" s="4494"/>
      <c r="M51" s="4494"/>
      <c r="N51" s="4494"/>
      <c r="O51" s="4494"/>
      <c r="P51" s="4494"/>
      <c r="Q51" s="4494"/>
      <c r="R51" s="4494"/>
      <c r="S51" s="4494"/>
      <c r="T51" s="4494"/>
    </row>
    <row r="52" spans="2:20" ht="15" x14ac:dyDescent="0.25">
      <c r="B52" s="359" t="s">
        <v>184</v>
      </c>
      <c r="C52" s="7041">
        <v>110</v>
      </c>
      <c r="D52" s="6355">
        <v>120</v>
      </c>
      <c r="E52" s="7042">
        <v>9.0909090909090793</v>
      </c>
      <c r="F52" s="7041">
        <v>40</v>
      </c>
      <c r="G52" s="6355">
        <v>21</v>
      </c>
      <c r="H52" s="7042">
        <v>-47.5</v>
      </c>
      <c r="I52" s="7088">
        <v>0.36363636363636365</v>
      </c>
      <c r="J52" s="7044">
        <v>0.17499999999999999</v>
      </c>
      <c r="K52" s="899">
        <v>-0.18863636363636366</v>
      </c>
      <c r="L52" s="4494"/>
      <c r="M52" s="4494"/>
      <c r="N52" s="4494"/>
      <c r="O52" s="4494"/>
      <c r="P52" s="4494"/>
      <c r="Q52" s="4494"/>
      <c r="R52" s="4494"/>
      <c r="S52" s="4494"/>
      <c r="T52" s="4494"/>
    </row>
    <row r="53" spans="2:20" ht="15" x14ac:dyDescent="0.25">
      <c r="B53" s="359" t="s">
        <v>189</v>
      </c>
      <c r="C53" s="7041">
        <v>112</v>
      </c>
      <c r="D53" s="6355">
        <v>127</v>
      </c>
      <c r="E53" s="7042">
        <v>13.392857142857139</v>
      </c>
      <c r="F53" s="7041">
        <v>36</v>
      </c>
      <c r="G53" s="6355">
        <v>22</v>
      </c>
      <c r="H53" s="7042">
        <v>-38.888888888888886</v>
      </c>
      <c r="I53" s="7088">
        <v>0.32142857142857145</v>
      </c>
      <c r="J53" s="7044">
        <v>0.17322834645669291</v>
      </c>
      <c r="K53" s="899">
        <v>-0.14820022497187854</v>
      </c>
      <c r="L53" s="4494"/>
      <c r="M53" s="4494"/>
      <c r="N53" s="4494"/>
      <c r="O53" s="4494"/>
      <c r="P53" s="4494"/>
      <c r="Q53" s="4494"/>
      <c r="R53" s="4494"/>
      <c r="S53" s="4494"/>
      <c r="T53" s="4494"/>
    </row>
    <row r="54" spans="2:20" ht="15.75" thickBot="1" x14ac:dyDescent="0.3">
      <c r="B54" s="7118" t="s">
        <v>2420</v>
      </c>
      <c r="C54" s="7058"/>
      <c r="D54" s="7059"/>
      <c r="E54" s="7060"/>
      <c r="F54" s="7058"/>
      <c r="G54" s="7059">
        <v>19</v>
      </c>
      <c r="H54" s="7060"/>
      <c r="I54" s="7088"/>
      <c r="J54" s="7044"/>
      <c r="K54" s="899"/>
      <c r="L54" s="4494"/>
      <c r="M54" s="4494"/>
      <c r="N54" s="4494"/>
      <c r="O54" s="4494"/>
      <c r="P54" s="4494"/>
      <c r="Q54" s="4494"/>
      <c r="R54" s="4494"/>
      <c r="S54" s="4494"/>
      <c r="T54" s="4494"/>
    </row>
    <row r="55" spans="2:20" ht="13.5" thickBot="1" x14ac:dyDescent="0.25">
      <c r="B55" s="716" t="s">
        <v>14</v>
      </c>
      <c r="C55" s="7053">
        <v>4315</v>
      </c>
      <c r="D55" s="4130">
        <v>4487</v>
      </c>
      <c r="E55" s="7119">
        <v>3.9860950173812313</v>
      </c>
      <c r="F55" s="7053">
        <v>4448</v>
      </c>
      <c r="G55" s="4130">
        <v>4480</v>
      </c>
      <c r="H55" s="7119">
        <v>0.71942446043165376</v>
      </c>
      <c r="I55" s="7120">
        <v>1.0308227114716106</v>
      </c>
      <c r="J55" s="7056">
        <v>0.99843993759750393</v>
      </c>
      <c r="K55" s="7121">
        <v>-3.2382773874106707E-2</v>
      </c>
    </row>
  </sheetData>
  <mergeCells count="9">
    <mergeCell ref="B32:B33"/>
    <mergeCell ref="C32:E32"/>
    <mergeCell ref="F32:H32"/>
    <mergeCell ref="I32:K32"/>
    <mergeCell ref="B4:B5"/>
    <mergeCell ref="C4:E4"/>
    <mergeCell ref="F4:H4"/>
    <mergeCell ref="I4:K4"/>
    <mergeCell ref="B30:K30"/>
  </mergeCells>
  <pageMargins left="0.75" right="0.75" top="1" bottom="1" header="0.5" footer="0.5"/>
  <pageSetup paperSize="9" orientation="portrait" horizontalDpi="300" verticalDpi="300" r:id="rId1"/>
  <headerFooter alignWithMargins="0">
    <oddHeader>&amp;LPredost prolaska
________________</oddHeader>
    <oddFooter>&amp;LMUP RH - Kabinet ministra  - Odjel za analitiku i razvoj</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84"/>
  <sheetViews>
    <sheetView topLeftCell="A58" workbookViewId="0">
      <selection activeCell="K63" sqref="K63:R84"/>
    </sheetView>
  </sheetViews>
  <sheetFormatPr defaultRowHeight="12.75" x14ac:dyDescent="0.2"/>
  <cols>
    <col min="1" max="1" width="6.28515625" style="5182" customWidth="1"/>
    <col min="2" max="2" width="15.7109375" style="5182" bestFit="1" customWidth="1"/>
    <col min="3" max="6" width="9.140625" style="5182"/>
    <col min="7" max="7" width="10" style="5182" customWidth="1"/>
    <col min="8" max="9" width="8.5703125" style="5182" customWidth="1"/>
    <col min="10" max="10" width="9.140625" style="5182"/>
    <col min="11" max="11" width="15.7109375" style="5182" bestFit="1" customWidth="1"/>
    <col min="12" max="12" width="10" style="5182" customWidth="1"/>
    <col min="13" max="13" width="9.140625" style="5182" customWidth="1"/>
    <col min="14" max="14" width="8.5703125" style="5182" bestFit="1" customWidth="1"/>
    <col min="15" max="15" width="10.140625" style="5182" bestFit="1" customWidth="1"/>
    <col min="16" max="16" width="11.42578125" style="5182" customWidth="1"/>
    <col min="17" max="17" width="11" style="5182" customWidth="1"/>
    <col min="18" max="18" width="14.28515625" style="5182" customWidth="1"/>
    <col min="19" max="21" width="5.5703125" style="5182" bestFit="1" customWidth="1"/>
    <col min="22" max="16384" width="9.140625" style="5182"/>
  </cols>
  <sheetData>
    <row r="1" spans="2:26" x14ac:dyDescent="0.2">
      <c r="B1" s="5309" t="s">
        <v>2439</v>
      </c>
      <c r="C1" s="5309"/>
      <c r="D1" s="5309"/>
      <c r="E1" s="5309"/>
      <c r="F1" s="5309"/>
      <c r="G1" s="5309"/>
      <c r="H1" s="5309"/>
      <c r="I1" s="5309"/>
      <c r="J1" s="5309"/>
      <c r="K1" s="4494"/>
      <c r="L1" s="4494"/>
      <c r="M1" s="4494"/>
      <c r="N1" s="4494"/>
      <c r="O1" s="4494"/>
      <c r="P1" s="4494"/>
      <c r="Q1" s="4494"/>
      <c r="R1" s="4494"/>
      <c r="S1" s="4494"/>
      <c r="T1" s="4494"/>
      <c r="U1" s="4494"/>
      <c r="V1" s="4494"/>
      <c r="W1" s="4494"/>
      <c r="X1" s="4494"/>
      <c r="Y1" s="4494"/>
      <c r="Z1" s="4494"/>
    </row>
    <row r="2" spans="2:26" x14ac:dyDescent="0.2">
      <c r="B2" s="5234" t="s">
        <v>2440</v>
      </c>
      <c r="C2" s="5234"/>
      <c r="D2" s="5234"/>
      <c r="E2" s="5234"/>
      <c r="F2" s="5234"/>
      <c r="G2" s="5234"/>
      <c r="H2" s="5234"/>
      <c r="I2" s="5234"/>
      <c r="J2" s="5234"/>
      <c r="K2" s="4494"/>
      <c r="L2" s="4494"/>
      <c r="M2" s="4494"/>
      <c r="N2" s="4494"/>
      <c r="O2" s="4494"/>
      <c r="P2" s="4494"/>
      <c r="Q2" s="4494"/>
      <c r="R2" s="4494"/>
      <c r="S2" s="4494"/>
      <c r="T2" s="4494"/>
      <c r="U2" s="4494"/>
      <c r="V2" s="4494"/>
      <c r="W2" s="4494"/>
      <c r="X2" s="4494"/>
      <c r="Y2" s="4494"/>
      <c r="Z2" s="4494"/>
    </row>
    <row r="3" spans="2:26" ht="13.5" thickBot="1" x14ac:dyDescent="0.25">
      <c r="B3" s="5234"/>
      <c r="C3" s="5234"/>
      <c r="D3" s="5234"/>
      <c r="E3" s="5234"/>
      <c r="F3" s="5234"/>
      <c r="G3" s="5234"/>
      <c r="H3" s="5234"/>
      <c r="I3" s="5234"/>
      <c r="J3" s="5234"/>
      <c r="K3" s="4494"/>
      <c r="L3" s="4494"/>
      <c r="M3" s="4494"/>
      <c r="N3" s="4494"/>
      <c r="O3" s="4494"/>
      <c r="P3" s="4494"/>
      <c r="Q3" s="4494"/>
      <c r="R3" s="4494"/>
      <c r="S3" s="4494"/>
      <c r="T3" s="4494"/>
      <c r="U3" s="4494"/>
      <c r="V3" s="4494"/>
      <c r="W3" s="4494"/>
      <c r="X3" s="4494"/>
      <c r="Y3" s="4494"/>
      <c r="Z3" s="4494"/>
    </row>
    <row r="4" spans="2:26" ht="20.25" customHeight="1" thickBot="1" x14ac:dyDescent="0.25">
      <c r="B4" s="8340" t="s">
        <v>199</v>
      </c>
      <c r="C4" s="8396" t="s">
        <v>2441</v>
      </c>
      <c r="D4" s="8397"/>
      <c r="E4" s="8397"/>
      <c r="F4" s="8397"/>
      <c r="G4" s="8398"/>
      <c r="H4" s="8399" t="s">
        <v>2442</v>
      </c>
      <c r="I4" s="8400"/>
      <c r="J4" s="8403" t="s">
        <v>1386</v>
      </c>
      <c r="K4" s="4494"/>
      <c r="L4" s="4494"/>
      <c r="M4" s="4494"/>
      <c r="N4" s="4494"/>
      <c r="O4" s="4494"/>
      <c r="P4" s="4494"/>
      <c r="Q4" s="4494"/>
      <c r="R4" s="4494"/>
      <c r="S4" s="4494"/>
      <c r="T4" s="4494"/>
      <c r="U4" s="4494"/>
      <c r="V4" s="4494"/>
      <c r="W4" s="4494"/>
      <c r="X4" s="4494"/>
      <c r="Y4" s="4494"/>
      <c r="Z4" s="4494"/>
    </row>
    <row r="5" spans="2:26" ht="40.5" customHeight="1" thickBot="1" x14ac:dyDescent="0.25">
      <c r="B5" s="8341"/>
      <c r="C5" s="8406" t="s">
        <v>2443</v>
      </c>
      <c r="D5" s="8408" t="s">
        <v>2444</v>
      </c>
      <c r="E5" s="8408" t="s">
        <v>2445</v>
      </c>
      <c r="F5" s="8408" t="s">
        <v>2446</v>
      </c>
      <c r="G5" s="8410" t="s">
        <v>2447</v>
      </c>
      <c r="H5" s="8401"/>
      <c r="I5" s="8402"/>
      <c r="J5" s="8404"/>
      <c r="K5" s="4494"/>
      <c r="L5" s="4494"/>
      <c r="M5" s="4494"/>
      <c r="N5" s="4494"/>
      <c r="O5" s="4494"/>
      <c r="P5" s="4494"/>
      <c r="Q5" s="4494"/>
      <c r="R5" s="4494"/>
      <c r="S5" s="4494"/>
      <c r="T5" s="4494"/>
      <c r="U5" s="4494"/>
      <c r="V5" s="4494"/>
      <c r="W5" s="4494"/>
      <c r="X5" s="4494"/>
      <c r="Y5" s="4494"/>
      <c r="Z5" s="4494"/>
    </row>
    <row r="6" spans="2:26" ht="13.5" thickBot="1" x14ac:dyDescent="0.25">
      <c r="B6" s="8342"/>
      <c r="C6" s="8407"/>
      <c r="D6" s="8409"/>
      <c r="E6" s="8409"/>
      <c r="F6" s="8409"/>
      <c r="G6" s="8411"/>
      <c r="H6" s="5372" t="s">
        <v>1</v>
      </c>
      <c r="I6" s="5373" t="s">
        <v>2360</v>
      </c>
      <c r="J6" s="8405"/>
      <c r="K6" s="4494"/>
      <c r="L6" s="4494"/>
      <c r="M6" s="4494"/>
      <c r="N6" s="4494"/>
      <c r="O6" s="4494"/>
      <c r="P6" s="4494"/>
      <c r="Q6" s="4494"/>
      <c r="R6" s="4494"/>
      <c r="S6" s="4494"/>
      <c r="T6" s="4494"/>
      <c r="U6" s="4494"/>
      <c r="V6" s="4494"/>
      <c r="W6" s="4494"/>
      <c r="X6" s="4494"/>
      <c r="Y6" s="4494"/>
      <c r="Z6" s="4494"/>
    </row>
    <row r="7" spans="2:26" ht="13.5" thickBot="1" x14ac:dyDescent="0.25">
      <c r="B7" s="5374" t="s">
        <v>173</v>
      </c>
      <c r="C7" s="5192">
        <v>229</v>
      </c>
      <c r="D7" s="5193">
        <v>3638</v>
      </c>
      <c r="E7" s="5193">
        <v>1271</v>
      </c>
      <c r="F7" s="5194">
        <v>39</v>
      </c>
      <c r="G7" s="5195">
        <v>261</v>
      </c>
      <c r="H7" s="5375">
        <v>5243</v>
      </c>
      <c r="I7" s="5376">
        <v>5438</v>
      </c>
      <c r="J7" s="5377">
        <v>3.7192447072286825</v>
      </c>
      <c r="K7" s="4494"/>
      <c r="L7" s="4494"/>
      <c r="M7" s="4494"/>
      <c r="N7" s="4494"/>
      <c r="O7" s="4494"/>
      <c r="P7" s="4494"/>
      <c r="Q7" s="4494"/>
      <c r="R7" s="4494"/>
      <c r="S7" s="4494"/>
      <c r="T7" s="4494"/>
      <c r="U7" s="4494"/>
      <c r="V7" s="4494"/>
      <c r="W7" s="4494"/>
      <c r="X7" s="4494"/>
      <c r="Y7" s="4494"/>
      <c r="Z7" s="4494"/>
    </row>
    <row r="8" spans="2:26" x14ac:dyDescent="0.2">
      <c r="B8" s="5378" t="s">
        <v>1582</v>
      </c>
      <c r="C8" s="5199">
        <v>537</v>
      </c>
      <c r="D8" s="5200">
        <v>3246</v>
      </c>
      <c r="E8" s="5200">
        <v>541</v>
      </c>
      <c r="F8" s="5201">
        <v>8</v>
      </c>
      <c r="G8" s="5202">
        <v>342</v>
      </c>
      <c r="H8" s="5379">
        <v>4270</v>
      </c>
      <c r="I8" s="5380">
        <v>4674</v>
      </c>
      <c r="J8" s="5381">
        <v>9.4613583138173425</v>
      </c>
      <c r="K8" s="4494"/>
      <c r="L8" s="4494"/>
      <c r="M8" s="4494"/>
      <c r="N8" s="4494"/>
      <c r="O8" s="4494"/>
      <c r="P8" s="4494"/>
      <c r="Q8" s="4494"/>
      <c r="R8" s="4494"/>
      <c r="S8" s="4494"/>
      <c r="T8" s="4494"/>
      <c r="U8" s="4494"/>
      <c r="V8" s="4494"/>
      <c r="W8" s="4494"/>
      <c r="X8" s="4494"/>
      <c r="Y8" s="4494"/>
      <c r="Z8" s="4494"/>
    </row>
    <row r="9" spans="2:26" x14ac:dyDescent="0.2">
      <c r="B9" s="5382" t="s">
        <v>1583</v>
      </c>
      <c r="C9" s="5206">
        <v>126</v>
      </c>
      <c r="D9" s="5207">
        <v>1288</v>
      </c>
      <c r="E9" s="5207">
        <v>460</v>
      </c>
      <c r="F9" s="5208">
        <v>9</v>
      </c>
      <c r="G9" s="5209">
        <v>180</v>
      </c>
      <c r="H9" s="5383">
        <v>1891</v>
      </c>
      <c r="I9" s="5384">
        <v>2063</v>
      </c>
      <c r="J9" s="5385">
        <v>9.0957165520888452</v>
      </c>
      <c r="K9" s="4494"/>
      <c r="L9" s="4494"/>
      <c r="M9" s="4494"/>
      <c r="N9" s="4494"/>
      <c r="O9" s="4494"/>
      <c r="P9" s="4494"/>
      <c r="Q9" s="4494"/>
      <c r="R9" s="4494"/>
      <c r="S9" s="4494"/>
      <c r="T9" s="4494"/>
      <c r="U9" s="4494"/>
      <c r="V9" s="4494"/>
      <c r="W9" s="4494"/>
      <c r="X9" s="4494"/>
      <c r="Y9" s="4494"/>
      <c r="Z9" s="4494"/>
    </row>
    <row r="10" spans="2:26" x14ac:dyDescent="0.2">
      <c r="B10" s="5382" t="s">
        <v>176</v>
      </c>
      <c r="C10" s="5206">
        <v>184</v>
      </c>
      <c r="D10" s="5207">
        <v>1595</v>
      </c>
      <c r="E10" s="5207">
        <v>467</v>
      </c>
      <c r="F10" s="5208">
        <v>559</v>
      </c>
      <c r="G10" s="5209">
        <v>69</v>
      </c>
      <c r="H10" s="5383">
        <v>2089</v>
      </c>
      <c r="I10" s="5384">
        <v>2874</v>
      </c>
      <c r="J10" s="5385">
        <v>37.577788415509815</v>
      </c>
      <c r="K10" s="4494"/>
      <c r="L10" s="4494"/>
      <c r="M10" s="4494"/>
      <c r="N10" s="4494"/>
      <c r="O10" s="4494"/>
      <c r="P10" s="4494"/>
      <c r="Q10" s="4494"/>
      <c r="R10" s="4494"/>
      <c r="S10" s="4494"/>
      <c r="T10" s="4494"/>
      <c r="U10" s="4494"/>
      <c r="V10" s="4494"/>
      <c r="W10" s="4494"/>
      <c r="X10" s="4494"/>
      <c r="Y10" s="4494"/>
      <c r="Z10" s="4494"/>
    </row>
    <row r="11" spans="2:26" ht="13.5" thickBot="1" x14ac:dyDescent="0.25">
      <c r="B11" s="5386" t="s">
        <v>177</v>
      </c>
      <c r="C11" s="5212">
        <v>120</v>
      </c>
      <c r="D11" s="5213">
        <v>1353</v>
      </c>
      <c r="E11" s="5213">
        <v>336</v>
      </c>
      <c r="F11" s="5214">
        <v>7</v>
      </c>
      <c r="G11" s="5215">
        <v>348</v>
      </c>
      <c r="H11" s="5387">
        <v>1610</v>
      </c>
      <c r="I11" s="5388">
        <v>2164</v>
      </c>
      <c r="J11" s="5389">
        <v>34.409937888198755</v>
      </c>
      <c r="K11" s="4494"/>
      <c r="L11" s="4494"/>
      <c r="M11" s="4494"/>
      <c r="N11" s="4494"/>
      <c r="O11" s="4494"/>
      <c r="P11" s="4494"/>
      <c r="Q11" s="4494"/>
      <c r="R11" s="4494"/>
      <c r="S11" s="4494"/>
      <c r="T11" s="4494"/>
      <c r="U11" s="4494"/>
      <c r="V11" s="4494"/>
      <c r="W11" s="4494"/>
      <c r="X11" s="4494"/>
      <c r="Y11" s="4494"/>
      <c r="Z11" s="4494"/>
    </row>
    <row r="12" spans="2:26" x14ac:dyDescent="0.2">
      <c r="B12" s="5378" t="s">
        <v>2417</v>
      </c>
      <c r="C12" s="5199">
        <v>99</v>
      </c>
      <c r="D12" s="5200">
        <v>888</v>
      </c>
      <c r="E12" s="5200">
        <v>157</v>
      </c>
      <c r="F12" s="5201">
        <v>6</v>
      </c>
      <c r="G12" s="5202">
        <v>149</v>
      </c>
      <c r="H12" s="5379">
        <v>892</v>
      </c>
      <c r="I12" s="5380">
        <v>1299</v>
      </c>
      <c r="J12" s="5381">
        <v>45.627802690582939</v>
      </c>
      <c r="K12" s="4494"/>
      <c r="L12" s="4494"/>
      <c r="M12" s="4494"/>
      <c r="N12" s="4494"/>
      <c r="O12" s="4494"/>
      <c r="P12" s="4494"/>
      <c r="Q12" s="4494"/>
      <c r="R12" s="4494"/>
      <c r="S12" s="4494"/>
      <c r="T12" s="4494"/>
      <c r="U12" s="4494"/>
      <c r="V12" s="4494"/>
      <c r="W12" s="4494"/>
      <c r="X12" s="4494"/>
      <c r="Y12" s="4494"/>
      <c r="Z12" s="4494"/>
    </row>
    <row r="13" spans="2:26" x14ac:dyDescent="0.2">
      <c r="B13" s="5382" t="s">
        <v>179</v>
      </c>
      <c r="C13" s="5206">
        <v>103</v>
      </c>
      <c r="D13" s="5207">
        <v>835</v>
      </c>
      <c r="E13" s="5207">
        <v>329</v>
      </c>
      <c r="F13" s="5208">
        <v>23</v>
      </c>
      <c r="G13" s="5209">
        <v>94</v>
      </c>
      <c r="H13" s="5383">
        <v>1438</v>
      </c>
      <c r="I13" s="5384">
        <v>1384</v>
      </c>
      <c r="J13" s="5385">
        <v>-3.7552155771905404</v>
      </c>
      <c r="K13" s="4494"/>
      <c r="L13" s="4494"/>
      <c r="M13" s="4494"/>
      <c r="N13" s="4494"/>
      <c r="O13" s="4494"/>
      <c r="P13" s="4494"/>
      <c r="Q13" s="4494"/>
      <c r="R13" s="4494"/>
      <c r="S13" s="4494"/>
      <c r="T13" s="4494"/>
      <c r="U13" s="4494"/>
      <c r="V13" s="4494"/>
      <c r="W13" s="4494"/>
      <c r="X13" s="4494"/>
      <c r="Y13" s="4494"/>
      <c r="Z13" s="4494"/>
    </row>
    <row r="14" spans="2:26" x14ac:dyDescent="0.2">
      <c r="B14" s="5382" t="s">
        <v>1585</v>
      </c>
      <c r="C14" s="5206">
        <v>112</v>
      </c>
      <c r="D14" s="5207">
        <v>871</v>
      </c>
      <c r="E14" s="5207">
        <v>394</v>
      </c>
      <c r="F14" s="5208">
        <v>91</v>
      </c>
      <c r="G14" s="5209">
        <v>40</v>
      </c>
      <c r="H14" s="5383">
        <v>1361</v>
      </c>
      <c r="I14" s="5384">
        <v>1508</v>
      </c>
      <c r="J14" s="5385">
        <v>10.800881704628935</v>
      </c>
      <c r="K14" s="4494"/>
      <c r="L14" s="4494"/>
      <c r="M14" s="4494"/>
      <c r="N14" s="4494"/>
      <c r="O14" s="4494"/>
      <c r="P14" s="4494"/>
      <c r="Q14" s="4494"/>
      <c r="R14" s="4494"/>
      <c r="S14" s="4494"/>
      <c r="T14" s="4494"/>
      <c r="U14" s="4494"/>
      <c r="V14" s="4494"/>
      <c r="W14" s="4494"/>
      <c r="X14" s="4494"/>
      <c r="Y14" s="4494"/>
      <c r="Z14" s="4494"/>
    </row>
    <row r="15" spans="2:26" x14ac:dyDescent="0.2">
      <c r="B15" s="5382" t="s">
        <v>181</v>
      </c>
      <c r="C15" s="5206">
        <v>123</v>
      </c>
      <c r="D15" s="5207">
        <v>633</v>
      </c>
      <c r="E15" s="5207">
        <v>136</v>
      </c>
      <c r="F15" s="5208">
        <v>4</v>
      </c>
      <c r="G15" s="5209">
        <v>70</v>
      </c>
      <c r="H15" s="5383">
        <v>819</v>
      </c>
      <c r="I15" s="5384">
        <v>966</v>
      </c>
      <c r="J15" s="5385">
        <v>17.948717948717956</v>
      </c>
      <c r="K15" s="4494"/>
      <c r="L15" s="4494"/>
      <c r="M15" s="4494"/>
      <c r="N15" s="4494"/>
      <c r="O15" s="4494"/>
      <c r="P15" s="4494"/>
      <c r="Q15" s="4494"/>
      <c r="R15" s="4494"/>
      <c r="S15" s="4494"/>
      <c r="T15" s="4494"/>
      <c r="U15" s="4494"/>
      <c r="V15" s="4494"/>
      <c r="W15" s="4494"/>
      <c r="X15" s="4494"/>
      <c r="Y15" s="4494"/>
      <c r="Z15" s="4494"/>
    </row>
    <row r="16" spans="2:26" x14ac:dyDescent="0.2">
      <c r="B16" s="5382" t="s">
        <v>1586</v>
      </c>
      <c r="C16" s="5206">
        <v>94</v>
      </c>
      <c r="D16" s="5207">
        <v>894</v>
      </c>
      <c r="E16" s="5207">
        <v>280</v>
      </c>
      <c r="F16" s="5208">
        <v>85</v>
      </c>
      <c r="G16" s="5209">
        <v>87</v>
      </c>
      <c r="H16" s="5383">
        <v>1174</v>
      </c>
      <c r="I16" s="5384">
        <v>1440</v>
      </c>
      <c r="J16" s="5385">
        <v>22.65758091993186</v>
      </c>
      <c r="K16" s="4494"/>
      <c r="L16" s="4494"/>
      <c r="M16" s="4494"/>
      <c r="N16" s="4494"/>
      <c r="O16" s="4494"/>
      <c r="P16" s="4494"/>
      <c r="Q16" s="4494"/>
      <c r="R16" s="4494"/>
      <c r="S16" s="4494"/>
      <c r="T16" s="4494"/>
      <c r="U16" s="4494"/>
      <c r="V16" s="4494"/>
      <c r="W16" s="4494"/>
      <c r="X16" s="4494"/>
      <c r="Y16" s="4494"/>
      <c r="Z16" s="4494"/>
    </row>
    <row r="17" spans="2:26" ht="13.5" thickBot="1" x14ac:dyDescent="0.25">
      <c r="B17" s="5386" t="s">
        <v>183</v>
      </c>
      <c r="C17" s="5212">
        <v>51</v>
      </c>
      <c r="D17" s="5213">
        <v>1006</v>
      </c>
      <c r="E17" s="5213">
        <v>269</v>
      </c>
      <c r="F17" s="5214">
        <v>5</v>
      </c>
      <c r="G17" s="5215">
        <v>123</v>
      </c>
      <c r="H17" s="5387">
        <v>1450</v>
      </c>
      <c r="I17" s="5388">
        <v>1454</v>
      </c>
      <c r="J17" s="5389">
        <v>0.27586206896552312</v>
      </c>
      <c r="K17" s="4494"/>
      <c r="L17" s="4494"/>
      <c r="M17" s="4494"/>
      <c r="N17" s="4494"/>
      <c r="O17" s="4494"/>
      <c r="P17" s="4494"/>
      <c r="Q17" s="4494"/>
      <c r="R17" s="4494"/>
      <c r="S17" s="4494"/>
      <c r="T17" s="4494"/>
      <c r="U17" s="4494"/>
      <c r="V17" s="4494"/>
      <c r="W17" s="4494"/>
      <c r="X17" s="4494"/>
      <c r="Y17" s="4494"/>
      <c r="Z17" s="4494"/>
    </row>
    <row r="18" spans="2:26" x14ac:dyDescent="0.2">
      <c r="B18" s="5378" t="s">
        <v>2418</v>
      </c>
      <c r="C18" s="5199">
        <v>56</v>
      </c>
      <c r="D18" s="5200">
        <v>553</v>
      </c>
      <c r="E18" s="5200">
        <v>268</v>
      </c>
      <c r="F18" s="5201">
        <v>28</v>
      </c>
      <c r="G18" s="5202">
        <v>15</v>
      </c>
      <c r="H18" s="5379">
        <v>762</v>
      </c>
      <c r="I18" s="5380">
        <v>920</v>
      </c>
      <c r="J18" s="5381">
        <v>20.734908136482929</v>
      </c>
      <c r="K18" s="4494"/>
      <c r="L18" s="4494"/>
      <c r="M18" s="4494"/>
      <c r="N18" s="4494"/>
      <c r="O18" s="4494"/>
      <c r="P18" s="4494"/>
      <c r="Q18" s="4494"/>
      <c r="R18" s="4494"/>
      <c r="S18" s="4494"/>
      <c r="T18" s="4494"/>
      <c r="U18" s="4494"/>
      <c r="V18" s="4494"/>
      <c r="W18" s="4494"/>
      <c r="X18" s="4494"/>
      <c r="Y18" s="4494"/>
      <c r="Z18" s="4494"/>
    </row>
    <row r="19" spans="2:26" x14ac:dyDescent="0.2">
      <c r="B19" s="5382" t="s">
        <v>185</v>
      </c>
      <c r="C19" s="5206">
        <v>98</v>
      </c>
      <c r="D19" s="5207">
        <v>779</v>
      </c>
      <c r="E19" s="5207">
        <v>228</v>
      </c>
      <c r="F19" s="5208">
        <v>136</v>
      </c>
      <c r="G19" s="5209">
        <v>55</v>
      </c>
      <c r="H19" s="5383">
        <v>1017</v>
      </c>
      <c r="I19" s="5384">
        <v>1296</v>
      </c>
      <c r="J19" s="5385">
        <v>27.43362831858407</v>
      </c>
      <c r="K19" s="4494"/>
      <c r="L19" s="4494"/>
      <c r="M19" s="4494"/>
      <c r="N19" s="4494"/>
      <c r="O19" s="4494"/>
      <c r="P19" s="4494"/>
      <c r="Q19" s="4494"/>
      <c r="R19" s="4494"/>
      <c r="S19" s="4494"/>
      <c r="T19" s="4494"/>
      <c r="U19" s="4494"/>
      <c r="V19" s="4494"/>
      <c r="W19" s="4494"/>
      <c r="X19" s="4494"/>
      <c r="Y19" s="4494"/>
      <c r="Z19" s="4494"/>
    </row>
    <row r="20" spans="2:26" x14ac:dyDescent="0.2">
      <c r="B20" s="5382" t="s">
        <v>1588</v>
      </c>
      <c r="C20" s="5206">
        <v>106</v>
      </c>
      <c r="D20" s="5207">
        <v>853</v>
      </c>
      <c r="E20" s="5207">
        <v>375</v>
      </c>
      <c r="F20" s="5208">
        <v>577</v>
      </c>
      <c r="G20" s="5209">
        <v>81</v>
      </c>
      <c r="H20" s="5383">
        <v>2093</v>
      </c>
      <c r="I20" s="5384">
        <v>1992</v>
      </c>
      <c r="J20" s="5385">
        <v>-4.825609173435268</v>
      </c>
      <c r="K20" s="4494"/>
      <c r="L20" s="4494"/>
      <c r="M20" s="4494"/>
      <c r="N20" s="4494"/>
      <c r="O20" s="4494"/>
      <c r="P20" s="4494"/>
      <c r="Q20" s="4494"/>
      <c r="R20" s="4494"/>
      <c r="S20" s="4494"/>
      <c r="T20" s="4494"/>
      <c r="U20" s="4494"/>
      <c r="V20" s="4494"/>
      <c r="W20" s="4494"/>
      <c r="X20" s="4494"/>
      <c r="Y20" s="4494"/>
      <c r="Z20" s="4494"/>
    </row>
    <row r="21" spans="2:26" x14ac:dyDescent="0.2">
      <c r="B21" s="5382" t="s">
        <v>1589</v>
      </c>
      <c r="C21" s="5206">
        <v>77</v>
      </c>
      <c r="D21" s="5207">
        <v>462</v>
      </c>
      <c r="E21" s="5207">
        <v>295</v>
      </c>
      <c r="F21" s="5208">
        <v>8</v>
      </c>
      <c r="G21" s="5209">
        <v>81</v>
      </c>
      <c r="H21" s="5383">
        <v>760</v>
      </c>
      <c r="I21" s="5384">
        <v>923</v>
      </c>
      <c r="J21" s="5385">
        <v>21.44736842105263</v>
      </c>
      <c r="K21" s="4494"/>
      <c r="L21" s="4494"/>
      <c r="M21" s="4494"/>
      <c r="N21" s="4494"/>
      <c r="O21" s="4494"/>
      <c r="P21" s="4494"/>
      <c r="Q21" s="4494"/>
      <c r="R21" s="4494"/>
      <c r="S21" s="4494"/>
      <c r="T21" s="4494"/>
      <c r="U21" s="4494"/>
      <c r="V21" s="4494"/>
      <c r="W21" s="4494"/>
      <c r="X21" s="4494"/>
      <c r="Y21" s="4494"/>
      <c r="Z21" s="4494"/>
    </row>
    <row r="22" spans="2:26" x14ac:dyDescent="0.2">
      <c r="B22" s="5382" t="s">
        <v>188</v>
      </c>
      <c r="C22" s="5206">
        <v>48</v>
      </c>
      <c r="D22" s="5207">
        <v>300</v>
      </c>
      <c r="E22" s="5207">
        <v>153</v>
      </c>
      <c r="F22" s="5208">
        <v>8</v>
      </c>
      <c r="G22" s="5209">
        <v>36</v>
      </c>
      <c r="H22" s="5383">
        <v>456</v>
      </c>
      <c r="I22" s="5384">
        <v>545</v>
      </c>
      <c r="J22" s="5385">
        <v>19.517543859649123</v>
      </c>
      <c r="K22" s="4494"/>
      <c r="L22" s="4494"/>
      <c r="M22" s="4494"/>
      <c r="N22" s="4494"/>
      <c r="O22" s="4494"/>
      <c r="P22" s="4494"/>
      <c r="Q22" s="4494"/>
      <c r="R22" s="4494"/>
      <c r="S22" s="4494"/>
      <c r="T22" s="4494"/>
      <c r="U22" s="4494"/>
      <c r="V22" s="4494"/>
      <c r="W22" s="4494"/>
      <c r="X22" s="4494"/>
      <c r="Y22" s="4494"/>
      <c r="Z22" s="4494"/>
    </row>
    <row r="23" spans="2:26" x14ac:dyDescent="0.2">
      <c r="B23" s="5382" t="s">
        <v>189</v>
      </c>
      <c r="C23" s="5206">
        <v>55</v>
      </c>
      <c r="D23" s="5207">
        <v>524</v>
      </c>
      <c r="E23" s="5207">
        <v>282</v>
      </c>
      <c r="F23" s="5208">
        <v>33</v>
      </c>
      <c r="G23" s="5209">
        <v>35</v>
      </c>
      <c r="H23" s="5383">
        <v>886</v>
      </c>
      <c r="I23" s="5384">
        <v>929</v>
      </c>
      <c r="J23" s="5385">
        <v>4.8532731376975278</v>
      </c>
      <c r="K23" s="4494"/>
      <c r="L23" s="4494"/>
      <c r="M23" s="4494"/>
      <c r="N23" s="4494"/>
      <c r="O23" s="4494"/>
      <c r="P23" s="4494"/>
      <c r="Q23" s="4494"/>
      <c r="R23" s="4494"/>
      <c r="S23" s="4494"/>
      <c r="T23" s="4494"/>
      <c r="U23" s="4494"/>
      <c r="V23" s="4494"/>
      <c r="W23" s="4494"/>
      <c r="X23" s="4494"/>
      <c r="Y23" s="4494"/>
      <c r="Z23" s="4494"/>
    </row>
    <row r="24" spans="2:26" x14ac:dyDescent="0.2">
      <c r="B24" s="5382" t="s">
        <v>1590</v>
      </c>
      <c r="C24" s="5206">
        <v>67</v>
      </c>
      <c r="D24" s="5207">
        <v>414</v>
      </c>
      <c r="E24" s="5207">
        <v>174</v>
      </c>
      <c r="F24" s="5208">
        <v>15</v>
      </c>
      <c r="G24" s="5209">
        <v>30</v>
      </c>
      <c r="H24" s="5383">
        <v>525</v>
      </c>
      <c r="I24" s="5384">
        <v>700</v>
      </c>
      <c r="J24" s="5385">
        <v>33.333333333333314</v>
      </c>
      <c r="K24" s="4494"/>
      <c r="L24" s="4494"/>
      <c r="M24" s="4494"/>
      <c r="N24" s="4494"/>
      <c r="O24" s="4494"/>
      <c r="P24" s="4494"/>
      <c r="Q24" s="4494"/>
      <c r="R24" s="4494"/>
      <c r="S24" s="4494"/>
      <c r="T24" s="4494"/>
      <c r="U24" s="4494"/>
      <c r="V24" s="4494"/>
      <c r="W24" s="4494"/>
      <c r="X24" s="4494"/>
      <c r="Y24" s="4494"/>
      <c r="Z24" s="4494"/>
    </row>
    <row r="25" spans="2:26" x14ac:dyDescent="0.2">
      <c r="B25" s="5382" t="s">
        <v>191</v>
      </c>
      <c r="C25" s="5206">
        <v>154</v>
      </c>
      <c r="D25" s="5207">
        <v>1005</v>
      </c>
      <c r="E25" s="5207">
        <v>508</v>
      </c>
      <c r="F25" s="5208">
        <v>205</v>
      </c>
      <c r="G25" s="5209">
        <v>104</v>
      </c>
      <c r="H25" s="5383">
        <v>1804</v>
      </c>
      <c r="I25" s="5384">
        <v>1976</v>
      </c>
      <c r="J25" s="5385">
        <v>9.5343680709534482</v>
      </c>
      <c r="K25" s="4494"/>
      <c r="L25" s="4494"/>
      <c r="M25" s="4494"/>
      <c r="N25" s="4494"/>
      <c r="O25" s="4494"/>
      <c r="P25" s="4494"/>
      <c r="Q25" s="4494"/>
      <c r="R25" s="4494"/>
      <c r="S25" s="4494"/>
      <c r="T25" s="4494"/>
      <c r="U25" s="4494"/>
      <c r="V25" s="4494"/>
      <c r="W25" s="4494"/>
      <c r="X25" s="4494"/>
      <c r="Y25" s="4494"/>
      <c r="Z25" s="4494"/>
    </row>
    <row r="26" spans="2:26" x14ac:dyDescent="0.2">
      <c r="B26" s="5390" t="s">
        <v>2419</v>
      </c>
      <c r="C26" s="5222">
        <v>103</v>
      </c>
      <c r="D26" s="5220">
        <v>615</v>
      </c>
      <c r="E26" s="5220">
        <v>237</v>
      </c>
      <c r="F26" s="5221">
        <v>526</v>
      </c>
      <c r="G26" s="5223">
        <v>165</v>
      </c>
      <c r="H26" s="5391">
        <v>1482</v>
      </c>
      <c r="I26" s="5392">
        <v>1646</v>
      </c>
      <c r="J26" s="5393">
        <v>11.06612685560053</v>
      </c>
      <c r="K26" s="4494"/>
      <c r="L26" s="4494"/>
      <c r="M26" s="4494"/>
      <c r="N26" s="4494"/>
      <c r="O26" s="4494"/>
      <c r="P26" s="4494"/>
      <c r="Q26" s="4494"/>
      <c r="R26" s="4494"/>
      <c r="S26" s="4494"/>
      <c r="T26" s="4494"/>
      <c r="U26" s="4494"/>
      <c r="V26" s="4494"/>
      <c r="W26" s="4494"/>
      <c r="X26" s="4494"/>
      <c r="Y26" s="4494"/>
      <c r="Z26" s="4494"/>
    </row>
    <row r="27" spans="2:26" ht="13.5" thickBot="1" x14ac:dyDescent="0.25">
      <c r="B27" s="5224" t="s">
        <v>2420</v>
      </c>
      <c r="C27" s="5222">
        <v>1</v>
      </c>
      <c r="D27" s="5213">
        <v>23</v>
      </c>
      <c r="E27" s="5213">
        <v>15</v>
      </c>
      <c r="F27" s="5214">
        <v>0</v>
      </c>
      <c r="G27" s="5214">
        <v>29</v>
      </c>
      <c r="H27" s="5387">
        <v>0</v>
      </c>
      <c r="I27" s="5392">
        <v>68</v>
      </c>
      <c r="J27" s="5393"/>
      <c r="K27" s="4494"/>
      <c r="L27" s="4494"/>
      <c r="M27" s="4494"/>
      <c r="N27" s="4494"/>
      <c r="O27" s="4494"/>
      <c r="P27" s="4494"/>
      <c r="Q27" s="4494"/>
      <c r="R27" s="4494"/>
      <c r="S27" s="4494"/>
      <c r="T27" s="4494"/>
      <c r="U27" s="4494"/>
      <c r="V27" s="4494"/>
      <c r="W27" s="4494"/>
      <c r="X27" s="4494"/>
      <c r="Y27" s="4494"/>
      <c r="Z27" s="4494"/>
    </row>
    <row r="28" spans="2:26" ht="13.5" thickBot="1" x14ac:dyDescent="0.25">
      <c r="B28" s="5394" t="s">
        <v>14</v>
      </c>
      <c r="C28" s="5395">
        <v>2543</v>
      </c>
      <c r="D28" s="5396">
        <v>21775</v>
      </c>
      <c r="E28" s="5396">
        <v>7175</v>
      </c>
      <c r="F28" s="5397">
        <v>2372</v>
      </c>
      <c r="G28" s="5397">
        <v>2394</v>
      </c>
      <c r="H28" s="5398">
        <v>32022</v>
      </c>
      <c r="I28" s="5399">
        <v>36259</v>
      </c>
      <c r="J28" s="5377">
        <v>13.231528324277051</v>
      </c>
      <c r="K28" s="4494"/>
      <c r="L28" s="4494"/>
      <c r="M28" s="4494"/>
      <c r="N28" s="4494"/>
      <c r="O28" s="4494"/>
      <c r="P28" s="4494"/>
      <c r="Q28" s="4494"/>
      <c r="R28" s="4494"/>
      <c r="S28" s="4494"/>
      <c r="T28" s="4494"/>
      <c r="U28" s="4494"/>
      <c r="V28" s="4494"/>
      <c r="W28" s="4494"/>
      <c r="X28" s="4494"/>
      <c r="Y28" s="4494"/>
      <c r="Z28" s="4494"/>
    </row>
    <row r="29" spans="2:26" x14ac:dyDescent="0.2">
      <c r="K29" s="4494"/>
      <c r="L29" s="4494"/>
      <c r="M29" s="4494"/>
      <c r="N29" s="4494"/>
      <c r="O29" s="4494"/>
      <c r="P29" s="4494"/>
      <c r="Q29" s="4494"/>
      <c r="R29" s="4494"/>
      <c r="S29" s="4494"/>
      <c r="T29" s="4494"/>
      <c r="U29" s="4494"/>
      <c r="V29" s="4494"/>
      <c r="W29" s="4494"/>
      <c r="X29" s="4494"/>
      <c r="Y29" s="4494"/>
      <c r="Z29" s="4494"/>
    </row>
    <row r="30" spans="2:26" ht="13.5" customHeight="1" x14ac:dyDescent="0.2">
      <c r="E30" s="5400"/>
      <c r="I30" s="5401"/>
      <c r="K30" s="5402" t="s">
        <v>2448</v>
      </c>
      <c r="L30" s="5403"/>
      <c r="M30" s="5403"/>
      <c r="N30" s="5403"/>
      <c r="O30" s="5403"/>
      <c r="P30" s="5403"/>
      <c r="Q30" s="5403"/>
      <c r="R30" s="5403"/>
      <c r="S30" s="4494"/>
      <c r="T30" s="4494"/>
      <c r="U30" s="4494"/>
      <c r="V30" s="4494"/>
      <c r="W30" s="4494"/>
      <c r="X30" s="4494"/>
      <c r="Y30" s="4494"/>
      <c r="Z30" s="4494"/>
    </row>
    <row r="31" spans="2:26" ht="13.5" customHeight="1" thickBot="1" x14ac:dyDescent="0.25">
      <c r="E31" s="5400"/>
      <c r="I31" s="5401"/>
      <c r="K31" s="5402"/>
      <c r="L31" s="5403"/>
      <c r="M31" s="5403"/>
      <c r="N31" s="5403"/>
      <c r="O31" s="5403"/>
      <c r="P31" s="5403"/>
      <c r="Q31" s="5403"/>
      <c r="R31" s="5403"/>
      <c r="S31" s="4494"/>
      <c r="T31" s="4494"/>
      <c r="U31" s="4494"/>
      <c r="V31" s="4494"/>
      <c r="W31" s="4494"/>
      <c r="X31" s="4494"/>
      <c r="Y31" s="4494"/>
      <c r="Z31" s="4494"/>
    </row>
    <row r="32" spans="2:26" x14ac:dyDescent="0.2">
      <c r="K32" s="8373" t="s">
        <v>199</v>
      </c>
      <c r="L32" s="8376" t="s">
        <v>2449</v>
      </c>
      <c r="M32" s="8310"/>
      <c r="N32" s="8310"/>
      <c r="O32" s="8310"/>
      <c r="P32" s="8311"/>
      <c r="Q32" s="8377" t="s">
        <v>2450</v>
      </c>
      <c r="R32" s="8380" t="s">
        <v>2451</v>
      </c>
    </row>
    <row r="33" spans="11:18" x14ac:dyDescent="0.2">
      <c r="K33" s="8374"/>
      <c r="L33" s="8383" t="s">
        <v>2452</v>
      </c>
      <c r="M33" s="5404" t="s">
        <v>2453</v>
      </c>
      <c r="N33" s="5405"/>
      <c r="O33" s="5405"/>
      <c r="P33" s="5406"/>
      <c r="Q33" s="8378"/>
      <c r="R33" s="8381"/>
    </row>
    <row r="34" spans="11:18" ht="68.25" thickBot="1" x14ac:dyDescent="0.25">
      <c r="K34" s="8375"/>
      <c r="L34" s="8384"/>
      <c r="M34" s="5407" t="s">
        <v>2454</v>
      </c>
      <c r="N34" s="5408" t="s">
        <v>2455</v>
      </c>
      <c r="O34" s="5407" t="s">
        <v>2456</v>
      </c>
      <c r="P34" s="5409" t="s">
        <v>2457</v>
      </c>
      <c r="Q34" s="8379"/>
      <c r="R34" s="8382"/>
    </row>
    <row r="35" spans="11:18" ht="13.5" thickBot="1" x14ac:dyDescent="0.25">
      <c r="K35" s="5240" t="s">
        <v>173</v>
      </c>
      <c r="L35" s="5410">
        <v>10770</v>
      </c>
      <c r="M35" s="5411">
        <v>1204</v>
      </c>
      <c r="N35" s="5412">
        <v>11.179201485608171</v>
      </c>
      <c r="O35" s="5411">
        <v>1137</v>
      </c>
      <c r="P35" s="5413">
        <v>10.557103064066853</v>
      </c>
      <c r="Q35" s="5414">
        <v>5438</v>
      </c>
      <c r="R35" s="5246">
        <v>4.5166112956810629</v>
      </c>
    </row>
    <row r="36" spans="11:18" x14ac:dyDescent="0.2">
      <c r="K36" s="4672" t="s">
        <v>174</v>
      </c>
      <c r="L36" s="5415">
        <v>1442</v>
      </c>
      <c r="M36" s="5416">
        <v>112</v>
      </c>
      <c r="N36" s="5417">
        <v>7.7669902912621351</v>
      </c>
      <c r="O36" s="5416">
        <v>108</v>
      </c>
      <c r="P36" s="5418">
        <v>7.4895977808599161</v>
      </c>
      <c r="Q36" s="5419">
        <v>4674</v>
      </c>
      <c r="R36" s="5253">
        <v>41.732142857142854</v>
      </c>
    </row>
    <row r="37" spans="11:18" x14ac:dyDescent="0.2">
      <c r="K37" s="4678" t="s">
        <v>175</v>
      </c>
      <c r="L37" s="5420">
        <v>4890</v>
      </c>
      <c r="M37" s="5421">
        <v>387</v>
      </c>
      <c r="N37" s="5422">
        <v>7.9141104294478533</v>
      </c>
      <c r="O37" s="5421">
        <v>365</v>
      </c>
      <c r="P37" s="5423">
        <v>7.4642126789366046</v>
      </c>
      <c r="Q37" s="5424">
        <v>2063</v>
      </c>
      <c r="R37" s="5260">
        <v>5.3307493540051683</v>
      </c>
    </row>
    <row r="38" spans="11:18" x14ac:dyDescent="0.2">
      <c r="K38" s="4678" t="s">
        <v>176</v>
      </c>
      <c r="L38" s="5420">
        <v>3015</v>
      </c>
      <c r="M38" s="5421">
        <v>262</v>
      </c>
      <c r="N38" s="5422">
        <v>8.6898839137645112</v>
      </c>
      <c r="O38" s="5421">
        <v>240</v>
      </c>
      <c r="P38" s="5423">
        <v>7.9601990049751246</v>
      </c>
      <c r="Q38" s="5424">
        <v>2874</v>
      </c>
      <c r="R38" s="5260">
        <v>10.969465648854962</v>
      </c>
    </row>
    <row r="39" spans="11:18" ht="13.5" thickBot="1" x14ac:dyDescent="0.25">
      <c r="K39" s="5019" t="s">
        <v>177</v>
      </c>
      <c r="L39" s="5425">
        <v>2422</v>
      </c>
      <c r="M39" s="5426">
        <v>243</v>
      </c>
      <c r="N39" s="5427">
        <v>10.033030553261767</v>
      </c>
      <c r="O39" s="5426">
        <v>233</v>
      </c>
      <c r="P39" s="5428">
        <v>9.6201486374896774</v>
      </c>
      <c r="Q39" s="5429">
        <v>2164</v>
      </c>
      <c r="R39" s="5277">
        <v>8.905349794238683</v>
      </c>
    </row>
    <row r="40" spans="11:18" x14ac:dyDescent="0.2">
      <c r="K40" s="4672" t="s">
        <v>2417</v>
      </c>
      <c r="L40" s="5415">
        <v>1014</v>
      </c>
      <c r="M40" s="5416">
        <v>97</v>
      </c>
      <c r="N40" s="5417">
        <v>9.5660749506903358</v>
      </c>
      <c r="O40" s="5416">
        <v>93</v>
      </c>
      <c r="P40" s="5418">
        <v>9.1715976331360949</v>
      </c>
      <c r="Q40" s="5430">
        <v>1299</v>
      </c>
      <c r="R40" s="5253">
        <v>13.391752577319588</v>
      </c>
    </row>
    <row r="41" spans="11:18" x14ac:dyDescent="0.2">
      <c r="K41" s="4678" t="s">
        <v>179</v>
      </c>
      <c r="L41" s="5420">
        <v>1271</v>
      </c>
      <c r="M41" s="5421">
        <v>149</v>
      </c>
      <c r="N41" s="5422">
        <v>11.723052714398111</v>
      </c>
      <c r="O41" s="5421">
        <v>143</v>
      </c>
      <c r="P41" s="5423">
        <v>11.25098347757671</v>
      </c>
      <c r="Q41" s="5431">
        <v>1384</v>
      </c>
      <c r="R41" s="5260">
        <v>9.2885906040268456</v>
      </c>
    </row>
    <row r="42" spans="11:18" x14ac:dyDescent="0.2">
      <c r="K42" s="4678" t="s">
        <v>1585</v>
      </c>
      <c r="L42" s="5420">
        <v>4096</v>
      </c>
      <c r="M42" s="5421">
        <v>350</v>
      </c>
      <c r="N42" s="5422">
        <v>8.544921875</v>
      </c>
      <c r="O42" s="5421">
        <v>323</v>
      </c>
      <c r="P42" s="5423">
        <v>7.8857421875</v>
      </c>
      <c r="Q42" s="5431">
        <v>1508</v>
      </c>
      <c r="R42" s="5260">
        <v>4.3085714285714287</v>
      </c>
    </row>
    <row r="43" spans="11:18" x14ac:dyDescent="0.2">
      <c r="K43" s="4678" t="s">
        <v>181</v>
      </c>
      <c r="L43" s="5420">
        <v>2386</v>
      </c>
      <c r="M43" s="5421">
        <v>241</v>
      </c>
      <c r="N43" s="5422">
        <v>10.100586756077117</v>
      </c>
      <c r="O43" s="5421">
        <v>228</v>
      </c>
      <c r="P43" s="5423">
        <v>9.5557418273260684</v>
      </c>
      <c r="Q43" s="5431">
        <v>966</v>
      </c>
      <c r="R43" s="5260">
        <v>4.008298755186722</v>
      </c>
    </row>
    <row r="44" spans="11:18" x14ac:dyDescent="0.2">
      <c r="K44" s="4678" t="s">
        <v>1586</v>
      </c>
      <c r="L44" s="5420">
        <v>1733</v>
      </c>
      <c r="M44" s="5421">
        <v>155</v>
      </c>
      <c r="N44" s="5422">
        <v>8.9440276976341604</v>
      </c>
      <c r="O44" s="5421">
        <v>146</v>
      </c>
      <c r="P44" s="5423">
        <v>8.4246970571263713</v>
      </c>
      <c r="Q44" s="5431">
        <v>1440</v>
      </c>
      <c r="R44" s="5260">
        <v>9.2903225806451619</v>
      </c>
    </row>
    <row r="45" spans="11:18" ht="13.5" thickBot="1" x14ac:dyDescent="0.25">
      <c r="K45" s="5019" t="s">
        <v>183</v>
      </c>
      <c r="L45" s="5425">
        <v>2862</v>
      </c>
      <c r="M45" s="5426">
        <v>222</v>
      </c>
      <c r="N45" s="5427">
        <v>7.7568134171907763</v>
      </c>
      <c r="O45" s="5426">
        <v>202</v>
      </c>
      <c r="P45" s="5428">
        <v>7.0580013976240394</v>
      </c>
      <c r="Q45" s="5432">
        <v>1454</v>
      </c>
      <c r="R45" s="5277">
        <v>6.5495495495495497</v>
      </c>
    </row>
    <row r="46" spans="11:18" x14ac:dyDescent="0.2">
      <c r="K46" s="4672" t="s">
        <v>2418</v>
      </c>
      <c r="L46" s="5433">
        <v>997</v>
      </c>
      <c r="M46" s="5416">
        <v>154</v>
      </c>
      <c r="N46" s="5417">
        <v>15.446339017051153</v>
      </c>
      <c r="O46" s="5416">
        <v>147</v>
      </c>
      <c r="P46" s="5418">
        <v>14.744232698094283</v>
      </c>
      <c r="Q46" s="5430">
        <v>920</v>
      </c>
      <c r="R46" s="5253">
        <v>5.9740259740259738</v>
      </c>
    </row>
    <row r="47" spans="11:18" x14ac:dyDescent="0.2">
      <c r="K47" s="4678" t="s">
        <v>185</v>
      </c>
      <c r="L47" s="5420">
        <v>1493</v>
      </c>
      <c r="M47" s="5421">
        <v>169</v>
      </c>
      <c r="N47" s="5422">
        <v>11.319490957803081</v>
      </c>
      <c r="O47" s="5421">
        <v>159</v>
      </c>
      <c r="P47" s="5423">
        <v>10.649698593436034</v>
      </c>
      <c r="Q47" s="5431">
        <v>1296</v>
      </c>
      <c r="R47" s="5260">
        <v>7.668639053254438</v>
      </c>
    </row>
    <row r="48" spans="11:18" x14ac:dyDescent="0.2">
      <c r="K48" s="4678" t="s">
        <v>1588</v>
      </c>
      <c r="L48" s="5420">
        <v>1492</v>
      </c>
      <c r="M48" s="5421">
        <v>186</v>
      </c>
      <c r="N48" s="5422">
        <v>12.466487935656836</v>
      </c>
      <c r="O48" s="5421">
        <v>178</v>
      </c>
      <c r="P48" s="5423">
        <v>11.930294906166219</v>
      </c>
      <c r="Q48" s="5431">
        <v>1992</v>
      </c>
      <c r="R48" s="5260">
        <v>10.709677419354838</v>
      </c>
    </row>
    <row r="49" spans="11:20" x14ac:dyDescent="0.2">
      <c r="K49" s="4678" t="s">
        <v>187</v>
      </c>
      <c r="L49" s="5420">
        <v>955</v>
      </c>
      <c r="M49" s="5421">
        <v>151</v>
      </c>
      <c r="N49" s="5422">
        <v>15.811518324607329</v>
      </c>
      <c r="O49" s="5421">
        <v>140</v>
      </c>
      <c r="P49" s="5423">
        <v>14.659685863874344</v>
      </c>
      <c r="Q49" s="5431">
        <v>923</v>
      </c>
      <c r="R49" s="5260">
        <v>6.112582781456954</v>
      </c>
    </row>
    <row r="50" spans="11:20" x14ac:dyDescent="0.2">
      <c r="K50" s="4678" t="s">
        <v>188</v>
      </c>
      <c r="L50" s="5420">
        <v>1451</v>
      </c>
      <c r="M50" s="5421">
        <v>92</v>
      </c>
      <c r="N50" s="5422">
        <v>6.3404548587181253</v>
      </c>
      <c r="O50" s="5421">
        <v>91</v>
      </c>
      <c r="P50" s="5423">
        <v>6.2715368711233639</v>
      </c>
      <c r="Q50" s="5431">
        <v>545</v>
      </c>
      <c r="R50" s="5260">
        <v>5.9239130434782608</v>
      </c>
    </row>
    <row r="51" spans="11:20" x14ac:dyDescent="0.2">
      <c r="K51" s="4678" t="s">
        <v>189</v>
      </c>
      <c r="L51" s="5420">
        <v>733</v>
      </c>
      <c r="M51" s="5421">
        <v>155</v>
      </c>
      <c r="N51" s="5422">
        <v>21.145975443383357</v>
      </c>
      <c r="O51" s="5421">
        <v>149</v>
      </c>
      <c r="P51" s="5423">
        <v>20.327421555252386</v>
      </c>
      <c r="Q51" s="5431">
        <v>929</v>
      </c>
      <c r="R51" s="5260">
        <v>5.9935483870967738</v>
      </c>
    </row>
    <row r="52" spans="11:20" x14ac:dyDescent="0.2">
      <c r="K52" s="4678" t="s">
        <v>190</v>
      </c>
      <c r="L52" s="5420">
        <v>747</v>
      </c>
      <c r="M52" s="5421">
        <v>110</v>
      </c>
      <c r="N52" s="5422">
        <v>14.725568942436412</v>
      </c>
      <c r="O52" s="5421">
        <v>103</v>
      </c>
      <c r="P52" s="5423">
        <v>13.788487282463185</v>
      </c>
      <c r="Q52" s="5431">
        <v>700</v>
      </c>
      <c r="R52" s="5260">
        <v>6.3636363636363633</v>
      </c>
    </row>
    <row r="53" spans="11:20" x14ac:dyDescent="0.2">
      <c r="K53" s="4678" t="s">
        <v>191</v>
      </c>
      <c r="L53" s="5420">
        <v>1929</v>
      </c>
      <c r="M53" s="5421">
        <v>301</v>
      </c>
      <c r="N53" s="5422">
        <v>15.603939865215139</v>
      </c>
      <c r="O53" s="5421">
        <v>279</v>
      </c>
      <c r="P53" s="5423">
        <v>14.463452566096425</v>
      </c>
      <c r="Q53" s="5431">
        <v>1976</v>
      </c>
      <c r="R53" s="5260">
        <v>6.5647840531561465</v>
      </c>
    </row>
    <row r="54" spans="11:20" x14ac:dyDescent="0.2">
      <c r="K54" s="4712" t="s">
        <v>1591</v>
      </c>
      <c r="L54" s="5434">
        <v>871</v>
      </c>
      <c r="M54" s="5435">
        <v>120</v>
      </c>
      <c r="N54" s="5436">
        <v>13.777267508610791</v>
      </c>
      <c r="O54" s="5435">
        <v>116</v>
      </c>
      <c r="P54" s="5437">
        <v>13.318025258323765</v>
      </c>
      <c r="Q54" s="5438">
        <v>1646</v>
      </c>
      <c r="R54" s="5268">
        <v>13.716666666666667</v>
      </c>
    </row>
    <row r="55" spans="11:20" ht="13.5" thickBot="1" x14ac:dyDescent="0.25">
      <c r="K55" s="4712" t="s">
        <v>2420</v>
      </c>
      <c r="L55" s="5425"/>
      <c r="M55" s="5426"/>
      <c r="N55" s="5427"/>
      <c r="O55" s="5426"/>
      <c r="P55" s="5428"/>
      <c r="Q55" s="5439">
        <v>68</v>
      </c>
      <c r="R55" s="5277"/>
    </row>
    <row r="56" spans="11:20" ht="13.5" thickBot="1" x14ac:dyDescent="0.25">
      <c r="K56" s="5114" t="s">
        <v>14</v>
      </c>
      <c r="L56" s="4842">
        <v>46569</v>
      </c>
      <c r="M56" s="4932">
        <v>4860</v>
      </c>
      <c r="N56" s="5440">
        <v>10.436127037299491</v>
      </c>
      <c r="O56" s="4932">
        <v>4580</v>
      </c>
      <c r="P56" s="5441">
        <v>9.834868689471536</v>
      </c>
      <c r="Q56" s="5442">
        <v>36259</v>
      </c>
      <c r="R56" s="5308">
        <v>7.4606995884773664</v>
      </c>
    </row>
    <row r="57" spans="11:20" x14ac:dyDescent="0.2">
      <c r="K57" s="4494"/>
      <c r="L57" s="4494"/>
      <c r="M57" s="4494"/>
      <c r="N57" s="4494"/>
      <c r="O57" s="4494"/>
      <c r="P57" s="4494"/>
      <c r="Q57" s="4494"/>
      <c r="R57" s="4494"/>
      <c r="S57" s="4494"/>
    </row>
    <row r="58" spans="11:20" x14ac:dyDescent="0.2">
      <c r="K58" s="5443" t="s">
        <v>2458</v>
      </c>
      <c r="L58" s="5443"/>
      <c r="M58" s="5443"/>
      <c r="N58" s="5443"/>
      <c r="O58" s="5443"/>
      <c r="P58" s="5443"/>
      <c r="Q58" s="5443"/>
      <c r="R58" s="5443"/>
      <c r="S58" s="5443"/>
      <c r="T58" s="5443"/>
    </row>
    <row r="59" spans="11:20" ht="13.5" thickBot="1" x14ac:dyDescent="0.25">
      <c r="K59" s="4494"/>
      <c r="L59" s="4494"/>
      <c r="M59" s="4494"/>
      <c r="N59" s="4494"/>
      <c r="O59" s="4494"/>
      <c r="P59" s="4494"/>
      <c r="Q59" s="4494"/>
      <c r="R59" s="4494"/>
      <c r="S59" s="4494"/>
    </row>
    <row r="60" spans="11:20" x14ac:dyDescent="0.2">
      <c r="K60" s="8385" t="s">
        <v>199</v>
      </c>
      <c r="L60" s="8388" t="s">
        <v>2449</v>
      </c>
      <c r="M60" s="8389"/>
      <c r="N60" s="8389"/>
      <c r="O60" s="8389"/>
      <c r="P60" s="8390"/>
      <c r="Q60" s="8391" t="s">
        <v>2450</v>
      </c>
      <c r="R60" s="8380" t="s">
        <v>2451</v>
      </c>
    </row>
    <row r="61" spans="11:20" x14ac:dyDescent="0.2">
      <c r="K61" s="8386"/>
      <c r="L61" s="8394" t="s">
        <v>2459</v>
      </c>
      <c r="M61" s="5444" t="s">
        <v>2453</v>
      </c>
      <c r="N61" s="5445"/>
      <c r="O61" s="5445"/>
      <c r="P61" s="5446"/>
      <c r="Q61" s="8392"/>
      <c r="R61" s="8381"/>
    </row>
    <row r="62" spans="11:20" ht="68.25" thickBot="1" x14ac:dyDescent="0.25">
      <c r="K62" s="8387"/>
      <c r="L62" s="8395"/>
      <c r="M62" s="5408" t="s">
        <v>2454</v>
      </c>
      <c r="N62" s="5408" t="s">
        <v>2455</v>
      </c>
      <c r="O62" s="5408" t="s">
        <v>2456</v>
      </c>
      <c r="P62" s="5409" t="s">
        <v>2457</v>
      </c>
      <c r="Q62" s="8393"/>
      <c r="R62" s="8382"/>
    </row>
    <row r="63" spans="11:20" x14ac:dyDescent="0.2">
      <c r="K63" s="5081" t="s">
        <v>173</v>
      </c>
      <c r="L63" s="5279">
        <v>10770</v>
      </c>
      <c r="M63" s="5447">
        <v>1204</v>
      </c>
      <c r="N63" s="5448">
        <v>11.179201485608171</v>
      </c>
      <c r="O63" s="5447">
        <v>1137</v>
      </c>
      <c r="P63" s="5449">
        <v>10.557103064066853</v>
      </c>
      <c r="Q63" s="5450">
        <v>5438</v>
      </c>
      <c r="R63" s="5272">
        <v>4.5166112956810629</v>
      </c>
    </row>
    <row r="64" spans="11:20" x14ac:dyDescent="0.2">
      <c r="K64" s="4678" t="s">
        <v>174</v>
      </c>
      <c r="L64" s="5255">
        <v>1442</v>
      </c>
      <c r="M64" s="5421">
        <v>112</v>
      </c>
      <c r="N64" s="5422">
        <v>7.7669902912621351</v>
      </c>
      <c r="O64" s="5421">
        <v>108</v>
      </c>
      <c r="P64" s="5423">
        <v>7.4895977808599161</v>
      </c>
      <c r="Q64" s="5431">
        <v>4674</v>
      </c>
      <c r="R64" s="5260">
        <v>41.732142857142854</v>
      </c>
    </row>
    <row r="65" spans="11:18" x14ac:dyDescent="0.2">
      <c r="K65" s="4678" t="s">
        <v>176</v>
      </c>
      <c r="L65" s="5255">
        <v>3015</v>
      </c>
      <c r="M65" s="5421">
        <v>262</v>
      </c>
      <c r="N65" s="5422">
        <v>8.6898839137645112</v>
      </c>
      <c r="O65" s="5421">
        <v>240</v>
      </c>
      <c r="P65" s="5423">
        <v>7.9601990049751246</v>
      </c>
      <c r="Q65" s="5431">
        <v>2874</v>
      </c>
      <c r="R65" s="5260">
        <v>10.969465648854962</v>
      </c>
    </row>
    <row r="66" spans="11:18" x14ac:dyDescent="0.2">
      <c r="K66" s="4678" t="s">
        <v>177</v>
      </c>
      <c r="L66" s="5255">
        <v>2422</v>
      </c>
      <c r="M66" s="5421">
        <v>243</v>
      </c>
      <c r="N66" s="5422">
        <v>10.033030553261767</v>
      </c>
      <c r="O66" s="5421">
        <v>233</v>
      </c>
      <c r="P66" s="5423">
        <v>9.6201486374896774</v>
      </c>
      <c r="Q66" s="5431">
        <v>2164</v>
      </c>
      <c r="R66" s="5260">
        <v>8.905349794238683</v>
      </c>
    </row>
    <row r="67" spans="11:18" x14ac:dyDescent="0.2">
      <c r="K67" s="4678" t="s">
        <v>175</v>
      </c>
      <c r="L67" s="5255">
        <v>4890</v>
      </c>
      <c r="M67" s="5421">
        <v>387</v>
      </c>
      <c r="N67" s="5422">
        <v>7.9141104294478533</v>
      </c>
      <c r="O67" s="5421">
        <v>365</v>
      </c>
      <c r="P67" s="5423">
        <v>7.4642126789366046</v>
      </c>
      <c r="Q67" s="5431">
        <v>2063</v>
      </c>
      <c r="R67" s="5260">
        <v>5.3307493540051683</v>
      </c>
    </row>
    <row r="68" spans="11:18" x14ac:dyDescent="0.2">
      <c r="K68" s="4678" t="s">
        <v>1588</v>
      </c>
      <c r="L68" s="5255">
        <v>1492</v>
      </c>
      <c r="M68" s="5421">
        <v>186</v>
      </c>
      <c r="N68" s="5422">
        <v>12.466487935656836</v>
      </c>
      <c r="O68" s="5421">
        <v>178</v>
      </c>
      <c r="P68" s="5423">
        <v>11.930294906166219</v>
      </c>
      <c r="Q68" s="5431">
        <v>1992</v>
      </c>
      <c r="R68" s="5260">
        <v>10.709677419354838</v>
      </c>
    </row>
    <row r="69" spans="11:18" x14ac:dyDescent="0.2">
      <c r="K69" s="4678" t="s">
        <v>191</v>
      </c>
      <c r="L69" s="5255">
        <v>1929</v>
      </c>
      <c r="M69" s="5421">
        <v>301</v>
      </c>
      <c r="N69" s="5422">
        <v>15.603939865215139</v>
      </c>
      <c r="O69" s="5421">
        <v>279</v>
      </c>
      <c r="P69" s="5423">
        <v>14.463452566096425</v>
      </c>
      <c r="Q69" s="5431">
        <v>1976</v>
      </c>
      <c r="R69" s="5260">
        <v>6.5647840531561465</v>
      </c>
    </row>
    <row r="70" spans="11:18" x14ac:dyDescent="0.2">
      <c r="K70" s="4678" t="s">
        <v>1591</v>
      </c>
      <c r="L70" s="5255">
        <v>871</v>
      </c>
      <c r="M70" s="5421">
        <v>120</v>
      </c>
      <c r="N70" s="5422">
        <v>13.777267508610791</v>
      </c>
      <c r="O70" s="5421">
        <v>116</v>
      </c>
      <c r="P70" s="5423">
        <v>13.318025258323765</v>
      </c>
      <c r="Q70" s="5431">
        <v>1646</v>
      </c>
      <c r="R70" s="5260">
        <v>13.716666666666667</v>
      </c>
    </row>
    <row r="71" spans="11:18" x14ac:dyDescent="0.2">
      <c r="K71" s="4678" t="s">
        <v>1585</v>
      </c>
      <c r="L71" s="5255">
        <v>4096</v>
      </c>
      <c r="M71" s="5421">
        <v>350</v>
      </c>
      <c r="N71" s="5422">
        <v>8.544921875</v>
      </c>
      <c r="O71" s="5421">
        <v>323</v>
      </c>
      <c r="P71" s="5423">
        <v>7.8857421875</v>
      </c>
      <c r="Q71" s="5431">
        <v>1508</v>
      </c>
      <c r="R71" s="5260">
        <v>4.3085714285714287</v>
      </c>
    </row>
    <row r="72" spans="11:18" x14ac:dyDescent="0.2">
      <c r="K72" s="4678" t="s">
        <v>183</v>
      </c>
      <c r="L72" s="5255">
        <v>2862</v>
      </c>
      <c r="M72" s="5421">
        <v>222</v>
      </c>
      <c r="N72" s="5422">
        <v>7.7568134171907763</v>
      </c>
      <c r="O72" s="5421">
        <v>202</v>
      </c>
      <c r="P72" s="5423">
        <v>7.0580013976240394</v>
      </c>
      <c r="Q72" s="5431">
        <v>1454</v>
      </c>
      <c r="R72" s="5260">
        <v>6.5495495495495497</v>
      </c>
    </row>
    <row r="73" spans="11:18" x14ac:dyDescent="0.2">
      <c r="K73" s="4678" t="s">
        <v>1586</v>
      </c>
      <c r="L73" s="5255">
        <v>1733</v>
      </c>
      <c r="M73" s="5421">
        <v>155</v>
      </c>
      <c r="N73" s="5422">
        <v>8.9440276976341604</v>
      </c>
      <c r="O73" s="5421">
        <v>146</v>
      </c>
      <c r="P73" s="5423">
        <v>8.4246970571263713</v>
      </c>
      <c r="Q73" s="5431">
        <v>1440</v>
      </c>
      <c r="R73" s="5260">
        <v>9.2903225806451619</v>
      </c>
    </row>
    <row r="74" spans="11:18" x14ac:dyDescent="0.2">
      <c r="K74" s="4678" t="s">
        <v>179</v>
      </c>
      <c r="L74" s="5255">
        <v>1271</v>
      </c>
      <c r="M74" s="5421">
        <v>149</v>
      </c>
      <c r="N74" s="5422">
        <v>11.723052714398111</v>
      </c>
      <c r="O74" s="5421">
        <v>143</v>
      </c>
      <c r="P74" s="5423">
        <v>11.25098347757671</v>
      </c>
      <c r="Q74" s="5431">
        <v>1384</v>
      </c>
      <c r="R74" s="5260">
        <v>9.2885906040268456</v>
      </c>
    </row>
    <row r="75" spans="11:18" x14ac:dyDescent="0.2">
      <c r="K75" s="4678" t="s">
        <v>2417</v>
      </c>
      <c r="L75" s="5255">
        <v>1014</v>
      </c>
      <c r="M75" s="5421">
        <v>97</v>
      </c>
      <c r="N75" s="5422">
        <v>9.5660749506903358</v>
      </c>
      <c r="O75" s="5421">
        <v>93</v>
      </c>
      <c r="P75" s="5423">
        <v>9.1715976331360949</v>
      </c>
      <c r="Q75" s="5431">
        <v>1299</v>
      </c>
      <c r="R75" s="5260">
        <v>13.391752577319588</v>
      </c>
    </row>
    <row r="76" spans="11:18" x14ac:dyDescent="0.2">
      <c r="K76" s="4678" t="s">
        <v>185</v>
      </c>
      <c r="L76" s="5255">
        <v>1493</v>
      </c>
      <c r="M76" s="5421">
        <v>169</v>
      </c>
      <c r="N76" s="5422">
        <v>11.319490957803081</v>
      </c>
      <c r="O76" s="5421">
        <v>159</v>
      </c>
      <c r="P76" s="5423">
        <v>10.649698593436034</v>
      </c>
      <c r="Q76" s="5431">
        <v>1296</v>
      </c>
      <c r="R76" s="5260">
        <v>7.668639053254438</v>
      </c>
    </row>
    <row r="77" spans="11:18" x14ac:dyDescent="0.2">
      <c r="K77" s="4678" t="s">
        <v>181</v>
      </c>
      <c r="L77" s="5255">
        <v>2386</v>
      </c>
      <c r="M77" s="5421">
        <v>241</v>
      </c>
      <c r="N77" s="5422">
        <v>10.100586756077117</v>
      </c>
      <c r="O77" s="5421">
        <v>228</v>
      </c>
      <c r="P77" s="5423">
        <v>9.5557418273260684</v>
      </c>
      <c r="Q77" s="5431">
        <v>966</v>
      </c>
      <c r="R77" s="5260">
        <v>4.008298755186722</v>
      </c>
    </row>
    <row r="78" spans="11:18" x14ac:dyDescent="0.2">
      <c r="K78" s="4678" t="s">
        <v>189</v>
      </c>
      <c r="L78" s="5255">
        <v>733</v>
      </c>
      <c r="M78" s="5421">
        <v>155</v>
      </c>
      <c r="N78" s="5422">
        <v>21.145975443383357</v>
      </c>
      <c r="O78" s="5421">
        <v>149</v>
      </c>
      <c r="P78" s="5423">
        <v>20.327421555252386</v>
      </c>
      <c r="Q78" s="5431">
        <v>929</v>
      </c>
      <c r="R78" s="5260">
        <v>5.9935483870967738</v>
      </c>
    </row>
    <row r="79" spans="11:18" x14ac:dyDescent="0.2">
      <c r="K79" s="4678" t="s">
        <v>187</v>
      </c>
      <c r="L79" s="5255">
        <v>955</v>
      </c>
      <c r="M79" s="5421">
        <v>151</v>
      </c>
      <c r="N79" s="5422">
        <v>15.811518324607329</v>
      </c>
      <c r="O79" s="5421">
        <v>140</v>
      </c>
      <c r="P79" s="5423">
        <v>14.659685863874344</v>
      </c>
      <c r="Q79" s="5431">
        <v>923</v>
      </c>
      <c r="R79" s="5260">
        <v>6.112582781456954</v>
      </c>
    </row>
    <row r="80" spans="11:18" x14ac:dyDescent="0.2">
      <c r="K80" s="4678" t="s">
        <v>2418</v>
      </c>
      <c r="L80" s="5255">
        <v>997</v>
      </c>
      <c r="M80" s="5421">
        <v>154</v>
      </c>
      <c r="N80" s="5422">
        <v>15.446339017051153</v>
      </c>
      <c r="O80" s="5421">
        <v>147</v>
      </c>
      <c r="P80" s="5423">
        <v>14.744232698094283</v>
      </c>
      <c r="Q80" s="5431">
        <v>920</v>
      </c>
      <c r="R80" s="5260">
        <v>5.9740259740259738</v>
      </c>
    </row>
    <row r="81" spans="11:18" x14ac:dyDescent="0.2">
      <c r="K81" s="4678" t="s">
        <v>190</v>
      </c>
      <c r="L81" s="5255">
        <v>747</v>
      </c>
      <c r="M81" s="5421">
        <v>110</v>
      </c>
      <c r="N81" s="5422">
        <v>14.725568942436412</v>
      </c>
      <c r="O81" s="5421">
        <v>103</v>
      </c>
      <c r="P81" s="5423">
        <v>13.788487282463185</v>
      </c>
      <c r="Q81" s="5431">
        <v>700</v>
      </c>
      <c r="R81" s="5260">
        <v>6.3636363636363633</v>
      </c>
    </row>
    <row r="82" spans="11:18" x14ac:dyDescent="0.2">
      <c r="K82" s="4712" t="s">
        <v>188</v>
      </c>
      <c r="L82" s="5284">
        <v>1451</v>
      </c>
      <c r="M82" s="5435">
        <v>92</v>
      </c>
      <c r="N82" s="5436">
        <v>6.3404548587181253</v>
      </c>
      <c r="O82" s="5435">
        <v>91</v>
      </c>
      <c r="P82" s="5437">
        <v>6.2715368711233639</v>
      </c>
      <c r="Q82" s="5438">
        <v>545</v>
      </c>
      <c r="R82" s="5268">
        <v>5.9239130434782608</v>
      </c>
    </row>
    <row r="83" spans="11:18" ht="13.5" thickBot="1" x14ac:dyDescent="0.25">
      <c r="K83" s="4712" t="s">
        <v>2420</v>
      </c>
      <c r="L83" s="5262"/>
      <c r="M83" s="5426"/>
      <c r="N83" s="5427"/>
      <c r="O83" s="5426"/>
      <c r="P83" s="5428"/>
      <c r="Q83" s="5451">
        <v>68</v>
      </c>
      <c r="R83" s="5277"/>
    </row>
    <row r="84" spans="11:18" ht="13.5" thickBot="1" x14ac:dyDescent="0.25">
      <c r="K84" s="5452" t="s">
        <v>14</v>
      </c>
      <c r="L84" s="4842">
        <v>46569</v>
      </c>
      <c r="M84" s="4932">
        <v>4860</v>
      </c>
      <c r="N84" s="5440">
        <v>10.436127037299491</v>
      </c>
      <c r="O84" s="4932">
        <v>4580</v>
      </c>
      <c r="P84" s="5441">
        <v>9.834868689471536</v>
      </c>
      <c r="Q84" s="5442">
        <v>36259</v>
      </c>
      <c r="R84" s="5308">
        <v>7.4606995884773664</v>
      </c>
    </row>
  </sheetData>
  <mergeCells count="19">
    <mergeCell ref="B4:B6"/>
    <mergeCell ref="C4:G4"/>
    <mergeCell ref="H4:I5"/>
    <mergeCell ref="J4:J6"/>
    <mergeCell ref="C5:C6"/>
    <mergeCell ref="D5:D6"/>
    <mergeCell ref="E5:E6"/>
    <mergeCell ref="F5:F6"/>
    <mergeCell ref="G5:G6"/>
    <mergeCell ref="K60:K62"/>
    <mergeCell ref="L60:P60"/>
    <mergeCell ref="Q60:Q62"/>
    <mergeCell ref="R60:R62"/>
    <mergeCell ref="L61:L62"/>
    <mergeCell ref="K32:K34"/>
    <mergeCell ref="L32:P32"/>
    <mergeCell ref="Q32:Q34"/>
    <mergeCell ref="R32:R34"/>
    <mergeCell ref="L33:L34"/>
  </mergeCells>
  <pageMargins left="0.75" right="0.75" top="1" bottom="1" header="0.5" footer="0.5"/>
  <pageSetup paperSize="9" orientation="portrait" horizontalDpi="300" verticalDpi="300" r:id="rId1"/>
  <headerFooter alignWithMargins="0">
    <oddHeader>&amp;LAlkohol
_________________</oddHeader>
    <oddFooter>&amp;LMUP RH - Kabinet ministra _ Odjel za analitiku i razvoj</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83"/>
  <sheetViews>
    <sheetView topLeftCell="A34" zoomScale="106" zoomScaleNormal="106" workbookViewId="0">
      <selection activeCell="B35" sqref="B35:K56"/>
    </sheetView>
  </sheetViews>
  <sheetFormatPr defaultRowHeight="12.75" x14ac:dyDescent="0.2"/>
  <cols>
    <col min="1" max="1" width="4.7109375" style="5182" customWidth="1"/>
    <col min="2" max="2" width="15.28515625" style="5182" customWidth="1"/>
    <col min="3" max="11" width="8" style="5182" customWidth="1"/>
    <col min="12" max="13" width="9.140625" style="5182"/>
    <col min="14" max="14" width="14.85546875" style="5182" bestFit="1" customWidth="1"/>
    <col min="15" max="15" width="8.85546875" style="5182" customWidth="1"/>
    <col min="16" max="22" width="9.140625" style="5182"/>
    <col min="23" max="23" width="32.42578125" style="5182" bestFit="1" customWidth="1"/>
    <col min="24" max="24" width="6.28515625" style="5182" bestFit="1" customWidth="1"/>
    <col min="25" max="16384" width="9.140625" style="5182"/>
  </cols>
  <sheetData>
    <row r="1" spans="2:24" x14ac:dyDescent="0.2">
      <c r="B1" s="5453" t="s">
        <v>2460</v>
      </c>
      <c r="C1" s="5453"/>
      <c r="D1" s="5453"/>
      <c r="E1" s="5453"/>
      <c r="F1" s="5453"/>
      <c r="G1" s="5453"/>
      <c r="H1" s="5453"/>
      <c r="I1" s="5453"/>
      <c r="J1" s="5453"/>
      <c r="K1" s="5453"/>
      <c r="L1" s="4494"/>
      <c r="M1" s="4494"/>
      <c r="N1" s="4494"/>
      <c r="O1" s="4494"/>
      <c r="P1" s="4494"/>
      <c r="Q1" s="4494"/>
      <c r="R1" s="4494"/>
      <c r="S1" s="4494"/>
      <c r="T1" s="4494"/>
      <c r="U1" s="4494"/>
      <c r="V1" s="4494"/>
      <c r="W1" s="4494"/>
      <c r="X1" s="4494"/>
    </row>
    <row r="2" spans="2:24" x14ac:dyDescent="0.2">
      <c r="B2" s="5234" t="s">
        <v>2461</v>
      </c>
      <c r="L2" s="4494"/>
      <c r="M2" s="4494"/>
      <c r="N2" s="4494"/>
      <c r="O2" s="4494"/>
      <c r="P2" s="4494"/>
      <c r="Q2" s="4494"/>
      <c r="R2" s="4494"/>
      <c r="S2" s="4494"/>
      <c r="T2" s="4494"/>
      <c r="U2" s="4494"/>
      <c r="V2" s="4494"/>
      <c r="W2" s="4494"/>
      <c r="X2" s="4494"/>
    </row>
    <row r="3" spans="2:24" ht="13.5" thickBot="1" x14ac:dyDescent="0.25">
      <c r="B3" s="5234"/>
      <c r="L3" s="4494"/>
      <c r="M3" s="4494"/>
      <c r="N3" s="4494"/>
      <c r="O3" s="4494"/>
      <c r="P3" s="4494"/>
      <c r="Q3" s="4494"/>
      <c r="R3" s="4494"/>
      <c r="S3" s="4494"/>
      <c r="T3" s="4494"/>
      <c r="U3" s="4494"/>
      <c r="V3" s="4494"/>
      <c r="W3" s="4494"/>
      <c r="X3" s="4494"/>
    </row>
    <row r="4" spans="2:24" ht="13.5" thickBot="1" x14ac:dyDescent="0.25">
      <c r="B4" s="8412" t="s">
        <v>199</v>
      </c>
      <c r="C4" s="8414" t="s">
        <v>2462</v>
      </c>
      <c r="D4" s="8415"/>
      <c r="E4" s="8415"/>
      <c r="F4" s="8415"/>
      <c r="G4" s="8415"/>
      <c r="H4" s="8416"/>
      <c r="I4" s="8417" t="s">
        <v>2463</v>
      </c>
      <c r="J4" s="8418"/>
      <c r="K4" s="8419"/>
      <c r="L4" s="4494"/>
      <c r="M4" s="4494"/>
      <c r="N4" s="4494"/>
      <c r="O4" s="4494"/>
      <c r="P4" s="4494"/>
      <c r="Q4" s="4494"/>
      <c r="R4" s="4494"/>
      <c r="S4" s="4494"/>
      <c r="T4" s="4494"/>
      <c r="U4" s="4494"/>
      <c r="V4" s="4494"/>
      <c r="W4" s="4494"/>
      <c r="X4" s="4494"/>
    </row>
    <row r="5" spans="2:24" ht="25.5" customHeight="1" thickBot="1" x14ac:dyDescent="0.25">
      <c r="B5" s="8341"/>
      <c r="C5" s="8423" t="s">
        <v>2464</v>
      </c>
      <c r="D5" s="8424"/>
      <c r="E5" s="8425"/>
      <c r="F5" s="8423" t="s">
        <v>2465</v>
      </c>
      <c r="G5" s="8424"/>
      <c r="H5" s="8425"/>
      <c r="I5" s="8420"/>
      <c r="J5" s="8421"/>
      <c r="K5" s="8422"/>
      <c r="L5" s="4494"/>
      <c r="M5" s="4494"/>
      <c r="N5" s="4494"/>
      <c r="O5" s="4494"/>
      <c r="P5" s="4494"/>
      <c r="Q5" s="4494"/>
      <c r="R5" s="4494"/>
      <c r="S5" s="4494"/>
      <c r="T5" s="4494"/>
      <c r="U5" s="4494"/>
      <c r="V5" s="4494"/>
      <c r="W5" s="4494"/>
      <c r="X5" s="4494"/>
    </row>
    <row r="6" spans="2:24" ht="51" customHeight="1" thickBot="1" x14ac:dyDescent="0.25">
      <c r="B6" s="8413"/>
      <c r="C6" s="5454" t="s">
        <v>2050</v>
      </c>
      <c r="D6" s="5455" t="s">
        <v>2466</v>
      </c>
      <c r="E6" s="5456" t="s">
        <v>2467</v>
      </c>
      <c r="F6" s="5454" t="s">
        <v>2050</v>
      </c>
      <c r="G6" s="5455" t="s">
        <v>2466</v>
      </c>
      <c r="H6" s="5457" t="s">
        <v>2467</v>
      </c>
      <c r="I6" s="5458" t="s">
        <v>2454</v>
      </c>
      <c r="J6" s="5459" t="s">
        <v>2468</v>
      </c>
      <c r="K6" s="5460" t="s">
        <v>2469</v>
      </c>
      <c r="L6" s="4494"/>
      <c r="M6" s="4494"/>
      <c r="N6" s="4494"/>
      <c r="O6" s="4494"/>
      <c r="P6" s="4494"/>
      <c r="Q6" s="4494"/>
      <c r="R6" s="4494"/>
      <c r="S6" s="4494"/>
      <c r="T6" s="4494"/>
      <c r="U6" s="4494"/>
      <c r="V6" s="4494"/>
      <c r="W6" s="4494"/>
      <c r="X6" s="4494"/>
    </row>
    <row r="7" spans="2:24" ht="13.5" thickBot="1" x14ac:dyDescent="0.25">
      <c r="B7" s="5191" t="s">
        <v>173</v>
      </c>
      <c r="C7" s="5192">
        <v>17</v>
      </c>
      <c r="D7" s="5193">
        <v>11</v>
      </c>
      <c r="E7" s="5461">
        <v>64.705882352941174</v>
      </c>
      <c r="F7" s="5192">
        <v>1072</v>
      </c>
      <c r="G7" s="5193">
        <v>113</v>
      </c>
      <c r="H7" s="5462">
        <v>10.541044776119403</v>
      </c>
      <c r="I7" s="5192">
        <v>247</v>
      </c>
      <c r="J7" s="5193">
        <v>11986</v>
      </c>
      <c r="K7" s="5463">
        <v>48.526315789473685</v>
      </c>
      <c r="L7" s="4494"/>
      <c r="M7" s="4494"/>
      <c r="N7" s="4494"/>
      <c r="O7" s="4494"/>
      <c r="P7" s="4494"/>
      <c r="Q7" s="4494"/>
      <c r="R7" s="4494"/>
      <c r="S7" s="4494"/>
      <c r="T7" s="4494"/>
      <c r="U7" s="4494"/>
      <c r="V7" s="4494"/>
      <c r="W7" s="4494"/>
      <c r="X7" s="4494"/>
    </row>
    <row r="8" spans="2:24" x14ac:dyDescent="0.2">
      <c r="B8" s="5198" t="s">
        <v>174</v>
      </c>
      <c r="C8" s="5199">
        <v>7</v>
      </c>
      <c r="D8" s="5200">
        <v>4</v>
      </c>
      <c r="E8" s="5464">
        <v>57.142857142857139</v>
      </c>
      <c r="F8" s="5199">
        <v>176</v>
      </c>
      <c r="G8" s="5200">
        <v>31</v>
      </c>
      <c r="H8" s="5465">
        <v>17.613636363636363</v>
      </c>
      <c r="I8" s="5199">
        <v>51</v>
      </c>
      <c r="J8" s="5200">
        <v>6955</v>
      </c>
      <c r="K8" s="5466">
        <v>136.37254901960785</v>
      </c>
      <c r="L8" s="4494"/>
      <c r="M8" s="4494"/>
      <c r="N8" s="4494"/>
      <c r="O8" s="4494"/>
      <c r="P8" s="4494"/>
      <c r="Q8" s="4494"/>
      <c r="R8" s="4494"/>
      <c r="S8" s="4494"/>
      <c r="T8" s="4494"/>
      <c r="U8" s="4494"/>
      <c r="V8" s="4494"/>
      <c r="W8" s="4494"/>
      <c r="X8" s="4494"/>
    </row>
    <row r="9" spans="2:24" x14ac:dyDescent="0.2">
      <c r="B9" s="5205" t="s">
        <v>175</v>
      </c>
      <c r="C9" s="5206">
        <v>3</v>
      </c>
      <c r="D9" s="5207">
        <v>2</v>
      </c>
      <c r="E9" s="5467">
        <v>66.666666666666657</v>
      </c>
      <c r="F9" s="5206">
        <v>435</v>
      </c>
      <c r="G9" s="5207">
        <v>31</v>
      </c>
      <c r="H9" s="5468">
        <v>7.1264367816091951</v>
      </c>
      <c r="I9" s="5206">
        <v>100</v>
      </c>
      <c r="J9" s="5207">
        <v>4263</v>
      </c>
      <c r="K9" s="5469">
        <v>42.63</v>
      </c>
      <c r="L9" s="4494"/>
      <c r="M9" s="4494"/>
      <c r="N9" s="4494"/>
      <c r="O9" s="4494"/>
      <c r="P9" s="4494"/>
      <c r="Q9" s="4494"/>
      <c r="R9" s="4494"/>
      <c r="S9" s="4494"/>
      <c r="T9" s="4494"/>
      <c r="U9" s="4494"/>
      <c r="V9" s="4494"/>
      <c r="W9" s="4494"/>
      <c r="X9" s="4494"/>
    </row>
    <row r="10" spans="2:24" x14ac:dyDescent="0.2">
      <c r="B10" s="5205" t="s">
        <v>176</v>
      </c>
      <c r="C10" s="5206">
        <v>12</v>
      </c>
      <c r="D10" s="5207">
        <v>8</v>
      </c>
      <c r="E10" s="5467">
        <v>66.666666666666657</v>
      </c>
      <c r="F10" s="5206">
        <v>575</v>
      </c>
      <c r="G10" s="5207">
        <v>45</v>
      </c>
      <c r="H10" s="5468">
        <v>7.8260869565217401</v>
      </c>
      <c r="I10" s="5206">
        <v>74</v>
      </c>
      <c r="J10" s="5207">
        <v>4192</v>
      </c>
      <c r="K10" s="5469">
        <v>56.648648648648646</v>
      </c>
      <c r="L10" s="4494"/>
      <c r="M10" s="4494"/>
      <c r="N10" s="4494"/>
      <c r="O10" s="4494"/>
      <c r="P10" s="4494"/>
      <c r="Q10" s="4494"/>
      <c r="R10" s="4494"/>
      <c r="S10" s="4494"/>
      <c r="T10" s="4494"/>
      <c r="U10" s="4494"/>
      <c r="V10" s="4494"/>
      <c r="W10" s="4494"/>
      <c r="X10" s="4494"/>
    </row>
    <row r="11" spans="2:24" ht="13.5" thickBot="1" x14ac:dyDescent="0.25">
      <c r="B11" s="5211" t="s">
        <v>177</v>
      </c>
      <c r="C11" s="5212">
        <v>6</v>
      </c>
      <c r="D11" s="5213">
        <v>3</v>
      </c>
      <c r="E11" s="5470">
        <v>50</v>
      </c>
      <c r="F11" s="5212">
        <v>317</v>
      </c>
      <c r="G11" s="5213">
        <v>40</v>
      </c>
      <c r="H11" s="5471">
        <v>12.618296529968454</v>
      </c>
      <c r="I11" s="5212">
        <v>76</v>
      </c>
      <c r="J11" s="5213">
        <v>4355</v>
      </c>
      <c r="K11" s="5472">
        <v>57.30263157894737</v>
      </c>
      <c r="L11" s="4494"/>
      <c r="M11" s="4494"/>
      <c r="N11" s="4494"/>
      <c r="O11" s="4494"/>
      <c r="P11" s="4494"/>
      <c r="Q11" s="4494"/>
      <c r="R11" s="4494"/>
      <c r="S11" s="4494"/>
      <c r="T11" s="4494"/>
      <c r="U11" s="4494"/>
      <c r="V11" s="4494"/>
      <c r="W11" s="4494"/>
      <c r="X11" s="4494"/>
    </row>
    <row r="12" spans="2:24" x14ac:dyDescent="0.2">
      <c r="B12" s="5198" t="s">
        <v>2417</v>
      </c>
      <c r="C12" s="5199">
        <v>8</v>
      </c>
      <c r="D12" s="5200">
        <v>7</v>
      </c>
      <c r="E12" s="5464">
        <v>87.5</v>
      </c>
      <c r="F12" s="5199">
        <v>201</v>
      </c>
      <c r="G12" s="5200">
        <v>23</v>
      </c>
      <c r="H12" s="5465">
        <v>11.442786069651742</v>
      </c>
      <c r="I12" s="5199">
        <v>34</v>
      </c>
      <c r="J12" s="5200">
        <v>3725</v>
      </c>
      <c r="K12" s="5466">
        <v>109.55882352941177</v>
      </c>
      <c r="L12" s="4494"/>
      <c r="M12" s="4494"/>
      <c r="N12" s="4494"/>
      <c r="O12" s="4494"/>
      <c r="P12" s="4494"/>
      <c r="Q12" s="4494"/>
      <c r="R12" s="4494"/>
      <c r="S12" s="4494"/>
      <c r="T12" s="4494"/>
      <c r="U12" s="4494"/>
      <c r="V12" s="4494"/>
      <c r="W12" s="4494"/>
      <c r="X12" s="4494"/>
    </row>
    <row r="13" spans="2:24" x14ac:dyDescent="0.2">
      <c r="B13" s="5205" t="s">
        <v>179</v>
      </c>
      <c r="C13" s="5206">
        <v>6</v>
      </c>
      <c r="D13" s="5207">
        <v>3</v>
      </c>
      <c r="E13" s="5467">
        <v>50</v>
      </c>
      <c r="F13" s="5206">
        <v>237</v>
      </c>
      <c r="G13" s="5207">
        <v>17</v>
      </c>
      <c r="H13" s="5468">
        <v>7.1729957805907167</v>
      </c>
      <c r="I13" s="5206">
        <v>29</v>
      </c>
      <c r="J13" s="5207">
        <v>6431</v>
      </c>
      <c r="K13" s="5469">
        <v>221.75862068965517</v>
      </c>
      <c r="L13" s="4494"/>
      <c r="M13" s="4494"/>
      <c r="N13" s="4494"/>
      <c r="O13" s="4494"/>
      <c r="P13" s="4494"/>
      <c r="Q13" s="4494"/>
      <c r="R13" s="4494"/>
      <c r="S13" s="4494"/>
      <c r="T13" s="4494"/>
      <c r="U13" s="4494"/>
      <c r="V13" s="4494"/>
      <c r="W13" s="4494"/>
      <c r="X13" s="4494"/>
    </row>
    <row r="14" spans="2:24" x14ac:dyDescent="0.2">
      <c r="B14" s="5205" t="s">
        <v>1585</v>
      </c>
      <c r="C14" s="5206">
        <v>8</v>
      </c>
      <c r="D14" s="5207">
        <v>4</v>
      </c>
      <c r="E14" s="5467">
        <v>50</v>
      </c>
      <c r="F14" s="5206">
        <v>549</v>
      </c>
      <c r="G14" s="5207">
        <v>74</v>
      </c>
      <c r="H14" s="5468">
        <v>13.479052823315119</v>
      </c>
      <c r="I14" s="5206">
        <v>140</v>
      </c>
      <c r="J14" s="5207">
        <v>3530</v>
      </c>
      <c r="K14" s="5469">
        <v>25.214285714285715</v>
      </c>
      <c r="L14" s="4494"/>
      <c r="M14" s="4494"/>
      <c r="N14" s="4494"/>
      <c r="O14" s="4494"/>
      <c r="P14" s="4494"/>
      <c r="Q14" s="4494"/>
      <c r="R14" s="4494"/>
      <c r="S14" s="4494"/>
      <c r="T14" s="4494"/>
      <c r="U14" s="4494"/>
      <c r="V14" s="4494"/>
      <c r="W14" s="4494"/>
      <c r="X14" s="4494"/>
    </row>
    <row r="15" spans="2:24" x14ac:dyDescent="0.2">
      <c r="B15" s="5473" t="s">
        <v>181</v>
      </c>
      <c r="C15" s="5206">
        <v>5</v>
      </c>
      <c r="D15" s="5207">
        <v>2</v>
      </c>
      <c r="E15" s="5467">
        <v>40</v>
      </c>
      <c r="F15" s="5206">
        <v>381</v>
      </c>
      <c r="G15" s="5207">
        <v>31</v>
      </c>
      <c r="H15" s="5468">
        <v>8.1364829396325451</v>
      </c>
      <c r="I15" s="5206">
        <v>77</v>
      </c>
      <c r="J15" s="5207">
        <v>2847</v>
      </c>
      <c r="K15" s="5469">
        <v>36.974025974025977</v>
      </c>
      <c r="L15" s="4494"/>
      <c r="M15" s="4494"/>
      <c r="N15" s="4494"/>
      <c r="O15" s="4494"/>
      <c r="P15" s="4494"/>
      <c r="Q15" s="4494"/>
      <c r="R15" s="4494"/>
      <c r="S15" s="4494"/>
      <c r="T15" s="4494"/>
      <c r="U15" s="4494"/>
      <c r="V15" s="4494"/>
      <c r="W15" s="4494"/>
      <c r="X15" s="4494"/>
    </row>
    <row r="16" spans="2:24" x14ac:dyDescent="0.2">
      <c r="B16" s="5205" t="s">
        <v>1586</v>
      </c>
      <c r="C16" s="5206">
        <v>13</v>
      </c>
      <c r="D16" s="5207">
        <v>8</v>
      </c>
      <c r="E16" s="5467">
        <v>61.53846153846154</v>
      </c>
      <c r="F16" s="5206">
        <v>284</v>
      </c>
      <c r="G16" s="5207">
        <v>32</v>
      </c>
      <c r="H16" s="5468">
        <v>11.267605633802818</v>
      </c>
      <c r="I16" s="5206">
        <v>69</v>
      </c>
      <c r="J16" s="5207">
        <v>2622</v>
      </c>
      <c r="K16" s="5469">
        <v>38</v>
      </c>
      <c r="L16" s="4494"/>
      <c r="M16" s="4494"/>
      <c r="N16" s="4494"/>
      <c r="O16" s="4494"/>
      <c r="P16" s="4494"/>
      <c r="Q16" s="4494"/>
      <c r="R16" s="4494"/>
      <c r="S16" s="4494"/>
      <c r="T16" s="4494"/>
      <c r="U16" s="4494"/>
      <c r="V16" s="4494"/>
      <c r="W16" s="4494"/>
      <c r="X16" s="4494"/>
    </row>
    <row r="17" spans="2:24" ht="13.5" thickBot="1" x14ac:dyDescent="0.25">
      <c r="B17" s="5211" t="s">
        <v>183</v>
      </c>
      <c r="C17" s="5212">
        <v>2</v>
      </c>
      <c r="D17" s="5213">
        <v>1</v>
      </c>
      <c r="E17" s="5470">
        <v>50</v>
      </c>
      <c r="F17" s="5212">
        <v>271</v>
      </c>
      <c r="G17" s="5213">
        <v>17</v>
      </c>
      <c r="H17" s="5471">
        <v>6.2730627306273057</v>
      </c>
      <c r="I17" s="5212">
        <v>27</v>
      </c>
      <c r="J17" s="5213">
        <v>1695</v>
      </c>
      <c r="K17" s="5472">
        <v>62.777777777777779</v>
      </c>
      <c r="L17" s="4494"/>
      <c r="M17" s="4494"/>
      <c r="N17" s="4494"/>
      <c r="O17" s="4494"/>
      <c r="P17" s="4494"/>
      <c r="Q17" s="4494"/>
      <c r="R17" s="4494"/>
      <c r="S17" s="4494"/>
      <c r="T17" s="4494"/>
      <c r="U17" s="4494"/>
      <c r="V17" s="4494"/>
      <c r="W17" s="4494"/>
      <c r="X17" s="4494"/>
    </row>
    <row r="18" spans="2:24" x14ac:dyDescent="0.2">
      <c r="B18" s="5198" t="s">
        <v>2418</v>
      </c>
      <c r="C18" s="5199">
        <v>3</v>
      </c>
      <c r="D18" s="5200">
        <v>3</v>
      </c>
      <c r="E18" s="5464">
        <v>100</v>
      </c>
      <c r="F18" s="5199">
        <v>193</v>
      </c>
      <c r="G18" s="5200">
        <v>27</v>
      </c>
      <c r="H18" s="5465">
        <v>13.989637305699482</v>
      </c>
      <c r="I18" s="5199">
        <v>38</v>
      </c>
      <c r="J18" s="5200">
        <v>2524</v>
      </c>
      <c r="K18" s="5466">
        <v>66.421052631578945</v>
      </c>
      <c r="L18" s="4494"/>
      <c r="M18" s="4494"/>
      <c r="N18" s="4494"/>
      <c r="O18" s="4494"/>
      <c r="P18" s="4494"/>
      <c r="Q18" s="4494"/>
      <c r="R18" s="4494"/>
      <c r="S18" s="4494"/>
      <c r="T18" s="4494"/>
      <c r="U18" s="4494"/>
      <c r="V18" s="4494"/>
      <c r="W18" s="4494"/>
      <c r="X18" s="4494"/>
    </row>
    <row r="19" spans="2:24" x14ac:dyDescent="0.2">
      <c r="B19" s="5205" t="s">
        <v>185</v>
      </c>
      <c r="C19" s="5206">
        <v>4</v>
      </c>
      <c r="D19" s="5207">
        <v>3</v>
      </c>
      <c r="E19" s="5464">
        <v>75</v>
      </c>
      <c r="F19" s="5206">
        <v>275</v>
      </c>
      <c r="G19" s="5207">
        <v>37</v>
      </c>
      <c r="H19" s="5468">
        <v>13.454545454545455</v>
      </c>
      <c r="I19" s="5206">
        <v>54</v>
      </c>
      <c r="J19" s="5207">
        <v>3019</v>
      </c>
      <c r="K19" s="5469">
        <v>55.907407407407405</v>
      </c>
      <c r="L19" s="4494"/>
      <c r="M19" s="4494"/>
      <c r="N19" s="4494"/>
      <c r="O19" s="4494"/>
      <c r="P19" s="4494"/>
      <c r="Q19" s="4494"/>
      <c r="R19" s="4494"/>
      <c r="S19" s="4494"/>
      <c r="T19" s="4494"/>
      <c r="U19" s="4494"/>
      <c r="V19" s="4494"/>
      <c r="W19" s="4494"/>
      <c r="X19" s="4494"/>
    </row>
    <row r="20" spans="2:24" x14ac:dyDescent="0.2">
      <c r="B20" s="5205" t="s">
        <v>1588</v>
      </c>
      <c r="C20" s="5206">
        <v>4</v>
      </c>
      <c r="D20" s="5207">
        <v>2</v>
      </c>
      <c r="E20" s="5467">
        <v>50</v>
      </c>
      <c r="F20" s="5206">
        <v>236</v>
      </c>
      <c r="G20" s="5207">
        <v>34</v>
      </c>
      <c r="H20" s="5468">
        <v>14.40677966101695</v>
      </c>
      <c r="I20" s="5206">
        <v>56</v>
      </c>
      <c r="J20" s="5207">
        <v>3143</v>
      </c>
      <c r="K20" s="5469">
        <v>56.125</v>
      </c>
      <c r="L20" s="4494"/>
      <c r="M20" s="4494"/>
      <c r="N20" s="4494"/>
      <c r="O20" s="4494"/>
      <c r="P20" s="4494"/>
      <c r="Q20" s="4494"/>
      <c r="R20" s="4494"/>
      <c r="S20" s="4494"/>
      <c r="T20" s="4494"/>
      <c r="U20" s="4494"/>
      <c r="V20" s="4494"/>
      <c r="W20" s="4494"/>
      <c r="X20" s="4494"/>
    </row>
    <row r="21" spans="2:24" x14ac:dyDescent="0.2">
      <c r="B21" s="5205" t="s">
        <v>187</v>
      </c>
      <c r="C21" s="5206">
        <v>3</v>
      </c>
      <c r="D21" s="5207">
        <v>3</v>
      </c>
      <c r="E21" s="5467">
        <v>100</v>
      </c>
      <c r="F21" s="5206">
        <v>170</v>
      </c>
      <c r="G21" s="5207">
        <v>24</v>
      </c>
      <c r="H21" s="5468">
        <v>14.117647058823529</v>
      </c>
      <c r="I21" s="5206">
        <v>42</v>
      </c>
      <c r="J21" s="5207">
        <v>1503</v>
      </c>
      <c r="K21" s="5469">
        <v>35.785714285714285</v>
      </c>
      <c r="L21" s="4494"/>
      <c r="M21" s="4494"/>
      <c r="N21" s="4494"/>
      <c r="O21" s="4494"/>
      <c r="P21" s="4494"/>
      <c r="Q21" s="4494"/>
      <c r="R21" s="4494"/>
      <c r="S21" s="4494"/>
      <c r="T21" s="4494"/>
      <c r="U21" s="4494"/>
      <c r="V21" s="4494"/>
      <c r="W21" s="4494"/>
      <c r="X21" s="4494"/>
    </row>
    <row r="22" spans="2:24" x14ac:dyDescent="0.2">
      <c r="B22" s="5205" t="s">
        <v>188</v>
      </c>
      <c r="C22" s="5206">
        <v>10</v>
      </c>
      <c r="D22" s="5207">
        <v>5</v>
      </c>
      <c r="E22" s="5467">
        <v>50</v>
      </c>
      <c r="F22" s="5206">
        <v>191</v>
      </c>
      <c r="G22" s="5207">
        <v>15</v>
      </c>
      <c r="H22" s="5468">
        <v>7.8534031413612562</v>
      </c>
      <c r="I22" s="5206">
        <v>48</v>
      </c>
      <c r="J22" s="5207">
        <v>1119</v>
      </c>
      <c r="K22" s="5469">
        <v>23.3125</v>
      </c>
      <c r="L22" s="4494"/>
      <c r="M22" s="4494"/>
      <c r="N22" s="4494"/>
      <c r="O22" s="4494"/>
      <c r="P22" s="4494"/>
      <c r="Q22" s="4494"/>
      <c r="R22" s="4494"/>
      <c r="S22" s="4494"/>
      <c r="T22" s="4494"/>
      <c r="U22" s="4494"/>
      <c r="V22" s="4494"/>
      <c r="W22" s="4494"/>
      <c r="X22" s="4494"/>
    </row>
    <row r="23" spans="2:24" x14ac:dyDescent="0.2">
      <c r="B23" s="5205" t="s">
        <v>189</v>
      </c>
      <c r="C23" s="5206">
        <v>2</v>
      </c>
      <c r="D23" s="5207">
        <v>2</v>
      </c>
      <c r="E23" s="5467">
        <v>100</v>
      </c>
      <c r="F23" s="5206">
        <v>178</v>
      </c>
      <c r="G23" s="5207">
        <v>8</v>
      </c>
      <c r="H23" s="5468">
        <v>4.4943820224719104</v>
      </c>
      <c r="I23" s="5206">
        <v>16</v>
      </c>
      <c r="J23" s="5207">
        <v>1886</v>
      </c>
      <c r="K23" s="5469">
        <v>117.875</v>
      </c>
      <c r="L23" s="4494"/>
      <c r="M23" s="4494"/>
      <c r="N23" s="4494"/>
      <c r="O23" s="4494"/>
      <c r="P23" s="4494"/>
      <c r="Q23" s="4494"/>
      <c r="R23" s="4494"/>
      <c r="S23" s="4494"/>
      <c r="T23" s="4494"/>
      <c r="U23" s="4494"/>
      <c r="V23" s="4494"/>
      <c r="W23" s="4494"/>
      <c r="X23" s="4494"/>
    </row>
    <row r="24" spans="2:24" x14ac:dyDescent="0.2">
      <c r="B24" s="5205" t="s">
        <v>190</v>
      </c>
      <c r="C24" s="5206">
        <v>2</v>
      </c>
      <c r="D24" s="5207">
        <v>0</v>
      </c>
      <c r="E24" s="5467" t="s">
        <v>613</v>
      </c>
      <c r="F24" s="5206">
        <v>114</v>
      </c>
      <c r="G24" s="5207">
        <v>17</v>
      </c>
      <c r="H24" s="5468">
        <v>14.912280701754385</v>
      </c>
      <c r="I24" s="5206">
        <v>20</v>
      </c>
      <c r="J24" s="5207">
        <v>1147</v>
      </c>
      <c r="K24" s="5469">
        <v>57.35</v>
      </c>
      <c r="L24" s="4494"/>
      <c r="M24" s="4494"/>
      <c r="N24" s="4494"/>
      <c r="O24" s="4494"/>
      <c r="P24" s="4494"/>
      <c r="Q24" s="4494"/>
      <c r="R24" s="4494"/>
      <c r="S24" s="4494"/>
      <c r="T24" s="4494"/>
      <c r="U24" s="4494"/>
      <c r="V24" s="4494"/>
      <c r="W24" s="4494"/>
      <c r="X24" s="4494"/>
    </row>
    <row r="25" spans="2:24" x14ac:dyDescent="0.2">
      <c r="B25" s="5205" t="s">
        <v>191</v>
      </c>
      <c r="C25" s="5206">
        <v>3</v>
      </c>
      <c r="D25" s="5207">
        <v>3</v>
      </c>
      <c r="E25" s="5467">
        <v>100</v>
      </c>
      <c r="F25" s="5206">
        <v>277</v>
      </c>
      <c r="G25" s="5207">
        <v>21</v>
      </c>
      <c r="H25" s="5468">
        <v>7.5812274368231041</v>
      </c>
      <c r="I25" s="5206">
        <v>39</v>
      </c>
      <c r="J25" s="5207">
        <v>3729</v>
      </c>
      <c r="K25" s="5469">
        <v>95.615384615384613</v>
      </c>
      <c r="L25" s="4494"/>
      <c r="M25" s="4494"/>
      <c r="N25" s="4494"/>
      <c r="O25" s="4494"/>
      <c r="P25" s="4494"/>
      <c r="Q25" s="4494"/>
      <c r="R25" s="4494"/>
      <c r="S25" s="4494"/>
      <c r="T25" s="4494"/>
      <c r="U25" s="4494"/>
      <c r="V25" s="4494"/>
      <c r="W25" s="4494"/>
      <c r="X25" s="4494"/>
    </row>
    <row r="26" spans="2:24" x14ac:dyDescent="0.2">
      <c r="B26" s="5474" t="s">
        <v>1591</v>
      </c>
      <c r="C26" s="5475">
        <v>0</v>
      </c>
      <c r="D26" s="5476">
        <v>0</v>
      </c>
      <c r="E26" s="5477" t="s">
        <v>613</v>
      </c>
      <c r="F26" s="5475">
        <v>104</v>
      </c>
      <c r="G26" s="5476">
        <v>15</v>
      </c>
      <c r="H26" s="5478">
        <v>14.423076923076922</v>
      </c>
      <c r="I26" s="5475">
        <v>20</v>
      </c>
      <c r="J26" s="5476">
        <v>2796</v>
      </c>
      <c r="K26" s="5479">
        <v>139.80000000000001</v>
      </c>
      <c r="L26" s="4494"/>
      <c r="M26" s="4494"/>
      <c r="N26" s="4494"/>
      <c r="O26" s="4494"/>
      <c r="P26" s="4494"/>
      <c r="Q26" s="4494"/>
      <c r="R26" s="4494"/>
      <c r="S26" s="4494"/>
      <c r="T26" s="4494"/>
      <c r="U26" s="4494"/>
      <c r="V26" s="4494"/>
      <c r="W26" s="4494"/>
      <c r="X26" s="4494"/>
    </row>
    <row r="27" spans="2:24" ht="13.5" thickBot="1" x14ac:dyDescent="0.25">
      <c r="B27" s="5480" t="s">
        <v>2420</v>
      </c>
      <c r="C27" s="5481"/>
      <c r="D27" s="5482"/>
      <c r="E27" s="5483"/>
      <c r="F27" s="5481"/>
      <c r="G27" s="5482"/>
      <c r="H27" s="5484"/>
      <c r="I27" s="5481"/>
      <c r="J27" s="5482">
        <v>413</v>
      </c>
      <c r="K27" s="5485"/>
      <c r="L27" s="4494"/>
      <c r="M27" s="4494"/>
      <c r="N27" s="4494"/>
      <c r="O27" s="4494"/>
      <c r="P27" s="4494"/>
      <c r="Q27" s="4494"/>
      <c r="R27" s="4494"/>
      <c r="S27" s="4494"/>
      <c r="T27" s="4494"/>
      <c r="U27" s="4494"/>
      <c r="V27" s="4494"/>
      <c r="W27" s="4494"/>
      <c r="X27" s="4494"/>
    </row>
    <row r="28" spans="2:24" ht="12" customHeight="1" thickBot="1" x14ac:dyDescent="0.25">
      <c r="B28" s="5348" t="s">
        <v>14</v>
      </c>
      <c r="C28" s="5486">
        <v>118</v>
      </c>
      <c r="D28" s="5487">
        <v>74</v>
      </c>
      <c r="E28" s="5488">
        <v>62.711864406779661</v>
      </c>
      <c r="F28" s="5489">
        <v>6236</v>
      </c>
      <c r="G28" s="5229">
        <v>652</v>
      </c>
      <c r="H28" s="5490">
        <v>10.4554201411161</v>
      </c>
      <c r="I28" s="5228">
        <v>1257</v>
      </c>
      <c r="J28" s="5229">
        <v>73880</v>
      </c>
      <c r="K28" s="5351">
        <v>58.774860779634047</v>
      </c>
      <c r="L28" s="4494"/>
      <c r="M28" s="4494"/>
      <c r="N28" s="4494"/>
      <c r="O28" s="4494"/>
      <c r="P28" s="4494"/>
      <c r="Q28" s="4494"/>
      <c r="R28" s="4494"/>
      <c r="S28" s="4494"/>
      <c r="T28" s="4494"/>
      <c r="U28" s="4494"/>
      <c r="V28" s="4494"/>
      <c r="W28" s="4494"/>
      <c r="X28" s="4494"/>
    </row>
    <row r="29" spans="2:24" x14ac:dyDescent="0.2">
      <c r="B29" s="4494"/>
      <c r="C29" s="4494"/>
      <c r="D29" s="4494"/>
      <c r="E29" s="4494"/>
      <c r="F29" s="4494"/>
      <c r="G29" s="4494"/>
      <c r="H29" s="4494"/>
      <c r="I29" s="4494"/>
      <c r="J29" s="4494"/>
      <c r="K29" s="4494"/>
      <c r="L29" s="4494"/>
      <c r="M29" s="4494"/>
      <c r="N29" s="4494"/>
      <c r="O29" s="4494"/>
      <c r="P29" s="4494"/>
      <c r="Q29" s="4494"/>
      <c r="R29" s="4494"/>
      <c r="S29" s="4494"/>
      <c r="T29" s="4494"/>
      <c r="U29" s="4494"/>
      <c r="V29" s="4494"/>
      <c r="W29" s="4494"/>
      <c r="X29" s="4494"/>
    </row>
    <row r="30" spans="2:24" x14ac:dyDescent="0.2">
      <c r="B30" s="5443" t="s">
        <v>2470</v>
      </c>
      <c r="C30" s="4494"/>
      <c r="D30" s="4494"/>
      <c r="E30" s="4494"/>
      <c r="F30" s="4494"/>
      <c r="G30" s="4494"/>
      <c r="H30" s="4494"/>
      <c r="I30" s="4494"/>
      <c r="J30" s="4494"/>
      <c r="K30" s="4494"/>
      <c r="L30" s="4494"/>
      <c r="M30" s="4494"/>
      <c r="N30" s="4494"/>
      <c r="O30" s="4494"/>
      <c r="P30" s="4494"/>
      <c r="Q30" s="4494"/>
      <c r="R30" s="4494"/>
      <c r="S30" s="4494"/>
      <c r="T30" s="4494"/>
      <c r="U30" s="4494"/>
      <c r="V30" s="4494"/>
      <c r="W30" s="4494"/>
      <c r="X30" s="4494"/>
    </row>
    <row r="31" spans="2:24" ht="13.5" thickBot="1" x14ac:dyDescent="0.25">
      <c r="B31" s="5443"/>
      <c r="C31" s="4494"/>
      <c r="D31" s="4494"/>
      <c r="E31" s="4494"/>
      <c r="F31" s="4494"/>
      <c r="G31" s="4494"/>
      <c r="H31" s="4494"/>
      <c r="I31" s="4494"/>
      <c r="J31" s="4494"/>
      <c r="K31" s="4494"/>
      <c r="L31" s="4494"/>
      <c r="M31" s="4494"/>
      <c r="N31" s="4494"/>
      <c r="O31" s="4494"/>
      <c r="P31" s="4494"/>
      <c r="Q31" s="4494"/>
      <c r="R31" s="4494"/>
      <c r="S31" s="4494"/>
      <c r="T31" s="4494"/>
      <c r="U31" s="4494"/>
      <c r="V31" s="4494"/>
      <c r="W31" s="4494"/>
      <c r="X31" s="4494"/>
    </row>
    <row r="32" spans="2:24" ht="13.5" thickBot="1" x14ac:dyDescent="0.25">
      <c r="B32" s="8426" t="s">
        <v>199</v>
      </c>
      <c r="C32" s="8429" t="s">
        <v>2462</v>
      </c>
      <c r="D32" s="8430"/>
      <c r="E32" s="8430"/>
      <c r="F32" s="8430"/>
      <c r="G32" s="8430"/>
      <c r="H32" s="8431"/>
      <c r="I32" s="8432" t="s">
        <v>2463</v>
      </c>
      <c r="J32" s="8433"/>
      <c r="K32" s="8434"/>
      <c r="L32" s="4494"/>
      <c r="M32" s="4494"/>
      <c r="N32" s="4494"/>
      <c r="O32" s="4494"/>
      <c r="P32" s="4494"/>
      <c r="Q32" s="4494"/>
      <c r="R32" s="4494"/>
      <c r="S32" s="4494"/>
      <c r="T32" s="4494"/>
      <c r="U32" s="4494"/>
      <c r="V32" s="4494"/>
      <c r="W32" s="4494"/>
      <c r="X32" s="4494"/>
    </row>
    <row r="33" spans="2:24" ht="21.75" customHeight="1" thickBot="1" x14ac:dyDescent="0.25">
      <c r="B33" s="8427"/>
      <c r="C33" s="8438" t="s">
        <v>2464</v>
      </c>
      <c r="D33" s="8439"/>
      <c r="E33" s="8440"/>
      <c r="F33" s="8438" t="s">
        <v>2471</v>
      </c>
      <c r="G33" s="8439"/>
      <c r="H33" s="8440"/>
      <c r="I33" s="8435"/>
      <c r="J33" s="8436"/>
      <c r="K33" s="8437"/>
      <c r="L33" s="4494"/>
      <c r="M33" s="4494"/>
      <c r="N33" s="4494"/>
      <c r="O33" s="4494"/>
      <c r="P33" s="4494"/>
      <c r="Q33" s="4494"/>
      <c r="R33" s="4494"/>
      <c r="S33" s="4494"/>
      <c r="T33" s="4494"/>
      <c r="U33" s="4494"/>
      <c r="V33" s="4494"/>
      <c r="W33" s="4494"/>
      <c r="X33" s="4494"/>
    </row>
    <row r="34" spans="2:24" ht="51" customHeight="1" thickBot="1" x14ac:dyDescent="0.25">
      <c r="B34" s="8428"/>
      <c r="C34" s="5491" t="s">
        <v>2050</v>
      </c>
      <c r="D34" s="5492" t="s">
        <v>2466</v>
      </c>
      <c r="E34" s="5493" t="s">
        <v>2467</v>
      </c>
      <c r="F34" s="5491" t="s">
        <v>2050</v>
      </c>
      <c r="G34" s="5492" t="s">
        <v>2466</v>
      </c>
      <c r="H34" s="5494" t="s">
        <v>2467</v>
      </c>
      <c r="I34" s="5495" t="s">
        <v>2454</v>
      </c>
      <c r="J34" s="5496" t="s">
        <v>2468</v>
      </c>
      <c r="K34" s="5497" t="s">
        <v>2469</v>
      </c>
      <c r="L34" s="4494"/>
      <c r="M34" s="4494"/>
      <c r="N34" s="4494"/>
      <c r="O34" s="4494"/>
      <c r="P34" s="4494"/>
      <c r="Q34" s="4494"/>
      <c r="R34" s="4494"/>
      <c r="S34" s="4494"/>
      <c r="T34" s="4494"/>
      <c r="U34" s="4494"/>
      <c r="V34" s="4494"/>
      <c r="W34" s="4494"/>
      <c r="X34" s="4494"/>
    </row>
    <row r="35" spans="2:24" ht="12" customHeight="1" x14ac:dyDescent="0.2">
      <c r="B35" s="5370" t="s">
        <v>179</v>
      </c>
      <c r="C35" s="5498">
        <v>6</v>
      </c>
      <c r="D35" s="5499">
        <v>3</v>
      </c>
      <c r="E35" s="5500">
        <v>50</v>
      </c>
      <c r="F35" s="5371">
        <v>237</v>
      </c>
      <c r="G35" s="5501">
        <v>17</v>
      </c>
      <c r="H35" s="5502">
        <v>7.1729957805907167</v>
      </c>
      <c r="I35" s="5371">
        <v>29</v>
      </c>
      <c r="J35" s="5503">
        <v>6431</v>
      </c>
      <c r="K35" s="5504">
        <v>221.75862068965517</v>
      </c>
      <c r="L35" s="4494"/>
      <c r="M35" s="4494"/>
      <c r="N35" s="4494"/>
      <c r="O35" s="4494"/>
      <c r="P35" s="4494"/>
      <c r="Q35" s="4494"/>
      <c r="R35" s="4494"/>
      <c r="S35" s="4494"/>
      <c r="T35" s="4494"/>
      <c r="U35" s="4494"/>
      <c r="V35" s="4494"/>
      <c r="W35" s="4494"/>
      <c r="X35" s="4494"/>
    </row>
    <row r="36" spans="2:24" ht="12" customHeight="1" x14ac:dyDescent="0.2">
      <c r="B36" s="5205" t="s">
        <v>1591</v>
      </c>
      <c r="C36" s="5357">
        <v>0</v>
      </c>
      <c r="D36" s="5207">
        <v>0</v>
      </c>
      <c r="E36" s="5467" t="s">
        <v>613</v>
      </c>
      <c r="F36" s="5325">
        <v>104</v>
      </c>
      <c r="G36" s="5505">
        <v>15</v>
      </c>
      <c r="H36" s="5468">
        <v>14.423076923076922</v>
      </c>
      <c r="I36" s="5325">
        <v>20</v>
      </c>
      <c r="J36" s="5183">
        <v>2796</v>
      </c>
      <c r="K36" s="5469">
        <v>139.80000000000001</v>
      </c>
      <c r="L36" s="4494"/>
      <c r="M36" s="4494"/>
      <c r="N36" s="4494"/>
      <c r="O36" s="4494"/>
      <c r="P36" s="4494"/>
      <c r="Q36" s="4494"/>
      <c r="R36" s="4494"/>
      <c r="S36" s="4494"/>
      <c r="T36" s="4494"/>
      <c r="U36" s="4494"/>
      <c r="V36" s="4494"/>
      <c r="W36" s="4494"/>
      <c r="X36" s="4494"/>
    </row>
    <row r="37" spans="2:24" ht="12" customHeight="1" x14ac:dyDescent="0.2">
      <c r="B37" s="5205" t="s">
        <v>174</v>
      </c>
      <c r="C37" s="5357">
        <v>7</v>
      </c>
      <c r="D37" s="5207">
        <v>4</v>
      </c>
      <c r="E37" s="5467">
        <v>57.142857142857139</v>
      </c>
      <c r="F37" s="5325">
        <v>176</v>
      </c>
      <c r="G37" s="5505">
        <v>31</v>
      </c>
      <c r="H37" s="5468">
        <v>17.613636363636363</v>
      </c>
      <c r="I37" s="5325">
        <v>51</v>
      </c>
      <c r="J37" s="5183">
        <v>6955</v>
      </c>
      <c r="K37" s="5469">
        <v>136.37254901960785</v>
      </c>
      <c r="L37" s="4494"/>
      <c r="M37" s="4494"/>
      <c r="N37" s="4494"/>
      <c r="O37" s="4494"/>
      <c r="P37" s="4494"/>
      <c r="Q37" s="4494"/>
      <c r="R37" s="4494"/>
      <c r="S37" s="4494"/>
      <c r="T37" s="4494"/>
      <c r="U37" s="4494"/>
      <c r="V37" s="4494"/>
      <c r="W37" s="4494"/>
      <c r="X37" s="4494"/>
    </row>
    <row r="38" spans="2:24" ht="12" customHeight="1" x14ac:dyDescent="0.2">
      <c r="B38" s="5205" t="s">
        <v>189</v>
      </c>
      <c r="C38" s="5357">
        <v>2</v>
      </c>
      <c r="D38" s="5207">
        <v>2</v>
      </c>
      <c r="E38" s="5467">
        <v>100</v>
      </c>
      <c r="F38" s="5325">
        <v>178</v>
      </c>
      <c r="G38" s="5505">
        <v>8</v>
      </c>
      <c r="H38" s="5468">
        <v>4.4943820224719104</v>
      </c>
      <c r="I38" s="5325">
        <v>16</v>
      </c>
      <c r="J38" s="5183">
        <v>1886</v>
      </c>
      <c r="K38" s="5469">
        <v>117.875</v>
      </c>
      <c r="L38" s="4494"/>
      <c r="M38" s="4494"/>
      <c r="N38" s="4494"/>
      <c r="O38" s="4494"/>
      <c r="P38" s="4494"/>
      <c r="Q38" s="4494"/>
      <c r="R38" s="4494"/>
      <c r="S38" s="4494"/>
      <c r="T38" s="4494"/>
      <c r="U38" s="4494"/>
      <c r="V38" s="4494"/>
      <c r="W38" s="4494"/>
      <c r="X38" s="4494"/>
    </row>
    <row r="39" spans="2:24" ht="12" customHeight="1" x14ac:dyDescent="0.2">
      <c r="B39" s="5205" t="s">
        <v>2417</v>
      </c>
      <c r="C39" s="5357">
        <v>8</v>
      </c>
      <c r="D39" s="5207">
        <v>7</v>
      </c>
      <c r="E39" s="5467">
        <v>87.5</v>
      </c>
      <c r="F39" s="5325">
        <v>201</v>
      </c>
      <c r="G39" s="5505">
        <v>23</v>
      </c>
      <c r="H39" s="5468">
        <v>11.442786069651742</v>
      </c>
      <c r="I39" s="5325">
        <v>34</v>
      </c>
      <c r="J39" s="5183">
        <v>3725</v>
      </c>
      <c r="K39" s="5469">
        <v>109.55882352941177</v>
      </c>
      <c r="L39" s="4494"/>
      <c r="M39" s="4494"/>
      <c r="N39" s="4494"/>
      <c r="O39" s="4494"/>
      <c r="P39" s="4494"/>
      <c r="Q39" s="4494"/>
      <c r="R39" s="4494"/>
      <c r="S39" s="4494"/>
      <c r="T39" s="4494"/>
      <c r="U39" s="4494"/>
      <c r="V39" s="4494"/>
      <c r="W39" s="4494"/>
      <c r="X39" s="4494"/>
    </row>
    <row r="40" spans="2:24" ht="12" customHeight="1" x14ac:dyDescent="0.2">
      <c r="B40" s="5198" t="s">
        <v>191</v>
      </c>
      <c r="C40" s="5506">
        <v>3</v>
      </c>
      <c r="D40" s="5200">
        <v>3</v>
      </c>
      <c r="E40" s="5464">
        <v>100</v>
      </c>
      <c r="F40" s="5319">
        <v>277</v>
      </c>
      <c r="G40" s="5507">
        <v>21</v>
      </c>
      <c r="H40" s="5465">
        <v>7.5812274368231041</v>
      </c>
      <c r="I40" s="5319">
        <v>39</v>
      </c>
      <c r="J40" s="5508">
        <v>3729</v>
      </c>
      <c r="K40" s="5466">
        <v>95.615384615384613</v>
      </c>
      <c r="L40" s="4494"/>
      <c r="M40" s="4494"/>
      <c r="N40" s="4494"/>
      <c r="O40" s="4494"/>
      <c r="P40" s="4494"/>
      <c r="Q40" s="4494"/>
      <c r="R40" s="4494"/>
      <c r="S40" s="4494"/>
      <c r="T40" s="4494"/>
      <c r="U40" s="4494"/>
      <c r="V40" s="4494"/>
      <c r="W40" s="4494"/>
      <c r="X40" s="4494"/>
    </row>
    <row r="41" spans="2:24" ht="12" customHeight="1" x14ac:dyDescent="0.2">
      <c r="B41" s="5205" t="s">
        <v>2418</v>
      </c>
      <c r="C41" s="5357">
        <v>3</v>
      </c>
      <c r="D41" s="5207">
        <v>3</v>
      </c>
      <c r="E41" s="5467">
        <v>100</v>
      </c>
      <c r="F41" s="5325">
        <v>193</v>
      </c>
      <c r="G41" s="5505">
        <v>27</v>
      </c>
      <c r="H41" s="5468">
        <v>13.989637305699482</v>
      </c>
      <c r="I41" s="5325">
        <v>38</v>
      </c>
      <c r="J41" s="5183">
        <v>2524</v>
      </c>
      <c r="K41" s="5469">
        <v>66.421052631578945</v>
      </c>
      <c r="L41" s="4494"/>
      <c r="M41" s="4494"/>
      <c r="N41" s="4494"/>
      <c r="O41" s="4494"/>
      <c r="P41" s="4494"/>
      <c r="Q41" s="4494"/>
      <c r="R41" s="4494"/>
      <c r="S41" s="4494"/>
      <c r="T41" s="4494"/>
      <c r="U41" s="4494"/>
      <c r="V41" s="4494"/>
      <c r="W41" s="4494"/>
      <c r="X41" s="4494"/>
    </row>
    <row r="42" spans="2:24" ht="12" customHeight="1" x14ac:dyDescent="0.2">
      <c r="B42" s="5205" t="s">
        <v>183</v>
      </c>
      <c r="C42" s="5357">
        <v>2</v>
      </c>
      <c r="D42" s="5207">
        <v>1</v>
      </c>
      <c r="E42" s="5467">
        <v>50</v>
      </c>
      <c r="F42" s="5325">
        <v>271</v>
      </c>
      <c r="G42" s="5505">
        <v>17</v>
      </c>
      <c r="H42" s="5468">
        <v>6.2730627306273057</v>
      </c>
      <c r="I42" s="5325">
        <v>27</v>
      </c>
      <c r="J42" s="5183">
        <v>1695</v>
      </c>
      <c r="K42" s="5469">
        <v>62.777777777777779</v>
      </c>
      <c r="L42" s="4494"/>
      <c r="M42" s="4494"/>
      <c r="N42" s="4494"/>
      <c r="O42" s="4494"/>
      <c r="P42" s="4494"/>
      <c r="Q42" s="4494"/>
      <c r="R42" s="4494"/>
      <c r="S42" s="4494"/>
      <c r="T42" s="4494"/>
      <c r="U42" s="4494"/>
      <c r="V42" s="4494"/>
      <c r="W42" s="4494"/>
      <c r="X42" s="4494"/>
    </row>
    <row r="43" spans="2:24" ht="12" customHeight="1" x14ac:dyDescent="0.2">
      <c r="B43" s="5205" t="s">
        <v>190</v>
      </c>
      <c r="C43" s="5357">
        <v>2</v>
      </c>
      <c r="D43" s="5207">
        <v>0</v>
      </c>
      <c r="E43" s="5467" t="s">
        <v>613</v>
      </c>
      <c r="F43" s="5325">
        <v>114</v>
      </c>
      <c r="G43" s="5505">
        <v>17</v>
      </c>
      <c r="H43" s="5468">
        <v>14.912280701754385</v>
      </c>
      <c r="I43" s="5325">
        <v>20</v>
      </c>
      <c r="J43" s="5183">
        <v>1147</v>
      </c>
      <c r="K43" s="5469">
        <v>57.35</v>
      </c>
      <c r="L43" s="4494"/>
      <c r="M43" s="4494"/>
      <c r="N43" s="4494"/>
      <c r="O43" s="4494"/>
      <c r="P43" s="4494"/>
      <c r="Q43" s="4494"/>
      <c r="R43" s="4494"/>
      <c r="S43" s="4494"/>
      <c r="T43" s="4494"/>
      <c r="U43" s="4494"/>
      <c r="V43" s="4494"/>
      <c r="W43" s="4494"/>
      <c r="X43" s="4494"/>
    </row>
    <row r="44" spans="2:24" ht="12" customHeight="1" x14ac:dyDescent="0.2">
      <c r="B44" s="5205" t="s">
        <v>177</v>
      </c>
      <c r="C44" s="5357">
        <v>6</v>
      </c>
      <c r="D44" s="5207">
        <v>3</v>
      </c>
      <c r="E44" s="5467">
        <v>50</v>
      </c>
      <c r="F44" s="5325">
        <v>317</v>
      </c>
      <c r="G44" s="5505">
        <v>40</v>
      </c>
      <c r="H44" s="5468">
        <v>12.618296529968454</v>
      </c>
      <c r="I44" s="5325">
        <v>76</v>
      </c>
      <c r="J44" s="5183">
        <v>4355</v>
      </c>
      <c r="K44" s="5469">
        <v>57.30263157894737</v>
      </c>
      <c r="L44" s="4494"/>
      <c r="M44" s="4494"/>
      <c r="N44" s="4494"/>
      <c r="O44" s="4494"/>
      <c r="P44" s="4494"/>
      <c r="Q44" s="4494"/>
      <c r="R44" s="4494"/>
      <c r="S44" s="4494"/>
      <c r="T44" s="4494"/>
      <c r="U44" s="4494"/>
      <c r="V44" s="4494"/>
      <c r="W44" s="4494"/>
      <c r="X44" s="4494"/>
    </row>
    <row r="45" spans="2:24" ht="12" customHeight="1" x14ac:dyDescent="0.2">
      <c r="B45" s="5224" t="s">
        <v>176</v>
      </c>
      <c r="C45" s="5509">
        <v>12</v>
      </c>
      <c r="D45" s="5220">
        <v>8</v>
      </c>
      <c r="E45" s="5510">
        <v>66.666666666666657</v>
      </c>
      <c r="F45" s="5339">
        <v>575</v>
      </c>
      <c r="G45" s="5511">
        <v>45</v>
      </c>
      <c r="H45" s="5512">
        <v>7.8260869565217401</v>
      </c>
      <c r="I45" s="5339">
        <v>74</v>
      </c>
      <c r="J45" s="5513">
        <v>4192</v>
      </c>
      <c r="K45" s="5514">
        <v>56.648648648648646</v>
      </c>
      <c r="L45" s="4494"/>
      <c r="M45" s="4494"/>
      <c r="N45" s="4494"/>
      <c r="O45" s="4494"/>
      <c r="P45" s="4494"/>
      <c r="Q45" s="4494"/>
      <c r="R45" s="4494"/>
      <c r="S45" s="4494"/>
      <c r="T45" s="4494"/>
      <c r="U45" s="4494"/>
      <c r="V45" s="4494"/>
      <c r="W45" s="4494"/>
      <c r="X45" s="4494"/>
    </row>
    <row r="46" spans="2:24" ht="12" customHeight="1" x14ac:dyDescent="0.2">
      <c r="B46" s="5205" t="s">
        <v>1588</v>
      </c>
      <c r="C46" s="5357">
        <v>4</v>
      </c>
      <c r="D46" s="5207">
        <v>2</v>
      </c>
      <c r="E46" s="5467">
        <v>50</v>
      </c>
      <c r="F46" s="5325">
        <v>236</v>
      </c>
      <c r="G46" s="5505">
        <v>34</v>
      </c>
      <c r="H46" s="5468">
        <v>14.40677966101695</v>
      </c>
      <c r="I46" s="5325">
        <v>56</v>
      </c>
      <c r="J46" s="5183">
        <v>3143</v>
      </c>
      <c r="K46" s="5469">
        <v>56.125</v>
      </c>
      <c r="L46" s="4494"/>
      <c r="M46" s="4494"/>
      <c r="N46" s="4494"/>
      <c r="O46" s="4494"/>
      <c r="P46" s="4494"/>
      <c r="Q46" s="4494"/>
      <c r="R46" s="4494"/>
      <c r="S46" s="4494"/>
      <c r="T46" s="4494"/>
      <c r="U46" s="4494"/>
      <c r="V46" s="4494"/>
      <c r="W46" s="4494"/>
      <c r="X46" s="4494"/>
    </row>
    <row r="47" spans="2:24" ht="12" customHeight="1" x14ac:dyDescent="0.2">
      <c r="B47" s="5205" t="s">
        <v>185</v>
      </c>
      <c r="C47" s="5357">
        <v>4</v>
      </c>
      <c r="D47" s="5207">
        <v>3</v>
      </c>
      <c r="E47" s="5467">
        <v>75</v>
      </c>
      <c r="F47" s="5325">
        <v>275</v>
      </c>
      <c r="G47" s="5505">
        <v>37</v>
      </c>
      <c r="H47" s="5468">
        <v>13.454545454545455</v>
      </c>
      <c r="I47" s="5325">
        <v>54</v>
      </c>
      <c r="J47" s="5183">
        <v>3019</v>
      </c>
      <c r="K47" s="5469">
        <v>55.907407407407405</v>
      </c>
      <c r="L47" s="4494"/>
      <c r="M47" s="4494"/>
      <c r="N47" s="4494"/>
      <c r="O47" s="4494"/>
      <c r="P47" s="4494"/>
      <c r="Q47" s="4494"/>
      <c r="R47" s="4494"/>
      <c r="S47" s="4494"/>
      <c r="T47" s="4494"/>
      <c r="U47" s="4494"/>
      <c r="V47" s="4494"/>
      <c r="W47" s="4494"/>
      <c r="X47" s="4494"/>
    </row>
    <row r="48" spans="2:24" ht="12" customHeight="1" x14ac:dyDescent="0.2">
      <c r="B48" s="5205" t="s">
        <v>173</v>
      </c>
      <c r="C48" s="5357">
        <v>17</v>
      </c>
      <c r="D48" s="5207">
        <v>11</v>
      </c>
      <c r="E48" s="5467">
        <v>64.705882352941174</v>
      </c>
      <c r="F48" s="5325">
        <v>1072</v>
      </c>
      <c r="G48" s="5505">
        <v>113</v>
      </c>
      <c r="H48" s="5468">
        <v>10.541044776119403</v>
      </c>
      <c r="I48" s="5325">
        <v>247</v>
      </c>
      <c r="J48" s="5183">
        <v>11986</v>
      </c>
      <c r="K48" s="5469">
        <v>48.526315789473685</v>
      </c>
      <c r="L48" s="4494"/>
      <c r="M48" s="4494"/>
      <c r="N48" s="4494"/>
      <c r="O48" s="4494"/>
      <c r="P48" s="4494"/>
      <c r="Q48" s="4494"/>
      <c r="R48" s="4494"/>
      <c r="S48" s="4494"/>
      <c r="T48" s="4494"/>
      <c r="U48" s="4494"/>
      <c r="V48" s="4494"/>
      <c r="W48" s="4494"/>
      <c r="X48" s="4494"/>
    </row>
    <row r="49" spans="2:24" ht="12" customHeight="1" x14ac:dyDescent="0.2">
      <c r="B49" s="5205" t="s">
        <v>175</v>
      </c>
      <c r="C49" s="5357">
        <v>3</v>
      </c>
      <c r="D49" s="5207">
        <v>2</v>
      </c>
      <c r="E49" s="5467">
        <v>66.666666666666657</v>
      </c>
      <c r="F49" s="5325">
        <v>435</v>
      </c>
      <c r="G49" s="5505">
        <v>31</v>
      </c>
      <c r="H49" s="5468">
        <v>7.1264367816091951</v>
      </c>
      <c r="I49" s="5325">
        <v>100</v>
      </c>
      <c r="J49" s="5183">
        <v>4263</v>
      </c>
      <c r="K49" s="5469">
        <v>42.63</v>
      </c>
      <c r="L49" s="4494"/>
      <c r="M49" s="4494"/>
      <c r="N49" s="4494"/>
      <c r="O49" s="4494"/>
      <c r="P49" s="4494"/>
      <c r="Q49" s="4494"/>
      <c r="R49" s="4494"/>
      <c r="S49" s="4494"/>
      <c r="T49" s="4494"/>
      <c r="U49" s="4494"/>
      <c r="V49" s="4494"/>
      <c r="W49" s="4494"/>
      <c r="X49" s="4494"/>
    </row>
    <row r="50" spans="2:24" ht="12" customHeight="1" x14ac:dyDescent="0.2">
      <c r="B50" s="5205" t="s">
        <v>1586</v>
      </c>
      <c r="C50" s="5357">
        <v>13</v>
      </c>
      <c r="D50" s="5207">
        <v>8</v>
      </c>
      <c r="E50" s="5467">
        <v>61.53846153846154</v>
      </c>
      <c r="F50" s="5325">
        <v>284</v>
      </c>
      <c r="G50" s="5505">
        <v>32</v>
      </c>
      <c r="H50" s="5468">
        <v>11.267605633802818</v>
      </c>
      <c r="I50" s="5325">
        <v>69</v>
      </c>
      <c r="J50" s="5183">
        <v>2622</v>
      </c>
      <c r="K50" s="5469">
        <v>38</v>
      </c>
      <c r="L50" s="4494"/>
      <c r="M50" s="4494"/>
      <c r="N50" s="4494"/>
      <c r="O50" s="4494"/>
      <c r="P50" s="4494"/>
      <c r="Q50" s="4494"/>
      <c r="R50" s="4494"/>
      <c r="S50" s="4494"/>
      <c r="T50" s="4494"/>
      <c r="U50" s="4494"/>
      <c r="V50" s="4494"/>
      <c r="W50" s="4494"/>
      <c r="X50" s="4494"/>
    </row>
    <row r="51" spans="2:24" ht="12" customHeight="1" x14ac:dyDescent="0.2">
      <c r="B51" s="5205" t="s">
        <v>181</v>
      </c>
      <c r="C51" s="5357">
        <v>5</v>
      </c>
      <c r="D51" s="5207">
        <v>2</v>
      </c>
      <c r="E51" s="5467">
        <v>40</v>
      </c>
      <c r="F51" s="5325">
        <v>381</v>
      </c>
      <c r="G51" s="5505">
        <v>31</v>
      </c>
      <c r="H51" s="5468">
        <v>8.1364829396325451</v>
      </c>
      <c r="I51" s="5325">
        <v>77</v>
      </c>
      <c r="J51" s="5183">
        <v>2847</v>
      </c>
      <c r="K51" s="5469">
        <v>36.974025974025977</v>
      </c>
      <c r="L51" s="4494"/>
      <c r="M51" s="4494"/>
      <c r="N51" s="4494"/>
      <c r="O51" s="4494"/>
      <c r="P51" s="4494"/>
      <c r="Q51" s="4494"/>
      <c r="R51" s="4494"/>
      <c r="S51" s="4494"/>
      <c r="T51" s="4494"/>
      <c r="U51" s="4494"/>
      <c r="V51" s="4494"/>
      <c r="W51" s="4494"/>
      <c r="X51" s="4494"/>
    </row>
    <row r="52" spans="2:24" ht="12" customHeight="1" x14ac:dyDescent="0.2">
      <c r="B52" s="5205" t="s">
        <v>187</v>
      </c>
      <c r="C52" s="5357">
        <v>3</v>
      </c>
      <c r="D52" s="5207">
        <v>3</v>
      </c>
      <c r="E52" s="5467">
        <v>100</v>
      </c>
      <c r="F52" s="5325">
        <v>170</v>
      </c>
      <c r="G52" s="5505">
        <v>24</v>
      </c>
      <c r="H52" s="5468">
        <v>14.117647058823529</v>
      </c>
      <c r="I52" s="5325">
        <v>42</v>
      </c>
      <c r="J52" s="5183">
        <v>1503</v>
      </c>
      <c r="K52" s="5469">
        <v>35.785714285714285</v>
      </c>
      <c r="L52" s="4494"/>
      <c r="M52" s="4494"/>
      <c r="N52" s="4494"/>
      <c r="O52" s="4494"/>
      <c r="P52" s="4494"/>
      <c r="Q52" s="4494"/>
      <c r="R52" s="4494"/>
      <c r="S52" s="4494"/>
      <c r="T52" s="4494"/>
      <c r="U52" s="4494"/>
      <c r="V52" s="4494"/>
      <c r="W52" s="4494"/>
      <c r="X52" s="4494"/>
    </row>
    <row r="53" spans="2:24" ht="12" customHeight="1" x14ac:dyDescent="0.2">
      <c r="B53" s="5205" t="s">
        <v>1585</v>
      </c>
      <c r="C53" s="5357">
        <v>8</v>
      </c>
      <c r="D53" s="5207">
        <v>4</v>
      </c>
      <c r="E53" s="5467">
        <v>50</v>
      </c>
      <c r="F53" s="5325">
        <v>549</v>
      </c>
      <c r="G53" s="5505">
        <v>74</v>
      </c>
      <c r="H53" s="5468">
        <v>13.479052823315119</v>
      </c>
      <c r="I53" s="5325">
        <v>140</v>
      </c>
      <c r="J53" s="5183">
        <v>3530</v>
      </c>
      <c r="K53" s="5469">
        <v>25.214285714285715</v>
      </c>
      <c r="L53" s="4494"/>
      <c r="M53" s="4494"/>
      <c r="N53" s="4494"/>
      <c r="O53" s="4494"/>
      <c r="P53" s="4494"/>
      <c r="Q53" s="4494"/>
      <c r="R53" s="4494"/>
      <c r="S53" s="4494"/>
      <c r="T53" s="4494"/>
      <c r="U53" s="4494"/>
      <c r="V53" s="4494"/>
      <c r="W53" s="4494"/>
      <c r="X53" s="4494"/>
    </row>
    <row r="54" spans="2:24" ht="12" customHeight="1" x14ac:dyDescent="0.2">
      <c r="B54" s="5224" t="s">
        <v>188</v>
      </c>
      <c r="C54" s="5509">
        <v>10</v>
      </c>
      <c r="D54" s="5220">
        <v>5</v>
      </c>
      <c r="E54" s="5510">
        <v>50</v>
      </c>
      <c r="F54" s="5339">
        <v>191</v>
      </c>
      <c r="G54" s="5511">
        <v>15</v>
      </c>
      <c r="H54" s="5512">
        <v>7.8534031413612562</v>
      </c>
      <c r="I54" s="5339">
        <v>48</v>
      </c>
      <c r="J54" s="5513">
        <v>1119</v>
      </c>
      <c r="K54" s="5514">
        <v>23.3125</v>
      </c>
      <c r="L54" s="4494"/>
      <c r="M54" s="4494"/>
      <c r="N54" s="4494"/>
      <c r="O54" s="4494"/>
      <c r="P54" s="4494"/>
      <c r="Q54" s="4494"/>
      <c r="R54" s="4494"/>
      <c r="S54" s="4494"/>
      <c r="T54" s="4494"/>
      <c r="U54" s="4494"/>
      <c r="V54" s="4494"/>
      <c r="W54" s="4494"/>
      <c r="X54" s="4494"/>
    </row>
    <row r="55" spans="2:24" ht="13.5" thickBot="1" x14ac:dyDescent="0.25">
      <c r="B55" s="5224" t="s">
        <v>2420</v>
      </c>
      <c r="C55" s="5509"/>
      <c r="D55" s="5511"/>
      <c r="E55" s="5510"/>
      <c r="F55" s="5339"/>
      <c r="G55" s="5511"/>
      <c r="H55" s="5512"/>
      <c r="I55" s="5339"/>
      <c r="J55" s="5513">
        <v>413</v>
      </c>
      <c r="K55" s="5514"/>
      <c r="L55" s="4494"/>
      <c r="M55" s="4494"/>
      <c r="N55" s="4494"/>
      <c r="O55" s="4494"/>
      <c r="P55" s="4494"/>
      <c r="Q55" s="4494"/>
      <c r="R55" s="4494"/>
      <c r="S55" s="4494"/>
      <c r="T55" s="4494"/>
      <c r="U55" s="4494"/>
      <c r="V55" s="4494"/>
      <c r="W55" s="4494"/>
      <c r="X55" s="4494"/>
    </row>
    <row r="56" spans="2:24" ht="12" customHeight="1" thickBot="1" x14ac:dyDescent="0.25">
      <c r="B56" s="5515" t="s">
        <v>14</v>
      </c>
      <c r="C56" s="5486">
        <v>118</v>
      </c>
      <c r="D56" s="5516">
        <v>74</v>
      </c>
      <c r="E56" s="5488">
        <v>62.711864406779661</v>
      </c>
      <c r="F56" s="5228">
        <v>6236</v>
      </c>
      <c r="G56" s="5229">
        <v>652</v>
      </c>
      <c r="H56" s="5490">
        <v>10.4554201411161</v>
      </c>
      <c r="I56" s="5228">
        <v>1257</v>
      </c>
      <c r="J56" s="5229">
        <v>73880</v>
      </c>
      <c r="K56" s="5351">
        <v>58.774860779634047</v>
      </c>
      <c r="L56" s="4494"/>
      <c r="M56" s="4494"/>
      <c r="N56" s="4494"/>
      <c r="O56" s="4494"/>
      <c r="P56" s="4494"/>
      <c r="Q56" s="4494"/>
      <c r="R56" s="4494"/>
      <c r="S56" s="4494"/>
      <c r="T56" s="4494"/>
      <c r="U56" s="4494"/>
      <c r="V56" s="4494"/>
      <c r="W56" s="4494"/>
      <c r="X56" s="4494"/>
    </row>
    <row r="57" spans="2:24" x14ac:dyDescent="0.2">
      <c r="L57" s="4494"/>
      <c r="M57" s="4494"/>
      <c r="N57" s="4494"/>
      <c r="O57" s="4494"/>
      <c r="P57" s="4494"/>
      <c r="Q57" s="4494"/>
      <c r="R57" s="4494"/>
      <c r="S57" s="4494"/>
      <c r="T57" s="4494"/>
      <c r="U57" s="4494"/>
      <c r="V57" s="4494"/>
      <c r="W57" s="4494"/>
      <c r="X57" s="4494"/>
    </row>
    <row r="58" spans="2:24" x14ac:dyDescent="0.2">
      <c r="L58" s="4494"/>
      <c r="M58" s="4494"/>
      <c r="N58" s="4494"/>
      <c r="O58" s="4494"/>
      <c r="P58" s="4494"/>
      <c r="Q58" s="4494"/>
      <c r="R58" s="4494"/>
      <c r="S58" s="4494"/>
      <c r="T58" s="4494"/>
      <c r="U58" s="4494"/>
      <c r="V58" s="4494"/>
      <c r="W58" s="4494"/>
      <c r="X58" s="4494"/>
    </row>
    <row r="59" spans="2:24" x14ac:dyDescent="0.2">
      <c r="L59" s="4494"/>
      <c r="M59" s="4494"/>
      <c r="N59" s="4494"/>
      <c r="O59" s="4494"/>
      <c r="P59" s="4494"/>
      <c r="Q59" s="4494"/>
      <c r="R59" s="4494"/>
      <c r="S59" s="4494"/>
      <c r="T59" s="4494"/>
      <c r="U59" s="4494"/>
      <c r="V59" s="4494"/>
      <c r="W59" s="4494"/>
      <c r="X59" s="4494"/>
    </row>
    <row r="60" spans="2:24" x14ac:dyDescent="0.2">
      <c r="L60" s="4494"/>
      <c r="M60" s="4494"/>
      <c r="N60" s="4494"/>
      <c r="O60" s="4494"/>
      <c r="P60" s="4494"/>
      <c r="Q60" s="4494"/>
      <c r="R60" s="4494"/>
      <c r="S60" s="4494"/>
      <c r="T60" s="4494"/>
      <c r="U60" s="4494"/>
      <c r="V60" s="4494"/>
      <c r="W60" s="4494"/>
      <c r="X60" s="4494"/>
    </row>
    <row r="61" spans="2:24" ht="25.5" customHeight="1" x14ac:dyDescent="0.2">
      <c r="L61" s="4494"/>
      <c r="M61" s="4494"/>
      <c r="N61" s="4494"/>
      <c r="O61" s="4494"/>
      <c r="P61" s="4494"/>
      <c r="Q61" s="4494"/>
      <c r="R61" s="4494"/>
      <c r="S61" s="4494"/>
      <c r="T61" s="4494"/>
      <c r="U61" s="4494"/>
      <c r="V61" s="4494"/>
      <c r="W61" s="4494"/>
      <c r="X61" s="4494"/>
    </row>
    <row r="62" spans="2:24" ht="47.25" customHeight="1" x14ac:dyDescent="0.2">
      <c r="L62" s="4494"/>
      <c r="M62" s="4494"/>
      <c r="N62" s="4494"/>
      <c r="O62" s="4494"/>
      <c r="P62" s="4494"/>
      <c r="Q62" s="4494"/>
      <c r="R62" s="4494"/>
      <c r="S62" s="4494"/>
      <c r="T62" s="4494"/>
      <c r="U62" s="4494"/>
      <c r="V62" s="4494"/>
      <c r="W62" s="4494"/>
      <c r="X62" s="4494"/>
    </row>
    <row r="63" spans="2:24" ht="12" customHeight="1" x14ac:dyDescent="0.2">
      <c r="L63" s="4494"/>
      <c r="M63" s="4494"/>
      <c r="N63" s="4494"/>
      <c r="O63" s="4494"/>
      <c r="P63" s="4494"/>
      <c r="Q63" s="4494"/>
      <c r="R63" s="4494"/>
      <c r="S63" s="4494"/>
      <c r="T63" s="4494"/>
      <c r="U63" s="4494"/>
      <c r="V63" s="4494"/>
      <c r="W63" s="4494"/>
      <c r="X63" s="4494"/>
    </row>
    <row r="64" spans="2:24" ht="12" customHeight="1" x14ac:dyDescent="0.2">
      <c r="L64" s="4494"/>
      <c r="M64" s="4494"/>
      <c r="N64" s="4494"/>
      <c r="O64" s="4494"/>
      <c r="P64" s="4494"/>
      <c r="Q64" s="4494"/>
      <c r="R64" s="4494"/>
      <c r="S64" s="4494"/>
      <c r="T64" s="4494"/>
      <c r="U64" s="4494"/>
      <c r="V64" s="4494"/>
      <c r="W64" s="4494"/>
      <c r="X64" s="4494"/>
    </row>
    <row r="65" spans="12:24" ht="12" customHeight="1" x14ac:dyDescent="0.2">
      <c r="L65" s="4494"/>
      <c r="M65" s="4494"/>
      <c r="N65" s="4494"/>
      <c r="O65" s="4494"/>
      <c r="P65" s="4494"/>
      <c r="Q65" s="4494"/>
      <c r="R65" s="4494"/>
      <c r="S65" s="4494"/>
      <c r="T65" s="4494"/>
      <c r="U65" s="4494"/>
      <c r="V65" s="4494"/>
      <c r="W65" s="4494"/>
      <c r="X65" s="4494"/>
    </row>
    <row r="66" spans="12:24" ht="12" customHeight="1" x14ac:dyDescent="0.2">
      <c r="L66" s="4494"/>
      <c r="M66" s="4494"/>
      <c r="N66" s="4494"/>
      <c r="O66" s="4494"/>
      <c r="P66" s="4494"/>
      <c r="Q66" s="4494"/>
      <c r="R66" s="4494"/>
      <c r="S66" s="4494"/>
      <c r="T66" s="4494"/>
      <c r="U66" s="4494"/>
      <c r="V66" s="4494"/>
      <c r="W66" s="4494"/>
      <c r="X66" s="4494"/>
    </row>
    <row r="67" spans="12:24" ht="12" customHeight="1" x14ac:dyDescent="0.2">
      <c r="L67" s="4494"/>
      <c r="M67" s="4494"/>
      <c r="N67" s="4494"/>
      <c r="O67" s="4494"/>
      <c r="P67" s="4494"/>
      <c r="Q67" s="4494"/>
      <c r="R67" s="4494"/>
      <c r="S67" s="4494"/>
      <c r="T67" s="4494"/>
      <c r="U67" s="4494"/>
      <c r="V67" s="4494"/>
      <c r="W67" s="4494"/>
      <c r="X67" s="4494"/>
    </row>
    <row r="68" spans="12:24" ht="12" customHeight="1" x14ac:dyDescent="0.2">
      <c r="L68" s="4494"/>
      <c r="M68" s="4494"/>
      <c r="N68" s="4494"/>
      <c r="O68" s="4494"/>
      <c r="P68" s="4494"/>
      <c r="Q68" s="4494"/>
      <c r="R68" s="4494"/>
      <c r="S68" s="4494"/>
      <c r="T68" s="4494"/>
      <c r="U68" s="4494"/>
      <c r="V68" s="4494"/>
      <c r="W68" s="4494"/>
      <c r="X68" s="4494"/>
    </row>
    <row r="69" spans="12:24" ht="12" customHeight="1" x14ac:dyDescent="0.2">
      <c r="L69" s="4494"/>
      <c r="M69" s="4494"/>
      <c r="N69" s="4494"/>
      <c r="O69" s="4494"/>
      <c r="P69" s="4494"/>
      <c r="Q69" s="4494"/>
      <c r="R69" s="4494"/>
      <c r="S69" s="4494"/>
      <c r="T69" s="4494"/>
      <c r="U69" s="4494"/>
      <c r="V69" s="4494"/>
      <c r="W69" s="4494"/>
      <c r="X69" s="4494"/>
    </row>
    <row r="70" spans="12:24" ht="12" customHeight="1" x14ac:dyDescent="0.2">
      <c r="L70" s="4494"/>
      <c r="M70" s="4494"/>
      <c r="N70" s="4494"/>
      <c r="O70" s="4494"/>
      <c r="P70" s="4494"/>
      <c r="Q70" s="4494"/>
      <c r="R70" s="4494"/>
      <c r="S70" s="4494"/>
      <c r="T70" s="4494"/>
      <c r="U70" s="4494"/>
      <c r="V70" s="4494"/>
      <c r="W70" s="4494"/>
      <c r="X70" s="4494"/>
    </row>
    <row r="71" spans="12:24" ht="12" customHeight="1" x14ac:dyDescent="0.2">
      <c r="L71" s="4494"/>
      <c r="M71" s="4494"/>
      <c r="N71" s="4494"/>
      <c r="O71" s="4494"/>
      <c r="P71" s="4494"/>
      <c r="Q71" s="4494"/>
      <c r="R71" s="4494"/>
      <c r="S71" s="4494"/>
      <c r="T71" s="4494"/>
      <c r="U71" s="4494"/>
      <c r="V71" s="4494"/>
      <c r="W71" s="4494"/>
      <c r="X71" s="4494"/>
    </row>
    <row r="72" spans="12:24" ht="12" customHeight="1" x14ac:dyDescent="0.2">
      <c r="L72" s="4494"/>
      <c r="M72" s="4494"/>
      <c r="N72" s="4494"/>
      <c r="O72" s="4494"/>
      <c r="P72" s="4494"/>
      <c r="Q72" s="4494"/>
      <c r="R72" s="4494"/>
      <c r="S72" s="4494"/>
      <c r="T72" s="4494"/>
      <c r="U72" s="4494"/>
      <c r="V72" s="4494"/>
      <c r="W72" s="4494"/>
      <c r="X72" s="4494"/>
    </row>
    <row r="73" spans="12:24" ht="12" customHeight="1" x14ac:dyDescent="0.2">
      <c r="L73" s="4494"/>
      <c r="M73" s="4494"/>
      <c r="N73" s="4494"/>
      <c r="O73" s="4494"/>
      <c r="P73" s="4494"/>
      <c r="Q73" s="4494"/>
      <c r="R73" s="4494"/>
      <c r="S73" s="4494"/>
      <c r="T73" s="4494"/>
      <c r="U73" s="4494"/>
      <c r="V73" s="4494"/>
      <c r="W73" s="4494"/>
      <c r="X73" s="4494"/>
    </row>
    <row r="74" spans="12:24" ht="12" customHeight="1" x14ac:dyDescent="0.2">
      <c r="L74" s="4494"/>
      <c r="M74" s="4494"/>
      <c r="N74" s="4494"/>
      <c r="O74" s="4494"/>
      <c r="P74" s="4494"/>
      <c r="Q74" s="4494"/>
      <c r="R74" s="4494"/>
      <c r="S74" s="4494"/>
      <c r="T74" s="4494"/>
      <c r="U74" s="4494"/>
      <c r="V74" s="4494"/>
      <c r="W74" s="4494"/>
      <c r="X74" s="4494"/>
    </row>
    <row r="75" spans="12:24" ht="12" customHeight="1" x14ac:dyDescent="0.2">
      <c r="L75" s="4494"/>
      <c r="M75" s="4494"/>
      <c r="N75" s="4494"/>
      <c r="O75" s="4494"/>
      <c r="P75" s="4494"/>
      <c r="Q75" s="4494"/>
      <c r="R75" s="4494"/>
      <c r="S75" s="4494"/>
      <c r="T75" s="4494"/>
      <c r="U75" s="4494"/>
      <c r="V75" s="4494"/>
      <c r="W75" s="4494"/>
      <c r="X75" s="4494"/>
    </row>
    <row r="76" spans="12:24" ht="12" customHeight="1" x14ac:dyDescent="0.2">
      <c r="L76" s="4494"/>
      <c r="M76" s="4494"/>
      <c r="N76" s="4494"/>
      <c r="O76" s="4494"/>
      <c r="P76" s="4494"/>
      <c r="Q76" s="4494"/>
      <c r="R76" s="4494"/>
      <c r="S76" s="4494"/>
      <c r="T76" s="4494"/>
      <c r="U76" s="4494"/>
      <c r="V76" s="4494"/>
      <c r="W76" s="4494"/>
      <c r="X76" s="4494"/>
    </row>
    <row r="77" spans="12:24" ht="12" customHeight="1" x14ac:dyDescent="0.2">
      <c r="L77" s="4494"/>
      <c r="M77" s="4494"/>
      <c r="N77" s="4494"/>
      <c r="O77" s="4494"/>
      <c r="P77" s="4494"/>
      <c r="Q77" s="4494"/>
      <c r="R77" s="4494"/>
      <c r="S77" s="4494"/>
      <c r="T77" s="4494"/>
      <c r="U77" s="4494"/>
      <c r="V77" s="4494"/>
      <c r="W77" s="4494"/>
      <c r="X77" s="4494"/>
    </row>
    <row r="78" spans="12:24" ht="12" customHeight="1" x14ac:dyDescent="0.2">
      <c r="L78" s="4494"/>
      <c r="M78" s="4494"/>
      <c r="N78" s="4494"/>
      <c r="O78" s="4494"/>
      <c r="P78" s="4494"/>
      <c r="Q78" s="4494"/>
      <c r="R78" s="4494"/>
      <c r="S78" s="4494"/>
      <c r="T78" s="4494"/>
      <c r="U78" s="4494"/>
      <c r="V78" s="4494"/>
      <c r="W78" s="4494"/>
      <c r="X78" s="4494"/>
    </row>
    <row r="79" spans="12:24" ht="12" customHeight="1" x14ac:dyDescent="0.2">
      <c r="L79" s="4494"/>
      <c r="M79" s="4494"/>
      <c r="N79" s="4494"/>
      <c r="O79" s="4494"/>
      <c r="P79" s="4494"/>
      <c r="Q79" s="4494"/>
      <c r="R79" s="4494"/>
      <c r="S79" s="4494"/>
      <c r="T79" s="4494"/>
      <c r="U79" s="4494"/>
      <c r="V79" s="4494"/>
      <c r="W79" s="4494"/>
      <c r="X79" s="4494"/>
    </row>
    <row r="80" spans="12:24" ht="12" customHeight="1" x14ac:dyDescent="0.2">
      <c r="L80" s="4494"/>
      <c r="M80" s="4494"/>
      <c r="N80" s="4494"/>
      <c r="O80" s="4494"/>
      <c r="P80" s="4494"/>
      <c r="Q80" s="4494"/>
      <c r="R80" s="4494"/>
      <c r="S80" s="4494"/>
      <c r="T80" s="4494"/>
      <c r="U80" s="4494"/>
      <c r="V80" s="4494"/>
      <c r="W80" s="4494"/>
      <c r="X80" s="4494"/>
    </row>
    <row r="81" spans="12:24" ht="12" customHeight="1" x14ac:dyDescent="0.2">
      <c r="L81" s="4494"/>
      <c r="M81" s="4494"/>
      <c r="N81" s="4494"/>
      <c r="O81" s="4494"/>
      <c r="P81" s="4494"/>
      <c r="Q81" s="4494"/>
      <c r="R81" s="4494"/>
      <c r="S81" s="4494"/>
      <c r="T81" s="4494"/>
      <c r="U81" s="4494"/>
      <c r="V81" s="4494"/>
      <c r="W81" s="4494"/>
      <c r="X81" s="4494"/>
    </row>
    <row r="82" spans="12:24" ht="12" customHeight="1" x14ac:dyDescent="0.2">
      <c r="L82" s="4494"/>
      <c r="M82" s="4494"/>
      <c r="N82" s="4494"/>
      <c r="O82" s="4494"/>
      <c r="P82" s="4494"/>
      <c r="Q82" s="4494"/>
      <c r="R82" s="4494"/>
      <c r="S82" s="4494"/>
      <c r="T82" s="4494"/>
      <c r="U82" s="4494"/>
      <c r="V82" s="4494"/>
      <c r="W82" s="4494"/>
      <c r="X82" s="4494"/>
    </row>
    <row r="83" spans="12:24" ht="12" customHeight="1" x14ac:dyDescent="0.2">
      <c r="L83" s="4494"/>
      <c r="M83" s="4494"/>
      <c r="N83" s="4494"/>
      <c r="O83" s="4494"/>
      <c r="P83" s="4494"/>
      <c r="Q83" s="4494"/>
      <c r="R83" s="4494"/>
      <c r="S83" s="4494"/>
      <c r="T83" s="4494"/>
      <c r="U83" s="4494"/>
      <c r="V83" s="4494"/>
      <c r="W83" s="4494"/>
      <c r="X83" s="4494"/>
    </row>
  </sheetData>
  <mergeCells count="10">
    <mergeCell ref="B32:B34"/>
    <mergeCell ref="C32:H32"/>
    <mergeCell ref="I32:K33"/>
    <mergeCell ref="C33:E33"/>
    <mergeCell ref="F33:H33"/>
    <mergeCell ref="B4:B6"/>
    <mergeCell ref="C4:H4"/>
    <mergeCell ref="I4:K5"/>
    <mergeCell ref="C5:E5"/>
    <mergeCell ref="F5:H5"/>
  </mergeCells>
  <pageMargins left="0.74803149606299213" right="0.74803149606299213" top="0.78740157480314965" bottom="0.78740157480314965" header="0.51181102362204722" footer="0.51181102362204722"/>
  <pageSetup paperSize="9" orientation="portrait" horizontalDpi="300" verticalDpi="300" r:id="rId1"/>
  <headerFooter alignWithMargins="0">
    <oddHeader>&amp;LSigurnosni pojas
_______________</oddHeader>
    <oddFooter>&amp;LMUP RH - Kabinet ministra - Odjel za analitiku i razvoj
______________________________________________</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83"/>
  <sheetViews>
    <sheetView topLeftCell="A19" workbookViewId="0">
      <selection activeCell="N42" sqref="N42"/>
    </sheetView>
  </sheetViews>
  <sheetFormatPr defaultRowHeight="12.75" x14ac:dyDescent="0.2"/>
  <cols>
    <col min="1" max="1" width="4.85546875" style="5182" customWidth="1"/>
    <col min="2" max="2" width="15" style="5182" bestFit="1" customWidth="1"/>
    <col min="3" max="11" width="7.85546875" style="5182" customWidth="1"/>
    <col min="12" max="12" width="9.140625" style="5182"/>
    <col min="13" max="13" width="18.28515625" style="5182" bestFit="1" customWidth="1"/>
    <col min="14" max="17" width="9.140625" style="5182"/>
    <col min="18" max="18" width="3.7109375" style="5182" customWidth="1"/>
    <col min="19" max="20" width="9.140625" style="5182"/>
    <col min="21" max="21" width="2.28515625" style="5182" customWidth="1"/>
    <col min="22" max="22" width="5.5703125" style="5182" customWidth="1"/>
    <col min="23" max="23" width="6" style="5182" customWidth="1"/>
    <col min="24" max="24" width="6.5703125" style="5182" customWidth="1"/>
    <col min="25" max="26" width="9.140625" style="5182"/>
    <col min="27" max="27" width="20.28515625" style="5182" bestFit="1" customWidth="1"/>
    <col min="28" max="16384" width="9.140625" style="5182"/>
  </cols>
  <sheetData>
    <row r="1" spans="2:24" ht="15.75" customHeight="1" x14ac:dyDescent="0.2">
      <c r="B1" s="5453" t="s">
        <v>2472</v>
      </c>
      <c r="C1" s="5453"/>
      <c r="D1" s="5453"/>
      <c r="E1" s="5453"/>
      <c r="F1" s="5453"/>
      <c r="G1" s="5453"/>
      <c r="H1" s="5453"/>
      <c r="I1" s="5453"/>
      <c r="J1" s="5453"/>
      <c r="K1" s="5453"/>
    </row>
    <row r="2" spans="2:24" ht="17.25" customHeight="1" x14ac:dyDescent="0.2">
      <c r="B2" s="5234" t="s">
        <v>2473</v>
      </c>
      <c r="C2" s="5234"/>
      <c r="D2" s="5234"/>
      <c r="E2" s="5234"/>
      <c r="F2" s="5234"/>
      <c r="G2" s="5234"/>
      <c r="H2" s="5234"/>
      <c r="I2" s="5234"/>
      <c r="J2" s="5234"/>
      <c r="K2" s="5234"/>
      <c r="L2" s="4494"/>
      <c r="M2" s="4494"/>
      <c r="N2" s="4494"/>
      <c r="O2" s="4494"/>
      <c r="P2" s="4494"/>
      <c r="Q2" s="4494"/>
      <c r="R2" s="4494"/>
      <c r="S2" s="4494"/>
      <c r="T2" s="4494"/>
      <c r="U2" s="4494"/>
      <c r="V2" s="4494"/>
      <c r="W2" s="4494"/>
      <c r="X2" s="4494"/>
    </row>
    <row r="3" spans="2:24" ht="17.25" customHeight="1" thickBot="1" x14ac:dyDescent="0.25">
      <c r="B3" s="5234"/>
      <c r="C3" s="5234"/>
      <c r="D3" s="5234"/>
      <c r="E3" s="5234"/>
      <c r="F3" s="5234"/>
      <c r="G3" s="5234"/>
      <c r="H3" s="5234"/>
      <c r="I3" s="5234"/>
      <c r="J3" s="5234"/>
      <c r="K3" s="5234"/>
      <c r="L3" s="4494"/>
      <c r="M3" s="4494"/>
      <c r="N3" s="4494"/>
      <c r="O3" s="4494"/>
      <c r="P3" s="4494"/>
      <c r="Q3" s="4494"/>
      <c r="R3" s="4494"/>
      <c r="S3" s="4494"/>
      <c r="T3" s="4494"/>
      <c r="U3" s="4494"/>
      <c r="V3" s="4494"/>
      <c r="W3" s="4494"/>
      <c r="X3" s="4494"/>
    </row>
    <row r="4" spans="2:24" ht="13.5" thickBot="1" x14ac:dyDescent="0.25">
      <c r="B4" s="8412" t="s">
        <v>199</v>
      </c>
      <c r="C4" s="8414" t="s">
        <v>2474</v>
      </c>
      <c r="D4" s="8415"/>
      <c r="E4" s="8415"/>
      <c r="F4" s="8415"/>
      <c r="G4" s="8415"/>
      <c r="H4" s="8416"/>
      <c r="I4" s="8417" t="s">
        <v>2475</v>
      </c>
      <c r="J4" s="8418"/>
      <c r="K4" s="8419"/>
      <c r="L4" s="4494"/>
      <c r="M4" s="4494"/>
      <c r="N4" s="4494"/>
      <c r="O4" s="4494"/>
      <c r="P4" s="4494"/>
      <c r="Q4" s="4494"/>
      <c r="R4" s="4494"/>
      <c r="S4" s="4494"/>
      <c r="T4" s="4494"/>
      <c r="U4" s="4494"/>
      <c r="V4" s="4494"/>
      <c r="W4" s="4494"/>
      <c r="X4" s="4494"/>
    </row>
    <row r="5" spans="2:24" ht="24" customHeight="1" thickBot="1" x14ac:dyDescent="0.25">
      <c r="B5" s="8341"/>
      <c r="C5" s="8441" t="s">
        <v>2476</v>
      </c>
      <c r="D5" s="8442"/>
      <c r="E5" s="8442"/>
      <c r="F5" s="8441" t="s">
        <v>2477</v>
      </c>
      <c r="G5" s="8442"/>
      <c r="H5" s="8443"/>
      <c r="I5" s="8420"/>
      <c r="J5" s="8421"/>
      <c r="K5" s="8422"/>
      <c r="L5" s="4494"/>
      <c r="M5" s="4494"/>
      <c r="N5" s="4494"/>
      <c r="O5" s="4494"/>
      <c r="P5" s="4494"/>
      <c r="Q5" s="4494"/>
      <c r="R5" s="4494"/>
      <c r="S5" s="4494"/>
      <c r="T5" s="4494"/>
      <c r="U5" s="4494"/>
      <c r="V5" s="4494"/>
      <c r="W5" s="4494"/>
      <c r="X5" s="4494"/>
    </row>
    <row r="6" spans="2:24" ht="39" customHeight="1" thickBot="1" x14ac:dyDescent="0.25">
      <c r="B6" s="8413"/>
      <c r="C6" s="5517" t="s">
        <v>2050</v>
      </c>
      <c r="D6" s="5518" t="s">
        <v>2478</v>
      </c>
      <c r="E6" s="5519" t="s">
        <v>2479</v>
      </c>
      <c r="F6" s="5517" t="s">
        <v>2050</v>
      </c>
      <c r="G6" s="5518" t="s">
        <v>2478</v>
      </c>
      <c r="H6" s="5520" t="s">
        <v>2479</v>
      </c>
      <c r="I6" s="5458" t="s">
        <v>2454</v>
      </c>
      <c r="J6" s="5459" t="s">
        <v>2468</v>
      </c>
      <c r="K6" s="5460" t="s">
        <v>2469</v>
      </c>
      <c r="L6" s="4494"/>
      <c r="M6" s="4494"/>
      <c r="N6" s="4494"/>
      <c r="O6" s="4494"/>
      <c r="P6" s="4494"/>
      <c r="Q6" s="4494"/>
      <c r="R6" s="4494"/>
      <c r="S6" s="4494"/>
      <c r="T6" s="4494"/>
      <c r="U6" s="4494"/>
      <c r="V6" s="4494"/>
      <c r="W6" s="4494"/>
      <c r="X6" s="4494"/>
    </row>
    <row r="7" spans="2:24" ht="12" customHeight="1" thickBot="1" x14ac:dyDescent="0.25">
      <c r="B7" s="5191" t="s">
        <v>173</v>
      </c>
      <c r="C7" s="5192">
        <v>3</v>
      </c>
      <c r="D7" s="5193">
        <v>2</v>
      </c>
      <c r="E7" s="5461">
        <v>66.666666666666657</v>
      </c>
      <c r="F7" s="5314">
        <v>175</v>
      </c>
      <c r="G7" s="5193">
        <v>12</v>
      </c>
      <c r="H7" s="5462">
        <v>6.8571428571428577</v>
      </c>
      <c r="I7" s="5521">
        <v>20</v>
      </c>
      <c r="J7" s="5522">
        <v>460</v>
      </c>
      <c r="K7" s="5318">
        <v>23</v>
      </c>
      <c r="L7" s="4494"/>
      <c r="M7" s="4494"/>
      <c r="N7" s="4494"/>
      <c r="O7" s="4494"/>
      <c r="P7" s="4494"/>
      <c r="Q7" s="4494"/>
      <c r="R7" s="4494"/>
      <c r="S7" s="4494"/>
      <c r="T7" s="4494"/>
      <c r="U7" s="4494"/>
      <c r="V7" s="4494"/>
      <c r="W7" s="4494"/>
      <c r="X7" s="4494"/>
    </row>
    <row r="8" spans="2:24" ht="12" customHeight="1" x14ac:dyDescent="0.2">
      <c r="B8" s="5198" t="s">
        <v>174</v>
      </c>
      <c r="C8" s="5199">
        <v>4</v>
      </c>
      <c r="D8" s="5200">
        <v>1</v>
      </c>
      <c r="E8" s="5464">
        <v>25</v>
      </c>
      <c r="F8" s="5319">
        <v>58</v>
      </c>
      <c r="G8" s="5200">
        <v>5</v>
      </c>
      <c r="H8" s="5465">
        <v>8.6206896551724146</v>
      </c>
      <c r="I8" s="5523">
        <v>9</v>
      </c>
      <c r="J8" s="5524">
        <v>1183</v>
      </c>
      <c r="K8" s="5324">
        <v>131.44444444444446</v>
      </c>
      <c r="L8" s="4494"/>
      <c r="M8" s="4494"/>
      <c r="N8" s="4494"/>
      <c r="O8" s="4494"/>
      <c r="P8" s="4494"/>
      <c r="Q8" s="4494"/>
      <c r="R8" s="4494"/>
      <c r="S8" s="4494"/>
      <c r="T8" s="4494"/>
      <c r="U8" s="4494"/>
      <c r="V8" s="4494"/>
      <c r="W8" s="4494"/>
      <c r="X8" s="4494"/>
    </row>
    <row r="9" spans="2:24" ht="12" customHeight="1" x14ac:dyDescent="0.2">
      <c r="B9" s="5205" t="s">
        <v>175</v>
      </c>
      <c r="C9" s="5206">
        <v>3</v>
      </c>
      <c r="D9" s="5207">
        <v>1</v>
      </c>
      <c r="E9" s="5467">
        <v>33.333333333333329</v>
      </c>
      <c r="F9" s="5325">
        <v>230</v>
      </c>
      <c r="G9" s="5207">
        <v>11</v>
      </c>
      <c r="H9" s="5468">
        <v>4.7826086956521738</v>
      </c>
      <c r="I9" s="5525">
        <v>17</v>
      </c>
      <c r="J9" s="5183">
        <v>437</v>
      </c>
      <c r="K9" s="5330">
        <v>25.705882352941178</v>
      </c>
      <c r="L9" s="4494"/>
      <c r="M9" s="4494"/>
      <c r="N9" s="4494"/>
      <c r="O9" s="4494"/>
      <c r="P9" s="4494"/>
      <c r="Q9" s="4494"/>
      <c r="R9" s="4494"/>
      <c r="S9" s="4494"/>
      <c r="T9" s="4494"/>
      <c r="U9" s="4494"/>
      <c r="V9" s="4494"/>
      <c r="W9" s="4494"/>
      <c r="X9" s="4494"/>
    </row>
    <row r="10" spans="2:24" ht="12" customHeight="1" x14ac:dyDescent="0.2">
      <c r="B10" s="5205" t="s">
        <v>176</v>
      </c>
      <c r="C10" s="5206">
        <v>4</v>
      </c>
      <c r="D10" s="5207">
        <v>2</v>
      </c>
      <c r="E10" s="5467">
        <v>50</v>
      </c>
      <c r="F10" s="5325">
        <v>40</v>
      </c>
      <c r="G10" s="5207">
        <v>7</v>
      </c>
      <c r="H10" s="5468">
        <v>17.5</v>
      </c>
      <c r="I10" s="5525">
        <v>10</v>
      </c>
      <c r="J10" s="5183">
        <v>315</v>
      </c>
      <c r="K10" s="5330">
        <v>31.5</v>
      </c>
      <c r="L10" s="4494"/>
      <c r="M10" s="4494"/>
      <c r="N10" s="4494"/>
      <c r="O10" s="4494"/>
      <c r="P10" s="4494"/>
      <c r="Q10" s="4494"/>
      <c r="R10" s="4494"/>
      <c r="S10" s="4494"/>
      <c r="T10" s="4494"/>
      <c r="U10" s="4494"/>
      <c r="V10" s="4494"/>
      <c r="W10" s="4494"/>
      <c r="X10" s="4494"/>
    </row>
    <row r="11" spans="2:24" ht="12" customHeight="1" thickBot="1" x14ac:dyDescent="0.25">
      <c r="B11" s="5211" t="s">
        <v>177</v>
      </c>
      <c r="C11" s="5212">
        <v>7</v>
      </c>
      <c r="D11" s="5213">
        <v>0</v>
      </c>
      <c r="E11" s="5470" t="s">
        <v>613</v>
      </c>
      <c r="F11" s="5331">
        <v>143</v>
      </c>
      <c r="G11" s="5213">
        <v>5</v>
      </c>
      <c r="H11" s="5471">
        <v>3.4965034965034967</v>
      </c>
      <c r="I11" s="5526">
        <v>5</v>
      </c>
      <c r="J11" s="5527">
        <v>335</v>
      </c>
      <c r="K11" s="5337">
        <v>67</v>
      </c>
      <c r="L11" s="4494"/>
      <c r="M11" s="4494"/>
      <c r="N11" s="4494"/>
      <c r="O11" s="4494"/>
      <c r="P11" s="4494"/>
      <c r="Q11" s="4494"/>
      <c r="R11" s="4494"/>
      <c r="S11" s="4494"/>
      <c r="T11" s="4494"/>
      <c r="U11" s="4494"/>
      <c r="V11" s="4494"/>
      <c r="W11" s="4494"/>
      <c r="X11" s="4494"/>
    </row>
    <row r="12" spans="2:24" ht="12" customHeight="1" x14ac:dyDescent="0.2">
      <c r="B12" s="5198" t="s">
        <v>2417</v>
      </c>
      <c r="C12" s="5199">
        <v>2</v>
      </c>
      <c r="D12" s="5200">
        <v>2</v>
      </c>
      <c r="E12" s="5464">
        <v>100</v>
      </c>
      <c r="F12" s="5319">
        <v>111</v>
      </c>
      <c r="G12" s="5200">
        <v>4</v>
      </c>
      <c r="H12" s="5465">
        <v>3.6036036036036037</v>
      </c>
      <c r="I12" s="5523">
        <v>8</v>
      </c>
      <c r="J12" s="5508">
        <v>461</v>
      </c>
      <c r="K12" s="5324">
        <v>57.625</v>
      </c>
      <c r="L12" s="4494"/>
      <c r="M12" s="4494"/>
      <c r="N12" s="4494"/>
      <c r="O12" s="4494"/>
      <c r="P12" s="4494"/>
      <c r="Q12" s="4494"/>
      <c r="R12" s="4494"/>
      <c r="S12" s="4494"/>
      <c r="T12" s="4494"/>
      <c r="U12" s="4494"/>
      <c r="V12" s="4494"/>
      <c r="W12" s="4494"/>
      <c r="X12" s="4494"/>
    </row>
    <row r="13" spans="2:24" ht="12" customHeight="1" x14ac:dyDescent="0.2">
      <c r="B13" s="5205" t="s">
        <v>179</v>
      </c>
      <c r="C13" s="5206">
        <v>1</v>
      </c>
      <c r="D13" s="5207">
        <v>0</v>
      </c>
      <c r="E13" s="5467" t="s">
        <v>613</v>
      </c>
      <c r="F13" s="5325">
        <v>60</v>
      </c>
      <c r="G13" s="5207">
        <v>8</v>
      </c>
      <c r="H13" s="5468">
        <v>13.333333333333334</v>
      </c>
      <c r="I13" s="5525">
        <v>8</v>
      </c>
      <c r="J13" s="5183">
        <v>84</v>
      </c>
      <c r="K13" s="5330">
        <v>10.5</v>
      </c>
      <c r="L13" s="4494"/>
      <c r="M13" s="4494"/>
      <c r="N13" s="4494"/>
      <c r="O13" s="4494"/>
      <c r="P13" s="4494"/>
      <c r="Q13" s="4494"/>
      <c r="R13" s="4494"/>
      <c r="S13" s="4494"/>
      <c r="T13" s="4494"/>
      <c r="U13" s="4494"/>
      <c r="V13" s="4494"/>
      <c r="W13" s="4494"/>
      <c r="X13" s="4494"/>
    </row>
    <row r="14" spans="2:24" ht="12" customHeight="1" x14ac:dyDescent="0.2">
      <c r="B14" s="5205" t="s">
        <v>1585</v>
      </c>
      <c r="C14" s="5206">
        <v>7</v>
      </c>
      <c r="D14" s="5207">
        <v>2</v>
      </c>
      <c r="E14" s="5467">
        <v>28.571428571428569</v>
      </c>
      <c r="F14" s="5325">
        <v>369</v>
      </c>
      <c r="G14" s="5207">
        <v>17</v>
      </c>
      <c r="H14" s="5468">
        <v>4.6070460704607044</v>
      </c>
      <c r="I14" s="5525">
        <v>27</v>
      </c>
      <c r="J14" s="5183">
        <v>75</v>
      </c>
      <c r="K14" s="5330">
        <v>2.7777777777777777</v>
      </c>
      <c r="L14" s="4494"/>
      <c r="M14" s="4494"/>
      <c r="N14" s="4494"/>
      <c r="O14" s="4494"/>
      <c r="P14" s="4494"/>
      <c r="Q14" s="4494"/>
      <c r="R14" s="4494"/>
      <c r="S14" s="4494"/>
      <c r="T14" s="4494"/>
      <c r="U14" s="4494"/>
      <c r="V14" s="4494"/>
      <c r="W14" s="4494"/>
      <c r="X14" s="4494"/>
    </row>
    <row r="15" spans="2:24" ht="12" customHeight="1" x14ac:dyDescent="0.2">
      <c r="B15" s="5205" t="s">
        <v>181</v>
      </c>
      <c r="C15" s="5206">
        <v>4</v>
      </c>
      <c r="D15" s="5207">
        <v>1</v>
      </c>
      <c r="E15" s="5467">
        <v>25</v>
      </c>
      <c r="F15" s="5325">
        <v>28</v>
      </c>
      <c r="G15" s="5207">
        <v>5</v>
      </c>
      <c r="H15" s="5468">
        <v>17.857142857142858</v>
      </c>
      <c r="I15" s="5525">
        <v>6</v>
      </c>
      <c r="J15" s="5183">
        <v>215</v>
      </c>
      <c r="K15" s="5330">
        <v>35.833333333333336</v>
      </c>
      <c r="L15" s="4494"/>
      <c r="M15" s="4494"/>
      <c r="N15" s="4494"/>
      <c r="O15" s="4494"/>
      <c r="P15" s="4494"/>
      <c r="Q15" s="4494"/>
      <c r="R15" s="4494"/>
      <c r="S15" s="4494"/>
      <c r="T15" s="4494"/>
      <c r="U15" s="4494"/>
      <c r="V15" s="4494"/>
      <c r="W15" s="4494"/>
      <c r="X15" s="4494"/>
    </row>
    <row r="16" spans="2:24" ht="12" customHeight="1" x14ac:dyDescent="0.2">
      <c r="B16" s="5205" t="s">
        <v>1586</v>
      </c>
      <c r="C16" s="5206">
        <v>1</v>
      </c>
      <c r="D16" s="5207">
        <v>0</v>
      </c>
      <c r="E16" s="5467" t="s">
        <v>613</v>
      </c>
      <c r="F16" s="5325">
        <v>28</v>
      </c>
      <c r="G16" s="5207">
        <v>2</v>
      </c>
      <c r="H16" s="5468">
        <v>7.1428571428571423</v>
      </c>
      <c r="I16" s="5525">
        <v>2</v>
      </c>
      <c r="J16" s="5183">
        <v>107</v>
      </c>
      <c r="K16" s="5330">
        <v>53.5</v>
      </c>
      <c r="L16" s="4494"/>
      <c r="M16" s="4494"/>
      <c r="N16" s="4494"/>
      <c r="O16" s="4494"/>
      <c r="P16" s="4494"/>
      <c r="Q16" s="4494"/>
      <c r="R16" s="4494"/>
      <c r="S16" s="4494"/>
      <c r="T16" s="4494"/>
      <c r="U16" s="4494"/>
      <c r="V16" s="4494"/>
      <c r="W16" s="4494"/>
      <c r="X16" s="4494"/>
    </row>
    <row r="17" spans="2:24" ht="12" customHeight="1" thickBot="1" x14ac:dyDescent="0.25">
      <c r="B17" s="5211" t="s">
        <v>183</v>
      </c>
      <c r="C17" s="5212">
        <v>0</v>
      </c>
      <c r="D17" s="5213">
        <v>0</v>
      </c>
      <c r="E17" s="5470" t="s">
        <v>613</v>
      </c>
      <c r="F17" s="5331">
        <v>95</v>
      </c>
      <c r="G17" s="5213">
        <v>10</v>
      </c>
      <c r="H17" s="5471">
        <v>10.526315789473683</v>
      </c>
      <c r="I17" s="5526">
        <v>12</v>
      </c>
      <c r="J17" s="5527">
        <v>424</v>
      </c>
      <c r="K17" s="5337">
        <v>35.333333333333336</v>
      </c>
      <c r="L17" s="4494"/>
      <c r="M17" s="4494"/>
      <c r="N17" s="4494"/>
      <c r="O17" s="4494"/>
      <c r="P17" s="4494"/>
      <c r="Q17" s="4494"/>
      <c r="R17" s="4494"/>
      <c r="S17" s="4494"/>
      <c r="T17" s="4494"/>
      <c r="U17" s="4494"/>
      <c r="V17" s="4494"/>
      <c r="W17" s="4494"/>
      <c r="X17" s="4494"/>
    </row>
    <row r="18" spans="2:24" ht="12" customHeight="1" x14ac:dyDescent="0.2">
      <c r="B18" s="5198" t="s">
        <v>2418</v>
      </c>
      <c r="C18" s="5199">
        <v>1</v>
      </c>
      <c r="D18" s="5200">
        <v>0</v>
      </c>
      <c r="E18" s="5464" t="s">
        <v>613</v>
      </c>
      <c r="F18" s="5319">
        <v>17</v>
      </c>
      <c r="G18" s="5200">
        <v>3</v>
      </c>
      <c r="H18" s="5465">
        <v>17.647058823529413</v>
      </c>
      <c r="I18" s="5523">
        <v>3</v>
      </c>
      <c r="J18" s="5508">
        <v>48</v>
      </c>
      <c r="K18" s="5324">
        <v>16</v>
      </c>
      <c r="L18" s="4494"/>
      <c r="M18" s="4494"/>
      <c r="N18" s="4494"/>
      <c r="O18" s="4494"/>
      <c r="P18" s="4494"/>
      <c r="Q18" s="4494"/>
      <c r="R18" s="4494"/>
      <c r="S18" s="4494"/>
      <c r="T18" s="4494"/>
      <c r="U18" s="4494"/>
      <c r="V18" s="4494"/>
      <c r="W18" s="4494"/>
      <c r="X18" s="4494"/>
    </row>
    <row r="19" spans="2:24" ht="12" customHeight="1" x14ac:dyDescent="0.2">
      <c r="B19" s="5205" t="s">
        <v>185</v>
      </c>
      <c r="C19" s="5206">
        <v>1</v>
      </c>
      <c r="D19" s="5207">
        <v>0</v>
      </c>
      <c r="E19" s="5467" t="s">
        <v>613</v>
      </c>
      <c r="F19" s="5325">
        <v>27</v>
      </c>
      <c r="G19" s="5207">
        <v>4</v>
      </c>
      <c r="H19" s="5468">
        <v>14.814814814814813</v>
      </c>
      <c r="I19" s="5525">
        <v>5</v>
      </c>
      <c r="J19" s="5183">
        <v>120</v>
      </c>
      <c r="K19" s="5330">
        <v>24</v>
      </c>
      <c r="L19" s="4494"/>
      <c r="M19" s="4494"/>
      <c r="N19" s="4494"/>
      <c r="O19" s="4494"/>
      <c r="P19" s="4494"/>
      <c r="Q19" s="4494"/>
      <c r="R19" s="4494"/>
      <c r="S19" s="4494"/>
      <c r="T19" s="4494"/>
      <c r="U19" s="4494"/>
      <c r="V19" s="4494"/>
      <c r="W19" s="4494"/>
      <c r="X19" s="4494"/>
    </row>
    <row r="20" spans="2:24" ht="12" customHeight="1" x14ac:dyDescent="0.2">
      <c r="B20" s="5205" t="s">
        <v>1588</v>
      </c>
      <c r="C20" s="5206">
        <v>1</v>
      </c>
      <c r="D20" s="5207">
        <v>0</v>
      </c>
      <c r="E20" s="5467" t="s">
        <v>613</v>
      </c>
      <c r="F20" s="5325">
        <v>24</v>
      </c>
      <c r="G20" s="5207">
        <v>1</v>
      </c>
      <c r="H20" s="5468">
        <v>4.1666666666666661</v>
      </c>
      <c r="I20" s="5525">
        <v>2</v>
      </c>
      <c r="J20" s="5183">
        <v>54</v>
      </c>
      <c r="K20" s="5330">
        <v>27</v>
      </c>
      <c r="L20" s="4494"/>
      <c r="M20" s="4494"/>
      <c r="N20" s="4494"/>
      <c r="O20" s="4494"/>
      <c r="P20" s="4494"/>
      <c r="Q20" s="4494"/>
      <c r="R20" s="4494"/>
      <c r="S20" s="4494"/>
      <c r="T20" s="4494"/>
      <c r="U20" s="4494"/>
      <c r="V20" s="4494"/>
      <c r="W20" s="4494"/>
      <c r="X20" s="4494"/>
    </row>
    <row r="21" spans="2:24" ht="12" customHeight="1" x14ac:dyDescent="0.2">
      <c r="B21" s="5205" t="s">
        <v>187</v>
      </c>
      <c r="C21" s="5206">
        <v>1</v>
      </c>
      <c r="D21" s="5207">
        <v>0</v>
      </c>
      <c r="E21" s="5467" t="s">
        <v>613</v>
      </c>
      <c r="F21" s="5325">
        <v>24</v>
      </c>
      <c r="G21" s="5207">
        <v>11</v>
      </c>
      <c r="H21" s="5468">
        <v>45.833333333333329</v>
      </c>
      <c r="I21" s="5525">
        <v>11</v>
      </c>
      <c r="J21" s="5183">
        <v>58</v>
      </c>
      <c r="K21" s="5330">
        <v>5.2727272727272725</v>
      </c>
      <c r="L21" s="4494"/>
      <c r="M21" s="4494"/>
      <c r="N21" s="4494"/>
      <c r="O21" s="4494"/>
      <c r="P21" s="4494"/>
      <c r="Q21" s="4494"/>
      <c r="R21" s="4494"/>
      <c r="S21" s="4494"/>
      <c r="T21" s="4494"/>
      <c r="U21" s="4494"/>
      <c r="V21" s="4494"/>
      <c r="W21" s="4494"/>
      <c r="X21" s="4494"/>
    </row>
    <row r="22" spans="2:24" ht="12" customHeight="1" x14ac:dyDescent="0.2">
      <c r="B22" s="5205" t="s">
        <v>188</v>
      </c>
      <c r="C22" s="5206">
        <v>2</v>
      </c>
      <c r="D22" s="5207">
        <v>0</v>
      </c>
      <c r="E22" s="5467" t="s">
        <v>613</v>
      </c>
      <c r="F22" s="5325">
        <v>77</v>
      </c>
      <c r="G22" s="5207">
        <v>4</v>
      </c>
      <c r="H22" s="5468">
        <v>5.1948051948051948</v>
      </c>
      <c r="I22" s="5525">
        <v>4</v>
      </c>
      <c r="J22" s="5183">
        <v>263</v>
      </c>
      <c r="K22" s="5330">
        <v>65.75</v>
      </c>
      <c r="L22" s="4494"/>
      <c r="M22" s="4494"/>
      <c r="N22" s="4494"/>
      <c r="O22" s="4494"/>
      <c r="P22" s="4494"/>
      <c r="Q22" s="4494"/>
      <c r="R22" s="4494"/>
      <c r="S22" s="4494"/>
      <c r="T22" s="4494"/>
      <c r="U22" s="4494"/>
      <c r="V22" s="4494"/>
      <c r="W22" s="4494"/>
      <c r="X22" s="4494"/>
    </row>
    <row r="23" spans="2:24" ht="12" customHeight="1" x14ac:dyDescent="0.2">
      <c r="B23" s="5205" t="s">
        <v>189</v>
      </c>
      <c r="C23" s="5206">
        <v>2</v>
      </c>
      <c r="D23" s="5207">
        <v>0</v>
      </c>
      <c r="E23" s="5467" t="s">
        <v>613</v>
      </c>
      <c r="F23" s="5325">
        <v>21</v>
      </c>
      <c r="G23" s="5207">
        <v>3</v>
      </c>
      <c r="H23" s="5468">
        <v>14.285714285714285</v>
      </c>
      <c r="I23" s="5525">
        <v>4</v>
      </c>
      <c r="J23" s="5183">
        <v>75</v>
      </c>
      <c r="K23" s="5330">
        <v>18.75</v>
      </c>
      <c r="L23" s="4494"/>
      <c r="M23" s="4494"/>
      <c r="N23" s="4494"/>
      <c r="O23" s="4494"/>
      <c r="P23" s="4494"/>
      <c r="Q23" s="4494"/>
      <c r="R23" s="4494"/>
      <c r="S23" s="4494"/>
      <c r="T23" s="4494"/>
      <c r="U23" s="4494"/>
      <c r="V23" s="4494"/>
      <c r="W23" s="4494"/>
      <c r="X23" s="4494"/>
    </row>
    <row r="24" spans="2:24" ht="12" customHeight="1" x14ac:dyDescent="0.2">
      <c r="B24" s="5205" t="s">
        <v>190</v>
      </c>
      <c r="C24" s="5206">
        <v>0</v>
      </c>
      <c r="D24" s="5207">
        <v>0</v>
      </c>
      <c r="E24" s="5467" t="s">
        <v>613</v>
      </c>
      <c r="F24" s="5325">
        <v>14</v>
      </c>
      <c r="G24" s="5207">
        <v>1</v>
      </c>
      <c r="H24" s="5468">
        <v>7.1428571428571423</v>
      </c>
      <c r="I24" s="5525">
        <v>2</v>
      </c>
      <c r="J24" s="5183">
        <v>53</v>
      </c>
      <c r="K24" s="5330">
        <v>26.5</v>
      </c>
      <c r="L24" s="4494"/>
      <c r="M24" s="4494"/>
      <c r="N24" s="4494"/>
      <c r="O24" s="4494"/>
      <c r="P24" s="4494"/>
      <c r="Q24" s="4494"/>
      <c r="R24" s="4494"/>
      <c r="S24" s="4494"/>
      <c r="T24" s="4494"/>
      <c r="U24" s="4494"/>
      <c r="V24" s="4494"/>
      <c r="W24" s="4494"/>
      <c r="X24" s="4494"/>
    </row>
    <row r="25" spans="2:24" ht="12" customHeight="1" x14ac:dyDescent="0.2">
      <c r="B25" s="5205" t="s">
        <v>191</v>
      </c>
      <c r="C25" s="5206">
        <v>4</v>
      </c>
      <c r="D25" s="5207">
        <v>0</v>
      </c>
      <c r="E25" s="5467" t="s">
        <v>613</v>
      </c>
      <c r="F25" s="5325">
        <v>32</v>
      </c>
      <c r="G25" s="5207">
        <v>5</v>
      </c>
      <c r="H25" s="5468">
        <v>15.625</v>
      </c>
      <c r="I25" s="5525">
        <v>5</v>
      </c>
      <c r="J25" s="5183">
        <v>194</v>
      </c>
      <c r="K25" s="5330">
        <v>38.799999999999997</v>
      </c>
      <c r="L25" s="4494"/>
      <c r="M25" s="4494"/>
      <c r="N25" s="4494"/>
      <c r="O25" s="4494"/>
      <c r="P25" s="4494"/>
      <c r="Q25" s="4494"/>
      <c r="R25" s="4494"/>
      <c r="S25" s="4494"/>
      <c r="T25" s="4494"/>
      <c r="U25" s="4494"/>
      <c r="V25" s="4494"/>
      <c r="W25" s="4494"/>
      <c r="X25" s="4494"/>
    </row>
    <row r="26" spans="2:24" ht="12" customHeight="1" x14ac:dyDescent="0.2">
      <c r="B26" s="5224" t="s">
        <v>1591</v>
      </c>
      <c r="C26" s="5222">
        <v>2</v>
      </c>
      <c r="D26" s="5220">
        <v>1</v>
      </c>
      <c r="E26" s="5510">
        <v>50</v>
      </c>
      <c r="F26" s="5339">
        <v>13</v>
      </c>
      <c r="G26" s="5220">
        <v>1</v>
      </c>
      <c r="H26" s="5512">
        <v>7.6923076923076925</v>
      </c>
      <c r="I26" s="5528">
        <v>2</v>
      </c>
      <c r="J26" s="5513">
        <v>60</v>
      </c>
      <c r="K26" s="5344">
        <v>30</v>
      </c>
      <c r="L26" s="4494"/>
      <c r="M26" s="4494"/>
      <c r="N26" s="4494"/>
      <c r="O26" s="4494"/>
      <c r="P26" s="4494"/>
      <c r="Q26" s="4494"/>
      <c r="R26" s="4494"/>
      <c r="S26" s="4494"/>
      <c r="T26" s="4494"/>
      <c r="U26" s="4494"/>
      <c r="V26" s="4494"/>
      <c r="W26" s="4494"/>
      <c r="X26" s="4494"/>
    </row>
    <row r="27" spans="2:24" ht="12" customHeight="1" thickBot="1" x14ac:dyDescent="0.25">
      <c r="B27" s="5480" t="s">
        <v>2420</v>
      </c>
      <c r="C27" s="5212"/>
      <c r="D27" s="5213"/>
      <c r="E27" s="5470"/>
      <c r="F27" s="5212"/>
      <c r="G27" s="5213"/>
      <c r="H27" s="5471"/>
      <c r="I27" s="5526"/>
      <c r="J27" s="5527">
        <v>87</v>
      </c>
      <c r="K27" s="5337"/>
      <c r="L27" s="4494"/>
      <c r="M27" s="4494"/>
      <c r="N27" s="4494"/>
      <c r="O27" s="4494"/>
      <c r="P27" s="4494"/>
      <c r="Q27" s="4494"/>
      <c r="R27" s="4494"/>
      <c r="S27" s="4494"/>
      <c r="T27" s="4494"/>
      <c r="U27" s="4494"/>
      <c r="V27" s="4494"/>
      <c r="W27" s="4494"/>
      <c r="X27" s="4494"/>
    </row>
    <row r="28" spans="2:24" ht="12" customHeight="1" thickBot="1" x14ac:dyDescent="0.25">
      <c r="B28" s="5358" t="s">
        <v>14</v>
      </c>
      <c r="C28" s="5486">
        <v>50</v>
      </c>
      <c r="D28" s="5516">
        <v>12</v>
      </c>
      <c r="E28" s="5488">
        <v>24</v>
      </c>
      <c r="F28" s="5228">
        <v>1586</v>
      </c>
      <c r="G28" s="5487">
        <v>119</v>
      </c>
      <c r="H28" s="5490">
        <v>7.5031525851197989</v>
      </c>
      <c r="I28" s="5228">
        <v>162</v>
      </c>
      <c r="J28" s="5229">
        <v>5108</v>
      </c>
      <c r="K28" s="5351">
        <v>31.530864197530864</v>
      </c>
      <c r="L28" s="4494"/>
      <c r="M28" s="4494"/>
      <c r="N28" s="4494"/>
      <c r="O28" s="4494"/>
      <c r="P28" s="4494"/>
      <c r="Q28" s="4494"/>
      <c r="R28" s="4494"/>
      <c r="S28" s="4494"/>
      <c r="T28" s="4494"/>
      <c r="U28" s="4494"/>
      <c r="V28" s="4494"/>
      <c r="W28" s="4494"/>
      <c r="X28" s="4494"/>
    </row>
    <row r="29" spans="2:24" x14ac:dyDescent="0.2">
      <c r="J29" s="5529"/>
      <c r="K29" s="5530"/>
      <c r="L29" s="4494"/>
      <c r="M29" s="4494"/>
      <c r="N29" s="4494"/>
      <c r="O29" s="4494"/>
      <c r="P29" s="4494"/>
      <c r="Q29" s="4494"/>
      <c r="R29" s="4494"/>
      <c r="S29" s="4494"/>
      <c r="T29" s="4494"/>
      <c r="U29" s="4494"/>
      <c r="V29" s="4494"/>
      <c r="W29" s="4494"/>
      <c r="X29" s="4494"/>
    </row>
    <row r="30" spans="2:24" x14ac:dyDescent="0.2">
      <c r="B30" s="5443" t="s">
        <v>2470</v>
      </c>
      <c r="C30" s="4494"/>
      <c r="D30" s="4494"/>
      <c r="E30" s="4494"/>
      <c r="F30" s="4494"/>
      <c r="G30" s="4494"/>
      <c r="H30" s="4494"/>
      <c r="I30" s="4494"/>
      <c r="J30" s="4494"/>
      <c r="K30" s="4494"/>
      <c r="L30" s="4494"/>
      <c r="M30" s="4494"/>
      <c r="N30" s="4494"/>
      <c r="O30" s="4494"/>
      <c r="P30" s="4494"/>
      <c r="Q30" s="4494"/>
      <c r="R30" s="4494"/>
      <c r="S30" s="4494"/>
      <c r="T30" s="4494"/>
      <c r="U30" s="4494"/>
      <c r="V30" s="4494"/>
      <c r="W30" s="4494"/>
      <c r="X30" s="4494"/>
    </row>
    <row r="31" spans="2:24" ht="13.5" thickBot="1" x14ac:dyDescent="0.25">
      <c r="B31" s="5443"/>
      <c r="C31" s="4494"/>
      <c r="D31" s="4494"/>
      <c r="E31" s="4494"/>
      <c r="F31" s="4494"/>
      <c r="G31" s="4494"/>
      <c r="H31" s="4494"/>
      <c r="I31" s="4494"/>
      <c r="J31" s="4494"/>
      <c r="K31" s="4494"/>
      <c r="L31" s="4494"/>
      <c r="M31" s="4494"/>
      <c r="N31" s="4494"/>
      <c r="O31" s="4494"/>
      <c r="P31" s="4494"/>
      <c r="Q31" s="4494"/>
      <c r="R31" s="4494"/>
      <c r="S31" s="4494"/>
      <c r="T31" s="4494"/>
      <c r="U31" s="4494"/>
      <c r="V31" s="4494"/>
      <c r="W31" s="4494"/>
      <c r="X31" s="4494"/>
    </row>
    <row r="32" spans="2:24" ht="13.5" thickBot="1" x14ac:dyDescent="0.25">
      <c r="B32" s="8426" t="s">
        <v>199</v>
      </c>
      <c r="C32" s="8429" t="s">
        <v>2474</v>
      </c>
      <c r="D32" s="8430"/>
      <c r="E32" s="8430"/>
      <c r="F32" s="8430"/>
      <c r="G32" s="8430"/>
      <c r="H32" s="8431"/>
      <c r="I32" s="8432" t="s">
        <v>2475</v>
      </c>
      <c r="J32" s="8433"/>
      <c r="K32" s="8434"/>
      <c r="L32" s="4494"/>
      <c r="M32" s="4494"/>
      <c r="N32" s="4494"/>
      <c r="O32" s="4494"/>
      <c r="P32" s="4494"/>
      <c r="Q32" s="4494"/>
      <c r="R32" s="4494"/>
      <c r="S32" s="4494"/>
      <c r="T32" s="4494"/>
      <c r="U32" s="4494"/>
      <c r="V32" s="4494"/>
      <c r="W32" s="4494"/>
      <c r="X32" s="4494"/>
    </row>
    <row r="33" spans="2:24" ht="23.25" customHeight="1" thickBot="1" x14ac:dyDescent="0.25">
      <c r="B33" s="8427"/>
      <c r="C33" s="8444" t="s">
        <v>2476</v>
      </c>
      <c r="D33" s="8445"/>
      <c r="E33" s="8445"/>
      <c r="F33" s="8444" t="s">
        <v>2477</v>
      </c>
      <c r="G33" s="8445"/>
      <c r="H33" s="8446"/>
      <c r="I33" s="8435"/>
      <c r="J33" s="8436"/>
      <c r="K33" s="8437"/>
      <c r="L33" s="4494"/>
      <c r="M33" s="4494"/>
      <c r="N33" s="4494"/>
      <c r="O33" s="4494"/>
      <c r="P33" s="4494"/>
      <c r="Q33" s="4494"/>
      <c r="R33" s="4494"/>
      <c r="S33" s="4494"/>
      <c r="T33" s="4494"/>
      <c r="U33" s="4494"/>
      <c r="V33" s="4494"/>
      <c r="W33" s="4494"/>
      <c r="X33" s="4494"/>
    </row>
    <row r="34" spans="2:24" ht="38.25" thickBot="1" x14ac:dyDescent="0.25">
      <c r="B34" s="8428"/>
      <c r="C34" s="5531" t="s">
        <v>2050</v>
      </c>
      <c r="D34" s="5532" t="s">
        <v>2478</v>
      </c>
      <c r="E34" s="5533" t="s">
        <v>2479</v>
      </c>
      <c r="F34" s="5531" t="s">
        <v>2050</v>
      </c>
      <c r="G34" s="5532" t="s">
        <v>2478</v>
      </c>
      <c r="H34" s="5534" t="s">
        <v>2479</v>
      </c>
      <c r="I34" s="5495" t="s">
        <v>2454</v>
      </c>
      <c r="J34" s="5496" t="s">
        <v>2468</v>
      </c>
      <c r="K34" s="5460" t="s">
        <v>2469</v>
      </c>
      <c r="L34" s="4494"/>
      <c r="M34" s="4494"/>
      <c r="N34" s="4494"/>
      <c r="O34" s="4494"/>
      <c r="P34" s="4494"/>
      <c r="Q34" s="4494"/>
      <c r="R34" s="4494"/>
      <c r="S34" s="4494"/>
      <c r="T34" s="4494"/>
      <c r="U34" s="4494"/>
      <c r="V34" s="4494"/>
      <c r="W34" s="4494"/>
      <c r="X34" s="4494"/>
    </row>
    <row r="35" spans="2:24" ht="12" customHeight="1" x14ac:dyDescent="0.2">
      <c r="B35" s="5354" t="s">
        <v>174</v>
      </c>
      <c r="C35" s="5535">
        <v>4</v>
      </c>
      <c r="D35" s="5536">
        <v>1</v>
      </c>
      <c r="E35" s="5537">
        <v>25</v>
      </c>
      <c r="F35" s="5355">
        <v>58</v>
      </c>
      <c r="G35" s="5538">
        <v>5</v>
      </c>
      <c r="H35" s="5539">
        <v>8.6206896551724146</v>
      </c>
      <c r="I35" s="5355">
        <v>9</v>
      </c>
      <c r="J35" s="5540">
        <v>1183</v>
      </c>
      <c r="K35" s="5356">
        <v>131.44444444444446</v>
      </c>
      <c r="L35" s="4494"/>
      <c r="M35" s="4494"/>
      <c r="N35" s="4494"/>
      <c r="O35" s="4494"/>
      <c r="P35" s="4494"/>
      <c r="Q35" s="4494"/>
      <c r="R35" s="4494"/>
      <c r="S35" s="4494"/>
      <c r="T35" s="4494"/>
      <c r="U35" s="4494"/>
      <c r="V35" s="4494"/>
      <c r="W35" s="4494"/>
      <c r="X35" s="4494"/>
    </row>
    <row r="36" spans="2:24" ht="12" customHeight="1" x14ac:dyDescent="0.2">
      <c r="B36" s="5205" t="s">
        <v>177</v>
      </c>
      <c r="C36" s="5206">
        <v>7</v>
      </c>
      <c r="D36" s="5207">
        <v>0</v>
      </c>
      <c r="E36" s="5467" t="s">
        <v>613</v>
      </c>
      <c r="F36" s="5325">
        <v>143</v>
      </c>
      <c r="G36" s="5505">
        <v>5</v>
      </c>
      <c r="H36" s="5468">
        <v>3.4965034965034967</v>
      </c>
      <c r="I36" s="5325">
        <v>5</v>
      </c>
      <c r="J36" s="5183">
        <v>335</v>
      </c>
      <c r="K36" s="5330">
        <v>67</v>
      </c>
      <c r="L36" s="4494"/>
      <c r="M36" s="4494"/>
      <c r="N36" s="4494"/>
      <c r="O36" s="4494"/>
      <c r="P36" s="4494"/>
      <c r="Q36" s="4494"/>
      <c r="R36" s="4494"/>
      <c r="S36" s="4494"/>
      <c r="T36" s="4494"/>
      <c r="U36" s="4494"/>
      <c r="V36" s="4494"/>
      <c r="W36" s="4494"/>
      <c r="X36" s="4494"/>
    </row>
    <row r="37" spans="2:24" ht="12" customHeight="1" x14ac:dyDescent="0.2">
      <c r="B37" s="5205" t="s">
        <v>188</v>
      </c>
      <c r="C37" s="5206">
        <v>2</v>
      </c>
      <c r="D37" s="5207">
        <v>0</v>
      </c>
      <c r="E37" s="5467" t="s">
        <v>613</v>
      </c>
      <c r="F37" s="5325">
        <v>77</v>
      </c>
      <c r="G37" s="5505">
        <v>4</v>
      </c>
      <c r="H37" s="5468">
        <v>5.1948051948051948</v>
      </c>
      <c r="I37" s="5325">
        <v>4</v>
      </c>
      <c r="J37" s="5183">
        <v>263</v>
      </c>
      <c r="K37" s="5330">
        <v>65.75</v>
      </c>
      <c r="L37" s="4494"/>
      <c r="M37" s="4494"/>
      <c r="N37" s="4494"/>
      <c r="O37" s="4494"/>
      <c r="P37" s="4494"/>
      <c r="Q37" s="4494"/>
      <c r="R37" s="4494"/>
      <c r="S37" s="4494"/>
      <c r="T37" s="4494"/>
      <c r="U37" s="4494"/>
      <c r="V37" s="4494"/>
      <c r="W37" s="4494"/>
      <c r="X37" s="4494"/>
    </row>
    <row r="38" spans="2:24" ht="12" customHeight="1" x14ac:dyDescent="0.2">
      <c r="B38" s="5205" t="s">
        <v>2417</v>
      </c>
      <c r="C38" s="5206">
        <v>2</v>
      </c>
      <c r="D38" s="5207">
        <v>2</v>
      </c>
      <c r="E38" s="5467">
        <v>100</v>
      </c>
      <c r="F38" s="5325">
        <v>111</v>
      </c>
      <c r="G38" s="5505">
        <v>4</v>
      </c>
      <c r="H38" s="5468">
        <v>3.6036036036036037</v>
      </c>
      <c r="I38" s="5325">
        <v>8</v>
      </c>
      <c r="J38" s="5183">
        <v>461</v>
      </c>
      <c r="K38" s="5330">
        <v>57.625</v>
      </c>
      <c r="L38" s="4494"/>
      <c r="M38" s="4494"/>
      <c r="N38" s="4494"/>
      <c r="O38" s="4494"/>
      <c r="P38" s="4494"/>
      <c r="Q38" s="4494"/>
      <c r="R38" s="4494"/>
      <c r="S38" s="4494"/>
      <c r="T38" s="4494"/>
      <c r="U38" s="4494"/>
      <c r="V38" s="4494"/>
      <c r="W38" s="4494"/>
      <c r="X38" s="4494"/>
    </row>
    <row r="39" spans="2:24" ht="12" customHeight="1" x14ac:dyDescent="0.2">
      <c r="B39" s="5205" t="s">
        <v>1586</v>
      </c>
      <c r="C39" s="5206">
        <v>1</v>
      </c>
      <c r="D39" s="5207">
        <v>0</v>
      </c>
      <c r="E39" s="5467" t="s">
        <v>613</v>
      </c>
      <c r="F39" s="5325">
        <v>28</v>
      </c>
      <c r="G39" s="5505">
        <v>2</v>
      </c>
      <c r="H39" s="5468">
        <v>7.1428571428571423</v>
      </c>
      <c r="I39" s="5325">
        <v>2</v>
      </c>
      <c r="J39" s="5183">
        <v>107</v>
      </c>
      <c r="K39" s="5330">
        <v>53.5</v>
      </c>
      <c r="L39" s="4494"/>
      <c r="M39" s="4494"/>
      <c r="N39" s="4494"/>
      <c r="O39" s="4494"/>
      <c r="P39" s="4494"/>
      <c r="Q39" s="4494"/>
      <c r="R39" s="4494"/>
      <c r="S39" s="4494"/>
      <c r="T39" s="4494"/>
      <c r="U39" s="4494"/>
      <c r="V39" s="4494"/>
      <c r="W39" s="4494"/>
      <c r="X39" s="4494"/>
    </row>
    <row r="40" spans="2:24" ht="12" customHeight="1" x14ac:dyDescent="0.2">
      <c r="B40" s="5205" t="s">
        <v>191</v>
      </c>
      <c r="C40" s="5206">
        <v>4</v>
      </c>
      <c r="D40" s="5207">
        <v>0</v>
      </c>
      <c r="E40" s="5467" t="s">
        <v>613</v>
      </c>
      <c r="F40" s="5325">
        <v>32</v>
      </c>
      <c r="G40" s="5505">
        <v>5</v>
      </c>
      <c r="H40" s="5468">
        <v>15.625</v>
      </c>
      <c r="I40" s="5325">
        <v>5</v>
      </c>
      <c r="J40" s="5183">
        <v>194</v>
      </c>
      <c r="K40" s="5330">
        <v>38.799999999999997</v>
      </c>
      <c r="L40" s="4494"/>
      <c r="M40" s="4494"/>
      <c r="N40" s="4494"/>
      <c r="O40" s="4494"/>
      <c r="P40" s="4494"/>
      <c r="Q40" s="4494"/>
      <c r="R40" s="4494"/>
      <c r="S40" s="4494"/>
      <c r="T40" s="4494"/>
      <c r="U40" s="4494"/>
      <c r="V40" s="4494"/>
      <c r="W40" s="4494"/>
      <c r="X40" s="4494"/>
    </row>
    <row r="41" spans="2:24" ht="12" customHeight="1" x14ac:dyDescent="0.2">
      <c r="B41" s="5205" t="s">
        <v>181</v>
      </c>
      <c r="C41" s="5206">
        <v>4</v>
      </c>
      <c r="D41" s="5207">
        <v>1</v>
      </c>
      <c r="E41" s="5467">
        <v>25</v>
      </c>
      <c r="F41" s="5325">
        <v>28</v>
      </c>
      <c r="G41" s="5505">
        <v>5</v>
      </c>
      <c r="H41" s="5468">
        <v>17.857142857142858</v>
      </c>
      <c r="I41" s="5325">
        <v>6</v>
      </c>
      <c r="J41" s="5183">
        <v>215</v>
      </c>
      <c r="K41" s="5330">
        <v>35.833333333333336</v>
      </c>
      <c r="L41" s="4494"/>
      <c r="M41" s="4494"/>
      <c r="N41" s="4494"/>
      <c r="O41" s="4494"/>
      <c r="P41" s="4494"/>
      <c r="Q41" s="4494"/>
      <c r="R41" s="4494"/>
      <c r="S41" s="4494"/>
      <c r="T41" s="4494"/>
      <c r="U41" s="4494"/>
      <c r="V41" s="4494"/>
      <c r="W41" s="4494"/>
      <c r="X41" s="4494"/>
    </row>
    <row r="42" spans="2:24" ht="12" customHeight="1" x14ac:dyDescent="0.2">
      <c r="B42" s="5205" t="s">
        <v>183</v>
      </c>
      <c r="C42" s="5206">
        <v>0</v>
      </c>
      <c r="D42" s="5207">
        <v>0</v>
      </c>
      <c r="E42" s="5467" t="s">
        <v>613</v>
      </c>
      <c r="F42" s="5325">
        <v>95</v>
      </c>
      <c r="G42" s="5505">
        <v>10</v>
      </c>
      <c r="H42" s="5468">
        <v>10.526315789473683</v>
      </c>
      <c r="I42" s="5325">
        <v>12</v>
      </c>
      <c r="J42" s="5183">
        <v>424</v>
      </c>
      <c r="K42" s="5330">
        <v>35.333333333333336</v>
      </c>
      <c r="L42" s="4494"/>
      <c r="M42" s="4494"/>
      <c r="N42" s="4494"/>
      <c r="O42" s="4494"/>
      <c r="P42" s="4494"/>
      <c r="Q42" s="4494"/>
      <c r="R42" s="4494"/>
      <c r="S42" s="4494"/>
      <c r="T42" s="4494"/>
      <c r="U42" s="4494"/>
      <c r="V42" s="4494"/>
      <c r="W42" s="4494"/>
      <c r="X42" s="4494"/>
    </row>
    <row r="43" spans="2:24" ht="12" customHeight="1" x14ac:dyDescent="0.2">
      <c r="B43" s="5205" t="s">
        <v>176</v>
      </c>
      <c r="C43" s="5206">
        <v>4</v>
      </c>
      <c r="D43" s="5207">
        <v>2</v>
      </c>
      <c r="E43" s="5467">
        <v>50</v>
      </c>
      <c r="F43" s="5325">
        <v>40</v>
      </c>
      <c r="G43" s="5505">
        <v>7</v>
      </c>
      <c r="H43" s="5468">
        <v>17.5</v>
      </c>
      <c r="I43" s="5325">
        <v>10</v>
      </c>
      <c r="J43" s="5183">
        <v>315</v>
      </c>
      <c r="K43" s="5330">
        <v>31.5</v>
      </c>
      <c r="L43" s="4494"/>
      <c r="M43" s="4494"/>
      <c r="N43" s="4494"/>
      <c r="O43" s="4494"/>
      <c r="P43" s="4494"/>
      <c r="Q43" s="4494"/>
      <c r="R43" s="4494"/>
      <c r="S43" s="4494"/>
      <c r="T43" s="4494"/>
      <c r="U43" s="4494"/>
      <c r="V43" s="4494"/>
      <c r="W43" s="4494"/>
      <c r="X43" s="4494"/>
    </row>
    <row r="44" spans="2:24" ht="12" customHeight="1" x14ac:dyDescent="0.2">
      <c r="B44" s="5205" t="s">
        <v>1591</v>
      </c>
      <c r="C44" s="5206">
        <v>2</v>
      </c>
      <c r="D44" s="5207">
        <v>1</v>
      </c>
      <c r="E44" s="5467">
        <v>50</v>
      </c>
      <c r="F44" s="5325">
        <v>13</v>
      </c>
      <c r="G44" s="5505">
        <v>1</v>
      </c>
      <c r="H44" s="5468">
        <v>7.6923076923076925</v>
      </c>
      <c r="I44" s="5325">
        <v>2</v>
      </c>
      <c r="J44" s="5183">
        <v>60</v>
      </c>
      <c r="K44" s="5330">
        <v>30</v>
      </c>
      <c r="L44" s="4494"/>
      <c r="M44" s="4494"/>
      <c r="N44" s="4494"/>
      <c r="O44" s="4494"/>
      <c r="P44" s="4494"/>
      <c r="Q44" s="4494"/>
      <c r="R44" s="4494"/>
      <c r="S44" s="4494"/>
      <c r="T44" s="4494"/>
      <c r="U44" s="4494"/>
      <c r="V44" s="4494"/>
      <c r="W44" s="4494"/>
      <c r="X44" s="4494"/>
    </row>
    <row r="45" spans="2:24" ht="12" customHeight="1" x14ac:dyDescent="0.2">
      <c r="B45" s="5205" t="s">
        <v>1588</v>
      </c>
      <c r="C45" s="5206">
        <v>1</v>
      </c>
      <c r="D45" s="5207">
        <v>0</v>
      </c>
      <c r="E45" s="5467" t="s">
        <v>613</v>
      </c>
      <c r="F45" s="5325">
        <v>24</v>
      </c>
      <c r="G45" s="5505">
        <v>1</v>
      </c>
      <c r="H45" s="5468">
        <v>4.1666666666666661</v>
      </c>
      <c r="I45" s="5325">
        <v>2</v>
      </c>
      <c r="J45" s="5183">
        <v>54</v>
      </c>
      <c r="K45" s="5330">
        <v>27</v>
      </c>
      <c r="L45" s="4494"/>
      <c r="M45" s="4494"/>
      <c r="N45" s="4494"/>
      <c r="O45" s="4494"/>
      <c r="P45" s="4494"/>
      <c r="Q45" s="4494"/>
      <c r="R45" s="4494"/>
      <c r="S45" s="4494"/>
      <c r="T45" s="4494"/>
      <c r="U45" s="4494"/>
      <c r="V45" s="4494"/>
      <c r="W45" s="4494"/>
      <c r="X45" s="4494"/>
    </row>
    <row r="46" spans="2:24" ht="12" customHeight="1" x14ac:dyDescent="0.2">
      <c r="B46" s="5205" t="s">
        <v>190</v>
      </c>
      <c r="C46" s="5206">
        <v>0</v>
      </c>
      <c r="D46" s="5207">
        <v>0</v>
      </c>
      <c r="E46" s="5467" t="s">
        <v>613</v>
      </c>
      <c r="F46" s="5325">
        <v>14</v>
      </c>
      <c r="G46" s="5505">
        <v>1</v>
      </c>
      <c r="H46" s="5468">
        <v>7.1428571428571423</v>
      </c>
      <c r="I46" s="5325">
        <v>2</v>
      </c>
      <c r="J46" s="5183">
        <v>53</v>
      </c>
      <c r="K46" s="5330">
        <v>26.5</v>
      </c>
      <c r="L46" s="4494"/>
      <c r="M46" s="4494"/>
      <c r="N46" s="4494"/>
      <c r="O46" s="4494"/>
      <c r="P46" s="4494"/>
      <c r="Q46" s="4494"/>
      <c r="R46" s="4494"/>
      <c r="S46" s="4494"/>
      <c r="T46" s="4494"/>
      <c r="U46" s="4494"/>
      <c r="V46" s="4494"/>
      <c r="W46" s="4494"/>
      <c r="X46" s="4494"/>
    </row>
    <row r="47" spans="2:24" ht="12" customHeight="1" x14ac:dyDescent="0.2">
      <c r="B47" s="5205" t="s">
        <v>175</v>
      </c>
      <c r="C47" s="5206">
        <v>3</v>
      </c>
      <c r="D47" s="5207">
        <v>1</v>
      </c>
      <c r="E47" s="5467">
        <v>33.333333333333329</v>
      </c>
      <c r="F47" s="5325">
        <v>230</v>
      </c>
      <c r="G47" s="5505">
        <v>11</v>
      </c>
      <c r="H47" s="5468">
        <v>4.7826086956521738</v>
      </c>
      <c r="I47" s="5325">
        <v>17</v>
      </c>
      <c r="J47" s="5183">
        <v>437</v>
      </c>
      <c r="K47" s="5330">
        <v>25.705882352941178</v>
      </c>
      <c r="L47" s="4494"/>
      <c r="M47" s="4494"/>
      <c r="N47" s="4494"/>
      <c r="O47" s="4494"/>
      <c r="P47" s="4494"/>
      <c r="Q47" s="4494"/>
      <c r="R47" s="4494"/>
      <c r="S47" s="4494"/>
      <c r="T47" s="4494"/>
      <c r="U47" s="4494"/>
      <c r="V47" s="4494"/>
      <c r="W47" s="4494"/>
      <c r="X47" s="4494"/>
    </row>
    <row r="48" spans="2:24" ht="12" customHeight="1" x14ac:dyDescent="0.2">
      <c r="B48" s="5205" t="s">
        <v>185</v>
      </c>
      <c r="C48" s="5206">
        <v>1</v>
      </c>
      <c r="D48" s="5207">
        <v>0</v>
      </c>
      <c r="E48" s="5467" t="s">
        <v>613</v>
      </c>
      <c r="F48" s="5325">
        <v>27</v>
      </c>
      <c r="G48" s="5505">
        <v>4</v>
      </c>
      <c r="H48" s="5468">
        <v>14.814814814814813</v>
      </c>
      <c r="I48" s="5325">
        <v>5</v>
      </c>
      <c r="J48" s="5183">
        <v>120</v>
      </c>
      <c r="K48" s="5330">
        <v>24</v>
      </c>
      <c r="L48" s="4494"/>
      <c r="M48" s="4494"/>
      <c r="N48" s="4494"/>
      <c r="O48" s="4494"/>
      <c r="P48" s="4494"/>
      <c r="Q48" s="4494"/>
      <c r="R48" s="4494"/>
      <c r="S48" s="4494"/>
      <c r="T48" s="4494"/>
      <c r="U48" s="4494"/>
      <c r="V48" s="4494"/>
      <c r="W48" s="4494"/>
      <c r="X48" s="4494"/>
    </row>
    <row r="49" spans="2:24" ht="12" customHeight="1" x14ac:dyDescent="0.2">
      <c r="B49" s="5205" t="s">
        <v>173</v>
      </c>
      <c r="C49" s="5206">
        <v>3</v>
      </c>
      <c r="D49" s="5207">
        <v>2</v>
      </c>
      <c r="E49" s="5467">
        <v>66.666666666666657</v>
      </c>
      <c r="F49" s="5325">
        <v>175</v>
      </c>
      <c r="G49" s="5505">
        <v>12</v>
      </c>
      <c r="H49" s="5468">
        <v>6.8571428571428577</v>
      </c>
      <c r="I49" s="5325">
        <v>20</v>
      </c>
      <c r="J49" s="5183">
        <v>460</v>
      </c>
      <c r="K49" s="5330">
        <v>23</v>
      </c>
      <c r="L49" s="4494"/>
      <c r="M49" s="4494"/>
      <c r="N49" s="4494"/>
      <c r="O49" s="4494"/>
      <c r="P49" s="4494"/>
      <c r="Q49" s="4494"/>
      <c r="R49" s="4494"/>
      <c r="S49" s="4494"/>
      <c r="T49" s="4494"/>
      <c r="U49" s="4494"/>
      <c r="V49" s="4494"/>
      <c r="W49" s="4494"/>
      <c r="X49" s="4494"/>
    </row>
    <row r="50" spans="2:24" ht="12" customHeight="1" x14ac:dyDescent="0.2">
      <c r="B50" s="5205" t="s">
        <v>189</v>
      </c>
      <c r="C50" s="5206">
        <v>2</v>
      </c>
      <c r="D50" s="5207">
        <v>0</v>
      </c>
      <c r="E50" s="5467" t="s">
        <v>613</v>
      </c>
      <c r="F50" s="5325">
        <v>21</v>
      </c>
      <c r="G50" s="5505">
        <v>3</v>
      </c>
      <c r="H50" s="5468">
        <v>14.285714285714285</v>
      </c>
      <c r="I50" s="5325">
        <v>4</v>
      </c>
      <c r="J50" s="5183">
        <v>75</v>
      </c>
      <c r="K50" s="5330">
        <v>18.75</v>
      </c>
      <c r="L50" s="4494"/>
      <c r="M50" s="4494"/>
      <c r="N50" s="4494"/>
      <c r="O50" s="4494"/>
      <c r="P50" s="4494"/>
      <c r="Q50" s="4494"/>
      <c r="R50" s="4494"/>
      <c r="S50" s="4494"/>
      <c r="T50" s="4494"/>
      <c r="U50" s="4494"/>
      <c r="V50" s="4494"/>
      <c r="W50" s="4494"/>
      <c r="X50" s="4494"/>
    </row>
    <row r="51" spans="2:24" ht="12" customHeight="1" x14ac:dyDescent="0.2">
      <c r="B51" s="5205" t="s">
        <v>2418</v>
      </c>
      <c r="C51" s="5206">
        <v>1</v>
      </c>
      <c r="D51" s="5207">
        <v>0</v>
      </c>
      <c r="E51" s="5467" t="s">
        <v>613</v>
      </c>
      <c r="F51" s="5325">
        <v>17</v>
      </c>
      <c r="G51" s="5505">
        <v>3</v>
      </c>
      <c r="H51" s="5468">
        <v>17.647058823529413</v>
      </c>
      <c r="I51" s="5325">
        <v>3</v>
      </c>
      <c r="J51" s="5183">
        <v>48</v>
      </c>
      <c r="K51" s="5330">
        <v>16</v>
      </c>
      <c r="L51" s="4494"/>
      <c r="M51" s="4494"/>
      <c r="N51" s="4494"/>
      <c r="O51" s="4494"/>
      <c r="P51" s="4494"/>
      <c r="Q51" s="4494"/>
      <c r="R51" s="4494"/>
      <c r="S51" s="4494"/>
      <c r="T51" s="4494"/>
      <c r="U51" s="4494"/>
      <c r="V51" s="4494"/>
      <c r="W51" s="4494"/>
      <c r="X51" s="4494"/>
    </row>
    <row r="52" spans="2:24" ht="12" customHeight="1" x14ac:dyDescent="0.2">
      <c r="B52" s="5205" t="s">
        <v>179</v>
      </c>
      <c r="C52" s="5206">
        <v>1</v>
      </c>
      <c r="D52" s="5207">
        <v>0</v>
      </c>
      <c r="E52" s="5467" t="s">
        <v>613</v>
      </c>
      <c r="F52" s="5325">
        <v>60</v>
      </c>
      <c r="G52" s="5505">
        <v>8</v>
      </c>
      <c r="H52" s="5468">
        <v>13.333333333333334</v>
      </c>
      <c r="I52" s="5325">
        <v>8</v>
      </c>
      <c r="J52" s="5183">
        <v>84</v>
      </c>
      <c r="K52" s="5330">
        <v>10.5</v>
      </c>
      <c r="L52" s="4494"/>
      <c r="M52" s="4494"/>
      <c r="N52" s="4494"/>
      <c r="O52" s="4494"/>
      <c r="P52" s="4494"/>
      <c r="Q52" s="4494"/>
      <c r="R52" s="4494"/>
      <c r="S52" s="4494"/>
      <c r="T52" s="4494"/>
      <c r="U52" s="4494"/>
      <c r="V52" s="4494"/>
      <c r="W52" s="4494"/>
      <c r="X52" s="4494"/>
    </row>
    <row r="53" spans="2:24" ht="12" customHeight="1" x14ac:dyDescent="0.2">
      <c r="B53" s="5205" t="s">
        <v>187</v>
      </c>
      <c r="C53" s="5206">
        <v>1</v>
      </c>
      <c r="D53" s="5207">
        <v>0</v>
      </c>
      <c r="E53" s="5467" t="s">
        <v>613</v>
      </c>
      <c r="F53" s="5325">
        <v>24</v>
      </c>
      <c r="G53" s="5505">
        <v>11</v>
      </c>
      <c r="H53" s="5468">
        <v>45.833333333333329</v>
      </c>
      <c r="I53" s="5325">
        <v>11</v>
      </c>
      <c r="J53" s="5183">
        <v>58</v>
      </c>
      <c r="K53" s="5330">
        <v>5.2727272727272725</v>
      </c>
      <c r="L53" s="4494"/>
      <c r="M53" s="4494"/>
      <c r="N53" s="4494"/>
      <c r="O53" s="4494"/>
      <c r="P53" s="4494"/>
      <c r="Q53" s="4494"/>
      <c r="R53" s="4494"/>
      <c r="S53" s="4494"/>
      <c r="T53" s="4494"/>
      <c r="U53" s="4494"/>
      <c r="V53" s="4494"/>
      <c r="W53" s="4494"/>
      <c r="X53" s="4494"/>
    </row>
    <row r="54" spans="2:24" ht="12" customHeight="1" x14ac:dyDescent="0.2">
      <c r="B54" s="5224" t="s">
        <v>1585</v>
      </c>
      <c r="C54" s="5222">
        <v>7</v>
      </c>
      <c r="D54" s="5220">
        <v>2</v>
      </c>
      <c r="E54" s="5510">
        <v>28.571428571428569</v>
      </c>
      <c r="F54" s="5339">
        <v>369</v>
      </c>
      <c r="G54" s="5511">
        <v>17</v>
      </c>
      <c r="H54" s="5512">
        <v>4.6070460704607044</v>
      </c>
      <c r="I54" s="5339">
        <v>27</v>
      </c>
      <c r="J54" s="5513">
        <v>75</v>
      </c>
      <c r="K54" s="5344">
        <v>2.7777777777777777</v>
      </c>
      <c r="L54" s="4494"/>
      <c r="M54" s="4494"/>
      <c r="N54" s="4494"/>
      <c r="O54" s="4494"/>
      <c r="P54" s="4494"/>
      <c r="Q54" s="4494"/>
      <c r="R54" s="4494"/>
      <c r="S54" s="4494"/>
      <c r="T54" s="4494"/>
      <c r="U54" s="4494"/>
      <c r="V54" s="4494"/>
      <c r="W54" s="4494"/>
      <c r="X54" s="4494"/>
    </row>
    <row r="55" spans="2:24" ht="12" customHeight="1" thickBot="1" x14ac:dyDescent="0.25">
      <c r="B55" s="5211" t="s">
        <v>2420</v>
      </c>
      <c r="C55" s="5212"/>
      <c r="D55" s="5213"/>
      <c r="E55" s="5470"/>
      <c r="F55" s="5331"/>
      <c r="G55" s="5541"/>
      <c r="H55" s="5471"/>
      <c r="I55" s="5331"/>
      <c r="J55" s="5527">
        <v>87</v>
      </c>
      <c r="K55" s="5337"/>
      <c r="L55" s="4494"/>
      <c r="M55" s="4494"/>
      <c r="N55" s="4494"/>
      <c r="O55" s="4494"/>
      <c r="P55" s="4494"/>
      <c r="Q55" s="4494"/>
      <c r="R55" s="4494"/>
      <c r="S55" s="4494"/>
      <c r="T55" s="4494"/>
      <c r="U55" s="4494"/>
      <c r="V55" s="4494"/>
      <c r="W55" s="4494"/>
      <c r="X55" s="4494"/>
    </row>
    <row r="56" spans="2:24" ht="12" customHeight="1" thickBot="1" x14ac:dyDescent="0.25">
      <c r="B56" s="5358" t="s">
        <v>14</v>
      </c>
      <c r="C56" s="5486">
        <v>50</v>
      </c>
      <c r="D56" s="5516">
        <v>12</v>
      </c>
      <c r="E56" s="5488">
        <v>24</v>
      </c>
      <c r="F56" s="5228">
        <v>1586</v>
      </c>
      <c r="G56" s="5516">
        <v>119</v>
      </c>
      <c r="H56" s="5490">
        <v>7.5031525851197989</v>
      </c>
      <c r="I56" s="5228">
        <v>162</v>
      </c>
      <c r="J56" s="5229">
        <v>5108</v>
      </c>
      <c r="K56" s="5351">
        <v>31.530864197530864</v>
      </c>
      <c r="L56" s="4494"/>
      <c r="M56" s="4494"/>
      <c r="N56" s="4494"/>
      <c r="O56" s="4494"/>
      <c r="P56" s="4494"/>
      <c r="Q56" s="4494"/>
      <c r="R56" s="4494"/>
      <c r="S56" s="4494"/>
      <c r="T56" s="4494"/>
      <c r="U56" s="4494"/>
      <c r="V56" s="4494"/>
      <c r="W56" s="4494"/>
      <c r="X56" s="4494"/>
    </row>
    <row r="57" spans="2:24" x14ac:dyDescent="0.2">
      <c r="L57" s="4494"/>
      <c r="M57" s="4494"/>
      <c r="N57" s="4494"/>
      <c r="O57" s="4494"/>
      <c r="P57" s="4494"/>
      <c r="Q57" s="4494"/>
      <c r="R57" s="4494"/>
      <c r="S57" s="4494"/>
      <c r="T57" s="4494"/>
      <c r="U57" s="4494"/>
      <c r="V57" s="4494"/>
      <c r="W57" s="4494"/>
      <c r="X57" s="4494"/>
    </row>
    <row r="58" spans="2:24" x14ac:dyDescent="0.2">
      <c r="L58" s="4494"/>
      <c r="M58" s="4494"/>
      <c r="N58" s="4494"/>
      <c r="O58" s="4494"/>
      <c r="P58" s="4494"/>
      <c r="Q58" s="4494"/>
      <c r="R58" s="4494"/>
      <c r="S58" s="4494"/>
      <c r="T58" s="4494"/>
      <c r="U58" s="4494"/>
      <c r="V58" s="4494"/>
      <c r="W58" s="4494"/>
      <c r="X58" s="4494"/>
    </row>
    <row r="59" spans="2:24" x14ac:dyDescent="0.2">
      <c r="L59" s="4494"/>
      <c r="M59" s="4494"/>
      <c r="N59" s="4494"/>
      <c r="O59" s="4494"/>
      <c r="P59" s="4494"/>
      <c r="Q59" s="4494"/>
      <c r="R59" s="4494"/>
      <c r="S59" s="4494"/>
      <c r="T59" s="4494"/>
      <c r="U59" s="4494"/>
      <c r="V59" s="4494"/>
      <c r="W59" s="4494"/>
      <c r="X59" s="4494"/>
    </row>
    <row r="60" spans="2:24" x14ac:dyDescent="0.2">
      <c r="L60" s="4494"/>
      <c r="M60" s="4494"/>
      <c r="N60" s="4494"/>
      <c r="O60" s="4494"/>
      <c r="P60" s="4494"/>
      <c r="Q60" s="4494"/>
      <c r="R60" s="4494"/>
      <c r="S60" s="4494"/>
      <c r="T60" s="4494"/>
      <c r="U60" s="4494"/>
      <c r="V60" s="4494"/>
      <c r="W60" s="4494"/>
      <c r="X60" s="4494"/>
    </row>
    <row r="61" spans="2:24" ht="24" customHeight="1" x14ac:dyDescent="0.2">
      <c r="L61" s="4494"/>
      <c r="M61" s="4494"/>
      <c r="N61" s="4494"/>
      <c r="O61" s="4494"/>
      <c r="P61" s="4494"/>
      <c r="Q61" s="4494"/>
      <c r="R61" s="4494"/>
      <c r="S61" s="4494"/>
      <c r="T61" s="4494"/>
      <c r="U61" s="4494"/>
      <c r="V61" s="4494"/>
      <c r="W61" s="4494"/>
      <c r="X61" s="4494"/>
    </row>
    <row r="62" spans="2:24" ht="39" customHeight="1" x14ac:dyDescent="0.2">
      <c r="L62" s="4494"/>
      <c r="M62" s="4494"/>
      <c r="N62" s="4494"/>
      <c r="O62" s="4494"/>
      <c r="P62" s="4494"/>
      <c r="Q62" s="4494"/>
      <c r="R62" s="4494"/>
      <c r="S62" s="4494"/>
      <c r="T62" s="4494"/>
      <c r="U62" s="4494"/>
      <c r="V62" s="4494"/>
      <c r="W62" s="4494"/>
      <c r="X62" s="4494"/>
    </row>
    <row r="63" spans="2:24" ht="12" customHeight="1" x14ac:dyDescent="0.2">
      <c r="L63" s="4494"/>
      <c r="M63" s="4494"/>
      <c r="N63" s="4494"/>
      <c r="O63" s="4494"/>
      <c r="P63" s="4494"/>
      <c r="Q63" s="4494"/>
      <c r="R63" s="4494"/>
      <c r="S63" s="4494"/>
      <c r="T63" s="4494"/>
      <c r="U63" s="4494"/>
      <c r="V63" s="4494"/>
      <c r="W63" s="4494"/>
      <c r="X63" s="4494"/>
    </row>
    <row r="64" spans="2:24" ht="12" customHeight="1" x14ac:dyDescent="0.2">
      <c r="L64" s="4494"/>
      <c r="M64" s="4494"/>
      <c r="N64" s="4494"/>
      <c r="O64" s="4494"/>
      <c r="P64" s="4494"/>
      <c r="Q64" s="4494"/>
      <c r="R64" s="4494"/>
      <c r="S64" s="4494"/>
      <c r="T64" s="4494"/>
      <c r="U64" s="4494"/>
      <c r="V64" s="4494"/>
      <c r="W64" s="4494"/>
      <c r="X64" s="4494"/>
    </row>
    <row r="65" spans="12:24" ht="12" customHeight="1" x14ac:dyDescent="0.2">
      <c r="L65" s="4494"/>
      <c r="M65" s="4494"/>
      <c r="N65" s="4494"/>
      <c r="O65" s="4494"/>
      <c r="P65" s="4494"/>
      <c r="Q65" s="4494"/>
      <c r="R65" s="4494"/>
      <c r="S65" s="4494"/>
      <c r="T65" s="4494"/>
      <c r="U65" s="4494"/>
      <c r="V65" s="4494"/>
      <c r="W65" s="4494"/>
      <c r="X65" s="4494"/>
    </row>
    <row r="66" spans="12:24" ht="12" customHeight="1" x14ac:dyDescent="0.2">
      <c r="L66" s="4494"/>
      <c r="M66" s="4494"/>
      <c r="N66" s="4494"/>
      <c r="O66" s="4494"/>
      <c r="P66" s="4494"/>
      <c r="Q66" s="4494"/>
      <c r="R66" s="4494"/>
      <c r="S66" s="4494"/>
      <c r="T66" s="4494"/>
      <c r="U66" s="4494"/>
      <c r="V66" s="4494"/>
      <c r="W66" s="4494"/>
      <c r="X66" s="4494"/>
    </row>
    <row r="67" spans="12:24" ht="12" customHeight="1" x14ac:dyDescent="0.2">
      <c r="L67" s="4494"/>
      <c r="M67" s="4494"/>
      <c r="N67" s="4494"/>
      <c r="O67" s="4494"/>
      <c r="P67" s="4494"/>
      <c r="Q67" s="4494"/>
      <c r="R67" s="4494"/>
      <c r="S67" s="4494"/>
      <c r="T67" s="4494"/>
      <c r="U67" s="4494"/>
      <c r="V67" s="4494"/>
      <c r="W67" s="4494"/>
      <c r="X67" s="4494"/>
    </row>
    <row r="68" spans="12:24" ht="12" customHeight="1" x14ac:dyDescent="0.2">
      <c r="L68" s="4494"/>
      <c r="M68" s="4494"/>
      <c r="N68" s="4494"/>
      <c r="O68" s="4494"/>
      <c r="P68" s="4494"/>
      <c r="Q68" s="4494"/>
      <c r="R68" s="4494"/>
      <c r="S68" s="4494"/>
      <c r="T68" s="4494"/>
      <c r="U68" s="4494"/>
      <c r="V68" s="4494"/>
      <c r="W68" s="4494"/>
      <c r="X68" s="4494"/>
    </row>
    <row r="69" spans="12:24" ht="12" customHeight="1" x14ac:dyDescent="0.2">
      <c r="L69" s="4494"/>
      <c r="M69" s="4494"/>
      <c r="N69" s="4494"/>
      <c r="O69" s="4494"/>
      <c r="P69" s="4494"/>
      <c r="Q69" s="4494"/>
      <c r="R69" s="4494"/>
      <c r="S69" s="4494"/>
      <c r="T69" s="4494"/>
      <c r="U69" s="4494"/>
      <c r="V69" s="4494"/>
      <c r="W69" s="4494"/>
      <c r="X69" s="4494"/>
    </row>
    <row r="70" spans="12:24" ht="12" customHeight="1" x14ac:dyDescent="0.2">
      <c r="L70" s="4494"/>
      <c r="M70" s="4494"/>
      <c r="N70" s="4494"/>
      <c r="O70" s="4494"/>
      <c r="P70" s="4494"/>
      <c r="Q70" s="4494"/>
      <c r="R70" s="4494"/>
      <c r="S70" s="4494"/>
      <c r="T70" s="4494"/>
      <c r="U70" s="4494"/>
      <c r="V70" s="4494"/>
      <c r="W70" s="4494"/>
      <c r="X70" s="4494"/>
    </row>
    <row r="71" spans="12:24" ht="12" customHeight="1" x14ac:dyDescent="0.2">
      <c r="L71" s="4494"/>
      <c r="M71" s="4494"/>
      <c r="N71" s="4494"/>
      <c r="O71" s="4494"/>
      <c r="P71" s="4494"/>
      <c r="Q71" s="4494"/>
      <c r="R71" s="4494"/>
      <c r="S71" s="4494"/>
      <c r="T71" s="4494"/>
      <c r="U71" s="4494"/>
      <c r="V71" s="4494"/>
      <c r="W71" s="4494"/>
      <c r="X71" s="4494"/>
    </row>
    <row r="72" spans="12:24" ht="12" customHeight="1" x14ac:dyDescent="0.2">
      <c r="L72" s="4494"/>
      <c r="M72" s="4494"/>
      <c r="N72" s="4494"/>
      <c r="O72" s="4494"/>
      <c r="P72" s="4494"/>
      <c r="Q72" s="4494"/>
      <c r="R72" s="4494"/>
      <c r="S72" s="4494"/>
      <c r="T72" s="4494"/>
      <c r="U72" s="4494"/>
      <c r="V72" s="4494"/>
      <c r="W72" s="4494"/>
      <c r="X72" s="4494"/>
    </row>
    <row r="73" spans="12:24" ht="12" customHeight="1" x14ac:dyDescent="0.2">
      <c r="L73" s="4494"/>
      <c r="M73" s="4494"/>
      <c r="N73" s="4494"/>
      <c r="O73" s="4494"/>
      <c r="P73" s="4494"/>
      <c r="Q73" s="4494"/>
      <c r="R73" s="4494"/>
      <c r="S73" s="4494"/>
      <c r="T73" s="4494"/>
      <c r="U73" s="4494"/>
      <c r="V73" s="4494"/>
      <c r="W73" s="4494"/>
      <c r="X73" s="4494"/>
    </row>
    <row r="74" spans="12:24" ht="12" customHeight="1" x14ac:dyDescent="0.2">
      <c r="L74" s="4494"/>
      <c r="M74" s="4494"/>
      <c r="N74" s="4494"/>
      <c r="O74" s="4494"/>
      <c r="P74" s="4494"/>
      <c r="Q74" s="4494"/>
      <c r="R74" s="4494"/>
      <c r="S74" s="4494"/>
      <c r="T74" s="4494"/>
      <c r="U74" s="4494"/>
      <c r="V74" s="4494"/>
      <c r="W74" s="4494"/>
      <c r="X74" s="4494"/>
    </row>
    <row r="75" spans="12:24" ht="12" customHeight="1" x14ac:dyDescent="0.2">
      <c r="L75" s="4494"/>
      <c r="M75" s="4494"/>
      <c r="N75" s="4494"/>
      <c r="O75" s="4494"/>
      <c r="P75" s="4494"/>
      <c r="Q75" s="4494"/>
      <c r="R75" s="4494"/>
      <c r="S75" s="4494"/>
      <c r="T75" s="4494"/>
      <c r="U75" s="4494"/>
      <c r="V75" s="4494"/>
      <c r="W75" s="4494"/>
      <c r="X75" s="4494"/>
    </row>
    <row r="76" spans="12:24" ht="12" customHeight="1" x14ac:dyDescent="0.2">
      <c r="L76" s="4494"/>
      <c r="M76" s="4494"/>
      <c r="N76" s="4494"/>
      <c r="O76" s="4494"/>
      <c r="P76" s="4494"/>
      <c r="Q76" s="4494"/>
      <c r="R76" s="4494"/>
      <c r="S76" s="4494"/>
      <c r="T76" s="4494"/>
      <c r="U76" s="4494"/>
      <c r="V76" s="4494"/>
      <c r="W76" s="4494"/>
      <c r="X76" s="4494"/>
    </row>
    <row r="77" spans="12:24" ht="12" customHeight="1" x14ac:dyDescent="0.2">
      <c r="L77" s="4494"/>
      <c r="M77" s="4494"/>
      <c r="N77" s="4494"/>
      <c r="O77" s="4494"/>
      <c r="P77" s="4494"/>
      <c r="Q77" s="4494"/>
      <c r="R77" s="4494"/>
      <c r="S77" s="4494"/>
      <c r="T77" s="4494"/>
      <c r="U77" s="4494"/>
      <c r="V77" s="4494"/>
      <c r="W77" s="4494"/>
      <c r="X77" s="4494"/>
    </row>
    <row r="78" spans="12:24" ht="12" customHeight="1" x14ac:dyDescent="0.2">
      <c r="L78" s="4494"/>
      <c r="M78" s="4494"/>
      <c r="N78" s="4494"/>
      <c r="O78" s="4494"/>
      <c r="P78" s="4494"/>
      <c r="Q78" s="4494"/>
      <c r="R78" s="4494"/>
      <c r="S78" s="4494"/>
      <c r="T78" s="4494"/>
      <c r="U78" s="4494"/>
      <c r="V78" s="4494"/>
      <c r="W78" s="4494"/>
      <c r="X78" s="4494"/>
    </row>
    <row r="79" spans="12:24" ht="12" customHeight="1" x14ac:dyDescent="0.2">
      <c r="L79" s="4494"/>
      <c r="M79" s="4494"/>
      <c r="N79" s="4494"/>
      <c r="O79" s="4494"/>
      <c r="P79" s="4494"/>
      <c r="Q79" s="4494"/>
      <c r="R79" s="4494"/>
      <c r="S79" s="4494"/>
      <c r="T79" s="4494"/>
      <c r="U79" s="4494"/>
      <c r="V79" s="4494"/>
      <c r="W79" s="4494"/>
      <c r="X79" s="4494"/>
    </row>
    <row r="80" spans="12:24" ht="12" customHeight="1" x14ac:dyDescent="0.2">
      <c r="L80" s="4494"/>
      <c r="M80" s="4494"/>
      <c r="N80" s="4494"/>
      <c r="O80" s="4494"/>
      <c r="P80" s="4494"/>
      <c r="Q80" s="4494"/>
      <c r="R80" s="4494"/>
      <c r="S80" s="4494"/>
      <c r="T80" s="4494"/>
      <c r="U80" s="4494"/>
      <c r="V80" s="4494"/>
      <c r="W80" s="4494"/>
      <c r="X80" s="4494"/>
    </row>
    <row r="81" spans="12:24" ht="12" customHeight="1" x14ac:dyDescent="0.2">
      <c r="L81" s="4494"/>
      <c r="M81" s="4494"/>
      <c r="N81" s="4494"/>
      <c r="O81" s="4494"/>
      <c r="P81" s="4494"/>
      <c r="Q81" s="4494"/>
      <c r="R81" s="4494"/>
      <c r="S81" s="4494"/>
      <c r="T81" s="4494"/>
      <c r="U81" s="4494"/>
      <c r="V81" s="4494"/>
      <c r="W81" s="4494"/>
      <c r="X81" s="4494"/>
    </row>
    <row r="82" spans="12:24" ht="12" customHeight="1" x14ac:dyDescent="0.2">
      <c r="L82" s="4494"/>
      <c r="M82" s="4494"/>
      <c r="N82" s="4494"/>
      <c r="O82" s="4494"/>
      <c r="P82" s="4494"/>
      <c r="Q82" s="4494"/>
      <c r="R82" s="4494"/>
      <c r="S82" s="4494"/>
      <c r="T82" s="4494"/>
      <c r="U82" s="4494"/>
      <c r="V82" s="4494"/>
      <c r="W82" s="4494"/>
      <c r="X82" s="4494"/>
    </row>
    <row r="83" spans="12:24" ht="12" customHeight="1" x14ac:dyDescent="0.2">
      <c r="L83" s="4494"/>
      <c r="M83" s="4494"/>
      <c r="N83" s="4494"/>
      <c r="O83" s="4494"/>
      <c r="P83" s="4494"/>
      <c r="Q83" s="4494"/>
      <c r="R83" s="4494"/>
      <c r="S83" s="4494"/>
      <c r="T83" s="4494"/>
      <c r="U83" s="4494"/>
      <c r="V83" s="4494"/>
      <c r="W83" s="4494"/>
      <c r="X83" s="4494"/>
    </row>
  </sheetData>
  <mergeCells count="10">
    <mergeCell ref="B32:B34"/>
    <mergeCell ref="C32:H32"/>
    <mergeCell ref="I32:K33"/>
    <mergeCell ref="C33:E33"/>
    <mergeCell ref="F33:H33"/>
    <mergeCell ref="B4:B6"/>
    <mergeCell ref="C4:H4"/>
    <mergeCell ref="I4:K5"/>
    <mergeCell ref="C5:E5"/>
    <mergeCell ref="F5:H5"/>
  </mergeCells>
  <pageMargins left="0.74803149606299213" right="0.74803149606299213" top="0.78740157480314965" bottom="0.78740157480314965" header="0.51181102362204722" footer="0.51181102362204722"/>
  <pageSetup paperSize="9" orientation="portrait" horizontalDpi="300" verticalDpi="300" r:id="rId1"/>
  <headerFooter alignWithMargins="0">
    <oddHeader>&amp;LZaštitna kaciga
________________</oddHeader>
    <oddFooter>&amp;LMUP RH - Kabinet ministra - Odjel za analitiku i razvoj</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2"/>
  <sheetViews>
    <sheetView topLeftCell="A13" workbookViewId="0"/>
  </sheetViews>
  <sheetFormatPr defaultColWidth="9.140625" defaultRowHeight="12.75" x14ac:dyDescent="0.2"/>
  <cols>
    <col min="1" max="1" width="9.140625" style="3940"/>
    <col min="2" max="2" width="12.140625" style="3940" bestFit="1" customWidth="1"/>
    <col min="3" max="3" width="10.140625" style="3940" customWidth="1"/>
    <col min="4" max="4" width="18" style="3940" customWidth="1"/>
    <col min="5" max="6" width="8.7109375" style="3940" customWidth="1"/>
    <col min="7" max="7" width="6.7109375" style="3940" bestFit="1" customWidth="1"/>
    <col min="8" max="8" width="21.140625" style="3940" customWidth="1"/>
    <col min="9" max="257" width="9.140625" style="3940"/>
    <col min="258" max="258" width="12.140625" style="3940" bestFit="1" customWidth="1"/>
    <col min="259" max="259" width="10.140625" style="3940" customWidth="1"/>
    <col min="260" max="260" width="18" style="3940" customWidth="1"/>
    <col min="261" max="262" width="8.7109375" style="3940" customWidth="1"/>
    <col min="263" max="263" width="6.7109375" style="3940" bestFit="1" customWidth="1"/>
    <col min="264" max="264" width="21.140625" style="3940" customWidth="1"/>
    <col min="265" max="513" width="9.140625" style="3940"/>
    <col min="514" max="514" width="12.140625" style="3940" bestFit="1" customWidth="1"/>
    <col min="515" max="515" width="10.140625" style="3940" customWidth="1"/>
    <col min="516" max="516" width="18" style="3940" customWidth="1"/>
    <col min="517" max="518" width="8.7109375" style="3940" customWidth="1"/>
    <col min="519" max="519" width="6.7109375" style="3940" bestFit="1" customWidth="1"/>
    <col min="520" max="520" width="21.140625" style="3940" customWidth="1"/>
    <col min="521" max="769" width="9.140625" style="3940"/>
    <col min="770" max="770" width="12.140625" style="3940" bestFit="1" customWidth="1"/>
    <col min="771" max="771" width="10.140625" style="3940" customWidth="1"/>
    <col min="772" max="772" width="18" style="3940" customWidth="1"/>
    <col min="773" max="774" width="8.7109375" style="3940" customWidth="1"/>
    <col min="775" max="775" width="6.7109375" style="3940" bestFit="1" customWidth="1"/>
    <col min="776" max="776" width="21.140625" style="3940" customWidth="1"/>
    <col min="777" max="1025" width="9.140625" style="3940"/>
    <col min="1026" max="1026" width="12.140625" style="3940" bestFit="1" customWidth="1"/>
    <col min="1027" max="1027" width="10.140625" style="3940" customWidth="1"/>
    <col min="1028" max="1028" width="18" style="3940" customWidth="1"/>
    <col min="1029" max="1030" width="8.7109375" style="3940" customWidth="1"/>
    <col min="1031" max="1031" width="6.7109375" style="3940" bestFit="1" customWidth="1"/>
    <col min="1032" max="1032" width="21.140625" style="3940" customWidth="1"/>
    <col min="1033" max="1281" width="9.140625" style="3940"/>
    <col min="1282" max="1282" width="12.140625" style="3940" bestFit="1" customWidth="1"/>
    <col min="1283" max="1283" width="10.140625" style="3940" customWidth="1"/>
    <col min="1284" max="1284" width="18" style="3940" customWidth="1"/>
    <col min="1285" max="1286" width="8.7109375" style="3940" customWidth="1"/>
    <col min="1287" max="1287" width="6.7109375" style="3940" bestFit="1" customWidth="1"/>
    <col min="1288" max="1288" width="21.140625" style="3940" customWidth="1"/>
    <col min="1289" max="1537" width="9.140625" style="3940"/>
    <col min="1538" max="1538" width="12.140625" style="3940" bestFit="1" customWidth="1"/>
    <col min="1539" max="1539" width="10.140625" style="3940" customWidth="1"/>
    <col min="1540" max="1540" width="18" style="3940" customWidth="1"/>
    <col min="1541" max="1542" width="8.7109375" style="3940" customWidth="1"/>
    <col min="1543" max="1543" width="6.7109375" style="3940" bestFit="1" customWidth="1"/>
    <col min="1544" max="1544" width="21.140625" style="3940" customWidth="1"/>
    <col min="1545" max="1793" width="9.140625" style="3940"/>
    <col min="1794" max="1794" width="12.140625" style="3940" bestFit="1" customWidth="1"/>
    <col min="1795" max="1795" width="10.140625" style="3940" customWidth="1"/>
    <col min="1796" max="1796" width="18" style="3940" customWidth="1"/>
    <col min="1797" max="1798" width="8.7109375" style="3940" customWidth="1"/>
    <col min="1799" max="1799" width="6.7109375" style="3940" bestFit="1" customWidth="1"/>
    <col min="1800" max="1800" width="21.140625" style="3940" customWidth="1"/>
    <col min="1801" max="2049" width="9.140625" style="3940"/>
    <col min="2050" max="2050" width="12.140625" style="3940" bestFit="1" customWidth="1"/>
    <col min="2051" max="2051" width="10.140625" style="3940" customWidth="1"/>
    <col min="2052" max="2052" width="18" style="3940" customWidth="1"/>
    <col min="2053" max="2054" width="8.7109375" style="3940" customWidth="1"/>
    <col min="2055" max="2055" width="6.7109375" style="3940" bestFit="1" customWidth="1"/>
    <col min="2056" max="2056" width="21.140625" style="3940" customWidth="1"/>
    <col min="2057" max="2305" width="9.140625" style="3940"/>
    <col min="2306" max="2306" width="12.140625" style="3940" bestFit="1" customWidth="1"/>
    <col min="2307" max="2307" width="10.140625" style="3940" customWidth="1"/>
    <col min="2308" max="2308" width="18" style="3940" customWidth="1"/>
    <col min="2309" max="2310" width="8.7109375" style="3940" customWidth="1"/>
    <col min="2311" max="2311" width="6.7109375" style="3940" bestFit="1" customWidth="1"/>
    <col min="2312" max="2312" width="21.140625" style="3940" customWidth="1"/>
    <col min="2313" max="2561" width="9.140625" style="3940"/>
    <col min="2562" max="2562" width="12.140625" style="3940" bestFit="1" customWidth="1"/>
    <col min="2563" max="2563" width="10.140625" style="3940" customWidth="1"/>
    <col min="2564" max="2564" width="18" style="3940" customWidth="1"/>
    <col min="2565" max="2566" width="8.7109375" style="3940" customWidth="1"/>
    <col min="2567" max="2567" width="6.7109375" style="3940" bestFit="1" customWidth="1"/>
    <col min="2568" max="2568" width="21.140625" style="3940" customWidth="1"/>
    <col min="2569" max="2817" width="9.140625" style="3940"/>
    <col min="2818" max="2818" width="12.140625" style="3940" bestFit="1" customWidth="1"/>
    <col min="2819" max="2819" width="10.140625" style="3940" customWidth="1"/>
    <col min="2820" max="2820" width="18" style="3940" customWidth="1"/>
    <col min="2821" max="2822" width="8.7109375" style="3940" customWidth="1"/>
    <col min="2823" max="2823" width="6.7109375" style="3940" bestFit="1" customWidth="1"/>
    <col min="2824" max="2824" width="21.140625" style="3940" customWidth="1"/>
    <col min="2825" max="3073" width="9.140625" style="3940"/>
    <col min="3074" max="3074" width="12.140625" style="3940" bestFit="1" customWidth="1"/>
    <col min="3075" max="3075" width="10.140625" style="3940" customWidth="1"/>
    <col min="3076" max="3076" width="18" style="3940" customWidth="1"/>
    <col min="3077" max="3078" width="8.7109375" style="3940" customWidth="1"/>
    <col min="3079" max="3079" width="6.7109375" style="3940" bestFit="1" customWidth="1"/>
    <col min="3080" max="3080" width="21.140625" style="3940" customWidth="1"/>
    <col min="3081" max="3329" width="9.140625" style="3940"/>
    <col min="3330" max="3330" width="12.140625" style="3940" bestFit="1" customWidth="1"/>
    <col min="3331" max="3331" width="10.140625" style="3940" customWidth="1"/>
    <col min="3332" max="3332" width="18" style="3940" customWidth="1"/>
    <col min="3333" max="3334" width="8.7109375" style="3940" customWidth="1"/>
    <col min="3335" max="3335" width="6.7109375" style="3940" bestFit="1" customWidth="1"/>
    <col min="3336" max="3336" width="21.140625" style="3940" customWidth="1"/>
    <col min="3337" max="3585" width="9.140625" style="3940"/>
    <col min="3586" max="3586" width="12.140625" style="3940" bestFit="1" customWidth="1"/>
    <col min="3587" max="3587" width="10.140625" style="3940" customWidth="1"/>
    <col min="3588" max="3588" width="18" style="3940" customWidth="1"/>
    <col min="3589" max="3590" width="8.7109375" style="3940" customWidth="1"/>
    <col min="3591" max="3591" width="6.7109375" style="3940" bestFit="1" customWidth="1"/>
    <col min="3592" max="3592" width="21.140625" style="3940" customWidth="1"/>
    <col min="3593" max="3841" width="9.140625" style="3940"/>
    <col min="3842" max="3842" width="12.140625" style="3940" bestFit="1" customWidth="1"/>
    <col min="3843" max="3843" width="10.140625" style="3940" customWidth="1"/>
    <col min="3844" max="3844" width="18" style="3940" customWidth="1"/>
    <col min="3845" max="3846" width="8.7109375" style="3940" customWidth="1"/>
    <col min="3847" max="3847" width="6.7109375" style="3940" bestFit="1" customWidth="1"/>
    <col min="3848" max="3848" width="21.140625" style="3940" customWidth="1"/>
    <col min="3849" max="4097" width="9.140625" style="3940"/>
    <col min="4098" max="4098" width="12.140625" style="3940" bestFit="1" customWidth="1"/>
    <col min="4099" max="4099" width="10.140625" style="3940" customWidth="1"/>
    <col min="4100" max="4100" width="18" style="3940" customWidth="1"/>
    <col min="4101" max="4102" width="8.7109375" style="3940" customWidth="1"/>
    <col min="4103" max="4103" width="6.7109375" style="3940" bestFit="1" customWidth="1"/>
    <col min="4104" max="4104" width="21.140625" style="3940" customWidth="1"/>
    <col min="4105" max="4353" width="9.140625" style="3940"/>
    <col min="4354" max="4354" width="12.140625" style="3940" bestFit="1" customWidth="1"/>
    <col min="4355" max="4355" width="10.140625" style="3940" customWidth="1"/>
    <col min="4356" max="4356" width="18" style="3940" customWidth="1"/>
    <col min="4357" max="4358" width="8.7109375" style="3940" customWidth="1"/>
    <col min="4359" max="4359" width="6.7109375" style="3940" bestFit="1" customWidth="1"/>
    <col min="4360" max="4360" width="21.140625" style="3940" customWidth="1"/>
    <col min="4361" max="4609" width="9.140625" style="3940"/>
    <col min="4610" max="4610" width="12.140625" style="3940" bestFit="1" customWidth="1"/>
    <col min="4611" max="4611" width="10.140625" style="3940" customWidth="1"/>
    <col min="4612" max="4612" width="18" style="3940" customWidth="1"/>
    <col min="4613" max="4614" width="8.7109375" style="3940" customWidth="1"/>
    <col min="4615" max="4615" width="6.7109375" style="3940" bestFit="1" customWidth="1"/>
    <col min="4616" max="4616" width="21.140625" style="3940" customWidth="1"/>
    <col min="4617" max="4865" width="9.140625" style="3940"/>
    <col min="4866" max="4866" width="12.140625" style="3940" bestFit="1" customWidth="1"/>
    <col min="4867" max="4867" width="10.140625" style="3940" customWidth="1"/>
    <col min="4868" max="4868" width="18" style="3940" customWidth="1"/>
    <col min="4869" max="4870" width="8.7109375" style="3940" customWidth="1"/>
    <col min="4871" max="4871" width="6.7109375" style="3940" bestFit="1" customWidth="1"/>
    <col min="4872" max="4872" width="21.140625" style="3940" customWidth="1"/>
    <col min="4873" max="5121" width="9.140625" style="3940"/>
    <col min="5122" max="5122" width="12.140625" style="3940" bestFit="1" customWidth="1"/>
    <col min="5123" max="5123" width="10.140625" style="3940" customWidth="1"/>
    <col min="5124" max="5124" width="18" style="3940" customWidth="1"/>
    <col min="5125" max="5126" width="8.7109375" style="3940" customWidth="1"/>
    <col min="5127" max="5127" width="6.7109375" style="3940" bestFit="1" customWidth="1"/>
    <col min="5128" max="5128" width="21.140625" style="3940" customWidth="1"/>
    <col min="5129" max="5377" width="9.140625" style="3940"/>
    <col min="5378" max="5378" width="12.140625" style="3940" bestFit="1" customWidth="1"/>
    <col min="5379" max="5379" width="10.140625" style="3940" customWidth="1"/>
    <col min="5380" max="5380" width="18" style="3940" customWidth="1"/>
    <col min="5381" max="5382" width="8.7109375" style="3940" customWidth="1"/>
    <col min="5383" max="5383" width="6.7109375" style="3940" bestFit="1" customWidth="1"/>
    <col min="5384" max="5384" width="21.140625" style="3940" customWidth="1"/>
    <col min="5385" max="5633" width="9.140625" style="3940"/>
    <col min="5634" max="5634" width="12.140625" style="3940" bestFit="1" customWidth="1"/>
    <col min="5635" max="5635" width="10.140625" style="3940" customWidth="1"/>
    <col min="5636" max="5636" width="18" style="3940" customWidth="1"/>
    <col min="5637" max="5638" width="8.7109375" style="3940" customWidth="1"/>
    <col min="5639" max="5639" width="6.7109375" style="3940" bestFit="1" customWidth="1"/>
    <col min="5640" max="5640" width="21.140625" style="3940" customWidth="1"/>
    <col min="5641" max="5889" width="9.140625" style="3940"/>
    <col min="5890" max="5890" width="12.140625" style="3940" bestFit="1" customWidth="1"/>
    <col min="5891" max="5891" width="10.140625" style="3940" customWidth="1"/>
    <col min="5892" max="5892" width="18" style="3940" customWidth="1"/>
    <col min="5893" max="5894" width="8.7109375" style="3940" customWidth="1"/>
    <col min="5895" max="5895" width="6.7109375" style="3940" bestFit="1" customWidth="1"/>
    <col min="5896" max="5896" width="21.140625" style="3940" customWidth="1"/>
    <col min="5897" max="6145" width="9.140625" style="3940"/>
    <col min="6146" max="6146" width="12.140625" style="3940" bestFit="1" customWidth="1"/>
    <col min="6147" max="6147" width="10.140625" style="3940" customWidth="1"/>
    <col min="6148" max="6148" width="18" style="3940" customWidth="1"/>
    <col min="6149" max="6150" width="8.7109375" style="3940" customWidth="1"/>
    <col min="6151" max="6151" width="6.7109375" style="3940" bestFit="1" customWidth="1"/>
    <col min="6152" max="6152" width="21.140625" style="3940" customWidth="1"/>
    <col min="6153" max="6401" width="9.140625" style="3940"/>
    <col min="6402" max="6402" width="12.140625" style="3940" bestFit="1" customWidth="1"/>
    <col min="6403" max="6403" width="10.140625" style="3940" customWidth="1"/>
    <col min="6404" max="6404" width="18" style="3940" customWidth="1"/>
    <col min="6405" max="6406" width="8.7109375" style="3940" customWidth="1"/>
    <col min="6407" max="6407" width="6.7109375" style="3940" bestFit="1" customWidth="1"/>
    <col min="6408" max="6408" width="21.140625" style="3940" customWidth="1"/>
    <col min="6409" max="6657" width="9.140625" style="3940"/>
    <col min="6658" max="6658" width="12.140625" style="3940" bestFit="1" customWidth="1"/>
    <col min="6659" max="6659" width="10.140625" style="3940" customWidth="1"/>
    <col min="6660" max="6660" width="18" style="3940" customWidth="1"/>
    <col min="6661" max="6662" width="8.7109375" style="3940" customWidth="1"/>
    <col min="6663" max="6663" width="6.7109375" style="3940" bestFit="1" customWidth="1"/>
    <col min="6664" max="6664" width="21.140625" style="3940" customWidth="1"/>
    <col min="6665" max="6913" width="9.140625" style="3940"/>
    <col min="6914" max="6914" width="12.140625" style="3940" bestFit="1" customWidth="1"/>
    <col min="6915" max="6915" width="10.140625" style="3940" customWidth="1"/>
    <col min="6916" max="6916" width="18" style="3940" customWidth="1"/>
    <col min="6917" max="6918" width="8.7109375" style="3940" customWidth="1"/>
    <col min="6919" max="6919" width="6.7109375" style="3940" bestFit="1" customWidth="1"/>
    <col min="6920" max="6920" width="21.140625" style="3940" customWidth="1"/>
    <col min="6921" max="7169" width="9.140625" style="3940"/>
    <col min="7170" max="7170" width="12.140625" style="3940" bestFit="1" customWidth="1"/>
    <col min="7171" max="7171" width="10.140625" style="3940" customWidth="1"/>
    <col min="7172" max="7172" width="18" style="3940" customWidth="1"/>
    <col min="7173" max="7174" width="8.7109375" style="3940" customWidth="1"/>
    <col min="7175" max="7175" width="6.7109375" style="3940" bestFit="1" customWidth="1"/>
    <col min="7176" max="7176" width="21.140625" style="3940" customWidth="1"/>
    <col min="7177" max="7425" width="9.140625" style="3940"/>
    <col min="7426" max="7426" width="12.140625" style="3940" bestFit="1" customWidth="1"/>
    <col min="7427" max="7427" width="10.140625" style="3940" customWidth="1"/>
    <col min="7428" max="7428" width="18" style="3940" customWidth="1"/>
    <col min="7429" max="7430" width="8.7109375" style="3940" customWidth="1"/>
    <col min="7431" max="7431" width="6.7109375" style="3940" bestFit="1" customWidth="1"/>
    <col min="7432" max="7432" width="21.140625" style="3940" customWidth="1"/>
    <col min="7433" max="7681" width="9.140625" style="3940"/>
    <col min="7682" max="7682" width="12.140625" style="3940" bestFit="1" customWidth="1"/>
    <col min="7683" max="7683" width="10.140625" style="3940" customWidth="1"/>
    <col min="7684" max="7684" width="18" style="3940" customWidth="1"/>
    <col min="7685" max="7686" width="8.7109375" style="3940" customWidth="1"/>
    <col min="7687" max="7687" width="6.7109375" style="3940" bestFit="1" customWidth="1"/>
    <col min="7688" max="7688" width="21.140625" style="3940" customWidth="1"/>
    <col min="7689" max="7937" width="9.140625" style="3940"/>
    <col min="7938" max="7938" width="12.140625" style="3940" bestFit="1" customWidth="1"/>
    <col min="7939" max="7939" width="10.140625" style="3940" customWidth="1"/>
    <col min="7940" max="7940" width="18" style="3940" customWidth="1"/>
    <col min="7941" max="7942" width="8.7109375" style="3940" customWidth="1"/>
    <col min="7943" max="7943" width="6.7109375" style="3940" bestFit="1" customWidth="1"/>
    <col min="7944" max="7944" width="21.140625" style="3940" customWidth="1"/>
    <col min="7945" max="8193" width="9.140625" style="3940"/>
    <col min="8194" max="8194" width="12.140625" style="3940" bestFit="1" customWidth="1"/>
    <col min="8195" max="8195" width="10.140625" style="3940" customWidth="1"/>
    <col min="8196" max="8196" width="18" style="3940" customWidth="1"/>
    <col min="8197" max="8198" width="8.7109375" style="3940" customWidth="1"/>
    <col min="8199" max="8199" width="6.7109375" style="3940" bestFit="1" customWidth="1"/>
    <col min="8200" max="8200" width="21.140625" style="3940" customWidth="1"/>
    <col min="8201" max="8449" width="9.140625" style="3940"/>
    <col min="8450" max="8450" width="12.140625" style="3940" bestFit="1" customWidth="1"/>
    <col min="8451" max="8451" width="10.140625" style="3940" customWidth="1"/>
    <col min="8452" max="8452" width="18" style="3940" customWidth="1"/>
    <col min="8453" max="8454" width="8.7109375" style="3940" customWidth="1"/>
    <col min="8455" max="8455" width="6.7109375" style="3940" bestFit="1" customWidth="1"/>
    <col min="8456" max="8456" width="21.140625" style="3940" customWidth="1"/>
    <col min="8457" max="8705" width="9.140625" style="3940"/>
    <col min="8706" max="8706" width="12.140625" style="3940" bestFit="1" customWidth="1"/>
    <col min="8707" max="8707" width="10.140625" style="3940" customWidth="1"/>
    <col min="8708" max="8708" width="18" style="3940" customWidth="1"/>
    <col min="8709" max="8710" width="8.7109375" style="3940" customWidth="1"/>
    <col min="8711" max="8711" width="6.7109375" style="3940" bestFit="1" customWidth="1"/>
    <col min="8712" max="8712" width="21.140625" style="3940" customWidth="1"/>
    <col min="8713" max="8961" width="9.140625" style="3940"/>
    <col min="8962" max="8962" width="12.140625" style="3940" bestFit="1" customWidth="1"/>
    <col min="8963" max="8963" width="10.140625" style="3940" customWidth="1"/>
    <col min="8964" max="8964" width="18" style="3940" customWidth="1"/>
    <col min="8965" max="8966" width="8.7109375" style="3940" customWidth="1"/>
    <col min="8967" max="8967" width="6.7109375" style="3940" bestFit="1" customWidth="1"/>
    <col min="8968" max="8968" width="21.140625" style="3940" customWidth="1"/>
    <col min="8969" max="9217" width="9.140625" style="3940"/>
    <col min="9218" max="9218" width="12.140625" style="3940" bestFit="1" customWidth="1"/>
    <col min="9219" max="9219" width="10.140625" style="3940" customWidth="1"/>
    <col min="9220" max="9220" width="18" style="3940" customWidth="1"/>
    <col min="9221" max="9222" width="8.7109375" style="3940" customWidth="1"/>
    <col min="9223" max="9223" width="6.7109375" style="3940" bestFit="1" customWidth="1"/>
    <col min="9224" max="9224" width="21.140625" style="3940" customWidth="1"/>
    <col min="9225" max="9473" width="9.140625" style="3940"/>
    <col min="9474" max="9474" width="12.140625" style="3940" bestFit="1" customWidth="1"/>
    <col min="9475" max="9475" width="10.140625" style="3940" customWidth="1"/>
    <col min="9476" max="9476" width="18" style="3940" customWidth="1"/>
    <col min="9477" max="9478" width="8.7109375" style="3940" customWidth="1"/>
    <col min="9479" max="9479" width="6.7109375" style="3940" bestFit="1" customWidth="1"/>
    <col min="9480" max="9480" width="21.140625" style="3940" customWidth="1"/>
    <col min="9481" max="9729" width="9.140625" style="3940"/>
    <col min="9730" max="9730" width="12.140625" style="3940" bestFit="1" customWidth="1"/>
    <col min="9731" max="9731" width="10.140625" style="3940" customWidth="1"/>
    <col min="9732" max="9732" width="18" style="3940" customWidth="1"/>
    <col min="9733" max="9734" width="8.7109375" style="3940" customWidth="1"/>
    <col min="9735" max="9735" width="6.7109375" style="3940" bestFit="1" customWidth="1"/>
    <col min="9736" max="9736" width="21.140625" style="3940" customWidth="1"/>
    <col min="9737" max="9985" width="9.140625" style="3940"/>
    <col min="9986" max="9986" width="12.140625" style="3940" bestFit="1" customWidth="1"/>
    <col min="9987" max="9987" width="10.140625" style="3940" customWidth="1"/>
    <col min="9988" max="9988" width="18" style="3940" customWidth="1"/>
    <col min="9989" max="9990" width="8.7109375" style="3940" customWidth="1"/>
    <col min="9991" max="9991" width="6.7109375" style="3940" bestFit="1" customWidth="1"/>
    <col min="9992" max="9992" width="21.140625" style="3940" customWidth="1"/>
    <col min="9993" max="10241" width="9.140625" style="3940"/>
    <col min="10242" max="10242" width="12.140625" style="3940" bestFit="1" customWidth="1"/>
    <col min="10243" max="10243" width="10.140625" style="3940" customWidth="1"/>
    <col min="10244" max="10244" width="18" style="3940" customWidth="1"/>
    <col min="10245" max="10246" width="8.7109375" style="3940" customWidth="1"/>
    <col min="10247" max="10247" width="6.7109375" style="3940" bestFit="1" customWidth="1"/>
    <col min="10248" max="10248" width="21.140625" style="3940" customWidth="1"/>
    <col min="10249" max="10497" width="9.140625" style="3940"/>
    <col min="10498" max="10498" width="12.140625" style="3940" bestFit="1" customWidth="1"/>
    <col min="10499" max="10499" width="10.140625" style="3940" customWidth="1"/>
    <col min="10500" max="10500" width="18" style="3940" customWidth="1"/>
    <col min="10501" max="10502" width="8.7109375" style="3940" customWidth="1"/>
    <col min="10503" max="10503" width="6.7109375" style="3940" bestFit="1" customWidth="1"/>
    <col min="10504" max="10504" width="21.140625" style="3940" customWidth="1"/>
    <col min="10505" max="10753" width="9.140625" style="3940"/>
    <col min="10754" max="10754" width="12.140625" style="3940" bestFit="1" customWidth="1"/>
    <col min="10755" max="10755" width="10.140625" style="3940" customWidth="1"/>
    <col min="10756" max="10756" width="18" style="3940" customWidth="1"/>
    <col min="10757" max="10758" width="8.7109375" style="3940" customWidth="1"/>
    <col min="10759" max="10759" width="6.7109375" style="3940" bestFit="1" customWidth="1"/>
    <col min="10760" max="10760" width="21.140625" style="3940" customWidth="1"/>
    <col min="10761" max="11009" width="9.140625" style="3940"/>
    <col min="11010" max="11010" width="12.140625" style="3940" bestFit="1" customWidth="1"/>
    <col min="11011" max="11011" width="10.140625" style="3940" customWidth="1"/>
    <col min="11012" max="11012" width="18" style="3940" customWidth="1"/>
    <col min="11013" max="11014" width="8.7109375" style="3940" customWidth="1"/>
    <col min="11015" max="11015" width="6.7109375" style="3940" bestFit="1" customWidth="1"/>
    <col min="11016" max="11016" width="21.140625" style="3940" customWidth="1"/>
    <col min="11017" max="11265" width="9.140625" style="3940"/>
    <col min="11266" max="11266" width="12.140625" style="3940" bestFit="1" customWidth="1"/>
    <col min="11267" max="11267" width="10.140625" style="3940" customWidth="1"/>
    <col min="11268" max="11268" width="18" style="3940" customWidth="1"/>
    <col min="11269" max="11270" width="8.7109375" style="3940" customWidth="1"/>
    <col min="11271" max="11271" width="6.7109375" style="3940" bestFit="1" customWidth="1"/>
    <col min="11272" max="11272" width="21.140625" style="3940" customWidth="1"/>
    <col min="11273" max="11521" width="9.140625" style="3940"/>
    <col min="11522" max="11522" width="12.140625" style="3940" bestFit="1" customWidth="1"/>
    <col min="11523" max="11523" width="10.140625" style="3940" customWidth="1"/>
    <col min="11524" max="11524" width="18" style="3940" customWidth="1"/>
    <col min="11525" max="11526" width="8.7109375" style="3940" customWidth="1"/>
    <col min="11527" max="11527" width="6.7109375" style="3940" bestFit="1" customWidth="1"/>
    <col min="11528" max="11528" width="21.140625" style="3940" customWidth="1"/>
    <col min="11529" max="11777" width="9.140625" style="3940"/>
    <col min="11778" max="11778" width="12.140625" style="3940" bestFit="1" customWidth="1"/>
    <col min="11779" max="11779" width="10.140625" style="3940" customWidth="1"/>
    <col min="11780" max="11780" width="18" style="3940" customWidth="1"/>
    <col min="11781" max="11782" width="8.7109375" style="3940" customWidth="1"/>
    <col min="11783" max="11783" width="6.7109375" style="3940" bestFit="1" customWidth="1"/>
    <col min="11784" max="11784" width="21.140625" style="3940" customWidth="1"/>
    <col min="11785" max="12033" width="9.140625" style="3940"/>
    <col min="12034" max="12034" width="12.140625" style="3940" bestFit="1" customWidth="1"/>
    <col min="12035" max="12035" width="10.140625" style="3940" customWidth="1"/>
    <col min="12036" max="12036" width="18" style="3940" customWidth="1"/>
    <col min="12037" max="12038" width="8.7109375" style="3940" customWidth="1"/>
    <col min="12039" max="12039" width="6.7109375" style="3940" bestFit="1" customWidth="1"/>
    <col min="12040" max="12040" width="21.140625" style="3940" customWidth="1"/>
    <col min="12041" max="12289" width="9.140625" style="3940"/>
    <col min="12290" max="12290" width="12.140625" style="3940" bestFit="1" customWidth="1"/>
    <col min="12291" max="12291" width="10.140625" style="3940" customWidth="1"/>
    <col min="12292" max="12292" width="18" style="3940" customWidth="1"/>
    <col min="12293" max="12294" width="8.7109375" style="3940" customWidth="1"/>
    <col min="12295" max="12295" width="6.7109375" style="3940" bestFit="1" customWidth="1"/>
    <col min="12296" max="12296" width="21.140625" style="3940" customWidth="1"/>
    <col min="12297" max="12545" width="9.140625" style="3940"/>
    <col min="12546" max="12546" width="12.140625" style="3940" bestFit="1" customWidth="1"/>
    <col min="12547" max="12547" width="10.140625" style="3940" customWidth="1"/>
    <col min="12548" max="12548" width="18" style="3940" customWidth="1"/>
    <col min="12549" max="12550" width="8.7109375" style="3940" customWidth="1"/>
    <col min="12551" max="12551" width="6.7109375" style="3940" bestFit="1" customWidth="1"/>
    <col min="12552" max="12552" width="21.140625" style="3940" customWidth="1"/>
    <col min="12553" max="12801" width="9.140625" style="3940"/>
    <col min="12802" max="12802" width="12.140625" style="3940" bestFit="1" customWidth="1"/>
    <col min="12803" max="12803" width="10.140625" style="3940" customWidth="1"/>
    <col min="12804" max="12804" width="18" style="3940" customWidth="1"/>
    <col min="12805" max="12806" width="8.7109375" style="3940" customWidth="1"/>
    <col min="12807" max="12807" width="6.7109375" style="3940" bestFit="1" customWidth="1"/>
    <col min="12808" max="12808" width="21.140625" style="3940" customWidth="1"/>
    <col min="12809" max="13057" width="9.140625" style="3940"/>
    <col min="13058" max="13058" width="12.140625" style="3940" bestFit="1" customWidth="1"/>
    <col min="13059" max="13059" width="10.140625" style="3940" customWidth="1"/>
    <col min="13060" max="13060" width="18" style="3940" customWidth="1"/>
    <col min="13061" max="13062" width="8.7109375" style="3940" customWidth="1"/>
    <col min="13063" max="13063" width="6.7109375" style="3940" bestFit="1" customWidth="1"/>
    <col min="13064" max="13064" width="21.140625" style="3940" customWidth="1"/>
    <col min="13065" max="13313" width="9.140625" style="3940"/>
    <col min="13314" max="13314" width="12.140625" style="3940" bestFit="1" customWidth="1"/>
    <col min="13315" max="13315" width="10.140625" style="3940" customWidth="1"/>
    <col min="13316" max="13316" width="18" style="3940" customWidth="1"/>
    <col min="13317" max="13318" width="8.7109375" style="3940" customWidth="1"/>
    <col min="13319" max="13319" width="6.7109375" style="3940" bestFit="1" customWidth="1"/>
    <col min="13320" max="13320" width="21.140625" style="3940" customWidth="1"/>
    <col min="13321" max="13569" width="9.140625" style="3940"/>
    <col min="13570" max="13570" width="12.140625" style="3940" bestFit="1" customWidth="1"/>
    <col min="13571" max="13571" width="10.140625" style="3940" customWidth="1"/>
    <col min="13572" max="13572" width="18" style="3940" customWidth="1"/>
    <col min="13573" max="13574" width="8.7109375" style="3940" customWidth="1"/>
    <col min="13575" max="13575" width="6.7109375" style="3940" bestFit="1" customWidth="1"/>
    <col min="13576" max="13576" width="21.140625" style="3940" customWidth="1"/>
    <col min="13577" max="13825" width="9.140625" style="3940"/>
    <col min="13826" max="13826" width="12.140625" style="3940" bestFit="1" customWidth="1"/>
    <col min="13827" max="13827" width="10.140625" style="3940" customWidth="1"/>
    <col min="13828" max="13828" width="18" style="3940" customWidth="1"/>
    <col min="13829" max="13830" width="8.7109375" style="3940" customWidth="1"/>
    <col min="13831" max="13831" width="6.7109375" style="3940" bestFit="1" customWidth="1"/>
    <col min="13832" max="13832" width="21.140625" style="3940" customWidth="1"/>
    <col min="13833" max="14081" width="9.140625" style="3940"/>
    <col min="14082" max="14082" width="12.140625" style="3940" bestFit="1" customWidth="1"/>
    <col min="14083" max="14083" width="10.140625" style="3940" customWidth="1"/>
    <col min="14084" max="14084" width="18" style="3940" customWidth="1"/>
    <col min="14085" max="14086" width="8.7109375" style="3940" customWidth="1"/>
    <col min="14087" max="14087" width="6.7109375" style="3940" bestFit="1" customWidth="1"/>
    <col min="14088" max="14088" width="21.140625" style="3940" customWidth="1"/>
    <col min="14089" max="14337" width="9.140625" style="3940"/>
    <col min="14338" max="14338" width="12.140625" style="3940" bestFit="1" customWidth="1"/>
    <col min="14339" max="14339" width="10.140625" style="3940" customWidth="1"/>
    <col min="14340" max="14340" width="18" style="3940" customWidth="1"/>
    <col min="14341" max="14342" width="8.7109375" style="3940" customWidth="1"/>
    <col min="14343" max="14343" width="6.7109375" style="3940" bestFit="1" customWidth="1"/>
    <col min="14344" max="14344" width="21.140625" style="3940" customWidth="1"/>
    <col min="14345" max="14593" width="9.140625" style="3940"/>
    <col min="14594" max="14594" width="12.140625" style="3940" bestFit="1" customWidth="1"/>
    <col min="14595" max="14595" width="10.140625" style="3940" customWidth="1"/>
    <col min="14596" max="14596" width="18" style="3940" customWidth="1"/>
    <col min="14597" max="14598" width="8.7109375" style="3940" customWidth="1"/>
    <col min="14599" max="14599" width="6.7109375" style="3940" bestFit="1" customWidth="1"/>
    <col min="14600" max="14600" width="21.140625" style="3940" customWidth="1"/>
    <col min="14601" max="14849" width="9.140625" style="3940"/>
    <col min="14850" max="14850" width="12.140625" style="3940" bestFit="1" customWidth="1"/>
    <col min="14851" max="14851" width="10.140625" style="3940" customWidth="1"/>
    <col min="14852" max="14852" width="18" style="3940" customWidth="1"/>
    <col min="14853" max="14854" width="8.7109375" style="3940" customWidth="1"/>
    <col min="14855" max="14855" width="6.7109375" style="3940" bestFit="1" customWidth="1"/>
    <col min="14856" max="14856" width="21.140625" style="3940" customWidth="1"/>
    <col min="14857" max="15105" width="9.140625" style="3940"/>
    <col min="15106" max="15106" width="12.140625" style="3940" bestFit="1" customWidth="1"/>
    <col min="15107" max="15107" width="10.140625" style="3940" customWidth="1"/>
    <col min="15108" max="15108" width="18" style="3940" customWidth="1"/>
    <col min="15109" max="15110" width="8.7109375" style="3940" customWidth="1"/>
    <col min="15111" max="15111" width="6.7109375" style="3940" bestFit="1" customWidth="1"/>
    <col min="15112" max="15112" width="21.140625" style="3940" customWidth="1"/>
    <col min="15113" max="15361" width="9.140625" style="3940"/>
    <col min="15362" max="15362" width="12.140625" style="3940" bestFit="1" customWidth="1"/>
    <col min="15363" max="15363" width="10.140625" style="3940" customWidth="1"/>
    <col min="15364" max="15364" width="18" style="3940" customWidth="1"/>
    <col min="15365" max="15366" width="8.7109375" style="3940" customWidth="1"/>
    <col min="15367" max="15367" width="6.7109375" style="3940" bestFit="1" customWidth="1"/>
    <col min="15368" max="15368" width="21.140625" style="3940" customWidth="1"/>
    <col min="15369" max="15617" width="9.140625" style="3940"/>
    <col min="15618" max="15618" width="12.140625" style="3940" bestFit="1" customWidth="1"/>
    <col min="15619" max="15619" width="10.140625" style="3940" customWidth="1"/>
    <col min="15620" max="15620" width="18" style="3940" customWidth="1"/>
    <col min="15621" max="15622" width="8.7109375" style="3940" customWidth="1"/>
    <col min="15623" max="15623" width="6.7109375" style="3940" bestFit="1" customWidth="1"/>
    <col min="15624" max="15624" width="21.140625" style="3940" customWidth="1"/>
    <col min="15625" max="15873" width="9.140625" style="3940"/>
    <col min="15874" max="15874" width="12.140625" style="3940" bestFit="1" customWidth="1"/>
    <col min="15875" max="15875" width="10.140625" style="3940" customWidth="1"/>
    <col min="15876" max="15876" width="18" style="3940" customWidth="1"/>
    <col min="15877" max="15878" width="8.7109375" style="3940" customWidth="1"/>
    <col min="15879" max="15879" width="6.7109375" style="3940" bestFit="1" customWidth="1"/>
    <col min="15880" max="15880" width="21.140625" style="3940" customWidth="1"/>
    <col min="15881" max="16129" width="9.140625" style="3940"/>
    <col min="16130" max="16130" width="12.140625" style="3940" bestFit="1" customWidth="1"/>
    <col min="16131" max="16131" width="10.140625" style="3940" customWidth="1"/>
    <col min="16132" max="16132" width="18" style="3940" customWidth="1"/>
    <col min="16133" max="16134" width="8.7109375" style="3940" customWidth="1"/>
    <col min="16135" max="16135" width="6.7109375" style="3940" bestFit="1" customWidth="1"/>
    <col min="16136" max="16136" width="21.140625" style="3940" customWidth="1"/>
    <col min="16137" max="16384" width="9.140625" style="3940"/>
  </cols>
  <sheetData>
    <row r="1" spans="2:9" ht="15" x14ac:dyDescent="0.25">
      <c r="B1" s="431" t="s">
        <v>1811</v>
      </c>
    </row>
    <row r="2" spans="2:9" ht="13.5" thickBot="1" x14ac:dyDescent="0.25">
      <c r="B2" s="3941"/>
      <c r="C2" s="3941"/>
      <c r="D2" s="3941"/>
    </row>
    <row r="3" spans="2:9" ht="27" customHeight="1" thickBot="1" x14ac:dyDescent="0.25">
      <c r="B3" s="8461" t="s">
        <v>1812</v>
      </c>
      <c r="C3" s="8462"/>
      <c r="D3" s="8463"/>
      <c r="E3" s="3942" t="s">
        <v>1</v>
      </c>
      <c r="F3" s="3943" t="s">
        <v>2360</v>
      </c>
      <c r="G3" s="3944" t="s">
        <v>1800</v>
      </c>
    </row>
    <row r="4" spans="2:9" ht="26.25" customHeight="1" x14ac:dyDescent="0.2">
      <c r="B4" s="8464" t="s">
        <v>1813</v>
      </c>
      <c r="C4" s="8465"/>
      <c r="D4" s="8465"/>
      <c r="E4" s="3945">
        <v>59</v>
      </c>
      <c r="F4" s="3946">
        <v>64</v>
      </c>
      <c r="G4" s="3947">
        <f t="shared" ref="G4:G19" si="0">IF(E4=0,"",F4/E4*100-100)</f>
        <v>8.4745762711864359</v>
      </c>
    </row>
    <row r="5" spans="2:9" ht="27" customHeight="1" x14ac:dyDescent="0.2">
      <c r="B5" s="8450" t="s">
        <v>1814</v>
      </c>
      <c r="C5" s="8449" t="s">
        <v>1815</v>
      </c>
      <c r="D5" s="8466"/>
      <c r="E5" s="3948">
        <v>86</v>
      </c>
      <c r="F5" s="3949">
        <v>70</v>
      </c>
      <c r="G5" s="3947">
        <f t="shared" si="0"/>
        <v>-18.604651162790702</v>
      </c>
    </row>
    <row r="6" spans="2:9" ht="27" customHeight="1" x14ac:dyDescent="0.2">
      <c r="B6" s="8450"/>
      <c r="C6" s="8449" t="s">
        <v>1816</v>
      </c>
      <c r="D6" s="8466"/>
      <c r="E6" s="3948">
        <v>5</v>
      </c>
      <c r="F6" s="3949">
        <v>3</v>
      </c>
      <c r="G6" s="3947">
        <f t="shared" si="0"/>
        <v>-40</v>
      </c>
    </row>
    <row r="7" spans="2:9" ht="15" customHeight="1" x14ac:dyDescent="0.2">
      <c r="B7" s="8450" t="s">
        <v>1817</v>
      </c>
      <c r="C7" s="8448"/>
      <c r="D7" s="5892" t="s">
        <v>1818</v>
      </c>
      <c r="E7" s="3948">
        <v>5186</v>
      </c>
      <c r="F7" s="3949">
        <v>3440</v>
      </c>
      <c r="G7" s="3947">
        <f t="shared" si="0"/>
        <v>-33.667566525260312</v>
      </c>
      <c r="I7" s="3950"/>
    </row>
    <row r="8" spans="2:9" ht="15" customHeight="1" x14ac:dyDescent="0.2">
      <c r="B8" s="8450"/>
      <c r="C8" s="8448"/>
      <c r="D8" s="5892" t="s">
        <v>1819</v>
      </c>
      <c r="E8" s="3948">
        <v>7160.6916000000001</v>
      </c>
      <c r="F8" s="3949">
        <v>7820.85</v>
      </c>
      <c r="G8" s="3947">
        <f t="shared" si="0"/>
        <v>9.2191988829682288</v>
      </c>
      <c r="I8" s="3950"/>
    </row>
    <row r="9" spans="2:9" ht="15" customHeight="1" x14ac:dyDescent="0.2">
      <c r="B9" s="8450" t="s">
        <v>1820</v>
      </c>
      <c r="C9" s="8448"/>
      <c r="D9" s="5892" t="s">
        <v>1818</v>
      </c>
      <c r="E9" s="3948">
        <v>16526</v>
      </c>
      <c r="F9" s="3949">
        <v>3626</v>
      </c>
      <c r="G9" s="3947">
        <f t="shared" si="0"/>
        <v>-78.058816410504662</v>
      </c>
      <c r="I9" s="3950"/>
    </row>
    <row r="10" spans="2:9" ht="15" customHeight="1" x14ac:dyDescent="0.2">
      <c r="B10" s="8450"/>
      <c r="C10" s="8448"/>
      <c r="D10" s="5892" t="s">
        <v>1819</v>
      </c>
      <c r="E10" s="3948">
        <v>8099.1999999999989</v>
      </c>
      <c r="F10" s="3949">
        <v>10545.169999999998</v>
      </c>
      <c r="G10" s="3947">
        <f t="shared" si="0"/>
        <v>30.200143224022099</v>
      </c>
      <c r="I10" s="3950"/>
    </row>
    <row r="11" spans="2:9" ht="15" customHeight="1" x14ac:dyDescent="0.2">
      <c r="B11" s="8456" t="s">
        <v>1821</v>
      </c>
      <c r="C11" s="8457"/>
      <c r="D11" s="8458"/>
      <c r="E11" s="3948">
        <v>41</v>
      </c>
      <c r="F11" s="3949">
        <v>47</v>
      </c>
      <c r="G11" s="3947">
        <f t="shared" si="0"/>
        <v>14.634146341463406</v>
      </c>
    </row>
    <row r="12" spans="2:9" ht="27" customHeight="1" x14ac:dyDescent="0.2">
      <c r="B12" s="8459" t="s">
        <v>1822</v>
      </c>
      <c r="C12" s="8460"/>
      <c r="D12" s="8460"/>
      <c r="E12" s="3948">
        <v>3254</v>
      </c>
      <c r="F12" s="3949">
        <v>2464</v>
      </c>
      <c r="G12" s="3947">
        <f t="shared" si="0"/>
        <v>-24.277811923786103</v>
      </c>
      <c r="I12" s="3950"/>
    </row>
    <row r="13" spans="2:9" ht="20.25" customHeight="1" x14ac:dyDescent="0.2">
      <c r="B13" s="8456" t="s">
        <v>1823</v>
      </c>
      <c r="C13" s="8457"/>
      <c r="D13" s="8458"/>
      <c r="E13" s="3948">
        <v>27</v>
      </c>
      <c r="F13" s="3949">
        <v>130</v>
      </c>
      <c r="G13" s="3947">
        <f t="shared" si="0"/>
        <v>381.48148148148147</v>
      </c>
    </row>
    <row r="14" spans="2:9" ht="25.5" customHeight="1" x14ac:dyDescent="0.2">
      <c r="B14" s="8456" t="s">
        <v>1824</v>
      </c>
      <c r="C14" s="8457"/>
      <c r="D14" s="8458"/>
      <c r="E14" s="3948">
        <v>33648</v>
      </c>
      <c r="F14" s="3949">
        <v>32181</v>
      </c>
      <c r="G14" s="3947">
        <f t="shared" si="0"/>
        <v>-4.3598430813124054</v>
      </c>
      <c r="I14" s="3950"/>
    </row>
    <row r="15" spans="2:9" ht="25.5" customHeight="1" x14ac:dyDescent="0.2">
      <c r="B15" s="8450" t="s">
        <v>1825</v>
      </c>
      <c r="C15" s="8448"/>
      <c r="D15" s="8449"/>
      <c r="E15" s="3948">
        <v>31</v>
      </c>
      <c r="F15" s="3949">
        <v>306</v>
      </c>
      <c r="G15" s="3947">
        <f t="shared" si="0"/>
        <v>887.09677419354841</v>
      </c>
    </row>
    <row r="16" spans="2:9" ht="25.5" customHeight="1" x14ac:dyDescent="0.2">
      <c r="B16" s="8447" t="s">
        <v>1826</v>
      </c>
      <c r="C16" s="8448"/>
      <c r="D16" s="8449"/>
      <c r="E16" s="3948">
        <v>2957</v>
      </c>
      <c r="F16" s="3949">
        <v>2308</v>
      </c>
      <c r="G16" s="3947">
        <f t="shared" si="0"/>
        <v>-21.947920189381136</v>
      </c>
      <c r="I16" s="3950"/>
    </row>
    <row r="17" spans="2:13" ht="15.75" customHeight="1" x14ac:dyDescent="0.2">
      <c r="B17" s="8450" t="s">
        <v>1827</v>
      </c>
      <c r="C17" s="8448"/>
      <c r="D17" s="5892" t="s">
        <v>773</v>
      </c>
      <c r="E17" s="3948">
        <v>171</v>
      </c>
      <c r="F17" s="3949">
        <v>167</v>
      </c>
      <c r="G17" s="3947">
        <f t="shared" si="0"/>
        <v>-2.339181286549703</v>
      </c>
    </row>
    <row r="18" spans="2:13" ht="15.75" customHeight="1" x14ac:dyDescent="0.2">
      <c r="B18" s="8451"/>
      <c r="C18" s="8452"/>
      <c r="D18" s="5893" t="s">
        <v>1828</v>
      </c>
      <c r="E18" s="3948">
        <v>5997</v>
      </c>
      <c r="F18" s="3949">
        <v>8046</v>
      </c>
      <c r="G18" s="3947">
        <f t="shared" si="0"/>
        <v>34.167083541770893</v>
      </c>
      <c r="I18" s="3950"/>
    </row>
    <row r="19" spans="2:13" ht="18" customHeight="1" thickBot="1" x14ac:dyDescent="0.25">
      <c r="B19" s="8453" t="s">
        <v>1829</v>
      </c>
      <c r="C19" s="8454"/>
      <c r="D19" s="8455"/>
      <c r="E19" s="3951">
        <v>868</v>
      </c>
      <c r="F19" s="3952">
        <v>900</v>
      </c>
      <c r="G19" s="3953">
        <f t="shared" si="0"/>
        <v>3.6866359447004697</v>
      </c>
    </row>
    <row r="20" spans="2:13" x14ac:dyDescent="0.2">
      <c r="B20" s="3954"/>
      <c r="C20" s="3954"/>
      <c r="D20" s="3954"/>
      <c r="E20" s="3954"/>
      <c r="F20" s="3954"/>
      <c r="G20" s="3955"/>
      <c r="M20" s="3950"/>
    </row>
    <row r="21" spans="2:13" x14ac:dyDescent="0.2">
      <c r="H21" s="5636" t="s">
        <v>1830</v>
      </c>
      <c r="I21" s="3950"/>
      <c r="J21" s="3950"/>
    </row>
    <row r="22" spans="2:13" ht="13.5" thickBot="1" x14ac:dyDescent="0.25">
      <c r="H22" s="3941"/>
      <c r="I22" s="3957"/>
      <c r="J22" s="3957"/>
    </row>
    <row r="23" spans="2:13" ht="26.25" thickBot="1" x14ac:dyDescent="0.25">
      <c r="H23" s="3958" t="s">
        <v>1831</v>
      </c>
      <c r="I23" s="3959" t="s">
        <v>1</v>
      </c>
      <c r="J23" s="3960" t="s">
        <v>2360</v>
      </c>
      <c r="K23" s="3944" t="s">
        <v>1800</v>
      </c>
    </row>
    <row r="24" spans="2:13" ht="18" customHeight="1" thickBot="1" x14ac:dyDescent="0.25">
      <c r="H24" s="3961" t="s">
        <v>1832</v>
      </c>
      <c r="I24" s="3962">
        <v>53</v>
      </c>
      <c r="J24" s="3963">
        <v>54</v>
      </c>
      <c r="K24" s="3964">
        <f>IF(I24=0,"",J24/I24*100-100)</f>
        <v>1.8867924528301927</v>
      </c>
    </row>
    <row r="25" spans="2:13" ht="18" customHeight="1" x14ac:dyDescent="0.2">
      <c r="H25" s="3965" t="s">
        <v>1833</v>
      </c>
      <c r="I25" s="3966">
        <v>12</v>
      </c>
      <c r="J25" s="3967">
        <v>4</v>
      </c>
      <c r="K25" s="3968">
        <f>IF(I25=0,"",J25/I25*100-100)</f>
        <v>-66.666666666666671</v>
      </c>
    </row>
    <row r="26" spans="2:13" ht="16.5" customHeight="1" x14ac:dyDescent="0.2">
      <c r="H26" s="3969" t="s">
        <v>5</v>
      </c>
      <c r="I26" s="3970">
        <v>5</v>
      </c>
      <c r="J26" s="3971">
        <v>5</v>
      </c>
      <c r="K26" s="3972">
        <f>IF(I26=0,"",J26/I26*100-100)</f>
        <v>0</v>
      </c>
    </row>
    <row r="27" spans="2:13" ht="28.5" customHeight="1" thickBot="1" x14ac:dyDescent="0.25">
      <c r="H27" s="3973" t="s">
        <v>1834</v>
      </c>
      <c r="I27" s="3974">
        <v>11</v>
      </c>
      <c r="J27" s="3975">
        <v>4</v>
      </c>
      <c r="K27" s="3976">
        <f>IF(I27=0,"",J27/I27*100-100)</f>
        <v>-63.636363636363633</v>
      </c>
    </row>
    <row r="32" spans="2:13" x14ac:dyDescent="0.2">
      <c r="B32" s="3956"/>
    </row>
  </sheetData>
  <sheetProtection selectLockedCells="1" selectUnlockedCells="1"/>
  <mergeCells count="15">
    <mergeCell ref="B7:C8"/>
    <mergeCell ref="B3:D3"/>
    <mergeCell ref="B4:D4"/>
    <mergeCell ref="B5:B6"/>
    <mergeCell ref="C5:D5"/>
    <mergeCell ref="C6:D6"/>
    <mergeCell ref="B16:D16"/>
    <mergeCell ref="B17:C18"/>
    <mergeCell ref="B19:D19"/>
    <mergeCell ref="B9:C10"/>
    <mergeCell ref="B11:D11"/>
    <mergeCell ref="B12:D12"/>
    <mergeCell ref="B13:D13"/>
    <mergeCell ref="B14:D14"/>
    <mergeCell ref="B15:D15"/>
  </mergeCells>
  <pageMargins left="0.75" right="0.75" top="1" bottom="1" header="0.5" footer="0.5"/>
  <pageSetup paperSize="9" scale="7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3"/>
  <sheetViews>
    <sheetView topLeftCell="A109" workbookViewId="0">
      <selection activeCell="G8" sqref="G8:L16"/>
    </sheetView>
  </sheetViews>
  <sheetFormatPr defaultRowHeight="15" x14ac:dyDescent="0.25"/>
  <cols>
    <col min="2" max="2" width="21.42578125" customWidth="1"/>
    <col min="3" max="3" width="12.140625" customWidth="1"/>
    <col min="4" max="4" width="12.5703125" customWidth="1"/>
    <col min="5" max="5" width="8" customWidth="1"/>
    <col min="6" max="6" width="8.5703125" customWidth="1"/>
    <col min="8" max="8" width="7.85546875" customWidth="1"/>
    <col min="9" max="9" width="10.42578125" customWidth="1"/>
    <col min="10" max="10" width="9.28515625" customWidth="1"/>
    <col min="11" max="11" width="12" customWidth="1"/>
    <col min="12" max="12" width="5.140625" customWidth="1"/>
    <col min="14" max="14" width="17.7109375" customWidth="1"/>
    <col min="15" max="16" width="10.140625" bestFit="1" customWidth="1"/>
    <col min="17" max="17" width="7.7109375" customWidth="1"/>
    <col min="18" max="18" width="7.42578125" customWidth="1"/>
    <col min="20" max="20" width="11.28515625" customWidth="1"/>
    <col min="23" max="23" width="6.42578125" customWidth="1"/>
    <col min="31" max="31" width="12.85546875" customWidth="1"/>
    <col min="34" max="34" width="7.5703125" customWidth="1"/>
    <col min="37" max="37" width="7.5703125" customWidth="1"/>
    <col min="39" max="39" width="15.7109375" customWidth="1"/>
    <col min="42" max="42" width="8.42578125" customWidth="1"/>
    <col min="43" max="43" width="7" customWidth="1"/>
    <col min="45" max="45" width="11.85546875" customWidth="1"/>
    <col min="46" max="47" width="7.7109375" customWidth="1"/>
    <col min="48" max="48" width="9.140625" customWidth="1"/>
    <col min="52" max="52" width="10.7109375" customWidth="1"/>
  </cols>
  <sheetData>
    <row r="2" spans="2:12" x14ac:dyDescent="0.25">
      <c r="B2" s="431" t="s">
        <v>1835</v>
      </c>
    </row>
    <row r="4" spans="2:12" x14ac:dyDescent="0.25">
      <c r="B4" s="431" t="s">
        <v>1836</v>
      </c>
    </row>
    <row r="5" spans="2:12" ht="15.75" thickBot="1" x14ac:dyDescent="0.3"/>
    <row r="6" spans="2:12" ht="15" customHeight="1" x14ac:dyDescent="0.25">
      <c r="B6" s="8475" t="s">
        <v>1837</v>
      </c>
      <c r="C6" s="8505" t="s">
        <v>119</v>
      </c>
      <c r="D6" s="8506"/>
      <c r="E6" s="8507" t="s">
        <v>1386</v>
      </c>
      <c r="F6" s="8509" t="s">
        <v>1838</v>
      </c>
      <c r="G6" s="8477" t="s">
        <v>2360</v>
      </c>
      <c r="H6" s="8489"/>
      <c r="I6" s="8489"/>
      <c r="J6" s="8511"/>
      <c r="K6" s="8489"/>
      <c r="L6" s="8512"/>
    </row>
    <row r="7" spans="2:12" ht="23.25" thickBot="1" x14ac:dyDescent="0.3">
      <c r="B7" s="8476"/>
      <c r="C7" s="5894" t="s">
        <v>1</v>
      </c>
      <c r="D7" s="3977" t="s">
        <v>2360</v>
      </c>
      <c r="E7" s="8508"/>
      <c r="F7" s="8510"/>
      <c r="G7" s="3978" t="s">
        <v>1839</v>
      </c>
      <c r="H7" s="3979" t="s">
        <v>1574</v>
      </c>
      <c r="I7" s="3980" t="s">
        <v>1840</v>
      </c>
      <c r="J7" s="3981" t="s">
        <v>1574</v>
      </c>
      <c r="K7" s="6112" t="s">
        <v>1841</v>
      </c>
      <c r="L7" s="3981" t="s">
        <v>1574</v>
      </c>
    </row>
    <row r="8" spans="2:12" x14ac:dyDescent="0.25">
      <c r="B8" s="3982" t="s">
        <v>1842</v>
      </c>
      <c r="C8" s="3983">
        <v>45073962</v>
      </c>
      <c r="D8" s="3984">
        <f>SUM(G8+K8+I8)</f>
        <v>64211625</v>
      </c>
      <c r="E8" s="3985">
        <f>IF(D8=0,"",D8/C8*100-100)</f>
        <v>42.458355446987326</v>
      </c>
      <c r="F8" s="3986">
        <f t="shared" ref="F8:F16" si="0">D8/$D$16*100</f>
        <v>46.896000442057201</v>
      </c>
      <c r="G8" s="3987" vm="86">
        <v>13307788</v>
      </c>
      <c r="H8" s="3988">
        <v>9.7191440324209744</v>
      </c>
      <c r="I8" s="3989" vm="87">
        <v>41940220</v>
      </c>
      <c r="J8" s="3988">
        <v>30.630412727601524</v>
      </c>
      <c r="K8" s="3991" vm="88">
        <v>8963617</v>
      </c>
      <c r="L8" s="3988">
        <v>6.5464436820346998</v>
      </c>
    </row>
    <row r="9" spans="2:12" x14ac:dyDescent="0.25">
      <c r="B9" s="3992" t="s">
        <v>1843</v>
      </c>
      <c r="C9" s="3993">
        <v>4961144</v>
      </c>
      <c r="D9" s="3994">
        <f t="shared" ref="D9:D15" si="1">SUM(G9+I9+K9)</f>
        <v>8273699</v>
      </c>
      <c r="E9" s="3985">
        <f t="shared" ref="E9:E15" si="2">IF(D9=0,"",D9/C9*100-100)</f>
        <v>66.769982891042872</v>
      </c>
      <c r="F9" s="3995">
        <f t="shared" si="0"/>
        <v>6.0425723840729493</v>
      </c>
      <c r="G9" s="3996" vm="89">
        <v>1537887</v>
      </c>
      <c r="H9" s="3990">
        <v>1.1231727811254431</v>
      </c>
      <c r="I9" s="3989" vm="90">
        <v>5934118</v>
      </c>
      <c r="J9" s="3990">
        <v>4.3338943742853351</v>
      </c>
      <c r="K9" s="3997" vm="91">
        <v>801694</v>
      </c>
      <c r="L9" s="3990">
        <v>0.58550522866217147</v>
      </c>
    </row>
    <row r="10" spans="2:12" x14ac:dyDescent="0.25">
      <c r="B10" s="3992" t="s">
        <v>1844</v>
      </c>
      <c r="C10" s="3993">
        <v>8537961</v>
      </c>
      <c r="D10" s="3994">
        <f t="shared" si="1"/>
        <v>12010807</v>
      </c>
      <c r="E10" s="3985">
        <f t="shared" si="2"/>
        <v>40.675355626478051</v>
      </c>
      <c r="F10" s="3995">
        <f t="shared" si="0"/>
        <v>8.7719133471776143</v>
      </c>
      <c r="G10" s="3996" vm="92">
        <v>2311395</v>
      </c>
      <c r="H10" s="3990">
        <v>1.6880927860300809</v>
      </c>
      <c r="I10" s="3989" vm="93">
        <v>2488605</v>
      </c>
      <c r="J10" s="3990">
        <v>1.8175154604809605</v>
      </c>
      <c r="K10" s="3997" vm="94">
        <v>7210807</v>
      </c>
      <c r="L10" s="3990">
        <v>5.266305100666572</v>
      </c>
    </row>
    <row r="11" spans="2:12" x14ac:dyDescent="0.25">
      <c r="B11" s="3992" t="s">
        <v>1845</v>
      </c>
      <c r="C11" s="3993">
        <v>1366329</v>
      </c>
      <c r="D11" s="3994">
        <f t="shared" si="1"/>
        <v>2459201</v>
      </c>
      <c r="E11" s="3985">
        <f t="shared" si="2"/>
        <v>79.986006298629405</v>
      </c>
      <c r="F11" s="3995">
        <f t="shared" si="0"/>
        <v>1.7960406886308751</v>
      </c>
      <c r="G11" s="3996" vm="95">
        <v>248680</v>
      </c>
      <c r="H11" s="3990">
        <v>0.18161972057132619</v>
      </c>
      <c r="I11" s="3989" vm="96">
        <v>943682</v>
      </c>
      <c r="J11" s="3990">
        <v>0.68920404193417351</v>
      </c>
      <c r="K11" s="3997" vm="97">
        <v>1266839</v>
      </c>
      <c r="L11" s="3990">
        <v>0.92521692612537521</v>
      </c>
    </row>
    <row r="12" spans="2:12" ht="15.75" thickBot="1" x14ac:dyDescent="0.3">
      <c r="B12" s="3998" t="s">
        <v>1846</v>
      </c>
      <c r="C12" s="3999">
        <v>29478683</v>
      </c>
      <c r="D12" s="4000">
        <f>SUM(G12+I12+K12)</f>
        <v>38719638</v>
      </c>
      <c r="E12" s="4001">
        <f t="shared" si="2"/>
        <v>31.347923514764886</v>
      </c>
      <c r="F12" s="4002">
        <f t="shared" si="0"/>
        <v>28.27830880723381</v>
      </c>
      <c r="G12" s="4003" vm="98">
        <v>19701837</v>
      </c>
      <c r="H12" s="4004">
        <v>14.388942137211741</v>
      </c>
      <c r="I12" s="4003" vm="99">
        <v>5190584</v>
      </c>
      <c r="J12" s="4004">
        <v>3.7908654322100563</v>
      </c>
      <c r="K12" s="4005" vm="100">
        <v>13827217</v>
      </c>
      <c r="L12" s="4004">
        <v>10.098501237812012</v>
      </c>
    </row>
    <row r="13" spans="2:12" ht="15.75" thickTop="1" x14ac:dyDescent="0.25">
      <c r="B13" s="4006" t="s">
        <v>1847</v>
      </c>
      <c r="C13" s="4007">
        <v>607279</v>
      </c>
      <c r="D13" s="4008">
        <f t="shared" si="1"/>
        <v>1996494</v>
      </c>
      <c r="E13" s="3985">
        <f t="shared" si="2"/>
        <v>228.76058615562204</v>
      </c>
      <c r="F13" s="3986">
        <f t="shared" si="0"/>
        <v>1.4581095480228783</v>
      </c>
      <c r="G13" s="4009" vm="101">
        <v>35163</v>
      </c>
      <c r="H13" s="3990">
        <v>2.5680771410847451E-2</v>
      </c>
      <c r="I13" s="3989" vm="102">
        <v>1014610</v>
      </c>
      <c r="J13" s="3990">
        <v>0.74100524645678501</v>
      </c>
      <c r="K13" s="4010" vm="103">
        <v>946721</v>
      </c>
      <c r="L13" s="3990">
        <v>0.69142353015524582</v>
      </c>
    </row>
    <row r="14" spans="2:12" x14ac:dyDescent="0.25">
      <c r="B14" s="4011" t="s">
        <v>1848</v>
      </c>
      <c r="C14" s="3993">
        <v>4302841</v>
      </c>
      <c r="D14" s="3994">
        <f t="shared" si="1"/>
        <v>9178780</v>
      </c>
      <c r="E14" s="3985">
        <f t="shared" si="2"/>
        <v>113.31906059275721</v>
      </c>
      <c r="F14" s="4012">
        <f t="shared" si="0"/>
        <v>6.7035847626897125</v>
      </c>
      <c r="G14" s="3996" vm="104">
        <v>1611618</v>
      </c>
      <c r="H14" s="3990">
        <v>1.1770211147970067</v>
      </c>
      <c r="I14" s="3989" vm="105">
        <v>4475103</v>
      </c>
      <c r="J14" s="3990">
        <v>3.2683245793304798</v>
      </c>
      <c r="K14" s="3997" vm="106">
        <v>3092059</v>
      </c>
      <c r="L14" s="3990">
        <v>2.2582390685622262</v>
      </c>
    </row>
    <row r="15" spans="2:12" ht="15.75" thickBot="1" x14ac:dyDescent="0.3">
      <c r="B15" s="4013" t="s">
        <v>1849</v>
      </c>
      <c r="C15" s="3993">
        <v>29018</v>
      </c>
      <c r="D15" s="4014">
        <f t="shared" si="1"/>
        <v>73213</v>
      </c>
      <c r="E15" s="3985">
        <f t="shared" si="2"/>
        <v>152.30201943621199</v>
      </c>
      <c r="F15" s="4012">
        <f t="shared" si="0"/>
        <v>5.3470020114961013E-2</v>
      </c>
      <c r="G15" s="3996" vm="107">
        <v>201</v>
      </c>
      <c r="H15" s="4015">
        <v>1.4679734532264987E-4</v>
      </c>
      <c r="I15" s="3989" vm="108">
        <v>30697</v>
      </c>
      <c r="J15" s="4015">
        <v>2.2419095071489467E-2</v>
      </c>
      <c r="K15" s="3997" vm="109">
        <v>42315</v>
      </c>
      <c r="L15" s="4015">
        <v>3.09041276981489E-2</v>
      </c>
    </row>
    <row r="16" spans="2:12" ht="15.75" thickBot="1" x14ac:dyDescent="0.3">
      <c r="B16" s="4016" t="s">
        <v>14</v>
      </c>
      <c r="C16" s="4017">
        <f>SUM(C8:C15)</f>
        <v>94357217</v>
      </c>
      <c r="D16" s="4018">
        <f>SUM(D8:D15)</f>
        <v>136923457</v>
      </c>
      <c r="E16" s="4019">
        <f>IF(D16=0,"",D16/C16*100-100)</f>
        <v>45.111801040083662</v>
      </c>
      <c r="F16" s="4020">
        <f t="shared" si="0"/>
        <v>100</v>
      </c>
      <c r="G16" s="4021">
        <v>38754569</v>
      </c>
      <c r="H16" s="4022">
        <v>28.303820140912745</v>
      </c>
      <c r="I16" s="4023">
        <v>62017619</v>
      </c>
      <c r="J16" s="4022">
        <v>45.293640957370798</v>
      </c>
      <c r="K16" s="4024">
        <v>36151269</v>
      </c>
      <c r="L16" s="4022">
        <v>26.402538901716454</v>
      </c>
    </row>
    <row r="18" spans="2:6" x14ac:dyDescent="0.25">
      <c r="B18" s="431" t="s">
        <v>1850</v>
      </c>
    </row>
    <row r="19" spans="2:6" ht="15.75" thickBot="1" x14ac:dyDescent="0.3"/>
    <row r="20" spans="2:6" ht="15" customHeight="1" x14ac:dyDescent="0.25">
      <c r="B20" s="8513" t="s">
        <v>1851</v>
      </c>
      <c r="C20" s="8515" t="s">
        <v>1</v>
      </c>
      <c r="D20" s="8513" t="s">
        <v>2360</v>
      </c>
      <c r="E20" s="8517" t="s">
        <v>1618</v>
      </c>
      <c r="F20" s="8519" t="s">
        <v>1574</v>
      </c>
    </row>
    <row r="21" spans="2:6" ht="21" customHeight="1" thickBot="1" x14ac:dyDescent="0.3">
      <c r="B21" s="8514"/>
      <c r="C21" s="8516"/>
      <c r="D21" s="8514"/>
      <c r="E21" s="8518"/>
      <c r="F21" s="8520"/>
    </row>
    <row r="22" spans="2:6" x14ac:dyDescent="0.25">
      <c r="B22" s="6113" t="s" vm="1">
        <v>1853</v>
      </c>
      <c r="C22" s="6114" vm="110">
        <v>8676522</v>
      </c>
      <c r="D22" s="6115" vm="111">
        <v>11908208</v>
      </c>
      <c r="E22" s="6116">
        <f t="shared" ref="E22:E33" si="3">IF(C22=0,"",D22/C22*100-100)</f>
        <v>37.246329808188108</v>
      </c>
      <c r="F22" s="6117">
        <f>D22/$C$16*100</f>
        <v>12.620346782800937</v>
      </c>
    </row>
    <row r="23" spans="2:6" x14ac:dyDescent="0.25">
      <c r="B23" s="4025" t="s" vm="2">
        <v>1854</v>
      </c>
      <c r="C23" s="6118" vm="3">
        <v>7383739</v>
      </c>
      <c r="D23" s="6119" vm="112">
        <v>11416006</v>
      </c>
      <c r="E23" s="6120">
        <f t="shared" si="3"/>
        <v>54.610096591984075</v>
      </c>
      <c r="F23" s="6121">
        <f t="shared" ref="F23:F33" si="4">D23/$C$16*100</f>
        <v>12.098709948174925</v>
      </c>
    </row>
    <row r="24" spans="2:6" x14ac:dyDescent="0.25">
      <c r="B24" s="4026" t="s" vm="4">
        <v>1855</v>
      </c>
      <c r="C24" s="6118" vm="5">
        <v>7320744</v>
      </c>
      <c r="D24" s="6119" vm="113">
        <v>9396267</v>
      </c>
      <c r="E24" s="6120">
        <f t="shared" si="3"/>
        <v>28.351257741016468</v>
      </c>
      <c r="F24" s="6121">
        <f t="shared" si="4"/>
        <v>9.9581858163536126</v>
      </c>
    </row>
    <row r="25" spans="2:6" x14ac:dyDescent="0.25">
      <c r="B25" s="4025" t="s" vm="6">
        <v>1856</v>
      </c>
      <c r="C25" s="6118" vm="7">
        <v>5426151</v>
      </c>
      <c r="D25" s="6119" vm="114">
        <v>7285872</v>
      </c>
      <c r="E25" s="6120">
        <f t="shared" si="3"/>
        <v>34.273299803120096</v>
      </c>
      <c r="F25" s="6121">
        <f t="shared" si="4"/>
        <v>7.7215842429943642</v>
      </c>
    </row>
    <row r="26" spans="2:6" x14ac:dyDescent="0.25">
      <c r="B26" s="4025" t="s" vm="8">
        <v>1857</v>
      </c>
      <c r="C26" s="6118" vm="9">
        <v>4363733</v>
      </c>
      <c r="D26" s="6119" vm="115">
        <v>6663886</v>
      </c>
      <c r="E26" s="6120">
        <f t="shared" si="3"/>
        <v>52.710672261570522</v>
      </c>
      <c r="F26" s="6121">
        <f t="shared" si="4"/>
        <v>7.0624020206106755</v>
      </c>
    </row>
    <row r="27" spans="2:6" x14ac:dyDescent="0.25">
      <c r="B27" s="4025" t="s" vm="116">
        <v>2722</v>
      </c>
      <c r="C27" s="6118" vm="117">
        <v>2343248</v>
      </c>
      <c r="D27" s="6119" vm="118">
        <v>5006339</v>
      </c>
      <c r="E27" s="6120">
        <f t="shared" si="3"/>
        <v>113.64955822004328</v>
      </c>
      <c r="F27" s="6121">
        <f t="shared" si="4"/>
        <v>5.3057298203273628</v>
      </c>
    </row>
    <row r="28" spans="2:6" x14ac:dyDescent="0.25">
      <c r="B28" s="6122" t="s" vm="10">
        <v>1858</v>
      </c>
      <c r="C28" s="6118" vm="11">
        <v>2851107</v>
      </c>
      <c r="D28" s="6119" vm="119">
        <v>4635708</v>
      </c>
      <c r="E28" s="6120">
        <f t="shared" si="3"/>
        <v>62.593266404943762</v>
      </c>
      <c r="F28" s="6121">
        <f t="shared" si="4"/>
        <v>4.912934216785982</v>
      </c>
    </row>
    <row r="29" spans="2:6" x14ac:dyDescent="0.25">
      <c r="B29" s="4027" t="s" vm="14">
        <v>1860</v>
      </c>
      <c r="C29" s="6118" vm="15">
        <v>2725034</v>
      </c>
      <c r="D29" s="6119" vm="120">
        <v>4583118</v>
      </c>
      <c r="E29" s="6120">
        <f t="shared" si="3"/>
        <v>68.185718049756446</v>
      </c>
      <c r="F29" s="6121">
        <f t="shared" si="4"/>
        <v>4.8571992113756384</v>
      </c>
    </row>
    <row r="30" spans="2:6" x14ac:dyDescent="0.25">
      <c r="B30" s="4025" t="s" vm="12">
        <v>1859</v>
      </c>
      <c r="C30" s="6118" vm="13">
        <v>2783014</v>
      </c>
      <c r="D30" s="6119" vm="121">
        <v>4253148</v>
      </c>
      <c r="E30" s="6120">
        <f t="shared" si="3"/>
        <v>52.825246297718934</v>
      </c>
      <c r="F30" s="6121">
        <f t="shared" si="4"/>
        <v>4.5074962310514097</v>
      </c>
    </row>
    <row r="31" spans="2:6" x14ac:dyDescent="0.25">
      <c r="B31" s="4025" t="s" vm="122">
        <v>2723</v>
      </c>
      <c r="C31" s="6118" vm="123">
        <v>2010882</v>
      </c>
      <c r="D31" s="6119" vm="124">
        <v>3526876</v>
      </c>
      <c r="E31" s="6120">
        <f t="shared" si="3"/>
        <v>75.389505699489092</v>
      </c>
      <c r="F31" s="6121">
        <f t="shared" si="4"/>
        <v>3.7377914611449383</v>
      </c>
    </row>
    <row r="32" spans="2:6" ht="15.75" thickBot="1" x14ac:dyDescent="0.3">
      <c r="B32" s="4028" t="s">
        <v>2724</v>
      </c>
      <c r="C32" s="6123">
        <v>48473043</v>
      </c>
      <c r="D32" s="6124">
        <v>68248029</v>
      </c>
      <c r="E32" s="6125">
        <f t="shared" si="3"/>
        <v>40.795841928058849</v>
      </c>
      <c r="F32" s="6126">
        <f t="shared" si="4"/>
        <v>72.32942128846382</v>
      </c>
    </row>
    <row r="33" spans="2:11" ht="15.75" thickBot="1" x14ac:dyDescent="0.3">
      <c r="B33" s="4029" t="s">
        <v>14</v>
      </c>
      <c r="C33" s="6127">
        <f>SUM(C22:C32)</f>
        <v>94357217</v>
      </c>
      <c r="D33" s="6128">
        <f>SUM(D22:D32)</f>
        <v>136923457</v>
      </c>
      <c r="E33" s="6129">
        <f t="shared" si="3"/>
        <v>45.111801040083662</v>
      </c>
      <c r="F33" s="6130">
        <f t="shared" si="4"/>
        <v>145.11180104008366</v>
      </c>
    </row>
    <row r="35" spans="2:11" x14ac:dyDescent="0.25">
      <c r="B35" s="431" t="s">
        <v>1862</v>
      </c>
    </row>
    <row r="36" spans="2:11" ht="15.75" thickBot="1" x14ac:dyDescent="0.3"/>
    <row r="37" spans="2:11" ht="15" customHeight="1" x14ac:dyDescent="0.25">
      <c r="B37" s="8475" t="s">
        <v>1863</v>
      </c>
      <c r="C37" s="8477" t="s">
        <v>1864</v>
      </c>
      <c r="D37" s="8489"/>
      <c r="E37" s="8490" t="s">
        <v>1386</v>
      </c>
      <c r="F37" s="8493" t="s">
        <v>2360</v>
      </c>
      <c r="G37" s="8494"/>
      <c r="H37" s="8494"/>
      <c r="I37" s="8494"/>
      <c r="J37" s="8494"/>
      <c r="K37" s="8495"/>
    </row>
    <row r="38" spans="2:11" ht="15.75" customHeight="1" thickBot="1" x14ac:dyDescent="0.3">
      <c r="B38" s="7985"/>
      <c r="C38" s="8496" t="s">
        <v>1</v>
      </c>
      <c r="D38" s="8498" t="s">
        <v>2360</v>
      </c>
      <c r="E38" s="8491"/>
      <c r="F38" s="8500" t="s">
        <v>1865</v>
      </c>
      <c r="G38" s="8501"/>
      <c r="H38" s="8501"/>
      <c r="I38" s="8502" t="s">
        <v>1866</v>
      </c>
      <c r="J38" s="8503"/>
      <c r="K38" s="8504"/>
    </row>
    <row r="39" spans="2:11" ht="23.25" thickBot="1" x14ac:dyDescent="0.3">
      <c r="B39" s="7984"/>
      <c r="C39" s="8497"/>
      <c r="D39" s="8499"/>
      <c r="E39" s="8492"/>
      <c r="F39" s="4030" t="s">
        <v>1867</v>
      </c>
      <c r="G39" s="4031" t="s">
        <v>1868</v>
      </c>
      <c r="H39" s="4032" t="s">
        <v>1869</v>
      </c>
      <c r="I39" s="4030" t="s">
        <v>1867</v>
      </c>
      <c r="J39" s="4031" t="s">
        <v>1868</v>
      </c>
      <c r="K39" s="4032" t="s">
        <v>1869</v>
      </c>
    </row>
    <row r="40" spans="2:11" ht="16.5" customHeight="1" x14ac:dyDescent="0.25">
      <c r="B40" s="4033" t="s">
        <v>1870</v>
      </c>
      <c r="C40" s="4034">
        <v>34602622</v>
      </c>
      <c r="D40" s="4035">
        <f t="shared" ref="D40:D45" si="5">SUM(F40:K40)</f>
        <v>48013694</v>
      </c>
      <c r="E40" s="4036">
        <f>IF(D40=0," ",D40/C40*100-100)</f>
        <v>38.757386651219662</v>
      </c>
      <c r="F40" s="4037" vm="23">
        <v>7411462</v>
      </c>
      <c r="G40" s="4038" vm="24">
        <v>11116618</v>
      </c>
      <c r="H40" s="4039" vm="25">
        <v>5567679</v>
      </c>
      <c r="I40" s="4034" vm="26">
        <v>7300060</v>
      </c>
      <c r="J40" s="4040" vm="27">
        <v>11110894</v>
      </c>
      <c r="K40" s="4041" vm="28">
        <v>5506981</v>
      </c>
    </row>
    <row r="41" spans="2:11" x14ac:dyDescent="0.25">
      <c r="B41" s="4042" t="s">
        <v>1871</v>
      </c>
      <c r="C41" s="4043">
        <v>5672897</v>
      </c>
      <c r="D41" s="4044">
        <f t="shared" si="5"/>
        <v>5623843</v>
      </c>
      <c r="E41" s="4045">
        <f t="shared" ref="E41:E46" si="6">IF(D41=0," ",D41/C41*100-100)</f>
        <v>-0.86470810240341223</v>
      </c>
      <c r="F41" s="4037" vm="29">
        <v>810796</v>
      </c>
      <c r="G41" s="4038" vm="30">
        <v>701910</v>
      </c>
      <c r="H41" s="4039" vm="31">
        <v>1304231</v>
      </c>
      <c r="I41" s="4043" vm="32">
        <v>785622</v>
      </c>
      <c r="J41" s="4038" vm="33">
        <v>718435</v>
      </c>
      <c r="K41" s="4046" vm="34">
        <v>1302849</v>
      </c>
    </row>
    <row r="42" spans="2:11" x14ac:dyDescent="0.25">
      <c r="B42" s="4047" t="s">
        <v>1872</v>
      </c>
      <c r="C42" s="4043">
        <v>242250</v>
      </c>
      <c r="D42" s="4044">
        <f t="shared" si="5"/>
        <v>376577</v>
      </c>
      <c r="E42" s="4045">
        <f t="shared" si="6"/>
        <v>55.449742002063971</v>
      </c>
      <c r="F42" s="4037" vm="35">
        <v>46128</v>
      </c>
      <c r="G42" s="4038" vm="36">
        <v>48658</v>
      </c>
      <c r="H42" s="4039" vm="37">
        <v>97580</v>
      </c>
      <c r="I42" s="4043" vm="38">
        <v>46170</v>
      </c>
      <c r="J42" s="4038" vm="39">
        <v>45907</v>
      </c>
      <c r="K42" s="4046" vm="40">
        <v>92134</v>
      </c>
    </row>
    <row r="43" spans="2:11" x14ac:dyDescent="0.25">
      <c r="B43" s="4047" t="s">
        <v>1873</v>
      </c>
      <c r="C43" s="4043">
        <v>26032</v>
      </c>
      <c r="D43" s="4044">
        <f t="shared" si="5"/>
        <v>25572</v>
      </c>
      <c r="E43" s="4045">
        <f t="shared" si="6"/>
        <v>-1.7670559311616501</v>
      </c>
      <c r="F43" s="4037" vm="41">
        <v>6824</v>
      </c>
      <c r="G43" s="4038" vm="42">
        <v>4725</v>
      </c>
      <c r="H43" s="4039" vm="43">
        <v>1171</v>
      </c>
      <c r="I43" s="4043" vm="44">
        <v>7561</v>
      </c>
      <c r="J43" s="4038" vm="45">
        <v>4236</v>
      </c>
      <c r="K43" s="4046" vm="46">
        <v>1055</v>
      </c>
    </row>
    <row r="44" spans="2:11" x14ac:dyDescent="0.25">
      <c r="B44" s="4048" t="s">
        <v>1874</v>
      </c>
      <c r="C44" s="4043">
        <v>36294</v>
      </c>
      <c r="D44" s="4044">
        <f t="shared" si="5"/>
        <v>40305</v>
      </c>
      <c r="E44" s="4045">
        <f t="shared" si="6"/>
        <v>11.051413456769723</v>
      </c>
      <c r="F44" s="4037" vm="47">
        <v>2083</v>
      </c>
      <c r="G44" s="4038" vm="48">
        <v>15701</v>
      </c>
      <c r="H44" s="4039" vm="49">
        <v>3436</v>
      </c>
      <c r="I44" s="4043" vm="50">
        <v>2070</v>
      </c>
      <c r="J44" s="4038" vm="51">
        <v>13522</v>
      </c>
      <c r="K44" s="4046" vm="52">
        <v>3493</v>
      </c>
    </row>
    <row r="45" spans="2:11" ht="15.75" thickBot="1" x14ac:dyDescent="0.3">
      <c r="B45" s="4049" t="s">
        <v>1875</v>
      </c>
      <c r="C45" s="4050">
        <v>60160</v>
      </c>
      <c r="D45" s="4051">
        <f t="shared" si="5"/>
        <v>87822</v>
      </c>
      <c r="E45" s="4052">
        <f t="shared" si="6"/>
        <v>45.980718085106389</v>
      </c>
      <c r="F45" s="4037" vm="53">
        <v>7423</v>
      </c>
      <c r="G45" s="4038" vm="54">
        <v>31490</v>
      </c>
      <c r="H45" s="4039" vm="55">
        <v>5864</v>
      </c>
      <c r="I45" s="4050" vm="56">
        <v>6462</v>
      </c>
      <c r="J45" s="4053" vm="57">
        <v>30541</v>
      </c>
      <c r="K45" s="4054" vm="58">
        <v>6042</v>
      </c>
    </row>
    <row r="46" spans="2:11" ht="15.75" thickBot="1" x14ac:dyDescent="0.3">
      <c r="B46" s="4055" t="s">
        <v>14</v>
      </c>
      <c r="C46" s="4023">
        <f>SUM(C40:C45)</f>
        <v>40640255</v>
      </c>
      <c r="D46" s="4056">
        <f>SUM(D39:D45)</f>
        <v>54167813</v>
      </c>
      <c r="E46" s="4057">
        <f t="shared" si="6"/>
        <v>33.286105119173101</v>
      </c>
      <c r="F46" s="4023">
        <f t="shared" ref="F46:K46" si="7">SUM(F39:F45)</f>
        <v>8284716</v>
      </c>
      <c r="G46" s="4058">
        <f t="shared" si="7"/>
        <v>11919102</v>
      </c>
      <c r="H46" s="4059">
        <f t="shared" si="7"/>
        <v>6979961</v>
      </c>
      <c r="I46" s="4023">
        <f t="shared" si="7"/>
        <v>8147945</v>
      </c>
      <c r="J46" s="4058">
        <f t="shared" si="7"/>
        <v>11923535</v>
      </c>
      <c r="K46" s="4059">
        <f t="shared" si="7"/>
        <v>6912554</v>
      </c>
    </row>
    <row r="48" spans="2:11" x14ac:dyDescent="0.25">
      <c r="B48" s="431" t="s">
        <v>1876</v>
      </c>
    </row>
    <row r="49" spans="2:8" ht="15.75" thickBot="1" x14ac:dyDescent="0.3"/>
    <row r="50" spans="2:8" ht="15" customHeight="1" x14ac:dyDescent="0.25">
      <c r="B50" s="8475" t="s">
        <v>1837</v>
      </c>
      <c r="C50" s="8477" t="s">
        <v>1877</v>
      </c>
      <c r="D50" s="8478"/>
      <c r="E50" s="8479" t="s">
        <v>1386</v>
      </c>
      <c r="F50" s="8477" t="s">
        <v>1878</v>
      </c>
      <c r="G50" s="8478"/>
      <c r="H50" s="8479" t="s">
        <v>1386</v>
      </c>
    </row>
    <row r="51" spans="2:8" ht="15.75" thickBot="1" x14ac:dyDescent="0.3">
      <c r="B51" s="8476"/>
      <c r="C51" s="5894" t="s">
        <v>1</v>
      </c>
      <c r="D51" s="3977" t="s">
        <v>2360</v>
      </c>
      <c r="E51" s="8480"/>
      <c r="F51" s="5894" t="s">
        <v>1</v>
      </c>
      <c r="G51" s="3977" t="s">
        <v>2360</v>
      </c>
      <c r="H51" s="8480"/>
    </row>
    <row r="52" spans="2:8" x14ac:dyDescent="0.25">
      <c r="B52" s="3982" t="s">
        <v>1842</v>
      </c>
      <c r="C52" s="4040" vm="59">
        <v>320</v>
      </c>
      <c r="D52" s="4035" vm="60">
        <v>486</v>
      </c>
      <c r="E52" s="4060">
        <f>IF(D52=0," ",D52/C52*100-100)</f>
        <v>51.875</v>
      </c>
      <c r="F52" s="4038">
        <v>326</v>
      </c>
      <c r="G52" s="4044">
        <v>530</v>
      </c>
      <c r="H52" s="4061">
        <f t="shared" ref="H52:H60" si="8">IF(G52=0," ",G52/F52*100-100)</f>
        <v>62.576687116564415</v>
      </c>
    </row>
    <row r="53" spans="2:8" x14ac:dyDescent="0.25">
      <c r="B53" s="3992" t="s">
        <v>1843</v>
      </c>
      <c r="C53" s="4038" vm="16">
        <v>35</v>
      </c>
      <c r="D53" s="4044" vm="61">
        <v>26</v>
      </c>
      <c r="E53" s="4062">
        <f t="shared" ref="E53:E59" si="9">IF(D53=0," ",D53/C53*100-100)</f>
        <v>-25.714285714285708</v>
      </c>
      <c r="F53" s="4038">
        <v>30</v>
      </c>
      <c r="G53" s="4044">
        <v>108</v>
      </c>
      <c r="H53" s="4063">
        <f t="shared" si="8"/>
        <v>260</v>
      </c>
    </row>
    <row r="54" spans="2:8" x14ac:dyDescent="0.25">
      <c r="B54" s="3992" t="s">
        <v>1844</v>
      </c>
      <c r="C54" s="4038" vm="62">
        <v>3335</v>
      </c>
      <c r="D54" s="4044" vm="63">
        <v>3059</v>
      </c>
      <c r="E54" s="4062">
        <f t="shared" si="9"/>
        <v>-8.2758620689655231</v>
      </c>
      <c r="F54" s="4038">
        <v>120</v>
      </c>
      <c r="G54" s="4044">
        <v>167</v>
      </c>
      <c r="H54" s="4064">
        <f t="shared" si="8"/>
        <v>39.166666666666657</v>
      </c>
    </row>
    <row r="55" spans="2:8" x14ac:dyDescent="0.25">
      <c r="B55" s="3992" t="s">
        <v>1845</v>
      </c>
      <c r="C55" s="4038" vm="17">
        <v>3512</v>
      </c>
      <c r="D55" s="4044" vm="64">
        <v>1450</v>
      </c>
      <c r="E55" s="4062">
        <f t="shared" si="9"/>
        <v>-58.712984054669704</v>
      </c>
      <c r="F55" s="4038">
        <v>17</v>
      </c>
      <c r="G55" s="4044">
        <v>88</v>
      </c>
      <c r="H55" s="4064">
        <f t="shared" si="8"/>
        <v>417.64705882352939</v>
      </c>
    </row>
    <row r="56" spans="2:8" ht="15.75" thickBot="1" x14ac:dyDescent="0.3">
      <c r="B56" s="3998" t="s">
        <v>1846</v>
      </c>
      <c r="C56" s="4065" vm="65">
        <v>6144</v>
      </c>
      <c r="D56" s="4066" vm="66">
        <v>5413</v>
      </c>
      <c r="E56" s="4067">
        <f t="shared" si="9"/>
        <v>-11.897786458333343</v>
      </c>
      <c r="F56" s="4068">
        <v>613</v>
      </c>
      <c r="G56" s="4066">
        <v>761</v>
      </c>
      <c r="H56" s="4067">
        <f t="shared" si="8"/>
        <v>24.143556280587291</v>
      </c>
    </row>
    <row r="57" spans="2:8" ht="15.75" thickTop="1" x14ac:dyDescent="0.25">
      <c r="B57" s="4006" t="s">
        <v>1847</v>
      </c>
      <c r="C57" s="4069" vm="18">
        <v>55</v>
      </c>
      <c r="D57" s="4070" vm="67">
        <v>51</v>
      </c>
      <c r="E57" s="4063">
        <f t="shared" si="9"/>
        <v>-7.2727272727272805</v>
      </c>
      <c r="F57" s="4071">
        <v>3</v>
      </c>
      <c r="G57" s="4072">
        <v>2</v>
      </c>
      <c r="H57" s="4073">
        <f>IF(G57*F57=0," ",G57/F57*100-100)</f>
        <v>-33.333333333333343</v>
      </c>
    </row>
    <row r="58" spans="2:8" x14ac:dyDescent="0.25">
      <c r="B58" s="4011" t="s">
        <v>1848</v>
      </c>
      <c r="C58" s="4043" vm="68">
        <v>728</v>
      </c>
      <c r="D58" s="4074" vm="69">
        <v>1035</v>
      </c>
      <c r="E58" s="4064">
        <f t="shared" si="9"/>
        <v>42.170329670329664</v>
      </c>
      <c r="F58" s="4038">
        <v>41</v>
      </c>
      <c r="G58" s="4044">
        <v>114</v>
      </c>
      <c r="H58" s="4064">
        <f t="shared" si="8"/>
        <v>178.04878048780483</v>
      </c>
    </row>
    <row r="59" spans="2:8" ht="15.75" thickBot="1" x14ac:dyDescent="0.3">
      <c r="B59" s="4013" t="s" vm="19">
        <v>1849</v>
      </c>
      <c r="C59" s="4069">
        <v>0</v>
      </c>
      <c r="D59" s="4051" vm="70">
        <v>1</v>
      </c>
      <c r="E59" s="4064" t="e">
        <f t="shared" si="9"/>
        <v>#DIV/0!</v>
      </c>
      <c r="F59" s="4038">
        <v>0</v>
      </c>
      <c r="G59" s="4044">
        <v>0</v>
      </c>
      <c r="H59" s="4064" t="str">
        <f t="shared" si="8"/>
        <v xml:space="preserve"> </v>
      </c>
    </row>
    <row r="60" spans="2:8" ht="15.75" thickBot="1" x14ac:dyDescent="0.3">
      <c r="B60" s="4055" t="s">
        <v>14</v>
      </c>
      <c r="C60" s="4058">
        <f>SUM(C52:C59)</f>
        <v>14129</v>
      </c>
      <c r="D60" s="4058">
        <f>SUM(D52:D59)</f>
        <v>11521</v>
      </c>
      <c r="E60" s="4075">
        <f>IF(D60=0," ",D60/C60*100-100)</f>
        <v>-18.458489631254878</v>
      </c>
      <c r="F60" s="4076">
        <f>SUM(F52:F59)</f>
        <v>1150</v>
      </c>
      <c r="G60" s="4058">
        <f>SUM(G52:G59)</f>
        <v>1770</v>
      </c>
      <c r="H60" s="4077">
        <f t="shared" si="8"/>
        <v>53.913043478260875</v>
      </c>
    </row>
    <row r="62" spans="2:8" x14ac:dyDescent="0.25">
      <c r="B62" s="431" t="s">
        <v>1879</v>
      </c>
    </row>
    <row r="63" spans="2:8" ht="15.75" thickBot="1" x14ac:dyDescent="0.3"/>
    <row r="64" spans="2:8" ht="15.75" thickBot="1" x14ac:dyDescent="0.3">
      <c r="B64" s="2330" t="s">
        <v>1880</v>
      </c>
      <c r="C64" s="6131" t="s">
        <v>1</v>
      </c>
      <c r="D64" s="4078" t="s">
        <v>2360</v>
      </c>
      <c r="E64" s="4079" t="s">
        <v>1618</v>
      </c>
      <c r="F64" s="4080" t="s">
        <v>1574</v>
      </c>
    </row>
    <row r="65" spans="2:9" x14ac:dyDescent="0.25">
      <c r="B65" s="4081" t="s">
        <v>1286</v>
      </c>
      <c r="C65" s="4037" vm="71">
        <v>5502</v>
      </c>
      <c r="D65" s="4082" vm="72">
        <v>1805</v>
      </c>
      <c r="E65" s="4083">
        <f t="shared" ref="E65:E75" si="10">IF(D65=0," ",D65/C65*100-100)</f>
        <v>-67.19374772809887</v>
      </c>
      <c r="F65" s="4084">
        <f>IF(D65=0,"",D65/$K$15*100)</f>
        <v>4.2656268462720073</v>
      </c>
    </row>
    <row r="66" spans="2:9" x14ac:dyDescent="0.25">
      <c r="B66" s="4085" t="s">
        <v>1299</v>
      </c>
      <c r="C66" s="4037" vm="20">
        <v>3223</v>
      </c>
      <c r="D66" s="4082" vm="73">
        <v>3526</v>
      </c>
      <c r="E66" s="4086">
        <f t="shared" si="10"/>
        <v>9.4011790257524126</v>
      </c>
      <c r="F66" s="4087">
        <f t="shared" ref="F66:F75" si="11">IF(D66=0,"",D66/$K$15*100)</f>
        <v>8.3327425262909127</v>
      </c>
    </row>
    <row r="67" spans="2:9" x14ac:dyDescent="0.25">
      <c r="B67" s="4085" t="s">
        <v>1300</v>
      </c>
      <c r="C67" s="4037" vm="21">
        <v>201</v>
      </c>
      <c r="D67" s="4082" vm="74">
        <v>185</v>
      </c>
      <c r="E67" s="4086">
        <f t="shared" si="10"/>
        <v>-7.9601990049751237</v>
      </c>
      <c r="F67" s="4087">
        <f t="shared" si="11"/>
        <v>0.43719721139075979</v>
      </c>
    </row>
    <row r="68" spans="2:9" x14ac:dyDescent="0.25">
      <c r="B68" s="4085" t="s">
        <v>1301</v>
      </c>
      <c r="C68" s="4037" vm="75">
        <v>557</v>
      </c>
      <c r="D68" s="4082" vm="76">
        <v>479</v>
      </c>
      <c r="E68" s="4086">
        <f t="shared" si="10"/>
        <v>-14.003590664272892</v>
      </c>
      <c r="F68" s="4087">
        <f t="shared" si="11"/>
        <v>1.131986293276616</v>
      </c>
    </row>
    <row r="69" spans="2:9" x14ac:dyDescent="0.25">
      <c r="B69" s="2912" t="s">
        <v>1881</v>
      </c>
      <c r="C69" s="4037" vm="22">
        <v>108</v>
      </c>
      <c r="D69" s="4082" vm="77">
        <v>307</v>
      </c>
      <c r="E69" s="4086">
        <f t="shared" si="10"/>
        <v>184.25925925925924</v>
      </c>
      <c r="F69" s="4087">
        <f t="shared" si="11"/>
        <v>0.7255110480916932</v>
      </c>
    </row>
    <row r="70" spans="2:9" x14ac:dyDescent="0.25">
      <c r="B70" s="4085" t="s">
        <v>1304</v>
      </c>
      <c r="C70" s="4037" vm="78">
        <v>521</v>
      </c>
      <c r="D70" s="4082" vm="79">
        <v>709</v>
      </c>
      <c r="E70" s="4086">
        <f t="shared" si="10"/>
        <v>36.084452975047981</v>
      </c>
      <c r="F70" s="4087">
        <f t="shared" si="11"/>
        <v>1.6755287723029657</v>
      </c>
    </row>
    <row r="71" spans="2:9" x14ac:dyDescent="0.25">
      <c r="B71" s="2912" t="s">
        <v>1882</v>
      </c>
      <c r="C71" s="4037" vm="80">
        <v>1169</v>
      </c>
      <c r="D71" s="4082" vm="81">
        <v>1072</v>
      </c>
      <c r="E71" s="4086">
        <f t="shared" si="10"/>
        <v>-8.2976903336184762</v>
      </c>
      <c r="F71" s="4087">
        <f t="shared" si="11"/>
        <v>2.533380597896727</v>
      </c>
    </row>
    <row r="72" spans="2:9" x14ac:dyDescent="0.25">
      <c r="B72" s="2912" t="s">
        <v>1283</v>
      </c>
      <c r="C72" s="4037" vm="82">
        <v>398</v>
      </c>
      <c r="D72" s="4082" vm="83">
        <v>612</v>
      </c>
      <c r="E72" s="4086">
        <f t="shared" si="10"/>
        <v>53.768844221105525</v>
      </c>
      <c r="F72" s="4087">
        <f t="shared" si="11"/>
        <v>1.446295639844027</v>
      </c>
    </row>
    <row r="73" spans="2:9" x14ac:dyDescent="0.25">
      <c r="B73" s="4085" t="s">
        <v>1274</v>
      </c>
      <c r="C73" s="4037" vm="84">
        <v>96</v>
      </c>
      <c r="D73" s="4082" vm="85">
        <v>80</v>
      </c>
      <c r="E73" s="4086">
        <f t="shared" si="10"/>
        <v>-16.666666666666657</v>
      </c>
      <c r="F73" s="4087">
        <f t="shared" si="11"/>
        <v>0.18905825357438261</v>
      </c>
    </row>
    <row r="74" spans="2:9" ht="15.75" thickBot="1" x14ac:dyDescent="0.3">
      <c r="B74" s="4088" t="s">
        <v>1861</v>
      </c>
      <c r="C74" s="4089">
        <v>2354</v>
      </c>
      <c r="D74" s="4090">
        <v>2746</v>
      </c>
      <c r="E74" s="4091">
        <f t="shared" si="10"/>
        <v>16.652506372132535</v>
      </c>
      <c r="F74" s="4092">
        <f t="shared" si="11"/>
        <v>6.4894245539406832</v>
      </c>
    </row>
    <row r="75" spans="2:9" ht="15.75" thickBot="1" x14ac:dyDescent="0.3">
      <c r="B75" s="4055" t="s">
        <v>14</v>
      </c>
      <c r="C75" s="4093">
        <f>SUM(C65:C74)</f>
        <v>14129</v>
      </c>
      <c r="D75" s="4018">
        <f>SUM(D65:D74)</f>
        <v>11521</v>
      </c>
      <c r="E75" s="4094">
        <f t="shared" si="10"/>
        <v>-18.458489631254878</v>
      </c>
      <c r="F75" s="4095">
        <f t="shared" si="11"/>
        <v>27.226751742880772</v>
      </c>
    </row>
    <row r="77" spans="2:9" x14ac:dyDescent="0.25">
      <c r="B77" s="431" t="s">
        <v>1883</v>
      </c>
      <c r="F77" s="5895"/>
    </row>
    <row r="78" spans="2:9" ht="15.75" thickBot="1" x14ac:dyDescent="0.3"/>
    <row r="79" spans="2:9" ht="26.25" customHeight="1" x14ac:dyDescent="0.25">
      <c r="B79" s="8481" t="s">
        <v>1880</v>
      </c>
      <c r="C79" s="8483" t="s">
        <v>1884</v>
      </c>
      <c r="D79" s="8484"/>
      <c r="E79" s="8485"/>
      <c r="F79" s="8486" t="s">
        <v>1885</v>
      </c>
      <c r="G79" s="8487"/>
      <c r="H79" s="8487"/>
      <c r="I79" s="8488"/>
    </row>
    <row r="80" spans="2:9" ht="45.75" thickBot="1" x14ac:dyDescent="0.3">
      <c r="B80" s="8482"/>
      <c r="C80" s="5896" t="s">
        <v>1</v>
      </c>
      <c r="D80" s="2992" t="s">
        <v>2360</v>
      </c>
      <c r="E80" s="4096" t="s">
        <v>1886</v>
      </c>
      <c r="F80" s="4097" t="s">
        <v>1887</v>
      </c>
      <c r="G80" s="4098" t="s">
        <v>1888</v>
      </c>
      <c r="H80" s="4099" t="s">
        <v>1889</v>
      </c>
      <c r="I80" s="4100" t="s">
        <v>1890</v>
      </c>
    </row>
    <row r="81" spans="2:9" x14ac:dyDescent="0.25">
      <c r="B81" s="4101" t="s">
        <v>1891</v>
      </c>
      <c r="C81" s="4102">
        <v>4824</v>
      </c>
      <c r="D81" s="4103">
        <f t="shared" ref="D81:D96" si="12">F81+G81+H81+I81</f>
        <v>14877</v>
      </c>
      <c r="E81" s="4104">
        <v>124.49934980494146</v>
      </c>
      <c r="F81" s="1472">
        <v>537</v>
      </c>
      <c r="G81" s="4105">
        <v>2488</v>
      </c>
      <c r="H81" s="4105">
        <v>11346</v>
      </c>
      <c r="I81" s="4106">
        <v>506</v>
      </c>
    </row>
    <row r="82" spans="2:9" x14ac:dyDescent="0.25">
      <c r="B82" s="4107" t="s">
        <v>1893</v>
      </c>
      <c r="C82" s="4108">
        <v>1998</v>
      </c>
      <c r="D82" s="4103">
        <f t="shared" si="12"/>
        <v>3237</v>
      </c>
      <c r="E82" s="4109">
        <v>62.362780972294814</v>
      </c>
      <c r="F82" s="1473">
        <v>55</v>
      </c>
      <c r="G82" s="4110">
        <v>443</v>
      </c>
      <c r="H82" s="4110">
        <v>2310</v>
      </c>
      <c r="I82" s="4111">
        <v>429</v>
      </c>
    </row>
    <row r="83" spans="2:9" x14ac:dyDescent="0.25">
      <c r="B83" s="4107" t="s">
        <v>1894</v>
      </c>
      <c r="C83" s="4108">
        <v>124</v>
      </c>
      <c r="D83" s="4103">
        <f t="shared" si="12"/>
        <v>89</v>
      </c>
      <c r="E83" s="4109">
        <v>-29.090909090909093</v>
      </c>
      <c r="F83" s="1473">
        <v>20</v>
      </c>
      <c r="G83" s="4110">
        <v>28</v>
      </c>
      <c r="H83" s="4110">
        <v>30</v>
      </c>
      <c r="I83" s="4111">
        <v>11</v>
      </c>
    </row>
    <row r="84" spans="2:9" x14ac:dyDescent="0.25">
      <c r="B84" s="4107" t="s">
        <v>1924</v>
      </c>
      <c r="C84" s="4108"/>
      <c r="D84" s="4103">
        <f t="shared" si="12"/>
        <v>5465</v>
      </c>
      <c r="E84" s="4109" t="s">
        <v>613</v>
      </c>
      <c r="F84" s="4112">
        <v>0</v>
      </c>
      <c r="G84" s="4113">
        <v>2554</v>
      </c>
      <c r="H84" s="4113">
        <v>2898</v>
      </c>
      <c r="I84" s="4114">
        <v>13</v>
      </c>
    </row>
    <row r="85" spans="2:9" x14ac:dyDescent="0.25">
      <c r="B85" s="4107" t="s">
        <v>1895</v>
      </c>
      <c r="C85" s="4108">
        <v>165</v>
      </c>
      <c r="D85" s="4103">
        <f t="shared" si="12"/>
        <v>1766</v>
      </c>
      <c r="E85" s="4109">
        <v>1192.622950819672</v>
      </c>
      <c r="F85" s="4112">
        <v>149</v>
      </c>
      <c r="G85" s="4113">
        <v>325</v>
      </c>
      <c r="H85" s="4113">
        <v>1060</v>
      </c>
      <c r="I85" s="4114">
        <v>232</v>
      </c>
    </row>
    <row r="86" spans="2:9" x14ac:dyDescent="0.25">
      <c r="B86" s="4107" t="s">
        <v>1896</v>
      </c>
      <c r="C86" s="4108">
        <v>614</v>
      </c>
      <c r="D86" s="4103">
        <f t="shared" si="12"/>
        <v>6334</v>
      </c>
      <c r="E86" s="4109">
        <v>843.75</v>
      </c>
      <c r="F86" s="4112">
        <v>23</v>
      </c>
      <c r="G86" s="4113">
        <v>1526</v>
      </c>
      <c r="H86" s="4113">
        <v>4574</v>
      </c>
      <c r="I86" s="4114">
        <v>211</v>
      </c>
    </row>
    <row r="87" spans="2:9" x14ac:dyDescent="0.25">
      <c r="B87" s="4107" t="s">
        <v>1285</v>
      </c>
      <c r="C87" s="4108">
        <v>559</v>
      </c>
      <c r="D87" s="4103">
        <f t="shared" si="12"/>
        <v>1914</v>
      </c>
      <c r="E87" s="4109">
        <v>275.56053811659194</v>
      </c>
      <c r="F87" s="1958">
        <v>11</v>
      </c>
      <c r="G87" s="4110">
        <v>344</v>
      </c>
      <c r="H87" s="4110">
        <v>1458</v>
      </c>
      <c r="I87" s="4115">
        <v>101</v>
      </c>
    </row>
    <row r="88" spans="2:9" x14ac:dyDescent="0.25">
      <c r="B88" s="4107" t="s">
        <v>1931</v>
      </c>
      <c r="C88" s="4108">
        <v>3</v>
      </c>
      <c r="D88" s="4103">
        <f t="shared" si="12"/>
        <v>692</v>
      </c>
      <c r="E88" s="4109">
        <v>15666.666666666666</v>
      </c>
      <c r="F88" s="1958">
        <v>1</v>
      </c>
      <c r="G88" s="4110">
        <v>146</v>
      </c>
      <c r="H88" s="4110">
        <v>537</v>
      </c>
      <c r="I88" s="4115">
        <v>8</v>
      </c>
    </row>
    <row r="89" spans="2:9" x14ac:dyDescent="0.25">
      <c r="B89" s="3721" t="s">
        <v>1304</v>
      </c>
      <c r="C89" s="4116">
        <v>678</v>
      </c>
      <c r="D89" s="4103">
        <f t="shared" si="12"/>
        <v>870</v>
      </c>
      <c r="E89" s="4109">
        <v>50.983899821109105</v>
      </c>
      <c r="F89" s="1958">
        <v>89</v>
      </c>
      <c r="G89" s="4110">
        <v>222</v>
      </c>
      <c r="H89" s="4110">
        <v>455</v>
      </c>
      <c r="I89" s="4115">
        <v>104</v>
      </c>
    </row>
    <row r="90" spans="2:9" x14ac:dyDescent="0.25">
      <c r="B90" s="3721" t="s">
        <v>1932</v>
      </c>
      <c r="C90" s="4116">
        <v>145</v>
      </c>
      <c r="D90" s="4103">
        <f t="shared" si="12"/>
        <v>1777</v>
      </c>
      <c r="E90" s="4117">
        <v>3373.6842105263158</v>
      </c>
      <c r="F90" s="4112">
        <v>1</v>
      </c>
      <c r="G90" s="4113">
        <v>625</v>
      </c>
      <c r="H90" s="4113">
        <v>1135</v>
      </c>
      <c r="I90" s="4114">
        <v>16</v>
      </c>
    </row>
    <row r="91" spans="2:9" x14ac:dyDescent="0.25">
      <c r="B91" s="3721" t="s">
        <v>1913</v>
      </c>
      <c r="C91" s="4118">
        <v>189</v>
      </c>
      <c r="D91" s="4103">
        <f t="shared" si="12"/>
        <v>858</v>
      </c>
      <c r="E91" s="4117">
        <v>529.75206611570252</v>
      </c>
      <c r="F91" s="1473">
        <v>3</v>
      </c>
      <c r="G91" s="4110">
        <v>217</v>
      </c>
      <c r="H91" s="4110">
        <v>427</v>
      </c>
      <c r="I91" s="4115">
        <v>211</v>
      </c>
    </row>
    <row r="92" spans="2:9" x14ac:dyDescent="0.25">
      <c r="B92" s="4107" t="s">
        <v>1898</v>
      </c>
      <c r="C92" s="4118">
        <v>3278</v>
      </c>
      <c r="D92" s="4103">
        <f t="shared" si="12"/>
        <v>4429</v>
      </c>
      <c r="E92" s="4109">
        <v>24.059139784946225</v>
      </c>
      <c r="F92" s="1473">
        <v>55</v>
      </c>
      <c r="G92" s="4110">
        <v>725</v>
      </c>
      <c r="H92" s="4110">
        <v>3262</v>
      </c>
      <c r="I92" s="4115">
        <v>387</v>
      </c>
    </row>
    <row r="93" spans="2:9" x14ac:dyDescent="0.25">
      <c r="B93" s="4107" t="s">
        <v>1899</v>
      </c>
      <c r="C93" s="4118">
        <v>643</v>
      </c>
      <c r="D93" s="4103">
        <f t="shared" si="12"/>
        <v>1594</v>
      </c>
      <c r="E93" s="4117">
        <v>63.695299837925461</v>
      </c>
      <c r="F93" s="4112">
        <v>12</v>
      </c>
      <c r="G93" s="4113">
        <v>552</v>
      </c>
      <c r="H93" s="4113">
        <v>990</v>
      </c>
      <c r="I93" s="4114">
        <v>40</v>
      </c>
    </row>
    <row r="94" spans="2:9" x14ac:dyDescent="0.25">
      <c r="B94" s="3721" t="s">
        <v>1303</v>
      </c>
      <c r="C94" s="4118">
        <v>145</v>
      </c>
      <c r="D94" s="4103">
        <f t="shared" si="12"/>
        <v>60</v>
      </c>
      <c r="E94" s="4117">
        <v>-60</v>
      </c>
      <c r="F94" s="1958">
        <v>22</v>
      </c>
      <c r="G94" s="4110">
        <v>11</v>
      </c>
      <c r="H94" s="4110">
        <v>21</v>
      </c>
      <c r="I94" s="4115">
        <v>6</v>
      </c>
    </row>
    <row r="95" spans="2:9" x14ac:dyDescent="0.25">
      <c r="B95" s="3721" t="s">
        <v>1283</v>
      </c>
      <c r="C95" s="4118">
        <v>2446</v>
      </c>
      <c r="D95" s="4103">
        <f t="shared" si="12"/>
        <v>4110</v>
      </c>
      <c r="E95" s="4117">
        <v>96.127681841967558</v>
      </c>
      <c r="F95" s="1958">
        <v>206</v>
      </c>
      <c r="G95" s="4110">
        <v>1045</v>
      </c>
      <c r="H95" s="4110">
        <v>2606</v>
      </c>
      <c r="I95" s="4115">
        <v>253</v>
      </c>
    </row>
    <row r="96" spans="2:9" ht="15.75" thickBot="1" x14ac:dyDescent="0.3">
      <c r="B96" s="4119" t="s">
        <v>1861</v>
      </c>
      <c r="C96" s="4120">
        <v>1593</v>
      </c>
      <c r="D96" s="4103">
        <f t="shared" si="12"/>
        <v>2552</v>
      </c>
      <c r="E96" s="4121">
        <v>46.199701937406843</v>
      </c>
      <c r="F96" s="4122">
        <v>200</v>
      </c>
      <c r="G96" s="4123">
        <v>820</v>
      </c>
      <c r="H96" s="4123">
        <v>1383</v>
      </c>
      <c r="I96" s="4124">
        <v>149</v>
      </c>
    </row>
    <row r="97" spans="2:9" ht="15.75" thickBot="1" x14ac:dyDescent="0.3">
      <c r="B97" s="4125" t="s">
        <v>14</v>
      </c>
      <c r="C97" s="4126">
        <f>SUM(C81:C96)</f>
        <v>17404</v>
      </c>
      <c r="D97" s="4127">
        <f>SUM(D81:D96)</f>
        <v>50624</v>
      </c>
      <c r="E97" s="4128">
        <f>IF(C97=0," ",D97/C97*100-100)</f>
        <v>190.8756607676396</v>
      </c>
      <c r="F97" s="4129">
        <f>SUM(F81:F96)</f>
        <v>1384</v>
      </c>
      <c r="G97" s="4130">
        <f>SUM(G81:G96)</f>
        <v>12071</v>
      </c>
      <c r="H97" s="4127">
        <f>SUM(H81:H96)</f>
        <v>34492</v>
      </c>
      <c r="I97" s="4131">
        <f>SUM(I81:I96)</f>
        <v>2677</v>
      </c>
    </row>
    <row r="99" spans="2:9" x14ac:dyDescent="0.25">
      <c r="B99" s="431" t="s">
        <v>1901</v>
      </c>
    </row>
    <row r="100" spans="2:9" ht="15.75" thickBot="1" x14ac:dyDescent="0.3"/>
    <row r="101" spans="2:9" ht="25.5" customHeight="1" x14ac:dyDescent="0.25">
      <c r="B101" s="8467" t="s">
        <v>199</v>
      </c>
      <c r="C101" s="8469" t="s">
        <v>1884</v>
      </c>
      <c r="D101" s="8470"/>
      <c r="E101" s="8471"/>
      <c r="F101" s="8472" t="s">
        <v>1885</v>
      </c>
      <c r="G101" s="8473"/>
      <c r="H101" s="8473"/>
      <c r="I101" s="8474"/>
    </row>
    <row r="102" spans="2:9" ht="23.25" thickBot="1" x14ac:dyDescent="0.3">
      <c r="B102" s="8468"/>
      <c r="C102" s="5897" t="s">
        <v>1</v>
      </c>
      <c r="D102" s="4132" t="s">
        <v>2360</v>
      </c>
      <c r="E102" s="4133" t="s">
        <v>1886</v>
      </c>
      <c r="F102" s="4134" t="s">
        <v>1887</v>
      </c>
      <c r="G102" s="4135" t="s">
        <v>1888</v>
      </c>
      <c r="H102" s="4135" t="s">
        <v>1889</v>
      </c>
      <c r="I102" s="4136" t="s">
        <v>1902</v>
      </c>
    </row>
    <row r="103" spans="2:9" x14ac:dyDescent="0.25">
      <c r="B103" s="372" t="s">
        <v>173</v>
      </c>
      <c r="C103" s="4137">
        <v>1669</v>
      </c>
      <c r="D103" s="255">
        <f>F103+G103+H103+I103</f>
        <v>6664</v>
      </c>
      <c r="E103" s="4138">
        <f t="shared" ref="E103:E123" si="13">IF(C103=0," ",D103/C103*100-100)</f>
        <v>299.2810065907729</v>
      </c>
      <c r="F103" s="4139">
        <v>199</v>
      </c>
      <c r="G103" s="4140">
        <v>714</v>
      </c>
      <c r="H103" s="4140">
        <v>5292</v>
      </c>
      <c r="I103" s="1182">
        <v>459</v>
      </c>
    </row>
    <row r="104" spans="2:9" x14ac:dyDescent="0.25">
      <c r="B104" s="359" t="s">
        <v>1582</v>
      </c>
      <c r="C104" s="4141">
        <v>686</v>
      </c>
      <c r="D104" s="255">
        <f t="shared" ref="D104:D122" si="14">F104+G104+H104+I104</f>
        <v>577</v>
      </c>
      <c r="E104" s="4142">
        <f>IF(C104=0," ",D104/C104*100-100)</f>
        <v>-15.889212827988345</v>
      </c>
      <c r="F104" s="4143">
        <v>8</v>
      </c>
      <c r="G104" s="1181">
        <v>126</v>
      </c>
      <c r="H104" s="1181">
        <v>443</v>
      </c>
      <c r="I104" s="1185">
        <v>0</v>
      </c>
    </row>
    <row r="105" spans="2:9" x14ac:dyDescent="0.25">
      <c r="B105" s="359" t="s">
        <v>1801</v>
      </c>
      <c r="C105" s="4141">
        <v>3588</v>
      </c>
      <c r="D105" s="255">
        <f t="shared" si="14"/>
        <v>3531</v>
      </c>
      <c r="E105" s="4142">
        <f t="shared" si="13"/>
        <v>-1.5886287625418163</v>
      </c>
      <c r="F105" s="4143">
        <v>33</v>
      </c>
      <c r="G105" s="1181">
        <v>204</v>
      </c>
      <c r="H105" s="1181">
        <v>2697</v>
      </c>
      <c r="I105" s="1185">
        <v>597</v>
      </c>
    </row>
    <row r="106" spans="2:9" x14ac:dyDescent="0.25">
      <c r="B106" s="359" t="s">
        <v>1802</v>
      </c>
      <c r="C106" s="4141">
        <v>510</v>
      </c>
      <c r="D106" s="255">
        <f t="shared" si="14"/>
        <v>454</v>
      </c>
      <c r="E106" s="4142">
        <f t="shared" si="13"/>
        <v>-10.980392156862749</v>
      </c>
      <c r="F106" s="4143">
        <v>130</v>
      </c>
      <c r="G106" s="1181">
        <v>75</v>
      </c>
      <c r="H106" s="1181">
        <v>245</v>
      </c>
      <c r="I106" s="1185">
        <v>4</v>
      </c>
    </row>
    <row r="107" spans="2:9" x14ac:dyDescent="0.25">
      <c r="B107" s="359" t="s">
        <v>177</v>
      </c>
      <c r="C107" s="4141">
        <v>1373</v>
      </c>
      <c r="D107" s="255">
        <f t="shared" si="14"/>
        <v>3229</v>
      </c>
      <c r="E107" s="4142">
        <f t="shared" si="13"/>
        <v>135.17844136926439</v>
      </c>
      <c r="F107" s="4143">
        <v>10</v>
      </c>
      <c r="G107" s="1181">
        <v>1464</v>
      </c>
      <c r="H107" s="1181">
        <v>388</v>
      </c>
      <c r="I107" s="1185">
        <v>1367</v>
      </c>
    </row>
    <row r="108" spans="2:9" x14ac:dyDescent="0.25">
      <c r="B108" s="359" t="s">
        <v>1803</v>
      </c>
      <c r="C108" s="4141">
        <v>497</v>
      </c>
      <c r="D108" s="255">
        <f t="shared" si="14"/>
        <v>534</v>
      </c>
      <c r="E108" s="4142">
        <f t="shared" si="13"/>
        <v>7.4446680080482821</v>
      </c>
      <c r="F108" s="4143">
        <v>79</v>
      </c>
      <c r="G108" s="1181">
        <v>86</v>
      </c>
      <c r="H108" s="1181">
        <v>369</v>
      </c>
      <c r="I108" s="1185">
        <v>0</v>
      </c>
    </row>
    <row r="109" spans="2:9" x14ac:dyDescent="0.25">
      <c r="B109" s="359" t="s">
        <v>179</v>
      </c>
      <c r="C109" s="4141">
        <v>2068</v>
      </c>
      <c r="D109" s="255">
        <f t="shared" si="14"/>
        <v>10169</v>
      </c>
      <c r="E109" s="4142">
        <f t="shared" si="13"/>
        <v>391.73114119922633</v>
      </c>
      <c r="F109" s="4143">
        <v>49</v>
      </c>
      <c r="G109" s="1181">
        <v>4511</v>
      </c>
      <c r="H109" s="1181">
        <v>5574</v>
      </c>
      <c r="I109" s="1185">
        <v>35</v>
      </c>
    </row>
    <row r="110" spans="2:9" x14ac:dyDescent="0.25">
      <c r="B110" s="359" t="s">
        <v>1585</v>
      </c>
      <c r="C110" s="4141">
        <v>1807</v>
      </c>
      <c r="D110" s="255">
        <f t="shared" si="14"/>
        <v>7085</v>
      </c>
      <c r="E110" s="4142">
        <f t="shared" si="13"/>
        <v>292.08633093525179</v>
      </c>
      <c r="F110" s="4143">
        <v>2</v>
      </c>
      <c r="G110" s="1181">
        <v>1922</v>
      </c>
      <c r="H110" s="1181">
        <v>5161</v>
      </c>
      <c r="I110" s="1185">
        <v>0</v>
      </c>
    </row>
    <row r="111" spans="2:9" x14ac:dyDescent="0.25">
      <c r="B111" s="359" t="s">
        <v>1804</v>
      </c>
      <c r="C111" s="4141">
        <v>83</v>
      </c>
      <c r="D111" s="255">
        <f t="shared" si="14"/>
        <v>58</v>
      </c>
      <c r="E111" s="4142">
        <f t="shared" si="13"/>
        <v>-30.120481927710841</v>
      </c>
      <c r="F111" s="4143">
        <v>0</v>
      </c>
      <c r="G111" s="1181">
        <v>12</v>
      </c>
      <c r="H111" s="1181">
        <v>17</v>
      </c>
      <c r="I111" s="1185">
        <v>29</v>
      </c>
    </row>
    <row r="112" spans="2:9" x14ac:dyDescent="0.25">
      <c r="B112" s="359" t="s">
        <v>1805</v>
      </c>
      <c r="C112" s="4141">
        <v>2054</v>
      </c>
      <c r="D112" s="255">
        <f t="shared" si="14"/>
        <v>2070</v>
      </c>
      <c r="E112" s="4142">
        <f t="shared" si="13"/>
        <v>0.7789678675754601</v>
      </c>
      <c r="F112" s="4143">
        <v>506</v>
      </c>
      <c r="G112" s="1181">
        <v>574</v>
      </c>
      <c r="H112" s="1181">
        <v>990</v>
      </c>
      <c r="I112" s="1185">
        <v>0</v>
      </c>
    </row>
    <row r="113" spans="2:9" x14ac:dyDescent="0.25">
      <c r="B113" s="359" t="s">
        <v>183</v>
      </c>
      <c r="C113" s="4141">
        <v>73</v>
      </c>
      <c r="D113" s="255">
        <f t="shared" si="14"/>
        <v>28</v>
      </c>
      <c r="E113" s="4142">
        <f t="shared" si="13"/>
        <v>-61.643835616438359</v>
      </c>
      <c r="F113" s="4143">
        <v>0</v>
      </c>
      <c r="G113" s="1181">
        <v>15</v>
      </c>
      <c r="H113" s="1181">
        <v>13</v>
      </c>
      <c r="I113" s="1185">
        <v>0</v>
      </c>
    </row>
    <row r="114" spans="2:9" x14ac:dyDescent="0.25">
      <c r="B114" s="359" t="s">
        <v>1806</v>
      </c>
      <c r="C114" s="4141">
        <v>83</v>
      </c>
      <c r="D114" s="255">
        <f t="shared" si="14"/>
        <v>12</v>
      </c>
      <c r="E114" s="4142">
        <f t="shared" si="13"/>
        <v>-85.5421686746988</v>
      </c>
      <c r="F114" s="4144">
        <v>0</v>
      </c>
      <c r="G114" s="1181">
        <v>0</v>
      </c>
      <c r="H114" s="1181">
        <v>12</v>
      </c>
      <c r="I114" s="1185">
        <v>0</v>
      </c>
    </row>
    <row r="115" spans="2:9" x14ac:dyDescent="0.25">
      <c r="B115" s="359" t="s">
        <v>1807</v>
      </c>
      <c r="C115" s="4141">
        <v>1430</v>
      </c>
      <c r="D115" s="255">
        <f t="shared" si="14"/>
        <v>14262</v>
      </c>
      <c r="E115" s="4142">
        <f t="shared" si="13"/>
        <v>897.34265734265739</v>
      </c>
      <c r="F115" s="4143">
        <v>148</v>
      </c>
      <c r="G115" s="1181">
        <v>1432</v>
      </c>
      <c r="H115" s="1181">
        <v>12682</v>
      </c>
      <c r="I115" s="1185">
        <v>0</v>
      </c>
    </row>
    <row r="116" spans="2:9" x14ac:dyDescent="0.25">
      <c r="B116" s="359" t="s">
        <v>1588</v>
      </c>
      <c r="C116" s="4141">
        <v>50</v>
      </c>
      <c r="D116" s="255">
        <f t="shared" si="14"/>
        <v>37</v>
      </c>
      <c r="E116" s="4142">
        <f t="shared" si="13"/>
        <v>-26</v>
      </c>
      <c r="F116" s="4143">
        <v>1</v>
      </c>
      <c r="G116" s="1181">
        <v>8</v>
      </c>
      <c r="H116" s="1181">
        <v>13</v>
      </c>
      <c r="I116" s="1185">
        <v>15</v>
      </c>
    </row>
    <row r="117" spans="2:9" x14ac:dyDescent="0.25">
      <c r="B117" s="359" t="s">
        <v>1808</v>
      </c>
      <c r="C117" s="4141">
        <v>255</v>
      </c>
      <c r="D117" s="255">
        <f t="shared" si="14"/>
        <v>604</v>
      </c>
      <c r="E117" s="4142">
        <f t="shared" si="13"/>
        <v>136.86274509803923</v>
      </c>
      <c r="F117" s="4143">
        <v>153</v>
      </c>
      <c r="G117" s="1181">
        <v>322</v>
      </c>
      <c r="H117" s="1181">
        <v>70</v>
      </c>
      <c r="I117" s="1185">
        <v>59</v>
      </c>
    </row>
    <row r="118" spans="2:9" x14ac:dyDescent="0.25">
      <c r="B118" s="359" t="s">
        <v>188</v>
      </c>
      <c r="C118" s="4141">
        <v>637</v>
      </c>
      <c r="D118" s="255">
        <f t="shared" si="14"/>
        <v>790</v>
      </c>
      <c r="E118" s="4142">
        <f t="shared" si="13"/>
        <v>24.018838304552588</v>
      </c>
      <c r="F118" s="4143">
        <v>5</v>
      </c>
      <c r="G118" s="1181">
        <v>435</v>
      </c>
      <c r="H118" s="1181">
        <v>350</v>
      </c>
      <c r="I118" s="1185">
        <v>0</v>
      </c>
    </row>
    <row r="119" spans="2:9" x14ac:dyDescent="0.25">
      <c r="B119" s="359" t="s">
        <v>189</v>
      </c>
      <c r="C119" s="4141">
        <v>155</v>
      </c>
      <c r="D119" s="255">
        <f t="shared" si="14"/>
        <v>136</v>
      </c>
      <c r="E119" s="4142">
        <f t="shared" si="13"/>
        <v>-12.258064516129025</v>
      </c>
      <c r="F119" s="4143">
        <v>9</v>
      </c>
      <c r="G119" s="1181">
        <v>13</v>
      </c>
      <c r="H119" s="1181">
        <v>74</v>
      </c>
      <c r="I119" s="1185">
        <v>40</v>
      </c>
    </row>
    <row r="120" spans="2:9" x14ac:dyDescent="0.25">
      <c r="B120" s="359" t="s">
        <v>1590</v>
      </c>
      <c r="C120" s="4141">
        <v>20</v>
      </c>
      <c r="D120" s="255">
        <f t="shared" si="14"/>
        <v>5</v>
      </c>
      <c r="E120" s="4142">
        <f t="shared" si="13"/>
        <v>-75</v>
      </c>
      <c r="F120" s="4143">
        <v>0</v>
      </c>
      <c r="G120" s="1181">
        <v>0</v>
      </c>
      <c r="H120" s="1181">
        <v>5</v>
      </c>
      <c r="I120" s="1185">
        <v>0</v>
      </c>
    </row>
    <row r="121" spans="2:9" x14ac:dyDescent="0.25">
      <c r="B121" s="359" t="s">
        <v>191</v>
      </c>
      <c r="C121" s="4141">
        <v>310</v>
      </c>
      <c r="D121" s="255">
        <f t="shared" si="14"/>
        <v>349</v>
      </c>
      <c r="E121" s="4142">
        <f t="shared" si="13"/>
        <v>12.58064516129032</v>
      </c>
      <c r="F121" s="4143">
        <v>52</v>
      </c>
      <c r="G121" s="1181">
        <v>156</v>
      </c>
      <c r="H121" s="1181">
        <v>88</v>
      </c>
      <c r="I121" s="1185">
        <v>53</v>
      </c>
    </row>
    <row r="122" spans="2:9" ht="15.75" thickBot="1" x14ac:dyDescent="0.3">
      <c r="B122" s="902" t="s">
        <v>1809</v>
      </c>
      <c r="C122" s="4145">
        <v>56</v>
      </c>
      <c r="D122" s="255">
        <f t="shared" si="14"/>
        <v>30</v>
      </c>
      <c r="E122" s="4146">
        <f t="shared" si="13"/>
        <v>-46.428571428571431</v>
      </c>
      <c r="F122" s="4147">
        <v>0</v>
      </c>
      <c r="G122" s="4148">
        <v>2</v>
      </c>
      <c r="H122" s="4148">
        <v>9</v>
      </c>
      <c r="I122" s="4149">
        <v>19</v>
      </c>
    </row>
    <row r="123" spans="2:9" ht="15.75" thickBot="1" x14ac:dyDescent="0.3">
      <c r="B123" s="368" t="s">
        <v>14</v>
      </c>
      <c r="C123" s="4126">
        <f>SUM(C103:C122)</f>
        <v>17404</v>
      </c>
      <c r="D123" s="4130">
        <f>SUM(D103:D122)</f>
        <v>50624</v>
      </c>
      <c r="E123" s="4150">
        <f t="shared" si="13"/>
        <v>190.8756607676396</v>
      </c>
      <c r="F123" s="4151">
        <f>SUM(F103:F122)</f>
        <v>1384</v>
      </c>
      <c r="G123" s="4130">
        <f>SUM(G103:G122)</f>
        <v>12071</v>
      </c>
      <c r="H123" s="4130">
        <f>SUM(H103:H122)</f>
        <v>34492</v>
      </c>
      <c r="I123" s="4131">
        <f>SUM(I103:I122)</f>
        <v>2677</v>
      </c>
    </row>
  </sheetData>
  <protectedRanges>
    <protectedRange sqref="G8:G15" name="Raspon12_2"/>
    <protectedRange sqref="K8:K15" name="Raspon14_2"/>
    <protectedRange sqref="I8:I15" name="Raspon13_1_2"/>
    <protectedRange sqref="F40:K45" name="Raspon3_1_2"/>
    <protectedRange sqref="C22:D32" name="Raspon16_2_1"/>
  </protectedRanges>
  <mergeCells count="29">
    <mergeCell ref="B20:B21"/>
    <mergeCell ref="C20:C21"/>
    <mergeCell ref="D20:D21"/>
    <mergeCell ref="E20:E21"/>
    <mergeCell ref="F20:F21"/>
    <mergeCell ref="B6:B7"/>
    <mergeCell ref="C6:D6"/>
    <mergeCell ref="E6:E7"/>
    <mergeCell ref="F6:F7"/>
    <mergeCell ref="G6:L6"/>
    <mergeCell ref="B37:B39"/>
    <mergeCell ref="C37:D37"/>
    <mergeCell ref="E37:E39"/>
    <mergeCell ref="F37:K37"/>
    <mergeCell ref="C38:C39"/>
    <mergeCell ref="D38:D39"/>
    <mergeCell ref="F38:H38"/>
    <mergeCell ref="I38:K38"/>
    <mergeCell ref="B101:B102"/>
    <mergeCell ref="C101:E101"/>
    <mergeCell ref="F101:I101"/>
    <mergeCell ref="B50:B51"/>
    <mergeCell ref="C50:D50"/>
    <mergeCell ref="E50:E51"/>
    <mergeCell ref="F50:G50"/>
    <mergeCell ref="H50:H51"/>
    <mergeCell ref="B79:B80"/>
    <mergeCell ref="C79:E79"/>
    <mergeCell ref="F79:I79"/>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17"/>
  <sheetViews>
    <sheetView topLeftCell="A57" workbookViewId="0">
      <selection activeCell="K123" sqref="K123"/>
    </sheetView>
  </sheetViews>
  <sheetFormatPr defaultRowHeight="15" x14ac:dyDescent="0.25"/>
  <cols>
    <col min="2" max="2" width="18.140625" customWidth="1"/>
  </cols>
  <sheetData>
    <row r="2" spans="2:16" x14ac:dyDescent="0.25">
      <c r="B2" s="431" t="s">
        <v>1903</v>
      </c>
    </row>
    <row r="3" spans="2:16" x14ac:dyDescent="0.25">
      <c r="B3" s="431" t="s">
        <v>2810</v>
      </c>
    </row>
    <row r="4" spans="2:16" ht="15.75" thickBot="1" x14ac:dyDescent="0.3"/>
    <row r="5" spans="2:16" ht="15.75" customHeight="1" thickBot="1" x14ac:dyDescent="0.3">
      <c r="B5" s="8521" t="s">
        <v>2809</v>
      </c>
      <c r="C5" s="8521"/>
      <c r="D5" s="8521"/>
      <c r="E5" s="8521"/>
      <c r="F5" s="8521"/>
      <c r="G5" s="8521"/>
      <c r="H5" s="8521"/>
      <c r="I5" s="8521"/>
      <c r="J5" s="8521"/>
      <c r="K5" s="8521"/>
      <c r="L5" s="8521"/>
      <c r="M5" s="8521"/>
      <c r="N5" s="8521"/>
      <c r="O5" s="8521"/>
      <c r="P5" s="8521"/>
    </row>
    <row r="6" spans="2:16" ht="15.75" customHeight="1" thickBot="1" x14ac:dyDescent="0.3">
      <c r="B6" s="8522" t="s">
        <v>1904</v>
      </c>
      <c r="C6" s="8524" t="s">
        <v>2657</v>
      </c>
      <c r="D6" s="8526" t="s">
        <v>1905</v>
      </c>
      <c r="E6" s="8527"/>
      <c r="F6" s="8528"/>
      <c r="G6" s="8529" t="s">
        <v>1906</v>
      </c>
      <c r="H6" s="8530"/>
      <c r="I6" s="8530"/>
      <c r="J6" s="8530"/>
      <c r="K6" s="8530"/>
      <c r="L6" s="8530"/>
      <c r="M6" s="8530"/>
      <c r="N6" s="8530"/>
      <c r="O6" s="8530"/>
      <c r="P6" s="8531"/>
    </row>
    <row r="7" spans="2:16" ht="15.75" thickBot="1" x14ac:dyDescent="0.3">
      <c r="B7" s="8522"/>
      <c r="C7" s="8524"/>
      <c r="D7" s="7502" t="s">
        <v>2658</v>
      </c>
      <c r="E7" s="8532" t="s">
        <v>1907</v>
      </c>
      <c r="F7" s="8534" t="s">
        <v>1908</v>
      </c>
      <c r="G7" s="8536" t="s">
        <v>2659</v>
      </c>
      <c r="H7" s="8536" t="s">
        <v>2660</v>
      </c>
      <c r="I7" s="8536" t="s">
        <v>2661</v>
      </c>
      <c r="J7" s="8532" t="s">
        <v>2662</v>
      </c>
      <c r="K7" s="8532" t="s">
        <v>2663</v>
      </c>
      <c r="L7" s="8532" t="s">
        <v>2664</v>
      </c>
      <c r="M7" s="8537" t="s">
        <v>769</v>
      </c>
      <c r="N7" s="8537"/>
      <c r="O7" s="8537"/>
      <c r="P7" s="8538" t="s">
        <v>119</v>
      </c>
    </row>
    <row r="8" spans="2:16" ht="68.25" customHeight="1" thickBot="1" x14ac:dyDescent="0.3">
      <c r="B8" s="8523"/>
      <c r="C8" s="8525"/>
      <c r="D8" s="7503"/>
      <c r="E8" s="8533"/>
      <c r="F8" s="8535"/>
      <c r="G8" s="8536"/>
      <c r="H8" s="8536"/>
      <c r="I8" s="8536"/>
      <c r="J8" s="8532"/>
      <c r="K8" s="8532"/>
      <c r="L8" s="8532"/>
      <c r="M8" s="6043" t="s">
        <v>2665</v>
      </c>
      <c r="N8" s="6044" t="s">
        <v>2666</v>
      </c>
      <c r="O8" s="6044" t="s">
        <v>2667</v>
      </c>
      <c r="P8" s="8538"/>
    </row>
    <row r="9" spans="2:16" x14ac:dyDescent="0.25">
      <c r="B9" s="6045" t="s">
        <v>1891</v>
      </c>
      <c r="C9" s="6046">
        <v>31</v>
      </c>
      <c r="D9" s="6047">
        <v>71</v>
      </c>
      <c r="E9" s="6048">
        <v>122</v>
      </c>
      <c r="F9" s="6049">
        <v>1280</v>
      </c>
      <c r="G9" s="6050">
        <v>15</v>
      </c>
      <c r="H9" s="6051"/>
      <c r="I9" s="6051"/>
      <c r="J9" s="6052">
        <v>25</v>
      </c>
      <c r="K9" s="6052"/>
      <c r="L9" s="6052"/>
      <c r="M9" s="6052"/>
      <c r="N9" s="6053"/>
      <c r="O9" s="6054"/>
      <c r="P9" s="6055">
        <f t="shared" ref="P9:P72" si="0">SUM(G9:O9)</f>
        <v>40</v>
      </c>
    </row>
    <row r="10" spans="2:16" x14ac:dyDescent="0.25">
      <c r="B10" s="6045" t="s">
        <v>1286</v>
      </c>
      <c r="C10" s="6046"/>
      <c r="D10" s="6056">
        <v>7</v>
      </c>
      <c r="E10" s="6048">
        <v>14</v>
      </c>
      <c r="F10" s="6049">
        <v>80</v>
      </c>
      <c r="G10" s="6050">
        <v>5</v>
      </c>
      <c r="H10" s="6051"/>
      <c r="I10" s="6051">
        <v>2</v>
      </c>
      <c r="J10" s="6052"/>
      <c r="K10" s="6052"/>
      <c r="L10" s="6052"/>
      <c r="M10" s="6052"/>
      <c r="N10" s="6053"/>
      <c r="O10" s="6048"/>
      <c r="P10" s="6057">
        <f t="shared" si="0"/>
        <v>7</v>
      </c>
    </row>
    <row r="11" spans="2:16" x14ac:dyDescent="0.25">
      <c r="B11" s="6058" t="s">
        <v>1892</v>
      </c>
      <c r="C11" s="6046">
        <v>1</v>
      </c>
      <c r="D11" s="6047">
        <v>2</v>
      </c>
      <c r="E11" s="6048">
        <v>16</v>
      </c>
      <c r="F11" s="6049">
        <v>97</v>
      </c>
      <c r="G11" s="6050">
        <v>1</v>
      </c>
      <c r="H11" s="6051"/>
      <c r="I11" s="6051"/>
      <c r="J11" s="6052"/>
      <c r="K11" s="6052"/>
      <c r="L11" s="6052"/>
      <c r="M11" s="6052"/>
      <c r="N11" s="6053"/>
      <c r="O11" s="6048"/>
      <c r="P11" s="6057">
        <f t="shared" si="0"/>
        <v>1</v>
      </c>
    </row>
    <row r="12" spans="2:16" hidden="1" x14ac:dyDescent="0.25">
      <c r="B12" s="4152" t="s">
        <v>2668</v>
      </c>
      <c r="C12" s="6059"/>
      <c r="D12" s="6047"/>
      <c r="E12" s="6048"/>
      <c r="F12" s="6049"/>
      <c r="G12" s="6050"/>
      <c r="H12" s="6051"/>
      <c r="I12" s="6051"/>
      <c r="J12" s="6052"/>
      <c r="K12" s="6052"/>
      <c r="L12" s="6052"/>
      <c r="M12" s="6052"/>
      <c r="N12" s="6053"/>
      <c r="O12" s="6048"/>
      <c r="P12" s="6057">
        <f t="shared" si="0"/>
        <v>0</v>
      </c>
    </row>
    <row r="13" spans="2:16" hidden="1" x14ac:dyDescent="0.25">
      <c r="B13" s="4152" t="s">
        <v>1291</v>
      </c>
      <c r="C13" s="6059"/>
      <c r="D13" s="6047"/>
      <c r="E13" s="6048"/>
      <c r="F13" s="6049"/>
      <c r="G13" s="6050"/>
      <c r="H13" s="6051"/>
      <c r="I13" s="6051"/>
      <c r="J13" s="6052"/>
      <c r="K13" s="6052"/>
      <c r="L13" s="6052"/>
      <c r="M13" s="6052"/>
      <c r="N13" s="6053"/>
      <c r="O13" s="6048"/>
      <c r="P13" s="6057">
        <f t="shared" si="0"/>
        <v>0</v>
      </c>
    </row>
    <row r="14" spans="2:16" hidden="1" x14ac:dyDescent="0.25">
      <c r="B14" s="4152" t="s">
        <v>1267</v>
      </c>
      <c r="C14" s="6046"/>
      <c r="D14" s="6047"/>
      <c r="E14" s="6048"/>
      <c r="F14" s="6049"/>
      <c r="G14" s="6050"/>
      <c r="H14" s="6051"/>
      <c r="I14" s="6051"/>
      <c r="J14" s="6052"/>
      <c r="K14" s="6052"/>
      <c r="L14" s="6052"/>
      <c r="M14" s="6052"/>
      <c r="N14" s="6053"/>
      <c r="O14" s="6048"/>
      <c r="P14" s="6057">
        <f t="shared" si="0"/>
        <v>0</v>
      </c>
    </row>
    <row r="15" spans="2:16" x14ac:dyDescent="0.25">
      <c r="B15" s="4152" t="s">
        <v>1922</v>
      </c>
      <c r="C15" s="6046"/>
      <c r="D15" s="6047">
        <v>1</v>
      </c>
      <c r="E15" s="6048">
        <v>3</v>
      </c>
      <c r="F15" s="6049">
        <v>19</v>
      </c>
      <c r="G15" s="6050">
        <v>1</v>
      </c>
      <c r="H15" s="6051"/>
      <c r="I15" s="6051"/>
      <c r="J15" s="6052"/>
      <c r="K15" s="6052"/>
      <c r="L15" s="6052"/>
      <c r="M15" s="6052"/>
      <c r="N15" s="6053"/>
      <c r="O15" s="6048"/>
      <c r="P15" s="6057">
        <f t="shared" si="0"/>
        <v>1</v>
      </c>
    </row>
    <row r="16" spans="2:16" x14ac:dyDescent="0.25">
      <c r="B16" s="4152" t="s">
        <v>1893</v>
      </c>
      <c r="C16" s="6046"/>
      <c r="D16" s="6047">
        <v>15</v>
      </c>
      <c r="E16" s="6048">
        <v>23</v>
      </c>
      <c r="F16" s="6049">
        <v>211</v>
      </c>
      <c r="G16" s="6050">
        <v>8</v>
      </c>
      <c r="H16" s="6051"/>
      <c r="I16" s="6051"/>
      <c r="J16" s="6052">
        <v>7</v>
      </c>
      <c r="K16" s="6052"/>
      <c r="L16" s="6052"/>
      <c r="M16" s="6052"/>
      <c r="N16" s="6053"/>
      <c r="O16" s="6048"/>
      <c r="P16" s="6057">
        <f t="shared" si="0"/>
        <v>15</v>
      </c>
    </row>
    <row r="17" spans="2:16" hidden="1" x14ac:dyDescent="0.25">
      <c r="B17" s="4152" t="s">
        <v>1280</v>
      </c>
      <c r="C17" s="6046"/>
      <c r="D17" s="6047"/>
      <c r="E17" s="6048"/>
      <c r="F17" s="6049"/>
      <c r="G17" s="6050"/>
      <c r="H17" s="6051"/>
      <c r="I17" s="6051"/>
      <c r="J17" s="6052"/>
      <c r="K17" s="6052"/>
      <c r="L17" s="6052"/>
      <c r="M17" s="6052"/>
      <c r="N17" s="6053"/>
      <c r="O17" s="6048"/>
      <c r="P17" s="6057">
        <f t="shared" si="0"/>
        <v>0</v>
      </c>
    </row>
    <row r="18" spans="2:16" x14ac:dyDescent="0.25">
      <c r="B18" s="4152" t="s">
        <v>1894</v>
      </c>
      <c r="C18" s="6046"/>
      <c r="D18" s="6047">
        <v>2</v>
      </c>
      <c r="E18" s="6048">
        <v>1</v>
      </c>
      <c r="F18" s="6049">
        <v>23</v>
      </c>
      <c r="G18" s="6050">
        <v>1</v>
      </c>
      <c r="H18" s="6051"/>
      <c r="I18" s="6051"/>
      <c r="J18" s="6052"/>
      <c r="K18" s="6052"/>
      <c r="L18" s="6052"/>
      <c r="M18" s="6052">
        <v>1</v>
      </c>
      <c r="N18" s="6053"/>
      <c r="O18" s="6048"/>
      <c r="P18" s="6057">
        <f t="shared" si="0"/>
        <v>2</v>
      </c>
    </row>
    <row r="19" spans="2:16" hidden="1" x14ac:dyDescent="0.25">
      <c r="B19" s="6058" t="s">
        <v>2669</v>
      </c>
      <c r="C19" s="6046"/>
      <c r="D19" s="6047"/>
      <c r="E19" s="6048"/>
      <c r="F19" s="6049"/>
      <c r="G19" s="6050"/>
      <c r="H19" s="6051"/>
      <c r="I19" s="6051"/>
      <c r="J19" s="6052"/>
      <c r="K19" s="6052"/>
      <c r="L19" s="6052"/>
      <c r="M19" s="6052"/>
      <c r="N19" s="6053"/>
      <c r="O19" s="6048"/>
      <c r="P19" s="6057">
        <f t="shared" si="0"/>
        <v>0</v>
      </c>
    </row>
    <row r="20" spans="2:16" x14ac:dyDescent="0.25">
      <c r="B20" s="6058" t="s">
        <v>2670</v>
      </c>
      <c r="C20" s="6046"/>
      <c r="D20" s="6047">
        <v>4</v>
      </c>
      <c r="E20" s="6048">
        <v>7</v>
      </c>
      <c r="F20" s="6049">
        <v>30</v>
      </c>
      <c r="G20" s="6050">
        <v>4</v>
      </c>
      <c r="H20" s="6051"/>
      <c r="I20" s="6051"/>
      <c r="J20" s="6052"/>
      <c r="K20" s="6052"/>
      <c r="L20" s="6052"/>
      <c r="M20" s="6052"/>
      <c r="N20" s="6053"/>
      <c r="O20" s="6048"/>
      <c r="P20" s="6057">
        <f t="shared" si="0"/>
        <v>4</v>
      </c>
    </row>
    <row r="21" spans="2:16" hidden="1" x14ac:dyDescent="0.25">
      <c r="B21" s="6058" t="s">
        <v>2671</v>
      </c>
      <c r="C21" s="6046"/>
      <c r="D21" s="6047"/>
      <c r="E21" s="6048"/>
      <c r="F21" s="6049"/>
      <c r="G21" s="6050"/>
      <c r="H21" s="6051"/>
      <c r="I21" s="6051"/>
      <c r="J21" s="6052"/>
      <c r="K21" s="6052"/>
      <c r="L21" s="6052"/>
      <c r="M21" s="6052"/>
      <c r="N21" s="6053"/>
      <c r="O21" s="6048"/>
      <c r="P21" s="6057">
        <f t="shared" si="0"/>
        <v>0</v>
      </c>
    </row>
    <row r="22" spans="2:16" x14ac:dyDescent="0.25">
      <c r="B22" s="6058" t="s">
        <v>1268</v>
      </c>
      <c r="C22" s="6046"/>
      <c r="D22" s="6047">
        <v>2</v>
      </c>
      <c r="E22" s="6048">
        <v>2</v>
      </c>
      <c r="F22" s="6049">
        <v>27</v>
      </c>
      <c r="G22" s="6050">
        <v>2</v>
      </c>
      <c r="H22" s="6051"/>
      <c r="I22" s="6051"/>
      <c r="J22" s="6052"/>
      <c r="K22" s="6052"/>
      <c r="L22" s="6052"/>
      <c r="M22" s="6052"/>
      <c r="N22" s="6053"/>
      <c r="O22" s="6048"/>
      <c r="P22" s="6057">
        <f t="shared" si="0"/>
        <v>2</v>
      </c>
    </row>
    <row r="23" spans="2:16" hidden="1" x14ac:dyDescent="0.25">
      <c r="B23" s="6058" t="s">
        <v>2672</v>
      </c>
      <c r="C23" s="6046"/>
      <c r="D23" s="6047"/>
      <c r="E23" s="6048"/>
      <c r="F23" s="6049"/>
      <c r="G23" s="6050"/>
      <c r="H23" s="6051"/>
      <c r="I23" s="6051"/>
      <c r="J23" s="6052"/>
      <c r="K23" s="6052"/>
      <c r="L23" s="6052"/>
      <c r="M23" s="6052"/>
      <c r="N23" s="6053"/>
      <c r="O23" s="6048"/>
      <c r="P23" s="6057">
        <f t="shared" si="0"/>
        <v>0</v>
      </c>
    </row>
    <row r="24" spans="2:16" x14ac:dyDescent="0.25">
      <c r="B24" s="4152" t="s">
        <v>1924</v>
      </c>
      <c r="C24" s="6046"/>
      <c r="D24" s="6047">
        <v>45</v>
      </c>
      <c r="E24" s="6048">
        <v>67</v>
      </c>
      <c r="F24" s="6049">
        <v>496</v>
      </c>
      <c r="G24" s="6050">
        <v>13</v>
      </c>
      <c r="H24" s="6051"/>
      <c r="I24" s="6051"/>
      <c r="J24" s="6052">
        <v>1</v>
      </c>
      <c r="K24" s="6052"/>
      <c r="L24" s="6052"/>
      <c r="M24" s="6052"/>
      <c r="N24" s="6053">
        <v>6</v>
      </c>
      <c r="O24" s="6048">
        <v>25</v>
      </c>
      <c r="P24" s="6057">
        <f t="shared" si="0"/>
        <v>45</v>
      </c>
    </row>
    <row r="25" spans="2:16" hidden="1" x14ac:dyDescent="0.25">
      <c r="B25" s="4152" t="s">
        <v>1300</v>
      </c>
      <c r="C25" s="6046"/>
      <c r="D25" s="6047"/>
      <c r="E25" s="6048"/>
      <c r="F25" s="6049"/>
      <c r="G25" s="6050"/>
      <c r="H25" s="6051"/>
      <c r="I25" s="6051"/>
      <c r="J25" s="6052"/>
      <c r="K25" s="6052"/>
      <c r="L25" s="6052"/>
      <c r="M25" s="6052"/>
      <c r="N25" s="6053"/>
      <c r="O25" s="6048"/>
      <c r="P25" s="6057">
        <f t="shared" si="0"/>
        <v>0</v>
      </c>
    </row>
    <row r="26" spans="2:16" hidden="1" x14ac:dyDescent="0.25">
      <c r="B26" s="4152" t="s">
        <v>1269</v>
      </c>
      <c r="C26" s="6046"/>
      <c r="D26" s="6047"/>
      <c r="E26" s="6048"/>
      <c r="F26" s="6049"/>
      <c r="G26" s="6050"/>
      <c r="H26" s="6051"/>
      <c r="I26" s="6051"/>
      <c r="J26" s="6052"/>
      <c r="K26" s="6052"/>
      <c r="L26" s="6052"/>
      <c r="M26" s="6052"/>
      <c r="N26" s="6053"/>
      <c r="O26" s="6048"/>
      <c r="P26" s="6057">
        <f t="shared" si="0"/>
        <v>0</v>
      </c>
    </row>
    <row r="27" spans="2:16" x14ac:dyDescent="0.25">
      <c r="B27" s="4152" t="s">
        <v>2673</v>
      </c>
      <c r="C27" s="6046"/>
      <c r="D27" s="6047">
        <v>1</v>
      </c>
      <c r="E27" s="6048">
        <v>1</v>
      </c>
      <c r="F27" s="6049">
        <v>21</v>
      </c>
      <c r="G27" s="6050">
        <v>1</v>
      </c>
      <c r="H27" s="6051"/>
      <c r="I27" s="6051"/>
      <c r="J27" s="6052"/>
      <c r="K27" s="6052"/>
      <c r="L27" s="6052"/>
      <c r="M27" s="6052"/>
      <c r="N27" s="6053"/>
      <c r="O27" s="6048"/>
      <c r="P27" s="6057">
        <f t="shared" si="0"/>
        <v>1</v>
      </c>
    </row>
    <row r="28" spans="2:16" hidden="1" x14ac:dyDescent="0.25">
      <c r="B28" s="4152" t="s">
        <v>2674</v>
      </c>
      <c r="C28" s="6046"/>
      <c r="D28" s="6047"/>
      <c r="E28" s="6048"/>
      <c r="F28" s="6049"/>
      <c r="G28" s="6050"/>
      <c r="H28" s="6051"/>
      <c r="I28" s="6051"/>
      <c r="J28" s="6052"/>
      <c r="K28" s="6052"/>
      <c r="L28" s="6052"/>
      <c r="M28" s="6052"/>
      <c r="N28" s="6053"/>
      <c r="O28" s="6048"/>
      <c r="P28" s="6057">
        <f t="shared" si="0"/>
        <v>0</v>
      </c>
    </row>
    <row r="29" spans="2:16" hidden="1" x14ac:dyDescent="0.25">
      <c r="B29" s="6058" t="s">
        <v>1909</v>
      </c>
      <c r="C29" s="6046"/>
      <c r="D29" s="6047"/>
      <c r="E29" s="6048"/>
      <c r="F29" s="6049"/>
      <c r="G29" s="6050"/>
      <c r="H29" s="6051"/>
      <c r="I29" s="6051"/>
      <c r="J29" s="6052"/>
      <c r="K29" s="6052"/>
      <c r="L29" s="6052"/>
      <c r="M29" s="6052"/>
      <c r="N29" s="6053"/>
      <c r="O29" s="6048"/>
      <c r="P29" s="6057">
        <f t="shared" si="0"/>
        <v>0</v>
      </c>
    </row>
    <row r="30" spans="2:16" hidden="1" x14ac:dyDescent="0.25">
      <c r="B30" s="6058" t="s">
        <v>2675</v>
      </c>
      <c r="C30" s="6046"/>
      <c r="D30" s="6047"/>
      <c r="E30" s="6048"/>
      <c r="F30" s="6049"/>
      <c r="G30" s="6050"/>
      <c r="H30" s="6051"/>
      <c r="I30" s="6051"/>
      <c r="J30" s="6052"/>
      <c r="K30" s="6052"/>
      <c r="L30" s="6052"/>
      <c r="M30" s="6052"/>
      <c r="N30" s="6053"/>
      <c r="O30" s="6048"/>
      <c r="P30" s="6057">
        <f t="shared" si="0"/>
        <v>0</v>
      </c>
    </row>
    <row r="31" spans="2:16" hidden="1" x14ac:dyDescent="0.25">
      <c r="B31" s="6058" t="s">
        <v>1925</v>
      </c>
      <c r="C31" s="6046"/>
      <c r="D31" s="6047"/>
      <c r="E31" s="6048"/>
      <c r="F31" s="6049"/>
      <c r="G31" s="6050"/>
      <c r="H31" s="6051"/>
      <c r="I31" s="6051"/>
      <c r="J31" s="6052"/>
      <c r="K31" s="6052"/>
      <c r="L31" s="6052"/>
      <c r="M31" s="6052"/>
      <c r="N31" s="6053"/>
      <c r="O31" s="6048"/>
      <c r="P31" s="6057">
        <f t="shared" si="0"/>
        <v>0</v>
      </c>
    </row>
    <row r="32" spans="2:16" hidden="1" x14ac:dyDescent="0.25">
      <c r="B32" s="6058" t="s">
        <v>2676</v>
      </c>
      <c r="C32" s="6046"/>
      <c r="D32" s="6047"/>
      <c r="E32" s="6048"/>
      <c r="F32" s="6049"/>
      <c r="G32" s="6050"/>
      <c r="H32" s="6051"/>
      <c r="I32" s="6051"/>
      <c r="J32" s="6052"/>
      <c r="K32" s="6052"/>
      <c r="L32" s="6052"/>
      <c r="M32" s="6052"/>
      <c r="N32" s="6053"/>
      <c r="O32" s="6048"/>
      <c r="P32" s="6057">
        <f t="shared" si="0"/>
        <v>0</v>
      </c>
    </row>
    <row r="33" spans="2:16" hidden="1" x14ac:dyDescent="0.25">
      <c r="B33" s="6058" t="s">
        <v>1926</v>
      </c>
      <c r="C33" s="6046"/>
      <c r="D33" s="6047"/>
      <c r="E33" s="6048"/>
      <c r="F33" s="6049"/>
      <c r="G33" s="6050"/>
      <c r="H33" s="6051"/>
      <c r="I33" s="6051"/>
      <c r="J33" s="6052"/>
      <c r="K33" s="6052"/>
      <c r="L33" s="6052"/>
      <c r="M33" s="6052"/>
      <c r="N33" s="6053"/>
      <c r="O33" s="6048"/>
      <c r="P33" s="6057">
        <f t="shared" si="0"/>
        <v>0</v>
      </c>
    </row>
    <row r="34" spans="2:16" hidden="1" x14ac:dyDescent="0.25">
      <c r="B34" s="6058" t="s">
        <v>2677</v>
      </c>
      <c r="C34" s="6046"/>
      <c r="D34" s="6047"/>
      <c r="E34" s="6048"/>
      <c r="F34" s="6049"/>
      <c r="G34" s="6050"/>
      <c r="H34" s="6051"/>
      <c r="I34" s="6051"/>
      <c r="J34" s="6052"/>
      <c r="K34" s="6052"/>
      <c r="L34" s="6052"/>
      <c r="M34" s="6052"/>
      <c r="N34" s="6053"/>
      <c r="O34" s="6048"/>
      <c r="P34" s="6057">
        <f t="shared" si="0"/>
        <v>0</v>
      </c>
    </row>
    <row r="35" spans="2:16" x14ac:dyDescent="0.25">
      <c r="B35" s="6058" t="s">
        <v>1270</v>
      </c>
      <c r="C35" s="6046"/>
      <c r="D35" s="6047">
        <v>1</v>
      </c>
      <c r="E35" s="6048">
        <v>3</v>
      </c>
      <c r="F35" s="6049">
        <v>15</v>
      </c>
      <c r="G35" s="6050">
        <v>1</v>
      </c>
      <c r="H35" s="6051"/>
      <c r="I35" s="6051"/>
      <c r="J35" s="6052"/>
      <c r="K35" s="6052"/>
      <c r="L35" s="6052"/>
      <c r="M35" s="6052"/>
      <c r="N35" s="6053"/>
      <c r="O35" s="6048"/>
      <c r="P35" s="6057">
        <f t="shared" si="0"/>
        <v>1</v>
      </c>
    </row>
    <row r="36" spans="2:16" x14ac:dyDescent="0.25">
      <c r="B36" s="6058" t="s">
        <v>1927</v>
      </c>
      <c r="C36" s="6046"/>
      <c r="D36" s="6047">
        <v>1</v>
      </c>
      <c r="E36" s="6048">
        <v>2</v>
      </c>
      <c r="F36" s="6049">
        <v>40</v>
      </c>
      <c r="G36" s="6050">
        <v>1</v>
      </c>
      <c r="H36" s="6051"/>
      <c r="I36" s="6051"/>
      <c r="J36" s="6052"/>
      <c r="K36" s="6052"/>
      <c r="L36" s="6052"/>
      <c r="M36" s="6052"/>
      <c r="N36" s="6053"/>
      <c r="O36" s="6048"/>
      <c r="P36" s="6057">
        <f t="shared" si="0"/>
        <v>1</v>
      </c>
    </row>
    <row r="37" spans="2:16" hidden="1" x14ac:dyDescent="0.25">
      <c r="B37" s="4152" t="s">
        <v>2678</v>
      </c>
      <c r="C37" s="6046"/>
      <c r="D37" s="6047"/>
      <c r="E37" s="6048"/>
      <c r="F37" s="6049"/>
      <c r="G37" s="6050"/>
      <c r="H37" s="6051"/>
      <c r="I37" s="6051"/>
      <c r="J37" s="6052"/>
      <c r="K37" s="6052"/>
      <c r="L37" s="6052"/>
      <c r="M37" s="6052"/>
      <c r="N37" s="6053"/>
      <c r="O37" s="6048"/>
      <c r="P37" s="6057">
        <f t="shared" si="0"/>
        <v>0</v>
      </c>
    </row>
    <row r="38" spans="2:16" hidden="1" x14ac:dyDescent="0.25">
      <c r="B38" s="4152" t="s">
        <v>1296</v>
      </c>
      <c r="C38" s="6046"/>
      <c r="D38" s="6047"/>
      <c r="E38" s="6048"/>
      <c r="F38" s="6049"/>
      <c r="G38" s="6050"/>
      <c r="H38" s="6051"/>
      <c r="I38" s="6051"/>
      <c r="J38" s="6052"/>
      <c r="K38" s="6052"/>
      <c r="L38" s="6052"/>
      <c r="M38" s="6052"/>
      <c r="N38" s="6053"/>
      <c r="O38" s="6048"/>
      <c r="P38" s="6057">
        <f t="shared" si="0"/>
        <v>0</v>
      </c>
    </row>
    <row r="39" spans="2:16" hidden="1" x14ac:dyDescent="0.25">
      <c r="B39" s="4152" t="s">
        <v>2679</v>
      </c>
      <c r="C39" s="6046"/>
      <c r="D39" s="6047"/>
      <c r="E39" s="6048"/>
      <c r="F39" s="6049"/>
      <c r="G39" s="6050"/>
      <c r="H39" s="6051"/>
      <c r="I39" s="6051"/>
      <c r="J39" s="6052"/>
      <c r="K39" s="6052"/>
      <c r="L39" s="6052"/>
      <c r="M39" s="6052"/>
      <c r="N39" s="6053"/>
      <c r="O39" s="6048"/>
      <c r="P39" s="6057">
        <f t="shared" si="0"/>
        <v>0</v>
      </c>
    </row>
    <row r="40" spans="2:16" hidden="1" x14ac:dyDescent="0.25">
      <c r="B40" s="4152" t="s">
        <v>2680</v>
      </c>
      <c r="C40" s="6046"/>
      <c r="D40" s="6047"/>
      <c r="E40" s="6048"/>
      <c r="F40" s="6049"/>
      <c r="G40" s="6050"/>
      <c r="H40" s="6051"/>
      <c r="I40" s="6051"/>
      <c r="J40" s="6052"/>
      <c r="K40" s="6052"/>
      <c r="L40" s="6052"/>
      <c r="M40" s="6052"/>
      <c r="N40" s="6053"/>
      <c r="O40" s="6048"/>
      <c r="P40" s="6057">
        <f t="shared" si="0"/>
        <v>0</v>
      </c>
    </row>
    <row r="41" spans="2:16" hidden="1" x14ac:dyDescent="0.25">
      <c r="B41" s="4152" t="s">
        <v>2681</v>
      </c>
      <c r="C41" s="6046"/>
      <c r="D41" s="6047"/>
      <c r="E41" s="6048"/>
      <c r="F41" s="6049"/>
      <c r="G41" s="6050"/>
      <c r="H41" s="6051"/>
      <c r="I41" s="6051"/>
      <c r="J41" s="6052"/>
      <c r="K41" s="6052"/>
      <c r="L41" s="6052"/>
      <c r="M41" s="6052"/>
      <c r="N41" s="6053"/>
      <c r="O41" s="6048"/>
      <c r="P41" s="6057">
        <f t="shared" si="0"/>
        <v>0</v>
      </c>
    </row>
    <row r="42" spans="2:16" x14ac:dyDescent="0.25">
      <c r="B42" s="6058" t="s">
        <v>2682</v>
      </c>
      <c r="C42" s="6046">
        <v>1</v>
      </c>
      <c r="D42" s="6047">
        <v>1</v>
      </c>
      <c r="E42" s="6048">
        <v>2</v>
      </c>
      <c r="F42" s="6049">
        <v>9</v>
      </c>
      <c r="G42" s="6050"/>
      <c r="H42" s="6051"/>
      <c r="I42" s="6051"/>
      <c r="J42" s="6052"/>
      <c r="K42" s="6052"/>
      <c r="L42" s="6052"/>
      <c r="M42" s="6052"/>
      <c r="N42" s="6053"/>
      <c r="O42" s="6048"/>
      <c r="P42" s="6057">
        <f>SUM(G42:O42)</f>
        <v>0</v>
      </c>
    </row>
    <row r="43" spans="2:16" hidden="1" x14ac:dyDescent="0.25">
      <c r="B43" s="4152" t="s">
        <v>2683</v>
      </c>
      <c r="C43" s="6046"/>
      <c r="D43" s="6047"/>
      <c r="E43" s="6048"/>
      <c r="F43" s="6049"/>
      <c r="G43" s="6050"/>
      <c r="H43" s="6051"/>
      <c r="I43" s="6051"/>
      <c r="J43" s="6052"/>
      <c r="K43" s="6052"/>
      <c r="L43" s="6052"/>
      <c r="M43" s="6052"/>
      <c r="N43" s="6053"/>
      <c r="O43" s="6048"/>
      <c r="P43" s="6057">
        <f t="shared" si="0"/>
        <v>0</v>
      </c>
    </row>
    <row r="44" spans="2:16" x14ac:dyDescent="0.25">
      <c r="B44" s="4152" t="s">
        <v>1895</v>
      </c>
      <c r="C44" s="6046">
        <v>1</v>
      </c>
      <c r="D44" s="6047">
        <v>64</v>
      </c>
      <c r="E44" s="6048">
        <v>138</v>
      </c>
      <c r="F44" s="6049">
        <v>1506</v>
      </c>
      <c r="G44" s="6050">
        <v>39</v>
      </c>
      <c r="H44" s="6051"/>
      <c r="I44" s="6051">
        <v>6</v>
      </c>
      <c r="J44" s="6052">
        <v>12</v>
      </c>
      <c r="K44" s="6052"/>
      <c r="L44" s="6052">
        <v>3</v>
      </c>
      <c r="M44" s="6052"/>
      <c r="N44" s="6053">
        <v>3</v>
      </c>
      <c r="O44" s="6048"/>
      <c r="P44" s="6057">
        <f t="shared" si="0"/>
        <v>63</v>
      </c>
    </row>
    <row r="45" spans="2:16" hidden="1" x14ac:dyDescent="0.25">
      <c r="B45" s="4152" t="s">
        <v>2684</v>
      </c>
      <c r="C45" s="6046"/>
      <c r="D45" s="6047"/>
      <c r="E45" s="6048"/>
      <c r="F45" s="6049"/>
      <c r="G45" s="6050"/>
      <c r="H45" s="6051"/>
      <c r="I45" s="6051"/>
      <c r="J45" s="6052"/>
      <c r="K45" s="6052"/>
      <c r="L45" s="6052"/>
      <c r="M45" s="6052"/>
      <c r="N45" s="6053"/>
      <c r="O45" s="6048"/>
      <c r="P45" s="6057">
        <f t="shared" si="0"/>
        <v>0</v>
      </c>
    </row>
    <row r="46" spans="2:16" x14ac:dyDescent="0.25">
      <c r="B46" s="4152" t="s">
        <v>1896</v>
      </c>
      <c r="C46" s="6046"/>
      <c r="D46" s="6047">
        <v>28</v>
      </c>
      <c r="E46" s="6048">
        <v>35</v>
      </c>
      <c r="F46" s="6049">
        <v>201</v>
      </c>
      <c r="G46" s="6050">
        <v>16</v>
      </c>
      <c r="H46" s="6051"/>
      <c r="I46" s="6051"/>
      <c r="J46" s="6052">
        <v>12</v>
      </c>
      <c r="K46" s="6052"/>
      <c r="L46" s="6052"/>
      <c r="M46" s="6052"/>
      <c r="N46" s="6053"/>
      <c r="O46" s="6048"/>
      <c r="P46" s="6057">
        <f t="shared" si="0"/>
        <v>28</v>
      </c>
    </row>
    <row r="47" spans="2:16" x14ac:dyDescent="0.25">
      <c r="B47" s="4152" t="s">
        <v>1285</v>
      </c>
      <c r="C47" s="6046"/>
      <c r="D47" s="6056">
        <v>5</v>
      </c>
      <c r="E47" s="6048">
        <v>14</v>
      </c>
      <c r="F47" s="6049">
        <v>85</v>
      </c>
      <c r="G47" s="6050">
        <v>1</v>
      </c>
      <c r="H47" s="6051"/>
      <c r="I47" s="6051"/>
      <c r="J47" s="6052">
        <v>1</v>
      </c>
      <c r="K47" s="6052"/>
      <c r="L47" s="6052"/>
      <c r="M47" s="6052"/>
      <c r="N47" s="6053">
        <v>3</v>
      </c>
      <c r="O47" s="6048"/>
      <c r="P47" s="6057">
        <f t="shared" si="0"/>
        <v>5</v>
      </c>
    </row>
    <row r="48" spans="2:16" hidden="1" x14ac:dyDescent="0.25">
      <c r="B48" s="4152" t="s">
        <v>2685</v>
      </c>
      <c r="C48" s="6046"/>
      <c r="D48" s="6047"/>
      <c r="E48" s="6048"/>
      <c r="F48" s="6049"/>
      <c r="G48" s="6050"/>
      <c r="H48" s="6051"/>
      <c r="I48" s="6051"/>
      <c r="J48" s="6052"/>
      <c r="K48" s="6052"/>
      <c r="L48" s="6052"/>
      <c r="M48" s="6052"/>
      <c r="N48" s="6053"/>
      <c r="O48" s="6048"/>
      <c r="P48" s="6057">
        <f t="shared" si="0"/>
        <v>0</v>
      </c>
    </row>
    <row r="49" spans="2:16" hidden="1" x14ac:dyDescent="0.25">
      <c r="B49" s="4152" t="s">
        <v>1272</v>
      </c>
      <c r="C49" s="6046"/>
      <c r="D49" s="6047"/>
      <c r="E49" s="6048"/>
      <c r="F49" s="6049"/>
      <c r="G49" s="6050"/>
      <c r="H49" s="6051"/>
      <c r="I49" s="6051"/>
      <c r="J49" s="6052"/>
      <c r="K49" s="6052"/>
      <c r="L49" s="6052"/>
      <c r="M49" s="6052"/>
      <c r="N49" s="6053"/>
      <c r="O49" s="6048"/>
      <c r="P49" s="6057">
        <f t="shared" si="0"/>
        <v>0</v>
      </c>
    </row>
    <row r="50" spans="2:16" hidden="1" x14ac:dyDescent="0.25">
      <c r="B50" s="4152" t="s">
        <v>2686</v>
      </c>
      <c r="C50" s="6046"/>
      <c r="D50" s="6047"/>
      <c r="E50" s="6048"/>
      <c r="F50" s="6049"/>
      <c r="G50" s="6050"/>
      <c r="H50" s="6051"/>
      <c r="I50" s="6051"/>
      <c r="J50" s="6052"/>
      <c r="K50" s="6052"/>
      <c r="L50" s="6052"/>
      <c r="M50" s="6052"/>
      <c r="N50" s="6053"/>
      <c r="O50" s="6048"/>
      <c r="P50" s="6057">
        <f t="shared" si="0"/>
        <v>0</v>
      </c>
    </row>
    <row r="51" spans="2:16" hidden="1" x14ac:dyDescent="0.25">
      <c r="B51" s="4152" t="s">
        <v>2687</v>
      </c>
      <c r="C51" s="6046"/>
      <c r="D51" s="6047"/>
      <c r="E51" s="6048"/>
      <c r="F51" s="6049"/>
      <c r="G51" s="6050"/>
      <c r="H51" s="6051"/>
      <c r="I51" s="6051"/>
      <c r="J51" s="6052"/>
      <c r="K51" s="6052"/>
      <c r="L51" s="6052"/>
      <c r="M51" s="6052"/>
      <c r="N51" s="6053"/>
      <c r="O51" s="6048"/>
      <c r="P51" s="6057">
        <f t="shared" si="0"/>
        <v>0</v>
      </c>
    </row>
    <row r="52" spans="2:16" hidden="1" x14ac:dyDescent="0.25">
      <c r="B52" s="4152" t="s">
        <v>1290</v>
      </c>
      <c r="C52" s="6046"/>
      <c r="D52" s="6047"/>
      <c r="E52" s="6048"/>
      <c r="F52" s="6049"/>
      <c r="G52" s="6050"/>
      <c r="H52" s="6051"/>
      <c r="I52" s="6051"/>
      <c r="J52" s="6052"/>
      <c r="K52" s="6052"/>
      <c r="L52" s="6052"/>
      <c r="M52" s="6052"/>
      <c r="N52" s="6053"/>
      <c r="O52" s="6048"/>
      <c r="P52" s="6057">
        <f t="shared" si="0"/>
        <v>0</v>
      </c>
    </row>
    <row r="53" spans="2:16" x14ac:dyDescent="0.25">
      <c r="B53" s="6058" t="s">
        <v>1929</v>
      </c>
      <c r="C53" s="6046"/>
      <c r="D53" s="6047">
        <v>3</v>
      </c>
      <c r="E53" s="6048">
        <v>15</v>
      </c>
      <c r="F53" s="6049">
        <v>87</v>
      </c>
      <c r="G53" s="6050">
        <v>3</v>
      </c>
      <c r="H53" s="6051"/>
      <c r="I53" s="6051"/>
      <c r="J53" s="6052"/>
      <c r="K53" s="6052"/>
      <c r="L53" s="6052"/>
      <c r="M53" s="6052"/>
      <c r="N53" s="6053"/>
      <c r="O53" s="6048"/>
      <c r="P53" s="6057">
        <f t="shared" si="0"/>
        <v>3</v>
      </c>
    </row>
    <row r="54" spans="2:16" hidden="1" x14ac:dyDescent="0.25">
      <c r="B54" s="6058" t="s">
        <v>1295</v>
      </c>
      <c r="C54" s="6046"/>
      <c r="D54" s="6047"/>
      <c r="E54" s="6048"/>
      <c r="F54" s="6049"/>
      <c r="G54" s="6050"/>
      <c r="H54" s="6051"/>
      <c r="I54" s="6051"/>
      <c r="J54" s="6052"/>
      <c r="K54" s="6052"/>
      <c r="L54" s="6052"/>
      <c r="M54" s="6052"/>
      <c r="N54" s="6053"/>
      <c r="O54" s="6048"/>
      <c r="P54" s="6057">
        <f t="shared" si="0"/>
        <v>0</v>
      </c>
    </row>
    <row r="55" spans="2:16" hidden="1" x14ac:dyDescent="0.25">
      <c r="B55" s="6058" t="s">
        <v>2688</v>
      </c>
      <c r="C55" s="6046"/>
      <c r="D55" s="6047"/>
      <c r="E55" s="6048"/>
      <c r="F55" s="6049"/>
      <c r="G55" s="6050"/>
      <c r="H55" s="6051"/>
      <c r="I55" s="6051"/>
      <c r="J55" s="6052"/>
      <c r="K55" s="6052"/>
      <c r="L55" s="6052"/>
      <c r="M55" s="6052"/>
      <c r="N55" s="6053"/>
      <c r="O55" s="6048"/>
      <c r="P55" s="6057">
        <f t="shared" si="0"/>
        <v>0</v>
      </c>
    </row>
    <row r="56" spans="2:16" hidden="1" x14ac:dyDescent="0.25">
      <c r="B56" s="6058" t="s">
        <v>2689</v>
      </c>
      <c r="C56" s="6046"/>
      <c r="D56" s="6047"/>
      <c r="E56" s="6048"/>
      <c r="F56" s="6049"/>
      <c r="G56" s="6050"/>
      <c r="H56" s="6051"/>
      <c r="I56" s="6051"/>
      <c r="J56" s="6052"/>
      <c r="K56" s="6052"/>
      <c r="L56" s="6052"/>
      <c r="M56" s="6052"/>
      <c r="N56" s="6053"/>
      <c r="O56" s="6048"/>
      <c r="P56" s="6057">
        <f t="shared" si="0"/>
        <v>0</v>
      </c>
    </row>
    <row r="57" spans="2:16" x14ac:dyDescent="0.25">
      <c r="B57" s="6058" t="s">
        <v>1298</v>
      </c>
      <c r="C57" s="6046"/>
      <c r="D57" s="6047">
        <v>41</v>
      </c>
      <c r="E57" s="6048">
        <v>43</v>
      </c>
      <c r="F57" s="6049">
        <v>282</v>
      </c>
      <c r="G57" s="6050">
        <v>24</v>
      </c>
      <c r="H57" s="6051"/>
      <c r="I57" s="6051"/>
      <c r="J57" s="6052"/>
      <c r="K57" s="6052"/>
      <c r="L57" s="6052"/>
      <c r="M57" s="6052"/>
      <c r="N57" s="6053">
        <v>17</v>
      </c>
      <c r="O57" s="6048"/>
      <c r="P57" s="6057">
        <f t="shared" si="0"/>
        <v>41</v>
      </c>
    </row>
    <row r="58" spans="2:16" hidden="1" x14ac:dyDescent="0.25">
      <c r="B58" s="6058" t="s">
        <v>1930</v>
      </c>
      <c r="C58" s="6046"/>
      <c r="D58" s="6047"/>
      <c r="E58" s="6048"/>
      <c r="F58" s="6049"/>
      <c r="G58" s="6050"/>
      <c r="H58" s="6051"/>
      <c r="I58" s="6051"/>
      <c r="J58" s="6052"/>
      <c r="K58" s="6052"/>
      <c r="L58" s="6052"/>
      <c r="M58" s="6052"/>
      <c r="N58" s="6053"/>
      <c r="O58" s="6048"/>
      <c r="P58" s="6057">
        <f t="shared" si="0"/>
        <v>0</v>
      </c>
    </row>
    <row r="59" spans="2:16" hidden="1" x14ac:dyDescent="0.25">
      <c r="B59" s="6058" t="s">
        <v>1910</v>
      </c>
      <c r="C59" s="6046"/>
      <c r="D59" s="6047"/>
      <c r="E59" s="6048"/>
      <c r="F59" s="6049"/>
      <c r="G59" s="6050"/>
      <c r="H59" s="6051"/>
      <c r="I59" s="6051"/>
      <c r="J59" s="6052"/>
      <c r="K59" s="6052"/>
      <c r="L59" s="6052"/>
      <c r="M59" s="6052"/>
      <c r="N59" s="6053"/>
      <c r="O59" s="6048"/>
      <c r="P59" s="6057">
        <f t="shared" si="0"/>
        <v>0</v>
      </c>
    </row>
    <row r="60" spans="2:16" hidden="1" x14ac:dyDescent="0.25">
      <c r="B60" s="4152" t="s">
        <v>2690</v>
      </c>
      <c r="C60" s="6060"/>
      <c r="D60" s="6061"/>
      <c r="E60" s="6062"/>
      <c r="F60" s="6049"/>
      <c r="G60" s="6050"/>
      <c r="H60" s="6051"/>
      <c r="I60" s="6051"/>
      <c r="J60" s="6052"/>
      <c r="K60" s="6052"/>
      <c r="L60" s="6052"/>
      <c r="M60" s="6052"/>
      <c r="N60" s="6053"/>
      <c r="O60" s="6048"/>
      <c r="P60" s="6057">
        <f t="shared" si="0"/>
        <v>0</v>
      </c>
    </row>
    <row r="61" spans="2:16" x14ac:dyDescent="0.25">
      <c r="B61" s="4152" t="s">
        <v>1931</v>
      </c>
      <c r="C61" s="6046"/>
      <c r="D61" s="6047">
        <v>7</v>
      </c>
      <c r="E61" s="6048">
        <v>13</v>
      </c>
      <c r="F61" s="6049">
        <v>141</v>
      </c>
      <c r="G61" s="6050"/>
      <c r="H61" s="6051"/>
      <c r="I61" s="6051"/>
      <c r="J61" s="6052">
        <v>7</v>
      </c>
      <c r="K61" s="6052"/>
      <c r="L61" s="6052"/>
      <c r="M61" s="6052"/>
      <c r="N61" s="6053"/>
      <c r="O61" s="6048"/>
      <c r="P61" s="6057">
        <f t="shared" si="0"/>
        <v>7</v>
      </c>
    </row>
    <row r="62" spans="2:16" x14ac:dyDescent="0.25">
      <c r="B62" s="4152" t="s">
        <v>1304</v>
      </c>
      <c r="C62" s="6046"/>
      <c r="D62" s="6063">
        <v>20</v>
      </c>
      <c r="E62" s="6048">
        <v>39</v>
      </c>
      <c r="F62" s="6049">
        <v>296</v>
      </c>
      <c r="G62" s="6050">
        <v>17</v>
      </c>
      <c r="H62" s="6051"/>
      <c r="I62" s="6051"/>
      <c r="J62" s="6052"/>
      <c r="K62" s="6052"/>
      <c r="L62" s="6052"/>
      <c r="M62" s="6052"/>
      <c r="N62" s="6053">
        <v>3</v>
      </c>
      <c r="O62" s="6048"/>
      <c r="P62" s="6057">
        <f t="shared" si="0"/>
        <v>20</v>
      </c>
    </row>
    <row r="63" spans="2:16" x14ac:dyDescent="0.25">
      <c r="B63" s="4152" t="s">
        <v>1932</v>
      </c>
      <c r="C63" s="6046"/>
      <c r="D63" s="6047">
        <v>18</v>
      </c>
      <c r="E63" s="6048">
        <v>30</v>
      </c>
      <c r="F63" s="6049">
        <v>333</v>
      </c>
      <c r="G63" s="6050">
        <v>15</v>
      </c>
      <c r="H63" s="6051"/>
      <c r="I63" s="6051"/>
      <c r="J63" s="6052">
        <v>1</v>
      </c>
      <c r="K63" s="6052"/>
      <c r="L63" s="6052"/>
      <c r="M63" s="6052"/>
      <c r="N63" s="6053">
        <v>2</v>
      </c>
      <c r="O63" s="6048"/>
      <c r="P63" s="6057">
        <f t="shared" si="0"/>
        <v>18</v>
      </c>
    </row>
    <row r="64" spans="2:16" x14ac:dyDescent="0.25">
      <c r="B64" s="4152" t="s">
        <v>2691</v>
      </c>
      <c r="C64" s="6046"/>
      <c r="D64" s="6047">
        <v>1</v>
      </c>
      <c r="E64" s="6048">
        <v>1</v>
      </c>
      <c r="F64" s="6049">
        <v>5</v>
      </c>
      <c r="G64" s="6050">
        <v>1</v>
      </c>
      <c r="H64" s="6051"/>
      <c r="I64" s="6051"/>
      <c r="J64" s="6052"/>
      <c r="K64" s="6052"/>
      <c r="L64" s="6052"/>
      <c r="M64" s="6052"/>
      <c r="N64" s="6053"/>
      <c r="O64" s="6048"/>
      <c r="P64" s="6057">
        <f>SUM(G64:O64)</f>
        <v>1</v>
      </c>
    </row>
    <row r="65" spans="2:16" hidden="1" x14ac:dyDescent="0.25">
      <c r="B65" s="4152" t="s">
        <v>2692</v>
      </c>
      <c r="C65" s="6046"/>
      <c r="D65" s="6047"/>
      <c r="E65" s="6048"/>
      <c r="F65" s="6049"/>
      <c r="G65" s="6050"/>
      <c r="H65" s="6051"/>
      <c r="I65" s="6051"/>
      <c r="J65" s="6052"/>
      <c r="K65" s="6052"/>
      <c r="L65" s="6052"/>
      <c r="M65" s="6052"/>
      <c r="N65" s="6053"/>
      <c r="O65" s="6048"/>
      <c r="P65" s="6057">
        <f t="shared" si="0"/>
        <v>0</v>
      </c>
    </row>
    <row r="66" spans="2:16" x14ac:dyDescent="0.25">
      <c r="B66" s="4152" t="s">
        <v>1911</v>
      </c>
      <c r="C66" s="6046"/>
      <c r="D66" s="6047"/>
      <c r="E66" s="6048">
        <v>2</v>
      </c>
      <c r="F66" s="6049">
        <v>6</v>
      </c>
      <c r="G66" s="6050">
        <v>2</v>
      </c>
      <c r="H66" s="6051"/>
      <c r="I66" s="6051"/>
      <c r="J66" s="6052"/>
      <c r="K66" s="6052"/>
      <c r="L66" s="6052"/>
      <c r="M66" s="6052"/>
      <c r="N66" s="6053"/>
      <c r="O66" s="6048"/>
      <c r="P66" s="6057">
        <f t="shared" si="0"/>
        <v>2</v>
      </c>
    </row>
    <row r="67" spans="2:16" hidden="1" x14ac:dyDescent="0.25">
      <c r="B67" s="4152" t="s">
        <v>2693</v>
      </c>
      <c r="C67" s="6046"/>
      <c r="D67" s="6047"/>
      <c r="E67" s="6048"/>
      <c r="F67" s="6049"/>
      <c r="G67" s="6050"/>
      <c r="H67" s="6051"/>
      <c r="I67" s="6051"/>
      <c r="J67" s="6052"/>
      <c r="K67" s="6052"/>
      <c r="L67" s="6052"/>
      <c r="M67" s="6052"/>
      <c r="N67" s="6053"/>
      <c r="O67" s="6048"/>
      <c r="P67" s="6057">
        <f t="shared" si="0"/>
        <v>0</v>
      </c>
    </row>
    <row r="68" spans="2:16" hidden="1" x14ac:dyDescent="0.25">
      <c r="B68" s="4152" t="s">
        <v>1933</v>
      </c>
      <c r="C68" s="6046"/>
      <c r="D68" s="6047"/>
      <c r="E68" s="6048"/>
      <c r="F68" s="6049"/>
      <c r="G68" s="6050"/>
      <c r="H68" s="6051"/>
      <c r="I68" s="6051"/>
      <c r="J68" s="6052"/>
      <c r="K68" s="6052"/>
      <c r="L68" s="6052"/>
      <c r="M68" s="6052"/>
      <c r="N68" s="6053"/>
      <c r="O68" s="6048"/>
      <c r="P68" s="6057">
        <f t="shared" si="0"/>
        <v>0</v>
      </c>
    </row>
    <row r="69" spans="2:16" hidden="1" x14ac:dyDescent="0.25">
      <c r="B69" s="4152" t="s">
        <v>2694</v>
      </c>
      <c r="C69" s="6046"/>
      <c r="D69" s="6047"/>
      <c r="E69" s="6048"/>
      <c r="F69" s="6049"/>
      <c r="G69" s="6050"/>
      <c r="H69" s="6051"/>
      <c r="I69" s="6051"/>
      <c r="J69" s="6052"/>
      <c r="K69" s="6052"/>
      <c r="L69" s="6052"/>
      <c r="M69" s="6052"/>
      <c r="N69" s="6053"/>
      <c r="O69" s="6048"/>
      <c r="P69" s="6057">
        <f t="shared" si="0"/>
        <v>0</v>
      </c>
    </row>
    <row r="70" spans="2:16" hidden="1" x14ac:dyDescent="0.25">
      <c r="B70" s="4152" t="s">
        <v>1273</v>
      </c>
      <c r="C70" s="6046"/>
      <c r="D70" s="6047"/>
      <c r="E70" s="6048"/>
      <c r="F70" s="6049"/>
      <c r="G70" s="6050"/>
      <c r="H70" s="6051"/>
      <c r="I70" s="6051"/>
      <c r="J70" s="6052"/>
      <c r="K70" s="6052"/>
      <c r="L70" s="6052"/>
      <c r="M70" s="6052"/>
      <c r="N70" s="6053"/>
      <c r="O70" s="6048"/>
      <c r="P70" s="6057">
        <f t="shared" si="0"/>
        <v>0</v>
      </c>
    </row>
    <row r="71" spans="2:16" hidden="1" x14ac:dyDescent="0.25">
      <c r="B71" s="4152" t="s">
        <v>1293</v>
      </c>
      <c r="C71" s="6046"/>
      <c r="D71" s="6047"/>
      <c r="E71" s="6048"/>
      <c r="F71" s="6049"/>
      <c r="G71" s="6050"/>
      <c r="H71" s="6051"/>
      <c r="I71" s="6051"/>
      <c r="J71" s="6052"/>
      <c r="K71" s="6052"/>
      <c r="L71" s="6052"/>
      <c r="M71" s="6052"/>
      <c r="N71" s="6053"/>
      <c r="O71" s="6048"/>
      <c r="P71" s="6057">
        <f t="shared" si="0"/>
        <v>0</v>
      </c>
    </row>
    <row r="72" spans="2:16" x14ac:dyDescent="0.25">
      <c r="B72" s="6058" t="s">
        <v>2695</v>
      </c>
      <c r="C72" s="6046"/>
      <c r="D72" s="6047">
        <v>1</v>
      </c>
      <c r="E72" s="6048">
        <v>10</v>
      </c>
      <c r="F72" s="6049">
        <v>109</v>
      </c>
      <c r="G72" s="6050"/>
      <c r="H72" s="6051"/>
      <c r="I72" s="6051"/>
      <c r="J72" s="6052"/>
      <c r="K72" s="6052"/>
      <c r="L72" s="6052"/>
      <c r="M72" s="6052"/>
      <c r="N72" s="6053">
        <v>1</v>
      </c>
      <c r="O72" s="6048"/>
      <c r="P72" s="6057">
        <f t="shared" si="0"/>
        <v>1</v>
      </c>
    </row>
    <row r="73" spans="2:16" x14ac:dyDescent="0.25">
      <c r="B73" s="6058" t="s">
        <v>1897</v>
      </c>
      <c r="C73" s="6046">
        <v>2</v>
      </c>
      <c r="D73" s="6047">
        <v>2</v>
      </c>
      <c r="E73" s="6048">
        <v>9</v>
      </c>
      <c r="F73" s="6049">
        <v>154</v>
      </c>
      <c r="G73" s="6050"/>
      <c r="H73" s="6051"/>
      <c r="I73" s="6051"/>
      <c r="J73" s="6052"/>
      <c r="K73" s="6052"/>
      <c r="L73" s="6052"/>
      <c r="M73" s="6052"/>
      <c r="N73" s="6053">
        <v>1</v>
      </c>
      <c r="O73" s="6048"/>
      <c r="P73" s="6057">
        <f t="shared" ref="P73:P116" si="1">SUM(G73:O73)</f>
        <v>1</v>
      </c>
    </row>
    <row r="74" spans="2:16" hidden="1" x14ac:dyDescent="0.25">
      <c r="B74" s="4152" t="s">
        <v>2696</v>
      </c>
      <c r="C74" s="6046"/>
      <c r="D74" s="6047"/>
      <c r="E74" s="6048"/>
      <c r="F74" s="6049"/>
      <c r="G74" s="6050"/>
      <c r="H74" s="6051"/>
      <c r="I74" s="6051"/>
      <c r="J74" s="6052"/>
      <c r="K74" s="6052"/>
      <c r="L74" s="6052"/>
      <c r="M74" s="6052"/>
      <c r="N74" s="6053"/>
      <c r="O74" s="6048"/>
      <c r="P74" s="6057">
        <f t="shared" si="1"/>
        <v>0</v>
      </c>
    </row>
    <row r="75" spans="2:16" hidden="1" x14ac:dyDescent="0.25">
      <c r="B75" s="4152" t="s">
        <v>2697</v>
      </c>
      <c r="C75" s="6046"/>
      <c r="D75" s="6047"/>
      <c r="E75" s="6048"/>
      <c r="F75" s="6049"/>
      <c r="G75" s="6050"/>
      <c r="H75" s="6051"/>
      <c r="I75" s="6051"/>
      <c r="J75" s="6052"/>
      <c r="K75" s="6052"/>
      <c r="L75" s="6052"/>
      <c r="M75" s="6052"/>
      <c r="N75" s="6053"/>
      <c r="O75" s="6048"/>
      <c r="P75" s="6057">
        <f t="shared" si="1"/>
        <v>0</v>
      </c>
    </row>
    <row r="76" spans="2:16" hidden="1" x14ac:dyDescent="0.25">
      <c r="B76" s="4152" t="s">
        <v>2698</v>
      </c>
      <c r="C76" s="6046"/>
      <c r="D76" s="6047"/>
      <c r="E76" s="6048"/>
      <c r="F76" s="6049"/>
      <c r="G76" s="6050"/>
      <c r="H76" s="6051"/>
      <c r="I76" s="6051"/>
      <c r="J76" s="6052"/>
      <c r="K76" s="6052"/>
      <c r="L76" s="6052"/>
      <c r="M76" s="6052"/>
      <c r="N76" s="6053"/>
      <c r="O76" s="6048"/>
      <c r="P76" s="6057">
        <f t="shared" si="1"/>
        <v>0</v>
      </c>
    </row>
    <row r="77" spans="2:16" hidden="1" x14ac:dyDescent="0.25">
      <c r="B77" s="4152" t="s">
        <v>2699</v>
      </c>
      <c r="C77" s="6046"/>
      <c r="D77" s="6047"/>
      <c r="E77" s="6048"/>
      <c r="F77" s="6049"/>
      <c r="G77" s="6050"/>
      <c r="H77" s="6051"/>
      <c r="I77" s="6051"/>
      <c r="J77" s="6052"/>
      <c r="K77" s="6052"/>
      <c r="L77" s="6052"/>
      <c r="M77" s="6052"/>
      <c r="N77" s="6053"/>
      <c r="O77" s="6048"/>
      <c r="P77" s="6057">
        <f t="shared" si="1"/>
        <v>0</v>
      </c>
    </row>
    <row r="78" spans="2:16" hidden="1" x14ac:dyDescent="0.25">
      <c r="B78" s="4152" t="s">
        <v>2700</v>
      </c>
      <c r="C78" s="6046"/>
      <c r="D78" s="6047"/>
      <c r="E78" s="6048"/>
      <c r="F78" s="6049"/>
      <c r="G78" s="6050"/>
      <c r="H78" s="6051"/>
      <c r="I78" s="6051"/>
      <c r="J78" s="6052"/>
      <c r="K78" s="6052"/>
      <c r="L78" s="6052"/>
      <c r="M78" s="6052"/>
      <c r="N78" s="6053"/>
      <c r="O78" s="6048"/>
      <c r="P78" s="6057">
        <f t="shared" si="1"/>
        <v>0</v>
      </c>
    </row>
    <row r="79" spans="2:16" x14ac:dyDescent="0.25">
      <c r="B79" s="4152" t="s">
        <v>1913</v>
      </c>
      <c r="C79" s="6046"/>
      <c r="D79" s="6047">
        <v>30</v>
      </c>
      <c r="E79" s="6048">
        <v>65</v>
      </c>
      <c r="F79" s="6049">
        <v>2014</v>
      </c>
      <c r="G79" s="6050">
        <v>6</v>
      </c>
      <c r="H79" s="6051"/>
      <c r="I79" s="6051"/>
      <c r="J79" s="6052">
        <v>23</v>
      </c>
      <c r="K79" s="6052"/>
      <c r="L79" s="6052"/>
      <c r="M79" s="6052"/>
      <c r="N79" s="6053">
        <v>1</v>
      </c>
      <c r="O79" s="6048"/>
      <c r="P79" s="6057">
        <f t="shared" si="1"/>
        <v>30</v>
      </c>
    </row>
    <row r="80" spans="2:16" hidden="1" x14ac:dyDescent="0.25">
      <c r="B80" s="4152" t="s">
        <v>1914</v>
      </c>
      <c r="C80" s="6046"/>
      <c r="D80" s="6047"/>
      <c r="E80" s="6048"/>
      <c r="F80" s="6049"/>
      <c r="G80" s="6050"/>
      <c r="H80" s="6051"/>
      <c r="I80" s="6051"/>
      <c r="J80" s="6052"/>
      <c r="K80" s="6052"/>
      <c r="L80" s="6052"/>
      <c r="M80" s="6052"/>
      <c r="N80" s="6053"/>
      <c r="O80" s="6048"/>
      <c r="P80" s="6057">
        <f t="shared" si="1"/>
        <v>0</v>
      </c>
    </row>
    <row r="81" spans="2:16" x14ac:dyDescent="0.25">
      <c r="B81" s="4152" t="s">
        <v>1281</v>
      </c>
      <c r="C81" s="6046">
        <v>1</v>
      </c>
      <c r="D81" s="6047">
        <v>1</v>
      </c>
      <c r="E81" s="6048">
        <v>1</v>
      </c>
      <c r="F81" s="6049">
        <v>6</v>
      </c>
      <c r="G81" s="6064"/>
      <c r="H81" s="6047"/>
      <c r="I81" s="6047"/>
      <c r="J81" s="6048"/>
      <c r="K81" s="6048"/>
      <c r="L81" s="6048"/>
      <c r="M81" s="6048"/>
      <c r="N81" s="6049"/>
      <c r="O81" s="6048"/>
      <c r="P81" s="6057">
        <f t="shared" si="1"/>
        <v>0</v>
      </c>
    </row>
    <row r="82" spans="2:16" hidden="1" x14ac:dyDescent="0.25">
      <c r="B82" s="4152" t="s">
        <v>1276</v>
      </c>
      <c r="C82" s="6046"/>
      <c r="D82" s="6047"/>
      <c r="E82" s="6048"/>
      <c r="F82" s="6049"/>
      <c r="G82" s="6064"/>
      <c r="H82" s="6047"/>
      <c r="I82" s="6047"/>
      <c r="J82" s="6048"/>
      <c r="K82" s="6048"/>
      <c r="L82" s="6048"/>
      <c r="M82" s="6048"/>
      <c r="N82" s="6049"/>
      <c r="O82" s="6048"/>
      <c r="P82" s="6057">
        <f t="shared" si="1"/>
        <v>0</v>
      </c>
    </row>
    <row r="83" spans="2:16" hidden="1" x14ac:dyDescent="0.25">
      <c r="B83" s="4152" t="s">
        <v>2701</v>
      </c>
      <c r="C83" s="6046"/>
      <c r="D83" s="6047"/>
      <c r="E83" s="6048"/>
      <c r="F83" s="6049"/>
      <c r="G83" s="6064"/>
      <c r="H83" s="6047"/>
      <c r="I83" s="6047"/>
      <c r="J83" s="6048"/>
      <c r="K83" s="6048"/>
      <c r="L83" s="6048"/>
      <c r="M83" s="6048"/>
      <c r="N83" s="6049"/>
      <c r="O83" s="6048"/>
      <c r="P83" s="6057">
        <f t="shared" si="1"/>
        <v>0</v>
      </c>
    </row>
    <row r="84" spans="2:16" hidden="1" x14ac:dyDescent="0.25">
      <c r="B84" s="4152" t="s">
        <v>1915</v>
      </c>
      <c r="C84" s="6046"/>
      <c r="D84" s="6047"/>
      <c r="E84" s="6048"/>
      <c r="F84" s="6049"/>
      <c r="G84" s="6064"/>
      <c r="H84" s="6047"/>
      <c r="I84" s="6047"/>
      <c r="J84" s="6048"/>
      <c r="K84" s="6048"/>
      <c r="L84" s="6048"/>
      <c r="M84" s="6048"/>
      <c r="N84" s="6049"/>
      <c r="O84" s="6048"/>
      <c r="P84" s="6057">
        <f t="shared" si="1"/>
        <v>0</v>
      </c>
    </row>
    <row r="85" spans="2:16" hidden="1" x14ac:dyDescent="0.25">
      <c r="B85" s="4152" t="s">
        <v>2702</v>
      </c>
      <c r="C85" s="6046"/>
      <c r="D85" s="6047"/>
      <c r="E85" s="6048"/>
      <c r="F85" s="6049"/>
      <c r="G85" s="6064"/>
      <c r="H85" s="6047"/>
      <c r="I85" s="6047"/>
      <c r="J85" s="6048"/>
      <c r="K85" s="6048"/>
      <c r="L85" s="6048"/>
      <c r="M85" s="6048"/>
      <c r="N85" s="6049"/>
      <c r="O85" s="6048"/>
      <c r="P85" s="6057">
        <f t="shared" si="1"/>
        <v>0</v>
      </c>
    </row>
    <row r="86" spans="2:16" x14ac:dyDescent="0.25">
      <c r="B86" s="6067" t="s">
        <v>1898</v>
      </c>
      <c r="C86" s="6046">
        <v>3</v>
      </c>
      <c r="D86" s="6047">
        <v>9</v>
      </c>
      <c r="E86" s="6048">
        <v>52</v>
      </c>
      <c r="F86" s="6049">
        <v>500</v>
      </c>
      <c r="G86" s="6064">
        <v>2</v>
      </c>
      <c r="H86" s="6047"/>
      <c r="I86" s="6047"/>
      <c r="J86" s="6048">
        <v>3</v>
      </c>
      <c r="K86" s="6048"/>
      <c r="L86" s="6048"/>
      <c r="M86" s="6048"/>
      <c r="N86" s="6049">
        <v>1</v>
      </c>
      <c r="O86" s="6048"/>
      <c r="P86" s="6057">
        <f t="shared" si="1"/>
        <v>6</v>
      </c>
    </row>
    <row r="87" spans="2:16" ht="15.75" hidden="1" thickBot="1" x14ac:dyDescent="0.3">
      <c r="B87" s="6089" t="s">
        <v>2703</v>
      </c>
      <c r="C87" s="6087"/>
      <c r="D87" s="6056"/>
      <c r="E87" s="6065"/>
      <c r="F87" s="6049"/>
      <c r="G87" s="6064"/>
      <c r="H87" s="6047"/>
      <c r="I87" s="6047"/>
      <c r="J87" s="6048"/>
      <c r="K87" s="6048"/>
      <c r="L87" s="6048"/>
      <c r="M87" s="6048"/>
      <c r="N87" s="6049"/>
      <c r="O87" s="6048"/>
      <c r="P87" s="6057">
        <f t="shared" si="1"/>
        <v>0</v>
      </c>
    </row>
    <row r="88" spans="2:16" hidden="1" x14ac:dyDescent="0.25">
      <c r="B88" s="6088" t="s">
        <v>2704</v>
      </c>
      <c r="C88" s="6046"/>
      <c r="D88" s="6047"/>
      <c r="E88" s="6048"/>
      <c r="F88" s="6049"/>
      <c r="G88" s="6050"/>
      <c r="H88" s="6051"/>
      <c r="I88" s="6051"/>
      <c r="J88" s="6052"/>
      <c r="K88" s="6052"/>
      <c r="L88" s="6052"/>
      <c r="M88" s="6052"/>
      <c r="N88" s="6053"/>
      <c r="O88" s="6048"/>
      <c r="P88" s="6057">
        <f t="shared" si="1"/>
        <v>0</v>
      </c>
    </row>
    <row r="89" spans="2:16" hidden="1" x14ac:dyDescent="0.25">
      <c r="B89" s="4152" t="s">
        <v>1275</v>
      </c>
      <c r="C89" s="6046"/>
      <c r="D89" s="6047"/>
      <c r="E89" s="6048"/>
      <c r="F89" s="6049"/>
      <c r="G89" s="6050"/>
      <c r="H89" s="6051"/>
      <c r="I89" s="6051"/>
      <c r="J89" s="6052"/>
      <c r="K89" s="6052"/>
      <c r="L89" s="6052"/>
      <c r="M89" s="6052"/>
      <c r="N89" s="6053"/>
      <c r="O89" s="6048"/>
      <c r="P89" s="6057">
        <f t="shared" si="1"/>
        <v>0</v>
      </c>
    </row>
    <row r="90" spans="2:16" hidden="1" x14ac:dyDescent="0.25">
      <c r="B90" s="4152" t="s">
        <v>2705</v>
      </c>
      <c r="C90" s="6046"/>
      <c r="D90" s="6047"/>
      <c r="E90" s="6048"/>
      <c r="F90" s="6049"/>
      <c r="G90" s="6050"/>
      <c r="H90" s="6051"/>
      <c r="I90" s="6051"/>
      <c r="J90" s="6052"/>
      <c r="K90" s="6052"/>
      <c r="L90" s="6052"/>
      <c r="M90" s="6052"/>
      <c r="N90" s="6053"/>
      <c r="O90" s="6048"/>
      <c r="P90" s="6057">
        <f t="shared" si="1"/>
        <v>0</v>
      </c>
    </row>
    <row r="91" spans="2:16" hidden="1" x14ac:dyDescent="0.25">
      <c r="B91" s="4152" t="s">
        <v>2706</v>
      </c>
      <c r="C91" s="6046"/>
      <c r="D91" s="6047"/>
      <c r="E91" s="6048"/>
      <c r="F91" s="6049"/>
      <c r="G91" s="6050"/>
      <c r="H91" s="6051"/>
      <c r="I91" s="6051"/>
      <c r="J91" s="6052"/>
      <c r="K91" s="6052"/>
      <c r="L91" s="6052"/>
      <c r="M91" s="6052"/>
      <c r="N91" s="6053"/>
      <c r="O91" s="6048"/>
      <c r="P91" s="6057">
        <f t="shared" si="1"/>
        <v>0</v>
      </c>
    </row>
    <row r="92" spans="2:16" hidden="1" x14ac:dyDescent="0.25">
      <c r="B92" s="4152" t="s">
        <v>1271</v>
      </c>
      <c r="C92" s="6046"/>
      <c r="D92" s="6047"/>
      <c r="E92" s="6048"/>
      <c r="F92" s="6049"/>
      <c r="G92" s="6050"/>
      <c r="H92" s="6051"/>
      <c r="I92" s="6051"/>
      <c r="J92" s="6052"/>
      <c r="K92" s="6052"/>
      <c r="L92" s="6052"/>
      <c r="M92" s="6052"/>
      <c r="N92" s="6053"/>
      <c r="O92" s="6048"/>
      <c r="P92" s="6057">
        <f t="shared" si="1"/>
        <v>0</v>
      </c>
    </row>
    <row r="93" spans="2:16" x14ac:dyDescent="0.25">
      <c r="B93" s="4152" t="s">
        <v>1881</v>
      </c>
      <c r="C93" s="6046">
        <v>9</v>
      </c>
      <c r="D93" s="6047">
        <v>21</v>
      </c>
      <c r="E93" s="6048">
        <v>40</v>
      </c>
      <c r="F93" s="6049">
        <v>618</v>
      </c>
      <c r="G93" s="6050">
        <v>3</v>
      </c>
      <c r="H93" s="6051">
        <v>8</v>
      </c>
      <c r="I93" s="6051"/>
      <c r="J93" s="6052"/>
      <c r="K93" s="6052"/>
      <c r="L93" s="6052"/>
      <c r="M93" s="6052"/>
      <c r="N93" s="6053">
        <v>1</v>
      </c>
      <c r="O93" s="6048"/>
      <c r="P93" s="6057">
        <f t="shared" si="1"/>
        <v>12</v>
      </c>
    </row>
    <row r="94" spans="2:16" x14ac:dyDescent="0.25">
      <c r="B94" s="4152" t="s">
        <v>1282</v>
      </c>
      <c r="C94" s="6046"/>
      <c r="D94" s="6047">
        <v>1</v>
      </c>
      <c r="E94" s="6048"/>
      <c r="F94" s="6049">
        <v>1</v>
      </c>
      <c r="G94" s="6050">
        <v>1</v>
      </c>
      <c r="H94" s="6051"/>
      <c r="I94" s="6051"/>
      <c r="J94" s="6052"/>
      <c r="K94" s="6052"/>
      <c r="L94" s="6052"/>
      <c r="M94" s="6052"/>
      <c r="N94" s="6053"/>
      <c r="O94" s="6048"/>
      <c r="P94" s="6057">
        <f t="shared" si="1"/>
        <v>1</v>
      </c>
    </row>
    <row r="95" spans="2:16" hidden="1" x14ac:dyDescent="0.25">
      <c r="B95" s="4152" t="s">
        <v>2707</v>
      </c>
      <c r="C95" s="6046"/>
      <c r="D95" s="6047"/>
      <c r="E95" s="6048"/>
      <c r="F95" s="6049"/>
      <c r="G95" s="6050"/>
      <c r="H95" s="6051"/>
      <c r="I95" s="6051"/>
      <c r="J95" s="6052"/>
      <c r="K95" s="6052"/>
      <c r="L95" s="6052"/>
      <c r="M95" s="6052"/>
      <c r="N95" s="6053"/>
      <c r="O95" s="6048"/>
      <c r="P95" s="6057">
        <f t="shared" si="1"/>
        <v>0</v>
      </c>
    </row>
    <row r="96" spans="2:16" hidden="1" x14ac:dyDescent="0.25">
      <c r="B96" s="4152" t="s">
        <v>2708</v>
      </c>
      <c r="C96" s="6046"/>
      <c r="D96" s="6047"/>
      <c r="E96" s="6048"/>
      <c r="F96" s="6049"/>
      <c r="G96" s="6050"/>
      <c r="H96" s="6051"/>
      <c r="I96" s="6051"/>
      <c r="J96" s="6052"/>
      <c r="K96" s="6052"/>
      <c r="L96" s="6052"/>
      <c r="M96" s="6052"/>
      <c r="N96" s="6053"/>
      <c r="O96" s="6048"/>
      <c r="P96" s="6057">
        <f t="shared" si="1"/>
        <v>0</v>
      </c>
    </row>
    <row r="97" spans="2:16" x14ac:dyDescent="0.25">
      <c r="B97" s="4152" t="s">
        <v>1899</v>
      </c>
      <c r="C97" s="6046">
        <v>1</v>
      </c>
      <c r="D97" s="6047">
        <v>1</v>
      </c>
      <c r="E97" s="6048">
        <v>3</v>
      </c>
      <c r="F97" s="6066">
        <v>36</v>
      </c>
      <c r="G97" s="6050"/>
      <c r="H97" s="6051"/>
      <c r="I97" s="6051"/>
      <c r="J97" s="6052"/>
      <c r="K97" s="6052"/>
      <c r="L97" s="6052"/>
      <c r="M97" s="6052"/>
      <c r="N97" s="6053"/>
      <c r="O97" s="6048"/>
      <c r="P97" s="6057">
        <f t="shared" si="1"/>
        <v>0</v>
      </c>
    </row>
    <row r="98" spans="2:16" x14ac:dyDescent="0.25">
      <c r="B98" s="4152" t="s">
        <v>1301</v>
      </c>
      <c r="C98" s="6046"/>
      <c r="D98" s="6047">
        <v>2</v>
      </c>
      <c r="E98" s="6048">
        <v>4</v>
      </c>
      <c r="F98" s="6049">
        <v>14</v>
      </c>
      <c r="G98" s="6050">
        <v>2</v>
      </c>
      <c r="H98" s="6051"/>
      <c r="I98" s="6051"/>
      <c r="J98" s="6052"/>
      <c r="K98" s="6052"/>
      <c r="L98" s="6052"/>
      <c r="M98" s="6052"/>
      <c r="N98" s="6053"/>
      <c r="O98" s="6048"/>
      <c r="P98" s="6057">
        <f t="shared" si="1"/>
        <v>2</v>
      </c>
    </row>
    <row r="99" spans="2:16" hidden="1" x14ac:dyDescent="0.25">
      <c r="B99" s="4152" t="s">
        <v>1289</v>
      </c>
      <c r="C99" s="6046"/>
      <c r="D99" s="6047"/>
      <c r="E99" s="6048"/>
      <c r="F99" s="6049"/>
      <c r="G99" s="6050"/>
      <c r="H99" s="6051"/>
      <c r="I99" s="6051"/>
      <c r="J99" s="6052"/>
      <c r="K99" s="6052"/>
      <c r="L99" s="6052"/>
      <c r="M99" s="6052"/>
      <c r="N99" s="6053"/>
      <c r="O99" s="6048"/>
      <c r="P99" s="6057">
        <f t="shared" si="1"/>
        <v>0</v>
      </c>
    </row>
    <row r="100" spans="2:16" hidden="1" x14ac:dyDescent="0.25">
      <c r="B100" s="4152" t="s">
        <v>1302</v>
      </c>
      <c r="C100" s="6046"/>
      <c r="D100" s="6047"/>
      <c r="E100" s="6048"/>
      <c r="F100" s="6049"/>
      <c r="G100" s="6050"/>
      <c r="H100" s="6051"/>
      <c r="I100" s="6051"/>
      <c r="J100" s="6052"/>
      <c r="K100" s="6052"/>
      <c r="L100" s="6052"/>
      <c r="M100" s="6052"/>
      <c r="N100" s="6053"/>
      <c r="O100" s="6048"/>
      <c r="P100" s="6057">
        <f t="shared" si="1"/>
        <v>0</v>
      </c>
    </row>
    <row r="101" spans="2:16" x14ac:dyDescent="0.25">
      <c r="B101" s="4152" t="s">
        <v>1936</v>
      </c>
      <c r="C101" s="6046">
        <v>1</v>
      </c>
      <c r="D101" s="6047">
        <v>1</v>
      </c>
      <c r="E101" s="6048">
        <v>1</v>
      </c>
      <c r="F101" s="6049">
        <v>9</v>
      </c>
      <c r="G101" s="6050"/>
      <c r="H101" s="6051"/>
      <c r="I101" s="6051"/>
      <c r="J101" s="6052"/>
      <c r="K101" s="6052"/>
      <c r="L101" s="6052"/>
      <c r="M101" s="6052"/>
      <c r="N101" s="6053"/>
      <c r="O101" s="6048"/>
      <c r="P101" s="6057">
        <f t="shared" si="1"/>
        <v>0</v>
      </c>
    </row>
    <row r="102" spans="2:16" x14ac:dyDescent="0.25">
      <c r="B102" s="4152" t="s">
        <v>1303</v>
      </c>
      <c r="C102" s="6046"/>
      <c r="D102" s="6047">
        <v>1</v>
      </c>
      <c r="E102" s="6048">
        <v>1</v>
      </c>
      <c r="F102" s="6049">
        <v>16</v>
      </c>
      <c r="G102" s="6064">
        <v>1</v>
      </c>
      <c r="H102" s="6047"/>
      <c r="I102" s="6047"/>
      <c r="J102" s="6048"/>
      <c r="K102" s="6048"/>
      <c r="L102" s="6048"/>
      <c r="M102" s="6048"/>
      <c r="N102" s="6049"/>
      <c r="O102" s="6048"/>
      <c r="P102" s="6057">
        <f t="shared" si="1"/>
        <v>1</v>
      </c>
    </row>
    <row r="103" spans="2:16" hidden="1" x14ac:dyDescent="0.25">
      <c r="B103" s="4152" t="s">
        <v>2709</v>
      </c>
      <c r="C103" s="6046"/>
      <c r="D103" s="6047"/>
      <c r="E103" s="6048"/>
      <c r="F103" s="6049"/>
      <c r="G103" s="6064"/>
      <c r="H103" s="6047"/>
      <c r="I103" s="6047"/>
      <c r="J103" s="6048"/>
      <c r="K103" s="6048"/>
      <c r="L103" s="6048"/>
      <c r="M103" s="6048"/>
      <c r="N103" s="6049"/>
      <c r="O103" s="6048"/>
      <c r="P103" s="6057">
        <f t="shared" si="1"/>
        <v>0</v>
      </c>
    </row>
    <row r="104" spans="2:16" hidden="1" x14ac:dyDescent="0.25">
      <c r="B104" s="4152" t="s">
        <v>2710</v>
      </c>
      <c r="C104" s="6060"/>
      <c r="D104" s="6061"/>
      <c r="E104" s="6062"/>
      <c r="F104" s="6049"/>
      <c r="G104" s="6064"/>
      <c r="H104" s="6047"/>
      <c r="I104" s="6047"/>
      <c r="J104" s="6048"/>
      <c r="K104" s="6048"/>
      <c r="L104" s="6048"/>
      <c r="M104" s="6048"/>
      <c r="N104" s="6049"/>
      <c r="O104" s="6048"/>
      <c r="P104" s="6057">
        <f t="shared" si="1"/>
        <v>0</v>
      </c>
    </row>
    <row r="105" spans="2:16" hidden="1" x14ac:dyDescent="0.25">
      <c r="B105" s="4152" t="s">
        <v>1916</v>
      </c>
      <c r="C105" s="6046"/>
      <c r="D105" s="6047"/>
      <c r="E105" s="6048"/>
      <c r="F105" s="6049"/>
      <c r="G105" s="6064"/>
      <c r="H105" s="6047"/>
      <c r="I105" s="6047"/>
      <c r="J105" s="6048"/>
      <c r="K105" s="6048"/>
      <c r="L105" s="6048"/>
      <c r="M105" s="6048"/>
      <c r="N105" s="6049"/>
      <c r="O105" s="6048"/>
      <c r="P105" s="6057">
        <f t="shared" si="1"/>
        <v>0</v>
      </c>
    </row>
    <row r="106" spans="2:16" x14ac:dyDescent="0.25">
      <c r="B106" s="4152" t="s">
        <v>1279</v>
      </c>
      <c r="C106" s="6046"/>
      <c r="D106" s="6047">
        <v>1</v>
      </c>
      <c r="E106" s="6048">
        <v>2</v>
      </c>
      <c r="F106" s="6049">
        <v>11</v>
      </c>
      <c r="G106" s="6064">
        <v>1</v>
      </c>
      <c r="H106" s="6047"/>
      <c r="I106" s="6047"/>
      <c r="J106" s="6048"/>
      <c r="K106" s="6048"/>
      <c r="L106" s="6048"/>
      <c r="M106" s="6048"/>
      <c r="N106" s="6049"/>
      <c r="O106" s="6048"/>
      <c r="P106" s="6057">
        <f t="shared" si="1"/>
        <v>1</v>
      </c>
    </row>
    <row r="107" spans="2:16" hidden="1" x14ac:dyDescent="0.25">
      <c r="B107" s="4152" t="s">
        <v>1287</v>
      </c>
      <c r="C107" s="6046"/>
      <c r="D107" s="6047"/>
      <c r="E107" s="6048"/>
      <c r="F107" s="6049"/>
      <c r="G107" s="6064"/>
      <c r="H107" s="6047"/>
      <c r="I107" s="6047"/>
      <c r="J107" s="6048"/>
      <c r="K107" s="6048"/>
      <c r="L107" s="6048"/>
      <c r="M107" s="6048"/>
      <c r="N107" s="6049"/>
      <c r="O107" s="6048"/>
      <c r="P107" s="6057">
        <f t="shared" si="1"/>
        <v>0</v>
      </c>
    </row>
    <row r="108" spans="2:16" x14ac:dyDescent="0.25">
      <c r="B108" s="4152" t="s">
        <v>2711</v>
      </c>
      <c r="C108" s="6046"/>
      <c r="D108" s="6047">
        <v>1</v>
      </c>
      <c r="E108" s="6048">
        <v>9</v>
      </c>
      <c r="F108" s="6049">
        <v>55</v>
      </c>
      <c r="G108" s="6064">
        <v>1</v>
      </c>
      <c r="H108" s="6047"/>
      <c r="I108" s="6047"/>
      <c r="J108" s="6048"/>
      <c r="K108" s="6048"/>
      <c r="L108" s="6048"/>
      <c r="M108" s="6048"/>
      <c r="N108" s="6049"/>
      <c r="O108" s="6048"/>
      <c r="P108" s="6057">
        <f t="shared" si="1"/>
        <v>1</v>
      </c>
    </row>
    <row r="109" spans="2:16" x14ac:dyDescent="0.25">
      <c r="B109" s="6058" t="s">
        <v>2712</v>
      </c>
      <c r="C109" s="6046"/>
      <c r="D109" s="6047">
        <v>2</v>
      </c>
      <c r="E109" s="6048">
        <v>6</v>
      </c>
      <c r="F109" s="6049">
        <v>58</v>
      </c>
      <c r="G109" s="6064">
        <v>2</v>
      </c>
      <c r="H109" s="6047"/>
      <c r="I109" s="6047"/>
      <c r="J109" s="6048"/>
      <c r="K109" s="6048"/>
      <c r="L109" s="6048"/>
      <c r="M109" s="6048"/>
      <c r="N109" s="6049"/>
      <c r="O109" s="6048"/>
      <c r="P109" s="6057">
        <f t="shared" si="1"/>
        <v>2</v>
      </c>
    </row>
    <row r="110" spans="2:16" x14ac:dyDescent="0.25">
      <c r="B110" s="6058" t="s">
        <v>1900</v>
      </c>
      <c r="C110" s="6046"/>
      <c r="D110" s="6047">
        <v>1</v>
      </c>
      <c r="E110" s="6048">
        <v>3</v>
      </c>
      <c r="F110" s="6049">
        <v>9</v>
      </c>
      <c r="G110" s="6064">
        <v>1</v>
      </c>
      <c r="H110" s="6047"/>
      <c r="I110" s="6047"/>
      <c r="J110" s="6048"/>
      <c r="K110" s="6048"/>
      <c r="L110" s="6048"/>
      <c r="M110" s="6048"/>
      <c r="N110" s="6049"/>
      <c r="O110" s="6048"/>
      <c r="P110" s="6057">
        <f t="shared" si="1"/>
        <v>1</v>
      </c>
    </row>
    <row r="111" spans="2:16" x14ac:dyDescent="0.25">
      <c r="B111" s="6058" t="s">
        <v>1283</v>
      </c>
      <c r="C111" s="6046">
        <v>12</v>
      </c>
      <c r="D111" s="6056">
        <v>490</v>
      </c>
      <c r="E111" s="6048">
        <v>812</v>
      </c>
      <c r="F111" s="6049">
        <v>6889</v>
      </c>
      <c r="G111" s="6050">
        <v>412</v>
      </c>
      <c r="H111" s="6051"/>
      <c r="I111" s="6051">
        <v>4</v>
      </c>
      <c r="J111" s="6052">
        <v>4</v>
      </c>
      <c r="K111" s="6052"/>
      <c r="L111" s="6052">
        <v>2</v>
      </c>
      <c r="M111" s="6052">
        <v>1</v>
      </c>
      <c r="N111" s="6053">
        <v>75</v>
      </c>
      <c r="O111" s="6048"/>
      <c r="P111" s="6057">
        <f t="shared" si="1"/>
        <v>498</v>
      </c>
    </row>
    <row r="112" spans="2:16" hidden="1" x14ac:dyDescent="0.25">
      <c r="B112" s="6058" t="s">
        <v>1274</v>
      </c>
      <c r="C112" s="6046"/>
      <c r="D112" s="6047"/>
      <c r="E112" s="6048"/>
      <c r="F112" s="6049"/>
      <c r="G112" s="6050"/>
      <c r="H112" s="6051"/>
      <c r="I112" s="6051"/>
      <c r="J112" s="6052"/>
      <c r="K112" s="6052"/>
      <c r="L112" s="6052"/>
      <c r="M112" s="6052"/>
      <c r="N112" s="6053"/>
      <c r="O112" s="6048"/>
      <c r="P112" s="6057">
        <f t="shared" si="1"/>
        <v>0</v>
      </c>
    </row>
    <row r="113" spans="2:16" hidden="1" x14ac:dyDescent="0.25">
      <c r="B113" s="6058" t="s">
        <v>1917</v>
      </c>
      <c r="C113" s="6046"/>
      <c r="D113" s="6047"/>
      <c r="E113" s="6048"/>
      <c r="F113" s="6049"/>
      <c r="G113" s="6050"/>
      <c r="H113" s="6051"/>
      <c r="I113" s="6051"/>
      <c r="J113" s="6052"/>
      <c r="K113" s="6052"/>
      <c r="L113" s="6052"/>
      <c r="M113" s="6052"/>
      <c r="N113" s="6053"/>
      <c r="O113" s="6048"/>
      <c r="P113" s="6057">
        <f t="shared" si="1"/>
        <v>0</v>
      </c>
    </row>
    <row r="114" spans="2:16" ht="15.75" thickBot="1" x14ac:dyDescent="0.3">
      <c r="B114" s="6058" t="s">
        <v>1918</v>
      </c>
      <c r="C114" s="6046"/>
      <c r="D114" s="6047"/>
      <c r="E114" s="6048">
        <v>2</v>
      </c>
      <c r="F114" s="6049">
        <v>22</v>
      </c>
      <c r="G114" s="6050">
        <v>2</v>
      </c>
      <c r="H114" s="6051"/>
      <c r="I114" s="6051"/>
      <c r="J114" s="6052"/>
      <c r="K114" s="6052"/>
      <c r="L114" s="6052"/>
      <c r="M114" s="6052"/>
      <c r="N114" s="6053"/>
      <c r="O114" s="6048"/>
      <c r="P114" s="6057">
        <f t="shared" si="1"/>
        <v>2</v>
      </c>
    </row>
    <row r="115" spans="2:16" hidden="1" x14ac:dyDescent="0.25">
      <c r="B115" s="6067" t="s">
        <v>1940</v>
      </c>
      <c r="C115" s="6068"/>
      <c r="D115" s="6069"/>
      <c r="E115" s="6070"/>
      <c r="F115" s="6071"/>
      <c r="G115" s="6072"/>
      <c r="H115" s="6073"/>
      <c r="I115" s="6073"/>
      <c r="J115" s="6074"/>
      <c r="K115" s="6074"/>
      <c r="L115" s="6074"/>
      <c r="M115" s="6074"/>
      <c r="N115" s="6075"/>
      <c r="O115" s="6070"/>
      <c r="P115" s="6076">
        <f t="shared" si="1"/>
        <v>0</v>
      </c>
    </row>
    <row r="116" spans="2:16" ht="15.75" hidden="1" thickBot="1" x14ac:dyDescent="0.3">
      <c r="B116" s="6067" t="s">
        <v>2713</v>
      </c>
      <c r="C116" s="6068"/>
      <c r="D116" s="6069"/>
      <c r="E116" s="6070"/>
      <c r="F116" s="6071"/>
      <c r="G116" s="6072"/>
      <c r="H116" s="6073"/>
      <c r="I116" s="6073"/>
      <c r="J116" s="6074"/>
      <c r="K116" s="6074"/>
      <c r="L116" s="6074"/>
      <c r="M116" s="6074"/>
      <c r="N116" s="6077"/>
      <c r="O116" s="6078"/>
      <c r="P116" s="6079">
        <f t="shared" si="1"/>
        <v>0</v>
      </c>
    </row>
    <row r="117" spans="2:16" ht="15.75" thickBot="1" x14ac:dyDescent="0.3">
      <c r="B117" s="6080" t="s">
        <v>14</v>
      </c>
      <c r="C117" s="6081">
        <f t="shared" ref="C117:J117" si="2">SUM(C9:C116)</f>
        <v>63</v>
      </c>
      <c r="D117" s="6082">
        <f t="shared" si="2"/>
        <v>905</v>
      </c>
      <c r="E117" s="6083">
        <f t="shared" si="2"/>
        <v>1613</v>
      </c>
      <c r="F117" s="6084">
        <f t="shared" si="2"/>
        <v>15811</v>
      </c>
      <c r="G117" s="6083">
        <f t="shared" si="2"/>
        <v>605</v>
      </c>
      <c r="H117" s="6085">
        <f t="shared" si="2"/>
        <v>8</v>
      </c>
      <c r="I117" s="6085">
        <f t="shared" si="2"/>
        <v>12</v>
      </c>
      <c r="J117" s="6086">
        <f t="shared" si="2"/>
        <v>96</v>
      </c>
      <c r="K117" s="6086"/>
      <c r="L117" s="6084">
        <f>SUM(L9:L116)</f>
        <v>5</v>
      </c>
      <c r="M117" s="6084">
        <f>SUM(M9:M116)</f>
        <v>2</v>
      </c>
      <c r="N117" s="6900">
        <f>SUM(N9:N116)</f>
        <v>114</v>
      </c>
      <c r="O117" s="6086">
        <f>SUM(O9:O116)</f>
        <v>25</v>
      </c>
      <c r="P117" s="6082">
        <f>SUM(P9:P116)</f>
        <v>867</v>
      </c>
    </row>
  </sheetData>
  <mergeCells count="16">
    <mergeCell ref="B5:P5"/>
    <mergeCell ref="B6:B8"/>
    <mergeCell ref="C6:C8"/>
    <mergeCell ref="D6:F6"/>
    <mergeCell ref="G6:P6"/>
    <mergeCell ref="D7:D8"/>
    <mergeCell ref="E7:E8"/>
    <mergeCell ref="F7:F8"/>
    <mergeCell ref="G7:G8"/>
    <mergeCell ref="H7:H8"/>
    <mergeCell ref="I7:I8"/>
    <mergeCell ref="J7:J8"/>
    <mergeCell ref="K7:K8"/>
    <mergeCell ref="L7:L8"/>
    <mergeCell ref="M7:O7"/>
    <mergeCell ref="P7:P8"/>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84"/>
  <sheetViews>
    <sheetView topLeftCell="A61" workbookViewId="0">
      <selection activeCell="G62" sqref="G62:V84"/>
    </sheetView>
  </sheetViews>
  <sheetFormatPr defaultRowHeight="15" x14ac:dyDescent="0.25"/>
  <cols>
    <col min="2" max="2" width="22.140625" customWidth="1"/>
    <col min="11" max="20" width="5.140625" customWidth="1"/>
  </cols>
  <sheetData>
    <row r="2" spans="2:5" x14ac:dyDescent="0.25">
      <c r="B2" s="431" t="s">
        <v>1919</v>
      </c>
    </row>
    <row r="3" spans="2:5" x14ac:dyDescent="0.25">
      <c r="B3" s="431" t="s">
        <v>1920</v>
      </c>
    </row>
    <row r="4" spans="2:5" ht="15.75" thickBot="1" x14ac:dyDescent="0.3"/>
    <row r="5" spans="2:5" x14ac:dyDescent="0.25">
      <c r="B5" s="8569" t="s">
        <v>1904</v>
      </c>
      <c r="C5" s="8572" t="s">
        <v>1921</v>
      </c>
      <c r="D5" s="8573"/>
      <c r="E5" s="8578" t="s">
        <v>1386</v>
      </c>
    </row>
    <row r="6" spans="2:5" x14ac:dyDescent="0.25">
      <c r="B6" s="8570"/>
      <c r="C6" s="8574"/>
      <c r="D6" s="8575"/>
      <c r="E6" s="8579"/>
    </row>
    <row r="7" spans="2:5" ht="15.75" thickBot="1" x14ac:dyDescent="0.3">
      <c r="B7" s="8570"/>
      <c r="C7" s="8576"/>
      <c r="D7" s="8577"/>
      <c r="E7" s="8579"/>
    </row>
    <row r="8" spans="2:5" ht="15.75" thickBot="1" x14ac:dyDescent="0.3">
      <c r="B8" s="8571"/>
      <c r="C8" s="6090" t="s">
        <v>1</v>
      </c>
      <c r="D8" s="6091" t="s">
        <v>2360</v>
      </c>
      <c r="E8" s="8580"/>
    </row>
    <row r="9" spans="2:5" x14ac:dyDescent="0.25">
      <c r="B9" s="6092" t="s">
        <v>1891</v>
      </c>
      <c r="C9" s="6093">
        <v>1849</v>
      </c>
      <c r="D9" s="6094">
        <v>1390</v>
      </c>
      <c r="E9" s="6095">
        <v>-24.82422931314224</v>
      </c>
    </row>
    <row r="10" spans="2:5" x14ac:dyDescent="0.25">
      <c r="B10" s="6092" t="s">
        <v>1286</v>
      </c>
      <c r="C10" s="6093">
        <v>6</v>
      </c>
      <c r="D10" s="6094">
        <v>3</v>
      </c>
      <c r="E10" s="6095">
        <v>-50</v>
      </c>
    </row>
    <row r="11" spans="2:5" x14ac:dyDescent="0.25">
      <c r="B11" s="6092" t="s">
        <v>1892</v>
      </c>
      <c r="C11" s="6093">
        <v>15</v>
      </c>
      <c r="D11" s="6094">
        <v>13</v>
      </c>
      <c r="E11" s="6095">
        <v>-13.333333333333329</v>
      </c>
    </row>
    <row r="12" spans="2:5" x14ac:dyDescent="0.25">
      <c r="B12" s="6092" t="s">
        <v>1893</v>
      </c>
      <c r="C12" s="6093">
        <v>69</v>
      </c>
      <c r="D12" s="6094">
        <v>36</v>
      </c>
      <c r="E12" s="6095">
        <v>-47.826086956521742</v>
      </c>
    </row>
    <row r="13" spans="2:5" x14ac:dyDescent="0.25">
      <c r="B13" s="6096" t="s">
        <v>1923</v>
      </c>
      <c r="C13" s="6097">
        <v>27</v>
      </c>
      <c r="D13" s="6098">
        <v>4</v>
      </c>
      <c r="E13" s="6095">
        <v>-85.18518518518519</v>
      </c>
    </row>
    <row r="14" spans="2:5" x14ac:dyDescent="0.25">
      <c r="B14" s="6096" t="s">
        <v>1299</v>
      </c>
      <c r="C14" s="6097">
        <v>2</v>
      </c>
      <c r="D14" s="6098">
        <v>1</v>
      </c>
      <c r="E14" s="6095">
        <v>-50</v>
      </c>
    </row>
    <row r="15" spans="2:5" x14ac:dyDescent="0.25">
      <c r="B15" s="6096" t="s">
        <v>2670</v>
      </c>
      <c r="C15" s="6097"/>
      <c r="D15" s="6098">
        <v>20</v>
      </c>
      <c r="E15" s="6095" t="s">
        <v>613</v>
      </c>
    </row>
    <row r="16" spans="2:5" x14ac:dyDescent="0.25">
      <c r="B16" s="6096" t="s">
        <v>2672</v>
      </c>
      <c r="C16" s="6097"/>
      <c r="D16" s="6098">
        <v>28</v>
      </c>
      <c r="E16" s="6095" t="s">
        <v>613</v>
      </c>
    </row>
    <row r="17" spans="2:5" x14ac:dyDescent="0.25">
      <c r="B17" s="6096" t="s">
        <v>1924</v>
      </c>
      <c r="C17" s="6097">
        <v>1</v>
      </c>
      <c r="D17" s="6098">
        <v>2051</v>
      </c>
      <c r="E17" s="6095">
        <v>205000</v>
      </c>
    </row>
    <row r="18" spans="2:5" x14ac:dyDescent="0.25">
      <c r="B18" s="6096" t="s">
        <v>1300</v>
      </c>
      <c r="C18" s="6097">
        <v>4</v>
      </c>
      <c r="D18" s="6098"/>
      <c r="E18" s="6095" t="s">
        <v>613</v>
      </c>
    </row>
    <row r="19" spans="2:5" x14ac:dyDescent="0.25">
      <c r="B19" s="6096" t="s">
        <v>2714</v>
      </c>
      <c r="C19" s="6097"/>
      <c r="D19" s="6098">
        <v>1</v>
      </c>
      <c r="E19" s="6095" t="s">
        <v>613</v>
      </c>
    </row>
    <row r="20" spans="2:5" x14ac:dyDescent="0.25">
      <c r="B20" s="6099" t="s">
        <v>1909</v>
      </c>
      <c r="C20" s="6097">
        <v>19</v>
      </c>
      <c r="D20" s="6098">
        <v>10</v>
      </c>
      <c r="E20" s="6095">
        <v>-47.368421052631582</v>
      </c>
    </row>
    <row r="21" spans="2:5" x14ac:dyDescent="0.25">
      <c r="B21" s="6099" t="s">
        <v>2675</v>
      </c>
      <c r="C21" s="6097"/>
      <c r="D21" s="6098">
        <v>1</v>
      </c>
      <c r="E21" s="6095" t="s">
        <v>613</v>
      </c>
    </row>
    <row r="22" spans="2:5" x14ac:dyDescent="0.25">
      <c r="B22" s="6099" t="s">
        <v>1925</v>
      </c>
      <c r="C22" s="6097">
        <v>6</v>
      </c>
      <c r="D22" s="6098">
        <v>6</v>
      </c>
      <c r="E22" s="6095">
        <v>0</v>
      </c>
    </row>
    <row r="23" spans="2:5" x14ac:dyDescent="0.25">
      <c r="B23" s="6099" t="s">
        <v>1926</v>
      </c>
      <c r="C23" s="6097">
        <v>1</v>
      </c>
      <c r="D23" s="6098">
        <v>5</v>
      </c>
      <c r="E23" s="6095">
        <v>400</v>
      </c>
    </row>
    <row r="24" spans="2:5" x14ac:dyDescent="0.25">
      <c r="B24" s="6099" t="s">
        <v>1927</v>
      </c>
      <c r="C24" s="6097">
        <v>6</v>
      </c>
      <c r="D24" s="6098">
        <v>7</v>
      </c>
      <c r="E24" s="6095">
        <v>16.666666666666671</v>
      </c>
    </row>
    <row r="25" spans="2:5" x14ac:dyDescent="0.25">
      <c r="B25" s="6099" t="s">
        <v>2678</v>
      </c>
      <c r="C25" s="6097"/>
      <c r="D25" s="6098">
        <v>16</v>
      </c>
      <c r="E25" s="6095" t="s">
        <v>613</v>
      </c>
    </row>
    <row r="26" spans="2:5" x14ac:dyDescent="0.25">
      <c r="B26" s="6099" t="s">
        <v>2679</v>
      </c>
      <c r="C26" s="6097"/>
      <c r="D26" s="6098">
        <v>1</v>
      </c>
      <c r="E26" s="6095" t="s">
        <v>613</v>
      </c>
    </row>
    <row r="27" spans="2:5" x14ac:dyDescent="0.25">
      <c r="B27" s="6099" t="s">
        <v>1928</v>
      </c>
      <c r="C27" s="6097">
        <v>2</v>
      </c>
      <c r="D27" s="6098">
        <v>59</v>
      </c>
      <c r="E27" s="6095">
        <v>2850</v>
      </c>
    </row>
    <row r="28" spans="2:5" x14ac:dyDescent="0.25">
      <c r="B28" s="6099" t="s">
        <v>2682</v>
      </c>
      <c r="C28" s="6097"/>
      <c r="D28" s="6098">
        <v>43</v>
      </c>
      <c r="E28" s="6095" t="s">
        <v>613</v>
      </c>
    </row>
    <row r="29" spans="2:5" x14ac:dyDescent="0.25">
      <c r="B29" s="6099" t="s">
        <v>2715</v>
      </c>
      <c r="C29" s="6097"/>
      <c r="D29" s="6098">
        <v>2</v>
      </c>
      <c r="E29" s="6095" t="s">
        <v>613</v>
      </c>
    </row>
    <row r="30" spans="2:5" x14ac:dyDescent="0.25">
      <c r="B30" s="6096" t="s">
        <v>1895</v>
      </c>
      <c r="C30" s="6097">
        <v>12</v>
      </c>
      <c r="D30" s="6098">
        <v>107</v>
      </c>
      <c r="E30" s="6095">
        <v>791.66666666666663</v>
      </c>
    </row>
    <row r="31" spans="2:5" x14ac:dyDescent="0.25">
      <c r="B31" s="6096" t="s">
        <v>1285</v>
      </c>
      <c r="C31" s="6097">
        <v>190</v>
      </c>
      <c r="D31" s="6098">
        <v>450</v>
      </c>
      <c r="E31" s="6095">
        <v>136.84210526315786</v>
      </c>
    </row>
    <row r="32" spans="2:5" x14ac:dyDescent="0.25">
      <c r="B32" s="6096" t="s">
        <v>1896</v>
      </c>
      <c r="C32" s="6097">
        <v>225</v>
      </c>
      <c r="D32" s="6098">
        <v>2434</v>
      </c>
      <c r="E32" s="6095">
        <v>981.77777777777783</v>
      </c>
    </row>
    <row r="33" spans="2:5" x14ac:dyDescent="0.25">
      <c r="B33" s="6096" t="s">
        <v>2686</v>
      </c>
      <c r="C33" s="6097"/>
      <c r="D33" s="6098">
        <v>1</v>
      </c>
      <c r="E33" s="6095" t="s">
        <v>613</v>
      </c>
    </row>
    <row r="34" spans="2:5" x14ac:dyDescent="0.25">
      <c r="B34" s="6096" t="s">
        <v>1290</v>
      </c>
      <c r="C34" s="6097">
        <v>1</v>
      </c>
      <c r="D34" s="6098">
        <v>8</v>
      </c>
      <c r="E34" s="6095">
        <v>700</v>
      </c>
    </row>
    <row r="35" spans="2:5" x14ac:dyDescent="0.25">
      <c r="B35" s="6096" t="s">
        <v>1929</v>
      </c>
      <c r="C35" s="6097">
        <v>1</v>
      </c>
      <c r="D35" s="6098">
        <v>70</v>
      </c>
      <c r="E35" s="6095">
        <v>6900</v>
      </c>
    </row>
    <row r="36" spans="2:5" x14ac:dyDescent="0.25">
      <c r="B36" s="6096" t="s">
        <v>1295</v>
      </c>
      <c r="C36" s="6097"/>
      <c r="D36" s="6098">
        <v>1</v>
      </c>
      <c r="E36" s="6095" t="s">
        <v>613</v>
      </c>
    </row>
    <row r="37" spans="2:5" x14ac:dyDescent="0.25">
      <c r="B37" s="6096" t="s">
        <v>1298</v>
      </c>
      <c r="C37" s="6097">
        <v>7</v>
      </c>
      <c r="D37" s="6098">
        <v>23</v>
      </c>
      <c r="E37" s="6095">
        <v>228.57142857142856</v>
      </c>
    </row>
    <row r="38" spans="2:5" x14ac:dyDescent="0.25">
      <c r="B38" s="6096" t="s">
        <v>1930</v>
      </c>
      <c r="C38" s="6097">
        <v>1</v>
      </c>
      <c r="D38" s="6098">
        <v>2</v>
      </c>
      <c r="E38" s="6095">
        <v>100</v>
      </c>
    </row>
    <row r="39" spans="2:5" x14ac:dyDescent="0.25">
      <c r="B39" s="6100" t="s">
        <v>1931</v>
      </c>
      <c r="C39" s="6101">
        <v>1</v>
      </c>
      <c r="D39" s="6102">
        <v>238</v>
      </c>
      <c r="E39" s="6095">
        <v>23700</v>
      </c>
    </row>
    <row r="40" spans="2:5" x14ac:dyDescent="0.25">
      <c r="B40" s="6100" t="s">
        <v>1304</v>
      </c>
      <c r="C40" s="6101">
        <v>2</v>
      </c>
      <c r="D40" s="6102">
        <v>6</v>
      </c>
      <c r="E40" s="6095">
        <v>200</v>
      </c>
    </row>
    <row r="41" spans="2:5" x14ac:dyDescent="0.25">
      <c r="B41" s="6100" t="s">
        <v>1932</v>
      </c>
      <c r="C41" s="6101">
        <v>56</v>
      </c>
      <c r="D41" s="6102">
        <v>1065</v>
      </c>
      <c r="E41" s="6095">
        <v>1801.7857142857142</v>
      </c>
    </row>
    <row r="42" spans="2:5" x14ac:dyDescent="0.25">
      <c r="B42" s="6100" t="s">
        <v>1911</v>
      </c>
      <c r="C42" s="6101">
        <v>1</v>
      </c>
      <c r="D42" s="6102"/>
      <c r="E42" s="6095" t="s">
        <v>613</v>
      </c>
    </row>
    <row r="43" spans="2:5" x14ac:dyDescent="0.25">
      <c r="B43" s="6100" t="s">
        <v>1933</v>
      </c>
      <c r="C43" s="6101"/>
      <c r="D43" s="6102">
        <v>3</v>
      </c>
      <c r="E43" s="6095" t="s">
        <v>613</v>
      </c>
    </row>
    <row r="44" spans="2:5" x14ac:dyDescent="0.25">
      <c r="B44" s="6100" t="s">
        <v>2716</v>
      </c>
      <c r="C44" s="6101"/>
      <c r="D44" s="6102">
        <v>1</v>
      </c>
      <c r="E44" s="6095" t="s">
        <v>613</v>
      </c>
    </row>
    <row r="45" spans="2:5" x14ac:dyDescent="0.25">
      <c r="B45" s="6100" t="s">
        <v>2695</v>
      </c>
      <c r="C45" s="6101"/>
      <c r="D45" s="6102">
        <v>36</v>
      </c>
      <c r="E45" s="6095" t="s">
        <v>613</v>
      </c>
    </row>
    <row r="46" spans="2:5" x14ac:dyDescent="0.25">
      <c r="B46" s="6100" t="s">
        <v>1897</v>
      </c>
      <c r="C46" s="6101">
        <v>30</v>
      </c>
      <c r="D46" s="6102">
        <v>41</v>
      </c>
      <c r="E46" s="6095">
        <v>36.666666666666657</v>
      </c>
    </row>
    <row r="47" spans="2:5" x14ac:dyDescent="0.25">
      <c r="B47" s="6100" t="s">
        <v>2699</v>
      </c>
      <c r="C47" s="6101"/>
      <c r="D47" s="6102">
        <v>18</v>
      </c>
      <c r="E47" s="6095"/>
    </row>
    <row r="48" spans="2:5" x14ac:dyDescent="0.25">
      <c r="B48" s="6100" t="s">
        <v>1913</v>
      </c>
      <c r="C48" s="6101">
        <v>8</v>
      </c>
      <c r="D48" s="6102">
        <v>133</v>
      </c>
      <c r="E48" s="6095">
        <v>1562.5</v>
      </c>
    </row>
    <row r="49" spans="2:22" x14ac:dyDescent="0.25">
      <c r="B49" s="6100" t="s">
        <v>2717</v>
      </c>
      <c r="C49" s="6101"/>
      <c r="D49" s="6102">
        <v>2</v>
      </c>
      <c r="E49" s="6095" t="s">
        <v>613</v>
      </c>
    </row>
    <row r="50" spans="2:22" x14ac:dyDescent="0.25">
      <c r="B50" s="6100" t="s">
        <v>1914</v>
      </c>
      <c r="C50" s="6101">
        <v>2</v>
      </c>
      <c r="D50" s="6102">
        <v>3</v>
      </c>
      <c r="E50" s="6095">
        <v>50</v>
      </c>
    </row>
    <row r="51" spans="2:22" x14ac:dyDescent="0.25">
      <c r="B51" s="6100" t="s">
        <v>2718</v>
      </c>
      <c r="C51" s="6101"/>
      <c r="D51" s="6102">
        <v>3</v>
      </c>
      <c r="E51" s="6095" t="s">
        <v>613</v>
      </c>
    </row>
    <row r="52" spans="2:22" x14ac:dyDescent="0.25">
      <c r="B52" s="6100" t="s">
        <v>1898</v>
      </c>
      <c r="C52" s="6101">
        <v>106</v>
      </c>
      <c r="D52" s="6102">
        <v>156</v>
      </c>
      <c r="E52" s="6095">
        <v>47.169811320754718</v>
      </c>
    </row>
    <row r="53" spans="2:22" x14ac:dyDescent="0.25">
      <c r="B53" s="6100" t="s">
        <v>1934</v>
      </c>
      <c r="C53" s="6101">
        <v>8</v>
      </c>
      <c r="D53" s="6102">
        <v>32</v>
      </c>
      <c r="E53" s="6095">
        <v>300</v>
      </c>
    </row>
    <row r="54" spans="2:22" x14ac:dyDescent="0.25">
      <c r="B54" s="6100" t="s">
        <v>1935</v>
      </c>
      <c r="C54" s="6101">
        <v>8</v>
      </c>
      <c r="D54" s="6102">
        <v>2064</v>
      </c>
      <c r="E54" s="6095">
        <v>25700</v>
      </c>
    </row>
    <row r="55" spans="2:22" x14ac:dyDescent="0.25">
      <c r="B55" s="6100" t="s">
        <v>1282</v>
      </c>
      <c r="C55" s="6101">
        <v>4</v>
      </c>
      <c r="D55" s="6102"/>
      <c r="E55" s="6095" t="s">
        <v>613</v>
      </c>
    </row>
    <row r="56" spans="2:22" x14ac:dyDescent="0.25">
      <c r="B56" s="6100" t="s">
        <v>2707</v>
      </c>
      <c r="C56" s="6101"/>
      <c r="D56" s="6102">
        <v>2</v>
      </c>
      <c r="E56" s="6095" t="s">
        <v>613</v>
      </c>
    </row>
    <row r="57" spans="2:22" x14ac:dyDescent="0.25">
      <c r="B57" s="6100" t="s">
        <v>2708</v>
      </c>
      <c r="C57" s="6101"/>
      <c r="D57" s="6102">
        <v>9</v>
      </c>
      <c r="E57" s="6095" t="s">
        <v>613</v>
      </c>
    </row>
    <row r="58" spans="2:22" x14ac:dyDescent="0.25">
      <c r="B58" s="6100" t="s">
        <v>1899</v>
      </c>
      <c r="C58" s="6101">
        <v>84</v>
      </c>
      <c r="D58" s="6103">
        <v>628</v>
      </c>
      <c r="E58" s="6095">
        <v>647.61904761904759</v>
      </c>
    </row>
    <row r="59" spans="2:22" x14ac:dyDescent="0.25">
      <c r="B59" s="6100" t="s">
        <v>1289</v>
      </c>
      <c r="C59" s="6101">
        <v>1</v>
      </c>
      <c r="D59" s="6103"/>
      <c r="E59" s="6095" t="s">
        <v>613</v>
      </c>
    </row>
    <row r="60" spans="2:22" x14ac:dyDescent="0.25">
      <c r="B60" s="6100" t="s">
        <v>1302</v>
      </c>
      <c r="C60" s="6101">
        <v>1</v>
      </c>
      <c r="D60" s="6103"/>
      <c r="E60" s="6095" t="s">
        <v>613</v>
      </c>
      <c r="G60" s="431" t="s">
        <v>1941</v>
      </c>
    </row>
    <row r="61" spans="2:22" ht="15.75" thickBot="1" x14ac:dyDescent="0.3">
      <c r="B61" s="6100" t="s">
        <v>1936</v>
      </c>
      <c r="C61" s="6101">
        <v>4</v>
      </c>
      <c r="D61" s="6103">
        <v>20</v>
      </c>
      <c r="E61" s="6095">
        <v>400</v>
      </c>
    </row>
    <row r="62" spans="2:22" x14ac:dyDescent="0.25">
      <c r="B62" s="6100" t="s">
        <v>1303</v>
      </c>
      <c r="C62" s="6101">
        <v>7</v>
      </c>
      <c r="D62" s="6102">
        <v>2</v>
      </c>
      <c r="E62" s="6095">
        <v>-71.428571428571431</v>
      </c>
      <c r="G62" s="8581" t="s">
        <v>1942</v>
      </c>
      <c r="H62" s="8582"/>
      <c r="I62" s="8583"/>
      <c r="J62" s="8588" t="s">
        <v>1</v>
      </c>
      <c r="K62" s="8558" t="s">
        <v>2360</v>
      </c>
      <c r="L62" s="8559"/>
      <c r="M62" s="8559"/>
      <c r="N62" s="8559"/>
      <c r="O62" s="8560"/>
      <c r="P62" s="8560"/>
      <c r="Q62" s="8560"/>
      <c r="R62" s="8560"/>
      <c r="S62" s="8560"/>
      <c r="T62" s="8560"/>
      <c r="U62" s="8560"/>
      <c r="V62" s="8561"/>
    </row>
    <row r="63" spans="2:22" x14ac:dyDescent="0.25">
      <c r="B63" s="6100" t="s">
        <v>2719</v>
      </c>
      <c r="C63" s="6101"/>
      <c r="D63" s="6102">
        <v>1</v>
      </c>
      <c r="E63" s="6095"/>
      <c r="G63" s="8553"/>
      <c r="H63" s="8584"/>
      <c r="I63" s="8585"/>
      <c r="J63" s="8589"/>
      <c r="K63" s="8562" t="s">
        <v>1943</v>
      </c>
      <c r="L63" s="8563"/>
      <c r="M63" s="8563"/>
      <c r="N63" s="8563"/>
      <c r="O63" s="8564"/>
      <c r="P63" s="8564"/>
      <c r="Q63" s="8564"/>
      <c r="R63" s="8564"/>
      <c r="S63" s="8564"/>
      <c r="T63" s="8564"/>
      <c r="U63" s="8565" t="s">
        <v>1944</v>
      </c>
      <c r="V63" s="8567" t="s">
        <v>1618</v>
      </c>
    </row>
    <row r="64" spans="2:22" ht="23.25" thickBot="1" x14ac:dyDescent="0.3">
      <c r="B64" s="6100" t="s">
        <v>2710</v>
      </c>
      <c r="C64" s="6101"/>
      <c r="D64" s="6102">
        <v>5</v>
      </c>
      <c r="E64" s="6095" t="s">
        <v>613</v>
      </c>
      <c r="G64" s="8542"/>
      <c r="H64" s="8586"/>
      <c r="I64" s="8587"/>
      <c r="J64" s="6916" t="s">
        <v>1945</v>
      </c>
      <c r="K64" s="6917" t="s">
        <v>1946</v>
      </c>
      <c r="L64" s="6918" t="s">
        <v>1947</v>
      </c>
      <c r="M64" s="6918" t="s">
        <v>1948</v>
      </c>
      <c r="N64" s="6918" t="s">
        <v>1949</v>
      </c>
      <c r="O64" s="6919" t="s">
        <v>1950</v>
      </c>
      <c r="P64" s="6920" t="s">
        <v>1951</v>
      </c>
      <c r="Q64" s="6919" t="s">
        <v>1952</v>
      </c>
      <c r="R64" s="6919" t="s">
        <v>294</v>
      </c>
      <c r="S64" s="6919" t="s">
        <v>2633</v>
      </c>
      <c r="T64" s="6919" t="s">
        <v>1</v>
      </c>
      <c r="U64" s="8566"/>
      <c r="V64" s="8568"/>
    </row>
    <row r="65" spans="2:22" x14ac:dyDescent="0.25">
      <c r="B65" s="6100" t="s">
        <v>1937</v>
      </c>
      <c r="C65" s="6101">
        <v>1</v>
      </c>
      <c r="D65" s="6102">
        <v>1</v>
      </c>
      <c r="E65" s="6095">
        <v>0</v>
      </c>
      <c r="G65" s="8553" t="s">
        <v>1953</v>
      </c>
      <c r="H65" s="8554" t="s">
        <v>1954</v>
      </c>
      <c r="I65" s="8555"/>
      <c r="J65" s="6910">
        <v>221</v>
      </c>
      <c r="K65" s="6911"/>
      <c r="L65" s="6912"/>
      <c r="M65" s="6912"/>
      <c r="N65" s="6912"/>
      <c r="O65" s="6913"/>
      <c r="P65" s="6913"/>
      <c r="Q65" s="6914"/>
      <c r="R65" s="6914"/>
      <c r="S65" s="6914">
        <v>2</v>
      </c>
      <c r="T65" s="6914">
        <v>38</v>
      </c>
      <c r="U65" s="6915">
        <v>39</v>
      </c>
      <c r="V65" s="4169">
        <v>-64.25339366515837</v>
      </c>
    </row>
    <row r="66" spans="2:22" x14ac:dyDescent="0.25">
      <c r="B66" s="6100" t="s">
        <v>1938</v>
      </c>
      <c r="C66" s="6101"/>
      <c r="D66" s="6102">
        <v>1</v>
      </c>
      <c r="E66" s="6095" t="s">
        <v>613</v>
      </c>
      <c r="G66" s="8541"/>
      <c r="H66" s="8547" t="s">
        <v>1955</v>
      </c>
      <c r="I66" s="8548"/>
      <c r="J66" s="6903">
        <v>68</v>
      </c>
      <c r="K66" s="4155"/>
      <c r="L66" s="4156"/>
      <c r="M66" s="4156"/>
      <c r="N66" s="4156"/>
      <c r="O66" s="4153">
        <v>3</v>
      </c>
      <c r="P66" s="4153"/>
      <c r="Q66" s="4157"/>
      <c r="R66" s="4157"/>
      <c r="S66" s="4157"/>
      <c r="T66" s="4157">
        <v>6</v>
      </c>
      <c r="U66" s="4153"/>
      <c r="V66" s="4154">
        <v>-91.17647058823529</v>
      </c>
    </row>
    <row r="67" spans="2:22" x14ac:dyDescent="0.25">
      <c r="B67" s="6100" t="s">
        <v>1900</v>
      </c>
      <c r="C67" s="6101">
        <v>22</v>
      </c>
      <c r="D67" s="6102">
        <v>23</v>
      </c>
      <c r="E67" s="6095">
        <v>4.5454545454545467</v>
      </c>
      <c r="G67" s="8541"/>
      <c r="H67" s="4158" t="s">
        <v>1956</v>
      </c>
      <c r="I67" s="6901"/>
      <c r="J67" s="6903">
        <v>2</v>
      </c>
      <c r="K67" s="4155"/>
      <c r="L67" s="4156">
        <v>2</v>
      </c>
      <c r="M67" s="4156"/>
      <c r="N67" s="4156"/>
      <c r="O67" s="4153"/>
      <c r="P67" s="4153"/>
      <c r="Q67" s="4157"/>
      <c r="R67" s="4157"/>
      <c r="S67" s="4157"/>
      <c r="T67" s="4157"/>
      <c r="U67" s="4153"/>
      <c r="V67" s="4154">
        <v>-100</v>
      </c>
    </row>
    <row r="68" spans="2:22" x14ac:dyDescent="0.25">
      <c r="B68" s="6100" t="s">
        <v>1283</v>
      </c>
      <c r="C68" s="6101">
        <v>246</v>
      </c>
      <c r="D68" s="6102">
        <v>1572</v>
      </c>
      <c r="E68" s="6095">
        <v>539.02439024390242</v>
      </c>
      <c r="G68" s="8541"/>
      <c r="H68" s="8547" t="s">
        <v>1957</v>
      </c>
      <c r="I68" s="8548"/>
      <c r="J68" s="6903"/>
      <c r="K68" s="4155"/>
      <c r="L68" s="4156"/>
      <c r="M68" s="4156"/>
      <c r="N68" s="4156"/>
      <c r="O68" s="4153"/>
      <c r="P68" s="4153"/>
      <c r="Q68" s="4157"/>
      <c r="R68" s="4157"/>
      <c r="S68" s="4157"/>
      <c r="T68" s="4157"/>
      <c r="U68" s="4153"/>
      <c r="V68" s="4154" t="s">
        <v>613</v>
      </c>
    </row>
    <row r="69" spans="2:22" ht="24" customHeight="1" x14ac:dyDescent="0.25">
      <c r="B69" s="6100" t="s">
        <v>1939</v>
      </c>
      <c r="C69" s="6101">
        <v>1</v>
      </c>
      <c r="D69" s="6102"/>
      <c r="E69" s="6095" t="s">
        <v>613</v>
      </c>
      <c r="G69" s="8541"/>
      <c r="H69" s="8547" t="s">
        <v>1958</v>
      </c>
      <c r="I69" s="8548"/>
      <c r="J69" s="6903">
        <v>2</v>
      </c>
      <c r="K69" s="4155">
        <v>1</v>
      </c>
      <c r="L69" s="4156"/>
      <c r="M69" s="4156">
        <v>1</v>
      </c>
      <c r="N69" s="4156"/>
      <c r="O69" s="4153"/>
      <c r="P69" s="4153"/>
      <c r="Q69" s="4157"/>
      <c r="R69" s="4157"/>
      <c r="S69" s="4157"/>
      <c r="T69" s="4157"/>
      <c r="U69" s="4153"/>
      <c r="V69" s="4154">
        <v>-100</v>
      </c>
    </row>
    <row r="70" spans="2:22" x14ac:dyDescent="0.25">
      <c r="B70" s="6100" t="s">
        <v>2720</v>
      </c>
      <c r="C70" s="6101"/>
      <c r="D70" s="6102">
        <v>5</v>
      </c>
      <c r="E70" s="6095" t="s">
        <v>613</v>
      </c>
      <c r="G70" s="8541"/>
      <c r="H70" s="8547" t="s">
        <v>1959</v>
      </c>
      <c r="I70" s="8548"/>
      <c r="J70" s="6904">
        <v>603</v>
      </c>
      <c r="K70" s="4159"/>
      <c r="L70" s="4160"/>
      <c r="M70" s="4160"/>
      <c r="N70" s="4160"/>
      <c r="O70" s="4161"/>
      <c r="P70" s="4153"/>
      <c r="Q70" s="4157"/>
      <c r="R70" s="4157">
        <v>9</v>
      </c>
      <c r="S70" s="4157">
        <v>5</v>
      </c>
      <c r="T70" s="4157">
        <v>66</v>
      </c>
      <c r="U70" s="4161">
        <v>10132</v>
      </c>
      <c r="V70" s="4154">
        <v>1593.5323383084576</v>
      </c>
    </row>
    <row r="71" spans="2:22" x14ac:dyDescent="0.25">
      <c r="B71" s="6100" t="s">
        <v>1274</v>
      </c>
      <c r="C71" s="6101"/>
      <c r="D71" s="6102">
        <v>2</v>
      </c>
      <c r="E71" s="6095" t="s">
        <v>613</v>
      </c>
      <c r="G71" s="8541"/>
      <c r="H71" s="8547" t="s">
        <v>1960</v>
      </c>
      <c r="I71" s="8548"/>
      <c r="J71" s="6903">
        <v>2318</v>
      </c>
      <c r="K71" s="4155"/>
      <c r="L71" s="4156"/>
      <c r="M71" s="4156"/>
      <c r="N71" s="4156"/>
      <c r="O71" s="4153"/>
      <c r="P71" s="4153"/>
      <c r="Q71" s="4157">
        <v>1</v>
      </c>
      <c r="R71" s="4157"/>
      <c r="S71" s="4157">
        <v>4</v>
      </c>
      <c r="T71" s="4157">
        <v>795</v>
      </c>
      <c r="U71" s="4161">
        <v>2657</v>
      </c>
      <c r="V71" s="4154">
        <v>49.137187230371012</v>
      </c>
    </row>
    <row r="72" spans="2:22" x14ac:dyDescent="0.25">
      <c r="B72" s="6100" t="s">
        <v>1917</v>
      </c>
      <c r="C72" s="6101">
        <v>1</v>
      </c>
      <c r="D72" s="6102"/>
      <c r="E72" s="6095" t="s">
        <v>613</v>
      </c>
      <c r="G72" s="8541"/>
      <c r="H72" s="8547" t="s">
        <v>1961</v>
      </c>
      <c r="I72" s="8548"/>
      <c r="J72" s="6903">
        <v>221</v>
      </c>
      <c r="K72" s="4155"/>
      <c r="L72" s="4156"/>
      <c r="M72" s="4156"/>
      <c r="N72" s="4156"/>
      <c r="O72" s="4153"/>
      <c r="P72" s="4153"/>
      <c r="Q72" s="4157"/>
      <c r="R72" s="4157"/>
      <c r="S72" s="4157"/>
      <c r="T72" s="4157">
        <v>40</v>
      </c>
      <c r="U72" s="4153">
        <v>44</v>
      </c>
      <c r="V72" s="4154">
        <v>-61.990950226244344</v>
      </c>
    </row>
    <row r="73" spans="2:22" ht="15.75" thickBot="1" x14ac:dyDescent="0.3">
      <c r="B73" s="6100" t="s">
        <v>1940</v>
      </c>
      <c r="C73" s="6101">
        <v>1</v>
      </c>
      <c r="D73" s="6102"/>
      <c r="E73" s="6095" t="s">
        <v>613</v>
      </c>
      <c r="G73" s="8541"/>
      <c r="H73" s="8556" t="s">
        <v>14</v>
      </c>
      <c r="I73" s="8557"/>
      <c r="J73" s="6905">
        <v>3435</v>
      </c>
      <c r="K73" s="6909">
        <f>SUM(K65:K72)</f>
        <v>1</v>
      </c>
      <c r="L73" s="4163">
        <f>SUM(L65:L72)</f>
        <v>2</v>
      </c>
      <c r="M73" s="4162">
        <f>SUM(M65:M72)</f>
        <v>1</v>
      </c>
      <c r="N73" s="4162">
        <f>SUM(N65:N72)</f>
        <v>0</v>
      </c>
      <c r="O73" s="4163">
        <f>SUM(O65:O72)</f>
        <v>3</v>
      </c>
      <c r="P73" s="4163">
        <v>0</v>
      </c>
      <c r="Q73" s="4164">
        <v>1</v>
      </c>
      <c r="R73" s="4164">
        <v>9</v>
      </c>
      <c r="S73" s="4164">
        <v>11</v>
      </c>
      <c r="T73" s="4164">
        <v>945</v>
      </c>
      <c r="U73" s="4163">
        <v>12872</v>
      </c>
      <c r="V73" s="4165">
        <v>302.85298398835516</v>
      </c>
    </row>
    <row r="74" spans="2:22" ht="16.5" thickTop="1" thickBot="1" x14ac:dyDescent="0.3">
      <c r="B74" s="6104" t="s">
        <v>2721</v>
      </c>
      <c r="C74" s="6105"/>
      <c r="D74" s="6106">
        <v>7</v>
      </c>
      <c r="E74" s="6107" t="s">
        <v>613</v>
      </c>
      <c r="G74" s="8541" t="s">
        <v>1962</v>
      </c>
      <c r="H74" s="8543" t="s">
        <v>1959</v>
      </c>
      <c r="I74" s="8544"/>
      <c r="J74" s="6906">
        <v>26</v>
      </c>
      <c r="K74" s="4166"/>
      <c r="L74" s="4167"/>
      <c r="M74" s="4167"/>
      <c r="N74" s="4167"/>
      <c r="O74" s="4168"/>
      <c r="P74" s="4168">
        <v>4</v>
      </c>
      <c r="Q74" s="4168">
        <v>2</v>
      </c>
      <c r="R74" s="4168">
        <v>6</v>
      </c>
      <c r="S74" s="4168">
        <v>3</v>
      </c>
      <c r="T74" s="4168">
        <v>8</v>
      </c>
      <c r="U74" s="4168">
        <v>11</v>
      </c>
      <c r="V74" s="4169">
        <v>30.769230769230774</v>
      </c>
    </row>
    <row r="75" spans="2:22" ht="15.75" thickBot="1" x14ac:dyDescent="0.3">
      <c r="B75" s="6108" t="s">
        <v>14</v>
      </c>
      <c r="C75" s="6109">
        <v>3039</v>
      </c>
      <c r="D75" s="6110">
        <v>12872</v>
      </c>
      <c r="E75" s="6111">
        <v>323.56038170450807</v>
      </c>
      <c r="G75" s="8541"/>
      <c r="H75" s="8545" t="s">
        <v>1957</v>
      </c>
      <c r="I75" s="8546"/>
      <c r="J75" s="6904"/>
      <c r="K75" s="4159"/>
      <c r="L75" s="4160"/>
      <c r="M75" s="4160"/>
      <c r="N75" s="4160"/>
      <c r="O75" s="4161"/>
      <c r="P75" s="4161"/>
      <c r="Q75" s="4161"/>
      <c r="R75" s="4161"/>
      <c r="S75" s="4161"/>
      <c r="T75" s="4161"/>
      <c r="U75" s="4161"/>
      <c r="V75" s="4154" t="s">
        <v>613</v>
      </c>
    </row>
    <row r="76" spans="2:22" x14ac:dyDescent="0.25">
      <c r="G76" s="8541"/>
      <c r="H76" s="8547" t="s">
        <v>1963</v>
      </c>
      <c r="I76" s="8548"/>
      <c r="J76" s="6904"/>
      <c r="K76" s="4159"/>
      <c r="L76" s="4160"/>
      <c r="M76" s="4160"/>
      <c r="N76" s="4160"/>
      <c r="O76" s="4161"/>
      <c r="P76" s="4161"/>
      <c r="Q76" s="4161"/>
      <c r="R76" s="4161"/>
      <c r="S76" s="4161"/>
      <c r="T76" s="4161"/>
      <c r="U76" s="4161"/>
      <c r="V76" s="4154" t="s">
        <v>613</v>
      </c>
    </row>
    <row r="77" spans="2:22" x14ac:dyDescent="0.25">
      <c r="G77" s="8541"/>
      <c r="H77" s="8547" t="s">
        <v>1964</v>
      </c>
      <c r="I77" s="8548"/>
      <c r="J77" s="6904"/>
      <c r="K77" s="4159"/>
      <c r="L77" s="4160"/>
      <c r="M77" s="4160"/>
      <c r="N77" s="4160"/>
      <c r="O77" s="4161"/>
      <c r="P77" s="4161"/>
      <c r="Q77" s="4161"/>
      <c r="R77" s="4161"/>
      <c r="S77" s="4161"/>
      <c r="T77" s="4161"/>
      <c r="U77" s="4161"/>
      <c r="V77" s="4154" t="s">
        <v>613</v>
      </c>
    </row>
    <row r="78" spans="2:22" x14ac:dyDescent="0.25">
      <c r="G78" s="8541"/>
      <c r="H78" s="8547" t="s">
        <v>1965</v>
      </c>
      <c r="I78" s="8548"/>
      <c r="J78" s="6904">
        <v>69</v>
      </c>
      <c r="K78" s="4159"/>
      <c r="L78" s="4160"/>
      <c r="M78" s="4160"/>
      <c r="N78" s="4160">
        <v>1</v>
      </c>
      <c r="O78" s="4161"/>
      <c r="P78" s="4161"/>
      <c r="Q78" s="4161"/>
      <c r="R78" s="4161"/>
      <c r="S78" s="4161">
        <v>1</v>
      </c>
      <c r="T78" s="4161">
        <v>16</v>
      </c>
      <c r="U78" s="4161">
        <v>8</v>
      </c>
      <c r="V78" s="4154">
        <v>-63.768115942028984</v>
      </c>
    </row>
    <row r="79" spans="2:22" x14ac:dyDescent="0.25">
      <c r="G79" s="8541"/>
      <c r="H79" s="8545" t="s">
        <v>1960</v>
      </c>
      <c r="I79" s="8546"/>
      <c r="J79" s="6907">
        <v>1</v>
      </c>
      <c r="K79" s="4170"/>
      <c r="L79" s="4171"/>
      <c r="M79" s="4171"/>
      <c r="N79" s="4171"/>
      <c r="O79" s="4172"/>
      <c r="P79" s="4172"/>
      <c r="Q79" s="4172"/>
      <c r="R79" s="4172"/>
      <c r="S79" s="4172"/>
      <c r="T79" s="4172"/>
      <c r="U79" s="4172"/>
      <c r="V79" s="4154">
        <v>-100</v>
      </c>
    </row>
    <row r="80" spans="2:22" x14ac:dyDescent="0.25">
      <c r="G80" s="8541"/>
      <c r="H80" s="8549" t="s">
        <v>1966</v>
      </c>
      <c r="I80" s="8550"/>
      <c r="J80" s="6907">
        <v>15</v>
      </c>
      <c r="K80" s="4170"/>
      <c r="L80" s="4171"/>
      <c r="M80" s="4171"/>
      <c r="N80" s="4171"/>
      <c r="O80" s="4172"/>
      <c r="P80" s="4172"/>
      <c r="Q80" s="4172"/>
      <c r="R80" s="4172"/>
      <c r="S80" s="4172"/>
      <c r="T80" s="4172">
        <v>1</v>
      </c>
      <c r="U80" s="4172"/>
      <c r="V80" s="4154">
        <v>-93.333333333333329</v>
      </c>
    </row>
    <row r="81" spans="7:23" x14ac:dyDescent="0.25">
      <c r="G81" s="8541"/>
      <c r="H81" s="4173" t="s">
        <v>1967</v>
      </c>
      <c r="I81" s="6902"/>
      <c r="J81" s="6907"/>
      <c r="K81" s="4170"/>
      <c r="L81" s="4171"/>
      <c r="M81" s="4171"/>
      <c r="N81" s="4171"/>
      <c r="O81" s="4172"/>
      <c r="P81" s="4172"/>
      <c r="Q81" s="4172"/>
      <c r="R81" s="4172"/>
      <c r="S81" s="4172"/>
      <c r="T81" s="4172"/>
      <c r="U81" s="4172"/>
      <c r="V81" s="4154" t="s">
        <v>613</v>
      </c>
    </row>
    <row r="82" spans="7:23" x14ac:dyDescent="0.25">
      <c r="G82" s="8541"/>
      <c r="H82" s="8551" t="s">
        <v>1968</v>
      </c>
      <c r="I82" s="8552"/>
      <c r="J82" s="6907"/>
      <c r="K82" s="4170"/>
      <c r="L82" s="4171"/>
      <c r="M82" s="4171"/>
      <c r="N82" s="4171"/>
      <c r="O82" s="4172"/>
      <c r="P82" s="4172"/>
      <c r="Q82" s="4172"/>
      <c r="R82" s="4172"/>
      <c r="S82" s="4172"/>
      <c r="T82" s="4172"/>
      <c r="U82" s="4172"/>
      <c r="V82" s="4154" t="s">
        <v>613</v>
      </c>
      <c r="W82" t="s">
        <v>613</v>
      </c>
    </row>
    <row r="83" spans="7:23" x14ac:dyDescent="0.25">
      <c r="G83" s="8541"/>
      <c r="H83" s="8551" t="s">
        <v>1969</v>
      </c>
      <c r="I83" s="8552"/>
      <c r="J83" s="6907"/>
      <c r="K83" s="4170"/>
      <c r="L83" s="4171"/>
      <c r="M83" s="4171"/>
      <c r="N83" s="4171"/>
      <c r="O83" s="4172"/>
      <c r="P83" s="4172"/>
      <c r="Q83" s="4172"/>
      <c r="R83" s="4172"/>
      <c r="S83" s="4172"/>
      <c r="T83" s="4172"/>
      <c r="U83" s="4172"/>
      <c r="V83" s="4154" t="s">
        <v>613</v>
      </c>
      <c r="W83" t="s">
        <v>613</v>
      </c>
    </row>
    <row r="84" spans="7:23" ht="15.75" thickBot="1" x14ac:dyDescent="0.3">
      <c r="G84" s="8542"/>
      <c r="H84" s="8539" t="s">
        <v>14</v>
      </c>
      <c r="I84" s="8540"/>
      <c r="J84" s="6908">
        <v>111</v>
      </c>
      <c r="K84" s="5637"/>
      <c r="L84" s="4175"/>
      <c r="M84" s="4174"/>
      <c r="N84" s="4174">
        <f>SUM(N74:N83)</f>
        <v>1</v>
      </c>
      <c r="O84" s="4175">
        <f>SUM(O74:O83)</f>
        <v>0</v>
      </c>
      <c r="P84" s="4175">
        <v>4</v>
      </c>
      <c r="Q84" s="4175">
        <v>2</v>
      </c>
      <c r="R84" s="4175">
        <v>6</v>
      </c>
      <c r="S84" s="4175">
        <v>4</v>
      </c>
      <c r="T84" s="4175">
        <v>25</v>
      </c>
      <c r="U84" s="4176">
        <v>19</v>
      </c>
      <c r="V84" s="4177">
        <v>-45.945945945945944</v>
      </c>
    </row>
  </sheetData>
  <mergeCells count="29">
    <mergeCell ref="K62:V62"/>
    <mergeCell ref="K63:T63"/>
    <mergeCell ref="U63:U64"/>
    <mergeCell ref="V63:V64"/>
    <mergeCell ref="B5:B8"/>
    <mergeCell ref="C5:D7"/>
    <mergeCell ref="E5:E8"/>
    <mergeCell ref="G62:I64"/>
    <mergeCell ref="J62:J63"/>
    <mergeCell ref="G65:G73"/>
    <mergeCell ref="H65:I65"/>
    <mergeCell ref="H66:I66"/>
    <mergeCell ref="H68:I68"/>
    <mergeCell ref="H69:I69"/>
    <mergeCell ref="H70:I70"/>
    <mergeCell ref="H71:I71"/>
    <mergeCell ref="H72:I72"/>
    <mergeCell ref="H73:I73"/>
    <mergeCell ref="H84:I84"/>
    <mergeCell ref="G74:G84"/>
    <mergeCell ref="H74:I74"/>
    <mergeCell ref="H75:I75"/>
    <mergeCell ref="H76:I76"/>
    <mergeCell ref="H77:I77"/>
    <mergeCell ref="H78:I78"/>
    <mergeCell ref="H79:I79"/>
    <mergeCell ref="H80:I80"/>
    <mergeCell ref="H82:I82"/>
    <mergeCell ref="H83:I8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H53"/>
  <sheetViews>
    <sheetView topLeftCell="Q1" workbookViewId="0">
      <selection activeCell="X8" sqref="X8"/>
    </sheetView>
  </sheetViews>
  <sheetFormatPr defaultRowHeight="15" x14ac:dyDescent="0.25"/>
  <cols>
    <col min="2" max="2" width="19.28515625" customWidth="1"/>
    <col min="3" max="11" width="7.7109375" customWidth="1"/>
    <col min="13" max="13" width="18.5703125" customWidth="1"/>
    <col min="14" max="22" width="8.140625" customWidth="1"/>
    <col min="25" max="25" width="18.7109375" customWidth="1"/>
  </cols>
  <sheetData>
    <row r="2" spans="2:34" x14ac:dyDescent="0.25">
      <c r="B2" s="431" t="s">
        <v>205</v>
      </c>
    </row>
    <row r="3" spans="2:34" x14ac:dyDescent="0.25">
      <c r="B3" s="431" t="s">
        <v>193</v>
      </c>
      <c r="M3" s="431" t="s">
        <v>196</v>
      </c>
      <c r="Y3" s="431" t="s">
        <v>2874</v>
      </c>
    </row>
    <row r="4" spans="2:34" ht="15.75" thickBot="1" x14ac:dyDescent="0.3">
      <c r="B4" s="431"/>
      <c r="M4" s="431"/>
    </row>
    <row r="5" spans="2:34" ht="15.75" customHeight="1" thickBot="1" x14ac:dyDescent="0.3">
      <c r="B5" s="7201" t="s">
        <v>172</v>
      </c>
      <c r="C5" s="7176" t="s">
        <v>114</v>
      </c>
      <c r="D5" s="7177"/>
      <c r="E5" s="7178"/>
      <c r="F5" s="7202" t="s">
        <v>115</v>
      </c>
      <c r="G5" s="7203"/>
      <c r="H5" s="7176" t="s">
        <v>116</v>
      </c>
      <c r="I5" s="7180"/>
      <c r="J5" s="7180"/>
      <c r="K5" s="7179"/>
      <c r="L5" s="596"/>
      <c r="M5" s="7215" t="s">
        <v>194</v>
      </c>
      <c r="N5" s="7189" t="s">
        <v>118</v>
      </c>
      <c r="O5" s="7190"/>
      <c r="P5" s="7191"/>
      <c r="Q5" s="7189" t="s">
        <v>115</v>
      </c>
      <c r="R5" s="7192"/>
      <c r="S5" s="7193"/>
      <c r="T5" s="7202" t="s">
        <v>116</v>
      </c>
      <c r="U5" s="7212"/>
      <c r="V5" s="7213"/>
      <c r="Y5" s="7218" t="s">
        <v>199</v>
      </c>
      <c r="Z5" s="7221" t="s">
        <v>1336</v>
      </c>
      <c r="AA5" s="7224" t="s">
        <v>1337</v>
      </c>
      <c r="AB5" s="7225"/>
      <c r="AC5" s="7226"/>
      <c r="AD5" s="7227" t="s">
        <v>2725</v>
      </c>
      <c r="AE5" s="2163" t="s">
        <v>1338</v>
      </c>
      <c r="AF5" s="2163"/>
      <c r="AG5" s="2164"/>
      <c r="AH5" s="7227" t="s">
        <v>2725</v>
      </c>
    </row>
    <row r="6" spans="2:34" ht="23.25" customHeight="1" thickBot="1" x14ac:dyDescent="0.3">
      <c r="B6" s="7159"/>
      <c r="C6" s="168" t="s">
        <v>119</v>
      </c>
      <c r="D6" s="169" t="s">
        <v>120</v>
      </c>
      <c r="E6" s="170" t="s">
        <v>121</v>
      </c>
      <c r="F6" s="171" t="s">
        <v>119</v>
      </c>
      <c r="G6" s="172" t="s">
        <v>122</v>
      </c>
      <c r="H6" s="171" t="s">
        <v>119</v>
      </c>
      <c r="I6" s="173" t="s">
        <v>122</v>
      </c>
      <c r="J6" s="174" t="s">
        <v>123</v>
      </c>
      <c r="K6" s="175" t="s">
        <v>122</v>
      </c>
      <c r="L6" s="596"/>
      <c r="M6" s="7216"/>
      <c r="N6" s="171" t="s">
        <v>1</v>
      </c>
      <c r="O6" s="185" t="s">
        <v>2360</v>
      </c>
      <c r="P6" s="537" t="s">
        <v>195</v>
      </c>
      <c r="Q6" s="171" t="s">
        <v>1</v>
      </c>
      <c r="R6" s="185" t="s">
        <v>2360</v>
      </c>
      <c r="S6" s="537" t="s">
        <v>195</v>
      </c>
      <c r="T6" s="171" t="s">
        <v>1</v>
      </c>
      <c r="U6" s="185" t="s">
        <v>2360</v>
      </c>
      <c r="V6" s="537" t="s">
        <v>195</v>
      </c>
      <c r="Y6" s="7219"/>
      <c r="Z6" s="7222"/>
      <c r="AA6" s="7230" t="s">
        <v>1339</v>
      </c>
      <c r="AB6" s="7232" t="s">
        <v>1340</v>
      </c>
      <c r="AC6" s="7233"/>
      <c r="AD6" s="7228"/>
      <c r="AE6" s="7234" t="s">
        <v>1177</v>
      </c>
      <c r="AF6" s="7236" t="s">
        <v>1340</v>
      </c>
      <c r="AG6" s="7237"/>
      <c r="AH6" s="7228"/>
    </row>
    <row r="7" spans="2:34" ht="15.75" thickBot="1" x14ac:dyDescent="0.3">
      <c r="B7" s="518" t="s">
        <v>173</v>
      </c>
      <c r="C7" s="519">
        <v>13126</v>
      </c>
      <c r="D7" s="520">
        <v>284</v>
      </c>
      <c r="E7" s="520">
        <v>9840</v>
      </c>
      <c r="F7" s="519">
        <v>8079</v>
      </c>
      <c r="G7" s="521">
        <v>61.549596221240286</v>
      </c>
      <c r="H7" s="522">
        <v>4793</v>
      </c>
      <c r="I7" s="523">
        <v>48.709349593495936</v>
      </c>
      <c r="J7" s="524">
        <v>566</v>
      </c>
      <c r="K7" s="525">
        <v>42.957317073170728</v>
      </c>
      <c r="L7" s="596"/>
      <c r="M7" s="518" t="s">
        <v>173</v>
      </c>
      <c r="N7" s="344">
        <v>13498</v>
      </c>
      <c r="O7" s="345">
        <v>13126</v>
      </c>
      <c r="P7" s="346">
        <v>-2.7559638464957743</v>
      </c>
      <c r="Q7" s="538">
        <v>8115</v>
      </c>
      <c r="R7" s="345">
        <v>8079</v>
      </c>
      <c r="S7" s="347">
        <v>-0.44362292051755503</v>
      </c>
      <c r="T7" s="348">
        <v>4685</v>
      </c>
      <c r="U7" s="345">
        <v>4793</v>
      </c>
      <c r="V7" s="346">
        <v>2.3052294557097071</v>
      </c>
      <c r="Y7" s="7220"/>
      <c r="Z7" s="7223"/>
      <c r="AA7" s="7231"/>
      <c r="AB7" s="2165" t="s">
        <v>1</v>
      </c>
      <c r="AC7" s="2166" t="s">
        <v>2360</v>
      </c>
      <c r="AD7" s="7229"/>
      <c r="AE7" s="7235"/>
      <c r="AF7" s="2167" t="s">
        <v>1</v>
      </c>
      <c r="AG7" s="2166" t="s">
        <v>2360</v>
      </c>
      <c r="AH7" s="7229"/>
    </row>
    <row r="8" spans="2:34" ht="15.75" thickBot="1" x14ac:dyDescent="0.3">
      <c r="B8" s="353" t="s">
        <v>174</v>
      </c>
      <c r="C8" s="381">
        <v>5448</v>
      </c>
      <c r="D8" s="382">
        <v>202</v>
      </c>
      <c r="E8" s="382">
        <v>3383</v>
      </c>
      <c r="F8" s="381">
        <v>4069</v>
      </c>
      <c r="G8" s="380">
        <v>74.687958883994128</v>
      </c>
      <c r="H8" s="526">
        <v>2004</v>
      </c>
      <c r="I8" s="333">
        <v>59.237363287023349</v>
      </c>
      <c r="J8" s="349">
        <v>77</v>
      </c>
      <c r="K8" s="245">
        <v>56.961276973100794</v>
      </c>
      <c r="L8" s="596"/>
      <c r="M8" s="353" t="s">
        <v>174</v>
      </c>
      <c r="N8" s="238">
        <v>5224</v>
      </c>
      <c r="O8" s="439">
        <v>5448</v>
      </c>
      <c r="P8" s="355">
        <v>4.2879019908116334</v>
      </c>
      <c r="Q8" s="356">
        <v>4055</v>
      </c>
      <c r="R8" s="439">
        <v>4069</v>
      </c>
      <c r="S8" s="539">
        <v>0.34525277435264456</v>
      </c>
      <c r="T8" s="354">
        <v>2099</v>
      </c>
      <c r="U8" s="439">
        <v>2004</v>
      </c>
      <c r="V8" s="355">
        <v>-4.525964745116724</v>
      </c>
      <c r="Y8" s="2168" t="s">
        <v>173</v>
      </c>
      <c r="Z8" s="2169">
        <v>1067116</v>
      </c>
      <c r="AA8" s="2170">
        <v>13409</v>
      </c>
      <c r="AB8" s="1799">
        <v>1287.401391028334</v>
      </c>
      <c r="AC8" s="1800">
        <v>1256.5644222371325</v>
      </c>
      <c r="AD8" s="2171">
        <v>-30.836968791201571</v>
      </c>
      <c r="AE8" s="2172">
        <v>13126</v>
      </c>
      <c r="AF8" s="2172">
        <v>1260.1409699855296</v>
      </c>
      <c r="AG8" s="2173">
        <v>1230.0443438201658</v>
      </c>
      <c r="AH8" s="2171">
        <v>-30.096626165363887</v>
      </c>
    </row>
    <row r="9" spans="2:34" x14ac:dyDescent="0.25">
      <c r="B9" s="359" t="s">
        <v>175</v>
      </c>
      <c r="C9" s="386">
        <v>4378</v>
      </c>
      <c r="D9" s="387">
        <v>67</v>
      </c>
      <c r="E9" s="387">
        <v>3349</v>
      </c>
      <c r="F9" s="386">
        <v>2742</v>
      </c>
      <c r="G9" s="339">
        <v>62.631338510735489</v>
      </c>
      <c r="H9" s="527">
        <v>1713</v>
      </c>
      <c r="I9" s="332">
        <v>51.149596894595405</v>
      </c>
      <c r="J9" s="357">
        <v>97</v>
      </c>
      <c r="K9" s="260">
        <v>48.253209913406984</v>
      </c>
      <c r="L9" s="596"/>
      <c r="M9" s="359" t="s">
        <v>175</v>
      </c>
      <c r="N9" s="247">
        <v>4402</v>
      </c>
      <c r="O9" s="268">
        <v>4378</v>
      </c>
      <c r="P9" s="263">
        <v>-0.54520672421625704</v>
      </c>
      <c r="Q9" s="334">
        <v>2988</v>
      </c>
      <c r="R9" s="268">
        <v>2742</v>
      </c>
      <c r="S9" s="335">
        <v>-8.232931726907637</v>
      </c>
      <c r="T9" s="267">
        <v>2021</v>
      </c>
      <c r="U9" s="268">
        <v>1713</v>
      </c>
      <c r="V9" s="263">
        <v>-15.239980207817922</v>
      </c>
      <c r="Y9" s="2174" t="s">
        <v>174</v>
      </c>
      <c r="Z9" s="2175">
        <v>423407</v>
      </c>
      <c r="AA9" s="2176">
        <v>5627</v>
      </c>
      <c r="AB9" s="2177">
        <v>1266.7719763429334</v>
      </c>
      <c r="AC9" s="2178">
        <v>1328.9813347441116</v>
      </c>
      <c r="AD9" s="2179">
        <v>62.209358401178179</v>
      </c>
      <c r="AE9" s="2180">
        <v>5448</v>
      </c>
      <c r="AF9" s="2180">
        <v>1227.9860464678945</v>
      </c>
      <c r="AG9" s="2181">
        <v>1286.7052268857153</v>
      </c>
      <c r="AH9" s="2179">
        <v>58.71918041782078</v>
      </c>
    </row>
    <row r="10" spans="2:34" x14ac:dyDescent="0.25">
      <c r="B10" s="359" t="s">
        <v>176</v>
      </c>
      <c r="C10" s="386">
        <v>3639</v>
      </c>
      <c r="D10" s="387">
        <v>98</v>
      </c>
      <c r="E10" s="387">
        <v>2615</v>
      </c>
      <c r="F10" s="386">
        <v>2919</v>
      </c>
      <c r="G10" s="339">
        <v>80.214344600164878</v>
      </c>
      <c r="H10" s="527">
        <v>1895</v>
      </c>
      <c r="I10" s="332">
        <v>72.46653919694073</v>
      </c>
      <c r="J10" s="357">
        <v>68</v>
      </c>
      <c r="K10" s="260">
        <v>69.866156787762904</v>
      </c>
      <c r="L10" s="596"/>
      <c r="M10" s="359" t="s">
        <v>176</v>
      </c>
      <c r="N10" s="247">
        <v>3512</v>
      </c>
      <c r="O10" s="268">
        <v>3639</v>
      </c>
      <c r="P10" s="263">
        <v>3.6161731207289307</v>
      </c>
      <c r="Q10" s="334">
        <v>2983</v>
      </c>
      <c r="R10" s="268">
        <v>2919</v>
      </c>
      <c r="S10" s="335">
        <v>-2.145491116325843</v>
      </c>
      <c r="T10" s="267">
        <v>1714</v>
      </c>
      <c r="U10" s="268">
        <v>1895</v>
      </c>
      <c r="V10" s="263">
        <v>10.560093348891471</v>
      </c>
      <c r="Y10" s="2182" t="s">
        <v>175</v>
      </c>
      <c r="Z10" s="2183">
        <v>265419</v>
      </c>
      <c r="AA10" s="2184">
        <v>4481</v>
      </c>
      <c r="AB10" s="2185">
        <v>1684.4088059046239</v>
      </c>
      <c r="AC10" s="2186">
        <v>1688.274012033803</v>
      </c>
      <c r="AD10" s="2187">
        <v>3.8652061291791142</v>
      </c>
      <c r="AE10" s="2188">
        <v>4378</v>
      </c>
      <c r="AF10" s="2188">
        <v>1651.7637700138459</v>
      </c>
      <c r="AG10" s="2189">
        <v>1649.4674458120935</v>
      </c>
      <c r="AH10" s="2187">
        <v>-2.2963242017524408</v>
      </c>
    </row>
    <row r="11" spans="2:34" ht="15.75" thickBot="1" x14ac:dyDescent="0.3">
      <c r="B11" s="373" t="s">
        <v>177</v>
      </c>
      <c r="C11" s="528">
        <v>3579</v>
      </c>
      <c r="D11" s="529">
        <v>81</v>
      </c>
      <c r="E11" s="529">
        <v>2715</v>
      </c>
      <c r="F11" s="528">
        <v>2191</v>
      </c>
      <c r="G11" s="361">
        <v>61.218217379156194</v>
      </c>
      <c r="H11" s="530">
        <v>1327</v>
      </c>
      <c r="I11" s="375">
        <v>48.876611418047879</v>
      </c>
      <c r="J11" s="531">
        <v>61</v>
      </c>
      <c r="K11" s="374">
        <v>46.629834254143645</v>
      </c>
      <c r="L11" s="596"/>
      <c r="M11" s="373" t="s">
        <v>177</v>
      </c>
      <c r="N11" s="362">
        <v>3881</v>
      </c>
      <c r="O11" s="441">
        <v>3579</v>
      </c>
      <c r="P11" s="367">
        <v>-7.7814996135016798</v>
      </c>
      <c r="Q11" s="540">
        <v>2578</v>
      </c>
      <c r="R11" s="441">
        <v>2191</v>
      </c>
      <c r="S11" s="541">
        <v>-15.011636927851043</v>
      </c>
      <c r="T11" s="440">
        <v>1883</v>
      </c>
      <c r="U11" s="441">
        <v>1327</v>
      </c>
      <c r="V11" s="367">
        <v>-29.527349973446633</v>
      </c>
      <c r="Y11" s="2182" t="s">
        <v>176</v>
      </c>
      <c r="Z11" s="2183">
        <v>258026</v>
      </c>
      <c r="AA11" s="2184">
        <v>3715</v>
      </c>
      <c r="AB11" s="2185">
        <v>1373.8963546463904</v>
      </c>
      <c r="AC11" s="2186">
        <v>1439.7773867749761</v>
      </c>
      <c r="AD11" s="2187">
        <v>65.88103212858573</v>
      </c>
      <c r="AE11" s="2188">
        <v>3639</v>
      </c>
      <c r="AF11" s="2188">
        <v>1353.4709670457567</v>
      </c>
      <c r="AG11" s="2189">
        <v>1410.3229907063628</v>
      </c>
      <c r="AH11" s="2187">
        <v>56.852023660606164</v>
      </c>
    </row>
    <row r="12" spans="2:34" ht="15.75" thickBot="1" x14ac:dyDescent="0.3">
      <c r="B12" s="353" t="s">
        <v>178</v>
      </c>
      <c r="C12" s="381">
        <v>1496</v>
      </c>
      <c r="D12" s="382">
        <v>134</v>
      </c>
      <c r="E12" s="382">
        <v>522</v>
      </c>
      <c r="F12" s="381">
        <v>1246</v>
      </c>
      <c r="G12" s="351">
        <v>83.288770053475929</v>
      </c>
      <c r="H12" s="526">
        <v>272</v>
      </c>
      <c r="I12" s="352">
        <v>52.107279693486589</v>
      </c>
      <c r="J12" s="349">
        <v>26</v>
      </c>
      <c r="K12" s="245">
        <v>47.126436781609193</v>
      </c>
      <c r="L12" s="596"/>
      <c r="M12" s="353" t="s">
        <v>178</v>
      </c>
      <c r="N12" s="238">
        <v>1366</v>
      </c>
      <c r="O12" s="439">
        <v>1496</v>
      </c>
      <c r="P12" s="355">
        <v>9.5168374816983885</v>
      </c>
      <c r="Q12" s="356">
        <v>1193</v>
      </c>
      <c r="R12" s="439">
        <v>1246</v>
      </c>
      <c r="S12" s="539">
        <v>4.4425817267393057</v>
      </c>
      <c r="T12" s="354">
        <v>236</v>
      </c>
      <c r="U12" s="439">
        <v>272</v>
      </c>
      <c r="V12" s="355">
        <v>15.254237288135599</v>
      </c>
      <c r="Y12" s="2190" t="s">
        <v>177</v>
      </c>
      <c r="Z12" s="2191">
        <v>195237</v>
      </c>
      <c r="AA12" s="2192">
        <v>3655</v>
      </c>
      <c r="AB12" s="1820">
        <v>2013.851292685169</v>
      </c>
      <c r="AC12" s="1821">
        <v>1872.083672664505</v>
      </c>
      <c r="AD12" s="2193">
        <v>-141.76762002066403</v>
      </c>
      <c r="AE12" s="2194">
        <v>3579</v>
      </c>
      <c r="AF12" s="2194">
        <v>1982.1853580804316</v>
      </c>
      <c r="AG12" s="2195">
        <v>1833.1566250249696</v>
      </c>
      <c r="AH12" s="2193">
        <v>-149.028733055462</v>
      </c>
    </row>
    <row r="13" spans="2:34" x14ac:dyDescent="0.25">
      <c r="B13" s="359" t="s">
        <v>179</v>
      </c>
      <c r="C13" s="386">
        <v>1754</v>
      </c>
      <c r="D13" s="387">
        <v>194</v>
      </c>
      <c r="E13" s="387">
        <v>541</v>
      </c>
      <c r="F13" s="386">
        <v>1554</v>
      </c>
      <c r="G13" s="339">
        <v>88.597491448118575</v>
      </c>
      <c r="H13" s="527">
        <v>341</v>
      </c>
      <c r="I13" s="332">
        <v>63.031423290203328</v>
      </c>
      <c r="J13" s="357">
        <v>28</v>
      </c>
      <c r="K13" s="260">
        <v>57.855822550831789</v>
      </c>
      <c r="L13" s="596"/>
      <c r="M13" s="359" t="s">
        <v>179</v>
      </c>
      <c r="N13" s="247">
        <v>1565</v>
      </c>
      <c r="O13" s="268">
        <v>1754</v>
      </c>
      <c r="P13" s="263">
        <v>12.076677316293939</v>
      </c>
      <c r="Q13" s="334">
        <v>1304</v>
      </c>
      <c r="R13" s="268">
        <v>1554</v>
      </c>
      <c r="S13" s="335">
        <v>19.171779141104281</v>
      </c>
      <c r="T13" s="267">
        <v>690</v>
      </c>
      <c r="U13" s="268">
        <v>341</v>
      </c>
      <c r="V13" s="263">
        <v>-50.579710144927539</v>
      </c>
      <c r="Y13" s="2174" t="s">
        <v>178</v>
      </c>
      <c r="Z13" s="2183">
        <v>115564</v>
      </c>
      <c r="AA13" s="2176">
        <v>1550</v>
      </c>
      <c r="AB13" s="2177">
        <v>1221.2804888574337</v>
      </c>
      <c r="AC13" s="2178">
        <v>1341.2481395590323</v>
      </c>
      <c r="AD13" s="2179">
        <v>119.96765070159859</v>
      </c>
      <c r="AE13" s="2180">
        <v>1496</v>
      </c>
      <c r="AF13" s="2180">
        <v>1178.988797017141</v>
      </c>
      <c r="AG13" s="2181">
        <v>1294.5207850195563</v>
      </c>
      <c r="AH13" s="2179">
        <v>115.53198800241535</v>
      </c>
    </row>
    <row r="14" spans="2:34" x14ac:dyDescent="0.25">
      <c r="B14" s="359" t="s">
        <v>180</v>
      </c>
      <c r="C14" s="386">
        <v>2126</v>
      </c>
      <c r="D14" s="387">
        <v>110</v>
      </c>
      <c r="E14" s="387">
        <v>919</v>
      </c>
      <c r="F14" s="386">
        <v>1712</v>
      </c>
      <c r="G14" s="339">
        <v>80.526810912511763</v>
      </c>
      <c r="H14" s="527">
        <v>505</v>
      </c>
      <c r="I14" s="332">
        <v>54.951033732317732</v>
      </c>
      <c r="J14" s="357">
        <v>39</v>
      </c>
      <c r="K14" s="260">
        <v>50.707290533188242</v>
      </c>
      <c r="L14" s="596"/>
      <c r="M14" s="359" t="s">
        <v>180</v>
      </c>
      <c r="N14" s="247">
        <v>2160</v>
      </c>
      <c r="O14" s="268">
        <v>2126</v>
      </c>
      <c r="P14" s="263">
        <v>-1.5740740740740762</v>
      </c>
      <c r="Q14" s="334">
        <v>1713</v>
      </c>
      <c r="R14" s="268">
        <v>1712</v>
      </c>
      <c r="S14" s="335">
        <v>-5.8377116170461818E-2</v>
      </c>
      <c r="T14" s="267">
        <v>608</v>
      </c>
      <c r="U14" s="268">
        <v>505</v>
      </c>
      <c r="V14" s="263">
        <v>-16.94078947368422</v>
      </c>
      <c r="Y14" s="2182" t="s">
        <v>179</v>
      </c>
      <c r="Z14" s="2183">
        <v>112195</v>
      </c>
      <c r="AA14" s="2184">
        <v>1801</v>
      </c>
      <c r="AB14" s="2185">
        <v>1426.3384134427511</v>
      </c>
      <c r="AC14" s="2186">
        <v>1605.2408752618207</v>
      </c>
      <c r="AD14" s="2187">
        <v>178.90246181906969</v>
      </c>
      <c r="AE14" s="2188">
        <v>1754</v>
      </c>
      <c r="AF14" s="2188">
        <v>1389.9250417421579</v>
      </c>
      <c r="AG14" s="2189">
        <v>1563.3495253799188</v>
      </c>
      <c r="AH14" s="2187">
        <v>173.42448363776089</v>
      </c>
    </row>
    <row r="15" spans="2:34" x14ac:dyDescent="0.25">
      <c r="B15" s="359" t="s">
        <v>181</v>
      </c>
      <c r="C15" s="386">
        <v>1645</v>
      </c>
      <c r="D15" s="387">
        <v>20</v>
      </c>
      <c r="E15" s="387">
        <v>1114</v>
      </c>
      <c r="F15" s="386">
        <v>1270</v>
      </c>
      <c r="G15" s="339">
        <v>77.203647416413375</v>
      </c>
      <c r="H15" s="527">
        <v>739</v>
      </c>
      <c r="I15" s="332">
        <v>66.337522441651714</v>
      </c>
      <c r="J15" s="357">
        <v>33</v>
      </c>
      <c r="K15" s="260">
        <v>63.37522441651705</v>
      </c>
      <c r="L15" s="596"/>
      <c r="M15" s="359" t="s">
        <v>181</v>
      </c>
      <c r="N15" s="247">
        <v>1615</v>
      </c>
      <c r="O15" s="268">
        <v>1645</v>
      </c>
      <c r="P15" s="263">
        <v>1.8575851393188856</v>
      </c>
      <c r="Q15" s="334">
        <v>1177</v>
      </c>
      <c r="R15" s="268">
        <v>1270</v>
      </c>
      <c r="S15" s="335">
        <v>7.9014443500424818</v>
      </c>
      <c r="T15" s="267">
        <v>675</v>
      </c>
      <c r="U15" s="268">
        <v>739</v>
      </c>
      <c r="V15" s="263">
        <v>9.4814814814814952</v>
      </c>
      <c r="Y15" s="2182" t="s">
        <v>180</v>
      </c>
      <c r="Z15" s="2183">
        <v>139603</v>
      </c>
      <c r="AA15" s="2184">
        <v>2188</v>
      </c>
      <c r="AB15" s="2185">
        <v>1570.2708663882347</v>
      </c>
      <c r="AC15" s="2186">
        <v>1567.3015622873436</v>
      </c>
      <c r="AD15" s="2187">
        <v>-2.9693041008911223</v>
      </c>
      <c r="AE15" s="2188">
        <v>2126</v>
      </c>
      <c r="AF15" s="2188">
        <v>1536.8305715444435</v>
      </c>
      <c r="AG15" s="2189">
        <v>1522.8899092426382</v>
      </c>
      <c r="AH15" s="2187">
        <v>-13.940662301805332</v>
      </c>
    </row>
    <row r="16" spans="2:34" x14ac:dyDescent="0.25">
      <c r="B16" s="359" t="s">
        <v>182</v>
      </c>
      <c r="C16" s="386">
        <v>1883</v>
      </c>
      <c r="D16" s="387">
        <v>234</v>
      </c>
      <c r="E16" s="387">
        <v>878</v>
      </c>
      <c r="F16" s="386">
        <v>1502</v>
      </c>
      <c r="G16" s="339">
        <v>79.766330323951138</v>
      </c>
      <c r="H16" s="527">
        <v>497</v>
      </c>
      <c r="I16" s="332">
        <v>56.605922551252853</v>
      </c>
      <c r="J16" s="357">
        <v>18</v>
      </c>
      <c r="K16" s="260">
        <v>54.55580865603644</v>
      </c>
      <c r="L16" s="596"/>
      <c r="M16" s="359" t="s">
        <v>182</v>
      </c>
      <c r="N16" s="247">
        <v>2213</v>
      </c>
      <c r="O16" s="268">
        <v>1883</v>
      </c>
      <c r="P16" s="263">
        <v>-14.911884319927708</v>
      </c>
      <c r="Q16" s="334">
        <v>1825</v>
      </c>
      <c r="R16" s="268">
        <v>1502</v>
      </c>
      <c r="S16" s="335">
        <v>-17.69863013698631</v>
      </c>
      <c r="T16" s="267">
        <v>774</v>
      </c>
      <c r="U16" s="268">
        <v>497</v>
      </c>
      <c r="V16" s="263">
        <v>-35.788113695090445</v>
      </c>
      <c r="Y16" s="2182" t="s">
        <v>181</v>
      </c>
      <c r="Z16" s="2183">
        <v>96381</v>
      </c>
      <c r="AA16" s="2184">
        <v>1704</v>
      </c>
      <c r="AB16" s="2185">
        <v>1733.5237622122868</v>
      </c>
      <c r="AC16" s="2186">
        <v>1767.9833162137768</v>
      </c>
      <c r="AD16" s="2187">
        <v>34.459554001490005</v>
      </c>
      <c r="AE16" s="2188">
        <v>1645</v>
      </c>
      <c r="AF16" s="2188">
        <v>1671.4273886405035</v>
      </c>
      <c r="AG16" s="2189">
        <v>1706.7679314387692</v>
      </c>
      <c r="AH16" s="2187">
        <v>35.340542798265687</v>
      </c>
    </row>
    <row r="17" spans="2:34" ht="15.75" thickBot="1" x14ac:dyDescent="0.3">
      <c r="B17" s="373" t="s">
        <v>183</v>
      </c>
      <c r="C17" s="528">
        <v>3120</v>
      </c>
      <c r="D17" s="529">
        <v>62</v>
      </c>
      <c r="E17" s="529">
        <v>2018</v>
      </c>
      <c r="F17" s="528">
        <v>2048</v>
      </c>
      <c r="G17" s="361">
        <v>65.641025641025635</v>
      </c>
      <c r="H17" s="530">
        <v>946</v>
      </c>
      <c r="I17" s="375">
        <v>46.8780971258672</v>
      </c>
      <c r="J17" s="531">
        <v>66</v>
      </c>
      <c r="K17" s="374">
        <v>43.607532210109021</v>
      </c>
      <c r="L17" s="596"/>
      <c r="M17" s="373" t="s">
        <v>183</v>
      </c>
      <c r="N17" s="362">
        <v>2895</v>
      </c>
      <c r="O17" s="441">
        <v>3120</v>
      </c>
      <c r="P17" s="367">
        <v>7.7720207253886002</v>
      </c>
      <c r="Q17" s="540">
        <v>1944</v>
      </c>
      <c r="R17" s="441">
        <v>2048</v>
      </c>
      <c r="S17" s="541">
        <v>5.3497942386831312</v>
      </c>
      <c r="T17" s="440">
        <v>756</v>
      </c>
      <c r="U17" s="441">
        <v>946</v>
      </c>
      <c r="V17" s="367">
        <v>25.13227513227514</v>
      </c>
      <c r="Y17" s="2182" t="s">
        <v>182</v>
      </c>
      <c r="Z17" s="2183">
        <v>143113</v>
      </c>
      <c r="AA17" s="2184">
        <v>1926</v>
      </c>
      <c r="AB17" s="2185">
        <v>1559.8388235782827</v>
      </c>
      <c r="AC17" s="2186">
        <v>1345.7896906640208</v>
      </c>
      <c r="AD17" s="2187">
        <v>-214.04913291426192</v>
      </c>
      <c r="AE17" s="2188">
        <v>1883</v>
      </c>
      <c r="AF17" s="2188">
        <v>1532.1452803278914</v>
      </c>
      <c r="AG17" s="2189">
        <v>1315.7435033854367</v>
      </c>
      <c r="AH17" s="2187">
        <v>-216.40177694245472</v>
      </c>
    </row>
    <row r="18" spans="2:34" ht="15.75" thickBot="1" x14ac:dyDescent="0.3">
      <c r="B18" s="353" t="s">
        <v>184</v>
      </c>
      <c r="C18" s="384">
        <v>1327</v>
      </c>
      <c r="D18" s="385">
        <v>24</v>
      </c>
      <c r="E18" s="385">
        <v>524</v>
      </c>
      <c r="F18" s="381">
        <v>1020</v>
      </c>
      <c r="G18" s="351">
        <v>76.865109269027883</v>
      </c>
      <c r="H18" s="526">
        <v>217</v>
      </c>
      <c r="I18" s="352">
        <v>41.412213740458014</v>
      </c>
      <c r="J18" s="349">
        <v>7</v>
      </c>
      <c r="K18" s="245">
        <v>40.076335877862597</v>
      </c>
      <c r="L18" s="596"/>
      <c r="M18" s="372" t="s">
        <v>184</v>
      </c>
      <c r="N18" s="254">
        <v>1197</v>
      </c>
      <c r="O18" s="439">
        <v>1327</v>
      </c>
      <c r="P18" s="256">
        <v>10.860484544695083</v>
      </c>
      <c r="Q18" s="356">
        <v>939</v>
      </c>
      <c r="R18" s="439">
        <v>1020</v>
      </c>
      <c r="S18" s="337">
        <v>8.6261980830670808</v>
      </c>
      <c r="T18" s="338">
        <v>248</v>
      </c>
      <c r="U18" s="439">
        <v>217</v>
      </c>
      <c r="V18" s="256">
        <v>-12.5</v>
      </c>
      <c r="Y18" s="2190" t="s">
        <v>183</v>
      </c>
      <c r="Z18" s="2191">
        <v>159766</v>
      </c>
      <c r="AA18" s="2192">
        <v>3207</v>
      </c>
      <c r="AB18" s="1820">
        <v>1866.0346763128352</v>
      </c>
      <c r="AC18" s="1821">
        <v>2007.3106918868846</v>
      </c>
      <c r="AD18" s="2193">
        <v>141.27601557404932</v>
      </c>
      <c r="AE18" s="2194">
        <v>3120</v>
      </c>
      <c r="AF18" s="2194">
        <v>1805.5382312585755</v>
      </c>
      <c r="AG18" s="2195">
        <v>1952.8560519760149</v>
      </c>
      <c r="AH18" s="2193">
        <v>147.31782071743942</v>
      </c>
    </row>
    <row r="19" spans="2:34" x14ac:dyDescent="0.25">
      <c r="B19" s="372" t="s">
        <v>185</v>
      </c>
      <c r="C19" s="386">
        <v>1591</v>
      </c>
      <c r="D19" s="387">
        <v>157</v>
      </c>
      <c r="E19" s="387">
        <v>973</v>
      </c>
      <c r="F19" s="386">
        <v>1139</v>
      </c>
      <c r="G19" s="380">
        <v>71.590194846008799</v>
      </c>
      <c r="H19" s="527">
        <v>521</v>
      </c>
      <c r="I19" s="333">
        <v>53.54573484069887</v>
      </c>
      <c r="J19" s="357">
        <v>29</v>
      </c>
      <c r="K19" s="260">
        <v>50.565262076053443</v>
      </c>
      <c r="L19" s="596"/>
      <c r="M19" s="359" t="s">
        <v>185</v>
      </c>
      <c r="N19" s="247">
        <v>1555</v>
      </c>
      <c r="O19" s="268">
        <v>1591</v>
      </c>
      <c r="P19" s="263">
        <v>2.3151125401929278</v>
      </c>
      <c r="Q19" s="334">
        <v>1137</v>
      </c>
      <c r="R19" s="268">
        <v>1139</v>
      </c>
      <c r="S19" s="335">
        <v>0.17590149516270515</v>
      </c>
      <c r="T19" s="267">
        <v>543</v>
      </c>
      <c r="U19" s="268">
        <v>521</v>
      </c>
      <c r="V19" s="263">
        <v>-4.0515653775322278</v>
      </c>
      <c r="Y19" s="2196" t="s">
        <v>184</v>
      </c>
      <c r="Z19" s="2175">
        <v>101879</v>
      </c>
      <c r="AA19" s="2176">
        <v>1354</v>
      </c>
      <c r="AB19" s="2177">
        <v>1197.516985189892</v>
      </c>
      <c r="AC19" s="2178">
        <v>1329.0275719235565</v>
      </c>
      <c r="AD19" s="2179">
        <v>131.51058673366447</v>
      </c>
      <c r="AE19" s="2180">
        <v>1327</v>
      </c>
      <c r="AF19" s="2180">
        <v>1170.1451683855516</v>
      </c>
      <c r="AG19" s="2181">
        <v>1302.5255450092757</v>
      </c>
      <c r="AH19" s="2179">
        <v>132.38037662372403</v>
      </c>
    </row>
    <row r="20" spans="2:34" x14ac:dyDescent="0.25">
      <c r="B20" s="359" t="s">
        <v>186</v>
      </c>
      <c r="C20" s="386">
        <v>1530</v>
      </c>
      <c r="D20" s="387">
        <v>9</v>
      </c>
      <c r="E20" s="387">
        <v>1010</v>
      </c>
      <c r="F20" s="386">
        <v>1318</v>
      </c>
      <c r="G20" s="339">
        <v>86.143790849673209</v>
      </c>
      <c r="H20" s="527">
        <v>798</v>
      </c>
      <c r="I20" s="332">
        <v>79.009900990099013</v>
      </c>
      <c r="J20" s="357">
        <v>13</v>
      </c>
      <c r="K20" s="260">
        <v>77.722772277227719</v>
      </c>
      <c r="L20" s="596"/>
      <c r="M20" s="359" t="s">
        <v>186</v>
      </c>
      <c r="N20" s="247">
        <v>1347</v>
      </c>
      <c r="O20" s="268">
        <v>1530</v>
      </c>
      <c r="P20" s="263">
        <v>13.585746102449889</v>
      </c>
      <c r="Q20" s="334">
        <v>1191</v>
      </c>
      <c r="R20" s="268">
        <v>1318</v>
      </c>
      <c r="S20" s="335">
        <v>10.663308144416447</v>
      </c>
      <c r="T20" s="267">
        <v>782</v>
      </c>
      <c r="U20" s="268">
        <v>798</v>
      </c>
      <c r="V20" s="263">
        <v>2.0460358056265875</v>
      </c>
      <c r="Y20" s="2182" t="s">
        <v>185</v>
      </c>
      <c r="Z20" s="2183">
        <v>130267</v>
      </c>
      <c r="AA20" s="2197">
        <v>1639</v>
      </c>
      <c r="AB20" s="1806">
        <v>1224.1745805997766</v>
      </c>
      <c r="AC20" s="1807">
        <v>1258.185112115885</v>
      </c>
      <c r="AD20" s="2187">
        <v>34.010531516108358</v>
      </c>
      <c r="AE20" s="2198">
        <v>1591</v>
      </c>
      <c r="AF20" s="2198">
        <v>1189.0015445550612</v>
      </c>
      <c r="AG20" s="2189">
        <v>1221.3377140795444</v>
      </c>
      <c r="AH20" s="2187">
        <v>32.336169524483239</v>
      </c>
    </row>
    <row r="21" spans="2:34" x14ac:dyDescent="0.25">
      <c r="B21" s="435" t="s">
        <v>187</v>
      </c>
      <c r="C21" s="386">
        <v>1152</v>
      </c>
      <c r="D21" s="387">
        <v>51</v>
      </c>
      <c r="E21" s="387">
        <v>519</v>
      </c>
      <c r="F21" s="386">
        <v>925</v>
      </c>
      <c r="G21" s="339">
        <v>80.295138888888886</v>
      </c>
      <c r="H21" s="527">
        <v>292</v>
      </c>
      <c r="I21" s="332">
        <v>56.262042389210023</v>
      </c>
      <c r="J21" s="357">
        <v>13</v>
      </c>
      <c r="K21" s="260">
        <v>53.75722543352601</v>
      </c>
      <c r="L21" s="596"/>
      <c r="M21" s="359" t="s">
        <v>187</v>
      </c>
      <c r="N21" s="247">
        <v>966</v>
      </c>
      <c r="O21" s="268">
        <v>1152</v>
      </c>
      <c r="P21" s="263">
        <v>19.254658385093165</v>
      </c>
      <c r="Q21" s="334">
        <v>780</v>
      </c>
      <c r="R21" s="268">
        <v>925</v>
      </c>
      <c r="S21" s="335">
        <v>18.589743589743591</v>
      </c>
      <c r="T21" s="267">
        <v>217</v>
      </c>
      <c r="U21" s="268">
        <v>292</v>
      </c>
      <c r="V21" s="263">
        <v>34.562211981566804</v>
      </c>
      <c r="Y21" s="2182" t="s">
        <v>186</v>
      </c>
      <c r="Z21" s="2183">
        <v>101221</v>
      </c>
      <c r="AA21" s="2184">
        <v>1565</v>
      </c>
      <c r="AB21" s="2185">
        <v>1356.4690490945395</v>
      </c>
      <c r="AC21" s="2186">
        <v>1546.1218521848234</v>
      </c>
      <c r="AD21" s="2187">
        <v>189.6528030902839</v>
      </c>
      <c r="AE21" s="2188">
        <v>1530</v>
      </c>
      <c r="AF21" s="2188">
        <v>1324.9918847935787</v>
      </c>
      <c r="AG21" s="2189">
        <v>1511.5440471838849</v>
      </c>
      <c r="AH21" s="2187">
        <v>186.55216239030619</v>
      </c>
    </row>
    <row r="22" spans="2:34" x14ac:dyDescent="0.25">
      <c r="B22" s="359" t="s">
        <v>188</v>
      </c>
      <c r="C22" s="386">
        <v>1024</v>
      </c>
      <c r="D22" s="387">
        <v>28</v>
      </c>
      <c r="E22" s="387">
        <v>882</v>
      </c>
      <c r="F22" s="386">
        <v>704</v>
      </c>
      <c r="G22" s="339">
        <v>68.75</v>
      </c>
      <c r="H22" s="527">
        <v>562</v>
      </c>
      <c r="I22" s="332">
        <v>63.718820861678005</v>
      </c>
      <c r="J22" s="357">
        <v>12</v>
      </c>
      <c r="K22" s="260">
        <v>62.358276643990926</v>
      </c>
      <c r="L22" s="596"/>
      <c r="M22" s="359" t="s">
        <v>188</v>
      </c>
      <c r="N22" s="247">
        <v>853</v>
      </c>
      <c r="O22" s="268">
        <v>1024</v>
      </c>
      <c r="P22" s="263">
        <v>20.046893317702214</v>
      </c>
      <c r="Q22" s="334">
        <v>608</v>
      </c>
      <c r="R22" s="268">
        <v>704</v>
      </c>
      <c r="S22" s="335">
        <v>15.789473684210535</v>
      </c>
      <c r="T22" s="267">
        <v>470</v>
      </c>
      <c r="U22" s="268">
        <v>562</v>
      </c>
      <c r="V22" s="263">
        <v>19.574468085106389</v>
      </c>
      <c r="Y22" s="2182" t="s">
        <v>187</v>
      </c>
      <c r="Z22" s="2183">
        <v>120702</v>
      </c>
      <c r="AA22" s="2184">
        <v>1176</v>
      </c>
      <c r="AB22" s="2185">
        <v>827.66946139471804</v>
      </c>
      <c r="AC22" s="2186">
        <v>974.30034299348813</v>
      </c>
      <c r="AD22" s="2187">
        <v>146.63088159877009</v>
      </c>
      <c r="AE22" s="2188">
        <v>1152</v>
      </c>
      <c r="AF22" s="2188">
        <v>798.72996973756017</v>
      </c>
      <c r="AG22" s="2189">
        <v>954.41666252423317</v>
      </c>
      <c r="AH22" s="2187">
        <v>155.68669278667301</v>
      </c>
    </row>
    <row r="23" spans="2:34" x14ac:dyDescent="0.25">
      <c r="B23" s="359" t="s">
        <v>189</v>
      </c>
      <c r="C23" s="386">
        <v>1283</v>
      </c>
      <c r="D23" s="387">
        <v>56</v>
      </c>
      <c r="E23" s="387">
        <v>707</v>
      </c>
      <c r="F23" s="386">
        <v>866</v>
      </c>
      <c r="G23" s="339">
        <v>67.498051441932972</v>
      </c>
      <c r="H23" s="527">
        <v>290</v>
      </c>
      <c r="I23" s="332">
        <v>41.018387553041016</v>
      </c>
      <c r="J23" s="357">
        <v>22</v>
      </c>
      <c r="K23" s="260">
        <v>37.906647807637903</v>
      </c>
      <c r="L23" s="596"/>
      <c r="M23" s="359" t="s">
        <v>189</v>
      </c>
      <c r="N23" s="247">
        <v>1129</v>
      </c>
      <c r="O23" s="268">
        <v>1283</v>
      </c>
      <c r="P23" s="263">
        <v>13.640389725420718</v>
      </c>
      <c r="Q23" s="334">
        <v>774</v>
      </c>
      <c r="R23" s="268">
        <v>866</v>
      </c>
      <c r="S23" s="335">
        <v>11.886304909560735</v>
      </c>
      <c r="T23" s="267">
        <v>258</v>
      </c>
      <c r="U23" s="268">
        <v>290</v>
      </c>
      <c r="V23" s="263">
        <v>12.403100775193792</v>
      </c>
      <c r="Y23" s="2182" t="s">
        <v>188</v>
      </c>
      <c r="Z23" s="2183">
        <v>42748</v>
      </c>
      <c r="AA23" s="2184">
        <v>1078</v>
      </c>
      <c r="AB23" s="2185">
        <v>2063.2737276478679</v>
      </c>
      <c r="AC23" s="2186">
        <v>2521.7554037615796</v>
      </c>
      <c r="AD23" s="2187">
        <v>458.48167611371173</v>
      </c>
      <c r="AE23" s="2188">
        <v>1024</v>
      </c>
      <c r="AF23" s="2188">
        <v>1988.6694798685101</v>
      </c>
      <c r="AG23" s="2189">
        <v>2395.4337045007956</v>
      </c>
      <c r="AH23" s="2187">
        <v>406.7642246322855</v>
      </c>
    </row>
    <row r="24" spans="2:34" x14ac:dyDescent="0.25">
      <c r="B24" s="359" t="s">
        <v>190</v>
      </c>
      <c r="C24" s="386">
        <v>724</v>
      </c>
      <c r="D24" s="387">
        <v>17</v>
      </c>
      <c r="E24" s="387">
        <v>298</v>
      </c>
      <c r="F24" s="386">
        <v>640</v>
      </c>
      <c r="G24" s="339">
        <v>88.39779005524862</v>
      </c>
      <c r="H24" s="527">
        <v>214</v>
      </c>
      <c r="I24" s="332">
        <v>71.812080536912745</v>
      </c>
      <c r="J24" s="357">
        <v>13</v>
      </c>
      <c r="K24" s="260">
        <v>67.449664429530202</v>
      </c>
      <c r="L24" s="596"/>
      <c r="M24" s="359" t="s">
        <v>190</v>
      </c>
      <c r="N24" s="247">
        <v>746</v>
      </c>
      <c r="O24" s="268">
        <v>724</v>
      </c>
      <c r="P24" s="263">
        <v>-2.9490616621983889</v>
      </c>
      <c r="Q24" s="334">
        <v>674</v>
      </c>
      <c r="R24" s="268">
        <v>640</v>
      </c>
      <c r="S24" s="335">
        <v>-5.0445103857566664</v>
      </c>
      <c r="T24" s="267">
        <v>270</v>
      </c>
      <c r="U24" s="268">
        <v>214</v>
      </c>
      <c r="V24" s="263">
        <v>-20.740740740740733</v>
      </c>
      <c r="Y24" s="2182" t="s">
        <v>189</v>
      </c>
      <c r="Z24" s="2183">
        <v>105250</v>
      </c>
      <c r="AA24" s="2184">
        <v>1317</v>
      </c>
      <c r="AB24" s="2185">
        <v>1093.8666011732143</v>
      </c>
      <c r="AC24" s="2186">
        <v>1251.3064133016626</v>
      </c>
      <c r="AD24" s="2187">
        <v>157.43981212844824</v>
      </c>
      <c r="AE24" s="2188">
        <v>1283</v>
      </c>
      <c r="AF24" s="2188">
        <v>1066.4727052889111</v>
      </c>
      <c r="AG24" s="2189">
        <v>1219.0023752969121</v>
      </c>
      <c r="AH24" s="2187">
        <v>152.52967000800095</v>
      </c>
    </row>
    <row r="25" spans="2:34" x14ac:dyDescent="0.25">
      <c r="B25" s="359" t="s">
        <v>191</v>
      </c>
      <c r="C25" s="386">
        <v>1907</v>
      </c>
      <c r="D25" s="387">
        <v>19</v>
      </c>
      <c r="E25" s="387">
        <v>1316</v>
      </c>
      <c r="F25" s="386">
        <v>1503</v>
      </c>
      <c r="G25" s="339">
        <v>78.814892501310965</v>
      </c>
      <c r="H25" s="527">
        <v>912</v>
      </c>
      <c r="I25" s="332">
        <v>69.300911854103347</v>
      </c>
      <c r="J25" s="357">
        <v>12</v>
      </c>
      <c r="K25" s="260">
        <v>68.389057750759875</v>
      </c>
      <c r="L25" s="596"/>
      <c r="M25" s="359" t="s">
        <v>191</v>
      </c>
      <c r="N25" s="247">
        <v>1772</v>
      </c>
      <c r="O25" s="268">
        <v>1907</v>
      </c>
      <c r="P25" s="263">
        <v>7.6185101580135353</v>
      </c>
      <c r="Q25" s="334">
        <v>1433</v>
      </c>
      <c r="R25" s="268">
        <v>1503</v>
      </c>
      <c r="S25" s="335">
        <v>4.8848569434752278</v>
      </c>
      <c r="T25" s="267">
        <v>802</v>
      </c>
      <c r="U25" s="268">
        <v>912</v>
      </c>
      <c r="V25" s="263">
        <v>13.715710723192018</v>
      </c>
      <c r="Y25" s="2182" t="s">
        <v>190</v>
      </c>
      <c r="Z25" s="2183">
        <v>64084</v>
      </c>
      <c r="AA25" s="2184">
        <v>739</v>
      </c>
      <c r="AB25" s="2185">
        <v>1171.9962744489289</v>
      </c>
      <c r="AC25" s="2186">
        <v>1153.1739591785781</v>
      </c>
      <c r="AD25" s="2187">
        <v>-18.822315270350828</v>
      </c>
      <c r="AE25" s="2188">
        <v>724</v>
      </c>
      <c r="AF25" s="2188">
        <v>1158.0254579323191</v>
      </c>
      <c r="AG25" s="2189">
        <v>1129.7671805754946</v>
      </c>
      <c r="AH25" s="2187">
        <v>-28.258277356824465</v>
      </c>
    </row>
    <row r="26" spans="2:34" ht="15.75" thickBot="1" x14ac:dyDescent="0.3">
      <c r="B26" s="359" t="s">
        <v>192</v>
      </c>
      <c r="C26" s="528">
        <v>1025</v>
      </c>
      <c r="D26" s="529">
        <v>33</v>
      </c>
      <c r="E26" s="529">
        <v>560</v>
      </c>
      <c r="F26" s="528">
        <v>865</v>
      </c>
      <c r="G26" s="339">
        <v>84.390243902439025</v>
      </c>
      <c r="H26" s="530">
        <v>400</v>
      </c>
      <c r="I26" s="340">
        <v>71.428571428571431</v>
      </c>
      <c r="J26" s="531">
        <v>6</v>
      </c>
      <c r="K26" s="370">
        <v>70.357142857142861</v>
      </c>
      <c r="L26" s="596"/>
      <c r="M26" s="359" t="s">
        <v>192</v>
      </c>
      <c r="N26" s="271">
        <v>1058</v>
      </c>
      <c r="O26" s="441">
        <v>1025</v>
      </c>
      <c r="P26" s="293">
        <v>-3.1190926275992439</v>
      </c>
      <c r="Q26" s="540">
        <v>936</v>
      </c>
      <c r="R26" s="441">
        <v>865</v>
      </c>
      <c r="S26" s="542">
        <v>-7.5854700854700781</v>
      </c>
      <c r="T26" s="314">
        <v>245</v>
      </c>
      <c r="U26" s="441">
        <v>400</v>
      </c>
      <c r="V26" s="293">
        <v>63.265306122448976</v>
      </c>
      <c r="Y26" s="2182" t="s">
        <v>191</v>
      </c>
      <c r="Z26" s="2183">
        <v>159487</v>
      </c>
      <c r="AA26" s="2184">
        <v>1955</v>
      </c>
      <c r="AB26" s="2185">
        <v>1139.9940098836919</v>
      </c>
      <c r="AC26" s="2186">
        <v>1225.8052380444801</v>
      </c>
      <c r="AD26" s="2187">
        <v>85.811228160788232</v>
      </c>
      <c r="AE26" s="2188">
        <v>1907</v>
      </c>
      <c r="AF26" s="2188">
        <v>1105.6756352019167</v>
      </c>
      <c r="AG26" s="2189">
        <v>1195.7087411513164</v>
      </c>
      <c r="AH26" s="2187">
        <v>90.033105949399669</v>
      </c>
    </row>
    <row r="27" spans="2:34" ht="15.75" thickBot="1" x14ac:dyDescent="0.3">
      <c r="B27" s="283" t="s">
        <v>14</v>
      </c>
      <c r="C27" s="532">
        <v>53757</v>
      </c>
      <c r="D27" s="532">
        <v>1880</v>
      </c>
      <c r="E27" s="532">
        <v>34683</v>
      </c>
      <c r="F27" s="533">
        <v>38312</v>
      </c>
      <c r="G27" s="534">
        <v>71.268858009189501</v>
      </c>
      <c r="H27" s="532">
        <v>19238</v>
      </c>
      <c r="I27" s="535">
        <v>55.468096762102469</v>
      </c>
      <c r="J27" s="532">
        <v>1206</v>
      </c>
      <c r="K27" s="536">
        <v>51.990888908110598</v>
      </c>
      <c r="L27" s="596"/>
      <c r="M27" s="368" t="s">
        <v>14</v>
      </c>
      <c r="N27" s="442">
        <v>52954</v>
      </c>
      <c r="O27" s="345">
        <v>53757</v>
      </c>
      <c r="P27" s="543">
        <v>1.5164104694640628</v>
      </c>
      <c r="Q27" s="442">
        <v>38347</v>
      </c>
      <c r="R27" s="345">
        <v>38312</v>
      </c>
      <c r="S27" s="543">
        <v>-9.127180744256691E-2</v>
      </c>
      <c r="T27" s="442">
        <v>19976</v>
      </c>
      <c r="U27" s="345">
        <v>19238</v>
      </c>
      <c r="V27" s="305">
        <v>-3.6944333199839861</v>
      </c>
      <c r="Y27" s="2199" t="s">
        <v>192</v>
      </c>
      <c r="Z27" s="2191">
        <v>70368</v>
      </c>
      <c r="AA27" s="2200">
        <v>1045</v>
      </c>
      <c r="AB27" s="2201">
        <v>1549.6744975941126</v>
      </c>
      <c r="AC27" s="2202">
        <v>1485.0500227376081</v>
      </c>
      <c r="AD27" s="2193">
        <v>-64.624474856504548</v>
      </c>
      <c r="AE27" s="2188">
        <v>1025</v>
      </c>
      <c r="AF27" s="2203">
        <v>1497.3110670818</v>
      </c>
      <c r="AG27" s="2195">
        <v>1456.6280127330606</v>
      </c>
      <c r="AH27" s="2193">
        <v>-40.683054348739461</v>
      </c>
    </row>
    <row r="28" spans="2:34" ht="15.75" thickBot="1" x14ac:dyDescent="0.3">
      <c r="B28" s="597"/>
      <c r="C28" s="598"/>
      <c r="D28" s="598"/>
      <c r="E28" s="598"/>
      <c r="F28" s="598"/>
      <c r="Y28" s="2204" t="s">
        <v>1341</v>
      </c>
      <c r="Z28" s="2205">
        <v>3871833</v>
      </c>
      <c r="AA28" s="2206">
        <v>55131</v>
      </c>
      <c r="AB28" s="2207">
        <v>1395.1291092338518</v>
      </c>
      <c r="AC28" s="2208">
        <v>1423.8992229261953</v>
      </c>
      <c r="AD28" s="2209">
        <v>28.770113692343557</v>
      </c>
      <c r="AE28" s="2210">
        <v>53757</v>
      </c>
      <c r="AF28" s="2211">
        <v>1361.8003106058873</v>
      </c>
      <c r="AG28" s="2212">
        <v>1388.412155173015</v>
      </c>
      <c r="AH28" s="2209">
        <v>26.611844567127719</v>
      </c>
    </row>
    <row r="29" spans="2:34" x14ac:dyDescent="0.25">
      <c r="M29" s="431" t="s">
        <v>206</v>
      </c>
      <c r="Y29" s="5557"/>
    </row>
    <row r="30" spans="2:34" ht="15.75" thickBot="1" x14ac:dyDescent="0.3">
      <c r="M30" s="431"/>
      <c r="Y30" s="7217" t="s">
        <v>2854</v>
      </c>
      <c r="Z30" s="7217"/>
      <c r="AA30" s="7217"/>
      <c r="AB30" s="7217"/>
      <c r="AC30" s="7217"/>
      <c r="AD30" s="7217"/>
      <c r="AE30" s="7217"/>
      <c r="AF30" s="7217"/>
      <c r="AG30" s="7217"/>
      <c r="AH30" s="7217"/>
    </row>
    <row r="31" spans="2:34" x14ac:dyDescent="0.25">
      <c r="M31" s="7201" t="s">
        <v>197</v>
      </c>
      <c r="N31" s="484" t="s">
        <v>169</v>
      </c>
      <c r="O31" s="485"/>
      <c r="P31" s="486"/>
      <c r="Q31" s="7197" t="s">
        <v>170</v>
      </c>
      <c r="R31" s="7198"/>
      <c r="S31" s="7199"/>
      <c r="Y31" s="7217"/>
      <c r="Z31" s="7217"/>
      <c r="AA31" s="7217"/>
      <c r="AB31" s="7217"/>
      <c r="AC31" s="7217"/>
      <c r="AD31" s="7217"/>
      <c r="AE31" s="7217"/>
      <c r="AF31" s="7217"/>
      <c r="AG31" s="7217"/>
      <c r="AH31" s="7217"/>
    </row>
    <row r="32" spans="2:34" ht="34.5" thickBot="1" x14ac:dyDescent="0.3">
      <c r="M32" s="7159"/>
      <c r="N32" s="487" t="s">
        <v>1</v>
      </c>
      <c r="O32" s="488" t="s">
        <v>2360</v>
      </c>
      <c r="P32" s="490" t="s">
        <v>144</v>
      </c>
      <c r="Q32" s="487" t="s">
        <v>1</v>
      </c>
      <c r="R32" s="488" t="s">
        <v>2360</v>
      </c>
      <c r="S32" s="490" t="s">
        <v>144</v>
      </c>
    </row>
    <row r="33" spans="13:19" ht="15.75" thickBot="1" x14ac:dyDescent="0.3">
      <c r="M33" s="518" t="s">
        <v>173</v>
      </c>
      <c r="N33" s="544">
        <v>60.120017780411914</v>
      </c>
      <c r="O33" s="545">
        <v>61.549596221240286</v>
      </c>
      <c r="P33" s="347">
        <v>1.4295784408283723</v>
      </c>
      <c r="Q33" s="491">
        <v>46.533571712355979</v>
      </c>
      <c r="R33" s="545">
        <v>48.709349593495936</v>
      </c>
      <c r="S33" s="346">
        <v>2.1757778811399575</v>
      </c>
    </row>
    <row r="34" spans="13:19" x14ac:dyDescent="0.25">
      <c r="M34" s="353" t="s">
        <v>174</v>
      </c>
      <c r="N34" s="491">
        <v>77.622511485451767</v>
      </c>
      <c r="O34" s="492">
        <v>74.687958883994128</v>
      </c>
      <c r="P34" s="539">
        <v>-2.9345526014576393</v>
      </c>
      <c r="Q34" s="491">
        <v>64.228886168910648</v>
      </c>
      <c r="R34" s="492">
        <v>59.237363287023349</v>
      </c>
      <c r="S34" s="355">
        <v>-4.991522881887299</v>
      </c>
    </row>
    <row r="35" spans="13:19" x14ac:dyDescent="0.25">
      <c r="M35" s="359" t="s">
        <v>175</v>
      </c>
      <c r="N35" s="495">
        <v>67.878237164925039</v>
      </c>
      <c r="O35" s="496">
        <v>62.631338510735489</v>
      </c>
      <c r="P35" s="335">
        <v>-5.2468986541895504</v>
      </c>
      <c r="Q35" s="495">
        <v>58.835516739446867</v>
      </c>
      <c r="R35" s="496">
        <v>51.149596894595405</v>
      </c>
      <c r="S35" s="263">
        <v>-7.6859198448514618</v>
      </c>
    </row>
    <row r="36" spans="13:19" x14ac:dyDescent="0.25">
      <c r="M36" s="359" t="s">
        <v>176</v>
      </c>
      <c r="N36" s="495">
        <v>84.937357630979506</v>
      </c>
      <c r="O36" s="496">
        <v>80.214344600164878</v>
      </c>
      <c r="P36" s="335">
        <v>-4.7230130308146272</v>
      </c>
      <c r="Q36" s="495">
        <v>76.415514935354437</v>
      </c>
      <c r="R36" s="496">
        <v>72.46653919694073</v>
      </c>
      <c r="S36" s="263">
        <v>-3.9489757384137079</v>
      </c>
    </row>
    <row r="37" spans="13:19" ht="15.75" thickBot="1" x14ac:dyDescent="0.3">
      <c r="M37" s="373" t="s">
        <v>177</v>
      </c>
      <c r="N37" s="546">
        <v>66.426178819891774</v>
      </c>
      <c r="O37" s="547">
        <v>61.218217379156194</v>
      </c>
      <c r="P37" s="541">
        <v>-5.2079614407355805</v>
      </c>
      <c r="Q37" s="546">
        <v>59.102322661644692</v>
      </c>
      <c r="R37" s="547">
        <v>48.876611418047879</v>
      </c>
      <c r="S37" s="367">
        <v>-10.225711243596812</v>
      </c>
    </row>
    <row r="38" spans="13:19" x14ac:dyDescent="0.25">
      <c r="M38" s="353" t="s">
        <v>178</v>
      </c>
      <c r="N38" s="491">
        <v>87.335285505124446</v>
      </c>
      <c r="O38" s="492">
        <v>83.288770053475929</v>
      </c>
      <c r="P38" s="539">
        <v>-4.0465154516485171</v>
      </c>
      <c r="Q38" s="491">
        <v>57.701711491442545</v>
      </c>
      <c r="R38" s="492">
        <v>52.107279693486589</v>
      </c>
      <c r="S38" s="355">
        <v>-5.5944317979559557</v>
      </c>
    </row>
    <row r="39" spans="13:19" x14ac:dyDescent="0.25">
      <c r="M39" s="359" t="s">
        <v>179</v>
      </c>
      <c r="N39" s="495">
        <v>83.322683706070293</v>
      </c>
      <c r="O39" s="496">
        <v>88.597491448118575</v>
      </c>
      <c r="P39" s="335">
        <v>5.2748077420482815</v>
      </c>
      <c r="Q39" s="495">
        <v>72.555205047318623</v>
      </c>
      <c r="R39" s="496">
        <v>63.031423290203328</v>
      </c>
      <c r="S39" s="263">
        <v>-9.5237817571152945</v>
      </c>
    </row>
    <row r="40" spans="13:19" x14ac:dyDescent="0.25">
      <c r="M40" s="359" t="s">
        <v>180</v>
      </c>
      <c r="N40" s="495">
        <v>79.305555555555557</v>
      </c>
      <c r="O40" s="496">
        <v>80.526810912511763</v>
      </c>
      <c r="P40" s="335">
        <v>1.2212553569562061</v>
      </c>
      <c r="Q40" s="495">
        <v>57.630331753554501</v>
      </c>
      <c r="R40" s="496">
        <v>54.951033732317732</v>
      </c>
      <c r="S40" s="263">
        <v>-2.6792980212367681</v>
      </c>
    </row>
    <row r="41" spans="13:19" x14ac:dyDescent="0.25">
      <c r="M41" s="359" t="s">
        <v>181</v>
      </c>
      <c r="N41" s="495">
        <v>72.879256965944279</v>
      </c>
      <c r="O41" s="496">
        <v>77.203647416413375</v>
      </c>
      <c r="P41" s="335">
        <v>4.324390450469096</v>
      </c>
      <c r="Q41" s="495">
        <v>60.646900269541781</v>
      </c>
      <c r="R41" s="496">
        <v>66.337522441651714</v>
      </c>
      <c r="S41" s="263">
        <v>5.6906221721099328</v>
      </c>
    </row>
    <row r="42" spans="13:19" x14ac:dyDescent="0.25">
      <c r="M42" s="359" t="s">
        <v>182</v>
      </c>
      <c r="N42" s="495">
        <v>82.467239042024403</v>
      </c>
      <c r="O42" s="496">
        <v>79.766330323951138</v>
      </c>
      <c r="P42" s="335">
        <v>-2.7009087180732649</v>
      </c>
      <c r="Q42" s="495">
        <v>66.609294320137693</v>
      </c>
      <c r="R42" s="496">
        <v>56.605922551252853</v>
      </c>
      <c r="S42" s="263">
        <v>-10.00337176888484</v>
      </c>
    </row>
    <row r="43" spans="13:19" ht="15.75" thickBot="1" x14ac:dyDescent="0.3">
      <c r="M43" s="373" t="s">
        <v>183</v>
      </c>
      <c r="N43" s="546">
        <v>67.15025906735751</v>
      </c>
      <c r="O43" s="547">
        <v>65.641025641025635</v>
      </c>
      <c r="P43" s="541">
        <v>-1.5092334263318747</v>
      </c>
      <c r="Q43" s="546">
        <v>44.288224956063274</v>
      </c>
      <c r="R43" s="547">
        <v>46.8780971258672</v>
      </c>
      <c r="S43" s="367">
        <v>2.5898721698039253</v>
      </c>
    </row>
    <row r="44" spans="13:19" x14ac:dyDescent="0.25">
      <c r="M44" s="372" t="s">
        <v>184</v>
      </c>
      <c r="N44" s="548">
        <v>78.446115288220554</v>
      </c>
      <c r="O44" s="549">
        <v>76.865109269027883</v>
      </c>
      <c r="P44" s="337">
        <v>-1.5810060191926709</v>
      </c>
      <c r="Q44" s="548">
        <v>49.011857707509883</v>
      </c>
      <c r="R44" s="549">
        <v>41.412213740458014</v>
      </c>
      <c r="S44" s="256">
        <v>-7.5996439670518683</v>
      </c>
    </row>
    <row r="45" spans="13:19" x14ac:dyDescent="0.25">
      <c r="M45" s="359" t="s">
        <v>185</v>
      </c>
      <c r="N45" s="495">
        <v>73.118971061093248</v>
      </c>
      <c r="O45" s="496">
        <v>71.590194846008799</v>
      </c>
      <c r="P45" s="335">
        <v>-1.5287762150844486</v>
      </c>
      <c r="Q45" s="495">
        <v>56.503642039542143</v>
      </c>
      <c r="R45" s="496">
        <v>53.54573484069887</v>
      </c>
      <c r="S45" s="263">
        <v>-2.957907198843273</v>
      </c>
    </row>
    <row r="46" spans="13:19" x14ac:dyDescent="0.25">
      <c r="M46" s="359" t="s">
        <v>186</v>
      </c>
      <c r="N46" s="495">
        <v>88.418708240534514</v>
      </c>
      <c r="O46" s="496">
        <v>86.143790849673209</v>
      </c>
      <c r="P46" s="337">
        <v>-2.2749173908613045</v>
      </c>
      <c r="Q46" s="495">
        <v>83.368869936034116</v>
      </c>
      <c r="R46" s="496">
        <v>79.009900990099013</v>
      </c>
      <c r="S46" s="256">
        <v>-4.3589689459351035</v>
      </c>
    </row>
    <row r="47" spans="13:19" x14ac:dyDescent="0.25">
      <c r="M47" s="359" t="s">
        <v>187</v>
      </c>
      <c r="N47" s="495">
        <v>80.745341614906835</v>
      </c>
      <c r="O47" s="496">
        <v>80.295138888888886</v>
      </c>
      <c r="P47" s="335">
        <v>-0.45020272601794886</v>
      </c>
      <c r="Q47" s="495">
        <v>53.846153846153847</v>
      </c>
      <c r="R47" s="496">
        <v>56.262042389210023</v>
      </c>
      <c r="S47" s="263">
        <v>2.4158885430561767</v>
      </c>
    </row>
    <row r="48" spans="13:19" x14ac:dyDescent="0.25">
      <c r="M48" s="359" t="s">
        <v>188</v>
      </c>
      <c r="N48" s="495">
        <v>71.277842907385704</v>
      </c>
      <c r="O48" s="496">
        <v>68.75</v>
      </c>
      <c r="P48" s="335">
        <v>-2.5278429073857041</v>
      </c>
      <c r="Q48" s="495">
        <v>65.734265734265733</v>
      </c>
      <c r="R48" s="496">
        <v>63.718820861678005</v>
      </c>
      <c r="S48" s="263">
        <v>-2.0154448725877288</v>
      </c>
    </row>
    <row r="49" spans="13:19" x14ac:dyDescent="0.25">
      <c r="M49" s="359" t="s">
        <v>189</v>
      </c>
      <c r="N49" s="495">
        <v>68.556244464127545</v>
      </c>
      <c r="O49" s="496">
        <v>67.498051441932972</v>
      </c>
      <c r="P49" s="335">
        <v>-1.0581930221945726</v>
      </c>
      <c r="Q49" s="495">
        <v>42.088091353996738</v>
      </c>
      <c r="R49" s="496">
        <v>41.018387553041016</v>
      </c>
      <c r="S49" s="263">
        <v>-1.0697038009557218</v>
      </c>
    </row>
    <row r="50" spans="13:19" x14ac:dyDescent="0.25">
      <c r="M50" s="359" t="s">
        <v>190</v>
      </c>
      <c r="N50" s="495">
        <v>90.348525469168905</v>
      </c>
      <c r="O50" s="496">
        <v>88.39779005524862</v>
      </c>
      <c r="P50" s="335">
        <v>-1.9507354139202846</v>
      </c>
      <c r="Q50" s="495">
        <v>78.94736842105263</v>
      </c>
      <c r="R50" s="496">
        <v>71.812080536912745</v>
      </c>
      <c r="S50" s="263">
        <v>-7.1352878841398848</v>
      </c>
    </row>
    <row r="51" spans="13:19" x14ac:dyDescent="0.25">
      <c r="M51" s="359" t="s">
        <v>191</v>
      </c>
      <c r="N51" s="495">
        <v>80.86907449209933</v>
      </c>
      <c r="O51" s="496">
        <v>78.814892501310965</v>
      </c>
      <c r="P51" s="335">
        <v>-2.0541819907883649</v>
      </c>
      <c r="Q51" s="495">
        <v>70.289219982471522</v>
      </c>
      <c r="R51" s="496">
        <v>69.300911854103347</v>
      </c>
      <c r="S51" s="263">
        <v>-0.98830812836817472</v>
      </c>
    </row>
    <row r="52" spans="13:19" ht="15.75" thickBot="1" x14ac:dyDescent="0.3">
      <c r="M52" s="359" t="s">
        <v>192</v>
      </c>
      <c r="N52" s="505">
        <v>88.468809073724003</v>
      </c>
      <c r="O52" s="506">
        <v>84.390243902439025</v>
      </c>
      <c r="P52" s="542">
        <v>-4.0785651712849784</v>
      </c>
      <c r="Q52" s="505">
        <v>66.757493188010898</v>
      </c>
      <c r="R52" s="506">
        <v>71.428571428571431</v>
      </c>
      <c r="S52" s="293">
        <v>4.6710782405605329</v>
      </c>
    </row>
    <row r="53" spans="13:19" ht="15.75" thickBot="1" x14ac:dyDescent="0.3">
      <c r="M53" s="283" t="s">
        <v>14</v>
      </c>
      <c r="N53" s="550">
        <v>72.415681534917098</v>
      </c>
      <c r="O53" s="545">
        <v>71.268858009189501</v>
      </c>
      <c r="P53" s="363">
        <v>-1.1468235257275978</v>
      </c>
      <c r="Q53" s="550">
        <v>57.762484457681516</v>
      </c>
      <c r="R53" s="545">
        <v>55.468096762102469</v>
      </c>
      <c r="S53" s="363">
        <v>-2.2943876955790472</v>
      </c>
    </row>
  </sheetData>
  <mergeCells count="20">
    <mergeCell ref="Q5:S5"/>
    <mergeCell ref="T5:V5"/>
    <mergeCell ref="M31:M32"/>
    <mergeCell ref="Q31:S31"/>
    <mergeCell ref="B5:B6"/>
    <mergeCell ref="C5:E5"/>
    <mergeCell ref="F5:G5"/>
    <mergeCell ref="H5:K5"/>
    <mergeCell ref="M5:M6"/>
    <mergeCell ref="N5:P5"/>
    <mergeCell ref="Y30:AH31"/>
    <mergeCell ref="Y5:Y7"/>
    <mergeCell ref="Z5:Z7"/>
    <mergeCell ref="AA5:AC5"/>
    <mergeCell ref="AD5:AD7"/>
    <mergeCell ref="AH5:AH7"/>
    <mergeCell ref="AA6:AA7"/>
    <mergeCell ref="AB6:AC6"/>
    <mergeCell ref="AE6:AE7"/>
    <mergeCell ref="AF6:AG6"/>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7"/>
  <sheetViews>
    <sheetView workbookViewId="0"/>
  </sheetViews>
  <sheetFormatPr defaultRowHeight="15" x14ac:dyDescent="0.25"/>
  <cols>
    <col min="2" max="2" width="13.28515625" customWidth="1"/>
    <col min="3" max="4" width="5.5703125" customWidth="1"/>
    <col min="6" max="7" width="5.5703125" customWidth="1"/>
    <col min="9" max="10" width="5.5703125" customWidth="1"/>
    <col min="11" max="11" width="9.140625" customWidth="1"/>
    <col min="12" max="13" width="5.5703125" customWidth="1"/>
    <col min="15" max="15" width="10.28515625" customWidth="1"/>
    <col min="16" max="16" width="12.28515625" customWidth="1"/>
    <col min="18" max="18" width="8.28515625" customWidth="1"/>
    <col min="19" max="19" width="9" customWidth="1"/>
    <col min="20" max="21" width="5.5703125" customWidth="1"/>
  </cols>
  <sheetData>
    <row r="2" spans="2:22" x14ac:dyDescent="0.25">
      <c r="B2" s="431" t="s">
        <v>1970</v>
      </c>
    </row>
    <row r="3" spans="2:22" ht="15.75" thickBot="1" x14ac:dyDescent="0.3"/>
    <row r="4" spans="2:22" ht="15" customHeight="1" x14ac:dyDescent="0.25">
      <c r="B4" s="8601" t="s">
        <v>2654</v>
      </c>
      <c r="C4" s="8604" t="s">
        <v>1971</v>
      </c>
      <c r="D4" s="8605"/>
      <c r="E4" s="8606"/>
      <c r="F4" s="8609" t="s">
        <v>1972</v>
      </c>
      <c r="G4" s="7180"/>
      <c r="H4" s="7180"/>
      <c r="I4" s="7180"/>
      <c r="J4" s="7180"/>
      <c r="K4" s="7180"/>
      <c r="L4" s="7180"/>
      <c r="M4" s="7180"/>
      <c r="N4" s="7179"/>
      <c r="O4" s="8610" t="s">
        <v>2655</v>
      </c>
      <c r="P4" s="7411"/>
      <c r="Q4" s="8611"/>
      <c r="R4" s="8615" t="s">
        <v>2656</v>
      </c>
      <c r="S4" s="8616"/>
      <c r="T4" s="8590" t="s">
        <v>1973</v>
      </c>
      <c r="U4" s="8591"/>
      <c r="V4" s="8592"/>
    </row>
    <row r="5" spans="2:22" x14ac:dyDescent="0.25">
      <c r="B5" s="8602"/>
      <c r="C5" s="7485"/>
      <c r="D5" s="8607"/>
      <c r="E5" s="8608"/>
      <c r="F5" s="8596" t="s">
        <v>1974</v>
      </c>
      <c r="G5" s="8597"/>
      <c r="H5" s="8598"/>
      <c r="I5" s="7194" t="s">
        <v>1975</v>
      </c>
      <c r="J5" s="8599"/>
      <c r="K5" s="8600"/>
      <c r="L5" s="7194" t="s">
        <v>1976</v>
      </c>
      <c r="M5" s="8599"/>
      <c r="N5" s="8600"/>
      <c r="O5" s="8612"/>
      <c r="P5" s="8613"/>
      <c r="Q5" s="8614"/>
      <c r="R5" s="8617"/>
      <c r="S5" s="8618"/>
      <c r="T5" s="8593"/>
      <c r="U5" s="8594"/>
      <c r="V5" s="8595"/>
    </row>
    <row r="6" spans="2:22" ht="15.75" thickBot="1" x14ac:dyDescent="0.3">
      <c r="B6" s="8603"/>
      <c r="C6" s="4178" t="s">
        <v>1</v>
      </c>
      <c r="D6" s="4179" t="s">
        <v>2360</v>
      </c>
      <c r="E6" s="4180" t="s">
        <v>1618</v>
      </c>
      <c r="F6" s="4178" t="s">
        <v>1</v>
      </c>
      <c r="G6" s="4181" t="s">
        <v>2360</v>
      </c>
      <c r="H6" s="4182" t="s">
        <v>1618</v>
      </c>
      <c r="I6" s="4178" t="s">
        <v>1</v>
      </c>
      <c r="J6" s="4179" t="s">
        <v>2360</v>
      </c>
      <c r="K6" s="4182" t="s">
        <v>1618</v>
      </c>
      <c r="L6" s="4178" t="s">
        <v>1</v>
      </c>
      <c r="M6" s="4181" t="s">
        <v>2360</v>
      </c>
      <c r="N6" s="4180" t="s">
        <v>1618</v>
      </c>
      <c r="O6" s="4178" t="s">
        <v>1</v>
      </c>
      <c r="P6" s="4181" t="s">
        <v>2360</v>
      </c>
      <c r="Q6" s="4182" t="s">
        <v>1618</v>
      </c>
      <c r="R6" s="4183" t="s">
        <v>1977</v>
      </c>
      <c r="S6" s="4184" t="s">
        <v>1978</v>
      </c>
      <c r="T6" s="4185" t="s">
        <v>1</v>
      </c>
      <c r="U6" s="4181" t="s">
        <v>2360</v>
      </c>
      <c r="V6" s="4182" t="s">
        <v>1618</v>
      </c>
    </row>
    <row r="7" spans="2:22" ht="15.75" thickBot="1" x14ac:dyDescent="0.3">
      <c r="B7" s="4186" t="s">
        <v>173</v>
      </c>
      <c r="C7" s="772">
        <v>1205</v>
      </c>
      <c r="D7" s="6041">
        <v>1475</v>
      </c>
      <c r="E7" s="4187">
        <v>22.406639004149383</v>
      </c>
      <c r="F7" s="4188">
        <v>472</v>
      </c>
      <c r="G7" s="4189">
        <v>480</v>
      </c>
      <c r="H7" s="4190">
        <v>1.6949152542372872</v>
      </c>
      <c r="I7" s="4191">
        <v>657</v>
      </c>
      <c r="J7" s="1678">
        <v>897</v>
      </c>
      <c r="K7" s="4190">
        <v>36.529680365296798</v>
      </c>
      <c r="L7" s="344">
        <v>76</v>
      </c>
      <c r="M7" s="777">
        <v>98</v>
      </c>
      <c r="N7" s="4187">
        <v>28.94736842105263</v>
      </c>
      <c r="O7" s="344">
        <v>6269564</v>
      </c>
      <c r="P7" s="777">
        <v>5129612</v>
      </c>
      <c r="Q7" s="4190">
        <v>-18.182316984083741</v>
      </c>
      <c r="R7" s="1408">
        <v>9</v>
      </c>
      <c r="S7" s="718">
        <v>24</v>
      </c>
      <c r="T7" s="4192">
        <v>5</v>
      </c>
      <c r="U7" s="4193">
        <v>3</v>
      </c>
      <c r="V7" s="4190">
        <v>-40</v>
      </c>
    </row>
    <row r="8" spans="2:22" x14ac:dyDescent="0.25">
      <c r="B8" s="4194" t="s">
        <v>1582</v>
      </c>
      <c r="C8" s="239">
        <v>799</v>
      </c>
      <c r="D8" s="885">
        <v>1093</v>
      </c>
      <c r="E8" s="689">
        <v>36.79599499374217</v>
      </c>
      <c r="F8" s="238">
        <v>131</v>
      </c>
      <c r="G8" s="4195">
        <v>155</v>
      </c>
      <c r="H8" s="355">
        <v>18.320610687022906</v>
      </c>
      <c r="I8" s="4196">
        <v>571</v>
      </c>
      <c r="J8" s="366">
        <v>853</v>
      </c>
      <c r="K8" s="355">
        <v>49.387040280210158</v>
      </c>
      <c r="L8" s="254">
        <v>97</v>
      </c>
      <c r="M8" s="4197">
        <v>85</v>
      </c>
      <c r="N8" s="689">
        <v>-12.371134020618555</v>
      </c>
      <c r="O8" s="254">
        <v>1956401</v>
      </c>
      <c r="P8" s="4197">
        <v>2093681</v>
      </c>
      <c r="Q8" s="355">
        <v>7.0169663581239234</v>
      </c>
      <c r="R8" s="4198">
        <v>5</v>
      </c>
      <c r="S8" s="4199">
        <v>17</v>
      </c>
      <c r="T8" s="2307">
        <v>1</v>
      </c>
      <c r="U8" s="4200">
        <v>3</v>
      </c>
      <c r="V8" s="355">
        <v>200</v>
      </c>
    </row>
    <row r="9" spans="2:22" x14ac:dyDescent="0.25">
      <c r="B9" s="782" t="s">
        <v>1801</v>
      </c>
      <c r="C9" s="266">
        <v>298</v>
      </c>
      <c r="D9" s="883">
        <v>400</v>
      </c>
      <c r="E9" s="692">
        <v>34.228187919463096</v>
      </c>
      <c r="F9" s="247">
        <v>95</v>
      </c>
      <c r="G9" s="4201">
        <v>114</v>
      </c>
      <c r="H9" s="263">
        <v>20</v>
      </c>
      <c r="I9" s="4144">
        <v>156</v>
      </c>
      <c r="J9" s="264">
        <v>227</v>
      </c>
      <c r="K9" s="263">
        <v>45.512820512820497</v>
      </c>
      <c r="L9" s="247">
        <v>47</v>
      </c>
      <c r="M9" s="4202">
        <v>59</v>
      </c>
      <c r="N9" s="692">
        <v>25.531914893617014</v>
      </c>
      <c r="O9" s="247">
        <v>2300750</v>
      </c>
      <c r="P9" s="4202">
        <v>10140147</v>
      </c>
      <c r="Q9" s="263">
        <v>340.73223948712376</v>
      </c>
      <c r="R9" s="4203">
        <v>4</v>
      </c>
      <c r="S9" s="4204">
        <v>11</v>
      </c>
      <c r="T9" s="737">
        <v>1</v>
      </c>
      <c r="U9" s="756">
        <v>1</v>
      </c>
      <c r="V9" s="263">
        <v>0</v>
      </c>
    </row>
    <row r="10" spans="2:22" x14ac:dyDescent="0.25">
      <c r="B10" s="782" t="s">
        <v>1802</v>
      </c>
      <c r="C10" s="266">
        <v>266</v>
      </c>
      <c r="D10" s="883">
        <v>444</v>
      </c>
      <c r="E10" s="692">
        <v>66.917293233082717</v>
      </c>
      <c r="F10" s="247">
        <v>95</v>
      </c>
      <c r="G10" s="4201">
        <v>119</v>
      </c>
      <c r="H10" s="263">
        <v>25.263157894736835</v>
      </c>
      <c r="I10" s="4144">
        <v>132</v>
      </c>
      <c r="J10" s="264">
        <v>274</v>
      </c>
      <c r="K10" s="263">
        <v>107.57575757575756</v>
      </c>
      <c r="L10" s="247">
        <v>39</v>
      </c>
      <c r="M10" s="4202">
        <v>51</v>
      </c>
      <c r="N10" s="692">
        <v>30.769230769230774</v>
      </c>
      <c r="O10" s="247">
        <v>5133976</v>
      </c>
      <c r="P10" s="4202">
        <v>4421200</v>
      </c>
      <c r="Q10" s="263">
        <v>-13.883508610090885</v>
      </c>
      <c r="R10" s="4203">
        <v>1</v>
      </c>
      <c r="S10" s="4204">
        <v>4</v>
      </c>
      <c r="T10" s="737">
        <v>0</v>
      </c>
      <c r="U10" s="756">
        <v>0</v>
      </c>
      <c r="V10" s="263" t="s">
        <v>613</v>
      </c>
    </row>
    <row r="11" spans="2:22" ht="15.75" thickBot="1" x14ac:dyDescent="0.3">
      <c r="B11" s="4205" t="s">
        <v>177</v>
      </c>
      <c r="C11" s="317">
        <v>453</v>
      </c>
      <c r="D11" s="728">
        <v>787</v>
      </c>
      <c r="E11" s="696">
        <v>73.730684326710815</v>
      </c>
      <c r="F11" s="362">
        <v>100</v>
      </c>
      <c r="G11" s="4206">
        <v>137</v>
      </c>
      <c r="H11" s="367">
        <v>37</v>
      </c>
      <c r="I11" s="4207">
        <v>296</v>
      </c>
      <c r="J11" s="785">
        <v>593</v>
      </c>
      <c r="K11" s="367">
        <v>100.33783783783784</v>
      </c>
      <c r="L11" s="650">
        <v>57</v>
      </c>
      <c r="M11" s="4208">
        <v>57</v>
      </c>
      <c r="N11" s="696">
        <v>0</v>
      </c>
      <c r="O11" s="650">
        <v>3363700</v>
      </c>
      <c r="P11" s="4208">
        <v>4009204</v>
      </c>
      <c r="Q11" s="367">
        <v>19.19029639979783</v>
      </c>
      <c r="R11" s="4209">
        <v>1</v>
      </c>
      <c r="S11" s="4210">
        <v>4</v>
      </c>
      <c r="T11" s="4211">
        <v>2</v>
      </c>
      <c r="U11" s="935">
        <v>2</v>
      </c>
      <c r="V11" s="367">
        <v>0</v>
      </c>
    </row>
    <row r="12" spans="2:22" x14ac:dyDescent="0.25">
      <c r="B12" s="778" t="s">
        <v>1803</v>
      </c>
      <c r="C12" s="239">
        <v>174</v>
      </c>
      <c r="D12" s="885">
        <v>226</v>
      </c>
      <c r="E12" s="689">
        <v>29.885057471264389</v>
      </c>
      <c r="F12" s="238">
        <v>29</v>
      </c>
      <c r="G12" s="4195">
        <v>30</v>
      </c>
      <c r="H12" s="355">
        <v>3.448275862068968</v>
      </c>
      <c r="I12" s="4196">
        <v>130</v>
      </c>
      <c r="J12" s="366">
        <v>173</v>
      </c>
      <c r="K12" s="355">
        <v>33.076923076923066</v>
      </c>
      <c r="L12" s="238">
        <v>15</v>
      </c>
      <c r="M12" s="4212">
        <v>23</v>
      </c>
      <c r="N12" s="689">
        <v>53.333333333333343</v>
      </c>
      <c r="O12" s="238">
        <v>397600</v>
      </c>
      <c r="P12" s="4212">
        <v>1493500</v>
      </c>
      <c r="Q12" s="355">
        <v>275.62877263581493</v>
      </c>
      <c r="R12" s="4213">
        <v>1</v>
      </c>
      <c r="S12" s="4214">
        <v>2</v>
      </c>
      <c r="T12" s="933">
        <v>1</v>
      </c>
      <c r="U12" s="4215">
        <v>0</v>
      </c>
      <c r="V12" s="355" t="s">
        <v>613</v>
      </c>
    </row>
    <row r="13" spans="2:22" x14ac:dyDescent="0.25">
      <c r="B13" s="782" t="s">
        <v>179</v>
      </c>
      <c r="C13" s="266">
        <v>208</v>
      </c>
      <c r="D13" s="883">
        <v>363</v>
      </c>
      <c r="E13" s="692">
        <v>74.519230769230774</v>
      </c>
      <c r="F13" s="247">
        <v>56</v>
      </c>
      <c r="G13" s="4201">
        <v>67</v>
      </c>
      <c r="H13" s="263">
        <v>19.642857142857139</v>
      </c>
      <c r="I13" s="4144">
        <v>137</v>
      </c>
      <c r="J13" s="264">
        <v>269</v>
      </c>
      <c r="K13" s="263">
        <v>96.350364963503637</v>
      </c>
      <c r="L13" s="247">
        <v>15</v>
      </c>
      <c r="M13" s="4202">
        <v>27</v>
      </c>
      <c r="N13" s="692">
        <v>80</v>
      </c>
      <c r="O13" s="247">
        <v>2500250</v>
      </c>
      <c r="P13" s="4202">
        <v>11869460</v>
      </c>
      <c r="Q13" s="263">
        <v>374.73092690730925</v>
      </c>
      <c r="R13" s="4203">
        <v>1</v>
      </c>
      <c r="S13" s="4204">
        <v>1</v>
      </c>
      <c r="T13" s="737">
        <v>0</v>
      </c>
      <c r="U13" s="756">
        <v>1</v>
      </c>
      <c r="V13" s="263" t="s">
        <v>613</v>
      </c>
    </row>
    <row r="14" spans="2:22" x14ac:dyDescent="0.25">
      <c r="B14" s="782" t="s">
        <v>1585</v>
      </c>
      <c r="C14" s="266">
        <v>278</v>
      </c>
      <c r="D14" s="883">
        <v>384</v>
      </c>
      <c r="E14" s="692">
        <v>38.129496402877692</v>
      </c>
      <c r="F14" s="247">
        <v>99</v>
      </c>
      <c r="G14" s="4201">
        <v>96</v>
      </c>
      <c r="H14" s="263">
        <v>-3.0303030303030312</v>
      </c>
      <c r="I14" s="4144">
        <v>143</v>
      </c>
      <c r="J14" s="264">
        <v>256</v>
      </c>
      <c r="K14" s="263">
        <v>79.020979020979013</v>
      </c>
      <c r="L14" s="247">
        <v>36</v>
      </c>
      <c r="M14" s="4202">
        <v>32</v>
      </c>
      <c r="N14" s="692">
        <v>-11.111111111111114</v>
      </c>
      <c r="O14" s="247">
        <v>8493800</v>
      </c>
      <c r="P14" s="4202">
        <v>8063314</v>
      </c>
      <c r="Q14" s="263">
        <v>-5.0682380089006074</v>
      </c>
      <c r="R14" s="4203">
        <v>1</v>
      </c>
      <c r="S14" s="4204">
        <v>2</v>
      </c>
      <c r="T14" s="737">
        <v>0</v>
      </c>
      <c r="U14" s="756">
        <v>1</v>
      </c>
      <c r="V14" s="263" t="s">
        <v>613</v>
      </c>
    </row>
    <row r="15" spans="2:22" x14ac:dyDescent="0.25">
      <c r="B15" s="782" t="s">
        <v>1804</v>
      </c>
      <c r="C15" s="266">
        <v>565</v>
      </c>
      <c r="D15" s="883">
        <v>545</v>
      </c>
      <c r="E15" s="692">
        <v>-3.5398230088495666</v>
      </c>
      <c r="F15" s="247">
        <v>53</v>
      </c>
      <c r="G15" s="4201">
        <v>51</v>
      </c>
      <c r="H15" s="263">
        <v>-3.7735849056603712</v>
      </c>
      <c r="I15" s="4144">
        <v>488</v>
      </c>
      <c r="J15" s="264">
        <v>461</v>
      </c>
      <c r="K15" s="263">
        <v>-5.5327868852458977</v>
      </c>
      <c r="L15" s="247">
        <v>24</v>
      </c>
      <c r="M15" s="4202">
        <v>33</v>
      </c>
      <c r="N15" s="692">
        <v>37.5</v>
      </c>
      <c r="O15" s="247">
        <v>1439107</v>
      </c>
      <c r="P15" s="4202">
        <v>2237067</v>
      </c>
      <c r="Q15" s="263">
        <v>55.448274520240687</v>
      </c>
      <c r="R15" s="4203">
        <v>1</v>
      </c>
      <c r="S15" s="4204">
        <v>12</v>
      </c>
      <c r="T15" s="737">
        <v>0</v>
      </c>
      <c r="U15" s="756">
        <v>3</v>
      </c>
      <c r="V15" s="263" t="s">
        <v>613</v>
      </c>
    </row>
    <row r="16" spans="2:22" x14ac:dyDescent="0.25">
      <c r="B16" s="782" t="s">
        <v>1805</v>
      </c>
      <c r="C16" s="266">
        <v>84</v>
      </c>
      <c r="D16" s="883">
        <v>77</v>
      </c>
      <c r="E16" s="692">
        <v>-8.3333333333333428</v>
      </c>
      <c r="F16" s="247">
        <v>41</v>
      </c>
      <c r="G16" s="4201">
        <v>38</v>
      </c>
      <c r="H16" s="263">
        <v>-7.3170731707317032</v>
      </c>
      <c r="I16" s="4144">
        <v>15</v>
      </c>
      <c r="J16" s="264">
        <v>17</v>
      </c>
      <c r="K16" s="263">
        <v>13.333333333333329</v>
      </c>
      <c r="L16" s="247">
        <v>28</v>
      </c>
      <c r="M16" s="4202">
        <v>22</v>
      </c>
      <c r="N16" s="692">
        <v>-21.428571428571431</v>
      </c>
      <c r="O16" s="247">
        <v>2597800</v>
      </c>
      <c r="P16" s="4202">
        <v>6976899</v>
      </c>
      <c r="Q16" s="263">
        <v>168.56952036338441</v>
      </c>
      <c r="R16" s="4203">
        <v>0</v>
      </c>
      <c r="S16" s="4204">
        <v>1</v>
      </c>
      <c r="T16" s="737">
        <v>1</v>
      </c>
      <c r="U16" s="756">
        <v>0</v>
      </c>
      <c r="V16" s="263" t="s">
        <v>613</v>
      </c>
    </row>
    <row r="17" spans="2:22" ht="15.75" thickBot="1" x14ac:dyDescent="0.3">
      <c r="B17" s="4216" t="s">
        <v>183</v>
      </c>
      <c r="C17" s="317">
        <v>444</v>
      </c>
      <c r="D17" s="728">
        <v>456</v>
      </c>
      <c r="E17" s="696">
        <v>2.7027027027026946</v>
      </c>
      <c r="F17" s="362">
        <v>67</v>
      </c>
      <c r="G17" s="4206">
        <v>70</v>
      </c>
      <c r="H17" s="367">
        <v>4.4776119402985017</v>
      </c>
      <c r="I17" s="4207">
        <v>332</v>
      </c>
      <c r="J17" s="785">
        <v>349</v>
      </c>
      <c r="K17" s="367">
        <v>5.1204819277108413</v>
      </c>
      <c r="L17" s="362">
        <v>45</v>
      </c>
      <c r="M17" s="4217">
        <v>37</v>
      </c>
      <c r="N17" s="696">
        <v>-17.777777777777786</v>
      </c>
      <c r="O17" s="362">
        <v>1879000</v>
      </c>
      <c r="P17" s="4217">
        <v>3723585</v>
      </c>
      <c r="Q17" s="367">
        <v>98.168440659925494</v>
      </c>
      <c r="R17" s="4218">
        <v>1</v>
      </c>
      <c r="S17" s="4219">
        <v>1</v>
      </c>
      <c r="T17" s="4220">
        <v>2</v>
      </c>
      <c r="U17" s="4221">
        <v>1</v>
      </c>
      <c r="V17" s="367">
        <v>-50</v>
      </c>
    </row>
    <row r="18" spans="2:22" x14ac:dyDescent="0.25">
      <c r="B18" s="4194" t="s">
        <v>1806</v>
      </c>
      <c r="C18" s="6042">
        <v>89</v>
      </c>
      <c r="D18" s="980">
        <v>130</v>
      </c>
      <c r="E18" s="700">
        <v>46.067415730337075</v>
      </c>
      <c r="F18" s="238">
        <v>45</v>
      </c>
      <c r="G18" s="4222">
        <v>45</v>
      </c>
      <c r="H18" s="256">
        <v>0</v>
      </c>
      <c r="I18" s="4139">
        <v>30</v>
      </c>
      <c r="J18" s="255">
        <v>66</v>
      </c>
      <c r="K18" s="256">
        <v>120.00000000000003</v>
      </c>
      <c r="L18" s="254">
        <v>14</v>
      </c>
      <c r="M18" s="4197">
        <v>19</v>
      </c>
      <c r="N18" s="700">
        <v>35.714285714285722</v>
      </c>
      <c r="O18" s="254">
        <v>1637304</v>
      </c>
      <c r="P18" s="4197">
        <v>1032753</v>
      </c>
      <c r="Q18" s="256">
        <v>-36.92356459154805</v>
      </c>
      <c r="R18" s="4198">
        <v>1</v>
      </c>
      <c r="S18" s="4199">
        <v>4</v>
      </c>
      <c r="T18" s="2307">
        <v>0</v>
      </c>
      <c r="U18" s="4200">
        <v>0</v>
      </c>
      <c r="V18" s="256" t="s">
        <v>613</v>
      </c>
    </row>
    <row r="19" spans="2:22" x14ac:dyDescent="0.25">
      <c r="B19" s="782" t="s">
        <v>1807</v>
      </c>
      <c r="C19" s="266">
        <v>138</v>
      </c>
      <c r="D19" s="883">
        <v>170</v>
      </c>
      <c r="E19" s="692">
        <v>23.188405797101439</v>
      </c>
      <c r="F19" s="247">
        <v>48</v>
      </c>
      <c r="G19" s="4201">
        <v>55</v>
      </c>
      <c r="H19" s="263">
        <v>14.583333333333329</v>
      </c>
      <c r="I19" s="4144">
        <v>67</v>
      </c>
      <c r="J19" s="264">
        <v>85</v>
      </c>
      <c r="K19" s="263">
        <v>26.865671641791053</v>
      </c>
      <c r="L19" s="247">
        <v>23</v>
      </c>
      <c r="M19" s="4202">
        <v>30</v>
      </c>
      <c r="N19" s="692">
        <v>30.434782608695656</v>
      </c>
      <c r="O19" s="247">
        <v>2860850</v>
      </c>
      <c r="P19" s="4202">
        <v>6506424</v>
      </c>
      <c r="Q19" s="263">
        <v>127.4297498995054</v>
      </c>
      <c r="R19" s="4203">
        <v>2</v>
      </c>
      <c r="S19" s="4204">
        <v>2</v>
      </c>
      <c r="T19" s="737">
        <v>0</v>
      </c>
      <c r="U19" s="756">
        <v>1</v>
      </c>
      <c r="V19" s="263" t="s">
        <v>613</v>
      </c>
    </row>
    <row r="20" spans="2:22" x14ac:dyDescent="0.25">
      <c r="B20" s="782" t="s">
        <v>1588</v>
      </c>
      <c r="C20" s="266">
        <v>72</v>
      </c>
      <c r="D20" s="883">
        <v>115</v>
      </c>
      <c r="E20" s="692">
        <v>59.722222222222229</v>
      </c>
      <c r="F20" s="247">
        <v>42</v>
      </c>
      <c r="G20" s="4201">
        <v>52</v>
      </c>
      <c r="H20" s="263">
        <v>23.80952380952381</v>
      </c>
      <c r="I20" s="4144">
        <v>15</v>
      </c>
      <c r="J20" s="264">
        <v>56</v>
      </c>
      <c r="K20" s="263">
        <v>273.33333333333331</v>
      </c>
      <c r="L20" s="247">
        <v>15</v>
      </c>
      <c r="M20" s="4202">
        <v>7</v>
      </c>
      <c r="N20" s="692">
        <v>-53.333333333333336</v>
      </c>
      <c r="O20" s="247">
        <v>7334022</v>
      </c>
      <c r="P20" s="4202">
        <v>2353925</v>
      </c>
      <c r="Q20" s="263">
        <v>-67.904036829995874</v>
      </c>
      <c r="R20" s="4203">
        <v>0</v>
      </c>
      <c r="S20" s="4204">
        <v>5</v>
      </c>
      <c r="T20" s="737">
        <v>0</v>
      </c>
      <c r="U20" s="756">
        <v>0</v>
      </c>
      <c r="V20" s="263" t="s">
        <v>613</v>
      </c>
    </row>
    <row r="21" spans="2:22" x14ac:dyDescent="0.25">
      <c r="B21" s="782" t="s">
        <v>1808</v>
      </c>
      <c r="C21" s="266">
        <v>147</v>
      </c>
      <c r="D21" s="883">
        <v>299</v>
      </c>
      <c r="E21" s="692">
        <v>103.40136054421768</v>
      </c>
      <c r="F21" s="247">
        <v>50</v>
      </c>
      <c r="G21" s="4201">
        <v>59</v>
      </c>
      <c r="H21" s="263">
        <v>18</v>
      </c>
      <c r="I21" s="4144">
        <v>88</v>
      </c>
      <c r="J21" s="264">
        <v>226</v>
      </c>
      <c r="K21" s="263">
        <v>156.81818181818181</v>
      </c>
      <c r="L21" s="247">
        <v>9</v>
      </c>
      <c r="M21" s="4202">
        <v>14</v>
      </c>
      <c r="N21" s="692">
        <v>55.555555555555571</v>
      </c>
      <c r="O21" s="247">
        <v>2113900</v>
      </c>
      <c r="P21" s="4202">
        <v>3654490</v>
      </c>
      <c r="Q21" s="263">
        <v>72.87903874355456</v>
      </c>
      <c r="R21" s="4203">
        <v>2</v>
      </c>
      <c r="S21" s="4204">
        <v>11</v>
      </c>
      <c r="T21" s="737">
        <v>0</v>
      </c>
      <c r="U21" s="756">
        <v>2</v>
      </c>
      <c r="V21" s="263" t="s">
        <v>613</v>
      </c>
    </row>
    <row r="22" spans="2:22" x14ac:dyDescent="0.25">
      <c r="B22" s="782" t="s">
        <v>188</v>
      </c>
      <c r="C22" s="266">
        <v>242</v>
      </c>
      <c r="D22" s="883">
        <v>357</v>
      </c>
      <c r="E22" s="692">
        <v>47.52066115702479</v>
      </c>
      <c r="F22" s="247">
        <v>20</v>
      </c>
      <c r="G22" s="4201">
        <v>44</v>
      </c>
      <c r="H22" s="263">
        <v>120.00000000000003</v>
      </c>
      <c r="I22" s="4144">
        <v>206</v>
      </c>
      <c r="J22" s="264">
        <v>301</v>
      </c>
      <c r="K22" s="263">
        <v>46.116504854368941</v>
      </c>
      <c r="L22" s="247">
        <v>16</v>
      </c>
      <c r="M22" s="4202">
        <v>12</v>
      </c>
      <c r="N22" s="692">
        <v>-25</v>
      </c>
      <c r="O22" s="247">
        <v>1271100</v>
      </c>
      <c r="P22" s="4202">
        <v>1580051</v>
      </c>
      <c r="Q22" s="263">
        <v>24.30579812760601</v>
      </c>
      <c r="R22" s="4203">
        <v>1</v>
      </c>
      <c r="S22" s="4204">
        <v>1</v>
      </c>
      <c r="T22" s="737">
        <v>0</v>
      </c>
      <c r="U22" s="756">
        <v>0</v>
      </c>
      <c r="V22" s="263" t="s">
        <v>613</v>
      </c>
    </row>
    <row r="23" spans="2:22" x14ac:dyDescent="0.25">
      <c r="B23" s="782" t="s">
        <v>189</v>
      </c>
      <c r="C23" s="266">
        <v>84</v>
      </c>
      <c r="D23" s="883">
        <v>130</v>
      </c>
      <c r="E23" s="692">
        <v>54.761904761904759</v>
      </c>
      <c r="F23" s="247">
        <v>26</v>
      </c>
      <c r="G23" s="4201">
        <v>38</v>
      </c>
      <c r="H23" s="263">
        <v>46.153846153846132</v>
      </c>
      <c r="I23" s="4144">
        <v>49</v>
      </c>
      <c r="J23" s="264">
        <v>84</v>
      </c>
      <c r="K23" s="263">
        <v>71.428571428571416</v>
      </c>
      <c r="L23" s="247">
        <v>9</v>
      </c>
      <c r="M23" s="4202">
        <v>8</v>
      </c>
      <c r="N23" s="692">
        <v>-11.111111111111114</v>
      </c>
      <c r="O23" s="247">
        <v>14704823</v>
      </c>
      <c r="P23" s="4202">
        <v>916080</v>
      </c>
      <c r="Q23" s="263">
        <v>-93.770207230648069</v>
      </c>
      <c r="R23" s="4203">
        <v>1</v>
      </c>
      <c r="S23" s="4204">
        <v>0</v>
      </c>
      <c r="T23" s="737">
        <v>0</v>
      </c>
      <c r="U23" s="756">
        <v>0</v>
      </c>
      <c r="V23" s="263" t="s">
        <v>613</v>
      </c>
    </row>
    <row r="24" spans="2:22" x14ac:dyDescent="0.25">
      <c r="B24" s="782" t="s">
        <v>1590</v>
      </c>
      <c r="C24" s="266">
        <v>107</v>
      </c>
      <c r="D24" s="883">
        <v>169</v>
      </c>
      <c r="E24" s="692">
        <v>57.943925233644876</v>
      </c>
      <c r="F24" s="247">
        <v>33</v>
      </c>
      <c r="G24" s="4201">
        <v>38</v>
      </c>
      <c r="H24" s="263">
        <v>15.151515151515156</v>
      </c>
      <c r="I24" s="4144">
        <v>67</v>
      </c>
      <c r="J24" s="264">
        <v>115</v>
      </c>
      <c r="K24" s="263">
        <v>71.641791044776113</v>
      </c>
      <c r="L24" s="247">
        <v>7</v>
      </c>
      <c r="M24" s="4202">
        <v>16</v>
      </c>
      <c r="N24" s="692">
        <v>128.57142857142856</v>
      </c>
      <c r="O24" s="247">
        <v>859950</v>
      </c>
      <c r="P24" s="4202">
        <v>2902126</v>
      </c>
      <c r="Q24" s="263">
        <v>237.47613233327519</v>
      </c>
      <c r="R24" s="4203">
        <v>1</v>
      </c>
      <c r="S24" s="4204">
        <v>0</v>
      </c>
      <c r="T24" s="737">
        <v>1</v>
      </c>
      <c r="U24" s="756">
        <v>0</v>
      </c>
      <c r="V24" s="263" t="s">
        <v>613</v>
      </c>
    </row>
    <row r="25" spans="2:22" x14ac:dyDescent="0.25">
      <c r="B25" s="782" t="s">
        <v>191</v>
      </c>
      <c r="C25" s="266">
        <v>181</v>
      </c>
      <c r="D25" s="883">
        <v>302</v>
      </c>
      <c r="E25" s="692">
        <v>66.850828729281773</v>
      </c>
      <c r="F25" s="247">
        <v>59</v>
      </c>
      <c r="G25" s="4201">
        <v>63</v>
      </c>
      <c r="H25" s="263">
        <v>6.7796610169491629</v>
      </c>
      <c r="I25" s="4144">
        <v>105</v>
      </c>
      <c r="J25" s="264">
        <v>216</v>
      </c>
      <c r="K25" s="263">
        <v>105.71428571428569</v>
      </c>
      <c r="L25" s="247">
        <v>17</v>
      </c>
      <c r="M25" s="4202">
        <v>23</v>
      </c>
      <c r="N25" s="692">
        <v>35.29411764705884</v>
      </c>
      <c r="O25" s="247">
        <v>1243300</v>
      </c>
      <c r="P25" s="4202">
        <v>17454202</v>
      </c>
      <c r="Q25" s="263">
        <v>1303.8608541783963</v>
      </c>
      <c r="R25" s="4203">
        <v>1</v>
      </c>
      <c r="S25" s="4204">
        <v>4</v>
      </c>
      <c r="T25" s="737">
        <v>0</v>
      </c>
      <c r="U25" s="756">
        <v>0</v>
      </c>
      <c r="V25" s="263" t="s">
        <v>613</v>
      </c>
    </row>
    <row r="26" spans="2:22" ht="15.75" thickBot="1" x14ac:dyDescent="0.3">
      <c r="B26" s="4205" t="s">
        <v>1809</v>
      </c>
      <c r="C26" s="758">
        <v>99</v>
      </c>
      <c r="D26" s="973">
        <v>132</v>
      </c>
      <c r="E26" s="4223">
        <v>33.333333333333314</v>
      </c>
      <c r="F26" s="362">
        <v>36</v>
      </c>
      <c r="G26" s="4224">
        <v>49</v>
      </c>
      <c r="H26" s="341">
        <v>36.111111111111114</v>
      </c>
      <c r="I26" s="4207">
        <v>50</v>
      </c>
      <c r="J26" s="651">
        <v>71</v>
      </c>
      <c r="K26" s="341">
        <v>42</v>
      </c>
      <c r="L26" s="650">
        <v>13</v>
      </c>
      <c r="M26" s="4208">
        <v>12</v>
      </c>
      <c r="N26" s="4223">
        <v>-7.6923076923076934</v>
      </c>
      <c r="O26" s="650">
        <v>936000</v>
      </c>
      <c r="P26" s="4208">
        <v>5732867</v>
      </c>
      <c r="Q26" s="341">
        <v>512.48579059829058</v>
      </c>
      <c r="R26" s="4209">
        <v>0</v>
      </c>
      <c r="S26" s="4210">
        <v>3</v>
      </c>
      <c r="T26" s="4211">
        <v>0</v>
      </c>
      <c r="U26" s="935">
        <v>0</v>
      </c>
      <c r="V26" s="341" t="s">
        <v>613</v>
      </c>
    </row>
    <row r="27" spans="2:22" ht="15.75" thickBot="1" x14ac:dyDescent="0.3">
      <c r="B27" s="862" t="s">
        <v>14</v>
      </c>
      <c r="C27" s="777">
        <v>5933</v>
      </c>
      <c r="D27" s="1967">
        <v>8054</v>
      </c>
      <c r="E27" s="686">
        <v>35.74919939322433</v>
      </c>
      <c r="F27" s="284">
        <v>1597</v>
      </c>
      <c r="G27" s="1967">
        <v>1800</v>
      </c>
      <c r="H27" s="346">
        <v>12.711333750782728</v>
      </c>
      <c r="I27" s="863">
        <v>3734</v>
      </c>
      <c r="J27" s="285">
        <v>5589</v>
      </c>
      <c r="K27" s="346">
        <v>49.67862881628281</v>
      </c>
      <c r="L27" s="284">
        <v>602</v>
      </c>
      <c r="M27" s="1967">
        <v>665</v>
      </c>
      <c r="N27" s="686">
        <v>10.465116279069761</v>
      </c>
      <c r="O27" s="284">
        <v>69293197</v>
      </c>
      <c r="P27" s="1967">
        <v>102290587</v>
      </c>
      <c r="Q27" s="346">
        <v>47.619956111997539</v>
      </c>
      <c r="R27" s="936">
        <v>34</v>
      </c>
      <c r="S27" s="343">
        <v>109</v>
      </c>
      <c r="T27" s="863">
        <v>14</v>
      </c>
      <c r="U27" s="1967">
        <v>18</v>
      </c>
      <c r="V27" s="346">
        <v>28.571428571428584</v>
      </c>
    </row>
  </sheetData>
  <mergeCells count="9">
    <mergeCell ref="T4:V5"/>
    <mergeCell ref="F5:H5"/>
    <mergeCell ref="I5:K5"/>
    <mergeCell ref="L5:N5"/>
    <mergeCell ref="B4:B6"/>
    <mergeCell ref="C4:E5"/>
    <mergeCell ref="F4:N4"/>
    <mergeCell ref="O4:Q5"/>
    <mergeCell ref="R4:S5"/>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9" workbookViewId="0"/>
  </sheetViews>
  <sheetFormatPr defaultRowHeight="15" x14ac:dyDescent="0.25"/>
  <cols>
    <col min="2" max="2" width="14.85546875" customWidth="1"/>
    <col min="3" max="4" width="7.7109375" customWidth="1"/>
    <col min="6" max="7" width="7.7109375" customWidth="1"/>
    <col min="8" max="10" width="7.85546875" customWidth="1"/>
    <col min="11" max="11" width="8" customWidth="1"/>
  </cols>
  <sheetData>
    <row r="2" spans="2:11" x14ac:dyDescent="0.25">
      <c r="B2" s="431" t="s">
        <v>1979</v>
      </c>
    </row>
    <row r="3" spans="2:11" x14ac:dyDescent="0.25">
      <c r="C3" s="431" t="s">
        <v>1980</v>
      </c>
    </row>
    <row r="4" spans="2:11" ht="15.75" thickBot="1" x14ac:dyDescent="0.3"/>
    <row r="5" spans="2:11" ht="15.75" thickBot="1" x14ac:dyDescent="0.3">
      <c r="B5" s="8633" t="s">
        <v>1981</v>
      </c>
      <c r="C5" s="8620" t="s">
        <v>1982</v>
      </c>
      <c r="D5" s="8621"/>
      <c r="E5" s="8622"/>
      <c r="F5" s="8620" t="s">
        <v>1983</v>
      </c>
      <c r="G5" s="8621"/>
      <c r="H5" s="8621"/>
      <c r="I5" s="8621"/>
      <c r="J5" s="8621"/>
      <c r="K5" s="8622"/>
    </row>
    <row r="6" spans="2:11" x14ac:dyDescent="0.25">
      <c r="B6" s="8634"/>
      <c r="C6" s="8636" t="s">
        <v>1</v>
      </c>
      <c r="D6" s="8637" t="s">
        <v>2360</v>
      </c>
      <c r="E6" s="8639" t="s">
        <v>1618</v>
      </c>
      <c r="F6" s="8629" t="s">
        <v>1984</v>
      </c>
      <c r="G6" s="8631"/>
      <c r="H6" s="8629" t="s">
        <v>1985</v>
      </c>
      <c r="I6" s="8631"/>
      <c r="J6" s="8640" t="s">
        <v>6</v>
      </c>
      <c r="K6" s="8641"/>
    </row>
    <row r="7" spans="2:11" ht="15.75" thickBot="1" x14ac:dyDescent="0.3">
      <c r="B7" s="8635"/>
      <c r="C7" s="8624"/>
      <c r="D7" s="8638"/>
      <c r="E7" s="8628"/>
      <c r="F7" s="4225" t="s">
        <v>1</v>
      </c>
      <c r="G7" s="4226" t="s">
        <v>2360</v>
      </c>
      <c r="H7" s="4225" t="s">
        <v>1</v>
      </c>
      <c r="I7" s="4226" t="s">
        <v>2360</v>
      </c>
      <c r="J7" s="4225" t="s">
        <v>1</v>
      </c>
      <c r="K7" s="4226" t="s">
        <v>2360</v>
      </c>
    </row>
    <row r="8" spans="2:11" x14ac:dyDescent="0.25">
      <c r="B8" s="55" t="s">
        <v>1986</v>
      </c>
      <c r="C8" s="4227">
        <v>1294</v>
      </c>
      <c r="D8" s="4228">
        <v>1450</v>
      </c>
      <c r="E8" s="1104">
        <v>12.055641421947456</v>
      </c>
      <c r="F8" s="4229">
        <v>17</v>
      </c>
      <c r="G8" s="4228">
        <v>28</v>
      </c>
      <c r="H8" s="4230">
        <v>339</v>
      </c>
      <c r="I8" s="4228">
        <v>368</v>
      </c>
      <c r="J8" s="4231">
        <v>831</v>
      </c>
      <c r="K8" s="4232">
        <v>933</v>
      </c>
    </row>
    <row r="9" spans="2:11" x14ac:dyDescent="0.25">
      <c r="B9" s="55" t="s">
        <v>1987</v>
      </c>
      <c r="C9" s="4227">
        <v>13</v>
      </c>
      <c r="D9" s="4228">
        <v>24</v>
      </c>
      <c r="E9" s="1104">
        <v>84.615384615384613</v>
      </c>
      <c r="F9" s="4229">
        <v>0</v>
      </c>
      <c r="G9" s="4228">
        <v>1</v>
      </c>
      <c r="H9" s="4230">
        <v>5</v>
      </c>
      <c r="I9" s="4228">
        <v>8</v>
      </c>
      <c r="J9" s="4229">
        <v>7</v>
      </c>
      <c r="K9" s="4232">
        <v>15</v>
      </c>
    </row>
    <row r="10" spans="2:11" x14ac:dyDescent="0.25">
      <c r="B10" s="55" t="s">
        <v>1988</v>
      </c>
      <c r="C10" s="4227">
        <v>1445</v>
      </c>
      <c r="D10" s="4233">
        <v>1656</v>
      </c>
      <c r="E10" s="1104">
        <v>14.602076124567475</v>
      </c>
      <c r="F10" s="4229">
        <v>49</v>
      </c>
      <c r="G10" s="4233">
        <v>48</v>
      </c>
      <c r="H10" s="4230">
        <v>491</v>
      </c>
      <c r="I10" s="4233">
        <v>566</v>
      </c>
      <c r="J10" s="4229">
        <v>753</v>
      </c>
      <c r="K10" s="4234">
        <v>835</v>
      </c>
    </row>
    <row r="11" spans="2:11" x14ac:dyDescent="0.25">
      <c r="B11" s="55" t="s">
        <v>1989</v>
      </c>
      <c r="C11" s="4227">
        <v>111</v>
      </c>
      <c r="D11" s="4233">
        <v>102</v>
      </c>
      <c r="E11" s="1104">
        <v>-8.1081081081080981</v>
      </c>
      <c r="F11" s="4229">
        <v>98</v>
      </c>
      <c r="G11" s="4233">
        <v>92</v>
      </c>
      <c r="H11" s="4230">
        <v>4</v>
      </c>
      <c r="I11" s="4233">
        <v>2</v>
      </c>
      <c r="J11" s="4229">
        <v>1</v>
      </c>
      <c r="K11" s="4234">
        <v>0</v>
      </c>
    </row>
    <row r="12" spans="2:11" x14ac:dyDescent="0.25">
      <c r="B12" s="55" t="s">
        <v>1990</v>
      </c>
      <c r="C12" s="4227">
        <v>2136</v>
      </c>
      <c r="D12" s="4233">
        <v>2654</v>
      </c>
      <c r="E12" s="1104">
        <v>24.250936329588015</v>
      </c>
      <c r="F12" s="4229">
        <v>40</v>
      </c>
      <c r="G12" s="4233">
        <v>40</v>
      </c>
      <c r="H12" s="4230">
        <v>1</v>
      </c>
      <c r="I12" s="4233">
        <v>2</v>
      </c>
      <c r="J12" s="4229">
        <v>11</v>
      </c>
      <c r="K12" s="4234">
        <v>13</v>
      </c>
    </row>
    <row r="13" spans="2:11" ht="15.75" thickBot="1" x14ac:dyDescent="0.3">
      <c r="B13" s="55" t="s">
        <v>1991</v>
      </c>
      <c r="C13" s="4227">
        <v>265</v>
      </c>
      <c r="D13" s="4235">
        <v>308</v>
      </c>
      <c r="E13" s="4236">
        <v>16.226415094339615</v>
      </c>
      <c r="F13" s="4229">
        <v>213</v>
      </c>
      <c r="G13" s="4235">
        <v>270</v>
      </c>
      <c r="H13" s="4230">
        <v>1</v>
      </c>
      <c r="I13" s="4235">
        <v>0</v>
      </c>
      <c r="J13" s="4229">
        <v>26</v>
      </c>
      <c r="K13" s="4237">
        <v>9</v>
      </c>
    </row>
    <row r="14" spans="2:11" ht="15.75" thickBot="1" x14ac:dyDescent="0.3">
      <c r="B14" s="4238" t="s">
        <v>14</v>
      </c>
      <c r="C14" s="4239">
        <v>5264</v>
      </c>
      <c r="D14" s="44">
        <v>6194</v>
      </c>
      <c r="E14" s="1373">
        <v>17.667173252279639</v>
      </c>
      <c r="F14" s="4240">
        <v>417</v>
      </c>
      <c r="G14" s="4241">
        <v>479</v>
      </c>
      <c r="H14" s="4240">
        <v>841</v>
      </c>
      <c r="I14" s="44">
        <v>946</v>
      </c>
      <c r="J14" s="4239">
        <v>1629</v>
      </c>
      <c r="K14" s="4242">
        <v>1805</v>
      </c>
    </row>
    <row r="17" spans="2:11" x14ac:dyDescent="0.25">
      <c r="B17" s="431" t="s">
        <v>1992</v>
      </c>
    </row>
    <row r="18" spans="2:11" ht="15.75" thickBot="1" x14ac:dyDescent="0.3"/>
    <row r="19" spans="2:11" ht="15.75" thickBot="1" x14ac:dyDescent="0.3">
      <c r="B19" s="8619" t="s">
        <v>199</v>
      </c>
      <c r="C19" s="8620" t="s">
        <v>1982</v>
      </c>
      <c r="D19" s="8621"/>
      <c r="E19" s="8622"/>
      <c r="F19" s="8620" t="s">
        <v>1983</v>
      </c>
      <c r="G19" s="8621"/>
      <c r="H19" s="8621"/>
      <c r="I19" s="8621"/>
      <c r="J19" s="8621"/>
      <c r="K19" s="8622"/>
    </row>
    <row r="20" spans="2:11" x14ac:dyDescent="0.25">
      <c r="B20" s="7814"/>
      <c r="C20" s="8623" t="s">
        <v>1</v>
      </c>
      <c r="D20" s="8625" t="s">
        <v>2360</v>
      </c>
      <c r="E20" s="8627" t="s">
        <v>1618</v>
      </c>
      <c r="F20" s="8629" t="s">
        <v>1984</v>
      </c>
      <c r="G20" s="8630"/>
      <c r="H20" s="8629" t="s">
        <v>1985</v>
      </c>
      <c r="I20" s="8631"/>
      <c r="J20" s="8632" t="s">
        <v>6</v>
      </c>
      <c r="K20" s="8631"/>
    </row>
    <row r="21" spans="2:11" ht="15.75" thickBot="1" x14ac:dyDescent="0.3">
      <c r="B21" s="7335"/>
      <c r="C21" s="8624"/>
      <c r="D21" s="8626"/>
      <c r="E21" s="8628"/>
      <c r="F21" s="4225" t="s">
        <v>1</v>
      </c>
      <c r="G21" s="4226" t="s">
        <v>2360</v>
      </c>
      <c r="H21" s="4225" t="s">
        <v>1</v>
      </c>
      <c r="I21" s="4226" t="s">
        <v>2360</v>
      </c>
      <c r="J21" s="4225" t="s">
        <v>1</v>
      </c>
      <c r="K21" s="4226" t="s">
        <v>2360</v>
      </c>
    </row>
    <row r="22" spans="2:11" ht="15.75" thickBot="1" x14ac:dyDescent="0.3">
      <c r="B22" s="1507" t="s">
        <v>173</v>
      </c>
      <c r="C22" s="4243">
        <v>1176</v>
      </c>
      <c r="D22" s="4244">
        <v>1517</v>
      </c>
      <c r="E22" s="1373">
        <v>28.996598639455783</v>
      </c>
      <c r="F22" s="4245">
        <v>83</v>
      </c>
      <c r="G22" s="4246">
        <v>105</v>
      </c>
      <c r="H22" s="4247">
        <v>98</v>
      </c>
      <c r="I22" s="4246">
        <v>112</v>
      </c>
      <c r="J22" s="4247">
        <v>180</v>
      </c>
      <c r="K22" s="4246">
        <v>170</v>
      </c>
    </row>
    <row r="23" spans="2:11" x14ac:dyDescent="0.25">
      <c r="B23" s="51" t="s">
        <v>174</v>
      </c>
      <c r="C23" s="4248">
        <v>826</v>
      </c>
      <c r="D23" s="4249">
        <v>1041</v>
      </c>
      <c r="E23" s="1100">
        <v>26.029055690072639</v>
      </c>
      <c r="F23" s="4250">
        <v>37</v>
      </c>
      <c r="G23" s="4251">
        <v>47</v>
      </c>
      <c r="H23" s="4252">
        <v>239</v>
      </c>
      <c r="I23" s="4251">
        <v>294</v>
      </c>
      <c r="J23" s="4252">
        <v>328</v>
      </c>
      <c r="K23" s="4251">
        <v>376</v>
      </c>
    </row>
    <row r="24" spans="2:11" x14ac:dyDescent="0.25">
      <c r="B24" s="55" t="s">
        <v>175</v>
      </c>
      <c r="C24" s="4248">
        <v>664</v>
      </c>
      <c r="D24" s="4253">
        <v>639</v>
      </c>
      <c r="E24" s="1104">
        <v>-3.7650602409638623</v>
      </c>
      <c r="F24" s="4250">
        <v>49</v>
      </c>
      <c r="G24" s="4254">
        <v>35</v>
      </c>
      <c r="H24" s="4252">
        <v>100</v>
      </c>
      <c r="I24" s="4254">
        <v>102</v>
      </c>
      <c r="J24" s="4252">
        <v>232</v>
      </c>
      <c r="K24" s="4254">
        <v>265</v>
      </c>
    </row>
    <row r="25" spans="2:11" x14ac:dyDescent="0.25">
      <c r="B25" s="55" t="s">
        <v>176</v>
      </c>
      <c r="C25" s="4248">
        <v>341</v>
      </c>
      <c r="D25" s="4253">
        <v>338</v>
      </c>
      <c r="E25" s="1104">
        <v>-0.87976539589442382</v>
      </c>
      <c r="F25" s="4250">
        <v>20</v>
      </c>
      <c r="G25" s="4254">
        <v>11</v>
      </c>
      <c r="H25" s="4252">
        <v>12</v>
      </c>
      <c r="I25" s="4254">
        <v>10</v>
      </c>
      <c r="J25" s="4252">
        <v>24</v>
      </c>
      <c r="K25" s="4254">
        <v>8</v>
      </c>
    </row>
    <row r="26" spans="2:11" ht="15.75" thickBot="1" x14ac:dyDescent="0.3">
      <c r="B26" s="1517" t="s">
        <v>177</v>
      </c>
      <c r="C26" s="4255">
        <v>497</v>
      </c>
      <c r="D26" s="4256">
        <v>568</v>
      </c>
      <c r="E26" s="1108">
        <v>14.285714285714278</v>
      </c>
      <c r="F26" s="4257">
        <v>28</v>
      </c>
      <c r="G26" s="4258">
        <v>23</v>
      </c>
      <c r="H26" s="4259">
        <v>73</v>
      </c>
      <c r="I26" s="4258">
        <v>95</v>
      </c>
      <c r="J26" s="4259">
        <v>320</v>
      </c>
      <c r="K26" s="4258">
        <v>357</v>
      </c>
    </row>
    <row r="27" spans="2:11" x14ac:dyDescent="0.25">
      <c r="B27" s="1611" t="s">
        <v>1119</v>
      </c>
      <c r="C27" s="4260">
        <v>106</v>
      </c>
      <c r="D27" s="4249">
        <v>122</v>
      </c>
      <c r="E27" s="1096">
        <v>15.094339622641513</v>
      </c>
      <c r="F27" s="4261">
        <v>12</v>
      </c>
      <c r="G27" s="4262">
        <v>12</v>
      </c>
      <c r="H27" s="4263">
        <v>34</v>
      </c>
      <c r="I27" s="4262">
        <v>32</v>
      </c>
      <c r="J27" s="4263">
        <v>47</v>
      </c>
      <c r="K27" s="4262">
        <v>56</v>
      </c>
    </row>
    <row r="28" spans="2:11" x14ac:dyDescent="0.25">
      <c r="B28" s="1814" t="s">
        <v>179</v>
      </c>
      <c r="C28" s="4248">
        <v>79</v>
      </c>
      <c r="D28" s="4264">
        <v>77</v>
      </c>
      <c r="E28" s="4265">
        <v>-2.5316455696202524</v>
      </c>
      <c r="F28" s="4250">
        <v>7</v>
      </c>
      <c r="G28" s="4266">
        <v>10</v>
      </c>
      <c r="H28" s="4252">
        <v>14</v>
      </c>
      <c r="I28" s="4266">
        <v>12</v>
      </c>
      <c r="J28" s="4252">
        <v>14</v>
      </c>
      <c r="K28" s="4266">
        <v>8</v>
      </c>
    </row>
    <row r="29" spans="2:11" x14ac:dyDescent="0.25">
      <c r="B29" s="1814" t="s">
        <v>180</v>
      </c>
      <c r="C29" s="4248">
        <v>123</v>
      </c>
      <c r="D29" s="4264">
        <v>121</v>
      </c>
      <c r="E29" s="1104">
        <v>-1.6260162601626007</v>
      </c>
      <c r="F29" s="4250">
        <v>25</v>
      </c>
      <c r="G29" s="4254">
        <v>26</v>
      </c>
      <c r="H29" s="4252">
        <v>25</v>
      </c>
      <c r="I29" s="4254">
        <v>28</v>
      </c>
      <c r="J29" s="4252">
        <v>27</v>
      </c>
      <c r="K29" s="4254">
        <v>26</v>
      </c>
    </row>
    <row r="30" spans="2:11" x14ac:dyDescent="0.25">
      <c r="B30" s="1814" t="s">
        <v>181</v>
      </c>
      <c r="C30" s="4248">
        <v>158</v>
      </c>
      <c r="D30" s="4264">
        <v>184</v>
      </c>
      <c r="E30" s="4265">
        <v>16.455696202531641</v>
      </c>
      <c r="F30" s="4250">
        <v>17</v>
      </c>
      <c r="G30" s="4254">
        <v>24</v>
      </c>
      <c r="H30" s="4252">
        <v>46</v>
      </c>
      <c r="I30" s="4254">
        <v>47</v>
      </c>
      <c r="J30" s="4252">
        <v>46</v>
      </c>
      <c r="K30" s="4254">
        <v>59</v>
      </c>
    </row>
    <row r="31" spans="2:11" x14ac:dyDescent="0.25">
      <c r="B31" s="1814" t="s">
        <v>1120</v>
      </c>
      <c r="C31" s="4248">
        <v>56</v>
      </c>
      <c r="D31" s="4264">
        <v>58</v>
      </c>
      <c r="E31" s="1104">
        <v>3.5714285714285836</v>
      </c>
      <c r="F31" s="4250">
        <v>7</v>
      </c>
      <c r="G31" s="4254">
        <v>12</v>
      </c>
      <c r="H31" s="4252">
        <v>8</v>
      </c>
      <c r="I31" s="4254">
        <v>8</v>
      </c>
      <c r="J31" s="4252">
        <v>13</v>
      </c>
      <c r="K31" s="4254">
        <v>5</v>
      </c>
    </row>
    <row r="32" spans="2:11" ht="15.75" thickBot="1" x14ac:dyDescent="0.3">
      <c r="B32" s="1830" t="s">
        <v>183</v>
      </c>
      <c r="C32" s="4267">
        <v>172</v>
      </c>
      <c r="D32" s="4268">
        <v>188</v>
      </c>
      <c r="E32" s="1111">
        <v>9.3023255813953369</v>
      </c>
      <c r="F32" s="4269">
        <v>29</v>
      </c>
      <c r="G32" s="4270">
        <v>36</v>
      </c>
      <c r="H32" s="4271">
        <v>35</v>
      </c>
      <c r="I32" s="4270">
        <v>25</v>
      </c>
      <c r="J32" s="4271">
        <v>27</v>
      </c>
      <c r="K32" s="4270">
        <v>20</v>
      </c>
    </row>
    <row r="33" spans="2:11" x14ac:dyDescent="0.25">
      <c r="B33" s="1832" t="s">
        <v>1121</v>
      </c>
      <c r="C33" s="4260">
        <v>108</v>
      </c>
      <c r="D33" s="4272">
        <v>95</v>
      </c>
      <c r="E33" s="1100">
        <v>-12.037037037037038</v>
      </c>
      <c r="F33" s="4261">
        <v>15</v>
      </c>
      <c r="G33" s="4262">
        <v>12</v>
      </c>
      <c r="H33" s="4263">
        <v>22</v>
      </c>
      <c r="I33" s="4262">
        <v>12</v>
      </c>
      <c r="J33" s="4263">
        <v>24</v>
      </c>
      <c r="K33" s="4262">
        <v>26</v>
      </c>
    </row>
    <row r="34" spans="2:11" x14ac:dyDescent="0.25">
      <c r="B34" s="1814" t="s">
        <v>185</v>
      </c>
      <c r="C34" s="4248">
        <v>86</v>
      </c>
      <c r="D34" s="4264">
        <v>156</v>
      </c>
      <c r="E34" s="4265">
        <v>81.395348837209298</v>
      </c>
      <c r="F34" s="4250">
        <v>2</v>
      </c>
      <c r="G34" s="4254">
        <v>10</v>
      </c>
      <c r="H34" s="4252">
        <v>18</v>
      </c>
      <c r="I34" s="4254">
        <v>27</v>
      </c>
      <c r="J34" s="4252">
        <v>14</v>
      </c>
      <c r="K34" s="4254">
        <v>35</v>
      </c>
    </row>
    <row r="35" spans="2:11" x14ac:dyDescent="0.25">
      <c r="B35" s="1814" t="s">
        <v>1122</v>
      </c>
      <c r="C35" s="4248">
        <v>117</v>
      </c>
      <c r="D35" s="4264">
        <v>164</v>
      </c>
      <c r="E35" s="1104">
        <v>40.170940170940156</v>
      </c>
      <c r="F35" s="4250">
        <v>4</v>
      </c>
      <c r="G35" s="4254">
        <v>9</v>
      </c>
      <c r="H35" s="4252">
        <v>31</v>
      </c>
      <c r="I35" s="4254">
        <v>30</v>
      </c>
      <c r="J35" s="4252">
        <v>53</v>
      </c>
      <c r="K35" s="4254">
        <v>86</v>
      </c>
    </row>
    <row r="36" spans="2:11" x14ac:dyDescent="0.25">
      <c r="B36" s="1814" t="s">
        <v>187</v>
      </c>
      <c r="C36" s="4248">
        <v>170</v>
      </c>
      <c r="D36" s="4264">
        <v>228</v>
      </c>
      <c r="E36" s="1104">
        <v>34.117647058823508</v>
      </c>
      <c r="F36" s="4250">
        <v>34</v>
      </c>
      <c r="G36" s="4254">
        <v>38</v>
      </c>
      <c r="H36" s="4252">
        <v>17</v>
      </c>
      <c r="I36" s="4254">
        <v>18</v>
      </c>
      <c r="J36" s="4252">
        <v>43</v>
      </c>
      <c r="K36" s="4254">
        <v>53</v>
      </c>
    </row>
    <row r="37" spans="2:11" x14ac:dyDescent="0.25">
      <c r="B37" s="1814" t="s">
        <v>188</v>
      </c>
      <c r="C37" s="4248">
        <v>94</v>
      </c>
      <c r="D37" s="4264">
        <v>107</v>
      </c>
      <c r="E37" s="1104">
        <v>13.829787234042556</v>
      </c>
      <c r="F37" s="4250">
        <v>12</v>
      </c>
      <c r="G37" s="4254">
        <v>6</v>
      </c>
      <c r="H37" s="4252">
        <v>13</v>
      </c>
      <c r="I37" s="4254">
        <v>27</v>
      </c>
      <c r="J37" s="4252">
        <v>51</v>
      </c>
      <c r="K37" s="4254">
        <v>47</v>
      </c>
    </row>
    <row r="38" spans="2:11" x14ac:dyDescent="0.25">
      <c r="B38" s="1814" t="s">
        <v>189</v>
      </c>
      <c r="C38" s="4248">
        <v>91</v>
      </c>
      <c r="D38" s="4264">
        <v>70</v>
      </c>
      <c r="E38" s="4265">
        <v>-23.076923076923066</v>
      </c>
      <c r="F38" s="4250">
        <v>9</v>
      </c>
      <c r="G38" s="4254">
        <v>9</v>
      </c>
      <c r="H38" s="4252">
        <v>21</v>
      </c>
      <c r="I38" s="4254">
        <v>13</v>
      </c>
      <c r="J38" s="4252">
        <v>4</v>
      </c>
      <c r="K38" s="4254">
        <v>5</v>
      </c>
    </row>
    <row r="39" spans="2:11" x14ac:dyDescent="0.25">
      <c r="B39" s="1814" t="s">
        <v>190</v>
      </c>
      <c r="C39" s="4248">
        <v>28</v>
      </c>
      <c r="D39" s="4264">
        <v>42</v>
      </c>
      <c r="E39" s="4265">
        <v>50</v>
      </c>
      <c r="F39" s="4250">
        <v>4</v>
      </c>
      <c r="G39" s="4254">
        <v>11</v>
      </c>
      <c r="H39" s="4252">
        <v>3</v>
      </c>
      <c r="I39" s="4254">
        <v>15</v>
      </c>
      <c r="J39" s="4252">
        <v>12</v>
      </c>
      <c r="K39" s="4254">
        <v>10</v>
      </c>
    </row>
    <row r="40" spans="2:11" x14ac:dyDescent="0.25">
      <c r="B40" s="1814" t="s">
        <v>191</v>
      </c>
      <c r="C40" s="4248">
        <v>268</v>
      </c>
      <c r="D40" s="4264">
        <v>319</v>
      </c>
      <c r="E40" s="4265">
        <v>19.029850746268664</v>
      </c>
      <c r="F40" s="4250">
        <v>18</v>
      </c>
      <c r="G40" s="4254">
        <v>36</v>
      </c>
      <c r="H40" s="4252">
        <v>12</v>
      </c>
      <c r="I40" s="4254">
        <v>18</v>
      </c>
      <c r="J40" s="4252">
        <v>114</v>
      </c>
      <c r="K40" s="4254">
        <v>113</v>
      </c>
    </row>
    <row r="41" spans="2:11" ht="15.75" thickBot="1" x14ac:dyDescent="0.3">
      <c r="B41" s="1830" t="s">
        <v>1123</v>
      </c>
      <c r="C41" s="4267">
        <v>101</v>
      </c>
      <c r="D41" s="4273">
        <v>160</v>
      </c>
      <c r="E41" s="4274">
        <v>58.415841584158414</v>
      </c>
      <c r="F41" s="4269">
        <v>5</v>
      </c>
      <c r="G41" s="4270">
        <v>7</v>
      </c>
      <c r="H41" s="4271">
        <v>20</v>
      </c>
      <c r="I41" s="4270">
        <v>21</v>
      </c>
      <c r="J41" s="4271">
        <v>56</v>
      </c>
      <c r="K41" s="4270">
        <v>80</v>
      </c>
    </row>
    <row r="42" spans="2:11" ht="15.75" thickBot="1" x14ac:dyDescent="0.3">
      <c r="B42" s="4275" t="s">
        <v>1993</v>
      </c>
      <c r="C42" s="4248">
        <v>3</v>
      </c>
      <c r="D42" s="4276">
        <v>0</v>
      </c>
      <c r="E42" s="4277">
        <v>0</v>
      </c>
      <c r="F42" s="4250">
        <v>0</v>
      </c>
      <c r="G42" s="4278"/>
      <c r="H42" s="4252">
        <v>0</v>
      </c>
      <c r="I42" s="4278"/>
      <c r="J42" s="4252">
        <v>0</v>
      </c>
      <c r="K42" s="4278"/>
    </row>
    <row r="43" spans="2:11" ht="15.75" thickBot="1" x14ac:dyDescent="0.3">
      <c r="B43" s="1020" t="s">
        <v>14</v>
      </c>
      <c r="C43" s="4279">
        <v>5264</v>
      </c>
      <c r="D43" s="4280">
        <v>6194</v>
      </c>
      <c r="E43" s="1024">
        <v>17.667173252279639</v>
      </c>
      <c r="F43" s="4279">
        <v>417</v>
      </c>
      <c r="G43" s="4281">
        <v>479</v>
      </c>
      <c r="H43" s="4282">
        <v>841</v>
      </c>
      <c r="I43" s="4283">
        <v>946</v>
      </c>
      <c r="J43" s="4284">
        <v>1629</v>
      </c>
      <c r="K43" s="4283">
        <v>1805</v>
      </c>
    </row>
  </sheetData>
  <mergeCells count="18">
    <mergeCell ref="B5:B7"/>
    <mergeCell ref="C5:E5"/>
    <mergeCell ref="F5:K5"/>
    <mergeCell ref="C6:C7"/>
    <mergeCell ref="D6:D7"/>
    <mergeCell ref="E6:E7"/>
    <mergeCell ref="F6:G6"/>
    <mergeCell ref="H6:I6"/>
    <mergeCell ref="J6:K6"/>
    <mergeCell ref="B19:B21"/>
    <mergeCell ref="C19:E19"/>
    <mergeCell ref="F19:K19"/>
    <mergeCell ref="C20:C21"/>
    <mergeCell ref="D20:D21"/>
    <mergeCell ref="E20:E21"/>
    <mergeCell ref="F20:G20"/>
    <mergeCell ref="H20:I20"/>
    <mergeCell ref="J20:K20"/>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85"/>
  <sheetViews>
    <sheetView topLeftCell="A53" workbookViewId="0"/>
  </sheetViews>
  <sheetFormatPr defaultRowHeight="15" x14ac:dyDescent="0.25"/>
  <cols>
    <col min="3" max="3" width="19" customWidth="1"/>
    <col min="4" max="5" width="5.5703125" customWidth="1"/>
    <col min="7" max="8" width="5.5703125" customWidth="1"/>
    <col min="10" max="11" width="5.5703125" customWidth="1"/>
    <col min="12" max="12" width="8.5703125" customWidth="1"/>
    <col min="13" max="13" width="8.85546875" customWidth="1"/>
    <col min="14" max="14" width="8.28515625" customWidth="1"/>
    <col min="16" max="16" width="17.85546875" customWidth="1"/>
    <col min="17" max="18" width="5.5703125" customWidth="1"/>
    <col min="19" max="19" width="7" customWidth="1"/>
    <col min="20" max="21" width="5.5703125" customWidth="1"/>
    <col min="22" max="22" width="6.42578125" customWidth="1"/>
    <col min="23" max="24" width="5.5703125" customWidth="1"/>
    <col min="25" max="25" width="6.5703125" customWidth="1"/>
  </cols>
  <sheetData>
    <row r="2" spans="2:14" x14ac:dyDescent="0.25">
      <c r="B2" s="431" t="s">
        <v>1994</v>
      </c>
    </row>
    <row r="3" spans="2:14" x14ac:dyDescent="0.25">
      <c r="B3" s="431" t="s">
        <v>1995</v>
      </c>
    </row>
    <row r="4" spans="2:14" ht="15.75" thickBot="1" x14ac:dyDescent="0.3"/>
    <row r="5" spans="2:14" x14ac:dyDescent="0.25">
      <c r="B5" s="8645" t="s">
        <v>1996</v>
      </c>
      <c r="C5" s="8646"/>
      <c r="D5" s="8662" t="s">
        <v>14</v>
      </c>
      <c r="E5" s="8663"/>
      <c r="F5" s="8666" t="s">
        <v>1618</v>
      </c>
      <c r="G5" s="8669" t="s">
        <v>301</v>
      </c>
      <c r="H5" s="8001"/>
      <c r="I5" s="8002"/>
      <c r="J5" s="8669" t="s">
        <v>1997</v>
      </c>
      <c r="K5" s="8002"/>
      <c r="L5" s="8652" t="s">
        <v>1998</v>
      </c>
      <c r="M5" s="7411"/>
      <c r="N5" s="8611"/>
    </row>
    <row r="6" spans="2:14" ht="15.75" thickBot="1" x14ac:dyDescent="0.3">
      <c r="B6" s="8647"/>
      <c r="C6" s="8648"/>
      <c r="D6" s="8664"/>
      <c r="E6" s="8665"/>
      <c r="F6" s="8667"/>
      <c r="G6" s="8670"/>
      <c r="H6" s="8671"/>
      <c r="I6" s="8672"/>
      <c r="J6" s="8670"/>
      <c r="K6" s="8672"/>
      <c r="L6" s="7412"/>
      <c r="M6" s="7413"/>
      <c r="N6" s="8659"/>
    </row>
    <row r="7" spans="2:14" ht="15.75" thickBot="1" x14ac:dyDescent="0.3">
      <c r="B7" s="8660"/>
      <c r="C7" s="8661"/>
      <c r="D7" s="2809" t="s">
        <v>1</v>
      </c>
      <c r="E7" s="4285" t="s">
        <v>2360</v>
      </c>
      <c r="F7" s="8668"/>
      <c r="G7" s="4286" t="s">
        <v>1</v>
      </c>
      <c r="H7" s="4287" t="s">
        <v>2360</v>
      </c>
      <c r="I7" s="2598" t="s">
        <v>1618</v>
      </c>
      <c r="J7" s="4286" t="s">
        <v>1</v>
      </c>
      <c r="K7" s="4288" t="s">
        <v>2360</v>
      </c>
      <c r="L7" s="4289" t="s">
        <v>301</v>
      </c>
      <c r="M7" s="4290" t="s">
        <v>1997</v>
      </c>
      <c r="N7" s="4291" t="s">
        <v>119</v>
      </c>
    </row>
    <row r="8" spans="2:14" x14ac:dyDescent="0.25">
      <c r="B8" s="8653" t="s">
        <v>1688</v>
      </c>
      <c r="C8" s="4292" t="s">
        <v>1999</v>
      </c>
      <c r="D8" s="4293">
        <v>426</v>
      </c>
      <c r="E8" s="4294">
        <v>355</v>
      </c>
      <c r="F8" s="3758">
        <v>-16.666666666666657</v>
      </c>
      <c r="G8" s="4293">
        <v>334</v>
      </c>
      <c r="H8" s="2127">
        <v>278</v>
      </c>
      <c r="I8" s="4295">
        <v>-16.766467065868255</v>
      </c>
      <c r="J8" s="4293">
        <v>92</v>
      </c>
      <c r="K8" s="1934">
        <v>77</v>
      </c>
      <c r="L8" s="1935">
        <v>54</v>
      </c>
      <c r="M8" s="3773">
        <v>22</v>
      </c>
      <c r="N8" s="4296">
        <v>76</v>
      </c>
    </row>
    <row r="9" spans="2:14" x14ac:dyDescent="0.25">
      <c r="B9" s="8653"/>
      <c r="C9" s="4297" t="s">
        <v>2000</v>
      </c>
      <c r="D9" s="4293">
        <v>94</v>
      </c>
      <c r="E9" s="2123">
        <v>94</v>
      </c>
      <c r="F9" s="3758">
        <v>0</v>
      </c>
      <c r="G9" s="4293">
        <v>79</v>
      </c>
      <c r="H9" s="2123">
        <v>71</v>
      </c>
      <c r="I9" s="4295">
        <v>-10.12658227848101</v>
      </c>
      <c r="J9" s="4293">
        <v>15</v>
      </c>
      <c r="K9" s="1934">
        <v>23</v>
      </c>
      <c r="L9" s="693">
        <v>2</v>
      </c>
      <c r="M9" s="3773">
        <v>0</v>
      </c>
      <c r="N9" s="1397">
        <v>2</v>
      </c>
    </row>
    <row r="10" spans="2:14" x14ac:dyDescent="0.25">
      <c r="B10" s="8653"/>
      <c r="C10" s="4297" t="s">
        <v>2001</v>
      </c>
      <c r="D10" s="4293">
        <v>43</v>
      </c>
      <c r="E10" s="2123">
        <v>44</v>
      </c>
      <c r="F10" s="3758">
        <v>2.3255813953488484</v>
      </c>
      <c r="G10" s="4293">
        <v>18</v>
      </c>
      <c r="H10" s="2123">
        <v>19</v>
      </c>
      <c r="I10" s="4295">
        <v>5.5555555555555571</v>
      </c>
      <c r="J10" s="4293">
        <v>25</v>
      </c>
      <c r="K10" s="1934">
        <v>25</v>
      </c>
      <c r="L10" s="693">
        <v>10</v>
      </c>
      <c r="M10" s="3773">
        <v>14</v>
      </c>
      <c r="N10" s="1397">
        <v>24</v>
      </c>
    </row>
    <row r="11" spans="2:14" x14ac:dyDescent="0.25">
      <c r="B11" s="8653"/>
      <c r="C11" s="4297" t="s">
        <v>2002</v>
      </c>
      <c r="D11" s="4293">
        <v>258</v>
      </c>
      <c r="E11" s="2123">
        <v>253</v>
      </c>
      <c r="F11" s="3758">
        <v>-1.9379844961240309</v>
      </c>
      <c r="G11" s="4293">
        <v>25</v>
      </c>
      <c r="H11" s="2123">
        <v>26</v>
      </c>
      <c r="I11" s="4295">
        <v>4</v>
      </c>
      <c r="J11" s="4293">
        <v>233</v>
      </c>
      <c r="K11" s="1934">
        <v>227</v>
      </c>
      <c r="L11" s="693">
        <v>18</v>
      </c>
      <c r="M11" s="3773">
        <v>141</v>
      </c>
      <c r="N11" s="1397">
        <v>159</v>
      </c>
    </row>
    <row r="12" spans="2:14" x14ac:dyDescent="0.25">
      <c r="B12" s="8653"/>
      <c r="C12" s="4297" t="s">
        <v>2003</v>
      </c>
      <c r="D12" s="4293">
        <v>39</v>
      </c>
      <c r="E12" s="2123">
        <v>35</v>
      </c>
      <c r="F12" s="3758">
        <v>-10.256410256410248</v>
      </c>
      <c r="G12" s="4293">
        <v>4</v>
      </c>
      <c r="H12" s="2123">
        <v>5</v>
      </c>
      <c r="I12" s="4295">
        <v>25</v>
      </c>
      <c r="J12" s="4293">
        <v>35</v>
      </c>
      <c r="K12" s="1934">
        <v>30</v>
      </c>
      <c r="L12" s="693">
        <v>1</v>
      </c>
      <c r="M12" s="3773">
        <v>5</v>
      </c>
      <c r="N12" s="1397">
        <v>6</v>
      </c>
    </row>
    <row r="13" spans="2:14" x14ac:dyDescent="0.25">
      <c r="B13" s="8653"/>
      <c r="C13" s="4297" t="s">
        <v>2004</v>
      </c>
      <c r="D13" s="4293">
        <v>20</v>
      </c>
      <c r="E13" s="2123">
        <v>30</v>
      </c>
      <c r="F13" s="3758">
        <v>50</v>
      </c>
      <c r="G13" s="4293">
        <v>15</v>
      </c>
      <c r="H13" s="2123">
        <v>20</v>
      </c>
      <c r="I13" s="4295">
        <v>33.333333333333314</v>
      </c>
      <c r="J13" s="4293">
        <v>5</v>
      </c>
      <c r="K13" s="1934">
        <v>10</v>
      </c>
      <c r="L13" s="693">
        <v>7</v>
      </c>
      <c r="M13" s="3773">
        <v>7</v>
      </c>
      <c r="N13" s="1397">
        <v>14</v>
      </c>
    </row>
    <row r="14" spans="2:14" x14ac:dyDescent="0.25">
      <c r="B14" s="8653"/>
      <c r="C14" s="4297" t="s">
        <v>2005</v>
      </c>
      <c r="D14" s="4293">
        <v>109</v>
      </c>
      <c r="E14" s="2123">
        <v>98</v>
      </c>
      <c r="F14" s="3758">
        <v>-10.091743119266056</v>
      </c>
      <c r="G14" s="4293">
        <v>53</v>
      </c>
      <c r="H14" s="2123">
        <v>56</v>
      </c>
      <c r="I14" s="4295">
        <v>5.6603773584905639</v>
      </c>
      <c r="J14" s="4293">
        <v>56</v>
      </c>
      <c r="K14" s="1934">
        <v>42</v>
      </c>
      <c r="L14" s="693">
        <v>18</v>
      </c>
      <c r="M14" s="3773">
        <v>19</v>
      </c>
      <c r="N14" s="1397">
        <v>37</v>
      </c>
    </row>
    <row r="15" spans="2:14" x14ac:dyDescent="0.25">
      <c r="B15" s="8653"/>
      <c r="C15" s="4298" t="s">
        <v>2006</v>
      </c>
      <c r="D15" s="4293">
        <v>94</v>
      </c>
      <c r="E15" s="2123">
        <v>99</v>
      </c>
      <c r="F15" s="3758">
        <v>5.3191489361702082</v>
      </c>
      <c r="G15" s="4293">
        <v>15</v>
      </c>
      <c r="H15" s="2123">
        <v>15</v>
      </c>
      <c r="I15" s="4295">
        <v>0</v>
      </c>
      <c r="J15" s="4293">
        <v>79</v>
      </c>
      <c r="K15" s="1934">
        <v>84</v>
      </c>
      <c r="L15" s="693">
        <v>6</v>
      </c>
      <c r="M15" s="3773">
        <v>31</v>
      </c>
      <c r="N15" s="1397">
        <v>37</v>
      </c>
    </row>
    <row r="16" spans="2:14" x14ac:dyDescent="0.25">
      <c r="B16" s="8653"/>
      <c r="C16" s="4297" t="s">
        <v>51</v>
      </c>
      <c r="D16" s="4293">
        <v>232</v>
      </c>
      <c r="E16" s="2123">
        <v>255</v>
      </c>
      <c r="F16" s="4299">
        <v>9.9137931034482705</v>
      </c>
      <c r="G16" s="4293">
        <v>29</v>
      </c>
      <c r="H16" s="4300">
        <v>39</v>
      </c>
      <c r="I16" s="1439">
        <v>34.482758620689651</v>
      </c>
      <c r="J16" s="4293">
        <v>203</v>
      </c>
      <c r="K16" s="1929">
        <v>216</v>
      </c>
      <c r="L16" s="693">
        <v>12</v>
      </c>
      <c r="M16" s="1672">
        <v>92</v>
      </c>
      <c r="N16" s="1397">
        <v>104</v>
      </c>
    </row>
    <row r="17" spans="2:25" ht="15.75" thickBot="1" x14ac:dyDescent="0.3">
      <c r="B17" s="8653"/>
      <c r="C17" s="4301" t="s">
        <v>2007</v>
      </c>
      <c r="D17" s="4302">
        <v>0</v>
      </c>
      <c r="E17" s="4303">
        <v>0</v>
      </c>
      <c r="F17" s="4304" t="s">
        <v>613</v>
      </c>
      <c r="G17" s="4302">
        <v>0</v>
      </c>
      <c r="H17" s="4303"/>
      <c r="I17" s="1438" t="s">
        <v>613</v>
      </c>
      <c r="J17" s="4302">
        <v>0</v>
      </c>
      <c r="K17" s="4305"/>
      <c r="L17" s="4306"/>
      <c r="M17" s="3766"/>
      <c r="N17" s="4307"/>
    </row>
    <row r="18" spans="2:25" ht="15.75" thickBot="1" x14ac:dyDescent="0.3">
      <c r="B18" s="8654"/>
      <c r="C18" s="4308" t="s">
        <v>14</v>
      </c>
      <c r="D18" s="4309">
        <v>1315</v>
      </c>
      <c r="E18" s="4310">
        <v>1263</v>
      </c>
      <c r="F18" s="4311">
        <v>-3.9543726235741445</v>
      </c>
      <c r="G18" s="4312">
        <v>572</v>
      </c>
      <c r="H18" s="3136">
        <v>529</v>
      </c>
      <c r="I18" s="4313">
        <v>-7.5174825174825202</v>
      </c>
      <c r="J18" s="4312">
        <v>743</v>
      </c>
      <c r="K18" s="3138">
        <v>734</v>
      </c>
      <c r="L18" s="4314">
        <v>128</v>
      </c>
      <c r="M18" s="4315">
        <v>331</v>
      </c>
      <c r="N18" s="2861">
        <v>459</v>
      </c>
    </row>
    <row r="19" spans="2:25" x14ac:dyDescent="0.25">
      <c r="B19" s="8655" t="s">
        <v>2008</v>
      </c>
      <c r="C19" s="4316" t="s">
        <v>2009</v>
      </c>
      <c r="D19" s="3770">
        <v>14</v>
      </c>
      <c r="E19" s="2127">
        <v>24</v>
      </c>
      <c r="F19" s="3758">
        <v>71.428571428571416</v>
      </c>
      <c r="G19" s="4293">
        <v>1</v>
      </c>
      <c r="H19" s="2127">
        <v>2</v>
      </c>
      <c r="I19" s="4295">
        <v>100</v>
      </c>
      <c r="J19" s="4293">
        <v>13</v>
      </c>
      <c r="K19" s="1934">
        <v>22</v>
      </c>
      <c r="L19" s="1935">
        <v>0</v>
      </c>
      <c r="M19" s="3773">
        <v>16</v>
      </c>
      <c r="N19" s="4317">
        <v>16</v>
      </c>
    </row>
    <row r="20" spans="2:25" x14ac:dyDescent="0.25">
      <c r="B20" s="8653"/>
      <c r="C20" s="4318" t="s">
        <v>2010</v>
      </c>
      <c r="D20" s="4319">
        <v>56</v>
      </c>
      <c r="E20" s="2123">
        <v>62</v>
      </c>
      <c r="F20" s="3758">
        <v>10.714285714285722</v>
      </c>
      <c r="G20" s="4293">
        <v>6</v>
      </c>
      <c r="H20" s="2123">
        <v>7</v>
      </c>
      <c r="I20" s="4295">
        <v>16.666666666666671</v>
      </c>
      <c r="J20" s="4293">
        <v>50</v>
      </c>
      <c r="K20" s="1934">
        <v>55</v>
      </c>
      <c r="L20" s="693">
        <v>2</v>
      </c>
      <c r="M20" s="3773">
        <v>38</v>
      </c>
      <c r="N20" s="1397">
        <v>40</v>
      </c>
    </row>
    <row r="21" spans="2:25" x14ac:dyDescent="0.25">
      <c r="B21" s="8653"/>
      <c r="C21" s="4318" t="s">
        <v>2011</v>
      </c>
      <c r="D21" s="4319">
        <v>90</v>
      </c>
      <c r="E21" s="2123">
        <v>108</v>
      </c>
      <c r="F21" s="3758">
        <v>20</v>
      </c>
      <c r="G21" s="4293">
        <v>18</v>
      </c>
      <c r="H21" s="2123">
        <v>29</v>
      </c>
      <c r="I21" s="4295">
        <v>61.111111111111114</v>
      </c>
      <c r="J21" s="4293">
        <v>72</v>
      </c>
      <c r="K21" s="1934">
        <v>79</v>
      </c>
      <c r="L21" s="693">
        <v>6</v>
      </c>
      <c r="M21" s="3773">
        <v>37</v>
      </c>
      <c r="N21" s="1397">
        <v>43</v>
      </c>
    </row>
    <row r="22" spans="2:25" x14ac:dyDescent="0.25">
      <c r="B22" s="8653"/>
      <c r="C22" s="4318" t="s">
        <v>2012</v>
      </c>
      <c r="D22" s="4319">
        <v>153</v>
      </c>
      <c r="E22" s="2123">
        <v>153</v>
      </c>
      <c r="F22" s="3758">
        <v>0</v>
      </c>
      <c r="G22" s="4293">
        <v>52</v>
      </c>
      <c r="H22" s="2123">
        <v>47</v>
      </c>
      <c r="I22" s="4295">
        <v>-9.6153846153846132</v>
      </c>
      <c r="J22" s="4293">
        <v>101</v>
      </c>
      <c r="K22" s="1934">
        <v>106</v>
      </c>
      <c r="L22" s="693">
        <v>15</v>
      </c>
      <c r="M22" s="3773">
        <v>48</v>
      </c>
      <c r="N22" s="1397">
        <v>63</v>
      </c>
    </row>
    <row r="23" spans="2:25" x14ac:dyDescent="0.25">
      <c r="B23" s="8653"/>
      <c r="C23" s="4318" t="s">
        <v>2013</v>
      </c>
      <c r="D23" s="4319">
        <v>314</v>
      </c>
      <c r="E23" s="2123">
        <v>276</v>
      </c>
      <c r="F23" s="3758">
        <v>-12.101910828025481</v>
      </c>
      <c r="G23" s="4293">
        <v>108</v>
      </c>
      <c r="H23" s="2123">
        <v>108</v>
      </c>
      <c r="I23" s="4295">
        <v>0</v>
      </c>
      <c r="J23" s="4293">
        <v>206</v>
      </c>
      <c r="K23" s="1934">
        <v>168</v>
      </c>
      <c r="L23" s="693">
        <v>25</v>
      </c>
      <c r="M23" s="3773">
        <v>66</v>
      </c>
      <c r="N23" s="1397">
        <v>91</v>
      </c>
    </row>
    <row r="24" spans="2:25" x14ac:dyDescent="0.25">
      <c r="B24" s="8653"/>
      <c r="C24" s="4318" t="s">
        <v>2014</v>
      </c>
      <c r="D24" s="4319">
        <v>330</v>
      </c>
      <c r="E24" s="2123">
        <v>289</v>
      </c>
      <c r="F24" s="3758">
        <v>-12.424242424242422</v>
      </c>
      <c r="G24" s="4293">
        <v>162</v>
      </c>
      <c r="H24" s="2123">
        <v>144</v>
      </c>
      <c r="I24" s="4295">
        <v>-11.111111111111114</v>
      </c>
      <c r="J24" s="4293">
        <v>168</v>
      </c>
      <c r="K24" s="1934">
        <v>145</v>
      </c>
      <c r="L24" s="693">
        <v>32</v>
      </c>
      <c r="M24" s="3773">
        <v>55</v>
      </c>
      <c r="N24" s="1397">
        <v>87</v>
      </c>
    </row>
    <row r="25" spans="2:25" x14ac:dyDescent="0.25">
      <c r="B25" s="8653"/>
      <c r="C25" s="4298" t="s">
        <v>2015</v>
      </c>
      <c r="D25" s="4320">
        <v>358</v>
      </c>
      <c r="E25" s="4321">
        <v>351</v>
      </c>
      <c r="F25" s="4304">
        <v>-1.955307262569832</v>
      </c>
      <c r="G25" s="4293">
        <v>225</v>
      </c>
      <c r="H25" s="861">
        <v>192</v>
      </c>
      <c r="I25" s="1438">
        <v>-14.666666666666657</v>
      </c>
      <c r="J25" s="4293">
        <v>133</v>
      </c>
      <c r="K25" s="4305">
        <v>159</v>
      </c>
      <c r="L25" s="1932">
        <v>48</v>
      </c>
      <c r="M25" s="3766">
        <v>71</v>
      </c>
      <c r="N25" s="4317">
        <v>119</v>
      </c>
    </row>
    <row r="26" spans="2:25" ht="15.75" thickBot="1" x14ac:dyDescent="0.3">
      <c r="B26" s="8653"/>
      <c r="C26" s="4298" t="s">
        <v>2007</v>
      </c>
      <c r="D26" s="4322">
        <v>0</v>
      </c>
      <c r="E26" s="4323">
        <v>0</v>
      </c>
      <c r="F26" s="1441" t="s">
        <v>613</v>
      </c>
      <c r="G26" s="4324">
        <v>0</v>
      </c>
      <c r="H26" s="861">
        <v>0</v>
      </c>
      <c r="I26" s="1441" t="s">
        <v>613</v>
      </c>
      <c r="J26" s="4324">
        <v>0</v>
      </c>
      <c r="K26" s="1933">
        <v>0</v>
      </c>
      <c r="L26" s="1932"/>
      <c r="M26" s="1674"/>
      <c r="N26" s="4317"/>
    </row>
    <row r="27" spans="2:25" ht="15.75" thickBot="1" x14ac:dyDescent="0.3">
      <c r="B27" s="8654"/>
      <c r="C27" s="4308" t="s">
        <v>14</v>
      </c>
      <c r="D27" s="4325">
        <v>1315</v>
      </c>
      <c r="E27" s="4326">
        <v>1263</v>
      </c>
      <c r="F27" s="4327">
        <v>-3.9543726235741445</v>
      </c>
      <c r="G27" s="4328">
        <v>572</v>
      </c>
      <c r="H27" s="4329">
        <v>529</v>
      </c>
      <c r="I27" s="4330">
        <v>-7.5174825174825202</v>
      </c>
      <c r="J27" s="4328">
        <v>743</v>
      </c>
      <c r="K27" s="4331">
        <v>734</v>
      </c>
      <c r="L27" s="4332">
        <v>128</v>
      </c>
      <c r="M27" s="4333">
        <v>331</v>
      </c>
      <c r="N27" s="4334">
        <v>459</v>
      </c>
    </row>
    <row r="29" spans="2:25" x14ac:dyDescent="0.25">
      <c r="P29" s="431" t="s">
        <v>2016</v>
      </c>
    </row>
    <row r="30" spans="2:25" ht="15.75" thickBot="1" x14ac:dyDescent="0.3"/>
    <row r="31" spans="2:25" ht="15.75" thickBot="1" x14ac:dyDescent="0.3">
      <c r="P31" s="7334" t="s">
        <v>199</v>
      </c>
      <c r="Q31" s="8642" t="s">
        <v>2017</v>
      </c>
      <c r="R31" s="8643"/>
      <c r="S31" s="8643"/>
      <c r="T31" s="8643"/>
      <c r="U31" s="8643"/>
      <c r="V31" s="8643"/>
      <c r="W31" s="8643"/>
      <c r="X31" s="8643"/>
      <c r="Y31" s="8644"/>
    </row>
    <row r="32" spans="2:25" x14ac:dyDescent="0.25">
      <c r="P32" s="7814"/>
      <c r="Q32" s="8645" t="s">
        <v>119</v>
      </c>
      <c r="R32" s="8646"/>
      <c r="S32" s="8656" t="s">
        <v>1330</v>
      </c>
      <c r="T32" s="8652" t="s">
        <v>301</v>
      </c>
      <c r="U32" s="8611"/>
      <c r="V32" s="8656" t="s">
        <v>1618</v>
      </c>
      <c r="W32" s="8652" t="s">
        <v>1997</v>
      </c>
      <c r="X32" s="8611"/>
      <c r="Y32" s="8656" t="s">
        <v>1618</v>
      </c>
    </row>
    <row r="33" spans="16:25" x14ac:dyDescent="0.25">
      <c r="P33" s="7814"/>
      <c r="Q33" s="8647"/>
      <c r="R33" s="8648"/>
      <c r="S33" s="8657"/>
      <c r="T33" s="8612"/>
      <c r="U33" s="8614"/>
      <c r="V33" s="8657"/>
      <c r="W33" s="8612"/>
      <c r="X33" s="8614"/>
      <c r="Y33" s="8657"/>
    </row>
    <row r="34" spans="16:25" ht="15.75" thickBot="1" x14ac:dyDescent="0.3">
      <c r="P34" s="7335"/>
      <c r="Q34" s="4335" t="s">
        <v>1</v>
      </c>
      <c r="R34" s="5647" t="s">
        <v>2360</v>
      </c>
      <c r="S34" s="8658"/>
      <c r="T34" s="4335" t="s">
        <v>1</v>
      </c>
      <c r="U34" s="5641" t="s">
        <v>2360</v>
      </c>
      <c r="V34" s="8658"/>
      <c r="W34" s="4335" t="s">
        <v>1</v>
      </c>
      <c r="X34" s="5641" t="s">
        <v>2360</v>
      </c>
      <c r="Y34" s="8658"/>
    </row>
    <row r="35" spans="16:25" x14ac:dyDescent="0.25">
      <c r="P35" s="105" t="s">
        <v>173</v>
      </c>
      <c r="Q35" s="5648">
        <v>240</v>
      </c>
      <c r="R35" s="5649">
        <v>240</v>
      </c>
      <c r="S35" s="5638">
        <v>0</v>
      </c>
      <c r="T35" s="4336">
        <v>116</v>
      </c>
      <c r="U35" s="5642">
        <v>114</v>
      </c>
      <c r="V35" s="5638">
        <v>-1.7241379310344911</v>
      </c>
      <c r="W35" s="4336">
        <v>124</v>
      </c>
      <c r="X35" s="5642">
        <v>126</v>
      </c>
      <c r="Y35" s="5638">
        <v>1.6129032258064484</v>
      </c>
    </row>
    <row r="36" spans="16:25" x14ac:dyDescent="0.25">
      <c r="P36" s="106" t="s">
        <v>174</v>
      </c>
      <c r="Q36" s="5648">
        <v>125</v>
      </c>
      <c r="R36" s="5650">
        <v>81</v>
      </c>
      <c r="S36" s="5638">
        <v>-35.200000000000003</v>
      </c>
      <c r="T36" s="4336">
        <v>51</v>
      </c>
      <c r="U36" s="5643">
        <v>29</v>
      </c>
      <c r="V36" s="5638">
        <v>-43.137254901960787</v>
      </c>
      <c r="W36" s="4336">
        <v>74</v>
      </c>
      <c r="X36" s="5643">
        <v>52</v>
      </c>
      <c r="Y36" s="5638">
        <v>-29.729729729729726</v>
      </c>
    </row>
    <row r="37" spans="16:25" x14ac:dyDescent="0.25">
      <c r="P37" s="106" t="s">
        <v>175</v>
      </c>
      <c r="Q37" s="5648">
        <v>110</v>
      </c>
      <c r="R37" s="5650">
        <v>116</v>
      </c>
      <c r="S37" s="5638">
        <v>5.454545454545439</v>
      </c>
      <c r="T37" s="4336">
        <v>36</v>
      </c>
      <c r="U37" s="5643">
        <v>42</v>
      </c>
      <c r="V37" s="5638">
        <v>16.666666666666671</v>
      </c>
      <c r="W37" s="4336">
        <v>74</v>
      </c>
      <c r="X37" s="5643">
        <v>74</v>
      </c>
      <c r="Y37" s="5638">
        <v>0</v>
      </c>
    </row>
    <row r="38" spans="16:25" x14ac:dyDescent="0.25">
      <c r="P38" s="106" t="s">
        <v>176</v>
      </c>
      <c r="Q38" s="5648">
        <v>123</v>
      </c>
      <c r="R38" s="5650">
        <v>95</v>
      </c>
      <c r="S38" s="5638">
        <v>-22.764227642276424</v>
      </c>
      <c r="T38" s="4336">
        <v>52</v>
      </c>
      <c r="U38" s="5643">
        <v>38</v>
      </c>
      <c r="V38" s="5638">
        <v>-26.923076923076934</v>
      </c>
      <c r="W38" s="4336">
        <v>71</v>
      </c>
      <c r="X38" s="5643">
        <v>57</v>
      </c>
      <c r="Y38" s="5638">
        <v>-19.718309859154928</v>
      </c>
    </row>
    <row r="39" spans="16:25" x14ac:dyDescent="0.25">
      <c r="P39" s="106" t="s">
        <v>177</v>
      </c>
      <c r="Q39" s="5648">
        <v>72</v>
      </c>
      <c r="R39" s="5650">
        <v>71</v>
      </c>
      <c r="S39" s="5638">
        <v>-1.3888888888888857</v>
      </c>
      <c r="T39" s="4336">
        <v>17</v>
      </c>
      <c r="U39" s="5643">
        <v>27</v>
      </c>
      <c r="V39" s="5638">
        <v>58.823529411764696</v>
      </c>
      <c r="W39" s="4336">
        <v>55</v>
      </c>
      <c r="X39" s="5643">
        <v>44</v>
      </c>
      <c r="Y39" s="5638">
        <v>-20</v>
      </c>
    </row>
    <row r="40" spans="16:25" x14ac:dyDescent="0.25">
      <c r="P40" s="106" t="s">
        <v>1119</v>
      </c>
      <c r="Q40" s="5648">
        <v>24</v>
      </c>
      <c r="R40" s="5650">
        <v>29</v>
      </c>
      <c r="S40" s="5638">
        <v>20.833333333333329</v>
      </c>
      <c r="T40" s="4336">
        <v>8</v>
      </c>
      <c r="U40" s="5643">
        <v>14</v>
      </c>
      <c r="V40" s="5638">
        <v>75</v>
      </c>
      <c r="W40" s="4336">
        <v>16</v>
      </c>
      <c r="X40" s="5643">
        <v>15</v>
      </c>
      <c r="Y40" s="5638">
        <v>-6.25</v>
      </c>
    </row>
    <row r="41" spans="16:25" x14ac:dyDescent="0.25">
      <c r="P41" s="106" t="s">
        <v>179</v>
      </c>
      <c r="Q41" s="5648">
        <v>40</v>
      </c>
      <c r="R41" s="5650">
        <v>33</v>
      </c>
      <c r="S41" s="5638">
        <v>-17.5</v>
      </c>
      <c r="T41" s="4336">
        <v>22</v>
      </c>
      <c r="U41" s="5643">
        <v>17</v>
      </c>
      <c r="V41" s="5638">
        <v>-22.727272727272734</v>
      </c>
      <c r="W41" s="4336">
        <v>18</v>
      </c>
      <c r="X41" s="5643">
        <v>16</v>
      </c>
      <c r="Y41" s="5638">
        <v>-11.111111111111114</v>
      </c>
    </row>
    <row r="42" spans="16:25" x14ac:dyDescent="0.25">
      <c r="P42" s="106" t="s">
        <v>180</v>
      </c>
      <c r="Q42" s="5648">
        <v>57</v>
      </c>
      <c r="R42" s="5650">
        <v>63</v>
      </c>
      <c r="S42" s="5638">
        <v>10.526315789473699</v>
      </c>
      <c r="T42" s="4336">
        <v>16</v>
      </c>
      <c r="U42" s="5643">
        <v>20</v>
      </c>
      <c r="V42" s="5638">
        <v>25</v>
      </c>
      <c r="W42" s="4336">
        <v>41</v>
      </c>
      <c r="X42" s="5643">
        <v>43</v>
      </c>
      <c r="Y42" s="5638">
        <v>4.8780487804878021</v>
      </c>
    </row>
    <row r="43" spans="16:25" x14ac:dyDescent="0.25">
      <c r="P43" s="106" t="s">
        <v>181</v>
      </c>
      <c r="Q43" s="5648">
        <v>41</v>
      </c>
      <c r="R43" s="5650">
        <v>43</v>
      </c>
      <c r="S43" s="5638">
        <v>4.8780487804878021</v>
      </c>
      <c r="T43" s="4336">
        <v>14</v>
      </c>
      <c r="U43" s="5643">
        <v>17</v>
      </c>
      <c r="V43" s="5638">
        <v>21.428571428571416</v>
      </c>
      <c r="W43" s="4336">
        <v>27</v>
      </c>
      <c r="X43" s="5643">
        <v>26</v>
      </c>
      <c r="Y43" s="5638">
        <v>-3.7037037037037095</v>
      </c>
    </row>
    <row r="44" spans="16:25" x14ac:dyDescent="0.25">
      <c r="P44" s="106" t="s">
        <v>1120</v>
      </c>
      <c r="Q44" s="5648">
        <v>51</v>
      </c>
      <c r="R44" s="5650">
        <v>44</v>
      </c>
      <c r="S44" s="5638">
        <v>-13.725490196078425</v>
      </c>
      <c r="T44" s="4336">
        <v>24</v>
      </c>
      <c r="U44" s="5643">
        <v>24</v>
      </c>
      <c r="V44" s="5638">
        <v>0</v>
      </c>
      <c r="W44" s="4336">
        <v>27</v>
      </c>
      <c r="X44" s="5643">
        <v>20</v>
      </c>
      <c r="Y44" s="5638">
        <v>-25.925925925925924</v>
      </c>
    </row>
    <row r="45" spans="16:25" x14ac:dyDescent="0.25">
      <c r="P45" s="106" t="s">
        <v>183</v>
      </c>
      <c r="Q45" s="5648">
        <v>51</v>
      </c>
      <c r="R45" s="5650">
        <v>49</v>
      </c>
      <c r="S45" s="5638">
        <v>-3.9215686274509807</v>
      </c>
      <c r="T45" s="4336">
        <v>25</v>
      </c>
      <c r="U45" s="5643">
        <v>17</v>
      </c>
      <c r="V45" s="5638">
        <v>-32</v>
      </c>
      <c r="W45" s="4336">
        <v>26</v>
      </c>
      <c r="X45" s="5643">
        <v>32</v>
      </c>
      <c r="Y45" s="5638">
        <v>23.07692307692308</v>
      </c>
    </row>
    <row r="46" spans="16:25" x14ac:dyDescent="0.25">
      <c r="P46" s="106" t="s">
        <v>1121</v>
      </c>
      <c r="Q46" s="5648">
        <v>55</v>
      </c>
      <c r="R46" s="5650">
        <v>56</v>
      </c>
      <c r="S46" s="5638">
        <v>1.818181818181813</v>
      </c>
      <c r="T46" s="4336">
        <v>25</v>
      </c>
      <c r="U46" s="5643">
        <v>16</v>
      </c>
      <c r="V46" s="5638">
        <v>-36</v>
      </c>
      <c r="W46" s="4336">
        <v>30</v>
      </c>
      <c r="X46" s="5643">
        <v>40</v>
      </c>
      <c r="Y46" s="5638">
        <v>33.333333333333314</v>
      </c>
    </row>
    <row r="47" spans="16:25" x14ac:dyDescent="0.25">
      <c r="P47" s="106" t="s">
        <v>185</v>
      </c>
      <c r="Q47" s="5648">
        <v>39</v>
      </c>
      <c r="R47" s="5650">
        <v>41</v>
      </c>
      <c r="S47" s="5638">
        <v>5.1282051282051384</v>
      </c>
      <c r="T47" s="4336">
        <v>20</v>
      </c>
      <c r="U47" s="5643">
        <v>21</v>
      </c>
      <c r="V47" s="5638">
        <v>5</v>
      </c>
      <c r="W47" s="4336">
        <v>19</v>
      </c>
      <c r="X47" s="5643">
        <v>20</v>
      </c>
      <c r="Y47" s="5638">
        <v>5.2631578947368354</v>
      </c>
    </row>
    <row r="48" spans="16:25" x14ac:dyDescent="0.25">
      <c r="P48" s="106" t="s">
        <v>1122</v>
      </c>
      <c r="Q48" s="5648">
        <v>36</v>
      </c>
      <c r="R48" s="5650">
        <v>43</v>
      </c>
      <c r="S48" s="5638">
        <v>19.444444444444443</v>
      </c>
      <c r="T48" s="4336">
        <v>24</v>
      </c>
      <c r="U48" s="5643">
        <v>20</v>
      </c>
      <c r="V48" s="5638">
        <v>-16.666666666666657</v>
      </c>
      <c r="W48" s="4336">
        <v>12</v>
      </c>
      <c r="X48" s="5643">
        <v>23</v>
      </c>
      <c r="Y48" s="5638">
        <v>91.666666666666686</v>
      </c>
    </row>
    <row r="49" spans="16:25" x14ac:dyDescent="0.25">
      <c r="P49" s="106" t="s">
        <v>187</v>
      </c>
      <c r="Q49" s="5648">
        <v>50</v>
      </c>
      <c r="R49" s="5650">
        <v>59</v>
      </c>
      <c r="S49" s="5638">
        <v>18</v>
      </c>
      <c r="T49" s="4336">
        <v>27</v>
      </c>
      <c r="U49" s="5643">
        <v>31</v>
      </c>
      <c r="V49" s="5638">
        <v>14.81481481481481</v>
      </c>
      <c r="W49" s="4336">
        <v>23</v>
      </c>
      <c r="X49" s="5643">
        <v>28</v>
      </c>
      <c r="Y49" s="5638">
        <v>21.739130434782624</v>
      </c>
    </row>
    <row r="50" spans="16:25" x14ac:dyDescent="0.25">
      <c r="P50" s="106" t="s">
        <v>188</v>
      </c>
      <c r="Q50" s="5648">
        <v>29</v>
      </c>
      <c r="R50" s="5650">
        <v>23</v>
      </c>
      <c r="S50" s="5638">
        <v>-20.689655172413794</v>
      </c>
      <c r="T50" s="4336">
        <v>12</v>
      </c>
      <c r="U50" s="5643">
        <v>10</v>
      </c>
      <c r="V50" s="5638">
        <v>-16.666666666666657</v>
      </c>
      <c r="W50" s="4336">
        <v>17</v>
      </c>
      <c r="X50" s="5643">
        <v>13</v>
      </c>
      <c r="Y50" s="5638">
        <v>-23.529411764705884</v>
      </c>
    </row>
    <row r="51" spans="16:25" x14ac:dyDescent="0.25">
      <c r="P51" s="106" t="s">
        <v>189</v>
      </c>
      <c r="Q51" s="5648">
        <v>31</v>
      </c>
      <c r="R51" s="5650">
        <v>37</v>
      </c>
      <c r="S51" s="5638">
        <v>19.354838709677423</v>
      </c>
      <c r="T51" s="4336">
        <v>25</v>
      </c>
      <c r="U51" s="5643">
        <v>23</v>
      </c>
      <c r="V51" s="5638">
        <v>-8</v>
      </c>
      <c r="W51" s="4336">
        <v>6</v>
      </c>
      <c r="X51" s="5643">
        <v>14</v>
      </c>
      <c r="Y51" s="5638">
        <v>133.33333333333334</v>
      </c>
    </row>
    <row r="52" spans="16:25" x14ac:dyDescent="0.25">
      <c r="P52" s="106" t="s">
        <v>190</v>
      </c>
      <c r="Q52" s="5648">
        <v>29</v>
      </c>
      <c r="R52" s="5650">
        <v>27</v>
      </c>
      <c r="S52" s="5638">
        <v>-6.8965517241379359</v>
      </c>
      <c r="T52" s="4336">
        <v>15</v>
      </c>
      <c r="U52" s="5643">
        <v>10</v>
      </c>
      <c r="V52" s="5638">
        <v>-33.333333333333343</v>
      </c>
      <c r="W52" s="4336">
        <v>14</v>
      </c>
      <c r="X52" s="5643">
        <v>17</v>
      </c>
      <c r="Y52" s="5638">
        <v>21.428571428571416</v>
      </c>
    </row>
    <row r="53" spans="16:25" x14ac:dyDescent="0.25">
      <c r="P53" s="106" t="s">
        <v>191</v>
      </c>
      <c r="Q53" s="5648">
        <v>74</v>
      </c>
      <c r="R53" s="5650">
        <v>61</v>
      </c>
      <c r="S53" s="5638">
        <v>-17.567567567567565</v>
      </c>
      <c r="T53" s="4336">
        <v>32</v>
      </c>
      <c r="U53" s="5643">
        <v>23</v>
      </c>
      <c r="V53" s="5638">
        <v>-28.125</v>
      </c>
      <c r="W53" s="4336">
        <v>42</v>
      </c>
      <c r="X53" s="5643">
        <v>38</v>
      </c>
      <c r="Y53" s="5638">
        <v>-9.5238095238095184</v>
      </c>
    </row>
    <row r="54" spans="16:25" ht="15.75" thickBot="1" x14ac:dyDescent="0.3">
      <c r="P54" s="4337" t="s">
        <v>1123</v>
      </c>
      <c r="Q54" s="5648">
        <v>38</v>
      </c>
      <c r="R54" s="5651">
        <v>52</v>
      </c>
      <c r="S54" s="5639">
        <v>36.84210526315789</v>
      </c>
      <c r="T54" s="4336">
        <v>11</v>
      </c>
      <c r="U54" s="5644">
        <v>16</v>
      </c>
      <c r="V54" s="5639">
        <v>45.454545454545467</v>
      </c>
      <c r="W54" s="4336">
        <v>27</v>
      </c>
      <c r="X54" s="5644">
        <v>36</v>
      </c>
      <c r="Y54" s="5639">
        <v>33.333333333333314</v>
      </c>
    </row>
    <row r="55" spans="16:25" ht="15.75" hidden="1" thickBot="1" x14ac:dyDescent="0.3">
      <c r="P55" s="4337" t="s">
        <v>2018</v>
      </c>
      <c r="Q55" s="4338">
        <v>0</v>
      </c>
      <c r="R55" s="5651">
        <v>0</v>
      </c>
      <c r="S55" s="5646" t="s">
        <v>613</v>
      </c>
      <c r="T55" s="4336">
        <v>0</v>
      </c>
      <c r="U55" s="5644">
        <v>0</v>
      </c>
      <c r="V55" s="5640" t="s">
        <v>613</v>
      </c>
      <c r="W55" s="4338">
        <v>0</v>
      </c>
      <c r="X55" s="5644">
        <v>0</v>
      </c>
      <c r="Y55" s="5640" t="s">
        <v>613</v>
      </c>
    </row>
    <row r="56" spans="16:25" ht="15.75" thickBot="1" x14ac:dyDescent="0.3">
      <c r="P56" s="4339" t="s">
        <v>14</v>
      </c>
      <c r="Q56" s="5652">
        <v>1315</v>
      </c>
      <c r="R56" s="5653">
        <v>1263</v>
      </c>
      <c r="S56" s="5665">
        <v>-3.9543726235741445</v>
      </c>
      <c r="T56" s="4340">
        <v>572</v>
      </c>
      <c r="U56" s="5645">
        <v>529</v>
      </c>
      <c r="V56" s="5665">
        <v>-7.5174825174825202</v>
      </c>
      <c r="W56" s="4340">
        <v>743</v>
      </c>
      <c r="X56" s="5645">
        <v>734</v>
      </c>
      <c r="Y56" s="5665">
        <v>-1.2113055181695813</v>
      </c>
    </row>
    <row r="59" spans="16:25" x14ac:dyDescent="0.25">
      <c r="P59" s="431" t="s">
        <v>2016</v>
      </c>
    </row>
    <row r="60" spans="16:25" ht="15.75" thickBot="1" x14ac:dyDescent="0.3"/>
    <row r="61" spans="16:25" ht="15.75" thickBot="1" x14ac:dyDescent="0.3">
      <c r="P61" s="7334" t="s">
        <v>199</v>
      </c>
      <c r="Q61" s="8642" t="s">
        <v>2017</v>
      </c>
      <c r="R61" s="8643"/>
      <c r="S61" s="8643"/>
      <c r="T61" s="8643"/>
      <c r="U61" s="8643"/>
      <c r="V61" s="8643"/>
      <c r="W61" s="8643"/>
      <c r="X61" s="8643"/>
      <c r="Y61" s="8644"/>
    </row>
    <row r="62" spans="16:25" x14ac:dyDescent="0.25">
      <c r="P62" s="7814"/>
      <c r="Q62" s="8645" t="s">
        <v>119</v>
      </c>
      <c r="R62" s="8646"/>
      <c r="S62" s="8649" t="s">
        <v>2019</v>
      </c>
      <c r="T62" s="8652" t="s">
        <v>301</v>
      </c>
      <c r="U62" s="8611"/>
      <c r="V62" s="8649" t="s">
        <v>2020</v>
      </c>
      <c r="W62" s="8652" t="s">
        <v>1997</v>
      </c>
      <c r="X62" s="8611"/>
      <c r="Y62" s="8649" t="s">
        <v>2021</v>
      </c>
    </row>
    <row r="63" spans="16:25" x14ac:dyDescent="0.25">
      <c r="P63" s="7814"/>
      <c r="Q63" s="8647"/>
      <c r="R63" s="8648"/>
      <c r="S63" s="8650"/>
      <c r="T63" s="8612"/>
      <c r="U63" s="8614"/>
      <c r="V63" s="8650"/>
      <c r="W63" s="8612"/>
      <c r="X63" s="8614"/>
      <c r="Y63" s="8650"/>
    </row>
    <row r="64" spans="16:25" ht="15.75" thickBot="1" x14ac:dyDescent="0.3">
      <c r="P64" s="7335"/>
      <c r="Q64" s="4341" t="s">
        <v>1220</v>
      </c>
      <c r="R64" s="5647" t="s">
        <v>1221</v>
      </c>
      <c r="S64" s="8651"/>
      <c r="T64" s="4335" t="s">
        <v>1220</v>
      </c>
      <c r="U64" s="5660" t="s">
        <v>1221</v>
      </c>
      <c r="V64" s="8651"/>
      <c r="W64" s="4335" t="s">
        <v>1220</v>
      </c>
      <c r="X64" s="5660" t="s">
        <v>1221</v>
      </c>
      <c r="Y64" s="8651"/>
    </row>
    <row r="65" spans="16:25" x14ac:dyDescent="0.25">
      <c r="P65" s="105" t="s">
        <v>173</v>
      </c>
      <c r="Q65" s="5656">
        <v>156</v>
      </c>
      <c r="R65" s="5649">
        <v>84</v>
      </c>
      <c r="S65" s="5654">
        <v>19.002375296912113</v>
      </c>
      <c r="T65" s="1013">
        <v>82</v>
      </c>
      <c r="U65" s="5661">
        <v>32</v>
      </c>
      <c r="V65" s="5654">
        <v>21.550094517958414</v>
      </c>
      <c r="W65" s="1114">
        <v>74</v>
      </c>
      <c r="X65" s="5661">
        <v>52</v>
      </c>
      <c r="Y65" s="5654">
        <v>17.166212534059948</v>
      </c>
    </row>
    <row r="66" spans="16:25" x14ac:dyDescent="0.25">
      <c r="P66" s="106" t="s">
        <v>174</v>
      </c>
      <c r="Q66" s="5657">
        <v>53</v>
      </c>
      <c r="R66" s="5650">
        <v>28</v>
      </c>
      <c r="S66" s="5654">
        <v>6.4133016627078394</v>
      </c>
      <c r="T66" s="999">
        <v>24</v>
      </c>
      <c r="U66" s="5662">
        <v>5</v>
      </c>
      <c r="V66" s="5654">
        <v>5.4820415879017013</v>
      </c>
      <c r="W66" s="1103">
        <v>29</v>
      </c>
      <c r="X66" s="5662">
        <v>23</v>
      </c>
      <c r="Y66" s="5654">
        <v>7.0844686648501369</v>
      </c>
    </row>
    <row r="67" spans="16:25" x14ac:dyDescent="0.25">
      <c r="P67" s="106" t="s">
        <v>175</v>
      </c>
      <c r="Q67" s="5657">
        <v>72</v>
      </c>
      <c r="R67" s="5650">
        <v>44</v>
      </c>
      <c r="S67" s="5654">
        <v>9.1844813935075216</v>
      </c>
      <c r="T67" s="999">
        <v>31</v>
      </c>
      <c r="U67" s="5662">
        <v>11</v>
      </c>
      <c r="V67" s="5654">
        <v>7.9395085066162565</v>
      </c>
      <c r="W67" s="1103">
        <v>41</v>
      </c>
      <c r="X67" s="5662">
        <v>33</v>
      </c>
      <c r="Y67" s="5654">
        <v>10.081743869209809</v>
      </c>
    </row>
    <row r="68" spans="16:25" x14ac:dyDescent="0.25">
      <c r="P68" s="106" t="s">
        <v>176</v>
      </c>
      <c r="Q68" s="5657">
        <v>71</v>
      </c>
      <c r="R68" s="5650">
        <v>24</v>
      </c>
      <c r="S68" s="5654">
        <v>7.5217735550277123</v>
      </c>
      <c r="T68" s="999">
        <v>34</v>
      </c>
      <c r="U68" s="5662">
        <v>4</v>
      </c>
      <c r="V68" s="5654">
        <v>7.1833648393194709</v>
      </c>
      <c r="W68" s="1103">
        <v>37</v>
      </c>
      <c r="X68" s="5662">
        <v>20</v>
      </c>
      <c r="Y68" s="5654">
        <v>7.7656675749318795</v>
      </c>
    </row>
    <row r="69" spans="16:25" x14ac:dyDescent="0.25">
      <c r="P69" s="106" t="s">
        <v>177</v>
      </c>
      <c r="Q69" s="5657">
        <v>35</v>
      </c>
      <c r="R69" s="5650">
        <v>36</v>
      </c>
      <c r="S69" s="5654">
        <v>5.6215360253364999</v>
      </c>
      <c r="T69" s="999">
        <v>19</v>
      </c>
      <c r="U69" s="5662">
        <v>8</v>
      </c>
      <c r="V69" s="5654">
        <v>5.103969754253308</v>
      </c>
      <c r="W69" s="1103">
        <v>16</v>
      </c>
      <c r="X69" s="5662">
        <v>28</v>
      </c>
      <c r="Y69" s="5654">
        <v>5.9945504087193457</v>
      </c>
    </row>
    <row r="70" spans="16:25" x14ac:dyDescent="0.25">
      <c r="P70" s="106" t="s">
        <v>1119</v>
      </c>
      <c r="Q70" s="5657">
        <v>21</v>
      </c>
      <c r="R70" s="5650">
        <v>8</v>
      </c>
      <c r="S70" s="5654">
        <v>2.2961203483768804</v>
      </c>
      <c r="T70" s="999">
        <v>13</v>
      </c>
      <c r="U70" s="5662">
        <v>1</v>
      </c>
      <c r="V70" s="5654">
        <v>2.6465028355387523</v>
      </c>
      <c r="W70" s="1103">
        <v>8</v>
      </c>
      <c r="X70" s="5662">
        <v>7</v>
      </c>
      <c r="Y70" s="5654">
        <v>2.0435967302452318</v>
      </c>
    </row>
    <row r="71" spans="16:25" x14ac:dyDescent="0.25">
      <c r="P71" s="106" t="s">
        <v>179</v>
      </c>
      <c r="Q71" s="5657">
        <v>26</v>
      </c>
      <c r="R71" s="5650">
        <v>7</v>
      </c>
      <c r="S71" s="5654">
        <v>2.6128266033254155</v>
      </c>
      <c r="T71" s="999">
        <v>15</v>
      </c>
      <c r="U71" s="5662">
        <v>2</v>
      </c>
      <c r="V71" s="5654">
        <v>3.2136105860113422</v>
      </c>
      <c r="W71" s="1103">
        <v>11</v>
      </c>
      <c r="X71" s="5662">
        <v>5</v>
      </c>
      <c r="Y71" s="5654">
        <v>2.1798365122615802</v>
      </c>
    </row>
    <row r="72" spans="16:25" x14ac:dyDescent="0.25">
      <c r="P72" s="106" t="s">
        <v>180</v>
      </c>
      <c r="Q72" s="5657">
        <v>32</v>
      </c>
      <c r="R72" s="5650">
        <v>31</v>
      </c>
      <c r="S72" s="5654">
        <v>4.9881235154394297</v>
      </c>
      <c r="T72" s="999">
        <v>12</v>
      </c>
      <c r="U72" s="5662">
        <v>8</v>
      </c>
      <c r="V72" s="5654">
        <v>3.7807183364839321</v>
      </c>
      <c r="W72" s="1103">
        <v>20</v>
      </c>
      <c r="X72" s="5662">
        <v>23</v>
      </c>
      <c r="Y72" s="5654">
        <v>5.8583106267029974</v>
      </c>
    </row>
    <row r="73" spans="16:25" x14ac:dyDescent="0.25">
      <c r="P73" s="106" t="s">
        <v>181</v>
      </c>
      <c r="Q73" s="5657">
        <v>25</v>
      </c>
      <c r="R73" s="5650">
        <v>18</v>
      </c>
      <c r="S73" s="5654">
        <v>3.4045922406967537</v>
      </c>
      <c r="T73" s="999">
        <v>11</v>
      </c>
      <c r="U73" s="5662">
        <v>6</v>
      </c>
      <c r="V73" s="5654">
        <v>3.2136105860113422</v>
      </c>
      <c r="W73" s="1103">
        <v>14</v>
      </c>
      <c r="X73" s="5662">
        <v>12</v>
      </c>
      <c r="Y73" s="5654">
        <v>3.5422343324250685</v>
      </c>
    </row>
    <row r="74" spans="16:25" x14ac:dyDescent="0.25">
      <c r="P74" s="106" t="s">
        <v>1120</v>
      </c>
      <c r="Q74" s="5657">
        <v>34</v>
      </c>
      <c r="R74" s="5650">
        <v>10</v>
      </c>
      <c r="S74" s="5654">
        <v>3.4837688044338879</v>
      </c>
      <c r="T74" s="999">
        <v>20</v>
      </c>
      <c r="U74" s="5662">
        <v>4</v>
      </c>
      <c r="V74" s="5654">
        <v>4.536862003780719</v>
      </c>
      <c r="W74" s="1103">
        <v>14</v>
      </c>
      <c r="X74" s="5662">
        <v>6</v>
      </c>
      <c r="Y74" s="5654">
        <v>2.7247956403269753</v>
      </c>
    </row>
    <row r="75" spans="16:25" x14ac:dyDescent="0.25">
      <c r="P75" s="106" t="s">
        <v>183</v>
      </c>
      <c r="Q75" s="5657">
        <v>28</v>
      </c>
      <c r="R75" s="5650">
        <v>21</v>
      </c>
      <c r="S75" s="5654">
        <v>3.8796516231195568</v>
      </c>
      <c r="T75" s="999">
        <v>12</v>
      </c>
      <c r="U75" s="5662">
        <v>5</v>
      </c>
      <c r="V75" s="5654">
        <v>3.2136105860113422</v>
      </c>
      <c r="W75" s="1103">
        <v>16</v>
      </c>
      <c r="X75" s="5662">
        <v>16</v>
      </c>
      <c r="Y75" s="5654">
        <v>4.3596730245231603</v>
      </c>
    </row>
    <row r="76" spans="16:25" x14ac:dyDescent="0.25">
      <c r="P76" s="106" t="s">
        <v>1121</v>
      </c>
      <c r="Q76" s="5657">
        <v>35</v>
      </c>
      <c r="R76" s="5650">
        <v>21</v>
      </c>
      <c r="S76" s="5654">
        <v>4.4338875692794932</v>
      </c>
      <c r="T76" s="999">
        <v>12</v>
      </c>
      <c r="U76" s="5662">
        <v>4</v>
      </c>
      <c r="V76" s="5654">
        <v>3.0245746691871456</v>
      </c>
      <c r="W76" s="1103">
        <v>23</v>
      </c>
      <c r="X76" s="5662">
        <v>17</v>
      </c>
      <c r="Y76" s="5654">
        <v>5.4495912806539506</v>
      </c>
    </row>
    <row r="77" spans="16:25" x14ac:dyDescent="0.25">
      <c r="P77" s="106" t="s">
        <v>185</v>
      </c>
      <c r="Q77" s="5657">
        <v>28</v>
      </c>
      <c r="R77" s="5650">
        <v>13</v>
      </c>
      <c r="S77" s="5654">
        <v>3.2462391132224862</v>
      </c>
      <c r="T77" s="999">
        <v>15</v>
      </c>
      <c r="U77" s="5662">
        <v>6</v>
      </c>
      <c r="V77" s="5654">
        <v>3.9697542533081283</v>
      </c>
      <c r="W77" s="1103">
        <v>13</v>
      </c>
      <c r="X77" s="5662">
        <v>7</v>
      </c>
      <c r="Y77" s="5654">
        <v>2.7247956403269753</v>
      </c>
    </row>
    <row r="78" spans="16:25" x14ac:dyDescent="0.25">
      <c r="P78" s="106" t="s">
        <v>1122</v>
      </c>
      <c r="Q78" s="5657">
        <v>26</v>
      </c>
      <c r="R78" s="5650">
        <v>17</v>
      </c>
      <c r="S78" s="5654">
        <v>3.4045922406967537</v>
      </c>
      <c r="T78" s="999">
        <v>17</v>
      </c>
      <c r="U78" s="5662">
        <v>3</v>
      </c>
      <c r="V78" s="5654">
        <v>3.7807183364839321</v>
      </c>
      <c r="W78" s="1103">
        <v>9</v>
      </c>
      <c r="X78" s="5662">
        <v>14</v>
      </c>
      <c r="Y78" s="5654">
        <v>3.1335149863760217</v>
      </c>
    </row>
    <row r="79" spans="16:25" x14ac:dyDescent="0.25">
      <c r="P79" s="106" t="s">
        <v>187</v>
      </c>
      <c r="Q79" s="5657">
        <v>39</v>
      </c>
      <c r="R79" s="5650">
        <v>20</v>
      </c>
      <c r="S79" s="5654">
        <v>4.6714172604908946</v>
      </c>
      <c r="T79" s="999">
        <v>23</v>
      </c>
      <c r="U79" s="5662">
        <v>8</v>
      </c>
      <c r="V79" s="5654">
        <v>5.8601134215500945</v>
      </c>
      <c r="W79" s="1103">
        <v>16</v>
      </c>
      <c r="X79" s="5662">
        <v>12</v>
      </c>
      <c r="Y79" s="5654">
        <v>3.8147138964577656</v>
      </c>
    </row>
    <row r="80" spans="16:25" x14ac:dyDescent="0.25">
      <c r="P80" s="106" t="s">
        <v>188</v>
      </c>
      <c r="Q80" s="5657">
        <v>17</v>
      </c>
      <c r="R80" s="5650">
        <v>6</v>
      </c>
      <c r="S80" s="5654">
        <v>1.8210609659540775</v>
      </c>
      <c r="T80" s="999">
        <v>8</v>
      </c>
      <c r="U80" s="5662">
        <v>2</v>
      </c>
      <c r="V80" s="5654">
        <v>1.890359168241966</v>
      </c>
      <c r="W80" s="1103">
        <v>9</v>
      </c>
      <c r="X80" s="5662">
        <v>4</v>
      </c>
      <c r="Y80" s="5654">
        <v>1.7711171662125342</v>
      </c>
    </row>
    <row r="81" spans="16:25" x14ac:dyDescent="0.25">
      <c r="P81" s="106" t="s">
        <v>189</v>
      </c>
      <c r="Q81" s="5657">
        <v>29</v>
      </c>
      <c r="R81" s="5650">
        <v>8</v>
      </c>
      <c r="S81" s="5654">
        <v>2.929532858273951</v>
      </c>
      <c r="T81" s="999">
        <v>20</v>
      </c>
      <c r="U81" s="5662">
        <v>3</v>
      </c>
      <c r="V81" s="5654">
        <v>4.3478260869565215</v>
      </c>
      <c r="W81" s="1103">
        <v>9</v>
      </c>
      <c r="X81" s="5662">
        <v>5</v>
      </c>
      <c r="Y81" s="5654">
        <v>1.9073569482288828</v>
      </c>
    </row>
    <row r="82" spans="16:25" x14ac:dyDescent="0.25">
      <c r="P82" s="106" t="s">
        <v>190</v>
      </c>
      <c r="Q82" s="5657">
        <v>16</v>
      </c>
      <c r="R82" s="5650">
        <v>11</v>
      </c>
      <c r="S82" s="5654">
        <v>2.1377672209026128</v>
      </c>
      <c r="T82" s="999">
        <v>9</v>
      </c>
      <c r="U82" s="5662">
        <v>1</v>
      </c>
      <c r="V82" s="5654">
        <v>1.890359168241966</v>
      </c>
      <c r="W82" s="1103">
        <v>7</v>
      </c>
      <c r="X82" s="5662">
        <v>10</v>
      </c>
      <c r="Y82" s="5654">
        <v>2.3160762942779289</v>
      </c>
    </row>
    <row r="83" spans="16:25" x14ac:dyDescent="0.25">
      <c r="P83" s="106" t="s">
        <v>191</v>
      </c>
      <c r="Q83" s="5657">
        <v>30</v>
      </c>
      <c r="R83" s="5650">
        <v>31</v>
      </c>
      <c r="S83" s="5654">
        <v>4.8297703879651621</v>
      </c>
      <c r="T83" s="999">
        <v>15</v>
      </c>
      <c r="U83" s="5662">
        <v>8</v>
      </c>
      <c r="V83" s="5654">
        <v>4.3478260869565215</v>
      </c>
      <c r="W83" s="1103">
        <v>15</v>
      </c>
      <c r="X83" s="5662">
        <v>23</v>
      </c>
      <c r="Y83" s="5654">
        <v>5.1771117166212539</v>
      </c>
    </row>
    <row r="84" spans="16:25" ht="15.75" thickBot="1" x14ac:dyDescent="0.3">
      <c r="P84" s="4337" t="s">
        <v>1123</v>
      </c>
      <c r="Q84" s="5658">
        <v>31</v>
      </c>
      <c r="R84" s="5651">
        <v>21</v>
      </c>
      <c r="S84" s="5655">
        <v>4.1171813143309581</v>
      </c>
      <c r="T84" s="1003">
        <v>9</v>
      </c>
      <c r="U84" s="5663">
        <v>7</v>
      </c>
      <c r="V84" s="5655">
        <v>3.0245746691871456</v>
      </c>
      <c r="W84" s="1107">
        <v>22</v>
      </c>
      <c r="X84" s="5663">
        <v>14</v>
      </c>
      <c r="Y84" s="5655">
        <v>4.9046321525885563</v>
      </c>
    </row>
    <row r="85" spans="16:25" ht="15.75" thickBot="1" x14ac:dyDescent="0.3">
      <c r="P85" s="4339" t="s">
        <v>14</v>
      </c>
      <c r="Q85" s="5659">
        <v>804</v>
      </c>
      <c r="R85" s="5653">
        <v>459</v>
      </c>
      <c r="S85" s="5664">
        <v>100</v>
      </c>
      <c r="T85" s="4342">
        <v>401</v>
      </c>
      <c r="U85" s="5645">
        <v>128</v>
      </c>
      <c r="V85" s="5664">
        <v>100</v>
      </c>
      <c r="W85" s="4342">
        <v>403</v>
      </c>
      <c r="X85" s="5645">
        <v>331</v>
      </c>
      <c r="Y85" s="5664">
        <v>100</v>
      </c>
    </row>
  </sheetData>
  <mergeCells count="24">
    <mergeCell ref="L5:N6"/>
    <mergeCell ref="B5:C7"/>
    <mergeCell ref="D5:E6"/>
    <mergeCell ref="F5:F7"/>
    <mergeCell ref="G5:I6"/>
    <mergeCell ref="J5:K6"/>
    <mergeCell ref="B8:B18"/>
    <mergeCell ref="B19:B27"/>
    <mergeCell ref="P31:P34"/>
    <mergeCell ref="Q31:Y31"/>
    <mergeCell ref="Q32:R33"/>
    <mergeCell ref="S32:S34"/>
    <mergeCell ref="T32:U33"/>
    <mergeCell ref="V32:V34"/>
    <mergeCell ref="W32:X33"/>
    <mergeCell ref="Y32:Y34"/>
    <mergeCell ref="P61:P64"/>
    <mergeCell ref="Q61:Y61"/>
    <mergeCell ref="Q62:R63"/>
    <mergeCell ref="S62:S64"/>
    <mergeCell ref="T62:U63"/>
    <mergeCell ref="V62:V64"/>
    <mergeCell ref="W62:X63"/>
    <mergeCell ref="Y62:Y64"/>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6"/>
  <sheetViews>
    <sheetView workbookViewId="0"/>
  </sheetViews>
  <sheetFormatPr defaultColWidth="10.28515625" defaultRowHeight="15.75" x14ac:dyDescent="0.25"/>
  <cols>
    <col min="1" max="1" width="3.7109375" style="5666" customWidth="1"/>
    <col min="2" max="2" width="8.28515625" style="5666" customWidth="1"/>
    <col min="3" max="5" width="6.28515625" style="5666" customWidth="1"/>
    <col min="6" max="23" width="5.85546875" style="5666" customWidth="1"/>
    <col min="24" max="16384" width="10.28515625" style="5666"/>
  </cols>
  <sheetData>
    <row r="1" spans="2:23" ht="24" customHeight="1" x14ac:dyDescent="0.25">
      <c r="B1" s="431" t="s">
        <v>2850</v>
      </c>
      <c r="C1" s="431"/>
      <c r="D1" s="431"/>
      <c r="E1" s="431"/>
      <c r="F1" s="431"/>
      <c r="G1" s="431"/>
      <c r="H1" s="431"/>
      <c r="I1" s="431"/>
      <c r="J1" s="431"/>
      <c r="K1" s="431"/>
      <c r="L1" s="431"/>
      <c r="M1" s="431"/>
      <c r="N1" s="431"/>
      <c r="O1" s="431"/>
      <c r="P1" s="431"/>
      <c r="Q1" s="431"/>
      <c r="R1" s="431"/>
      <c r="S1" s="431"/>
      <c r="T1" s="431"/>
      <c r="U1" s="431"/>
      <c r="V1" s="431"/>
      <c r="W1" s="431"/>
    </row>
    <row r="2" spans="2:23" ht="16.5" customHeight="1" thickBot="1" x14ac:dyDescent="0.3">
      <c r="B2" s="5667"/>
      <c r="C2" s="5667"/>
      <c r="D2" s="5667"/>
      <c r="E2" s="5667"/>
      <c r="F2" s="5667"/>
      <c r="G2" s="5667"/>
      <c r="H2" s="5667"/>
      <c r="I2" s="5667"/>
      <c r="J2" s="5667"/>
      <c r="K2" s="5667"/>
      <c r="L2" s="5667"/>
      <c r="M2" s="5667"/>
      <c r="N2" s="5667"/>
      <c r="O2" s="5667"/>
      <c r="P2" s="5667"/>
      <c r="Q2" s="5667"/>
      <c r="R2" s="5667"/>
      <c r="S2" s="5667"/>
      <c r="T2" s="5667"/>
      <c r="U2" s="5667"/>
      <c r="V2" s="5667"/>
      <c r="W2" s="5667"/>
    </row>
    <row r="3" spans="2:23" ht="24" customHeight="1" x14ac:dyDescent="0.25">
      <c r="B3" s="8674" t="s">
        <v>2540</v>
      </c>
      <c r="C3" s="8677" t="s">
        <v>119</v>
      </c>
      <c r="D3" s="8678"/>
      <c r="E3" s="8679"/>
      <c r="F3" s="8677" t="s">
        <v>491</v>
      </c>
      <c r="G3" s="8683"/>
      <c r="H3" s="8686" t="s">
        <v>1688</v>
      </c>
      <c r="I3" s="8687"/>
      <c r="J3" s="8687"/>
      <c r="K3" s="8687"/>
      <c r="L3" s="8687"/>
      <c r="M3" s="8687"/>
      <c r="N3" s="8687"/>
      <c r="O3" s="8687"/>
      <c r="P3" s="8688"/>
      <c r="Q3" s="8687" t="s">
        <v>2541</v>
      </c>
      <c r="R3" s="8692"/>
      <c r="S3" s="8692"/>
      <c r="T3" s="8692"/>
      <c r="U3" s="8692"/>
      <c r="V3" s="8692"/>
      <c r="W3" s="8693"/>
    </row>
    <row r="4" spans="2:23" ht="4.5" customHeight="1" thickBot="1" x14ac:dyDescent="0.3">
      <c r="B4" s="8675"/>
      <c r="C4" s="8680"/>
      <c r="D4" s="8681"/>
      <c r="E4" s="8682"/>
      <c r="F4" s="8684"/>
      <c r="G4" s="8685"/>
      <c r="H4" s="8689"/>
      <c r="I4" s="8690"/>
      <c r="J4" s="8690"/>
      <c r="K4" s="8690"/>
      <c r="L4" s="8690"/>
      <c r="M4" s="8690"/>
      <c r="N4" s="8690"/>
      <c r="O4" s="8690"/>
      <c r="P4" s="8691"/>
      <c r="Q4" s="8694"/>
      <c r="R4" s="8694"/>
      <c r="S4" s="8694"/>
      <c r="T4" s="8694"/>
      <c r="U4" s="8694"/>
      <c r="V4" s="8694"/>
      <c r="W4" s="8695"/>
    </row>
    <row r="5" spans="2:23" ht="129" thickBot="1" x14ac:dyDescent="0.3">
      <c r="B5" s="8676"/>
      <c r="C5" s="5668" t="s">
        <v>119</v>
      </c>
      <c r="D5" s="5669" t="s">
        <v>226</v>
      </c>
      <c r="E5" s="5670" t="s">
        <v>2542</v>
      </c>
      <c r="F5" s="5671" t="s">
        <v>1242</v>
      </c>
      <c r="G5" s="5672" t="s">
        <v>1243</v>
      </c>
      <c r="H5" s="5671" t="s">
        <v>1999</v>
      </c>
      <c r="I5" s="5673" t="s">
        <v>2000</v>
      </c>
      <c r="J5" s="5674" t="s">
        <v>2001</v>
      </c>
      <c r="K5" s="5675" t="s">
        <v>2002</v>
      </c>
      <c r="L5" s="5675" t="s">
        <v>2003</v>
      </c>
      <c r="M5" s="5673" t="s">
        <v>2543</v>
      </c>
      <c r="N5" s="5674" t="s">
        <v>2005</v>
      </c>
      <c r="O5" s="5674" t="s">
        <v>2006</v>
      </c>
      <c r="P5" s="5672" t="s">
        <v>51</v>
      </c>
      <c r="Q5" s="5676" t="s">
        <v>2009</v>
      </c>
      <c r="R5" s="5677" t="s">
        <v>2544</v>
      </c>
      <c r="S5" s="5677" t="s">
        <v>2545</v>
      </c>
      <c r="T5" s="5677" t="s">
        <v>2546</v>
      </c>
      <c r="U5" s="5677" t="s">
        <v>2547</v>
      </c>
      <c r="V5" s="5677" t="s">
        <v>2548</v>
      </c>
      <c r="W5" s="5678" t="s">
        <v>2549</v>
      </c>
    </row>
    <row r="6" spans="2:23" ht="27" hidden="1" customHeight="1" x14ac:dyDescent="0.25">
      <c r="B6" s="5679" t="s">
        <v>2550</v>
      </c>
      <c r="C6" s="5680">
        <v>563</v>
      </c>
      <c r="D6" s="5681">
        <v>563</v>
      </c>
      <c r="E6" s="5682" t="s">
        <v>2551</v>
      </c>
      <c r="F6" s="5683">
        <v>396</v>
      </c>
      <c r="G6" s="5684">
        <v>167</v>
      </c>
      <c r="H6" s="5683">
        <v>186</v>
      </c>
      <c r="I6" s="5685">
        <v>93</v>
      </c>
      <c r="J6" s="5686">
        <v>13</v>
      </c>
      <c r="K6" s="5685">
        <v>14</v>
      </c>
      <c r="L6" s="5685">
        <v>9</v>
      </c>
      <c r="M6" s="5686">
        <v>13</v>
      </c>
      <c r="N6" s="5686">
        <v>44</v>
      </c>
      <c r="O6" s="5687" t="s">
        <v>2551</v>
      </c>
      <c r="P6" s="5684">
        <v>191</v>
      </c>
      <c r="Q6" s="5681">
        <v>7</v>
      </c>
      <c r="R6" s="5685">
        <v>16</v>
      </c>
      <c r="S6" s="5685">
        <v>49</v>
      </c>
      <c r="T6" s="5685">
        <v>83</v>
      </c>
      <c r="U6" s="5685">
        <v>110</v>
      </c>
      <c r="V6" s="5685">
        <v>178</v>
      </c>
      <c r="W6" s="5684">
        <v>120</v>
      </c>
    </row>
    <row r="7" spans="2:23" ht="23.1" hidden="1" customHeight="1" x14ac:dyDescent="0.25">
      <c r="B7" s="5688" t="s">
        <v>2552</v>
      </c>
      <c r="C7" s="5689">
        <v>1091</v>
      </c>
      <c r="D7" s="5690">
        <v>1091</v>
      </c>
      <c r="E7" s="5691" t="s">
        <v>2551</v>
      </c>
      <c r="F7" s="5692">
        <v>792</v>
      </c>
      <c r="G7" s="5693">
        <v>299</v>
      </c>
      <c r="H7" s="5692">
        <v>302</v>
      </c>
      <c r="I7" s="5694">
        <v>197</v>
      </c>
      <c r="J7" s="5695">
        <v>28</v>
      </c>
      <c r="K7" s="5696">
        <v>34</v>
      </c>
      <c r="L7" s="5696">
        <v>19</v>
      </c>
      <c r="M7" s="5694">
        <v>19</v>
      </c>
      <c r="N7" s="5694">
        <v>85</v>
      </c>
      <c r="O7" s="5694" t="s">
        <v>2551</v>
      </c>
      <c r="P7" s="5693">
        <v>407</v>
      </c>
      <c r="Q7" s="5692">
        <v>14</v>
      </c>
      <c r="R7" s="5696">
        <v>34</v>
      </c>
      <c r="S7" s="5696">
        <v>108</v>
      </c>
      <c r="T7" s="5696">
        <v>168</v>
      </c>
      <c r="U7" s="5696">
        <v>240</v>
      </c>
      <c r="V7" s="5696">
        <v>304</v>
      </c>
      <c r="W7" s="5693">
        <v>223</v>
      </c>
    </row>
    <row r="8" spans="2:23" ht="23.1" hidden="1" customHeight="1" x14ac:dyDescent="0.25">
      <c r="B8" s="5697" t="s">
        <v>2553</v>
      </c>
      <c r="C8" s="5689">
        <v>1146</v>
      </c>
      <c r="D8" s="5690">
        <v>1146</v>
      </c>
      <c r="E8" s="5691" t="s">
        <v>2551</v>
      </c>
      <c r="F8" s="5692">
        <v>852</v>
      </c>
      <c r="G8" s="5693">
        <v>294</v>
      </c>
      <c r="H8" s="5692">
        <v>381</v>
      </c>
      <c r="I8" s="5694">
        <v>170</v>
      </c>
      <c r="J8" s="5694">
        <v>19</v>
      </c>
      <c r="K8" s="5696">
        <v>43</v>
      </c>
      <c r="L8" s="5696">
        <v>18</v>
      </c>
      <c r="M8" s="5694">
        <v>18</v>
      </c>
      <c r="N8" s="5694">
        <v>70</v>
      </c>
      <c r="O8" s="5694" t="s">
        <v>2551</v>
      </c>
      <c r="P8" s="5693">
        <v>427</v>
      </c>
      <c r="Q8" s="5692">
        <v>13</v>
      </c>
      <c r="R8" s="5696">
        <v>39</v>
      </c>
      <c r="S8" s="5696">
        <v>86</v>
      </c>
      <c r="T8" s="5696">
        <v>152</v>
      </c>
      <c r="U8" s="5696">
        <v>245</v>
      </c>
      <c r="V8" s="5696">
        <v>335</v>
      </c>
      <c r="W8" s="5693">
        <v>276</v>
      </c>
    </row>
    <row r="9" spans="2:23" ht="23.1" hidden="1" customHeight="1" x14ac:dyDescent="0.25">
      <c r="B9" s="5698" t="s">
        <v>2554</v>
      </c>
      <c r="C9" s="5699">
        <v>1006</v>
      </c>
      <c r="D9" s="5700">
        <v>1006</v>
      </c>
      <c r="E9" s="5701" t="s">
        <v>2551</v>
      </c>
      <c r="F9" s="5702">
        <v>736</v>
      </c>
      <c r="G9" s="5703">
        <v>270</v>
      </c>
      <c r="H9" s="5702">
        <v>353</v>
      </c>
      <c r="I9" s="5695">
        <v>179</v>
      </c>
      <c r="J9" s="5695">
        <v>14</v>
      </c>
      <c r="K9" s="5704">
        <v>30</v>
      </c>
      <c r="L9" s="5704">
        <v>15</v>
      </c>
      <c r="M9" s="5695">
        <v>18</v>
      </c>
      <c r="N9" s="5695">
        <v>52</v>
      </c>
      <c r="O9" s="5695" t="s">
        <v>2551</v>
      </c>
      <c r="P9" s="5703">
        <v>345</v>
      </c>
      <c r="Q9" s="5702">
        <v>18</v>
      </c>
      <c r="R9" s="5704">
        <v>33</v>
      </c>
      <c r="S9" s="5704">
        <v>86</v>
      </c>
      <c r="T9" s="5704">
        <v>139</v>
      </c>
      <c r="U9" s="5704">
        <v>255</v>
      </c>
      <c r="V9" s="5704">
        <v>243</v>
      </c>
      <c r="W9" s="5703">
        <v>232</v>
      </c>
    </row>
    <row r="10" spans="2:23" ht="23.1" hidden="1" customHeight="1" x14ac:dyDescent="0.25">
      <c r="B10" s="5698" t="s">
        <v>2555</v>
      </c>
      <c r="C10" s="5699">
        <v>1140</v>
      </c>
      <c r="D10" s="5700">
        <v>910</v>
      </c>
      <c r="E10" s="5703">
        <v>230</v>
      </c>
      <c r="F10" s="5702">
        <v>826</v>
      </c>
      <c r="G10" s="5703">
        <v>314</v>
      </c>
      <c r="H10" s="5702">
        <v>401</v>
      </c>
      <c r="I10" s="5695">
        <v>187</v>
      </c>
      <c r="J10" s="5695">
        <v>24</v>
      </c>
      <c r="K10" s="5704">
        <v>61</v>
      </c>
      <c r="L10" s="5704">
        <v>26</v>
      </c>
      <c r="M10" s="5695">
        <v>16</v>
      </c>
      <c r="N10" s="5695">
        <v>51</v>
      </c>
      <c r="O10" s="5695" t="s">
        <v>2551</v>
      </c>
      <c r="P10" s="5703">
        <v>374</v>
      </c>
      <c r="Q10" s="5702">
        <v>18</v>
      </c>
      <c r="R10" s="5704">
        <v>47</v>
      </c>
      <c r="S10" s="5704">
        <v>96</v>
      </c>
      <c r="T10" s="5704">
        <v>159</v>
      </c>
      <c r="U10" s="5704">
        <v>261</v>
      </c>
      <c r="V10" s="5704">
        <v>290</v>
      </c>
      <c r="W10" s="5703">
        <v>269</v>
      </c>
    </row>
    <row r="11" spans="2:23" ht="23.1" hidden="1" customHeight="1" x14ac:dyDescent="0.25">
      <c r="B11" s="5698" t="s">
        <v>2556</v>
      </c>
      <c r="C11" s="5699">
        <v>1113</v>
      </c>
      <c r="D11" s="5700">
        <v>855</v>
      </c>
      <c r="E11" s="5703">
        <v>258</v>
      </c>
      <c r="F11" s="5702">
        <v>799</v>
      </c>
      <c r="G11" s="5703">
        <v>314</v>
      </c>
      <c r="H11" s="5702">
        <v>439</v>
      </c>
      <c r="I11" s="5695">
        <v>156</v>
      </c>
      <c r="J11" s="5695">
        <v>26</v>
      </c>
      <c r="K11" s="5704">
        <v>64</v>
      </c>
      <c r="L11" s="5704">
        <v>16</v>
      </c>
      <c r="M11" s="5695">
        <v>19</v>
      </c>
      <c r="N11" s="5695">
        <v>60</v>
      </c>
      <c r="O11" s="5695" t="s">
        <v>2551</v>
      </c>
      <c r="P11" s="5703">
        <v>333</v>
      </c>
      <c r="Q11" s="5702">
        <v>12</v>
      </c>
      <c r="R11" s="5704">
        <v>50</v>
      </c>
      <c r="S11" s="5704">
        <v>99</v>
      </c>
      <c r="T11" s="5704">
        <v>127</v>
      </c>
      <c r="U11" s="5704">
        <v>269</v>
      </c>
      <c r="V11" s="5704">
        <v>267</v>
      </c>
      <c r="W11" s="5703">
        <v>289</v>
      </c>
    </row>
    <row r="12" spans="2:23" ht="23.1" hidden="1" customHeight="1" x14ac:dyDescent="0.25">
      <c r="B12" s="5698" t="s">
        <v>2557</v>
      </c>
      <c r="C12" s="5699">
        <v>1165</v>
      </c>
      <c r="D12" s="5700">
        <v>893</v>
      </c>
      <c r="E12" s="5703">
        <v>272</v>
      </c>
      <c r="F12" s="5702">
        <v>814</v>
      </c>
      <c r="G12" s="5703">
        <v>351</v>
      </c>
      <c r="H12" s="5702">
        <v>457</v>
      </c>
      <c r="I12" s="5695">
        <v>130</v>
      </c>
      <c r="J12" s="5695">
        <v>24</v>
      </c>
      <c r="K12" s="5704">
        <v>66</v>
      </c>
      <c r="L12" s="5704">
        <v>11</v>
      </c>
      <c r="M12" s="5695">
        <v>25</v>
      </c>
      <c r="N12" s="5695">
        <v>72</v>
      </c>
      <c r="O12" s="5695" t="s">
        <v>2551</v>
      </c>
      <c r="P12" s="5703">
        <v>380</v>
      </c>
      <c r="Q12" s="5702">
        <v>10</v>
      </c>
      <c r="R12" s="5704">
        <v>37</v>
      </c>
      <c r="S12" s="5704">
        <v>99</v>
      </c>
      <c r="T12" s="5704">
        <v>137</v>
      </c>
      <c r="U12" s="5704">
        <v>268</v>
      </c>
      <c r="V12" s="5704">
        <v>314</v>
      </c>
      <c r="W12" s="5703">
        <v>300</v>
      </c>
    </row>
    <row r="13" spans="2:23" ht="23.1" hidden="1" customHeight="1" x14ac:dyDescent="0.25">
      <c r="B13" s="5705" t="s">
        <v>2558</v>
      </c>
      <c r="C13" s="5706">
        <v>1233</v>
      </c>
      <c r="D13" s="5707">
        <v>909</v>
      </c>
      <c r="E13" s="5708">
        <v>324</v>
      </c>
      <c r="F13" s="5709">
        <v>873</v>
      </c>
      <c r="G13" s="5708">
        <v>360</v>
      </c>
      <c r="H13" s="5709">
        <v>443</v>
      </c>
      <c r="I13" s="5710">
        <v>133</v>
      </c>
      <c r="J13" s="5695">
        <v>26</v>
      </c>
      <c r="K13" s="5711">
        <v>61</v>
      </c>
      <c r="L13" s="5711">
        <v>30</v>
      </c>
      <c r="M13" s="5710">
        <v>23</v>
      </c>
      <c r="N13" s="5710">
        <v>53</v>
      </c>
      <c r="O13" s="5710" t="s">
        <v>2551</v>
      </c>
      <c r="P13" s="5708">
        <v>464</v>
      </c>
      <c r="Q13" s="5709">
        <v>9</v>
      </c>
      <c r="R13" s="5711">
        <v>42</v>
      </c>
      <c r="S13" s="5711">
        <v>103</v>
      </c>
      <c r="T13" s="5711">
        <v>174</v>
      </c>
      <c r="U13" s="5711">
        <v>302</v>
      </c>
      <c r="V13" s="5711">
        <v>285</v>
      </c>
      <c r="W13" s="5708">
        <v>318</v>
      </c>
    </row>
    <row r="14" spans="2:23" ht="23.1" hidden="1" customHeight="1" x14ac:dyDescent="0.25">
      <c r="B14" s="5712" t="s">
        <v>2559</v>
      </c>
      <c r="C14" s="5699">
        <f>SUM(D14:E14)</f>
        <v>1173</v>
      </c>
      <c r="D14" s="5700">
        <v>858</v>
      </c>
      <c r="E14" s="5703">
        <v>315</v>
      </c>
      <c r="F14" s="5713">
        <v>834</v>
      </c>
      <c r="G14" s="5714">
        <v>339</v>
      </c>
      <c r="H14" s="5702">
        <v>427</v>
      </c>
      <c r="I14" s="5695">
        <v>137</v>
      </c>
      <c r="J14" s="5695">
        <v>27</v>
      </c>
      <c r="K14" s="5704">
        <v>61</v>
      </c>
      <c r="L14" s="5704">
        <v>17</v>
      </c>
      <c r="M14" s="5695">
        <v>19</v>
      </c>
      <c r="N14" s="5695">
        <v>51</v>
      </c>
      <c r="O14" s="5695" t="s">
        <v>2551</v>
      </c>
      <c r="P14" s="5703">
        <v>434</v>
      </c>
      <c r="Q14" s="5702">
        <v>19</v>
      </c>
      <c r="R14" s="5704" t="s">
        <v>2560</v>
      </c>
      <c r="S14" s="5704" t="s">
        <v>2561</v>
      </c>
      <c r="T14" s="5704">
        <v>144</v>
      </c>
      <c r="U14" s="5704">
        <v>312</v>
      </c>
      <c r="V14" s="5704">
        <v>248</v>
      </c>
      <c r="W14" s="5703">
        <v>316</v>
      </c>
    </row>
    <row r="15" spans="2:23" ht="23.1" hidden="1" customHeight="1" x14ac:dyDescent="0.25">
      <c r="B15" s="5715" t="s">
        <v>2562</v>
      </c>
      <c r="C15" s="5706">
        <f>SUM(D15:E15)</f>
        <v>1190</v>
      </c>
      <c r="D15" s="5707">
        <v>808</v>
      </c>
      <c r="E15" s="5708">
        <v>382</v>
      </c>
      <c r="F15" s="5709">
        <v>841</v>
      </c>
      <c r="G15" s="5708">
        <v>349</v>
      </c>
      <c r="H15" s="5709">
        <v>444</v>
      </c>
      <c r="I15" s="5710">
        <v>115</v>
      </c>
      <c r="J15" s="5695">
        <v>25</v>
      </c>
      <c r="K15" s="5711">
        <v>81</v>
      </c>
      <c r="L15" s="5711">
        <v>22</v>
      </c>
      <c r="M15" s="5710">
        <v>21</v>
      </c>
      <c r="N15" s="5710">
        <v>69</v>
      </c>
      <c r="O15" s="5710" t="s">
        <v>2551</v>
      </c>
      <c r="P15" s="5708">
        <v>413</v>
      </c>
      <c r="Q15" s="5709">
        <v>12</v>
      </c>
      <c r="R15" s="5711" t="s">
        <v>2563</v>
      </c>
      <c r="S15" s="5711" t="s">
        <v>2564</v>
      </c>
      <c r="T15" s="5711">
        <v>153</v>
      </c>
      <c r="U15" s="5711">
        <v>292</v>
      </c>
      <c r="V15" s="5711">
        <v>265</v>
      </c>
      <c r="W15" s="5708">
        <v>317</v>
      </c>
    </row>
    <row r="16" spans="2:23" ht="23.1" hidden="1" customHeight="1" x14ac:dyDescent="0.25">
      <c r="B16" s="5712" t="s">
        <v>2565</v>
      </c>
      <c r="C16" s="5699">
        <v>1233</v>
      </c>
      <c r="D16" s="5700">
        <v>819</v>
      </c>
      <c r="E16" s="5703">
        <v>414</v>
      </c>
      <c r="F16" s="5702">
        <v>832</v>
      </c>
      <c r="G16" s="5703">
        <v>401</v>
      </c>
      <c r="H16" s="5702">
        <v>411</v>
      </c>
      <c r="I16" s="5695">
        <v>132</v>
      </c>
      <c r="J16" s="5695">
        <v>22</v>
      </c>
      <c r="K16" s="5704">
        <v>82</v>
      </c>
      <c r="L16" s="5704">
        <v>35</v>
      </c>
      <c r="M16" s="5695">
        <v>19</v>
      </c>
      <c r="N16" s="5695">
        <v>66</v>
      </c>
      <c r="O16" s="5695" t="s">
        <v>2551</v>
      </c>
      <c r="P16" s="5703">
        <v>466</v>
      </c>
      <c r="Q16" s="5702">
        <v>4</v>
      </c>
      <c r="R16" s="5704">
        <v>38</v>
      </c>
      <c r="S16" s="5704">
        <v>111</v>
      </c>
      <c r="T16" s="5704">
        <v>177</v>
      </c>
      <c r="U16" s="5704">
        <v>279</v>
      </c>
      <c r="V16" s="5704">
        <v>278</v>
      </c>
      <c r="W16" s="5703">
        <v>346</v>
      </c>
    </row>
    <row r="17" spans="2:23" ht="23.1" hidden="1" customHeight="1" x14ac:dyDescent="0.25">
      <c r="B17" s="5716" t="s">
        <v>2566</v>
      </c>
      <c r="C17" s="5717">
        <v>1301</v>
      </c>
      <c r="D17" s="5718">
        <v>835</v>
      </c>
      <c r="E17" s="5719">
        <v>466</v>
      </c>
      <c r="F17" s="5720">
        <v>916</v>
      </c>
      <c r="G17" s="5719">
        <v>385</v>
      </c>
      <c r="H17" s="5720">
        <v>441</v>
      </c>
      <c r="I17" s="5721">
        <v>116</v>
      </c>
      <c r="J17" s="5695">
        <v>15</v>
      </c>
      <c r="K17" s="5722">
        <v>100</v>
      </c>
      <c r="L17" s="5722">
        <v>31</v>
      </c>
      <c r="M17" s="5721">
        <v>17</v>
      </c>
      <c r="N17" s="5721">
        <v>45</v>
      </c>
      <c r="O17" s="5721" t="s">
        <v>2551</v>
      </c>
      <c r="P17" s="5719">
        <v>536</v>
      </c>
      <c r="Q17" s="5720">
        <v>9</v>
      </c>
      <c r="R17" s="5722">
        <v>44</v>
      </c>
      <c r="S17" s="5722">
        <v>115</v>
      </c>
      <c r="T17" s="5722">
        <v>179</v>
      </c>
      <c r="U17" s="5722">
        <v>338</v>
      </c>
      <c r="V17" s="5722">
        <v>305</v>
      </c>
      <c r="W17" s="5719">
        <v>311</v>
      </c>
    </row>
    <row r="18" spans="2:23" ht="27" hidden="1" customHeight="1" x14ac:dyDescent="0.25">
      <c r="B18" s="5723" t="s">
        <v>2567</v>
      </c>
      <c r="C18" s="5706">
        <v>1343</v>
      </c>
      <c r="D18" s="5707">
        <v>820</v>
      </c>
      <c r="E18" s="5708">
        <v>523</v>
      </c>
      <c r="F18" s="5709">
        <v>903</v>
      </c>
      <c r="G18" s="5708">
        <v>440</v>
      </c>
      <c r="H18" s="5709">
        <v>443</v>
      </c>
      <c r="I18" s="5710">
        <v>104</v>
      </c>
      <c r="J18" s="5710">
        <v>30</v>
      </c>
      <c r="K18" s="5711">
        <v>107</v>
      </c>
      <c r="L18" s="5711">
        <v>48</v>
      </c>
      <c r="M18" s="5710">
        <v>18</v>
      </c>
      <c r="N18" s="5710">
        <v>46</v>
      </c>
      <c r="O18" s="5710" t="s">
        <v>2551</v>
      </c>
      <c r="P18" s="5708">
        <v>547</v>
      </c>
      <c r="Q18" s="5709">
        <v>10</v>
      </c>
      <c r="R18" s="5711">
        <v>52</v>
      </c>
      <c r="S18" s="5711">
        <v>108</v>
      </c>
      <c r="T18" s="5711">
        <v>193</v>
      </c>
      <c r="U18" s="5711">
        <v>325</v>
      </c>
      <c r="V18" s="5711">
        <v>289</v>
      </c>
      <c r="W18" s="5708">
        <v>366</v>
      </c>
    </row>
    <row r="19" spans="2:23" ht="27" hidden="1" customHeight="1" x14ac:dyDescent="0.25">
      <c r="B19" s="5724" t="s">
        <v>2568</v>
      </c>
      <c r="C19" s="5699">
        <f>SUM(D19:E19)</f>
        <v>1358</v>
      </c>
      <c r="D19" s="5700">
        <v>805</v>
      </c>
      <c r="E19" s="5703">
        <v>553</v>
      </c>
      <c r="F19" s="5702">
        <v>923</v>
      </c>
      <c r="G19" s="5703">
        <v>435</v>
      </c>
      <c r="H19" s="5702">
        <v>461</v>
      </c>
      <c r="I19" s="5695">
        <v>114</v>
      </c>
      <c r="J19" s="5695">
        <v>30</v>
      </c>
      <c r="K19" s="5704">
        <v>103</v>
      </c>
      <c r="L19" s="5704">
        <v>37</v>
      </c>
      <c r="M19" s="5695">
        <v>22</v>
      </c>
      <c r="N19" s="5695">
        <v>55</v>
      </c>
      <c r="O19" s="5695" t="s">
        <v>2551</v>
      </c>
      <c r="P19" s="5703">
        <v>536</v>
      </c>
      <c r="Q19" s="5702">
        <v>4</v>
      </c>
      <c r="R19" s="5704">
        <v>45</v>
      </c>
      <c r="S19" s="5704">
        <v>129</v>
      </c>
      <c r="T19" s="5704">
        <v>184</v>
      </c>
      <c r="U19" s="5704">
        <v>363</v>
      </c>
      <c r="V19" s="5704">
        <v>298</v>
      </c>
      <c r="W19" s="5703">
        <v>335</v>
      </c>
    </row>
    <row r="20" spans="2:23" ht="27" hidden="1" customHeight="1" x14ac:dyDescent="0.25">
      <c r="B20" s="5724" t="s">
        <v>2569</v>
      </c>
      <c r="C20" s="5699">
        <f>SUM(D20:E20)</f>
        <v>1356</v>
      </c>
      <c r="D20" s="5700">
        <v>753</v>
      </c>
      <c r="E20" s="5703">
        <v>603</v>
      </c>
      <c r="F20" s="5702">
        <v>881</v>
      </c>
      <c r="G20" s="5703">
        <v>475</v>
      </c>
      <c r="H20" s="5702">
        <v>417</v>
      </c>
      <c r="I20" s="5695">
        <v>84</v>
      </c>
      <c r="J20" s="5695">
        <v>26</v>
      </c>
      <c r="K20" s="5704">
        <v>106</v>
      </c>
      <c r="L20" s="5704">
        <v>40</v>
      </c>
      <c r="M20" s="5695">
        <v>20</v>
      </c>
      <c r="N20" s="5695">
        <v>46</v>
      </c>
      <c r="O20" s="5695" t="s">
        <v>2551</v>
      </c>
      <c r="P20" s="5703">
        <v>617</v>
      </c>
      <c r="Q20" s="5702">
        <v>10</v>
      </c>
      <c r="R20" s="5704">
        <v>72</v>
      </c>
      <c r="S20" s="5704">
        <v>124</v>
      </c>
      <c r="T20" s="5704">
        <v>174</v>
      </c>
      <c r="U20" s="5704">
        <v>352</v>
      </c>
      <c r="V20" s="5704">
        <v>304</v>
      </c>
      <c r="W20" s="5703">
        <v>320</v>
      </c>
    </row>
    <row r="21" spans="2:23" ht="27" hidden="1" customHeight="1" x14ac:dyDescent="0.25">
      <c r="B21" s="5724" t="s">
        <v>2570</v>
      </c>
      <c r="C21" s="5699">
        <v>1336</v>
      </c>
      <c r="D21" s="5700">
        <v>732</v>
      </c>
      <c r="E21" s="5703">
        <v>604</v>
      </c>
      <c r="F21" s="5702">
        <v>881</v>
      </c>
      <c r="G21" s="5703">
        <v>455</v>
      </c>
      <c r="H21" s="5702">
        <v>465</v>
      </c>
      <c r="I21" s="5695">
        <v>101</v>
      </c>
      <c r="J21" s="5695">
        <v>32</v>
      </c>
      <c r="K21" s="5704">
        <v>148</v>
      </c>
      <c r="L21" s="5704">
        <v>42</v>
      </c>
      <c r="M21" s="5695">
        <v>17</v>
      </c>
      <c r="N21" s="5695">
        <v>61</v>
      </c>
      <c r="O21" s="5695" t="s">
        <v>2551</v>
      </c>
      <c r="P21" s="5703">
        <v>470</v>
      </c>
      <c r="Q21" s="5702">
        <v>8</v>
      </c>
      <c r="R21" s="5704">
        <v>57</v>
      </c>
      <c r="S21" s="5704">
        <v>112</v>
      </c>
      <c r="T21" s="5704">
        <v>152</v>
      </c>
      <c r="U21" s="5704">
        <v>325</v>
      </c>
      <c r="V21" s="5704">
        <v>340</v>
      </c>
      <c r="W21" s="5703">
        <v>342</v>
      </c>
    </row>
    <row r="22" spans="2:23" ht="27" hidden="1" customHeight="1" x14ac:dyDescent="0.25">
      <c r="B22" s="5724" t="s">
        <v>1755</v>
      </c>
      <c r="C22" s="5699">
        <v>1465</v>
      </c>
      <c r="D22" s="5700">
        <v>766</v>
      </c>
      <c r="E22" s="5703">
        <v>699</v>
      </c>
      <c r="F22" s="5702">
        <v>1010</v>
      </c>
      <c r="G22" s="5703">
        <v>455</v>
      </c>
      <c r="H22" s="5702">
        <v>571</v>
      </c>
      <c r="I22" s="5695">
        <v>127</v>
      </c>
      <c r="J22" s="5695">
        <v>45</v>
      </c>
      <c r="K22" s="5704">
        <v>307</v>
      </c>
      <c r="L22" s="5704">
        <v>43</v>
      </c>
      <c r="M22" s="5695">
        <v>31</v>
      </c>
      <c r="N22" s="5695">
        <v>73</v>
      </c>
      <c r="O22" s="5695">
        <v>158</v>
      </c>
      <c r="P22" s="5703">
        <v>110</v>
      </c>
      <c r="Q22" s="5702">
        <v>16</v>
      </c>
      <c r="R22" s="5704">
        <v>57</v>
      </c>
      <c r="S22" s="5704">
        <v>146</v>
      </c>
      <c r="T22" s="5704">
        <v>189</v>
      </c>
      <c r="U22" s="5704">
        <v>377</v>
      </c>
      <c r="V22" s="5704">
        <v>302</v>
      </c>
      <c r="W22" s="5703">
        <v>378</v>
      </c>
    </row>
    <row r="23" spans="2:23" ht="27" hidden="1" customHeight="1" x14ac:dyDescent="0.25">
      <c r="B23" s="5723" t="s">
        <v>1946</v>
      </c>
      <c r="C23" s="5706">
        <v>1414</v>
      </c>
      <c r="D23" s="5707">
        <v>749</v>
      </c>
      <c r="E23" s="5708">
        <v>665</v>
      </c>
      <c r="F23" s="5709">
        <v>970</v>
      </c>
      <c r="G23" s="5708">
        <v>444</v>
      </c>
      <c r="H23" s="5709">
        <v>532</v>
      </c>
      <c r="I23" s="5710">
        <v>133</v>
      </c>
      <c r="J23" s="5710">
        <v>40</v>
      </c>
      <c r="K23" s="5711">
        <v>273</v>
      </c>
      <c r="L23" s="5711">
        <v>44</v>
      </c>
      <c r="M23" s="5710">
        <v>21</v>
      </c>
      <c r="N23" s="5710">
        <v>97</v>
      </c>
      <c r="O23" s="5710">
        <v>163</v>
      </c>
      <c r="P23" s="5708">
        <v>111</v>
      </c>
      <c r="Q23" s="5709">
        <v>15</v>
      </c>
      <c r="R23" s="5711">
        <v>56</v>
      </c>
      <c r="S23" s="5711">
        <v>121</v>
      </c>
      <c r="T23" s="5711">
        <v>182</v>
      </c>
      <c r="U23" s="5711">
        <v>382</v>
      </c>
      <c r="V23" s="5711">
        <v>315</v>
      </c>
      <c r="W23" s="5708">
        <v>343</v>
      </c>
    </row>
    <row r="24" spans="2:23" ht="27" hidden="1" customHeight="1" x14ac:dyDescent="0.25">
      <c r="B24" s="5724" t="s">
        <v>2571</v>
      </c>
      <c r="C24" s="5699">
        <v>1313</v>
      </c>
      <c r="D24" s="5700">
        <v>656</v>
      </c>
      <c r="E24" s="5703">
        <v>653</v>
      </c>
      <c r="F24" s="5702">
        <v>859</v>
      </c>
      <c r="G24" s="5703">
        <v>450</v>
      </c>
      <c r="H24" s="5702">
        <v>500</v>
      </c>
      <c r="I24" s="5695">
        <v>103</v>
      </c>
      <c r="J24" s="5695">
        <v>34</v>
      </c>
      <c r="K24" s="5704">
        <v>277</v>
      </c>
      <c r="L24" s="5704">
        <v>38</v>
      </c>
      <c r="M24" s="5695">
        <v>30</v>
      </c>
      <c r="N24" s="5695">
        <v>78</v>
      </c>
      <c r="O24" s="5695">
        <v>157</v>
      </c>
      <c r="P24" s="5703">
        <v>92</v>
      </c>
      <c r="Q24" s="5702">
        <v>22</v>
      </c>
      <c r="R24" s="5704">
        <v>53</v>
      </c>
      <c r="S24" s="5704">
        <v>97</v>
      </c>
      <c r="T24" s="5704">
        <v>183</v>
      </c>
      <c r="U24" s="5704">
        <v>332</v>
      </c>
      <c r="V24" s="5704">
        <v>306</v>
      </c>
      <c r="W24" s="5703">
        <v>316</v>
      </c>
    </row>
    <row r="25" spans="2:23" ht="27" hidden="1" customHeight="1" x14ac:dyDescent="0.25">
      <c r="B25" s="5725" t="s">
        <v>2572</v>
      </c>
      <c r="C25" s="5726">
        <f t="shared" ref="C25:C34" si="0">SUM(D25:E25)</f>
        <v>1342</v>
      </c>
      <c r="D25" s="5718">
        <v>714</v>
      </c>
      <c r="E25" s="5719">
        <v>628</v>
      </c>
      <c r="F25" s="5720">
        <v>899</v>
      </c>
      <c r="G25" s="5719">
        <v>443</v>
      </c>
      <c r="H25" s="5720">
        <v>537</v>
      </c>
      <c r="I25" s="5721">
        <v>122</v>
      </c>
      <c r="J25" s="5721">
        <v>27</v>
      </c>
      <c r="K25" s="5722">
        <v>282</v>
      </c>
      <c r="L25" s="5722">
        <v>38</v>
      </c>
      <c r="M25" s="5721">
        <v>25</v>
      </c>
      <c r="N25" s="5721">
        <v>76</v>
      </c>
      <c r="O25" s="5721">
        <v>166</v>
      </c>
      <c r="P25" s="5719">
        <v>69</v>
      </c>
      <c r="Q25" s="5720">
        <v>10</v>
      </c>
      <c r="R25" s="5722">
        <v>58</v>
      </c>
      <c r="S25" s="5722">
        <v>97</v>
      </c>
      <c r="T25" s="5722">
        <v>153</v>
      </c>
      <c r="U25" s="5722">
        <v>334</v>
      </c>
      <c r="V25" s="5722">
        <v>363</v>
      </c>
      <c r="W25" s="5719">
        <v>327</v>
      </c>
    </row>
    <row r="26" spans="2:23" ht="27" customHeight="1" x14ac:dyDescent="0.25">
      <c r="B26" s="5723" t="s">
        <v>1948</v>
      </c>
      <c r="C26" s="5727">
        <f t="shared" si="0"/>
        <v>1326</v>
      </c>
      <c r="D26" s="5707">
        <v>646</v>
      </c>
      <c r="E26" s="5710">
        <v>680</v>
      </c>
      <c r="F26" s="5709">
        <v>901</v>
      </c>
      <c r="G26" s="5708">
        <v>425</v>
      </c>
      <c r="H26" s="5707">
        <v>494</v>
      </c>
      <c r="I26" s="5711">
        <v>110</v>
      </c>
      <c r="J26" s="5711">
        <v>33</v>
      </c>
      <c r="K26" s="5711">
        <v>301</v>
      </c>
      <c r="L26" s="5711">
        <v>37</v>
      </c>
      <c r="M26" s="5711">
        <v>26</v>
      </c>
      <c r="N26" s="5711">
        <v>79</v>
      </c>
      <c r="O26" s="5711">
        <v>164</v>
      </c>
      <c r="P26" s="5710">
        <v>82</v>
      </c>
      <c r="Q26" s="5709">
        <v>11</v>
      </c>
      <c r="R26" s="5711">
        <v>48</v>
      </c>
      <c r="S26" s="5711">
        <v>104</v>
      </c>
      <c r="T26" s="5711">
        <v>159</v>
      </c>
      <c r="U26" s="5711">
        <v>340</v>
      </c>
      <c r="V26" s="5711">
        <v>366</v>
      </c>
      <c r="W26" s="5708">
        <v>298</v>
      </c>
    </row>
    <row r="27" spans="2:23" ht="27" customHeight="1" x14ac:dyDescent="0.25">
      <c r="B27" s="5723" t="s">
        <v>1949</v>
      </c>
      <c r="C27" s="5727">
        <f t="shared" si="0"/>
        <v>1517</v>
      </c>
      <c r="D27" s="5707">
        <v>683</v>
      </c>
      <c r="E27" s="5710">
        <v>834</v>
      </c>
      <c r="F27" s="5709">
        <v>996</v>
      </c>
      <c r="G27" s="5708">
        <v>521</v>
      </c>
      <c r="H27" s="5707">
        <v>517</v>
      </c>
      <c r="I27" s="5711">
        <v>104</v>
      </c>
      <c r="J27" s="5711">
        <v>29</v>
      </c>
      <c r="K27" s="5711">
        <v>306</v>
      </c>
      <c r="L27" s="5711">
        <v>32</v>
      </c>
      <c r="M27" s="5711">
        <v>38</v>
      </c>
      <c r="N27" s="5711">
        <v>112</v>
      </c>
      <c r="O27" s="5711">
        <v>124</v>
      </c>
      <c r="P27" s="5710">
        <v>255</v>
      </c>
      <c r="Q27" s="5709">
        <v>4</v>
      </c>
      <c r="R27" s="5711">
        <v>67</v>
      </c>
      <c r="S27" s="5711">
        <v>134</v>
      </c>
      <c r="T27" s="5711">
        <v>189</v>
      </c>
      <c r="U27" s="5711">
        <v>381</v>
      </c>
      <c r="V27" s="5711">
        <v>407</v>
      </c>
      <c r="W27" s="5708">
        <v>335</v>
      </c>
    </row>
    <row r="28" spans="2:23" ht="27" customHeight="1" x14ac:dyDescent="0.25">
      <c r="B28" s="5723" t="s">
        <v>2573</v>
      </c>
      <c r="C28" s="5706">
        <f t="shared" si="0"/>
        <v>1522</v>
      </c>
      <c r="D28" s="5707">
        <v>717</v>
      </c>
      <c r="E28" s="5710">
        <v>805</v>
      </c>
      <c r="F28" s="5709">
        <v>980</v>
      </c>
      <c r="G28" s="5708">
        <v>542</v>
      </c>
      <c r="H28" s="5707">
        <v>515</v>
      </c>
      <c r="I28" s="5711">
        <v>99</v>
      </c>
      <c r="J28" s="5711">
        <v>51</v>
      </c>
      <c r="K28" s="5711">
        <v>332</v>
      </c>
      <c r="L28" s="5711">
        <v>48</v>
      </c>
      <c r="M28" s="5711">
        <v>36</v>
      </c>
      <c r="N28" s="5711">
        <v>82</v>
      </c>
      <c r="O28" s="5711">
        <v>119</v>
      </c>
      <c r="P28" s="5710">
        <v>240</v>
      </c>
      <c r="Q28" s="5709">
        <v>3</v>
      </c>
      <c r="R28" s="5711">
        <v>44</v>
      </c>
      <c r="S28" s="5711">
        <v>121</v>
      </c>
      <c r="T28" s="5711">
        <v>159</v>
      </c>
      <c r="U28" s="5711">
        <v>361</v>
      </c>
      <c r="V28" s="5711">
        <v>413</v>
      </c>
      <c r="W28" s="5708">
        <v>421</v>
      </c>
    </row>
    <row r="29" spans="2:23" ht="27" customHeight="1" x14ac:dyDescent="0.25">
      <c r="B29" s="5723" t="s">
        <v>1950</v>
      </c>
      <c r="C29" s="5706">
        <f t="shared" si="0"/>
        <v>1406</v>
      </c>
      <c r="D29" s="5707">
        <v>663</v>
      </c>
      <c r="E29" s="5708">
        <v>743</v>
      </c>
      <c r="F29" s="5709">
        <v>920</v>
      </c>
      <c r="G29" s="5708">
        <v>486</v>
      </c>
      <c r="H29" s="5709">
        <v>462</v>
      </c>
      <c r="I29" s="5710">
        <v>106</v>
      </c>
      <c r="J29" s="5710">
        <v>53</v>
      </c>
      <c r="K29" s="5711">
        <v>257</v>
      </c>
      <c r="L29" s="5711">
        <v>38</v>
      </c>
      <c r="M29" s="5710">
        <v>31</v>
      </c>
      <c r="N29" s="5710">
        <v>115</v>
      </c>
      <c r="O29" s="5710">
        <v>109</v>
      </c>
      <c r="P29" s="5708">
        <v>235</v>
      </c>
      <c r="Q29" s="5709">
        <v>5</v>
      </c>
      <c r="R29" s="5711">
        <v>63</v>
      </c>
      <c r="S29" s="5711">
        <v>98</v>
      </c>
      <c r="T29" s="5711">
        <v>165</v>
      </c>
      <c r="U29" s="5711">
        <v>379</v>
      </c>
      <c r="V29" s="5711">
        <v>340</v>
      </c>
      <c r="W29" s="5708">
        <v>356</v>
      </c>
    </row>
    <row r="30" spans="2:23" ht="27" customHeight="1" x14ac:dyDescent="0.25">
      <c r="B30" s="5723" t="s">
        <v>1951</v>
      </c>
      <c r="C30" s="5706">
        <f t="shared" si="0"/>
        <v>1374</v>
      </c>
      <c r="D30" s="5707">
        <v>625</v>
      </c>
      <c r="E30" s="5708">
        <v>749</v>
      </c>
      <c r="F30" s="5709">
        <v>896</v>
      </c>
      <c r="G30" s="5708">
        <v>478</v>
      </c>
      <c r="H30" s="5709">
        <v>478</v>
      </c>
      <c r="I30" s="5710">
        <v>102</v>
      </c>
      <c r="J30" s="5710">
        <v>33</v>
      </c>
      <c r="K30" s="5711">
        <v>245</v>
      </c>
      <c r="L30" s="5711">
        <v>35</v>
      </c>
      <c r="M30" s="5710">
        <v>24</v>
      </c>
      <c r="N30" s="5710">
        <v>91</v>
      </c>
      <c r="O30" s="5710">
        <v>123</v>
      </c>
      <c r="P30" s="5708">
        <v>243</v>
      </c>
      <c r="Q30" s="5709">
        <v>15</v>
      </c>
      <c r="R30" s="5711">
        <v>50</v>
      </c>
      <c r="S30" s="5711">
        <v>99</v>
      </c>
      <c r="T30" s="5711">
        <v>174</v>
      </c>
      <c r="U30" s="5711">
        <v>324</v>
      </c>
      <c r="V30" s="5711">
        <v>365</v>
      </c>
      <c r="W30" s="5708">
        <v>347</v>
      </c>
    </row>
    <row r="31" spans="2:23" ht="27" customHeight="1" x14ac:dyDescent="0.25">
      <c r="B31" s="5728" t="s">
        <v>1952</v>
      </c>
      <c r="C31" s="5706">
        <f t="shared" si="0"/>
        <v>1439</v>
      </c>
      <c r="D31" s="5707">
        <v>657</v>
      </c>
      <c r="E31" s="5708">
        <v>782</v>
      </c>
      <c r="F31" s="5709">
        <v>937</v>
      </c>
      <c r="G31" s="5708">
        <v>502</v>
      </c>
      <c r="H31" s="5709">
        <v>477</v>
      </c>
      <c r="I31" s="5710">
        <v>87</v>
      </c>
      <c r="J31" s="5710">
        <v>56</v>
      </c>
      <c r="K31" s="5711">
        <v>271</v>
      </c>
      <c r="L31" s="5711">
        <v>49</v>
      </c>
      <c r="M31" s="5710">
        <v>28</v>
      </c>
      <c r="N31" s="5710">
        <v>112</v>
      </c>
      <c r="O31" s="5710">
        <v>98</v>
      </c>
      <c r="P31" s="5708">
        <v>261</v>
      </c>
      <c r="Q31" s="5709">
        <v>15</v>
      </c>
      <c r="R31" s="5711">
        <v>54</v>
      </c>
      <c r="S31" s="5711">
        <v>108</v>
      </c>
      <c r="T31" s="5711">
        <v>157</v>
      </c>
      <c r="U31" s="5711">
        <v>331</v>
      </c>
      <c r="V31" s="5711">
        <v>393</v>
      </c>
      <c r="W31" s="5708">
        <v>381</v>
      </c>
    </row>
    <row r="32" spans="2:23" ht="27" customHeight="1" x14ac:dyDescent="0.25">
      <c r="B32" s="5723" t="s">
        <v>294</v>
      </c>
      <c r="C32" s="5706">
        <f t="shared" si="0"/>
        <v>1256</v>
      </c>
      <c r="D32" s="5707">
        <v>566</v>
      </c>
      <c r="E32" s="5708">
        <v>690</v>
      </c>
      <c r="F32" s="5709">
        <v>845</v>
      </c>
      <c r="G32" s="5708">
        <v>411</v>
      </c>
      <c r="H32" s="5709">
        <v>426</v>
      </c>
      <c r="I32" s="5710">
        <v>82</v>
      </c>
      <c r="J32" s="5710">
        <v>49</v>
      </c>
      <c r="K32" s="5711">
        <v>224</v>
      </c>
      <c r="L32" s="5711">
        <v>34</v>
      </c>
      <c r="M32" s="5710">
        <v>21</v>
      </c>
      <c r="N32" s="5710">
        <v>98</v>
      </c>
      <c r="O32" s="5710">
        <v>104</v>
      </c>
      <c r="P32" s="5708">
        <v>218</v>
      </c>
      <c r="Q32" s="5709">
        <v>11</v>
      </c>
      <c r="R32" s="5711">
        <v>31</v>
      </c>
      <c r="S32" s="5711">
        <v>103</v>
      </c>
      <c r="T32" s="5711">
        <v>152</v>
      </c>
      <c r="U32" s="5711">
        <v>328</v>
      </c>
      <c r="V32" s="5711">
        <v>278</v>
      </c>
      <c r="W32" s="5708">
        <v>353</v>
      </c>
    </row>
    <row r="33" spans="2:23" ht="27" customHeight="1" x14ac:dyDescent="0.25">
      <c r="B33" s="5724" t="s">
        <v>1</v>
      </c>
      <c r="C33" s="5699">
        <f t="shared" si="0"/>
        <v>1328</v>
      </c>
      <c r="D33" s="5700">
        <v>566</v>
      </c>
      <c r="E33" s="5703">
        <v>762</v>
      </c>
      <c r="F33" s="5702">
        <v>848</v>
      </c>
      <c r="G33" s="5703">
        <v>480</v>
      </c>
      <c r="H33" s="5702">
        <v>405</v>
      </c>
      <c r="I33" s="5695">
        <v>89</v>
      </c>
      <c r="J33" s="5695">
        <v>38</v>
      </c>
      <c r="K33" s="5704">
        <v>260</v>
      </c>
      <c r="L33" s="5704">
        <v>37</v>
      </c>
      <c r="M33" s="5695">
        <v>23</v>
      </c>
      <c r="N33" s="5695">
        <v>103</v>
      </c>
      <c r="O33" s="5695">
        <v>124</v>
      </c>
      <c r="P33" s="5703">
        <v>249</v>
      </c>
      <c r="Q33" s="5702">
        <v>3</v>
      </c>
      <c r="R33" s="5704">
        <v>59</v>
      </c>
      <c r="S33" s="5704">
        <v>109</v>
      </c>
      <c r="T33" s="5704">
        <v>173</v>
      </c>
      <c r="U33" s="5704">
        <v>308</v>
      </c>
      <c r="V33" s="5704">
        <v>296</v>
      </c>
      <c r="W33" s="5703">
        <v>380</v>
      </c>
    </row>
    <row r="34" spans="2:23" ht="27" customHeight="1" x14ac:dyDescent="0.25">
      <c r="B34" s="5868" t="s">
        <v>1</v>
      </c>
      <c r="C34" s="5699">
        <f t="shared" si="0"/>
        <v>1315</v>
      </c>
      <c r="D34" s="5702">
        <v>572</v>
      </c>
      <c r="E34" s="5703">
        <v>743</v>
      </c>
      <c r="F34" s="5702">
        <v>861</v>
      </c>
      <c r="G34" s="5703">
        <v>454</v>
      </c>
      <c r="H34" s="5702">
        <v>426</v>
      </c>
      <c r="I34" s="5704">
        <v>94</v>
      </c>
      <c r="J34" s="5704">
        <v>43</v>
      </c>
      <c r="K34" s="5704">
        <v>258</v>
      </c>
      <c r="L34" s="5704">
        <v>39</v>
      </c>
      <c r="M34" s="5704">
        <v>20</v>
      </c>
      <c r="N34" s="5704">
        <v>109</v>
      </c>
      <c r="O34" s="5704">
        <v>94</v>
      </c>
      <c r="P34" s="5703">
        <v>232</v>
      </c>
      <c r="Q34" s="5702">
        <v>14</v>
      </c>
      <c r="R34" s="5704">
        <v>56</v>
      </c>
      <c r="S34" s="5704">
        <v>90</v>
      </c>
      <c r="T34" s="5704">
        <v>153</v>
      </c>
      <c r="U34" s="5704">
        <v>314</v>
      </c>
      <c r="V34" s="5704">
        <v>330</v>
      </c>
      <c r="W34" s="5703">
        <v>358</v>
      </c>
    </row>
    <row r="35" spans="2:23" ht="22.5" customHeight="1" thickBot="1" x14ac:dyDescent="0.3">
      <c r="B35" s="6010" t="s">
        <v>2360</v>
      </c>
      <c r="C35" s="6011">
        <v>1263</v>
      </c>
      <c r="D35" s="6012">
        <v>529</v>
      </c>
      <c r="E35" s="6013">
        <v>734</v>
      </c>
      <c r="F35" s="6012">
        <v>804</v>
      </c>
      <c r="G35" s="6013">
        <v>459</v>
      </c>
      <c r="H35" s="6012">
        <v>355</v>
      </c>
      <c r="I35" s="6014">
        <v>94</v>
      </c>
      <c r="J35" s="6014">
        <v>44</v>
      </c>
      <c r="K35" s="6014">
        <v>253</v>
      </c>
      <c r="L35" s="6014">
        <v>35</v>
      </c>
      <c r="M35" s="6014">
        <v>30</v>
      </c>
      <c r="N35" s="6014">
        <v>98</v>
      </c>
      <c r="O35" s="6014">
        <v>99</v>
      </c>
      <c r="P35" s="6013">
        <v>255</v>
      </c>
      <c r="Q35" s="6012">
        <v>24</v>
      </c>
      <c r="R35" s="6014">
        <v>62</v>
      </c>
      <c r="S35" s="6014">
        <v>108</v>
      </c>
      <c r="T35" s="6014">
        <v>153</v>
      </c>
      <c r="U35" s="6014">
        <v>276</v>
      </c>
      <c r="V35" s="6014">
        <v>289</v>
      </c>
      <c r="W35" s="6013">
        <v>351</v>
      </c>
    </row>
    <row r="36" spans="2:23" x14ac:dyDescent="0.25">
      <c r="B36" s="8673"/>
      <c r="C36" s="8673"/>
      <c r="D36" s="8673"/>
      <c r="E36" s="8673"/>
      <c r="F36" s="8673"/>
      <c r="G36" s="8673"/>
      <c r="H36" s="8673"/>
      <c r="I36" s="8673"/>
      <c r="J36" s="8673"/>
      <c r="K36" s="8673"/>
      <c r="L36" s="8673"/>
      <c r="M36" s="8673"/>
      <c r="N36" s="8673"/>
      <c r="O36" s="8673"/>
      <c r="P36" s="8673"/>
      <c r="Q36" s="8673"/>
      <c r="R36" s="8673"/>
      <c r="S36" s="8673"/>
      <c r="T36" s="8673"/>
      <c r="U36" s="8673"/>
      <c r="V36" s="8673"/>
      <c r="W36" s="8673"/>
    </row>
  </sheetData>
  <mergeCells count="6">
    <mergeCell ref="B36:W36"/>
    <mergeCell ref="B3:B5"/>
    <mergeCell ref="C3:E4"/>
    <mergeCell ref="F3:G4"/>
    <mergeCell ref="H3:P4"/>
    <mergeCell ref="Q3:W4"/>
  </mergeCells>
  <printOptions horizontalCentered="1"/>
  <pageMargins left="1.4173228346456694" right="0.74803149606299213" top="1.0236220472440944" bottom="0.39370078740157483" header="0.51181102362204722" footer="0.51181102362204722"/>
  <pageSetup paperSize="9" scale="71"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67"/>
  <sheetViews>
    <sheetView topLeftCell="A49" workbookViewId="0"/>
  </sheetViews>
  <sheetFormatPr defaultRowHeight="15" x14ac:dyDescent="0.25"/>
  <cols>
    <col min="3" max="3" width="26.85546875" customWidth="1"/>
    <col min="8" max="8" width="14.85546875" customWidth="1"/>
    <col min="9" max="10" width="5.5703125" customWidth="1"/>
    <col min="12" max="12" width="5.5703125" customWidth="1"/>
    <col min="13" max="13" width="5.42578125" customWidth="1"/>
    <col min="14" max="22" width="4.28515625" customWidth="1"/>
    <col min="23" max="23" width="5.42578125" customWidth="1"/>
    <col min="24" max="24" width="5.5703125" customWidth="1"/>
    <col min="25" max="25" width="5.42578125" customWidth="1"/>
  </cols>
  <sheetData>
    <row r="2" spans="2:6" x14ac:dyDescent="0.25">
      <c r="B2" s="431" t="s">
        <v>2022</v>
      </c>
    </row>
    <row r="3" spans="2:6" ht="15.75" thickBot="1" x14ac:dyDescent="0.3"/>
    <row r="4" spans="2:6" x14ac:dyDescent="0.25">
      <c r="B4" s="8581" t="s">
        <v>2023</v>
      </c>
      <c r="C4" s="8701"/>
      <c r="D4" s="8581" t="s">
        <v>1790</v>
      </c>
      <c r="E4" s="8582"/>
      <c r="F4" s="8701"/>
    </row>
    <row r="5" spans="2:6" ht="26.25" thickBot="1" x14ac:dyDescent="0.3">
      <c r="B5" s="8542"/>
      <c r="C5" s="8702"/>
      <c r="D5" s="4343" t="s">
        <v>1</v>
      </c>
      <c r="E5" s="4344" t="s">
        <v>2360</v>
      </c>
      <c r="F5" s="4345" t="s">
        <v>1618</v>
      </c>
    </row>
    <row r="6" spans="2:6" ht="15.75" thickBot="1" x14ac:dyDescent="0.3">
      <c r="B6" s="8703" t="s">
        <v>2024</v>
      </c>
      <c r="C6" s="8704"/>
      <c r="D6" s="4325">
        <v>4260</v>
      </c>
      <c r="E6" s="4130">
        <v>3634</v>
      </c>
      <c r="F6" s="4346">
        <v>-14.694835680751169</v>
      </c>
    </row>
    <row r="7" spans="2:6" ht="15.75" hidden="1" thickBot="1" x14ac:dyDescent="0.3">
      <c r="B7" s="8705" t="s">
        <v>2025</v>
      </c>
      <c r="C7" s="4347" t="s">
        <v>2026</v>
      </c>
      <c r="D7" s="4348">
        <v>3794</v>
      </c>
      <c r="E7" s="4349">
        <v>3188</v>
      </c>
      <c r="F7" s="4350">
        <v>-15.972588297311546</v>
      </c>
    </row>
    <row r="8" spans="2:6" ht="15.75" hidden="1" thickBot="1" x14ac:dyDescent="0.3">
      <c r="B8" s="8706"/>
      <c r="C8" s="4351" t="s">
        <v>2027</v>
      </c>
      <c r="D8" s="3790">
        <v>323</v>
      </c>
      <c r="E8" s="4352">
        <v>284</v>
      </c>
      <c r="F8" s="4353">
        <v>-12.074303405572749</v>
      </c>
    </row>
    <row r="9" spans="2:6" ht="15.75" hidden="1" thickBot="1" x14ac:dyDescent="0.3">
      <c r="B9" s="8707"/>
      <c r="C9" s="4354" t="s">
        <v>2028</v>
      </c>
      <c r="D9" s="3810">
        <v>66</v>
      </c>
      <c r="E9" s="4355">
        <v>36</v>
      </c>
      <c r="F9" s="4356">
        <v>-45.45454545454546</v>
      </c>
    </row>
    <row r="10" spans="2:6" ht="15.75" thickTop="1" x14ac:dyDescent="0.25">
      <c r="B10" s="8708" t="s">
        <v>2029</v>
      </c>
      <c r="C10" s="4357" t="s">
        <v>2030</v>
      </c>
      <c r="D10" s="3826">
        <v>72</v>
      </c>
      <c r="E10" s="4358">
        <v>45</v>
      </c>
      <c r="F10" s="4359">
        <v>-37.5</v>
      </c>
    </row>
    <row r="11" spans="2:6" x14ac:dyDescent="0.25">
      <c r="B11" s="8709"/>
      <c r="C11" s="4360" t="s">
        <v>2031</v>
      </c>
      <c r="D11" s="3790">
        <v>1812</v>
      </c>
      <c r="E11" s="4361">
        <v>1938</v>
      </c>
      <c r="F11" s="4362">
        <v>6.9536423841059616</v>
      </c>
    </row>
    <row r="12" spans="2:6" x14ac:dyDescent="0.25">
      <c r="B12" s="8709"/>
      <c r="C12" s="4360" t="s">
        <v>2032</v>
      </c>
      <c r="D12" s="3790">
        <v>4296</v>
      </c>
      <c r="E12" s="4361">
        <v>3484</v>
      </c>
      <c r="F12" s="4362">
        <v>-18.901303538175057</v>
      </c>
    </row>
    <row r="13" spans="2:6" x14ac:dyDescent="0.25">
      <c r="B13" s="8709"/>
      <c r="C13" s="4351" t="s">
        <v>2033</v>
      </c>
      <c r="D13" s="3790">
        <v>453</v>
      </c>
      <c r="E13" s="4361">
        <v>379</v>
      </c>
      <c r="F13" s="4362">
        <v>-16.335540838852097</v>
      </c>
    </row>
    <row r="14" spans="2:6" x14ac:dyDescent="0.25">
      <c r="B14" s="8709"/>
      <c r="C14" s="4351" t="s">
        <v>2034</v>
      </c>
      <c r="D14" s="3790">
        <v>117</v>
      </c>
      <c r="E14" s="4361">
        <v>95</v>
      </c>
      <c r="F14" s="4362">
        <v>-18.803418803418808</v>
      </c>
    </row>
    <row r="15" spans="2:6" x14ac:dyDescent="0.25">
      <c r="B15" s="8709"/>
      <c r="C15" s="4351" t="s">
        <v>2035</v>
      </c>
      <c r="D15" s="3790">
        <v>722</v>
      </c>
      <c r="E15" s="4361">
        <v>677</v>
      </c>
      <c r="F15" s="4362">
        <v>-6.2326869806094152</v>
      </c>
    </row>
    <row r="16" spans="2:6" x14ac:dyDescent="0.25">
      <c r="B16" s="8709"/>
      <c r="C16" s="4351" t="s">
        <v>2036</v>
      </c>
      <c r="D16" s="3790">
        <v>4</v>
      </c>
      <c r="E16" s="4361">
        <v>0</v>
      </c>
      <c r="F16" s="4362" t="s">
        <v>613</v>
      </c>
    </row>
    <row r="17" spans="2:6" x14ac:dyDescent="0.25">
      <c r="B17" s="8709"/>
      <c r="C17" s="4351" t="s">
        <v>2037</v>
      </c>
      <c r="D17" s="3790">
        <v>13</v>
      </c>
      <c r="E17" s="4361">
        <v>21</v>
      </c>
      <c r="F17" s="4362">
        <v>61.538461538461547</v>
      </c>
    </row>
    <row r="18" spans="2:6" x14ac:dyDescent="0.25">
      <c r="B18" s="8709"/>
      <c r="C18" s="4351" t="s">
        <v>2038</v>
      </c>
      <c r="D18" s="3790">
        <v>844</v>
      </c>
      <c r="E18" s="4361">
        <v>1042</v>
      </c>
      <c r="F18" s="4362">
        <v>23.459715639810412</v>
      </c>
    </row>
    <row r="19" spans="2:6" x14ac:dyDescent="0.25">
      <c r="B19" s="8709"/>
      <c r="C19" s="4351" t="s">
        <v>2039</v>
      </c>
      <c r="D19" s="3790">
        <v>15</v>
      </c>
      <c r="E19" s="4361">
        <v>28</v>
      </c>
      <c r="F19" s="4362">
        <v>86.666666666666657</v>
      </c>
    </row>
    <row r="20" spans="2:6" x14ac:dyDescent="0.25">
      <c r="B20" s="8709"/>
      <c r="C20" s="4351" t="s">
        <v>2040</v>
      </c>
      <c r="D20" s="3790">
        <v>0</v>
      </c>
      <c r="E20" s="4361">
        <v>0</v>
      </c>
      <c r="F20" s="4362" t="s">
        <v>613</v>
      </c>
    </row>
    <row r="21" spans="2:6" x14ac:dyDescent="0.25">
      <c r="B21" s="8709"/>
      <c r="C21" s="4351" t="s">
        <v>2041</v>
      </c>
      <c r="D21" s="3790">
        <v>0</v>
      </c>
      <c r="E21" s="4361">
        <v>7</v>
      </c>
      <c r="F21" s="4362" t="s">
        <v>613</v>
      </c>
    </row>
    <row r="22" spans="2:6" ht="15.75" thickBot="1" x14ac:dyDescent="0.3">
      <c r="B22" s="8710"/>
      <c r="C22" s="4354" t="s">
        <v>2042</v>
      </c>
      <c r="D22" s="3810">
        <v>0</v>
      </c>
      <c r="E22" s="4361">
        <v>0</v>
      </c>
      <c r="F22" s="4363" t="s">
        <v>613</v>
      </c>
    </row>
    <row r="23" spans="2:6" ht="15.75" thickTop="1" x14ac:dyDescent="0.25">
      <c r="B23" s="8711" t="s">
        <v>2043</v>
      </c>
      <c r="C23" s="4357" t="s">
        <v>2044</v>
      </c>
      <c r="D23" s="3826">
        <v>7</v>
      </c>
      <c r="E23" s="4358">
        <v>14</v>
      </c>
      <c r="F23" s="4359">
        <v>100</v>
      </c>
    </row>
    <row r="24" spans="2:6" x14ac:dyDescent="0.25">
      <c r="B24" s="8706"/>
      <c r="C24" s="4351" t="s">
        <v>2045</v>
      </c>
      <c r="D24" s="3790">
        <v>19</v>
      </c>
      <c r="E24" s="4364">
        <v>109</v>
      </c>
      <c r="F24" s="4362">
        <v>473.68421052631572</v>
      </c>
    </row>
    <row r="25" spans="2:6" x14ac:dyDescent="0.25">
      <c r="B25" s="8706"/>
      <c r="C25" s="4351" t="s">
        <v>2046</v>
      </c>
      <c r="D25" s="3790">
        <v>4202</v>
      </c>
      <c r="E25" s="4352">
        <v>4173</v>
      </c>
      <c r="F25" s="4362">
        <v>-0.69014754878628537</v>
      </c>
    </row>
    <row r="26" spans="2:6" x14ac:dyDescent="0.25">
      <c r="B26" s="8706"/>
      <c r="C26" s="4365" t="s">
        <v>2047</v>
      </c>
      <c r="D26" s="4366">
        <v>1833</v>
      </c>
      <c r="E26" s="4361">
        <v>1720</v>
      </c>
      <c r="F26" s="4362">
        <v>-6.1647572285870211</v>
      </c>
    </row>
    <row r="27" spans="2:6" x14ac:dyDescent="0.25">
      <c r="B27" s="8706"/>
      <c r="C27" s="4365" t="s">
        <v>2048</v>
      </c>
      <c r="D27" s="4366">
        <v>112</v>
      </c>
      <c r="E27" s="4352">
        <v>123</v>
      </c>
      <c r="F27" s="4367">
        <v>9.8214285714285836</v>
      </c>
    </row>
    <row r="28" spans="2:6" ht="15.75" thickBot="1" x14ac:dyDescent="0.3">
      <c r="B28" s="8712"/>
      <c r="C28" s="4354" t="s">
        <v>2042</v>
      </c>
      <c r="D28" s="3810">
        <v>2411</v>
      </c>
      <c r="E28" s="4355">
        <v>1772</v>
      </c>
      <c r="F28" s="4368">
        <v>-26.503525508087932</v>
      </c>
    </row>
    <row r="29" spans="2:6" ht="15.75" thickTop="1" x14ac:dyDescent="0.25">
      <c r="B29" s="8711" t="s">
        <v>2049</v>
      </c>
      <c r="C29" s="4357" t="s">
        <v>2050</v>
      </c>
      <c r="D29" s="3826">
        <v>7208</v>
      </c>
      <c r="E29" s="4358">
        <v>6506</v>
      </c>
      <c r="F29" s="4369">
        <v>-9.7391786903440618</v>
      </c>
    </row>
    <row r="30" spans="2:6" ht="30.75" customHeight="1" thickBot="1" x14ac:dyDescent="0.3">
      <c r="B30" s="8706"/>
      <c r="C30" s="4365" t="s">
        <v>2051</v>
      </c>
      <c r="D30" s="4366">
        <v>434</v>
      </c>
      <c r="E30" s="4352">
        <v>482</v>
      </c>
      <c r="F30" s="4370">
        <v>11.059907834101381</v>
      </c>
    </row>
    <row r="31" spans="2:6" ht="15.75" thickTop="1" x14ac:dyDescent="0.25">
      <c r="B31" s="8711" t="s">
        <v>2052</v>
      </c>
      <c r="C31" s="4357" t="s">
        <v>2053</v>
      </c>
      <c r="D31" s="3826">
        <v>4674</v>
      </c>
      <c r="E31" s="4358">
        <v>3932</v>
      </c>
      <c r="F31" s="4369">
        <v>-15.875053487376974</v>
      </c>
    </row>
    <row r="32" spans="2:6" ht="30.75" customHeight="1" thickBot="1" x14ac:dyDescent="0.3">
      <c r="B32" s="8707"/>
      <c r="C32" s="4354" t="s">
        <v>2054</v>
      </c>
      <c r="D32" s="3810">
        <v>413</v>
      </c>
      <c r="E32" s="4355">
        <v>400</v>
      </c>
      <c r="F32" s="4356">
        <v>-3.1476997578692476</v>
      </c>
    </row>
    <row r="33" spans="2:25" ht="15.75" thickTop="1" x14ac:dyDescent="0.25">
      <c r="B33" s="8706" t="s">
        <v>2055</v>
      </c>
      <c r="C33" s="4371" t="s">
        <v>2056</v>
      </c>
      <c r="D33" s="4348">
        <v>396</v>
      </c>
      <c r="E33" s="4349">
        <v>421</v>
      </c>
      <c r="F33" s="4350">
        <v>6.313131313131322</v>
      </c>
    </row>
    <row r="34" spans="2:25" x14ac:dyDescent="0.25">
      <c r="B34" s="8706"/>
      <c r="C34" s="4351" t="s">
        <v>2057</v>
      </c>
      <c r="D34" s="3790">
        <v>15</v>
      </c>
      <c r="E34" s="4361">
        <v>4</v>
      </c>
      <c r="F34" s="4353">
        <v>-73.333333333333329</v>
      </c>
    </row>
    <row r="35" spans="2:25" x14ac:dyDescent="0.25">
      <c r="B35" s="8713"/>
      <c r="C35" s="4351" t="s">
        <v>1784</v>
      </c>
      <c r="D35" s="3790">
        <v>1</v>
      </c>
      <c r="E35" s="4361">
        <v>0</v>
      </c>
      <c r="F35" s="4353" t="s">
        <v>613</v>
      </c>
    </row>
    <row r="36" spans="2:25" x14ac:dyDescent="0.25">
      <c r="B36" s="8714" t="s">
        <v>2058</v>
      </c>
      <c r="C36" s="4351" t="s">
        <v>2056</v>
      </c>
      <c r="D36" s="3790">
        <v>249</v>
      </c>
      <c r="E36" s="4361">
        <v>206</v>
      </c>
      <c r="F36" s="4353">
        <v>-17.269076305220892</v>
      </c>
    </row>
    <row r="37" spans="2:25" x14ac:dyDescent="0.25">
      <c r="B37" s="8706"/>
      <c r="C37" s="4351" t="s">
        <v>2057</v>
      </c>
      <c r="D37" s="3790">
        <v>4</v>
      </c>
      <c r="E37" s="4352">
        <v>6</v>
      </c>
      <c r="F37" s="4353">
        <v>50</v>
      </c>
    </row>
    <row r="38" spans="2:25" ht="15.75" thickBot="1" x14ac:dyDescent="0.3">
      <c r="B38" s="8706"/>
      <c r="C38" s="4365" t="s">
        <v>1784</v>
      </c>
      <c r="D38" s="4366">
        <v>0</v>
      </c>
      <c r="E38" s="4355">
        <v>0</v>
      </c>
      <c r="F38" s="4370" t="s">
        <v>613</v>
      </c>
    </row>
    <row r="39" spans="2:25" ht="22.5" customHeight="1" thickTop="1" x14ac:dyDescent="0.25">
      <c r="B39" s="8711" t="s">
        <v>2059</v>
      </c>
      <c r="C39" s="4357" t="s">
        <v>2060</v>
      </c>
      <c r="D39" s="3826">
        <v>6836</v>
      </c>
      <c r="E39" s="4372">
        <v>6256</v>
      </c>
      <c r="F39" s="4359">
        <v>-8.4844938560561758</v>
      </c>
    </row>
    <row r="40" spans="2:25" ht="24" customHeight="1" thickBot="1" x14ac:dyDescent="0.3">
      <c r="B40" s="8715"/>
      <c r="C40" s="4373" t="s">
        <v>2061</v>
      </c>
      <c r="D40" s="3834">
        <v>9</v>
      </c>
      <c r="E40" s="4374">
        <v>3</v>
      </c>
      <c r="F40" s="4375">
        <v>-66.666666666666671</v>
      </c>
    </row>
    <row r="42" spans="2:25" x14ac:dyDescent="0.25">
      <c r="H42" s="431" t="s">
        <v>2062</v>
      </c>
    </row>
    <row r="43" spans="2:25" ht="15.75" thickBot="1" x14ac:dyDescent="0.3"/>
    <row r="44" spans="2:25" ht="28.5" customHeight="1" x14ac:dyDescent="0.25">
      <c r="H44" s="8601" t="s">
        <v>199</v>
      </c>
      <c r="I44" s="8696" t="s">
        <v>2063</v>
      </c>
      <c r="J44" s="8697"/>
      <c r="K44" s="8698"/>
      <c r="L44" s="8699" t="s">
        <v>2059</v>
      </c>
      <c r="M44" s="8700"/>
      <c r="N44" s="7283"/>
      <c r="O44" s="8696" t="s">
        <v>2064</v>
      </c>
      <c r="P44" s="8697"/>
      <c r="Q44" s="8698"/>
      <c r="R44" s="8696" t="s">
        <v>2065</v>
      </c>
      <c r="S44" s="8697"/>
      <c r="T44" s="8698"/>
      <c r="U44" s="8697" t="s">
        <v>2043</v>
      </c>
      <c r="V44" s="8697"/>
      <c r="W44" s="8697"/>
      <c r="X44" s="8697"/>
      <c r="Y44" s="8698"/>
    </row>
    <row r="45" spans="2:25" ht="66.75" customHeight="1" thickBot="1" x14ac:dyDescent="0.3">
      <c r="H45" s="8603"/>
      <c r="I45" s="4376" t="s">
        <v>1</v>
      </c>
      <c r="J45" s="4377" t="s">
        <v>2360</v>
      </c>
      <c r="K45" s="4378" t="s">
        <v>1703</v>
      </c>
      <c r="L45" s="4379" t="s">
        <v>119</v>
      </c>
      <c r="M45" s="4380" t="s">
        <v>2066</v>
      </c>
      <c r="N45" s="4381" t="s">
        <v>2067</v>
      </c>
      <c r="O45" s="4382" t="s">
        <v>1984</v>
      </c>
      <c r="P45" s="4383" t="s">
        <v>2068</v>
      </c>
      <c r="Q45" s="4384" t="s">
        <v>2069</v>
      </c>
      <c r="R45" s="4382" t="s">
        <v>1984</v>
      </c>
      <c r="S45" s="4383" t="s">
        <v>2068</v>
      </c>
      <c r="T45" s="4384" t="s">
        <v>2069</v>
      </c>
      <c r="U45" s="4385" t="s">
        <v>2044</v>
      </c>
      <c r="V45" s="4386" t="s">
        <v>2070</v>
      </c>
      <c r="W45" s="4386" t="s">
        <v>2046</v>
      </c>
      <c r="X45" s="4387" t="s">
        <v>2047</v>
      </c>
      <c r="Y45" s="4388" t="s">
        <v>2042</v>
      </c>
    </row>
    <row r="46" spans="2:25" ht="15.75" thickBot="1" x14ac:dyDescent="0.3">
      <c r="H46" s="518" t="s">
        <v>173</v>
      </c>
      <c r="I46" s="4389">
        <v>875</v>
      </c>
      <c r="J46" s="937">
        <v>721</v>
      </c>
      <c r="K46" s="346">
        <v>-17.600000000000009</v>
      </c>
      <c r="L46" s="4390">
        <v>1376</v>
      </c>
      <c r="M46" s="285">
        <v>1376</v>
      </c>
      <c r="N46" s="1967">
        <v>0</v>
      </c>
      <c r="O46" s="284">
        <v>0</v>
      </c>
      <c r="P46" s="285">
        <v>3</v>
      </c>
      <c r="Q46" s="343">
        <v>112</v>
      </c>
      <c r="R46" s="284">
        <v>0</v>
      </c>
      <c r="S46" s="285">
        <v>4</v>
      </c>
      <c r="T46" s="343">
        <v>47</v>
      </c>
      <c r="U46" s="863">
        <v>5</v>
      </c>
      <c r="V46" s="285">
        <v>93</v>
      </c>
      <c r="W46" s="285">
        <v>1113</v>
      </c>
      <c r="X46" s="285">
        <v>456</v>
      </c>
      <c r="Y46" s="343">
        <v>285</v>
      </c>
    </row>
    <row r="47" spans="2:25" x14ac:dyDescent="0.25">
      <c r="H47" s="353" t="s">
        <v>174</v>
      </c>
      <c r="I47" s="4391">
        <v>647</v>
      </c>
      <c r="J47" s="4392">
        <v>537</v>
      </c>
      <c r="K47" s="256">
        <v>-17.001545595054097</v>
      </c>
      <c r="L47" s="4393">
        <v>964</v>
      </c>
      <c r="M47" s="255">
        <v>963</v>
      </c>
      <c r="N47" s="4222">
        <v>1</v>
      </c>
      <c r="O47" s="4394">
        <v>0</v>
      </c>
      <c r="P47" s="255">
        <v>1</v>
      </c>
      <c r="Q47" s="4395">
        <v>56</v>
      </c>
      <c r="R47" s="255">
        <v>0</v>
      </c>
      <c r="S47" s="255">
        <v>1</v>
      </c>
      <c r="T47" s="4395">
        <v>24</v>
      </c>
      <c r="U47" s="4396">
        <v>2</v>
      </c>
      <c r="V47" s="255">
        <v>0</v>
      </c>
      <c r="W47" s="255">
        <v>631</v>
      </c>
      <c r="X47" s="255">
        <v>275</v>
      </c>
      <c r="Y47" s="4395">
        <v>219</v>
      </c>
    </row>
    <row r="48" spans="2:25" x14ac:dyDescent="0.25">
      <c r="H48" s="359" t="s">
        <v>175</v>
      </c>
      <c r="I48" s="4397">
        <v>408</v>
      </c>
      <c r="J48" s="4398">
        <v>390</v>
      </c>
      <c r="K48" s="263">
        <v>-4.4117647058823479</v>
      </c>
      <c r="L48" s="4399">
        <v>584</v>
      </c>
      <c r="M48" s="264">
        <v>582</v>
      </c>
      <c r="N48" s="4201">
        <v>2</v>
      </c>
      <c r="O48" s="4400">
        <v>0</v>
      </c>
      <c r="P48" s="264">
        <v>0</v>
      </c>
      <c r="Q48" s="4401">
        <v>47</v>
      </c>
      <c r="R48" s="264">
        <v>0</v>
      </c>
      <c r="S48" s="264">
        <v>0</v>
      </c>
      <c r="T48" s="4401">
        <v>16</v>
      </c>
      <c r="U48" s="4402">
        <v>0</v>
      </c>
      <c r="V48" s="264">
        <v>3</v>
      </c>
      <c r="W48" s="264">
        <v>293</v>
      </c>
      <c r="X48" s="264">
        <v>140</v>
      </c>
      <c r="Y48" s="4401">
        <v>298</v>
      </c>
    </row>
    <row r="49" spans="8:25" x14ac:dyDescent="0.25">
      <c r="H49" s="359" t="s">
        <v>176</v>
      </c>
      <c r="I49" s="4397">
        <v>278</v>
      </c>
      <c r="J49" s="4398">
        <v>136</v>
      </c>
      <c r="K49" s="263">
        <v>-51.079136690647481</v>
      </c>
      <c r="L49" s="4399">
        <v>259</v>
      </c>
      <c r="M49" s="264">
        <v>259</v>
      </c>
      <c r="N49" s="4201">
        <v>0</v>
      </c>
      <c r="O49" s="4400">
        <v>0</v>
      </c>
      <c r="P49" s="264">
        <v>0</v>
      </c>
      <c r="Q49" s="4401">
        <v>10</v>
      </c>
      <c r="R49" s="264">
        <v>0</v>
      </c>
      <c r="S49" s="264">
        <v>0</v>
      </c>
      <c r="T49" s="4401">
        <v>10</v>
      </c>
      <c r="U49" s="4402">
        <v>0</v>
      </c>
      <c r="V49" s="264">
        <v>1</v>
      </c>
      <c r="W49" s="264">
        <v>204</v>
      </c>
      <c r="X49" s="264">
        <v>92</v>
      </c>
      <c r="Y49" s="4401">
        <v>48</v>
      </c>
    </row>
    <row r="50" spans="8:25" ht="15.75" thickBot="1" x14ac:dyDescent="0.3">
      <c r="H50" s="373" t="s">
        <v>177</v>
      </c>
      <c r="I50" s="4403">
        <v>359</v>
      </c>
      <c r="J50" s="4404">
        <v>397</v>
      </c>
      <c r="K50" s="341">
        <v>10.584958217270184</v>
      </c>
      <c r="L50" s="4405">
        <v>603</v>
      </c>
      <c r="M50" s="651">
        <v>603</v>
      </c>
      <c r="N50" s="4224">
        <v>0</v>
      </c>
      <c r="O50" s="4406">
        <v>0</v>
      </c>
      <c r="P50" s="651">
        <v>0</v>
      </c>
      <c r="Q50" s="4407">
        <v>42</v>
      </c>
      <c r="R50" s="651">
        <v>0</v>
      </c>
      <c r="S50" s="651">
        <v>0</v>
      </c>
      <c r="T50" s="4407">
        <v>24</v>
      </c>
      <c r="U50" s="4408">
        <v>2</v>
      </c>
      <c r="V50" s="651">
        <v>0</v>
      </c>
      <c r="W50" s="651">
        <v>258</v>
      </c>
      <c r="X50" s="651">
        <v>60</v>
      </c>
      <c r="Y50" s="4407">
        <v>315</v>
      </c>
    </row>
    <row r="51" spans="8:25" x14ac:dyDescent="0.25">
      <c r="H51" s="372" t="s">
        <v>1119</v>
      </c>
      <c r="I51" s="4409">
        <v>136</v>
      </c>
      <c r="J51" s="4410">
        <v>158</v>
      </c>
      <c r="K51" s="355">
        <v>16.176470588235304</v>
      </c>
      <c r="L51" s="4411">
        <v>196</v>
      </c>
      <c r="M51" s="366">
        <v>196</v>
      </c>
      <c r="N51" s="4195">
        <v>0</v>
      </c>
      <c r="O51" s="4412">
        <v>0</v>
      </c>
      <c r="P51" s="366">
        <v>0</v>
      </c>
      <c r="Q51" s="4413">
        <v>32</v>
      </c>
      <c r="R51" s="366">
        <v>0</v>
      </c>
      <c r="S51" s="366">
        <v>0</v>
      </c>
      <c r="T51" s="4413">
        <v>11</v>
      </c>
      <c r="U51" s="4414">
        <v>0</v>
      </c>
      <c r="V51" s="366">
        <v>1</v>
      </c>
      <c r="W51" s="366">
        <v>153</v>
      </c>
      <c r="X51" s="366">
        <v>59</v>
      </c>
      <c r="Y51" s="4413">
        <v>90</v>
      </c>
    </row>
    <row r="52" spans="8:25" x14ac:dyDescent="0.25">
      <c r="H52" s="359" t="s">
        <v>179</v>
      </c>
      <c r="I52" s="4415">
        <v>136</v>
      </c>
      <c r="J52" s="4398">
        <v>90</v>
      </c>
      <c r="K52" s="263">
        <v>-33.82352941176471</v>
      </c>
      <c r="L52" s="4399">
        <v>192</v>
      </c>
      <c r="M52" s="264">
        <v>192</v>
      </c>
      <c r="N52" s="4201">
        <v>0</v>
      </c>
      <c r="O52" s="4400">
        <v>0</v>
      </c>
      <c r="P52" s="264">
        <v>0</v>
      </c>
      <c r="Q52" s="4401">
        <v>2</v>
      </c>
      <c r="R52" s="264">
        <v>0</v>
      </c>
      <c r="S52" s="264">
        <v>0</v>
      </c>
      <c r="T52" s="4401">
        <v>6</v>
      </c>
      <c r="U52" s="4402">
        <v>0</v>
      </c>
      <c r="V52" s="264">
        <v>0</v>
      </c>
      <c r="W52" s="264">
        <v>149</v>
      </c>
      <c r="X52" s="264">
        <v>55</v>
      </c>
      <c r="Y52" s="4401">
        <v>13</v>
      </c>
    </row>
    <row r="53" spans="8:25" x14ac:dyDescent="0.25">
      <c r="H53" s="359" t="s">
        <v>2071</v>
      </c>
      <c r="I53" s="4415">
        <v>81</v>
      </c>
      <c r="J53" s="4398">
        <v>105</v>
      </c>
      <c r="K53" s="263">
        <v>29.629629629629619</v>
      </c>
      <c r="L53" s="4399">
        <v>166</v>
      </c>
      <c r="M53" s="264">
        <v>166</v>
      </c>
      <c r="N53" s="4201">
        <v>0</v>
      </c>
      <c r="O53" s="4400">
        <v>0</v>
      </c>
      <c r="P53" s="264">
        <v>0</v>
      </c>
      <c r="Q53" s="4401">
        <v>7</v>
      </c>
      <c r="R53" s="264">
        <v>0</v>
      </c>
      <c r="S53" s="264">
        <v>0</v>
      </c>
      <c r="T53" s="4401">
        <v>2</v>
      </c>
      <c r="U53" s="4402">
        <v>0</v>
      </c>
      <c r="V53" s="264">
        <v>0</v>
      </c>
      <c r="W53" s="264">
        <v>105</v>
      </c>
      <c r="X53" s="264">
        <v>50</v>
      </c>
      <c r="Y53" s="4401">
        <v>59</v>
      </c>
    </row>
    <row r="54" spans="8:25" x14ac:dyDescent="0.25">
      <c r="H54" s="359" t="s">
        <v>181</v>
      </c>
      <c r="I54" s="4415">
        <v>152</v>
      </c>
      <c r="J54" s="4398">
        <v>160</v>
      </c>
      <c r="K54" s="263">
        <v>5.2631578947368354</v>
      </c>
      <c r="L54" s="4399">
        <v>280</v>
      </c>
      <c r="M54" s="264">
        <v>280</v>
      </c>
      <c r="N54" s="4201">
        <v>0</v>
      </c>
      <c r="O54" s="4400">
        <v>0</v>
      </c>
      <c r="P54" s="264">
        <v>0</v>
      </c>
      <c r="Q54" s="4401">
        <v>14</v>
      </c>
      <c r="R54" s="264">
        <v>0</v>
      </c>
      <c r="S54" s="264">
        <v>0</v>
      </c>
      <c r="T54" s="4401">
        <v>2</v>
      </c>
      <c r="U54" s="4402">
        <v>0</v>
      </c>
      <c r="V54" s="264">
        <v>8</v>
      </c>
      <c r="W54" s="264">
        <v>176</v>
      </c>
      <c r="X54" s="264">
        <v>62</v>
      </c>
      <c r="Y54" s="4401">
        <v>87</v>
      </c>
    </row>
    <row r="55" spans="8:25" x14ac:dyDescent="0.25">
      <c r="H55" s="359" t="s">
        <v>1120</v>
      </c>
      <c r="I55" s="4415">
        <v>156</v>
      </c>
      <c r="J55" s="4398">
        <v>235</v>
      </c>
      <c r="K55" s="263">
        <v>50.641025641025635</v>
      </c>
      <c r="L55" s="4399">
        <v>326</v>
      </c>
      <c r="M55" s="264">
        <v>326</v>
      </c>
      <c r="N55" s="4201">
        <v>0</v>
      </c>
      <c r="O55" s="4400">
        <v>0</v>
      </c>
      <c r="P55" s="264">
        <v>0</v>
      </c>
      <c r="Q55" s="4401">
        <v>8</v>
      </c>
      <c r="R55" s="264">
        <v>0</v>
      </c>
      <c r="S55" s="264">
        <v>0</v>
      </c>
      <c r="T55" s="4401">
        <v>6</v>
      </c>
      <c r="U55" s="4402">
        <v>2</v>
      </c>
      <c r="V55" s="264">
        <v>1</v>
      </c>
      <c r="W55" s="264">
        <v>122</v>
      </c>
      <c r="X55" s="264">
        <v>53</v>
      </c>
      <c r="Y55" s="4401">
        <v>194</v>
      </c>
    </row>
    <row r="56" spans="8:25" ht="15.75" thickBot="1" x14ac:dyDescent="0.3">
      <c r="H56" s="902" t="s">
        <v>183</v>
      </c>
      <c r="I56" s="4416">
        <v>139</v>
      </c>
      <c r="J56" s="4417">
        <v>101</v>
      </c>
      <c r="K56" s="367">
        <v>-27.338129496402871</v>
      </c>
      <c r="L56" s="4418">
        <v>216</v>
      </c>
      <c r="M56" s="785">
        <v>216</v>
      </c>
      <c r="N56" s="4206">
        <v>0</v>
      </c>
      <c r="O56" s="4419">
        <v>0</v>
      </c>
      <c r="P56" s="785">
        <v>0</v>
      </c>
      <c r="Q56" s="4420">
        <v>18</v>
      </c>
      <c r="R56" s="785">
        <v>0</v>
      </c>
      <c r="S56" s="785">
        <v>0</v>
      </c>
      <c r="T56" s="4420">
        <v>13</v>
      </c>
      <c r="U56" s="4421">
        <v>0</v>
      </c>
      <c r="V56" s="785">
        <v>0</v>
      </c>
      <c r="W56" s="785">
        <v>163</v>
      </c>
      <c r="X56" s="785">
        <v>79</v>
      </c>
      <c r="Y56" s="4420">
        <v>13</v>
      </c>
    </row>
    <row r="57" spans="8:25" x14ac:dyDescent="0.25">
      <c r="H57" s="353" t="s">
        <v>1121</v>
      </c>
      <c r="I57" s="4391">
        <v>55</v>
      </c>
      <c r="J57" s="4392">
        <v>41</v>
      </c>
      <c r="K57" s="256">
        <v>-25.454545454545453</v>
      </c>
      <c r="L57" s="4393">
        <v>88</v>
      </c>
      <c r="M57" s="255">
        <v>88</v>
      </c>
      <c r="N57" s="4222">
        <v>0</v>
      </c>
      <c r="O57" s="4394">
        <v>0</v>
      </c>
      <c r="P57" s="255">
        <v>0</v>
      </c>
      <c r="Q57" s="4395">
        <v>3</v>
      </c>
      <c r="R57" s="255">
        <v>0</v>
      </c>
      <c r="S57" s="255">
        <v>0</v>
      </c>
      <c r="T57" s="4395">
        <v>7</v>
      </c>
      <c r="U57" s="4396">
        <v>0</v>
      </c>
      <c r="V57" s="255">
        <v>0</v>
      </c>
      <c r="W57" s="255">
        <v>84</v>
      </c>
      <c r="X57" s="255">
        <v>39</v>
      </c>
      <c r="Y57" s="4395">
        <v>3</v>
      </c>
    </row>
    <row r="58" spans="8:25" x14ac:dyDescent="0.25">
      <c r="H58" s="359" t="s">
        <v>185</v>
      </c>
      <c r="I58" s="4397">
        <v>65</v>
      </c>
      <c r="J58" s="4398">
        <v>48</v>
      </c>
      <c r="K58" s="263">
        <v>-26.153846153846146</v>
      </c>
      <c r="L58" s="4399">
        <v>105</v>
      </c>
      <c r="M58" s="264">
        <v>105</v>
      </c>
      <c r="N58" s="4201">
        <v>0</v>
      </c>
      <c r="O58" s="4400">
        <v>0</v>
      </c>
      <c r="P58" s="264">
        <v>0</v>
      </c>
      <c r="Q58" s="4401">
        <v>9</v>
      </c>
      <c r="R58" s="264">
        <v>0</v>
      </c>
      <c r="S58" s="264">
        <v>1</v>
      </c>
      <c r="T58" s="4401">
        <v>8</v>
      </c>
      <c r="U58" s="4402">
        <v>0</v>
      </c>
      <c r="V58" s="264">
        <v>0</v>
      </c>
      <c r="W58" s="264">
        <v>87</v>
      </c>
      <c r="X58" s="264">
        <v>20</v>
      </c>
      <c r="Y58" s="4401">
        <v>8</v>
      </c>
    </row>
    <row r="59" spans="8:25" x14ac:dyDescent="0.25">
      <c r="H59" s="359" t="s">
        <v>1122</v>
      </c>
      <c r="I59" s="4397">
        <v>76</v>
      </c>
      <c r="J59" s="4398">
        <v>42</v>
      </c>
      <c r="K59" s="263">
        <v>-44.73684210526315</v>
      </c>
      <c r="L59" s="4399">
        <v>92</v>
      </c>
      <c r="M59" s="264">
        <v>92</v>
      </c>
      <c r="N59" s="4201">
        <v>0</v>
      </c>
      <c r="O59" s="4400">
        <v>0</v>
      </c>
      <c r="P59" s="264">
        <v>0</v>
      </c>
      <c r="Q59" s="4401">
        <v>4</v>
      </c>
      <c r="R59" s="264">
        <v>0</v>
      </c>
      <c r="S59" s="264">
        <v>0</v>
      </c>
      <c r="T59" s="4401">
        <v>2</v>
      </c>
      <c r="U59" s="4402">
        <v>0</v>
      </c>
      <c r="V59" s="264">
        <v>0</v>
      </c>
      <c r="W59" s="264">
        <v>74</v>
      </c>
      <c r="X59" s="264">
        <v>22</v>
      </c>
      <c r="Y59" s="4401">
        <v>7</v>
      </c>
    </row>
    <row r="60" spans="8:25" x14ac:dyDescent="0.25">
      <c r="H60" s="359" t="s">
        <v>187</v>
      </c>
      <c r="I60" s="4397">
        <v>48</v>
      </c>
      <c r="J60" s="4398">
        <v>55</v>
      </c>
      <c r="K60" s="263">
        <v>14.583333333333329</v>
      </c>
      <c r="L60" s="4399">
        <v>83</v>
      </c>
      <c r="M60" s="264">
        <v>83</v>
      </c>
      <c r="N60" s="4201">
        <v>0</v>
      </c>
      <c r="O60" s="4400">
        <v>0</v>
      </c>
      <c r="P60" s="264">
        <v>0</v>
      </c>
      <c r="Q60" s="4401">
        <v>7</v>
      </c>
      <c r="R60" s="264">
        <v>0</v>
      </c>
      <c r="S60" s="264">
        <v>0</v>
      </c>
      <c r="T60" s="4401">
        <v>2</v>
      </c>
      <c r="U60" s="4402">
        <v>2</v>
      </c>
      <c r="V60" s="264">
        <v>0</v>
      </c>
      <c r="W60" s="264">
        <v>59</v>
      </c>
      <c r="X60" s="264">
        <v>26</v>
      </c>
      <c r="Y60" s="4401">
        <v>26</v>
      </c>
    </row>
    <row r="61" spans="8:25" x14ac:dyDescent="0.25">
      <c r="H61" s="359" t="s">
        <v>188</v>
      </c>
      <c r="I61" s="4397">
        <v>61</v>
      </c>
      <c r="J61" s="4398">
        <v>31</v>
      </c>
      <c r="K61" s="263">
        <v>-49.180327868852459</v>
      </c>
      <c r="L61" s="4399">
        <v>57</v>
      </c>
      <c r="M61" s="264">
        <v>57</v>
      </c>
      <c r="N61" s="4201">
        <v>0</v>
      </c>
      <c r="O61" s="4400">
        <v>0</v>
      </c>
      <c r="P61" s="264">
        <v>0</v>
      </c>
      <c r="Q61" s="4401">
        <v>5</v>
      </c>
      <c r="R61" s="264">
        <v>0</v>
      </c>
      <c r="S61" s="264">
        <v>0</v>
      </c>
      <c r="T61" s="4401">
        <v>8</v>
      </c>
      <c r="U61" s="4402">
        <v>0</v>
      </c>
      <c r="V61" s="264">
        <v>0</v>
      </c>
      <c r="W61" s="264">
        <v>46</v>
      </c>
      <c r="X61" s="264">
        <v>17</v>
      </c>
      <c r="Y61" s="4401">
        <v>14</v>
      </c>
    </row>
    <row r="62" spans="8:25" x14ac:dyDescent="0.25">
      <c r="H62" s="359" t="s">
        <v>189</v>
      </c>
      <c r="I62" s="4397">
        <v>260</v>
      </c>
      <c r="J62" s="4398">
        <v>101</v>
      </c>
      <c r="K62" s="263">
        <v>-61.153846153846153</v>
      </c>
      <c r="L62" s="4399">
        <v>230</v>
      </c>
      <c r="M62" s="264">
        <v>230</v>
      </c>
      <c r="N62" s="4201">
        <v>0</v>
      </c>
      <c r="O62" s="4400">
        <v>0</v>
      </c>
      <c r="P62" s="264">
        <v>0</v>
      </c>
      <c r="Q62" s="4401">
        <v>17</v>
      </c>
      <c r="R62" s="264">
        <v>0</v>
      </c>
      <c r="S62" s="264">
        <v>0</v>
      </c>
      <c r="T62" s="4401">
        <v>1</v>
      </c>
      <c r="U62" s="4402">
        <v>0</v>
      </c>
      <c r="V62" s="264">
        <v>1</v>
      </c>
      <c r="W62" s="264">
        <v>184</v>
      </c>
      <c r="X62" s="264">
        <v>89</v>
      </c>
      <c r="Y62" s="4401">
        <v>41</v>
      </c>
    </row>
    <row r="63" spans="8:25" x14ac:dyDescent="0.25">
      <c r="H63" s="359" t="s">
        <v>190</v>
      </c>
      <c r="I63" s="4397">
        <v>64</v>
      </c>
      <c r="J63" s="4398">
        <v>49</v>
      </c>
      <c r="K63" s="263">
        <v>-23.4375</v>
      </c>
      <c r="L63" s="4399">
        <v>79</v>
      </c>
      <c r="M63" s="264">
        <v>79</v>
      </c>
      <c r="N63" s="4201">
        <v>0</v>
      </c>
      <c r="O63" s="4400">
        <v>0</v>
      </c>
      <c r="P63" s="264">
        <v>0</v>
      </c>
      <c r="Q63" s="4401">
        <v>3</v>
      </c>
      <c r="R63" s="264">
        <v>0</v>
      </c>
      <c r="S63" s="264">
        <v>0</v>
      </c>
      <c r="T63" s="4401">
        <v>2</v>
      </c>
      <c r="U63" s="4402">
        <v>0</v>
      </c>
      <c r="V63" s="264">
        <v>0</v>
      </c>
      <c r="W63" s="264">
        <v>43</v>
      </c>
      <c r="X63" s="264">
        <v>20</v>
      </c>
      <c r="Y63" s="4401">
        <v>34</v>
      </c>
    </row>
    <row r="64" spans="8:25" x14ac:dyDescent="0.25">
      <c r="H64" s="359" t="s">
        <v>191</v>
      </c>
      <c r="I64" s="4397">
        <v>143</v>
      </c>
      <c r="J64" s="4398">
        <v>123</v>
      </c>
      <c r="K64" s="263">
        <v>-13.986013986013987</v>
      </c>
      <c r="L64" s="4399">
        <v>189</v>
      </c>
      <c r="M64" s="264">
        <v>189</v>
      </c>
      <c r="N64" s="4201">
        <v>0</v>
      </c>
      <c r="O64" s="4400">
        <v>0</v>
      </c>
      <c r="P64" s="264">
        <v>0</v>
      </c>
      <c r="Q64" s="4401">
        <v>14</v>
      </c>
      <c r="R64" s="264">
        <v>0</v>
      </c>
      <c r="S64" s="264">
        <v>0</v>
      </c>
      <c r="T64" s="4401">
        <v>9</v>
      </c>
      <c r="U64" s="4402">
        <v>0</v>
      </c>
      <c r="V64" s="264">
        <v>1</v>
      </c>
      <c r="W64" s="264">
        <v>124</v>
      </c>
      <c r="X64" s="264">
        <v>58</v>
      </c>
      <c r="Y64" s="4401">
        <v>76</v>
      </c>
    </row>
    <row r="65" spans="8:25" x14ac:dyDescent="0.25">
      <c r="H65" s="902" t="s">
        <v>1147</v>
      </c>
      <c r="I65" s="4403">
        <v>110</v>
      </c>
      <c r="J65" s="4404">
        <v>106</v>
      </c>
      <c r="K65" s="341">
        <v>-3.6363636363636402</v>
      </c>
      <c r="L65" s="4405">
        <v>160</v>
      </c>
      <c r="M65" s="651">
        <v>160</v>
      </c>
      <c r="N65" s="4224">
        <v>0</v>
      </c>
      <c r="O65" s="4406">
        <v>0</v>
      </c>
      <c r="P65" s="651">
        <v>0</v>
      </c>
      <c r="Q65" s="4407">
        <v>8</v>
      </c>
      <c r="R65" s="651">
        <v>0</v>
      </c>
      <c r="S65" s="651">
        <v>0</v>
      </c>
      <c r="T65" s="4407">
        <v>3</v>
      </c>
      <c r="U65" s="4408">
        <v>1</v>
      </c>
      <c r="V65" s="651">
        <v>0</v>
      </c>
      <c r="W65" s="651">
        <v>94</v>
      </c>
      <c r="X65" s="651">
        <v>40</v>
      </c>
      <c r="Y65" s="4407">
        <v>64</v>
      </c>
    </row>
    <row r="66" spans="8:25" ht="15.75" thickBot="1" x14ac:dyDescent="0.3">
      <c r="H66" s="373" t="s">
        <v>2018</v>
      </c>
      <c r="I66" s="4220">
        <v>11</v>
      </c>
      <c r="J66" s="785">
        <v>8</v>
      </c>
      <c r="K66" s="341">
        <v>-27.272727272727266</v>
      </c>
      <c r="L66" s="4405">
        <v>14</v>
      </c>
      <c r="M66" s="785">
        <v>14</v>
      </c>
      <c r="N66" s="4206">
        <v>0</v>
      </c>
      <c r="O66" s="4419">
        <v>0</v>
      </c>
      <c r="P66" s="785">
        <v>0</v>
      </c>
      <c r="Q66" s="4420">
        <v>3</v>
      </c>
      <c r="R66" s="785">
        <v>0</v>
      </c>
      <c r="S66" s="785">
        <v>0</v>
      </c>
      <c r="T66" s="4420">
        <v>3</v>
      </c>
      <c r="U66" s="4421">
        <v>0</v>
      </c>
      <c r="V66" s="785">
        <v>0</v>
      </c>
      <c r="W66" s="785">
        <v>11</v>
      </c>
      <c r="X66" s="785">
        <v>8</v>
      </c>
      <c r="Y66" s="4420">
        <v>1</v>
      </c>
    </row>
    <row r="67" spans="8:25" ht="15.75" thickBot="1" x14ac:dyDescent="0.3">
      <c r="H67" s="4422" t="s">
        <v>14</v>
      </c>
      <c r="I67" s="863">
        <v>4260</v>
      </c>
      <c r="J67" s="1967">
        <v>3634</v>
      </c>
      <c r="K67" s="305">
        <v>-14.694835680751169</v>
      </c>
      <c r="L67" s="4423">
        <v>6259</v>
      </c>
      <c r="M67" s="285">
        <v>6256</v>
      </c>
      <c r="N67" s="1967">
        <v>3</v>
      </c>
      <c r="O67" s="284">
        <v>0</v>
      </c>
      <c r="P67" s="285">
        <v>4</v>
      </c>
      <c r="Q67" s="343">
        <v>421</v>
      </c>
      <c r="R67" s="284">
        <v>0</v>
      </c>
      <c r="S67" s="285">
        <v>6</v>
      </c>
      <c r="T67" s="343">
        <v>206</v>
      </c>
      <c r="U67" s="863">
        <v>14</v>
      </c>
      <c r="V67" s="285">
        <v>109</v>
      </c>
      <c r="W67" s="285">
        <v>4173</v>
      </c>
      <c r="X67" s="1967">
        <v>1720</v>
      </c>
      <c r="Y67" s="343">
        <v>1895</v>
      </c>
    </row>
  </sheetData>
  <mergeCells count="17">
    <mergeCell ref="H44:H45"/>
    <mergeCell ref="B4:C5"/>
    <mergeCell ref="D4:F4"/>
    <mergeCell ref="B6:C6"/>
    <mergeCell ref="B7:B9"/>
    <mergeCell ref="B10:B22"/>
    <mergeCell ref="B23:B28"/>
    <mergeCell ref="B29:B30"/>
    <mergeCell ref="B31:B32"/>
    <mergeCell ref="B33:B35"/>
    <mergeCell ref="B36:B38"/>
    <mergeCell ref="B39:B40"/>
    <mergeCell ref="I44:K44"/>
    <mergeCell ref="L44:N44"/>
    <mergeCell ref="O44:Q44"/>
    <mergeCell ref="R44:T44"/>
    <mergeCell ref="U44:Y4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1"/>
  <sheetViews>
    <sheetView showZeros="0" zoomScale="115" zoomScaleNormal="115" workbookViewId="0"/>
  </sheetViews>
  <sheetFormatPr defaultColWidth="9.140625" defaultRowHeight="12.75" x14ac:dyDescent="0.2"/>
  <cols>
    <col min="1" max="1" width="9.140625" style="4424"/>
    <col min="2" max="2" width="24.85546875" style="4424" bestFit="1" customWidth="1"/>
    <col min="3" max="23" width="5.7109375" style="4424" customWidth="1"/>
    <col min="24" max="16384" width="9.140625" style="4424"/>
  </cols>
  <sheetData>
    <row r="1" spans="2:23" ht="15" x14ac:dyDescent="0.25">
      <c r="B1" s="431" t="s">
        <v>2072</v>
      </c>
    </row>
    <row r="2" spans="2:23" ht="15" x14ac:dyDescent="0.25">
      <c r="B2" s="431" t="s">
        <v>2618</v>
      </c>
      <c r="C2" s="5617"/>
      <c r="D2" s="5617"/>
      <c r="E2" s="5617"/>
      <c r="F2" s="5617"/>
      <c r="G2" s="5617"/>
      <c r="H2" s="5617"/>
      <c r="I2" s="5617"/>
      <c r="J2" s="5617"/>
      <c r="K2" s="5617"/>
      <c r="L2" s="5617"/>
      <c r="M2" s="5617"/>
      <c r="N2" s="5617"/>
      <c r="O2" s="5617"/>
      <c r="P2" s="5617"/>
    </row>
    <row r="3" spans="2:23" ht="13.5" thickBot="1" x14ac:dyDescent="0.25">
      <c r="B3" s="4425"/>
    </row>
    <row r="4" spans="2:23" ht="24.6" customHeight="1" thickBot="1" x14ac:dyDescent="0.25">
      <c r="B4" s="8719" t="s">
        <v>199</v>
      </c>
      <c r="C4" s="8722" t="s">
        <v>2073</v>
      </c>
      <c r="D4" s="8723"/>
      <c r="E4" s="8723"/>
      <c r="F4" s="8723"/>
      <c r="G4" s="8723"/>
      <c r="H4" s="8724"/>
      <c r="I4" s="8725" t="s">
        <v>2074</v>
      </c>
      <c r="J4" s="8726"/>
      <c r="K4" s="8726"/>
      <c r="L4" s="8726"/>
      <c r="M4" s="8726"/>
      <c r="N4" s="8726"/>
      <c r="O4" s="8726"/>
      <c r="P4" s="8726"/>
      <c r="Q4" s="8726"/>
      <c r="R4" s="8726"/>
      <c r="S4" s="8726"/>
      <c r="T4" s="8726"/>
      <c r="U4" s="8726"/>
      <c r="V4" s="8726"/>
      <c r="W4" s="8727"/>
    </row>
    <row r="5" spans="2:23" ht="30" customHeight="1" x14ac:dyDescent="0.2">
      <c r="B5" s="8720"/>
      <c r="C5" s="8728" t="s">
        <v>2075</v>
      </c>
      <c r="D5" s="8729"/>
      <c r="E5" s="8730"/>
      <c r="F5" s="8734" t="s">
        <v>2076</v>
      </c>
      <c r="G5" s="8735"/>
      <c r="H5" s="8736"/>
      <c r="I5" s="8740" t="s">
        <v>2077</v>
      </c>
      <c r="J5" s="8741"/>
      <c r="K5" s="8741"/>
      <c r="L5" s="8741"/>
      <c r="M5" s="8742"/>
      <c r="N5" s="8734" t="s">
        <v>2078</v>
      </c>
      <c r="O5" s="8735"/>
      <c r="P5" s="8735"/>
      <c r="Q5" s="8735"/>
      <c r="R5" s="8736"/>
      <c r="S5" s="8746" t="s">
        <v>2079</v>
      </c>
      <c r="T5" s="8747"/>
      <c r="U5" s="8747"/>
      <c r="V5" s="8747"/>
      <c r="W5" s="8748"/>
    </row>
    <row r="6" spans="2:23" x14ac:dyDescent="0.2">
      <c r="B6" s="8720"/>
      <c r="C6" s="8731"/>
      <c r="D6" s="8732"/>
      <c r="E6" s="8733"/>
      <c r="F6" s="8737"/>
      <c r="G6" s="8738"/>
      <c r="H6" s="8739"/>
      <c r="I6" s="8743"/>
      <c r="J6" s="8744"/>
      <c r="K6" s="8744"/>
      <c r="L6" s="8744"/>
      <c r="M6" s="8745"/>
      <c r="N6" s="8737"/>
      <c r="O6" s="8738"/>
      <c r="P6" s="8738"/>
      <c r="Q6" s="8738"/>
      <c r="R6" s="8739"/>
      <c r="S6" s="8749"/>
      <c r="T6" s="8750"/>
      <c r="U6" s="8750"/>
      <c r="V6" s="8750"/>
      <c r="W6" s="8751"/>
    </row>
    <row r="7" spans="2:23" ht="118.5" customHeight="1" thickBot="1" x14ac:dyDescent="0.25">
      <c r="B7" s="8721"/>
      <c r="C7" s="4426" t="s">
        <v>2080</v>
      </c>
      <c r="D7" s="4427" t="s">
        <v>2081</v>
      </c>
      <c r="E7" s="4428" t="s">
        <v>2050</v>
      </c>
      <c r="F7" s="4429" t="s">
        <v>2077</v>
      </c>
      <c r="G7" s="4427" t="s">
        <v>2082</v>
      </c>
      <c r="H7" s="4428" t="s">
        <v>2053</v>
      </c>
      <c r="I7" s="4430" t="s">
        <v>2083</v>
      </c>
      <c r="J7" s="4431" t="s">
        <v>2084</v>
      </c>
      <c r="K7" s="4427" t="s">
        <v>2085</v>
      </c>
      <c r="L7" s="4431" t="s">
        <v>2086</v>
      </c>
      <c r="M7" s="4432" t="s">
        <v>2050</v>
      </c>
      <c r="N7" s="4430" t="s">
        <v>2083</v>
      </c>
      <c r="O7" s="4431" t="s">
        <v>2084</v>
      </c>
      <c r="P7" s="4427" t="s">
        <v>2085</v>
      </c>
      <c r="Q7" s="4431" t="s">
        <v>2086</v>
      </c>
      <c r="R7" s="4432" t="s">
        <v>2050</v>
      </c>
      <c r="S7" s="4433" t="s">
        <v>2083</v>
      </c>
      <c r="T7" s="4431" t="s">
        <v>2084</v>
      </c>
      <c r="U7" s="4427" t="s">
        <v>2085</v>
      </c>
      <c r="V7" s="4431" t="s">
        <v>2086</v>
      </c>
      <c r="W7" s="4432" t="s">
        <v>2087</v>
      </c>
    </row>
    <row r="8" spans="2:23" x14ac:dyDescent="0.2">
      <c r="B8" s="4434" t="s">
        <v>2088</v>
      </c>
      <c r="C8" s="4435">
        <v>344</v>
      </c>
      <c r="D8" s="4435">
        <v>71</v>
      </c>
      <c r="E8" s="4436">
        <v>415</v>
      </c>
      <c r="F8" s="4437">
        <v>43</v>
      </c>
      <c r="G8" s="4435">
        <v>27</v>
      </c>
      <c r="H8" s="4436">
        <v>70</v>
      </c>
      <c r="I8" s="4437">
        <v>9</v>
      </c>
      <c r="J8" s="4435">
        <v>208</v>
      </c>
      <c r="K8" s="4435">
        <v>14</v>
      </c>
      <c r="L8" s="4435">
        <v>70</v>
      </c>
      <c r="M8" s="4438">
        <v>301</v>
      </c>
      <c r="N8" s="4435">
        <v>1</v>
      </c>
      <c r="O8" s="4435">
        <v>29</v>
      </c>
      <c r="P8" s="4435">
        <v>4</v>
      </c>
      <c r="Q8" s="4435">
        <v>10</v>
      </c>
      <c r="R8" s="4439">
        <v>44</v>
      </c>
      <c r="S8" s="4440">
        <v>10</v>
      </c>
      <c r="T8" s="4441">
        <v>237</v>
      </c>
      <c r="U8" s="4441">
        <v>18</v>
      </c>
      <c r="V8" s="4441">
        <v>80</v>
      </c>
      <c r="W8" s="4442">
        <v>345</v>
      </c>
    </row>
    <row r="9" spans="2:23" x14ac:dyDescent="0.2">
      <c r="B9" s="4443" t="s">
        <v>2089</v>
      </c>
      <c r="C9" s="4435">
        <v>43</v>
      </c>
      <c r="D9" s="4444">
        <v>5</v>
      </c>
      <c r="E9" s="4438">
        <v>48</v>
      </c>
      <c r="F9" s="4445">
        <v>6</v>
      </c>
      <c r="G9" s="4444">
        <v>4</v>
      </c>
      <c r="H9" s="4438">
        <v>10</v>
      </c>
      <c r="I9" s="4445">
        <v>1</v>
      </c>
      <c r="J9" s="4444">
        <v>8</v>
      </c>
      <c r="K9" s="4444">
        <v>9</v>
      </c>
      <c r="L9" s="4444">
        <v>19</v>
      </c>
      <c r="M9" s="4438">
        <v>37</v>
      </c>
      <c r="N9" s="4444">
        <v>1</v>
      </c>
      <c r="O9" s="4444">
        <v>0</v>
      </c>
      <c r="P9" s="4444">
        <v>0</v>
      </c>
      <c r="Q9" s="4444">
        <v>0</v>
      </c>
      <c r="R9" s="4446">
        <v>1</v>
      </c>
      <c r="S9" s="4445">
        <v>2</v>
      </c>
      <c r="T9" s="4444">
        <v>8</v>
      </c>
      <c r="U9" s="4444">
        <v>9</v>
      </c>
      <c r="V9" s="4444">
        <v>19</v>
      </c>
      <c r="W9" s="4438">
        <v>38</v>
      </c>
    </row>
    <row r="10" spans="2:23" x14ac:dyDescent="0.2">
      <c r="B10" s="4443" t="s">
        <v>2090</v>
      </c>
      <c r="C10" s="4435">
        <v>58</v>
      </c>
      <c r="D10" s="4444">
        <v>5</v>
      </c>
      <c r="E10" s="4438">
        <v>63</v>
      </c>
      <c r="F10" s="4445">
        <v>4</v>
      </c>
      <c r="G10" s="4444">
        <v>0</v>
      </c>
      <c r="H10" s="4438">
        <v>4</v>
      </c>
      <c r="I10" s="4445">
        <v>0</v>
      </c>
      <c r="J10" s="4444">
        <v>21</v>
      </c>
      <c r="K10" s="4444">
        <v>4</v>
      </c>
      <c r="L10" s="4444">
        <v>29</v>
      </c>
      <c r="M10" s="4438">
        <v>54</v>
      </c>
      <c r="N10" s="4444">
        <v>0</v>
      </c>
      <c r="O10" s="4444">
        <v>2</v>
      </c>
      <c r="P10" s="4444">
        <v>1</v>
      </c>
      <c r="Q10" s="4444">
        <v>2</v>
      </c>
      <c r="R10" s="4446">
        <v>5</v>
      </c>
      <c r="S10" s="4445">
        <v>0</v>
      </c>
      <c r="T10" s="4444">
        <v>23</v>
      </c>
      <c r="U10" s="4444">
        <v>5</v>
      </c>
      <c r="V10" s="4444">
        <v>31</v>
      </c>
      <c r="W10" s="4438">
        <v>59</v>
      </c>
    </row>
    <row r="11" spans="2:23" x14ac:dyDescent="0.2">
      <c r="B11" s="4443" t="s">
        <v>2091</v>
      </c>
      <c r="C11" s="4444">
        <v>53</v>
      </c>
      <c r="D11" s="4444">
        <v>8</v>
      </c>
      <c r="E11" s="4438">
        <v>61</v>
      </c>
      <c r="F11" s="4445">
        <v>2</v>
      </c>
      <c r="G11" s="4444">
        <v>2</v>
      </c>
      <c r="H11" s="4438">
        <v>4</v>
      </c>
      <c r="I11" s="4445">
        <v>0</v>
      </c>
      <c r="J11" s="4444">
        <v>39</v>
      </c>
      <c r="K11" s="4444">
        <v>6</v>
      </c>
      <c r="L11" s="4444">
        <v>6</v>
      </c>
      <c r="M11" s="4438">
        <v>51</v>
      </c>
      <c r="N11" s="4444">
        <v>0</v>
      </c>
      <c r="O11" s="4444">
        <v>5</v>
      </c>
      <c r="P11" s="4444">
        <v>0</v>
      </c>
      <c r="Q11" s="4444">
        <v>1</v>
      </c>
      <c r="R11" s="4446">
        <v>6</v>
      </c>
      <c r="S11" s="4445">
        <v>0</v>
      </c>
      <c r="T11" s="4444">
        <v>44</v>
      </c>
      <c r="U11" s="4444">
        <v>6</v>
      </c>
      <c r="V11" s="4444">
        <v>7</v>
      </c>
      <c r="W11" s="4438">
        <v>57</v>
      </c>
    </row>
    <row r="12" spans="2:23" x14ac:dyDescent="0.2">
      <c r="B12" s="4443" t="s">
        <v>2092</v>
      </c>
      <c r="C12" s="4444">
        <v>24</v>
      </c>
      <c r="D12" s="4444">
        <v>2</v>
      </c>
      <c r="E12" s="4438">
        <v>26</v>
      </c>
      <c r="F12" s="4445">
        <v>1</v>
      </c>
      <c r="G12" s="4444">
        <v>0</v>
      </c>
      <c r="H12" s="4438">
        <v>1</v>
      </c>
      <c r="I12" s="4445">
        <v>2</v>
      </c>
      <c r="J12" s="4444">
        <v>15</v>
      </c>
      <c r="K12" s="4444">
        <v>1</v>
      </c>
      <c r="L12" s="4444">
        <v>5</v>
      </c>
      <c r="M12" s="4438">
        <v>23</v>
      </c>
      <c r="N12" s="4444">
        <v>0</v>
      </c>
      <c r="O12" s="4444">
        <v>1</v>
      </c>
      <c r="P12" s="4444">
        <v>0</v>
      </c>
      <c r="Q12" s="4444">
        <v>1</v>
      </c>
      <c r="R12" s="4446">
        <v>2</v>
      </c>
      <c r="S12" s="4445">
        <v>2</v>
      </c>
      <c r="T12" s="4444">
        <v>16</v>
      </c>
      <c r="U12" s="4444">
        <v>1</v>
      </c>
      <c r="V12" s="4444">
        <v>6</v>
      </c>
      <c r="W12" s="4438">
        <v>25</v>
      </c>
    </row>
    <row r="13" spans="2:23" x14ac:dyDescent="0.2">
      <c r="B13" s="4443" t="s">
        <v>2093</v>
      </c>
      <c r="C13" s="4444">
        <v>24</v>
      </c>
      <c r="D13" s="4444">
        <v>6</v>
      </c>
      <c r="E13" s="4438">
        <v>30</v>
      </c>
      <c r="F13" s="4445">
        <v>1</v>
      </c>
      <c r="G13" s="4444">
        <v>1</v>
      </c>
      <c r="H13" s="4438">
        <v>2</v>
      </c>
      <c r="I13" s="4445">
        <v>1</v>
      </c>
      <c r="J13" s="4444">
        <v>17</v>
      </c>
      <c r="K13" s="4444">
        <v>2</v>
      </c>
      <c r="L13" s="4444">
        <v>3</v>
      </c>
      <c r="M13" s="4438">
        <v>23</v>
      </c>
      <c r="N13" s="4444">
        <v>1</v>
      </c>
      <c r="O13" s="4444">
        <v>4</v>
      </c>
      <c r="P13" s="4444">
        <v>0</v>
      </c>
      <c r="Q13" s="4444">
        <v>0</v>
      </c>
      <c r="R13" s="4446">
        <v>5</v>
      </c>
      <c r="S13" s="4445">
        <v>2</v>
      </c>
      <c r="T13" s="4444">
        <v>21</v>
      </c>
      <c r="U13" s="4444">
        <v>2</v>
      </c>
      <c r="V13" s="4444">
        <v>3</v>
      </c>
      <c r="W13" s="4438">
        <v>28</v>
      </c>
    </row>
    <row r="14" spans="2:23" x14ac:dyDescent="0.2">
      <c r="B14" s="4443" t="s">
        <v>2094</v>
      </c>
      <c r="C14" s="4444">
        <v>43</v>
      </c>
      <c r="D14" s="4444">
        <v>1</v>
      </c>
      <c r="E14" s="4438">
        <v>44</v>
      </c>
      <c r="F14" s="4445">
        <v>2</v>
      </c>
      <c r="G14" s="4444">
        <v>0</v>
      </c>
      <c r="H14" s="4438">
        <v>2</v>
      </c>
      <c r="I14" s="4445">
        <v>1</v>
      </c>
      <c r="J14" s="4444">
        <v>8</v>
      </c>
      <c r="K14" s="4444">
        <v>9</v>
      </c>
      <c r="L14" s="4444">
        <v>23</v>
      </c>
      <c r="M14" s="4438">
        <v>41</v>
      </c>
      <c r="N14" s="4444">
        <v>0</v>
      </c>
      <c r="O14" s="4444">
        <v>1</v>
      </c>
      <c r="P14" s="4444">
        <v>0</v>
      </c>
      <c r="Q14" s="4444">
        <v>0</v>
      </c>
      <c r="R14" s="4446">
        <v>1</v>
      </c>
      <c r="S14" s="4445">
        <v>1</v>
      </c>
      <c r="T14" s="4444">
        <v>9</v>
      </c>
      <c r="U14" s="4444">
        <v>9</v>
      </c>
      <c r="V14" s="4444">
        <v>23</v>
      </c>
      <c r="W14" s="4438">
        <v>42</v>
      </c>
    </row>
    <row r="15" spans="2:23" x14ac:dyDescent="0.2">
      <c r="B15" s="4443" t="s">
        <v>2095</v>
      </c>
      <c r="C15" s="4444">
        <v>248</v>
      </c>
      <c r="D15" s="4444">
        <v>25</v>
      </c>
      <c r="E15" s="4438">
        <v>273</v>
      </c>
      <c r="F15" s="4445">
        <v>23</v>
      </c>
      <c r="G15" s="4444">
        <v>10</v>
      </c>
      <c r="H15" s="4438">
        <v>33</v>
      </c>
      <c r="I15" s="4445">
        <v>5</v>
      </c>
      <c r="J15" s="4444">
        <v>97</v>
      </c>
      <c r="K15" s="4444">
        <v>21</v>
      </c>
      <c r="L15" s="4444">
        <v>102</v>
      </c>
      <c r="M15" s="4438">
        <v>225</v>
      </c>
      <c r="N15" s="4444">
        <v>1</v>
      </c>
      <c r="O15" s="4444">
        <v>7</v>
      </c>
      <c r="P15" s="4444">
        <v>3</v>
      </c>
      <c r="Q15" s="4444">
        <v>4</v>
      </c>
      <c r="R15" s="4446">
        <v>15</v>
      </c>
      <c r="S15" s="4445">
        <v>6</v>
      </c>
      <c r="T15" s="4444">
        <v>104</v>
      </c>
      <c r="U15" s="4444">
        <v>24</v>
      </c>
      <c r="V15" s="4444">
        <v>106</v>
      </c>
      <c r="W15" s="4438">
        <v>240</v>
      </c>
    </row>
    <row r="16" spans="2:23" x14ac:dyDescent="0.2">
      <c r="B16" s="4443" t="s">
        <v>2096</v>
      </c>
      <c r="C16" s="4444">
        <v>100</v>
      </c>
      <c r="D16" s="4444">
        <v>11</v>
      </c>
      <c r="E16" s="4438">
        <v>111</v>
      </c>
      <c r="F16" s="4445">
        <v>2</v>
      </c>
      <c r="G16" s="4444">
        <v>2</v>
      </c>
      <c r="H16" s="4438">
        <v>4</v>
      </c>
      <c r="I16" s="4445">
        <v>1</v>
      </c>
      <c r="J16" s="4444">
        <v>41</v>
      </c>
      <c r="K16" s="4444">
        <v>8</v>
      </c>
      <c r="L16" s="4444">
        <v>48</v>
      </c>
      <c r="M16" s="4438">
        <v>98</v>
      </c>
      <c r="N16" s="4444">
        <v>0</v>
      </c>
      <c r="O16" s="4444">
        <v>3</v>
      </c>
      <c r="P16" s="4444">
        <v>1</v>
      </c>
      <c r="Q16" s="4444">
        <v>5</v>
      </c>
      <c r="R16" s="4446">
        <v>9</v>
      </c>
      <c r="S16" s="4445">
        <v>1</v>
      </c>
      <c r="T16" s="4444">
        <v>44</v>
      </c>
      <c r="U16" s="4444">
        <v>9</v>
      </c>
      <c r="V16" s="4444">
        <v>53</v>
      </c>
      <c r="W16" s="4438">
        <v>107</v>
      </c>
    </row>
    <row r="17" spans="2:23" x14ac:dyDescent="0.2">
      <c r="B17" s="4443" t="s">
        <v>2097</v>
      </c>
      <c r="C17" s="4444">
        <v>56</v>
      </c>
      <c r="D17" s="4444">
        <v>5</v>
      </c>
      <c r="E17" s="4438">
        <v>61</v>
      </c>
      <c r="F17" s="4445">
        <v>2</v>
      </c>
      <c r="G17" s="4444">
        <v>1</v>
      </c>
      <c r="H17" s="4438">
        <v>3</v>
      </c>
      <c r="I17" s="4445">
        <v>2</v>
      </c>
      <c r="J17" s="4444">
        <v>46</v>
      </c>
      <c r="K17" s="4444">
        <v>4</v>
      </c>
      <c r="L17" s="4444">
        <v>2</v>
      </c>
      <c r="M17" s="4438">
        <v>54</v>
      </c>
      <c r="N17" s="4444">
        <v>1</v>
      </c>
      <c r="O17" s="4444">
        <v>2</v>
      </c>
      <c r="P17" s="4444">
        <v>1</v>
      </c>
      <c r="Q17" s="4444">
        <v>0</v>
      </c>
      <c r="R17" s="4446">
        <v>4</v>
      </c>
      <c r="S17" s="4445">
        <v>3</v>
      </c>
      <c r="T17" s="4444">
        <v>48</v>
      </c>
      <c r="U17" s="4444">
        <v>5</v>
      </c>
      <c r="V17" s="4444">
        <v>2</v>
      </c>
      <c r="W17" s="4438">
        <v>58</v>
      </c>
    </row>
    <row r="18" spans="2:23" x14ac:dyDescent="0.2">
      <c r="B18" s="4443" t="s">
        <v>2098</v>
      </c>
      <c r="C18" s="4444">
        <v>81</v>
      </c>
      <c r="D18" s="4444">
        <v>21</v>
      </c>
      <c r="E18" s="4438">
        <v>102</v>
      </c>
      <c r="F18" s="4445">
        <v>6</v>
      </c>
      <c r="G18" s="4444">
        <v>3</v>
      </c>
      <c r="H18" s="4438">
        <v>9</v>
      </c>
      <c r="I18" s="4445">
        <v>2</v>
      </c>
      <c r="J18" s="4444">
        <v>42</v>
      </c>
      <c r="K18" s="4444">
        <v>2</v>
      </c>
      <c r="L18" s="4444">
        <v>29</v>
      </c>
      <c r="M18" s="4438">
        <v>75</v>
      </c>
      <c r="N18" s="4444">
        <v>0</v>
      </c>
      <c r="O18" s="4444">
        <v>8</v>
      </c>
      <c r="P18" s="4444">
        <v>8</v>
      </c>
      <c r="Q18" s="4444">
        <v>2</v>
      </c>
      <c r="R18" s="4446">
        <v>18</v>
      </c>
      <c r="S18" s="4445">
        <v>2</v>
      </c>
      <c r="T18" s="4444">
        <v>50</v>
      </c>
      <c r="U18" s="4444">
        <v>10</v>
      </c>
      <c r="V18" s="4444">
        <v>31</v>
      </c>
      <c r="W18" s="4438">
        <v>93</v>
      </c>
    </row>
    <row r="19" spans="2:23" x14ac:dyDescent="0.2">
      <c r="B19" s="4443" t="s">
        <v>2099</v>
      </c>
      <c r="C19" s="4444">
        <v>146</v>
      </c>
      <c r="D19" s="4444">
        <v>19</v>
      </c>
      <c r="E19" s="4438">
        <v>165</v>
      </c>
      <c r="F19" s="4445">
        <v>3</v>
      </c>
      <c r="G19" s="4444">
        <v>2</v>
      </c>
      <c r="H19" s="4438">
        <v>5</v>
      </c>
      <c r="I19" s="4445">
        <v>14</v>
      </c>
      <c r="J19" s="4444">
        <v>82</v>
      </c>
      <c r="K19" s="4444">
        <v>18</v>
      </c>
      <c r="L19" s="4444">
        <v>29</v>
      </c>
      <c r="M19" s="4438">
        <v>143</v>
      </c>
      <c r="N19" s="4444">
        <v>3</v>
      </c>
      <c r="O19" s="4444">
        <v>11</v>
      </c>
      <c r="P19" s="4444">
        <v>3</v>
      </c>
      <c r="Q19" s="4444">
        <v>0</v>
      </c>
      <c r="R19" s="4446">
        <v>17</v>
      </c>
      <c r="S19" s="4445">
        <v>17</v>
      </c>
      <c r="T19" s="4444">
        <v>93</v>
      </c>
      <c r="U19" s="4444">
        <v>21</v>
      </c>
      <c r="V19" s="4444">
        <v>29</v>
      </c>
      <c r="W19" s="4438">
        <v>160</v>
      </c>
    </row>
    <row r="20" spans="2:23" x14ac:dyDescent="0.2">
      <c r="B20" s="4443" t="s">
        <v>2100</v>
      </c>
      <c r="C20" s="4444">
        <v>128</v>
      </c>
      <c r="D20" s="4444">
        <v>16</v>
      </c>
      <c r="E20" s="4438">
        <v>144</v>
      </c>
      <c r="F20" s="4445">
        <v>8</v>
      </c>
      <c r="G20" s="4444">
        <v>6</v>
      </c>
      <c r="H20" s="4438">
        <v>14</v>
      </c>
      <c r="I20" s="4445">
        <v>7</v>
      </c>
      <c r="J20" s="4444">
        <v>93</v>
      </c>
      <c r="K20" s="4444">
        <v>0</v>
      </c>
      <c r="L20" s="4444">
        <v>20</v>
      </c>
      <c r="M20" s="4438">
        <v>120</v>
      </c>
      <c r="N20" s="4444">
        <v>0</v>
      </c>
      <c r="O20" s="4444">
        <v>9</v>
      </c>
      <c r="P20" s="4444">
        <v>0</v>
      </c>
      <c r="Q20" s="4444">
        <v>1</v>
      </c>
      <c r="R20" s="4446">
        <v>10</v>
      </c>
      <c r="S20" s="4445">
        <v>7</v>
      </c>
      <c r="T20" s="4444">
        <v>102</v>
      </c>
      <c r="U20" s="4444">
        <v>0</v>
      </c>
      <c r="V20" s="4444">
        <v>21</v>
      </c>
      <c r="W20" s="4438">
        <v>130</v>
      </c>
    </row>
    <row r="21" spans="2:23" x14ac:dyDescent="0.2">
      <c r="B21" s="4443" t="s">
        <v>2101</v>
      </c>
      <c r="C21" s="4444">
        <v>99</v>
      </c>
      <c r="D21" s="4444">
        <v>19</v>
      </c>
      <c r="E21" s="4438">
        <v>118</v>
      </c>
      <c r="F21" s="4445">
        <v>7</v>
      </c>
      <c r="G21" s="4444">
        <v>8</v>
      </c>
      <c r="H21" s="4438">
        <v>15</v>
      </c>
      <c r="I21" s="4445">
        <v>1</v>
      </c>
      <c r="J21" s="4444">
        <v>52</v>
      </c>
      <c r="K21" s="4444">
        <v>5</v>
      </c>
      <c r="L21" s="4444">
        <v>34</v>
      </c>
      <c r="M21" s="4438">
        <v>92</v>
      </c>
      <c r="N21" s="4444">
        <v>1</v>
      </c>
      <c r="O21" s="4444">
        <v>5</v>
      </c>
      <c r="P21" s="4444">
        <v>3</v>
      </c>
      <c r="Q21" s="4444">
        <v>2</v>
      </c>
      <c r="R21" s="4446">
        <v>11</v>
      </c>
      <c r="S21" s="4445">
        <v>2</v>
      </c>
      <c r="T21" s="4444">
        <v>57</v>
      </c>
      <c r="U21" s="4444">
        <v>8</v>
      </c>
      <c r="V21" s="4444">
        <v>36</v>
      </c>
      <c r="W21" s="4438">
        <v>103</v>
      </c>
    </row>
    <row r="22" spans="2:23" x14ac:dyDescent="0.2">
      <c r="B22" s="4443" t="s">
        <v>2102</v>
      </c>
      <c r="C22" s="4444">
        <v>52</v>
      </c>
      <c r="D22" s="4444">
        <v>3</v>
      </c>
      <c r="E22" s="4438">
        <v>55</v>
      </c>
      <c r="F22" s="4445">
        <v>2</v>
      </c>
      <c r="G22" s="4444">
        <v>1</v>
      </c>
      <c r="H22" s="4438">
        <v>3</v>
      </c>
      <c r="I22" s="4445">
        <v>4</v>
      </c>
      <c r="J22" s="4444">
        <v>25</v>
      </c>
      <c r="K22" s="4444">
        <v>2</v>
      </c>
      <c r="L22" s="4444">
        <v>19</v>
      </c>
      <c r="M22" s="4438">
        <v>50</v>
      </c>
      <c r="N22" s="4444">
        <v>1</v>
      </c>
      <c r="O22" s="4444">
        <v>1</v>
      </c>
      <c r="P22" s="4444">
        <v>0</v>
      </c>
      <c r="Q22" s="4444">
        <v>0</v>
      </c>
      <c r="R22" s="4446">
        <v>2</v>
      </c>
      <c r="S22" s="4445">
        <v>5</v>
      </c>
      <c r="T22" s="4444">
        <v>26</v>
      </c>
      <c r="U22" s="4444">
        <v>2</v>
      </c>
      <c r="V22" s="4444">
        <v>19</v>
      </c>
      <c r="W22" s="4438">
        <v>52</v>
      </c>
    </row>
    <row r="23" spans="2:23" x14ac:dyDescent="0.2">
      <c r="B23" s="4443" t="s">
        <v>2103</v>
      </c>
      <c r="C23" s="4444">
        <v>65</v>
      </c>
      <c r="D23" s="4444">
        <v>10</v>
      </c>
      <c r="E23" s="4438">
        <v>75</v>
      </c>
      <c r="F23" s="4445">
        <v>5</v>
      </c>
      <c r="G23" s="4444">
        <v>2</v>
      </c>
      <c r="H23" s="4438">
        <v>7</v>
      </c>
      <c r="I23" s="4445">
        <v>1</v>
      </c>
      <c r="J23" s="4444">
        <v>47</v>
      </c>
      <c r="K23" s="4444">
        <v>2</v>
      </c>
      <c r="L23" s="4444">
        <v>10</v>
      </c>
      <c r="M23" s="4438">
        <v>60</v>
      </c>
      <c r="N23" s="4444">
        <v>1</v>
      </c>
      <c r="O23" s="4444">
        <v>5</v>
      </c>
      <c r="P23" s="4444">
        <v>2</v>
      </c>
      <c r="Q23" s="4444">
        <v>0</v>
      </c>
      <c r="R23" s="4446">
        <v>8</v>
      </c>
      <c r="S23" s="4445">
        <v>2</v>
      </c>
      <c r="T23" s="4444">
        <v>52</v>
      </c>
      <c r="U23" s="4444">
        <v>4</v>
      </c>
      <c r="V23" s="4444">
        <v>10</v>
      </c>
      <c r="W23" s="4438">
        <v>68</v>
      </c>
    </row>
    <row r="24" spans="2:23" x14ac:dyDescent="0.2">
      <c r="B24" s="4443" t="s">
        <v>2104</v>
      </c>
      <c r="C24" s="4444">
        <v>76</v>
      </c>
      <c r="D24" s="4444">
        <v>4</v>
      </c>
      <c r="E24" s="4438">
        <v>80</v>
      </c>
      <c r="F24" s="4445">
        <v>4</v>
      </c>
      <c r="G24" s="4444">
        <v>0</v>
      </c>
      <c r="H24" s="4438">
        <v>4</v>
      </c>
      <c r="I24" s="4445">
        <v>2</v>
      </c>
      <c r="J24" s="4444">
        <v>33</v>
      </c>
      <c r="K24" s="4444">
        <v>6</v>
      </c>
      <c r="L24" s="4444">
        <v>31</v>
      </c>
      <c r="M24" s="4438">
        <v>72</v>
      </c>
      <c r="N24" s="4444">
        <v>0</v>
      </c>
      <c r="O24" s="4444">
        <v>2</v>
      </c>
      <c r="P24" s="4444">
        <v>0</v>
      </c>
      <c r="Q24" s="4444">
        <v>2</v>
      </c>
      <c r="R24" s="4446">
        <v>4</v>
      </c>
      <c r="S24" s="4445">
        <v>2</v>
      </c>
      <c r="T24" s="4444">
        <v>35</v>
      </c>
      <c r="U24" s="4444">
        <v>6</v>
      </c>
      <c r="V24" s="4444">
        <v>33</v>
      </c>
      <c r="W24" s="4438">
        <v>76</v>
      </c>
    </row>
    <row r="25" spans="2:23" x14ac:dyDescent="0.2">
      <c r="B25" s="4443" t="s">
        <v>2105</v>
      </c>
      <c r="C25" s="4444">
        <v>23</v>
      </c>
      <c r="D25" s="4444">
        <v>3</v>
      </c>
      <c r="E25" s="4438">
        <v>26</v>
      </c>
      <c r="F25" s="4445">
        <v>0</v>
      </c>
      <c r="G25" s="4444">
        <v>1</v>
      </c>
      <c r="H25" s="4438">
        <v>1</v>
      </c>
      <c r="I25" s="4445">
        <v>2</v>
      </c>
      <c r="J25" s="4444">
        <v>16</v>
      </c>
      <c r="K25" s="4444">
        <v>2</v>
      </c>
      <c r="L25" s="4444">
        <v>3</v>
      </c>
      <c r="M25" s="4438">
        <v>23</v>
      </c>
      <c r="N25" s="4444">
        <v>0</v>
      </c>
      <c r="O25" s="4444">
        <v>2</v>
      </c>
      <c r="P25" s="4444">
        <v>0</v>
      </c>
      <c r="Q25" s="4444">
        <v>0</v>
      </c>
      <c r="R25" s="4446">
        <v>2</v>
      </c>
      <c r="S25" s="4445">
        <v>2</v>
      </c>
      <c r="T25" s="4444">
        <v>18</v>
      </c>
      <c r="U25" s="4444">
        <v>2</v>
      </c>
      <c r="V25" s="4444">
        <v>3</v>
      </c>
      <c r="W25" s="4438">
        <v>25</v>
      </c>
    </row>
    <row r="26" spans="2:23" x14ac:dyDescent="0.2">
      <c r="B26" s="4443" t="s">
        <v>2106</v>
      </c>
      <c r="C26" s="4444">
        <v>21</v>
      </c>
      <c r="D26" s="4444">
        <v>2</v>
      </c>
      <c r="E26" s="4438">
        <v>23</v>
      </c>
      <c r="F26" s="4445">
        <v>1</v>
      </c>
      <c r="G26" s="4444">
        <v>0</v>
      </c>
      <c r="H26" s="4438">
        <v>1</v>
      </c>
      <c r="I26" s="4445">
        <v>0</v>
      </c>
      <c r="J26" s="4444">
        <v>20</v>
      </c>
      <c r="K26" s="4444">
        <v>0</v>
      </c>
      <c r="L26" s="4444">
        <v>0</v>
      </c>
      <c r="M26" s="4438">
        <v>20</v>
      </c>
      <c r="N26" s="4444">
        <v>0</v>
      </c>
      <c r="O26" s="4444">
        <v>2</v>
      </c>
      <c r="P26" s="4444">
        <v>0</v>
      </c>
      <c r="Q26" s="4444">
        <v>0</v>
      </c>
      <c r="R26" s="4446">
        <v>2</v>
      </c>
      <c r="S26" s="4445">
        <v>0</v>
      </c>
      <c r="T26" s="4444">
        <v>22</v>
      </c>
      <c r="U26" s="4444">
        <v>0</v>
      </c>
      <c r="V26" s="4444">
        <v>0</v>
      </c>
      <c r="W26" s="4438">
        <v>22</v>
      </c>
    </row>
    <row r="27" spans="2:23" x14ac:dyDescent="0.2">
      <c r="B27" s="4443" t="s">
        <v>2107</v>
      </c>
      <c r="C27" s="4444">
        <v>29</v>
      </c>
      <c r="D27" s="4444">
        <v>1</v>
      </c>
      <c r="E27" s="4438">
        <v>30</v>
      </c>
      <c r="F27" s="4445">
        <v>1</v>
      </c>
      <c r="G27" s="4444">
        <v>0</v>
      </c>
      <c r="H27" s="4438">
        <v>1</v>
      </c>
      <c r="I27" s="4445">
        <v>0</v>
      </c>
      <c r="J27" s="4444">
        <v>16</v>
      </c>
      <c r="K27" s="4444">
        <v>4</v>
      </c>
      <c r="L27" s="4444">
        <v>8</v>
      </c>
      <c r="M27" s="4438">
        <v>28</v>
      </c>
      <c r="N27" s="4444">
        <v>0</v>
      </c>
      <c r="O27" s="4444">
        <v>1</v>
      </c>
      <c r="P27" s="4444">
        <v>0</v>
      </c>
      <c r="Q27" s="4444">
        <v>0</v>
      </c>
      <c r="R27" s="4446">
        <v>1</v>
      </c>
      <c r="S27" s="4445">
        <v>0</v>
      </c>
      <c r="T27" s="4444">
        <v>17</v>
      </c>
      <c r="U27" s="4444">
        <v>4</v>
      </c>
      <c r="V27" s="4444">
        <v>8</v>
      </c>
      <c r="W27" s="4438">
        <v>29</v>
      </c>
    </row>
    <row r="28" spans="2:23" ht="13.5" thickBot="1" x14ac:dyDescent="0.25">
      <c r="B28" s="4434" t="s">
        <v>2851</v>
      </c>
      <c r="C28" s="4444">
        <v>20</v>
      </c>
      <c r="D28" s="4444">
        <v>13</v>
      </c>
      <c r="E28" s="4438">
        <v>33</v>
      </c>
      <c r="F28" s="4445">
        <v>4</v>
      </c>
      <c r="G28" s="4444">
        <v>9</v>
      </c>
      <c r="H28" s="4438">
        <v>13</v>
      </c>
      <c r="I28" s="4445">
        <v>1</v>
      </c>
      <c r="J28" s="4444">
        <v>6</v>
      </c>
      <c r="K28" s="4444">
        <v>1</v>
      </c>
      <c r="L28" s="4444">
        <v>8</v>
      </c>
      <c r="M28" s="4447">
        <v>16</v>
      </c>
      <c r="N28" s="4444">
        <v>0</v>
      </c>
      <c r="O28" s="4444">
        <v>3</v>
      </c>
      <c r="P28" s="4444">
        <v>1</v>
      </c>
      <c r="Q28" s="4444">
        <v>0</v>
      </c>
      <c r="R28" s="4446">
        <v>4</v>
      </c>
      <c r="S28" s="4445">
        <v>1</v>
      </c>
      <c r="T28" s="4444">
        <v>9</v>
      </c>
      <c r="U28" s="4444">
        <v>2</v>
      </c>
      <c r="V28" s="4444">
        <v>8</v>
      </c>
      <c r="W28" s="4438">
        <v>20</v>
      </c>
    </row>
    <row r="29" spans="2:23" ht="13.5" thickBot="1" x14ac:dyDescent="0.25">
      <c r="B29" s="4448" t="s">
        <v>14</v>
      </c>
      <c r="C29" s="4449">
        <v>1733</v>
      </c>
      <c r="D29" s="4450">
        <v>250</v>
      </c>
      <c r="E29" s="4451">
        <v>1983</v>
      </c>
      <c r="F29" s="4449">
        <v>127</v>
      </c>
      <c r="G29" s="4450">
        <v>79</v>
      </c>
      <c r="H29" s="4451">
        <v>206</v>
      </c>
      <c r="I29" s="4449">
        <v>56</v>
      </c>
      <c r="J29" s="4450">
        <v>932</v>
      </c>
      <c r="K29" s="4450">
        <v>120</v>
      </c>
      <c r="L29" s="4450">
        <v>498</v>
      </c>
      <c r="M29" s="4451">
        <v>1606</v>
      </c>
      <c r="N29" s="4452">
        <v>11</v>
      </c>
      <c r="O29" s="4450">
        <v>103</v>
      </c>
      <c r="P29" s="4450">
        <v>27</v>
      </c>
      <c r="Q29" s="4450">
        <v>30</v>
      </c>
      <c r="R29" s="4450">
        <v>171</v>
      </c>
      <c r="S29" s="4450">
        <v>67</v>
      </c>
      <c r="T29" s="4450">
        <v>1035</v>
      </c>
      <c r="U29" s="4450">
        <v>147</v>
      </c>
      <c r="V29" s="4450">
        <v>528</v>
      </c>
      <c r="W29" s="4451">
        <v>1777</v>
      </c>
    </row>
    <row r="30" spans="2:23" x14ac:dyDescent="0.2">
      <c r="B30" s="8718"/>
      <c r="C30" s="8718"/>
      <c r="D30" s="8718"/>
      <c r="E30" s="8718"/>
      <c r="F30" s="8718"/>
    </row>
    <row r="31" spans="2:23" x14ac:dyDescent="0.2">
      <c r="B31" s="8716" t="s">
        <v>2852</v>
      </c>
      <c r="C31" s="8717"/>
      <c r="D31" s="8717"/>
      <c r="E31" s="8717"/>
    </row>
  </sheetData>
  <mergeCells count="10">
    <mergeCell ref="B31:E31"/>
    <mergeCell ref="B30:F30"/>
    <mergeCell ref="B4:B7"/>
    <mergeCell ref="C4:H4"/>
    <mergeCell ref="I4:W4"/>
    <mergeCell ref="C5:E6"/>
    <mergeCell ref="F5:H6"/>
    <mergeCell ref="I5:M6"/>
    <mergeCell ref="N5:R6"/>
    <mergeCell ref="S5:W6"/>
  </mergeCells>
  <pageMargins left="0.75" right="0.75" top="1" bottom="1" header="0.5" footer="0.5"/>
  <pageSetup paperSize="9" scale="95"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65"/>
  <sheetViews>
    <sheetView workbookViewId="0"/>
  </sheetViews>
  <sheetFormatPr defaultRowHeight="15" x14ac:dyDescent="0.25"/>
  <cols>
    <col min="3" max="3" width="16" customWidth="1"/>
    <col min="8" max="8" width="14.7109375" customWidth="1"/>
    <col min="9" max="10" width="5.5703125" customWidth="1"/>
    <col min="12" max="12" width="5.5703125" customWidth="1"/>
    <col min="13" max="29" width="4.42578125" customWidth="1"/>
  </cols>
  <sheetData>
    <row r="2" spans="2:6" x14ac:dyDescent="0.25">
      <c r="B2" s="431" t="s">
        <v>2108</v>
      </c>
    </row>
    <row r="3" spans="2:6" ht="15.75" thickBot="1" x14ac:dyDescent="0.3"/>
    <row r="4" spans="2:6" ht="28.5" customHeight="1" x14ac:dyDescent="0.25">
      <c r="B4" s="8581" t="s">
        <v>2109</v>
      </c>
      <c r="C4" s="8701"/>
      <c r="D4" s="8761" t="s">
        <v>2110</v>
      </c>
      <c r="E4" s="8762"/>
      <c r="F4" s="8763"/>
    </row>
    <row r="5" spans="2:6" ht="20.25" customHeight="1" thickBot="1" x14ac:dyDescent="0.3">
      <c r="B5" s="8542"/>
      <c r="C5" s="8702"/>
      <c r="D5" s="4343" t="s">
        <v>1</v>
      </c>
      <c r="E5" s="4344" t="s">
        <v>2360</v>
      </c>
      <c r="F5" s="4453" t="s">
        <v>1618</v>
      </c>
    </row>
    <row r="6" spans="2:6" ht="15.75" thickBot="1" x14ac:dyDescent="0.3">
      <c r="B6" s="8764" t="s">
        <v>2111</v>
      </c>
      <c r="C6" s="8765"/>
      <c r="D6" s="6015">
        <v>77</v>
      </c>
      <c r="E6" s="4130">
        <v>61</v>
      </c>
      <c r="F6" s="4454">
        <v>-20.779220779220779</v>
      </c>
    </row>
    <row r="7" spans="2:6" ht="16.5" hidden="1" thickTop="1" thickBot="1" x14ac:dyDescent="0.3">
      <c r="B7" s="7123"/>
      <c r="C7" s="4371" t="s">
        <v>2112</v>
      </c>
      <c r="D7" s="3821">
        <v>4</v>
      </c>
      <c r="E7" s="4455">
        <v>37</v>
      </c>
      <c r="F7" s="4454">
        <v>825</v>
      </c>
    </row>
    <row r="8" spans="2:6" ht="16.5" hidden="1" thickTop="1" thickBot="1" x14ac:dyDescent="0.3">
      <c r="B8" s="7123"/>
      <c r="C8" s="4351" t="s">
        <v>2113</v>
      </c>
      <c r="D8" s="4456">
        <v>3</v>
      </c>
      <c r="E8" s="4361">
        <v>9</v>
      </c>
      <c r="F8" s="4457">
        <v>200</v>
      </c>
    </row>
    <row r="9" spans="2:6" ht="16.5" hidden="1" thickTop="1" thickBot="1" x14ac:dyDescent="0.3">
      <c r="B9" s="7123"/>
      <c r="C9" s="4354" t="s">
        <v>2114</v>
      </c>
      <c r="D9" s="4458">
        <v>2</v>
      </c>
      <c r="E9" s="4355">
        <v>9</v>
      </c>
      <c r="F9" s="4459">
        <v>350</v>
      </c>
    </row>
    <row r="10" spans="2:6" ht="21" customHeight="1" thickTop="1" x14ac:dyDescent="0.25">
      <c r="B10" s="8766" t="s">
        <v>2115</v>
      </c>
      <c r="C10" s="4357" t="s">
        <v>2050</v>
      </c>
      <c r="D10" s="4456">
        <v>105</v>
      </c>
      <c r="E10" s="4358">
        <v>95</v>
      </c>
      <c r="F10" s="4460">
        <v>-9.5238095238095184</v>
      </c>
    </row>
    <row r="11" spans="2:6" ht="29.25" customHeight="1" thickBot="1" x14ac:dyDescent="0.3">
      <c r="B11" s="8767"/>
      <c r="C11" s="4461" t="s">
        <v>2116</v>
      </c>
      <c r="D11" s="4462">
        <v>6</v>
      </c>
      <c r="E11" s="4463">
        <v>9</v>
      </c>
      <c r="F11" s="4464">
        <v>50</v>
      </c>
    </row>
    <row r="12" spans="2:6" ht="15.75" thickTop="1" x14ac:dyDescent="0.25">
      <c r="B12" s="8711" t="s">
        <v>2117</v>
      </c>
      <c r="C12" s="4465" t="s">
        <v>2050</v>
      </c>
      <c r="D12" s="4466">
        <v>87</v>
      </c>
      <c r="E12" s="4372">
        <v>69</v>
      </c>
      <c r="F12" s="4467">
        <v>-20.689655172413794</v>
      </c>
    </row>
    <row r="13" spans="2:6" ht="15.75" thickBot="1" x14ac:dyDescent="0.3">
      <c r="B13" s="8768"/>
      <c r="C13" s="4354" t="s">
        <v>2118</v>
      </c>
      <c r="D13" s="4462">
        <v>5</v>
      </c>
      <c r="E13" s="4355">
        <v>4</v>
      </c>
      <c r="F13" s="4459">
        <v>-20</v>
      </c>
    </row>
    <row r="14" spans="2:6" ht="15.75" thickTop="1" x14ac:dyDescent="0.25">
      <c r="B14" s="8708" t="s">
        <v>2119</v>
      </c>
      <c r="C14" s="4357" t="s">
        <v>2120</v>
      </c>
      <c r="D14" s="4466">
        <v>14</v>
      </c>
      <c r="E14" s="4358">
        <v>9</v>
      </c>
      <c r="F14" s="4468">
        <v>-35.714285714285708</v>
      </c>
    </row>
    <row r="15" spans="2:6" x14ac:dyDescent="0.25">
      <c r="B15" s="8709"/>
      <c r="C15" s="4351" t="s">
        <v>2121</v>
      </c>
      <c r="D15" s="4456">
        <v>0</v>
      </c>
      <c r="E15" s="4361">
        <v>2</v>
      </c>
      <c r="F15" s="4362" t="s">
        <v>613</v>
      </c>
    </row>
    <row r="16" spans="2:6" x14ac:dyDescent="0.25">
      <c r="B16" s="8709"/>
      <c r="C16" s="4351" t="s">
        <v>2122</v>
      </c>
      <c r="D16" s="4456">
        <v>2</v>
      </c>
      <c r="E16" s="4361">
        <v>2</v>
      </c>
      <c r="F16" s="4362">
        <v>0</v>
      </c>
    </row>
    <row r="17" spans="2:6" x14ac:dyDescent="0.25">
      <c r="B17" s="8709"/>
      <c r="C17" s="4351" t="s">
        <v>2123</v>
      </c>
      <c r="D17" s="4456">
        <v>2</v>
      </c>
      <c r="E17" s="4361">
        <v>0</v>
      </c>
      <c r="F17" s="4362" t="s">
        <v>613</v>
      </c>
    </row>
    <row r="18" spans="2:6" x14ac:dyDescent="0.25">
      <c r="B18" s="8709"/>
      <c r="C18" s="4351" t="s">
        <v>2124</v>
      </c>
      <c r="D18" s="4456">
        <v>6</v>
      </c>
      <c r="E18" s="4361">
        <v>6</v>
      </c>
      <c r="F18" s="4362">
        <v>0</v>
      </c>
    </row>
    <row r="19" spans="2:6" x14ac:dyDescent="0.25">
      <c r="B19" s="8709"/>
      <c r="C19" s="4351" t="s">
        <v>2125</v>
      </c>
      <c r="D19" s="4456">
        <v>1</v>
      </c>
      <c r="E19" s="4361">
        <v>0</v>
      </c>
      <c r="F19" s="4362" t="s">
        <v>613</v>
      </c>
    </row>
    <row r="20" spans="2:6" x14ac:dyDescent="0.25">
      <c r="B20" s="8709"/>
      <c r="C20" s="4351" t="s">
        <v>2126</v>
      </c>
      <c r="D20" s="4456">
        <v>0</v>
      </c>
      <c r="E20" s="4361">
        <v>0</v>
      </c>
      <c r="F20" s="4362" t="s">
        <v>613</v>
      </c>
    </row>
    <row r="21" spans="2:6" x14ac:dyDescent="0.25">
      <c r="B21" s="8709"/>
      <c r="C21" s="4351" t="s">
        <v>2127</v>
      </c>
      <c r="D21" s="4456">
        <v>59</v>
      </c>
      <c r="E21" s="4361">
        <v>54</v>
      </c>
      <c r="F21" s="4362">
        <v>-8.4745762711864359</v>
      </c>
    </row>
    <row r="22" spans="2:6" x14ac:dyDescent="0.25">
      <c r="B22" s="8709"/>
      <c r="C22" s="4351" t="s">
        <v>2128</v>
      </c>
      <c r="D22" s="4456">
        <v>0</v>
      </c>
      <c r="E22" s="4361">
        <v>0</v>
      </c>
      <c r="F22" s="4362" t="s">
        <v>613</v>
      </c>
    </row>
    <row r="23" spans="2:6" ht="15.75" thickBot="1" x14ac:dyDescent="0.3">
      <c r="B23" s="8710"/>
      <c r="C23" s="4354" t="s">
        <v>2042</v>
      </c>
      <c r="D23" s="4462">
        <v>21</v>
      </c>
      <c r="E23" s="4355">
        <v>22</v>
      </c>
      <c r="F23" s="4363">
        <v>4.7619047619047734</v>
      </c>
    </row>
    <row r="24" spans="2:6" ht="15.75" thickTop="1" x14ac:dyDescent="0.25">
      <c r="B24" s="8706" t="s">
        <v>2129</v>
      </c>
      <c r="C24" s="4371" t="s">
        <v>2044</v>
      </c>
      <c r="D24" s="4466">
        <v>0</v>
      </c>
      <c r="E24" s="4349">
        <v>0</v>
      </c>
      <c r="F24" s="4468" t="s">
        <v>613</v>
      </c>
    </row>
    <row r="25" spans="2:6" x14ac:dyDescent="0.25">
      <c r="B25" s="8706"/>
      <c r="C25" s="4351" t="s">
        <v>2130</v>
      </c>
      <c r="D25" s="4456">
        <v>0</v>
      </c>
      <c r="E25" s="4361">
        <v>0</v>
      </c>
      <c r="F25" s="4362" t="s">
        <v>613</v>
      </c>
    </row>
    <row r="26" spans="2:6" x14ac:dyDescent="0.25">
      <c r="B26" s="8706"/>
      <c r="C26" s="4365" t="s">
        <v>2046</v>
      </c>
      <c r="D26" s="4456">
        <v>6</v>
      </c>
      <c r="E26" s="4361">
        <v>6</v>
      </c>
      <c r="F26" s="4362">
        <v>0</v>
      </c>
    </row>
    <row r="27" spans="2:6" ht="15.75" thickBot="1" x14ac:dyDescent="0.3">
      <c r="B27" s="8706"/>
      <c r="C27" s="4365" t="s">
        <v>2042</v>
      </c>
      <c r="D27" s="4462">
        <v>64</v>
      </c>
      <c r="E27" s="4352">
        <v>49</v>
      </c>
      <c r="F27" s="4363">
        <v>-23.4375</v>
      </c>
    </row>
    <row r="28" spans="2:6" ht="15.75" thickTop="1" x14ac:dyDescent="0.25">
      <c r="B28" s="8711" t="s">
        <v>2131</v>
      </c>
      <c r="C28" s="4357" t="s">
        <v>2132</v>
      </c>
      <c r="D28" s="4466">
        <v>167</v>
      </c>
      <c r="E28" s="4358">
        <v>140</v>
      </c>
      <c r="F28" s="4469">
        <v>-16.167664670658695</v>
      </c>
    </row>
    <row r="29" spans="2:6" ht="15.75" thickBot="1" x14ac:dyDescent="0.3">
      <c r="B29" s="8706"/>
      <c r="C29" s="4354" t="s">
        <v>2133</v>
      </c>
      <c r="D29" s="4462">
        <v>93</v>
      </c>
      <c r="E29" s="4355">
        <v>62</v>
      </c>
      <c r="F29" s="4363">
        <v>-33.333333333333343</v>
      </c>
    </row>
    <row r="30" spans="2:6" ht="15.75" thickTop="1" x14ac:dyDescent="0.25">
      <c r="B30" s="8706"/>
      <c r="C30" s="4371" t="s">
        <v>2046</v>
      </c>
      <c r="D30" s="4466">
        <v>136</v>
      </c>
      <c r="E30" s="4349">
        <v>118</v>
      </c>
      <c r="F30" s="4468">
        <v>-13.235294117647058</v>
      </c>
    </row>
    <row r="31" spans="2:6" x14ac:dyDescent="0.25">
      <c r="B31" s="8706"/>
      <c r="C31" s="4351" t="s">
        <v>2045</v>
      </c>
      <c r="D31" s="4456">
        <v>0</v>
      </c>
      <c r="E31" s="4361">
        <v>1</v>
      </c>
      <c r="F31" s="4362" t="s">
        <v>613</v>
      </c>
    </row>
    <row r="32" spans="2:6" x14ac:dyDescent="0.25">
      <c r="B32" s="8706"/>
      <c r="C32" s="4351" t="s">
        <v>2044</v>
      </c>
      <c r="D32" s="4456">
        <v>0</v>
      </c>
      <c r="E32" s="4361">
        <v>2</v>
      </c>
      <c r="F32" s="4362" t="s">
        <v>613</v>
      </c>
    </row>
    <row r="33" spans="2:29" ht="15.75" thickBot="1" x14ac:dyDescent="0.3">
      <c r="B33" s="8707"/>
      <c r="C33" s="4354" t="s">
        <v>2042</v>
      </c>
      <c r="D33" s="4462">
        <v>68</v>
      </c>
      <c r="E33" s="4355">
        <v>60</v>
      </c>
      <c r="F33" s="4363">
        <v>-11.764705882352942</v>
      </c>
    </row>
    <row r="34" spans="2:29" ht="15.75" thickTop="1" x14ac:dyDescent="0.25">
      <c r="B34" s="8706" t="s">
        <v>2055</v>
      </c>
      <c r="C34" s="4371" t="s">
        <v>2056</v>
      </c>
      <c r="D34" s="4466">
        <v>18</v>
      </c>
      <c r="E34" s="4349">
        <v>15</v>
      </c>
      <c r="F34" s="4470">
        <v>-16.666666666666657</v>
      </c>
    </row>
    <row r="35" spans="2:29" x14ac:dyDescent="0.25">
      <c r="B35" s="8706"/>
      <c r="C35" s="4351" t="s">
        <v>2057</v>
      </c>
      <c r="D35" s="4456">
        <v>0</v>
      </c>
      <c r="E35" s="4361">
        <v>0</v>
      </c>
      <c r="F35" s="4457" t="s">
        <v>613</v>
      </c>
    </row>
    <row r="36" spans="2:29" x14ac:dyDescent="0.25">
      <c r="B36" s="8713"/>
      <c r="C36" s="4351" t="s">
        <v>1784</v>
      </c>
      <c r="D36" s="4456">
        <v>0</v>
      </c>
      <c r="E36" s="4361">
        <v>0</v>
      </c>
      <c r="F36" s="4457" t="s">
        <v>613</v>
      </c>
    </row>
    <row r="37" spans="2:29" x14ac:dyDescent="0.25">
      <c r="B37" s="8714" t="s">
        <v>2058</v>
      </c>
      <c r="C37" s="4351" t="s">
        <v>2056</v>
      </c>
      <c r="D37" s="4456">
        <v>51</v>
      </c>
      <c r="E37" s="4361">
        <v>43</v>
      </c>
      <c r="F37" s="4457">
        <v>-15.686274509803923</v>
      </c>
    </row>
    <row r="38" spans="2:29" x14ac:dyDescent="0.25">
      <c r="B38" s="8706"/>
      <c r="C38" s="4351" t="s">
        <v>2057</v>
      </c>
      <c r="D38" s="4456">
        <v>1</v>
      </c>
      <c r="E38" s="4361">
        <v>1</v>
      </c>
      <c r="F38" s="4457">
        <v>0</v>
      </c>
    </row>
    <row r="39" spans="2:29" ht="15.75" thickBot="1" x14ac:dyDescent="0.3">
      <c r="B39" s="8715"/>
      <c r="C39" s="4373" t="s">
        <v>1784</v>
      </c>
      <c r="D39" s="4471">
        <v>0</v>
      </c>
      <c r="E39" s="4374">
        <v>0</v>
      </c>
      <c r="F39" s="4472" t="s">
        <v>613</v>
      </c>
    </row>
    <row r="41" spans="2:29" x14ac:dyDescent="0.25">
      <c r="H41" s="431" t="s">
        <v>2134</v>
      </c>
    </row>
    <row r="42" spans="2:29" ht="15.75" thickBot="1" x14ac:dyDescent="0.3"/>
    <row r="43" spans="2:29" ht="29.25" customHeight="1" x14ac:dyDescent="0.25">
      <c r="H43" s="8601" t="s">
        <v>199</v>
      </c>
      <c r="I43" s="8758" t="s">
        <v>2135</v>
      </c>
      <c r="J43" s="8759"/>
      <c r="K43" s="8760"/>
      <c r="L43" s="8752" t="s">
        <v>2136</v>
      </c>
      <c r="M43" s="8696" t="s">
        <v>2137</v>
      </c>
      <c r="N43" s="8697"/>
      <c r="O43" s="8698"/>
      <c r="P43" s="8696" t="s">
        <v>2064</v>
      </c>
      <c r="Q43" s="8697"/>
      <c r="R43" s="8698"/>
      <c r="S43" s="8754" t="s">
        <v>2138</v>
      </c>
      <c r="T43" s="8755"/>
      <c r="U43" s="8755"/>
      <c r="V43" s="8755"/>
      <c r="W43" s="8755"/>
      <c r="X43" s="8755"/>
      <c r="Y43" s="8756"/>
      <c r="Z43" s="8085" t="s">
        <v>2139</v>
      </c>
      <c r="AA43" s="8082"/>
      <c r="AB43" s="8082"/>
      <c r="AC43" s="8757"/>
    </row>
    <row r="44" spans="2:29" ht="63" customHeight="1" thickBot="1" x14ac:dyDescent="0.3">
      <c r="H44" s="8603"/>
      <c r="I44" s="4376" t="s">
        <v>1</v>
      </c>
      <c r="J44" s="4377" t="s">
        <v>2360</v>
      </c>
      <c r="K44" s="4473" t="s">
        <v>1618</v>
      </c>
      <c r="L44" s="8753"/>
      <c r="M44" s="4474" t="s">
        <v>1784</v>
      </c>
      <c r="N44" s="4475" t="s">
        <v>2068</v>
      </c>
      <c r="O44" s="4476" t="s">
        <v>2069</v>
      </c>
      <c r="P44" s="4474" t="s">
        <v>1784</v>
      </c>
      <c r="Q44" s="4475" t="s">
        <v>2068</v>
      </c>
      <c r="R44" s="4476" t="s">
        <v>2069</v>
      </c>
      <c r="S44" s="4477" t="s">
        <v>2140</v>
      </c>
      <c r="T44" s="4478" t="s">
        <v>2121</v>
      </c>
      <c r="U44" s="4478" t="s">
        <v>2141</v>
      </c>
      <c r="V44" s="4478" t="s">
        <v>2142</v>
      </c>
      <c r="W44" s="4478" t="s">
        <v>2143</v>
      </c>
      <c r="X44" s="4479" t="s">
        <v>2144</v>
      </c>
      <c r="Y44" s="4480" t="s">
        <v>2042</v>
      </c>
      <c r="Z44" s="4481" t="s">
        <v>2044</v>
      </c>
      <c r="AA44" s="4482" t="s">
        <v>2130</v>
      </c>
      <c r="AB44" s="4482" t="s">
        <v>2046</v>
      </c>
      <c r="AC44" s="4483" t="s">
        <v>51</v>
      </c>
    </row>
    <row r="45" spans="2:29" ht="15.75" thickBot="1" x14ac:dyDescent="0.3">
      <c r="H45" s="518" t="s">
        <v>173</v>
      </c>
      <c r="I45" s="4484">
        <v>8</v>
      </c>
      <c r="J45" s="285">
        <v>2</v>
      </c>
      <c r="K45" s="346">
        <v>-75</v>
      </c>
      <c r="L45" s="1966">
        <v>1</v>
      </c>
      <c r="M45" s="344">
        <v>0</v>
      </c>
      <c r="N45" s="4192">
        <v>0</v>
      </c>
      <c r="O45" s="4485">
        <v>2</v>
      </c>
      <c r="P45" s="344">
        <v>0</v>
      </c>
      <c r="Q45" s="4192">
        <v>0</v>
      </c>
      <c r="R45" s="4485">
        <v>1</v>
      </c>
      <c r="S45" s="344">
        <v>1</v>
      </c>
      <c r="T45" s="4192">
        <v>0</v>
      </c>
      <c r="U45" s="4192">
        <v>0</v>
      </c>
      <c r="V45" s="4192">
        <v>0</v>
      </c>
      <c r="W45" s="4192">
        <v>0</v>
      </c>
      <c r="X45" s="4192">
        <v>0</v>
      </c>
      <c r="Y45" s="4485">
        <v>1</v>
      </c>
      <c r="Z45" s="344">
        <v>0</v>
      </c>
      <c r="AA45" s="4192">
        <v>0</v>
      </c>
      <c r="AB45" s="4192">
        <v>2</v>
      </c>
      <c r="AC45" s="4192">
        <v>0</v>
      </c>
    </row>
    <row r="46" spans="2:29" x14ac:dyDescent="0.25">
      <c r="H46" s="353" t="s">
        <v>174</v>
      </c>
      <c r="I46" s="4486">
        <v>7</v>
      </c>
      <c r="J46" s="255">
        <v>7</v>
      </c>
      <c r="K46" s="256">
        <v>0</v>
      </c>
      <c r="L46" s="4222">
        <v>12</v>
      </c>
      <c r="M46" s="254">
        <v>0</v>
      </c>
      <c r="N46" s="1667">
        <v>0</v>
      </c>
      <c r="O46" s="1668">
        <v>6</v>
      </c>
      <c r="P46" s="254">
        <v>0</v>
      </c>
      <c r="Q46" s="1667">
        <v>0</v>
      </c>
      <c r="R46" s="1668">
        <v>0</v>
      </c>
      <c r="S46" s="254">
        <v>1</v>
      </c>
      <c r="T46" s="1667">
        <v>0</v>
      </c>
      <c r="U46" s="1667">
        <v>0</v>
      </c>
      <c r="V46" s="1667">
        <v>0</v>
      </c>
      <c r="W46" s="1667">
        <v>4</v>
      </c>
      <c r="X46" s="1667">
        <v>0</v>
      </c>
      <c r="Y46" s="1668">
        <v>13</v>
      </c>
      <c r="Z46" s="254">
        <v>0</v>
      </c>
      <c r="AA46" s="1667">
        <v>0</v>
      </c>
      <c r="AB46" s="1667">
        <v>0</v>
      </c>
      <c r="AC46" s="1667">
        <v>4</v>
      </c>
    </row>
    <row r="47" spans="2:29" x14ac:dyDescent="0.25">
      <c r="H47" s="359" t="s">
        <v>175</v>
      </c>
      <c r="I47" s="4487">
        <v>3</v>
      </c>
      <c r="J47" s="264">
        <v>6</v>
      </c>
      <c r="K47" s="263">
        <v>100</v>
      </c>
      <c r="L47" s="4201">
        <v>7</v>
      </c>
      <c r="M47" s="247">
        <v>0</v>
      </c>
      <c r="N47" s="251">
        <v>0</v>
      </c>
      <c r="O47" s="336">
        <v>2</v>
      </c>
      <c r="P47" s="247">
        <v>0</v>
      </c>
      <c r="Q47" s="251">
        <v>0</v>
      </c>
      <c r="R47" s="336">
        <v>1</v>
      </c>
      <c r="S47" s="247">
        <v>1</v>
      </c>
      <c r="T47" s="251">
        <v>0</v>
      </c>
      <c r="U47" s="251">
        <v>1</v>
      </c>
      <c r="V47" s="251">
        <v>0</v>
      </c>
      <c r="W47" s="251">
        <v>1</v>
      </c>
      <c r="X47" s="251">
        <v>0</v>
      </c>
      <c r="Y47" s="336">
        <v>5</v>
      </c>
      <c r="Z47" s="247">
        <v>0</v>
      </c>
      <c r="AA47" s="251">
        <v>0</v>
      </c>
      <c r="AB47" s="251">
        <v>1</v>
      </c>
      <c r="AC47" s="251">
        <v>5</v>
      </c>
    </row>
    <row r="48" spans="2:29" x14ac:dyDescent="0.25">
      <c r="H48" s="359" t="s">
        <v>176</v>
      </c>
      <c r="I48" s="4487">
        <v>7</v>
      </c>
      <c r="J48" s="264">
        <v>5</v>
      </c>
      <c r="K48" s="263">
        <v>-28.571428571428569</v>
      </c>
      <c r="L48" s="4201">
        <v>8</v>
      </c>
      <c r="M48" s="247">
        <v>0</v>
      </c>
      <c r="N48" s="251">
        <v>0</v>
      </c>
      <c r="O48" s="336">
        <v>1</v>
      </c>
      <c r="P48" s="247">
        <v>0</v>
      </c>
      <c r="Q48" s="251">
        <v>0</v>
      </c>
      <c r="R48" s="336">
        <v>0</v>
      </c>
      <c r="S48" s="247">
        <v>0</v>
      </c>
      <c r="T48" s="251">
        <v>0</v>
      </c>
      <c r="U48" s="251">
        <v>0</v>
      </c>
      <c r="V48" s="251">
        <v>0</v>
      </c>
      <c r="W48" s="251">
        <v>0</v>
      </c>
      <c r="X48" s="251">
        <v>0</v>
      </c>
      <c r="Y48" s="336">
        <v>6</v>
      </c>
      <c r="Z48" s="247">
        <v>0</v>
      </c>
      <c r="AA48" s="251">
        <v>0</v>
      </c>
      <c r="AB48" s="251">
        <v>1</v>
      </c>
      <c r="AC48" s="251">
        <v>4</v>
      </c>
    </row>
    <row r="49" spans="8:29" ht="15.75" thickBot="1" x14ac:dyDescent="0.3">
      <c r="H49" s="373" t="s">
        <v>177</v>
      </c>
      <c r="I49" s="4488">
        <v>3</v>
      </c>
      <c r="J49" s="651">
        <v>3</v>
      </c>
      <c r="K49" s="367">
        <v>0</v>
      </c>
      <c r="L49" s="4224">
        <v>3</v>
      </c>
      <c r="M49" s="650">
        <v>0</v>
      </c>
      <c r="N49" s="711">
        <v>0</v>
      </c>
      <c r="O49" s="712">
        <v>5</v>
      </c>
      <c r="P49" s="650">
        <v>0</v>
      </c>
      <c r="Q49" s="711">
        <v>0</v>
      </c>
      <c r="R49" s="712">
        <v>2</v>
      </c>
      <c r="S49" s="650">
        <v>1</v>
      </c>
      <c r="T49" s="711">
        <v>0</v>
      </c>
      <c r="U49" s="711">
        <v>0</v>
      </c>
      <c r="V49" s="711">
        <v>0</v>
      </c>
      <c r="W49" s="711">
        <v>0</v>
      </c>
      <c r="X49" s="711">
        <v>0</v>
      </c>
      <c r="Y49" s="712">
        <v>7</v>
      </c>
      <c r="Z49" s="650">
        <v>0</v>
      </c>
      <c r="AA49" s="711">
        <v>0</v>
      </c>
      <c r="AB49" s="711">
        <v>0</v>
      </c>
      <c r="AC49" s="711">
        <v>3</v>
      </c>
    </row>
    <row r="50" spans="8:29" x14ac:dyDescent="0.25">
      <c r="H50" s="372" t="s">
        <v>1119</v>
      </c>
      <c r="I50" s="4486">
        <v>8</v>
      </c>
      <c r="J50" s="366">
        <v>5</v>
      </c>
      <c r="K50" s="256">
        <v>-37.5</v>
      </c>
      <c r="L50" s="4195">
        <v>4</v>
      </c>
      <c r="M50" s="238">
        <v>0</v>
      </c>
      <c r="N50" s="242">
        <v>0</v>
      </c>
      <c r="O50" s="707">
        <v>2</v>
      </c>
      <c r="P50" s="238">
        <v>0</v>
      </c>
      <c r="Q50" s="242">
        <v>0</v>
      </c>
      <c r="R50" s="707">
        <v>4</v>
      </c>
      <c r="S50" s="238">
        <v>0</v>
      </c>
      <c r="T50" s="242">
        <v>0</v>
      </c>
      <c r="U50" s="242">
        <v>0</v>
      </c>
      <c r="V50" s="242">
        <v>0</v>
      </c>
      <c r="W50" s="242">
        <v>0</v>
      </c>
      <c r="X50" s="242">
        <v>0</v>
      </c>
      <c r="Y50" s="707">
        <v>5</v>
      </c>
      <c r="Z50" s="238">
        <v>0</v>
      </c>
      <c r="AA50" s="242">
        <v>0</v>
      </c>
      <c r="AB50" s="242">
        <v>0</v>
      </c>
      <c r="AC50" s="242">
        <v>4</v>
      </c>
    </row>
    <row r="51" spans="8:29" x14ac:dyDescent="0.25">
      <c r="H51" s="359" t="s">
        <v>179</v>
      </c>
      <c r="I51" s="4487">
        <v>8</v>
      </c>
      <c r="J51" s="264">
        <v>2</v>
      </c>
      <c r="K51" s="263">
        <v>-75</v>
      </c>
      <c r="L51" s="4201">
        <v>1</v>
      </c>
      <c r="M51" s="247">
        <v>0</v>
      </c>
      <c r="N51" s="251">
        <v>0</v>
      </c>
      <c r="O51" s="336">
        <v>1</v>
      </c>
      <c r="P51" s="247">
        <v>0</v>
      </c>
      <c r="Q51" s="251">
        <v>0</v>
      </c>
      <c r="R51" s="336">
        <v>0</v>
      </c>
      <c r="S51" s="247">
        <v>0</v>
      </c>
      <c r="T51" s="251">
        <v>0</v>
      </c>
      <c r="U51" s="251">
        <v>0</v>
      </c>
      <c r="V51" s="251">
        <v>0</v>
      </c>
      <c r="W51" s="251">
        <v>0</v>
      </c>
      <c r="X51" s="251">
        <v>0</v>
      </c>
      <c r="Y51" s="336">
        <v>2</v>
      </c>
      <c r="Z51" s="247">
        <v>0</v>
      </c>
      <c r="AA51" s="251">
        <v>0</v>
      </c>
      <c r="AB51" s="251">
        <v>0</v>
      </c>
      <c r="AC51" s="251">
        <v>2</v>
      </c>
    </row>
    <row r="52" spans="8:29" x14ac:dyDescent="0.25">
      <c r="H52" s="359" t="s">
        <v>2071</v>
      </c>
      <c r="I52" s="4487">
        <v>0</v>
      </c>
      <c r="J52" s="264">
        <v>0</v>
      </c>
      <c r="K52" s="263" t="s">
        <v>1613</v>
      </c>
      <c r="L52" s="4201">
        <v>0</v>
      </c>
      <c r="M52" s="247">
        <v>0</v>
      </c>
      <c r="N52" s="251">
        <v>0</v>
      </c>
      <c r="O52" s="336">
        <v>0</v>
      </c>
      <c r="P52" s="247">
        <v>0</v>
      </c>
      <c r="Q52" s="251">
        <v>0</v>
      </c>
      <c r="R52" s="336">
        <v>0</v>
      </c>
      <c r="S52" s="247">
        <v>0</v>
      </c>
      <c r="T52" s="251">
        <v>0</v>
      </c>
      <c r="U52" s="251">
        <v>0</v>
      </c>
      <c r="V52" s="251">
        <v>0</v>
      </c>
      <c r="W52" s="251">
        <v>0</v>
      </c>
      <c r="X52" s="251">
        <v>0</v>
      </c>
      <c r="Y52" s="336">
        <v>0</v>
      </c>
      <c r="Z52" s="247">
        <v>0</v>
      </c>
      <c r="AA52" s="251">
        <v>0</v>
      </c>
      <c r="AB52" s="251">
        <v>0</v>
      </c>
      <c r="AC52" s="251">
        <v>0</v>
      </c>
    </row>
    <row r="53" spans="8:29" x14ac:dyDescent="0.25">
      <c r="H53" s="359" t="s">
        <v>181</v>
      </c>
      <c r="I53" s="4487">
        <v>3</v>
      </c>
      <c r="J53" s="264">
        <v>3</v>
      </c>
      <c r="K53" s="263">
        <v>0</v>
      </c>
      <c r="L53" s="4201">
        <v>3</v>
      </c>
      <c r="M53" s="247">
        <v>0</v>
      </c>
      <c r="N53" s="251">
        <v>0</v>
      </c>
      <c r="O53" s="336">
        <v>1</v>
      </c>
      <c r="P53" s="247">
        <v>0</v>
      </c>
      <c r="Q53" s="251">
        <v>0</v>
      </c>
      <c r="R53" s="336">
        <v>0</v>
      </c>
      <c r="S53" s="247">
        <v>0</v>
      </c>
      <c r="T53" s="251">
        <v>0</v>
      </c>
      <c r="U53" s="251">
        <v>0</v>
      </c>
      <c r="V53" s="251">
        <v>0</v>
      </c>
      <c r="W53" s="251">
        <v>0</v>
      </c>
      <c r="X53" s="251">
        <v>0</v>
      </c>
      <c r="Y53" s="336">
        <v>10</v>
      </c>
      <c r="Z53" s="247">
        <v>0</v>
      </c>
      <c r="AA53" s="251">
        <v>0</v>
      </c>
      <c r="AB53" s="251">
        <v>0</v>
      </c>
      <c r="AC53" s="251">
        <v>2</v>
      </c>
    </row>
    <row r="54" spans="8:29" x14ac:dyDescent="0.25">
      <c r="H54" s="359" t="s">
        <v>1120</v>
      </c>
      <c r="I54" s="4487">
        <v>4</v>
      </c>
      <c r="J54" s="264">
        <v>2</v>
      </c>
      <c r="K54" s="263">
        <v>-50</v>
      </c>
      <c r="L54" s="4201">
        <v>1</v>
      </c>
      <c r="M54" s="247">
        <v>0</v>
      </c>
      <c r="N54" s="251">
        <v>0</v>
      </c>
      <c r="O54" s="336">
        <v>1</v>
      </c>
      <c r="P54" s="247">
        <v>0</v>
      </c>
      <c r="Q54" s="251">
        <v>0</v>
      </c>
      <c r="R54" s="336">
        <v>0</v>
      </c>
      <c r="S54" s="247">
        <v>1</v>
      </c>
      <c r="T54" s="251">
        <v>0</v>
      </c>
      <c r="U54" s="251">
        <v>0</v>
      </c>
      <c r="V54" s="251">
        <v>0</v>
      </c>
      <c r="W54" s="251">
        <v>0</v>
      </c>
      <c r="X54" s="251">
        <v>0</v>
      </c>
      <c r="Y54" s="336">
        <v>1</v>
      </c>
      <c r="Z54" s="247">
        <v>0</v>
      </c>
      <c r="AA54" s="251">
        <v>0</v>
      </c>
      <c r="AB54" s="251">
        <v>0</v>
      </c>
      <c r="AC54" s="251">
        <v>2</v>
      </c>
    </row>
    <row r="55" spans="8:29" ht="15.75" thickBot="1" x14ac:dyDescent="0.3">
      <c r="H55" s="902" t="s">
        <v>183</v>
      </c>
      <c r="I55" s="4489">
        <v>3</v>
      </c>
      <c r="J55" s="785">
        <v>3</v>
      </c>
      <c r="K55" s="341">
        <v>0</v>
      </c>
      <c r="L55" s="4206">
        <v>3</v>
      </c>
      <c r="M55" s="362">
        <v>0</v>
      </c>
      <c r="N55" s="4490">
        <v>0</v>
      </c>
      <c r="O55" s="4491">
        <v>2</v>
      </c>
      <c r="P55" s="362">
        <v>0</v>
      </c>
      <c r="Q55" s="4490">
        <v>0</v>
      </c>
      <c r="R55" s="4491">
        <v>2</v>
      </c>
      <c r="S55" s="362">
        <v>0</v>
      </c>
      <c r="T55" s="4490">
        <v>0</v>
      </c>
      <c r="U55" s="4490">
        <v>0</v>
      </c>
      <c r="V55" s="4490">
        <v>0</v>
      </c>
      <c r="W55" s="4490">
        <v>0</v>
      </c>
      <c r="X55" s="4490">
        <v>0</v>
      </c>
      <c r="Y55" s="4491">
        <v>3</v>
      </c>
      <c r="Z55" s="362">
        <v>0</v>
      </c>
      <c r="AA55" s="4490">
        <v>0</v>
      </c>
      <c r="AB55" s="4490">
        <v>1</v>
      </c>
      <c r="AC55" s="4490">
        <v>2</v>
      </c>
    </row>
    <row r="56" spans="8:29" x14ac:dyDescent="0.25">
      <c r="H56" s="353" t="s">
        <v>1121</v>
      </c>
      <c r="I56" s="4492">
        <v>6</v>
      </c>
      <c r="J56" s="255">
        <v>4</v>
      </c>
      <c r="K56" s="355">
        <v>-33.333333333333343</v>
      </c>
      <c r="L56" s="4222">
        <v>5</v>
      </c>
      <c r="M56" s="254">
        <v>0</v>
      </c>
      <c r="N56" s="1667">
        <v>0</v>
      </c>
      <c r="O56" s="1668">
        <v>1</v>
      </c>
      <c r="P56" s="254">
        <v>0</v>
      </c>
      <c r="Q56" s="1667">
        <v>0</v>
      </c>
      <c r="R56" s="1668">
        <v>0</v>
      </c>
      <c r="S56" s="254">
        <v>0</v>
      </c>
      <c r="T56" s="1667">
        <v>0</v>
      </c>
      <c r="U56" s="1667">
        <v>0</v>
      </c>
      <c r="V56" s="1667">
        <v>0</v>
      </c>
      <c r="W56" s="1667">
        <v>0</v>
      </c>
      <c r="X56" s="1667">
        <v>0</v>
      </c>
      <c r="Y56" s="1668">
        <v>4</v>
      </c>
      <c r="Z56" s="254">
        <v>0</v>
      </c>
      <c r="AA56" s="1667">
        <v>0</v>
      </c>
      <c r="AB56" s="1667">
        <v>0</v>
      </c>
      <c r="AC56" s="1667">
        <v>4</v>
      </c>
    </row>
    <row r="57" spans="8:29" x14ac:dyDescent="0.25">
      <c r="H57" s="359" t="s">
        <v>185</v>
      </c>
      <c r="I57" s="4487">
        <v>2</v>
      </c>
      <c r="J57" s="264">
        <v>2</v>
      </c>
      <c r="K57" s="256">
        <v>0</v>
      </c>
      <c r="L57" s="4201">
        <v>4</v>
      </c>
      <c r="M57" s="247">
        <v>0</v>
      </c>
      <c r="N57" s="251">
        <v>1</v>
      </c>
      <c r="O57" s="336">
        <v>6</v>
      </c>
      <c r="P57" s="247">
        <v>0</v>
      </c>
      <c r="Q57" s="251">
        <v>0</v>
      </c>
      <c r="R57" s="336">
        <v>1</v>
      </c>
      <c r="S57" s="247">
        <v>4</v>
      </c>
      <c r="T57" s="251">
        <v>0</v>
      </c>
      <c r="U57" s="251">
        <v>0</v>
      </c>
      <c r="V57" s="251">
        <v>0</v>
      </c>
      <c r="W57" s="251">
        <v>0</v>
      </c>
      <c r="X57" s="251">
        <v>0</v>
      </c>
      <c r="Y57" s="336">
        <v>3</v>
      </c>
      <c r="Z57" s="247">
        <v>0</v>
      </c>
      <c r="AA57" s="251">
        <v>0</v>
      </c>
      <c r="AB57" s="251">
        <v>0</v>
      </c>
      <c r="AC57" s="251">
        <v>2</v>
      </c>
    </row>
    <row r="58" spans="8:29" x14ac:dyDescent="0.25">
      <c r="H58" s="359" t="s">
        <v>1122</v>
      </c>
      <c r="I58" s="4487">
        <v>4</v>
      </c>
      <c r="J58" s="264">
        <v>1</v>
      </c>
      <c r="K58" s="263">
        <v>-75</v>
      </c>
      <c r="L58" s="4201">
        <v>1</v>
      </c>
      <c r="M58" s="247">
        <v>0</v>
      </c>
      <c r="N58" s="251">
        <v>0</v>
      </c>
      <c r="O58" s="336">
        <v>1</v>
      </c>
      <c r="P58" s="247">
        <v>0</v>
      </c>
      <c r="Q58" s="251">
        <v>0</v>
      </c>
      <c r="R58" s="336">
        <v>0</v>
      </c>
      <c r="S58" s="247">
        <v>0</v>
      </c>
      <c r="T58" s="251">
        <v>0</v>
      </c>
      <c r="U58" s="251">
        <v>0</v>
      </c>
      <c r="V58" s="251">
        <v>0</v>
      </c>
      <c r="W58" s="251">
        <v>0</v>
      </c>
      <c r="X58" s="251">
        <v>0</v>
      </c>
      <c r="Y58" s="336">
        <v>1</v>
      </c>
      <c r="Z58" s="247">
        <v>0</v>
      </c>
      <c r="AA58" s="251">
        <v>0</v>
      </c>
      <c r="AB58" s="251">
        <v>0</v>
      </c>
      <c r="AC58" s="251">
        <v>1</v>
      </c>
    </row>
    <row r="59" spans="8:29" x14ac:dyDescent="0.25">
      <c r="H59" s="359" t="s">
        <v>187</v>
      </c>
      <c r="I59" s="4487">
        <v>1</v>
      </c>
      <c r="J59" s="264">
        <v>2</v>
      </c>
      <c r="K59" s="263">
        <v>100</v>
      </c>
      <c r="L59" s="4201">
        <v>2</v>
      </c>
      <c r="M59" s="247">
        <v>0</v>
      </c>
      <c r="N59" s="251">
        <v>0</v>
      </c>
      <c r="O59" s="336">
        <v>0</v>
      </c>
      <c r="P59" s="247">
        <v>0</v>
      </c>
      <c r="Q59" s="251">
        <v>0</v>
      </c>
      <c r="R59" s="336">
        <v>1</v>
      </c>
      <c r="S59" s="247">
        <v>0</v>
      </c>
      <c r="T59" s="251">
        <v>0</v>
      </c>
      <c r="U59" s="251">
        <v>1</v>
      </c>
      <c r="V59" s="251">
        <v>0</v>
      </c>
      <c r="W59" s="251">
        <v>0</v>
      </c>
      <c r="X59" s="251">
        <v>0</v>
      </c>
      <c r="Y59" s="336">
        <v>1</v>
      </c>
      <c r="Z59" s="247">
        <v>0</v>
      </c>
      <c r="AA59" s="251">
        <v>0</v>
      </c>
      <c r="AB59" s="251">
        <v>0</v>
      </c>
      <c r="AC59" s="251">
        <v>2</v>
      </c>
    </row>
    <row r="60" spans="8:29" x14ac:dyDescent="0.25">
      <c r="H60" s="359" t="s">
        <v>188</v>
      </c>
      <c r="I60" s="4487">
        <v>1</v>
      </c>
      <c r="J60" s="264">
        <v>2</v>
      </c>
      <c r="K60" s="263">
        <v>100</v>
      </c>
      <c r="L60" s="4201">
        <v>2</v>
      </c>
      <c r="M60" s="247">
        <v>0</v>
      </c>
      <c r="N60" s="251">
        <v>0</v>
      </c>
      <c r="O60" s="336">
        <v>2</v>
      </c>
      <c r="P60" s="247">
        <v>0</v>
      </c>
      <c r="Q60" s="251">
        <v>0</v>
      </c>
      <c r="R60" s="336">
        <v>0</v>
      </c>
      <c r="S60" s="247">
        <v>0</v>
      </c>
      <c r="T60" s="251">
        <v>0</v>
      </c>
      <c r="U60" s="251">
        <v>0</v>
      </c>
      <c r="V60" s="251">
        <v>0</v>
      </c>
      <c r="W60" s="251">
        <v>0</v>
      </c>
      <c r="X60" s="251">
        <v>0</v>
      </c>
      <c r="Y60" s="336">
        <v>2</v>
      </c>
      <c r="Z60" s="247">
        <v>0</v>
      </c>
      <c r="AA60" s="251">
        <v>0</v>
      </c>
      <c r="AB60" s="251">
        <v>0</v>
      </c>
      <c r="AC60" s="251">
        <v>1</v>
      </c>
    </row>
    <row r="61" spans="8:29" x14ac:dyDescent="0.25">
      <c r="H61" s="359" t="s">
        <v>189</v>
      </c>
      <c r="I61" s="4487">
        <v>1</v>
      </c>
      <c r="J61" s="264">
        <v>3</v>
      </c>
      <c r="K61" s="263">
        <v>200</v>
      </c>
      <c r="L61" s="4201">
        <v>3</v>
      </c>
      <c r="M61" s="247">
        <v>0</v>
      </c>
      <c r="N61" s="251">
        <v>0</v>
      </c>
      <c r="O61" s="336">
        <v>2</v>
      </c>
      <c r="P61" s="247">
        <v>0</v>
      </c>
      <c r="Q61" s="251">
        <v>0</v>
      </c>
      <c r="R61" s="336">
        <v>1</v>
      </c>
      <c r="S61" s="247">
        <v>0</v>
      </c>
      <c r="T61" s="251">
        <v>1</v>
      </c>
      <c r="U61" s="251">
        <v>0</v>
      </c>
      <c r="V61" s="251">
        <v>0</v>
      </c>
      <c r="W61" s="251">
        <v>1</v>
      </c>
      <c r="X61" s="251">
        <v>0</v>
      </c>
      <c r="Y61" s="336">
        <v>1</v>
      </c>
      <c r="Z61" s="247">
        <v>0</v>
      </c>
      <c r="AA61" s="251">
        <v>0</v>
      </c>
      <c r="AB61" s="251">
        <v>0</v>
      </c>
      <c r="AC61" s="251">
        <v>3</v>
      </c>
    </row>
    <row r="62" spans="8:29" x14ac:dyDescent="0.25">
      <c r="H62" s="359" t="s">
        <v>190</v>
      </c>
      <c r="I62" s="4487">
        <v>0</v>
      </c>
      <c r="J62" s="264">
        <v>2</v>
      </c>
      <c r="K62" s="263" t="s">
        <v>1613</v>
      </c>
      <c r="L62" s="4201">
        <v>4</v>
      </c>
      <c r="M62" s="247">
        <v>0</v>
      </c>
      <c r="N62" s="251">
        <v>0</v>
      </c>
      <c r="O62" s="336">
        <v>1</v>
      </c>
      <c r="P62" s="247">
        <v>0</v>
      </c>
      <c r="Q62" s="251">
        <v>0</v>
      </c>
      <c r="R62" s="336">
        <v>1</v>
      </c>
      <c r="S62" s="247">
        <v>0</v>
      </c>
      <c r="T62" s="251">
        <v>1</v>
      </c>
      <c r="U62" s="251">
        <v>0</v>
      </c>
      <c r="V62" s="251">
        <v>0</v>
      </c>
      <c r="W62" s="251">
        <v>0</v>
      </c>
      <c r="X62" s="251">
        <v>0</v>
      </c>
      <c r="Y62" s="336">
        <v>1</v>
      </c>
      <c r="Z62" s="247">
        <v>0</v>
      </c>
      <c r="AA62" s="251">
        <v>0</v>
      </c>
      <c r="AB62" s="251">
        <v>0</v>
      </c>
      <c r="AC62" s="251">
        <v>2</v>
      </c>
    </row>
    <row r="63" spans="8:29" x14ac:dyDescent="0.25">
      <c r="H63" s="359" t="s">
        <v>191</v>
      </c>
      <c r="I63" s="4487">
        <v>2</v>
      </c>
      <c r="J63" s="264">
        <v>2</v>
      </c>
      <c r="K63" s="263">
        <v>0</v>
      </c>
      <c r="L63" s="4201">
        <v>2</v>
      </c>
      <c r="M63" s="247">
        <v>0</v>
      </c>
      <c r="N63" s="251">
        <v>0</v>
      </c>
      <c r="O63" s="336">
        <v>4</v>
      </c>
      <c r="P63" s="247">
        <v>0</v>
      </c>
      <c r="Q63" s="251">
        <v>0</v>
      </c>
      <c r="R63" s="336">
        <v>0</v>
      </c>
      <c r="S63" s="247">
        <v>0</v>
      </c>
      <c r="T63" s="251">
        <v>0</v>
      </c>
      <c r="U63" s="251">
        <v>0</v>
      </c>
      <c r="V63" s="251">
        <v>0</v>
      </c>
      <c r="W63" s="251">
        <v>0</v>
      </c>
      <c r="X63" s="251">
        <v>0</v>
      </c>
      <c r="Y63" s="336">
        <v>5</v>
      </c>
      <c r="Z63" s="247">
        <v>0</v>
      </c>
      <c r="AA63" s="251">
        <v>0</v>
      </c>
      <c r="AB63" s="251">
        <v>0</v>
      </c>
      <c r="AC63" s="251">
        <v>2</v>
      </c>
    </row>
    <row r="64" spans="8:29" ht="15.75" thickBot="1" x14ac:dyDescent="0.3">
      <c r="H64" s="373" t="s">
        <v>1147</v>
      </c>
      <c r="I64" s="4488">
        <v>6</v>
      </c>
      <c r="J64" s="785">
        <v>5</v>
      </c>
      <c r="K64" s="367">
        <v>-16.666666666666657</v>
      </c>
      <c r="L64" s="4206">
        <v>3</v>
      </c>
      <c r="M64" s="362">
        <v>0</v>
      </c>
      <c r="N64" s="4490">
        <v>0</v>
      </c>
      <c r="O64" s="4491">
        <v>3</v>
      </c>
      <c r="P64" s="362">
        <v>0</v>
      </c>
      <c r="Q64" s="4490">
        <v>0</v>
      </c>
      <c r="R64" s="4491">
        <v>1</v>
      </c>
      <c r="S64" s="362">
        <v>0</v>
      </c>
      <c r="T64" s="4490">
        <v>0</v>
      </c>
      <c r="U64" s="4490">
        <v>0</v>
      </c>
      <c r="V64" s="4490">
        <v>0</v>
      </c>
      <c r="W64" s="4490">
        <v>0</v>
      </c>
      <c r="X64" s="4490">
        <v>0</v>
      </c>
      <c r="Y64" s="4491">
        <v>5</v>
      </c>
      <c r="Z64" s="362">
        <v>0</v>
      </c>
      <c r="AA64" s="4490">
        <v>0</v>
      </c>
      <c r="AB64" s="4490">
        <v>1</v>
      </c>
      <c r="AC64" s="4490">
        <v>4</v>
      </c>
    </row>
    <row r="65" spans="8:29" ht="15.75" thickBot="1" x14ac:dyDescent="0.3">
      <c r="H65" s="4422" t="s">
        <v>14</v>
      </c>
      <c r="I65" s="4493">
        <v>77</v>
      </c>
      <c r="J65" s="285">
        <v>61</v>
      </c>
      <c r="K65" s="305">
        <v>-20.779220779220779</v>
      </c>
      <c r="L65" s="4423">
        <v>69</v>
      </c>
      <c r="M65" s="284">
        <v>0</v>
      </c>
      <c r="N65" s="285">
        <v>1</v>
      </c>
      <c r="O65" s="343">
        <v>43</v>
      </c>
      <c r="P65" s="284">
        <v>0</v>
      </c>
      <c r="Q65" s="285">
        <v>0</v>
      </c>
      <c r="R65" s="343">
        <v>15</v>
      </c>
      <c r="S65" s="284">
        <v>9</v>
      </c>
      <c r="T65" s="285">
        <v>2</v>
      </c>
      <c r="U65" s="285">
        <v>2</v>
      </c>
      <c r="V65" s="285">
        <v>0</v>
      </c>
      <c r="W65" s="285">
        <v>6</v>
      </c>
      <c r="X65" s="1967">
        <v>0</v>
      </c>
      <c r="Y65" s="343">
        <v>76</v>
      </c>
      <c r="Z65" s="284">
        <v>0</v>
      </c>
      <c r="AA65" s="285">
        <v>0</v>
      </c>
      <c r="AB65" s="285">
        <v>6</v>
      </c>
      <c r="AC65" s="343">
        <v>49</v>
      </c>
    </row>
  </sheetData>
  <mergeCells count="17">
    <mergeCell ref="I43:K43"/>
    <mergeCell ref="B4:C5"/>
    <mergeCell ref="D4:F4"/>
    <mergeCell ref="B6:C6"/>
    <mergeCell ref="B10:B11"/>
    <mergeCell ref="B12:B13"/>
    <mergeCell ref="B14:B23"/>
    <mergeCell ref="B24:B27"/>
    <mergeCell ref="B28:B33"/>
    <mergeCell ref="B34:B36"/>
    <mergeCell ref="B37:B39"/>
    <mergeCell ref="H43:H44"/>
    <mergeCell ref="L43:L44"/>
    <mergeCell ref="M43:O43"/>
    <mergeCell ref="P43:R43"/>
    <mergeCell ref="S43:Y43"/>
    <mergeCell ref="Z43:AC43"/>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019"/>
  <sheetViews>
    <sheetView tabSelected="1" topLeftCell="A106" zoomScaleNormal="100" workbookViewId="0">
      <selection activeCell="A132" sqref="A132"/>
    </sheetView>
  </sheetViews>
  <sheetFormatPr defaultColWidth="9.140625" defaultRowHeight="12.75" x14ac:dyDescent="0.2"/>
  <cols>
    <col min="1" max="1" width="43.7109375" style="5627" customWidth="1"/>
    <col min="2" max="2" width="9.140625" style="5627"/>
    <col min="3" max="3" width="8.5703125" style="5627" customWidth="1"/>
    <col min="4" max="4" width="8.28515625" style="5627" customWidth="1"/>
    <col min="5" max="5" width="10.5703125" style="5627" customWidth="1"/>
    <col min="6" max="6" width="8.42578125" style="5627" customWidth="1"/>
    <col min="7" max="7" width="2.42578125" style="5627" customWidth="1"/>
    <col min="8" max="9" width="9.140625" style="5627"/>
    <col min="10" max="10" width="9.42578125" style="5627" customWidth="1"/>
    <col min="11" max="12" width="10.42578125" style="5627" customWidth="1"/>
    <col min="13" max="23" width="9.140625" style="5627"/>
    <col min="24" max="24" width="14" style="5627" bestFit="1" customWidth="1"/>
    <col min="25" max="16384" width="9.140625" style="5627"/>
  </cols>
  <sheetData>
    <row r="1" spans="1:5" x14ac:dyDescent="0.2">
      <c r="A1" s="5733"/>
    </row>
    <row r="2" spans="1:5" ht="13.5" thickBot="1" x14ac:dyDescent="0.25">
      <c r="B2" s="5734"/>
    </row>
    <row r="3" spans="1:5" ht="13.5" thickBot="1" x14ac:dyDescent="0.25">
      <c r="A3" s="5735" t="s">
        <v>2576</v>
      </c>
      <c r="B3" s="5736" t="s">
        <v>1</v>
      </c>
      <c r="C3" s="5737" t="s">
        <v>2360</v>
      </c>
      <c r="D3" s="5738"/>
    </row>
    <row r="4" spans="1:5" x14ac:dyDescent="0.2">
      <c r="A4" s="5739" t="s">
        <v>2577</v>
      </c>
      <c r="B4" s="5740">
        <v>54250</v>
      </c>
      <c r="C4" s="5741">
        <v>55131</v>
      </c>
      <c r="D4" s="5742"/>
    </row>
    <row r="5" spans="1:5" x14ac:dyDescent="0.2">
      <c r="A5" s="5743" t="s">
        <v>2578</v>
      </c>
      <c r="B5" s="5744">
        <v>23489</v>
      </c>
      <c r="C5" s="5745">
        <v>24066</v>
      </c>
      <c r="D5" s="5742"/>
    </row>
    <row r="6" spans="1:5" x14ac:dyDescent="0.2">
      <c r="A6" s="5743" t="s">
        <v>2579</v>
      </c>
      <c r="B6" s="5744">
        <v>31453</v>
      </c>
      <c r="C6" s="5745">
        <v>32561</v>
      </c>
      <c r="D6" s="5742"/>
    </row>
    <row r="7" spans="1:5" x14ac:dyDescent="0.2">
      <c r="A7" s="5743" t="s">
        <v>11</v>
      </c>
      <c r="B7" s="5744">
        <v>5947</v>
      </c>
      <c r="C7" s="5745">
        <v>8072</v>
      </c>
      <c r="D7" s="5742"/>
    </row>
    <row r="8" spans="1:5" x14ac:dyDescent="0.2">
      <c r="A8" s="5743" t="s">
        <v>13</v>
      </c>
      <c r="B8" s="5744">
        <v>5264</v>
      </c>
      <c r="C8" s="5746">
        <v>6194</v>
      </c>
      <c r="D8" s="5747"/>
      <c r="E8" s="5748"/>
    </row>
    <row r="9" spans="1:5" ht="13.5" thickBot="1" x14ac:dyDescent="0.25">
      <c r="A9" s="5749" t="s">
        <v>15</v>
      </c>
      <c r="B9" s="5750">
        <v>1315</v>
      </c>
      <c r="C9" s="5751">
        <v>1263</v>
      </c>
      <c r="D9" s="5747"/>
    </row>
    <row r="10" spans="1:5" x14ac:dyDescent="0.2">
      <c r="C10" s="5752"/>
    </row>
    <row r="11" spans="1:5" x14ac:dyDescent="0.2">
      <c r="C11" s="5752"/>
    </row>
    <row r="12" spans="1:5" x14ac:dyDescent="0.2">
      <c r="C12" s="5752"/>
    </row>
    <row r="13" spans="1:5" x14ac:dyDescent="0.2">
      <c r="C13" s="5752"/>
    </row>
    <row r="14" spans="1:5" x14ac:dyDescent="0.2">
      <c r="C14" s="5752"/>
    </row>
    <row r="15" spans="1:5" x14ac:dyDescent="0.2">
      <c r="C15" s="5752"/>
    </row>
    <row r="16" spans="1:5" x14ac:dyDescent="0.2">
      <c r="C16" s="5752"/>
    </row>
    <row r="17" spans="1:5" x14ac:dyDescent="0.2">
      <c r="C17" s="5752"/>
    </row>
    <row r="18" spans="1:5" x14ac:dyDescent="0.2">
      <c r="C18" s="5752"/>
    </row>
    <row r="19" spans="1:5" x14ac:dyDescent="0.2">
      <c r="C19" s="5752"/>
    </row>
    <row r="20" spans="1:5" x14ac:dyDescent="0.2">
      <c r="C20" s="5752"/>
    </row>
    <row r="21" spans="1:5" x14ac:dyDescent="0.2">
      <c r="C21" s="5752"/>
    </row>
    <row r="22" spans="1:5" x14ac:dyDescent="0.2">
      <c r="C22" s="5752"/>
    </row>
    <row r="23" spans="1:5" x14ac:dyDescent="0.2">
      <c r="C23" s="5752"/>
    </row>
    <row r="24" spans="1:5" x14ac:dyDescent="0.2">
      <c r="C24" s="5752"/>
    </row>
    <row r="25" spans="1:5" ht="13.5" thickBot="1" x14ac:dyDescent="0.25">
      <c r="A25" s="5729"/>
      <c r="B25" s="5729"/>
      <c r="C25" s="5729"/>
      <c r="D25" s="5738"/>
    </row>
    <row r="26" spans="1:5" ht="13.5" thickBot="1" x14ac:dyDescent="0.25">
      <c r="A26" s="5735" t="s">
        <v>4</v>
      </c>
      <c r="B26" s="5753" t="s">
        <v>1</v>
      </c>
      <c r="C26" s="5754" t="s">
        <v>2360</v>
      </c>
    </row>
    <row r="27" spans="1:5" x14ac:dyDescent="0.2">
      <c r="A27" s="5743" t="s">
        <v>216</v>
      </c>
      <c r="B27" s="5740">
        <v>201</v>
      </c>
      <c r="C27" s="5741">
        <v>92</v>
      </c>
      <c r="D27" s="5755"/>
      <c r="E27" s="5756"/>
    </row>
    <row r="28" spans="1:5" x14ac:dyDescent="0.2">
      <c r="A28" s="5743" t="s">
        <v>10</v>
      </c>
      <c r="B28" s="5744">
        <v>292</v>
      </c>
      <c r="C28" s="5745">
        <v>275</v>
      </c>
      <c r="D28" s="5755"/>
    </row>
    <row r="29" spans="1:5" x14ac:dyDescent="0.2">
      <c r="A29" s="5743" t="s">
        <v>11</v>
      </c>
      <c r="B29" s="5744">
        <v>39</v>
      </c>
      <c r="C29" s="5745">
        <v>34</v>
      </c>
      <c r="D29" s="5755"/>
    </row>
    <row r="30" spans="1:5" x14ac:dyDescent="0.2">
      <c r="A30" s="5743" t="s">
        <v>2580</v>
      </c>
      <c r="B30" s="5744">
        <v>417</v>
      </c>
      <c r="C30" s="5746">
        <v>479</v>
      </c>
      <c r="D30" s="5755"/>
      <c r="E30" s="5625"/>
    </row>
    <row r="31" spans="1:5" ht="13.5" thickBot="1" x14ac:dyDescent="0.25">
      <c r="A31" s="5749" t="s">
        <v>2017</v>
      </c>
      <c r="B31" s="5750">
        <v>572</v>
      </c>
      <c r="C31" s="5751">
        <v>529</v>
      </c>
      <c r="D31" s="5755"/>
      <c r="E31" s="5625"/>
    </row>
    <row r="32" spans="1:5" x14ac:dyDescent="0.2">
      <c r="B32" s="5757"/>
      <c r="C32" s="5757"/>
      <c r="D32" s="5758"/>
      <c r="E32" s="5759"/>
    </row>
    <row r="33" spans="1:111" x14ac:dyDescent="0.2">
      <c r="A33" s="5757"/>
      <c r="D33" s="5758"/>
      <c r="E33" s="5625"/>
    </row>
    <row r="34" spans="1:111" x14ac:dyDescent="0.2">
      <c r="D34" s="5758"/>
      <c r="E34" s="5625"/>
    </row>
    <row r="35" spans="1:111" x14ac:dyDescent="0.2">
      <c r="E35" s="5625"/>
    </row>
    <row r="36" spans="1:111" x14ac:dyDescent="0.2">
      <c r="D36" s="5760"/>
    </row>
    <row r="38" spans="1:111" x14ac:dyDescent="0.2">
      <c r="C38" s="5760"/>
    </row>
    <row r="47" spans="1:111" ht="13.5" thickBot="1" x14ac:dyDescent="0.25">
      <c r="F47" s="5729"/>
    </row>
    <row r="48" spans="1:111" ht="13.5" thickBot="1" x14ac:dyDescent="0.25">
      <c r="B48" s="8769" t="s">
        <v>58</v>
      </c>
      <c r="C48" s="8772" t="s">
        <v>7</v>
      </c>
      <c r="D48" s="8772"/>
      <c r="E48" s="8773"/>
      <c r="F48" s="5729"/>
      <c r="H48" s="5761"/>
      <c r="I48" s="5762"/>
      <c r="J48" s="5763"/>
      <c r="K48" s="5764"/>
      <c r="L48" s="5764"/>
      <c r="M48" s="5764"/>
      <c r="N48" s="5764"/>
      <c r="O48" s="5764"/>
      <c r="P48" s="5764"/>
      <c r="Q48" s="5764"/>
      <c r="R48" s="5764"/>
      <c r="S48" s="5764"/>
      <c r="T48" s="5765"/>
      <c r="U48" s="5765"/>
      <c r="V48" s="5765"/>
      <c r="W48" s="5766"/>
      <c r="X48" s="5766"/>
      <c r="Y48" s="5766"/>
      <c r="Z48" s="5766"/>
      <c r="AA48" s="5766"/>
      <c r="AB48" s="5766"/>
      <c r="AC48" s="5766"/>
      <c r="AD48" s="5766"/>
      <c r="AE48" s="5766"/>
      <c r="AF48" s="5766"/>
      <c r="AG48" s="5766"/>
      <c r="AH48" s="5766"/>
      <c r="AI48" s="5766"/>
      <c r="AJ48" s="5766"/>
      <c r="AK48" s="5766"/>
      <c r="AL48" s="5766"/>
      <c r="AM48" s="5766"/>
      <c r="AN48" s="5766"/>
      <c r="AO48" s="5766"/>
      <c r="AP48" s="5766"/>
      <c r="AQ48" s="5766"/>
      <c r="AR48" s="5766"/>
      <c r="AS48" s="5766"/>
      <c r="AT48" s="5766"/>
      <c r="AU48" s="5766"/>
      <c r="AV48" s="5766"/>
      <c r="AW48" s="5766"/>
      <c r="AX48" s="5766"/>
      <c r="AY48" s="5766"/>
      <c r="AZ48" s="5766"/>
      <c r="BA48" s="5766"/>
      <c r="BB48" s="5766"/>
      <c r="BC48" s="5766"/>
      <c r="BD48" s="5766"/>
      <c r="BE48" s="5766"/>
      <c r="BF48" s="5766"/>
      <c r="BG48" s="5766"/>
      <c r="BH48" s="5766"/>
      <c r="BI48" s="5766"/>
      <c r="BJ48" s="5766"/>
      <c r="BK48" s="5766"/>
      <c r="BL48" s="5766"/>
      <c r="BM48" s="5766"/>
      <c r="BN48" s="5766"/>
      <c r="BO48" s="5766"/>
      <c r="BP48" s="5766"/>
      <c r="BQ48" s="5766"/>
      <c r="BR48" s="5766"/>
      <c r="BS48" s="5766"/>
      <c r="BT48" s="5766"/>
      <c r="BU48" s="5766"/>
      <c r="BV48" s="5766"/>
      <c r="BW48" s="5766"/>
      <c r="BX48" s="5766"/>
      <c r="BY48" s="5766"/>
      <c r="BZ48" s="5766"/>
      <c r="CA48" s="5766"/>
      <c r="CB48" s="5766"/>
      <c r="CC48" s="5766"/>
      <c r="CD48" s="5766"/>
      <c r="CE48" s="5766"/>
      <c r="CF48" s="5766"/>
      <c r="CG48" s="5766"/>
      <c r="CH48" s="5766"/>
      <c r="CI48" s="5766"/>
      <c r="CJ48" s="5766"/>
      <c r="CK48" s="5766"/>
      <c r="CL48" s="5766"/>
      <c r="CM48" s="5766"/>
      <c r="CN48" s="5766"/>
      <c r="CO48" s="5766"/>
      <c r="CP48" s="5766"/>
      <c r="CQ48" s="5766"/>
      <c r="CR48" s="5766"/>
      <c r="CS48" s="5766"/>
      <c r="CT48" s="5766"/>
      <c r="CU48" s="5766"/>
      <c r="CV48" s="5766"/>
      <c r="CW48" s="5766"/>
      <c r="CX48" s="5766"/>
      <c r="CY48" s="5766"/>
      <c r="CZ48" s="5766"/>
      <c r="DA48" s="5766"/>
      <c r="DB48" s="5766"/>
      <c r="DC48" s="5766"/>
      <c r="DD48" s="5766"/>
      <c r="DE48" s="5766"/>
      <c r="DF48" s="5766"/>
      <c r="DG48" s="5766"/>
    </row>
    <row r="49" spans="2:111" ht="13.5" thickBot="1" x14ac:dyDescent="0.25">
      <c r="B49" s="8770"/>
      <c r="C49" s="8774" t="s">
        <v>59</v>
      </c>
      <c r="D49" s="8775"/>
      <c r="E49" s="8776"/>
      <c r="F49" s="5729"/>
      <c r="H49" s="5762"/>
      <c r="I49" s="5762"/>
      <c r="J49" s="5763"/>
      <c r="K49" s="5763"/>
      <c r="L49" s="5763"/>
      <c r="M49" s="5763"/>
      <c r="N49" s="5763"/>
      <c r="O49" s="5763"/>
      <c r="P49" s="5764"/>
      <c r="Q49" s="5764"/>
      <c r="R49" s="5764"/>
      <c r="S49" s="5764"/>
      <c r="T49" s="5765"/>
      <c r="U49" s="5765"/>
      <c r="V49" s="5765"/>
      <c r="W49" s="5766"/>
      <c r="X49" s="5766"/>
      <c r="Y49" s="5766"/>
      <c r="Z49" s="5766"/>
      <c r="AA49" s="5766"/>
      <c r="AB49" s="5766"/>
      <c r="AC49" s="5766"/>
      <c r="AD49" s="5766"/>
      <c r="AE49" s="5766"/>
      <c r="AF49" s="5766"/>
      <c r="AG49" s="5766"/>
      <c r="AH49" s="5766"/>
      <c r="AI49" s="5766"/>
      <c r="AJ49" s="5766"/>
      <c r="AK49" s="5766"/>
      <c r="AL49" s="5766"/>
      <c r="AM49" s="5766"/>
      <c r="AN49" s="5766"/>
      <c r="AO49" s="5766"/>
      <c r="AP49" s="5766"/>
      <c r="AQ49" s="5766"/>
      <c r="AR49" s="5766"/>
      <c r="AS49" s="5766"/>
      <c r="AT49" s="5766"/>
      <c r="AU49" s="5766"/>
      <c r="AV49" s="5766"/>
      <c r="AW49" s="5766"/>
      <c r="AX49" s="5766"/>
      <c r="AY49" s="5766"/>
      <c r="AZ49" s="5766"/>
      <c r="BA49" s="5766"/>
      <c r="BB49" s="5766"/>
      <c r="BC49" s="5766"/>
      <c r="BD49" s="5766"/>
      <c r="BE49" s="5766"/>
      <c r="BF49" s="5766"/>
      <c r="BG49" s="5766"/>
      <c r="BH49" s="5766"/>
      <c r="BI49" s="5766"/>
      <c r="BJ49" s="5766"/>
      <c r="BK49" s="5766"/>
      <c r="BL49" s="5766"/>
      <c r="BM49" s="5766"/>
      <c r="BN49" s="5766"/>
      <c r="BO49" s="5766"/>
      <c r="BP49" s="5766"/>
      <c r="BQ49" s="5766"/>
      <c r="BR49" s="5766"/>
      <c r="BS49" s="5766"/>
      <c r="BT49" s="5766"/>
      <c r="BU49" s="5766"/>
      <c r="BV49" s="5766"/>
      <c r="BW49" s="5766"/>
      <c r="BX49" s="5766"/>
      <c r="BY49" s="5766"/>
      <c r="BZ49" s="5766"/>
      <c r="CA49" s="5766"/>
      <c r="CB49" s="5766"/>
      <c r="CC49" s="5766"/>
      <c r="CD49" s="5766"/>
      <c r="CE49" s="5766"/>
      <c r="CF49" s="5766"/>
      <c r="CG49" s="5766"/>
      <c r="CH49" s="5766"/>
      <c r="CI49" s="5766"/>
      <c r="CJ49" s="5766"/>
      <c r="CK49" s="5766"/>
      <c r="CL49" s="5766"/>
      <c r="CM49" s="5766"/>
      <c r="CN49" s="5766"/>
      <c r="CO49" s="5766"/>
      <c r="CP49" s="5766"/>
      <c r="CQ49" s="5766"/>
      <c r="CR49" s="5766"/>
      <c r="CS49" s="5766"/>
      <c r="CT49" s="5766"/>
      <c r="CU49" s="5766"/>
      <c r="CV49" s="5766"/>
      <c r="CW49" s="5766"/>
      <c r="CX49" s="5766"/>
      <c r="CY49" s="5766"/>
      <c r="CZ49" s="5766"/>
      <c r="DA49" s="5766"/>
      <c r="DB49" s="5766"/>
      <c r="DC49" s="5766"/>
      <c r="DD49" s="5766"/>
      <c r="DE49" s="5766"/>
      <c r="DF49" s="5766"/>
      <c r="DG49" s="5766"/>
    </row>
    <row r="50" spans="2:111" ht="13.5" thickBot="1" x14ac:dyDescent="0.25">
      <c r="B50" s="8771"/>
      <c r="C50" s="5767" t="s">
        <v>1</v>
      </c>
      <c r="D50" s="5768" t="s">
        <v>2360</v>
      </c>
      <c r="E50" s="5769"/>
      <c r="F50" s="5729"/>
      <c r="H50" s="5762"/>
      <c r="I50" s="5762"/>
      <c r="J50" s="5763"/>
      <c r="K50" s="5770"/>
      <c r="L50" s="5770"/>
      <c r="M50" s="5770"/>
      <c r="N50" s="5770"/>
      <c r="O50" s="5763"/>
      <c r="P50" s="5763"/>
      <c r="Q50" s="5763"/>
      <c r="R50" s="5763"/>
      <c r="S50" s="5763"/>
      <c r="T50" s="5765"/>
      <c r="U50" s="5765"/>
      <c r="V50" s="5765"/>
      <c r="W50" s="5766"/>
      <c r="X50" s="5766"/>
      <c r="Y50" s="5766"/>
      <c r="Z50" s="5766"/>
      <c r="AA50" s="5766"/>
      <c r="AB50" s="5766"/>
      <c r="AC50" s="5766"/>
      <c r="AD50" s="5766"/>
      <c r="AE50" s="5766"/>
      <c r="AF50" s="5766"/>
      <c r="AG50" s="5766"/>
      <c r="AH50" s="5766"/>
      <c r="AI50" s="5766"/>
      <c r="AJ50" s="5766"/>
      <c r="AK50" s="5766"/>
      <c r="AL50" s="5766"/>
      <c r="AM50" s="5766"/>
      <c r="AN50" s="5766"/>
      <c r="AO50" s="5766"/>
      <c r="AP50" s="5766"/>
      <c r="AQ50" s="5766"/>
      <c r="AR50" s="5766"/>
      <c r="AS50" s="5766"/>
      <c r="AT50" s="5766"/>
      <c r="AU50" s="5766"/>
      <c r="AV50" s="5766"/>
      <c r="AW50" s="5766"/>
      <c r="AX50" s="5766"/>
      <c r="AY50" s="5766"/>
      <c r="AZ50" s="5766"/>
      <c r="BA50" s="5766"/>
      <c r="BB50" s="5766"/>
      <c r="BC50" s="5766"/>
      <c r="BD50" s="5766"/>
      <c r="BE50" s="5766"/>
      <c r="BF50" s="5766"/>
      <c r="BG50" s="5766"/>
      <c r="BH50" s="5766"/>
      <c r="BI50" s="5766"/>
      <c r="BJ50" s="5766"/>
      <c r="BK50" s="5766"/>
      <c r="BL50" s="5766"/>
      <c r="BM50" s="5766"/>
      <c r="BN50" s="5766"/>
      <c r="BO50" s="5766"/>
      <c r="BP50" s="5766"/>
      <c r="BQ50" s="5766"/>
      <c r="BR50" s="5766"/>
      <c r="BS50" s="5766"/>
      <c r="BT50" s="5766"/>
      <c r="BU50" s="5766"/>
      <c r="BV50" s="5766"/>
      <c r="BW50" s="5766"/>
      <c r="BX50" s="5766"/>
      <c r="BY50" s="5766"/>
      <c r="BZ50" s="5766"/>
      <c r="CA50" s="5766"/>
      <c r="CB50" s="5766"/>
      <c r="CC50" s="5766"/>
      <c r="CD50" s="5766"/>
      <c r="CE50" s="5766"/>
      <c r="CF50" s="5766"/>
      <c r="CG50" s="5766"/>
      <c r="CH50" s="5766"/>
      <c r="CI50" s="5766"/>
      <c r="CJ50" s="5766"/>
      <c r="CK50" s="5766"/>
      <c r="CL50" s="5766"/>
      <c r="CM50" s="5766"/>
      <c r="CN50" s="5766"/>
      <c r="CO50" s="5766"/>
      <c r="CP50" s="5766"/>
      <c r="CQ50" s="5766"/>
      <c r="CR50" s="5766"/>
      <c r="CS50" s="5766"/>
      <c r="CT50" s="5766"/>
      <c r="CU50" s="5766"/>
      <c r="CV50" s="5766"/>
      <c r="CW50" s="5766"/>
      <c r="CX50" s="5766"/>
      <c r="CY50" s="5766"/>
      <c r="CZ50" s="5766"/>
      <c r="DA50" s="5766"/>
      <c r="DB50" s="5766"/>
      <c r="DC50" s="5766"/>
      <c r="DD50" s="5766"/>
      <c r="DE50" s="5766"/>
      <c r="DF50" s="5766"/>
      <c r="DG50" s="5766"/>
    </row>
    <row r="51" spans="2:111" x14ac:dyDescent="0.2">
      <c r="B51" s="5771" t="s">
        <v>2581</v>
      </c>
      <c r="C51" s="5772">
        <v>5053</v>
      </c>
      <c r="D51" s="5773">
        <v>3766</v>
      </c>
      <c r="E51" s="5774"/>
      <c r="F51" s="5729"/>
      <c r="G51" s="5760"/>
      <c r="J51" s="5775"/>
      <c r="K51" s="5776"/>
      <c r="L51" s="5776"/>
      <c r="M51" s="5776"/>
      <c r="N51" s="5776"/>
      <c r="O51" s="5775"/>
      <c r="P51" s="5776"/>
      <c r="Q51" s="5776"/>
      <c r="R51" s="5776"/>
      <c r="S51" s="5776"/>
      <c r="T51" s="5766"/>
      <c r="U51" s="5766"/>
      <c r="V51" s="5766"/>
      <c r="W51" s="5766"/>
      <c r="X51" s="5766"/>
      <c r="Y51" s="5766"/>
      <c r="Z51" s="5766"/>
      <c r="AA51" s="5766"/>
      <c r="AB51" s="5766"/>
      <c r="AC51" s="5766"/>
      <c r="AD51" s="5766"/>
      <c r="AE51" s="5766"/>
      <c r="AF51" s="5766"/>
      <c r="AG51" s="5766"/>
      <c r="AH51" s="5766"/>
      <c r="AI51" s="5766"/>
      <c r="AJ51" s="5766"/>
      <c r="AK51" s="5766"/>
      <c r="AL51" s="5766"/>
      <c r="AM51" s="5766"/>
      <c r="AN51" s="5766"/>
      <c r="AO51" s="5766"/>
      <c r="AP51" s="5766"/>
      <c r="AQ51" s="5766"/>
      <c r="AR51" s="5766"/>
      <c r="AS51" s="5766"/>
      <c r="AT51" s="5766"/>
      <c r="AU51" s="5766"/>
      <c r="AV51" s="5766"/>
      <c r="AW51" s="5766"/>
      <c r="AX51" s="5766"/>
      <c r="AY51" s="5766"/>
      <c r="AZ51" s="5766"/>
      <c r="BA51" s="5766"/>
      <c r="BB51" s="5766"/>
      <c r="BC51" s="5766"/>
      <c r="BD51" s="5766"/>
      <c r="BE51" s="5766"/>
      <c r="BF51" s="5766"/>
      <c r="BG51" s="5766"/>
      <c r="BH51" s="5766"/>
      <c r="BI51" s="5766"/>
      <c r="BJ51" s="5766"/>
      <c r="BK51" s="5766"/>
      <c r="BL51" s="5766"/>
      <c r="BM51" s="5766"/>
      <c r="BN51" s="5766"/>
      <c r="BO51" s="5766"/>
      <c r="BP51" s="5766"/>
      <c r="BQ51" s="5766"/>
      <c r="BR51" s="5766"/>
      <c r="BS51" s="5766"/>
      <c r="BT51" s="5766"/>
      <c r="BU51" s="5766"/>
      <c r="BV51" s="5766"/>
      <c r="BW51" s="5766"/>
      <c r="BX51" s="5766"/>
      <c r="BY51" s="5766"/>
      <c r="BZ51" s="5766"/>
      <c r="CA51" s="5766"/>
      <c r="CB51" s="5766"/>
      <c r="CC51" s="5766"/>
      <c r="CD51" s="5766"/>
      <c r="CE51" s="5766"/>
      <c r="CF51" s="5766"/>
      <c r="CG51" s="5766"/>
      <c r="CH51" s="5766"/>
      <c r="CI51" s="5766"/>
      <c r="CJ51" s="5766"/>
      <c r="CK51" s="5766"/>
      <c r="CL51" s="5766"/>
      <c r="CM51" s="5766"/>
      <c r="CN51" s="5766"/>
      <c r="CO51" s="5766"/>
      <c r="CP51" s="5766"/>
      <c r="CQ51" s="5766"/>
      <c r="CR51" s="5766"/>
      <c r="CS51" s="5766"/>
      <c r="CT51" s="5766"/>
      <c r="CU51" s="5766"/>
      <c r="CV51" s="5766"/>
      <c r="CW51" s="5766"/>
      <c r="CX51" s="5766"/>
      <c r="CY51" s="5766"/>
      <c r="CZ51" s="5766"/>
      <c r="DA51" s="5766"/>
      <c r="DB51" s="5766"/>
      <c r="DC51" s="5766"/>
      <c r="DD51" s="5766"/>
      <c r="DE51" s="5766"/>
      <c r="DF51" s="5766"/>
      <c r="DG51" s="5766"/>
    </row>
    <row r="52" spans="2:111" x14ac:dyDescent="0.2">
      <c r="B52" s="5777" t="s">
        <v>2582</v>
      </c>
      <c r="C52" s="5778">
        <v>4112</v>
      </c>
      <c r="D52" s="104">
        <v>4142</v>
      </c>
      <c r="E52" s="5779"/>
      <c r="F52" s="5729"/>
      <c r="G52" s="5760"/>
      <c r="J52" s="5775"/>
      <c r="K52" s="5776"/>
      <c r="L52" s="5776"/>
      <c r="M52" s="5776"/>
      <c r="N52" s="5776"/>
      <c r="O52" s="5775"/>
      <c r="P52" s="5776"/>
      <c r="Q52" s="5776"/>
      <c r="R52" s="5776"/>
      <c r="S52" s="5776"/>
      <c r="T52" s="5766"/>
      <c r="U52" s="5766"/>
      <c r="V52" s="5766"/>
      <c r="W52" s="5766"/>
      <c r="X52" s="5766"/>
      <c r="Y52" s="5766"/>
      <c r="Z52" s="5766"/>
      <c r="AA52" s="5766"/>
      <c r="AB52" s="5766"/>
      <c r="AC52" s="5766"/>
      <c r="AD52" s="5766"/>
      <c r="AE52" s="5766"/>
      <c r="AF52" s="5766"/>
      <c r="AG52" s="5766"/>
      <c r="AH52" s="5766"/>
      <c r="AI52" s="5766"/>
      <c r="AJ52" s="5766"/>
      <c r="AK52" s="5766"/>
      <c r="AL52" s="5766"/>
      <c r="AM52" s="5766"/>
      <c r="AN52" s="5766"/>
      <c r="AO52" s="5766"/>
      <c r="AP52" s="5766"/>
      <c r="AQ52" s="5766"/>
      <c r="AR52" s="5766"/>
      <c r="AS52" s="5766"/>
      <c r="AT52" s="5766"/>
      <c r="AU52" s="5766"/>
      <c r="AV52" s="5766"/>
      <c r="AW52" s="5766"/>
      <c r="AX52" s="5766"/>
      <c r="AY52" s="5766"/>
      <c r="AZ52" s="5766"/>
      <c r="BA52" s="5766"/>
      <c r="BB52" s="5766"/>
      <c r="BC52" s="5766"/>
      <c r="BD52" s="5766"/>
      <c r="BE52" s="5766"/>
      <c r="BF52" s="5766"/>
      <c r="BG52" s="5766"/>
      <c r="BH52" s="5766"/>
      <c r="BI52" s="5766"/>
      <c r="BJ52" s="5766"/>
      <c r="BK52" s="5766"/>
      <c r="BL52" s="5766"/>
      <c r="BM52" s="5766"/>
      <c r="BN52" s="5766"/>
      <c r="BO52" s="5766"/>
      <c r="BP52" s="5766"/>
      <c r="BQ52" s="5766"/>
      <c r="BR52" s="5766"/>
      <c r="BS52" s="5766"/>
      <c r="BT52" s="5766"/>
      <c r="BU52" s="5766"/>
      <c r="BV52" s="5766"/>
      <c r="BW52" s="5766"/>
      <c r="BX52" s="5766"/>
      <c r="BY52" s="5766"/>
      <c r="BZ52" s="5766"/>
      <c r="CA52" s="5766"/>
      <c r="CB52" s="5766"/>
      <c r="CC52" s="5766"/>
      <c r="CD52" s="5766"/>
      <c r="CE52" s="5766"/>
      <c r="CF52" s="5766"/>
      <c r="CG52" s="5766"/>
      <c r="CH52" s="5766"/>
      <c r="CI52" s="5766"/>
      <c r="CJ52" s="5766"/>
      <c r="CK52" s="5766"/>
      <c r="CL52" s="5766"/>
      <c r="CM52" s="5766"/>
      <c r="CN52" s="5766"/>
      <c r="CO52" s="5766"/>
      <c r="CP52" s="5766"/>
      <c r="CQ52" s="5766"/>
      <c r="CR52" s="5766"/>
      <c r="CS52" s="5766"/>
      <c r="CT52" s="5766"/>
      <c r="CU52" s="5766"/>
      <c r="CV52" s="5766"/>
      <c r="CW52" s="5766"/>
      <c r="CX52" s="5766"/>
      <c r="CY52" s="5766"/>
      <c r="CZ52" s="5766"/>
      <c r="DA52" s="5766"/>
      <c r="DB52" s="5766"/>
      <c r="DC52" s="5766"/>
      <c r="DD52" s="5766"/>
      <c r="DE52" s="5766"/>
      <c r="DF52" s="5766"/>
      <c r="DG52" s="5766"/>
    </row>
    <row r="53" spans="2:111" x14ac:dyDescent="0.2">
      <c r="B53" s="5777" t="s">
        <v>2583</v>
      </c>
      <c r="C53" s="5778">
        <v>4068</v>
      </c>
      <c r="D53" s="104">
        <v>4679</v>
      </c>
      <c r="E53" s="5779"/>
      <c r="F53" s="5729"/>
      <c r="G53" s="5760"/>
      <c r="J53" s="5775"/>
      <c r="K53" s="5776"/>
      <c r="L53" s="5776"/>
      <c r="M53" s="5776"/>
      <c r="N53" s="5776"/>
      <c r="O53" s="5775"/>
      <c r="P53" s="5776"/>
      <c r="Q53" s="5776"/>
      <c r="R53" s="5776"/>
      <c r="S53" s="5776"/>
      <c r="T53" s="5766"/>
      <c r="U53" s="5766"/>
      <c r="V53" s="5766"/>
      <c r="W53" s="5766"/>
      <c r="X53" s="5766"/>
      <c r="Y53" s="5766"/>
      <c r="Z53" s="5766"/>
      <c r="AA53" s="5766"/>
      <c r="AB53" s="5766"/>
      <c r="AC53" s="5766"/>
      <c r="AD53" s="5766"/>
      <c r="AE53" s="5766"/>
      <c r="AF53" s="5766"/>
      <c r="AG53" s="5766"/>
      <c r="AH53" s="5766"/>
      <c r="AI53" s="5766"/>
      <c r="AJ53" s="5766"/>
      <c r="AK53" s="5766"/>
      <c r="AL53" s="5766"/>
      <c r="AM53" s="5766"/>
      <c r="AN53" s="5766"/>
      <c r="AO53" s="5766"/>
      <c r="AP53" s="5766"/>
      <c r="AQ53" s="5766"/>
      <c r="AR53" s="5766"/>
      <c r="AS53" s="5766"/>
      <c r="AT53" s="5766"/>
      <c r="AU53" s="5766"/>
      <c r="AV53" s="5766"/>
      <c r="AW53" s="5766"/>
      <c r="AX53" s="5766"/>
      <c r="AY53" s="5766"/>
      <c r="AZ53" s="5766"/>
      <c r="BA53" s="5766"/>
      <c r="BB53" s="5766"/>
      <c r="BC53" s="5766"/>
      <c r="BD53" s="5766"/>
      <c r="BE53" s="5766"/>
      <c r="BF53" s="5766"/>
      <c r="BG53" s="5766"/>
      <c r="BH53" s="5766"/>
      <c r="BI53" s="5766"/>
      <c r="BJ53" s="5766"/>
      <c r="BK53" s="5766"/>
      <c r="BL53" s="5766"/>
      <c r="BM53" s="5766"/>
      <c r="BN53" s="5766"/>
      <c r="BO53" s="5766"/>
      <c r="BP53" s="5766"/>
      <c r="BQ53" s="5766"/>
      <c r="BR53" s="5766"/>
      <c r="BS53" s="5766"/>
      <c r="BT53" s="5766"/>
      <c r="BU53" s="5766"/>
      <c r="BV53" s="5766"/>
      <c r="BW53" s="5766"/>
      <c r="BX53" s="5766"/>
      <c r="BY53" s="5766"/>
      <c r="BZ53" s="5766"/>
      <c r="CA53" s="5766"/>
      <c r="CB53" s="5766"/>
      <c r="CC53" s="5766"/>
      <c r="CD53" s="5766"/>
      <c r="CE53" s="5766"/>
      <c r="CF53" s="5766"/>
      <c r="CG53" s="5766"/>
      <c r="CH53" s="5766"/>
      <c r="CI53" s="5766"/>
      <c r="CJ53" s="5766"/>
      <c r="CK53" s="5766"/>
      <c r="CL53" s="5766"/>
      <c r="CM53" s="5766"/>
      <c r="CN53" s="5766"/>
      <c r="CO53" s="5766"/>
      <c r="CP53" s="5766"/>
      <c r="CQ53" s="5766"/>
      <c r="CR53" s="5766"/>
      <c r="CS53" s="5766"/>
      <c r="CT53" s="5766"/>
      <c r="CU53" s="5766"/>
      <c r="CV53" s="5766"/>
      <c r="CW53" s="5766"/>
      <c r="CX53" s="5766"/>
      <c r="CY53" s="5766"/>
      <c r="CZ53" s="5766"/>
      <c r="DA53" s="5766"/>
      <c r="DB53" s="5766"/>
      <c r="DC53" s="5766"/>
      <c r="DD53" s="5766"/>
      <c r="DE53" s="5766"/>
      <c r="DF53" s="5766"/>
      <c r="DG53" s="5766"/>
    </row>
    <row r="54" spans="2:111" x14ac:dyDescent="0.2">
      <c r="B54" s="5777" t="s">
        <v>2584</v>
      </c>
      <c r="C54" s="5778">
        <v>2856</v>
      </c>
      <c r="D54" s="104">
        <v>4192</v>
      </c>
      <c r="E54" s="5779"/>
      <c r="F54" s="5729"/>
      <c r="G54" s="5760"/>
      <c r="J54" s="5775"/>
      <c r="K54" s="5776"/>
      <c r="L54" s="5776"/>
      <c r="M54" s="5776"/>
      <c r="N54" s="5776"/>
      <c r="O54" s="5775"/>
      <c r="P54" s="5776"/>
      <c r="Q54" s="5776"/>
      <c r="R54" s="5776"/>
      <c r="S54" s="5776"/>
      <c r="T54" s="5766"/>
      <c r="U54" s="5766"/>
      <c r="V54" s="5766"/>
      <c r="W54" s="5766"/>
      <c r="X54" s="5766"/>
      <c r="Y54" s="5766"/>
      <c r="Z54" s="5766"/>
      <c r="AA54" s="5766"/>
      <c r="AB54" s="5766"/>
      <c r="AC54" s="5766"/>
      <c r="AD54" s="5766"/>
      <c r="AE54" s="5766"/>
      <c r="AF54" s="5766"/>
      <c r="AG54" s="5766"/>
      <c r="AH54" s="5766"/>
      <c r="AI54" s="5766"/>
      <c r="AJ54" s="5766"/>
      <c r="AK54" s="5766"/>
      <c r="AL54" s="5766"/>
      <c r="AM54" s="5766"/>
      <c r="AN54" s="5766"/>
      <c r="AO54" s="5766"/>
      <c r="AP54" s="5766"/>
      <c r="AQ54" s="5766"/>
      <c r="AR54" s="5766"/>
      <c r="AS54" s="5766"/>
      <c r="AT54" s="5766"/>
      <c r="AU54" s="5766"/>
      <c r="AV54" s="5766"/>
      <c r="AW54" s="5766"/>
      <c r="AX54" s="5766"/>
      <c r="AY54" s="5766"/>
      <c r="AZ54" s="5766"/>
      <c r="BA54" s="5766"/>
      <c r="BB54" s="5766"/>
      <c r="BC54" s="5766"/>
      <c r="BD54" s="5766"/>
      <c r="BE54" s="5766"/>
      <c r="BF54" s="5766"/>
      <c r="BG54" s="5766"/>
      <c r="BH54" s="5766"/>
      <c r="BI54" s="5766"/>
      <c r="BJ54" s="5766"/>
      <c r="BK54" s="5766"/>
      <c r="BL54" s="5766"/>
      <c r="BM54" s="5766"/>
      <c r="BN54" s="5766"/>
      <c r="BO54" s="5766"/>
      <c r="BP54" s="5766"/>
      <c r="BQ54" s="5766"/>
      <c r="BR54" s="5766"/>
      <c r="BS54" s="5766"/>
      <c r="BT54" s="5766"/>
      <c r="BU54" s="5766"/>
      <c r="BV54" s="5766"/>
      <c r="BW54" s="5766"/>
      <c r="BX54" s="5766"/>
      <c r="BY54" s="5766"/>
      <c r="BZ54" s="5766"/>
      <c r="CA54" s="5766"/>
      <c r="CB54" s="5766"/>
      <c r="CC54" s="5766"/>
      <c r="CD54" s="5766"/>
      <c r="CE54" s="5766"/>
      <c r="CF54" s="5766"/>
      <c r="CG54" s="5766"/>
      <c r="CH54" s="5766"/>
      <c r="CI54" s="5766"/>
      <c r="CJ54" s="5766"/>
      <c r="CK54" s="5766"/>
      <c r="CL54" s="5766"/>
      <c r="CM54" s="5766"/>
      <c r="CN54" s="5766"/>
      <c r="CO54" s="5766"/>
      <c r="CP54" s="5766"/>
      <c r="CQ54" s="5766"/>
      <c r="CR54" s="5766"/>
      <c r="CS54" s="5766"/>
      <c r="CT54" s="5766"/>
      <c r="CU54" s="5766"/>
      <c r="CV54" s="5766"/>
      <c r="CW54" s="5766"/>
      <c r="CX54" s="5766"/>
      <c r="CY54" s="5766"/>
      <c r="CZ54" s="5766"/>
      <c r="DA54" s="5766"/>
      <c r="DB54" s="5766"/>
      <c r="DC54" s="5766"/>
      <c r="DD54" s="5766"/>
      <c r="DE54" s="5766"/>
      <c r="DF54" s="5766"/>
      <c r="DG54" s="5766"/>
    </row>
    <row r="55" spans="2:111" x14ac:dyDescent="0.2">
      <c r="B55" s="5777" t="s">
        <v>2585</v>
      </c>
      <c r="C55" s="5778">
        <v>4128</v>
      </c>
      <c r="D55" s="104">
        <v>4776</v>
      </c>
      <c r="E55" s="5779"/>
      <c r="F55" s="5729"/>
      <c r="G55" s="5760"/>
      <c r="J55" s="5775"/>
      <c r="K55" s="5776"/>
      <c r="L55" s="5776"/>
      <c r="M55" s="5780"/>
      <c r="N55" s="5780"/>
      <c r="O55" s="5775"/>
      <c r="P55" s="5776"/>
      <c r="Q55" s="5776"/>
      <c r="R55" s="5776"/>
      <c r="S55" s="5776"/>
      <c r="T55" s="5766"/>
      <c r="U55" s="5766"/>
      <c r="V55" s="5766"/>
      <c r="W55" s="5766"/>
      <c r="X55" s="5766"/>
      <c r="Y55" s="5766"/>
      <c r="Z55" s="5766"/>
      <c r="AA55" s="5766"/>
      <c r="AB55" s="5766"/>
      <c r="AC55" s="5766"/>
      <c r="AD55" s="5766"/>
      <c r="AE55" s="5766"/>
      <c r="AF55" s="5766"/>
      <c r="AG55" s="5766"/>
      <c r="AH55" s="5766"/>
      <c r="AI55" s="5766"/>
      <c r="AJ55" s="5766"/>
      <c r="AK55" s="5766"/>
      <c r="AL55" s="5766"/>
      <c r="AM55" s="5766"/>
      <c r="AN55" s="5766"/>
      <c r="AO55" s="5766"/>
      <c r="AP55" s="5766"/>
      <c r="AQ55" s="5766"/>
      <c r="AR55" s="5766"/>
      <c r="AS55" s="5766"/>
      <c r="AT55" s="5766"/>
      <c r="AU55" s="5766"/>
      <c r="AV55" s="5766"/>
      <c r="AW55" s="5766"/>
      <c r="AX55" s="5766"/>
      <c r="AY55" s="5766"/>
      <c r="AZ55" s="5766"/>
      <c r="BA55" s="5766"/>
      <c r="BB55" s="5766"/>
      <c r="BC55" s="5766"/>
      <c r="BD55" s="5766"/>
      <c r="BE55" s="5766"/>
      <c r="BF55" s="5766"/>
      <c r="BG55" s="5766"/>
      <c r="BH55" s="5766"/>
      <c r="BI55" s="5766"/>
      <c r="BJ55" s="5766"/>
      <c r="BK55" s="5766"/>
      <c r="BL55" s="5766"/>
      <c r="BM55" s="5766"/>
      <c r="BN55" s="5766"/>
      <c r="BO55" s="5766"/>
      <c r="BP55" s="5766"/>
      <c r="BQ55" s="5766"/>
      <c r="BR55" s="5766"/>
      <c r="BS55" s="5766"/>
      <c r="BT55" s="5766"/>
      <c r="BU55" s="5766"/>
      <c r="BV55" s="5766"/>
      <c r="BW55" s="5766"/>
      <c r="BX55" s="5766"/>
      <c r="BY55" s="5766"/>
      <c r="BZ55" s="5766"/>
      <c r="CA55" s="5766"/>
      <c r="CB55" s="5766"/>
      <c r="CC55" s="5766"/>
      <c r="CD55" s="5766"/>
      <c r="CE55" s="5766"/>
      <c r="CF55" s="5766"/>
      <c r="CG55" s="5766"/>
      <c r="CH55" s="5766"/>
      <c r="CI55" s="5766"/>
      <c r="CJ55" s="5766"/>
      <c r="CK55" s="5766"/>
      <c r="CL55" s="5766"/>
      <c r="CM55" s="5766"/>
      <c r="CN55" s="5766"/>
      <c r="CO55" s="5766"/>
      <c r="CP55" s="5766"/>
      <c r="CQ55" s="5766"/>
      <c r="CR55" s="5766"/>
      <c r="CS55" s="5766"/>
      <c r="CT55" s="5766"/>
      <c r="CU55" s="5766"/>
      <c r="CV55" s="5766"/>
      <c r="CW55" s="5766"/>
      <c r="CX55" s="5766"/>
      <c r="CY55" s="5766"/>
      <c r="CZ55" s="5766"/>
      <c r="DA55" s="5766"/>
      <c r="DB55" s="5766"/>
      <c r="DC55" s="5766"/>
      <c r="DD55" s="5766"/>
      <c r="DE55" s="5766"/>
      <c r="DF55" s="5766"/>
      <c r="DG55" s="5766"/>
    </row>
    <row r="56" spans="2:111" x14ac:dyDescent="0.2">
      <c r="B56" s="5777" t="s">
        <v>2586</v>
      </c>
      <c r="C56" s="5778">
        <v>4615</v>
      </c>
      <c r="D56" s="104">
        <v>4698</v>
      </c>
      <c r="E56" s="5781"/>
      <c r="F56" s="5729"/>
      <c r="G56" s="5760"/>
      <c r="J56" s="5775"/>
      <c r="K56" s="5776"/>
      <c r="L56" s="5776"/>
      <c r="M56" s="5776"/>
      <c r="N56" s="5776"/>
      <c r="O56" s="5775"/>
      <c r="P56" s="5776"/>
      <c r="Q56" s="5776"/>
      <c r="R56" s="5776"/>
      <c r="S56" s="5776"/>
      <c r="T56" s="5766"/>
      <c r="U56" s="5766"/>
      <c r="V56" s="5766"/>
      <c r="W56" s="5766"/>
      <c r="X56" s="5766"/>
      <c r="Y56" s="5766"/>
      <c r="Z56" s="5766"/>
      <c r="AA56" s="5766"/>
      <c r="AB56" s="5766"/>
      <c r="AC56" s="5766"/>
      <c r="AD56" s="5766"/>
      <c r="AE56" s="5766"/>
      <c r="AF56" s="5766"/>
      <c r="AG56" s="5766"/>
      <c r="AH56" s="5766"/>
      <c r="AI56" s="5766"/>
      <c r="AJ56" s="5766"/>
      <c r="AK56" s="5766"/>
      <c r="AL56" s="5766"/>
      <c r="AM56" s="5766"/>
      <c r="AN56" s="5766"/>
      <c r="AO56" s="5766"/>
      <c r="AP56" s="5766"/>
      <c r="AQ56" s="5766"/>
      <c r="AR56" s="5766"/>
      <c r="AS56" s="5766"/>
      <c r="AT56" s="5766"/>
      <c r="AU56" s="5766"/>
      <c r="AV56" s="5766"/>
      <c r="AW56" s="5766"/>
      <c r="AX56" s="5766"/>
      <c r="AY56" s="5766"/>
      <c r="AZ56" s="5766"/>
      <c r="BA56" s="5766"/>
      <c r="BB56" s="5766"/>
      <c r="BC56" s="5766"/>
      <c r="BD56" s="5766"/>
      <c r="BE56" s="5766"/>
      <c r="BF56" s="5766"/>
      <c r="BG56" s="5766"/>
      <c r="BH56" s="5766"/>
      <c r="BI56" s="5766"/>
      <c r="BJ56" s="5766"/>
      <c r="BK56" s="5766"/>
      <c r="BL56" s="5766"/>
      <c r="BM56" s="5766"/>
      <c r="BN56" s="5766"/>
      <c r="BO56" s="5766"/>
      <c r="BP56" s="5766"/>
      <c r="BQ56" s="5766"/>
      <c r="BR56" s="5766"/>
      <c r="BS56" s="5766"/>
      <c r="BT56" s="5766"/>
      <c r="BU56" s="5766"/>
      <c r="BV56" s="5766"/>
      <c r="BW56" s="5766"/>
      <c r="BX56" s="5766"/>
      <c r="BY56" s="5766"/>
      <c r="BZ56" s="5766"/>
      <c r="CA56" s="5766"/>
      <c r="CB56" s="5766"/>
      <c r="CC56" s="5766"/>
      <c r="CD56" s="5766"/>
      <c r="CE56" s="5766"/>
      <c r="CF56" s="5766"/>
      <c r="CG56" s="5766"/>
      <c r="CH56" s="5766"/>
      <c r="CI56" s="5766"/>
      <c r="CJ56" s="5766"/>
      <c r="CK56" s="5766"/>
      <c r="CL56" s="5766"/>
      <c r="CM56" s="5766"/>
      <c r="CN56" s="5766"/>
      <c r="CO56" s="5766"/>
      <c r="CP56" s="5766"/>
      <c r="CQ56" s="5766"/>
      <c r="CR56" s="5766"/>
      <c r="CS56" s="5766"/>
      <c r="CT56" s="5766"/>
      <c r="CU56" s="5766"/>
      <c r="CV56" s="5766"/>
      <c r="CW56" s="5766"/>
      <c r="CX56" s="5766"/>
      <c r="CY56" s="5766"/>
      <c r="CZ56" s="5766"/>
      <c r="DA56" s="5766"/>
      <c r="DB56" s="5766"/>
      <c r="DC56" s="5766"/>
      <c r="DD56" s="5766"/>
      <c r="DE56" s="5766"/>
      <c r="DF56" s="5766"/>
      <c r="DG56" s="5766"/>
    </row>
    <row r="57" spans="2:111" x14ac:dyDescent="0.2">
      <c r="B57" s="5777" t="s">
        <v>2587</v>
      </c>
      <c r="C57" s="5778">
        <v>4847</v>
      </c>
      <c r="D57" s="104">
        <v>5120</v>
      </c>
      <c r="E57" s="5779"/>
      <c r="F57" s="5729"/>
      <c r="G57" s="5760"/>
      <c r="J57" s="5775"/>
      <c r="K57" s="5776"/>
      <c r="L57" s="5776"/>
      <c r="M57" s="5776"/>
      <c r="N57" s="5776"/>
      <c r="O57" s="5775"/>
      <c r="P57" s="5776"/>
      <c r="Q57" s="5776"/>
      <c r="R57" s="5776"/>
      <c r="S57" s="5776"/>
      <c r="T57" s="5766"/>
      <c r="U57" s="5766"/>
      <c r="V57" s="5766"/>
      <c r="W57" s="5766"/>
      <c r="X57" s="5766"/>
      <c r="Y57" s="5766"/>
      <c r="Z57" s="5766"/>
      <c r="AA57" s="5766"/>
      <c r="AB57" s="5766"/>
      <c r="AC57" s="5766"/>
      <c r="AD57" s="5766"/>
      <c r="AE57" s="5766"/>
      <c r="AF57" s="5766"/>
      <c r="AG57" s="5766"/>
      <c r="AH57" s="5766"/>
      <c r="AI57" s="5766"/>
      <c r="AJ57" s="5766"/>
      <c r="AK57" s="5766"/>
      <c r="AL57" s="5766"/>
      <c r="AM57" s="5766"/>
      <c r="AN57" s="5766"/>
      <c r="AO57" s="5766"/>
      <c r="AP57" s="5766"/>
      <c r="AQ57" s="5766"/>
      <c r="AR57" s="5766"/>
      <c r="AS57" s="5766"/>
      <c r="AT57" s="5766"/>
      <c r="AU57" s="5766"/>
      <c r="AV57" s="5766"/>
      <c r="AW57" s="5766"/>
      <c r="AX57" s="5766"/>
      <c r="AY57" s="5766"/>
      <c r="AZ57" s="5766"/>
      <c r="BA57" s="5766"/>
      <c r="BB57" s="5766"/>
      <c r="BC57" s="5766"/>
      <c r="BD57" s="5766"/>
      <c r="BE57" s="5766"/>
      <c r="BF57" s="5766"/>
      <c r="BG57" s="5766"/>
      <c r="BH57" s="5766"/>
      <c r="BI57" s="5766"/>
      <c r="BJ57" s="5766"/>
      <c r="BK57" s="5766"/>
      <c r="BL57" s="5766"/>
      <c r="BM57" s="5766"/>
      <c r="BN57" s="5766"/>
      <c r="BO57" s="5766"/>
      <c r="BP57" s="5766"/>
      <c r="BQ57" s="5766"/>
      <c r="BR57" s="5766"/>
      <c r="BS57" s="5766"/>
      <c r="BT57" s="5766"/>
      <c r="BU57" s="5766"/>
      <c r="BV57" s="5766"/>
      <c r="BW57" s="5766"/>
      <c r="BX57" s="5766"/>
      <c r="BY57" s="5766"/>
      <c r="BZ57" s="5766"/>
      <c r="CA57" s="5766"/>
      <c r="CB57" s="5766"/>
      <c r="CC57" s="5766"/>
      <c r="CD57" s="5766"/>
      <c r="CE57" s="5766"/>
      <c r="CF57" s="5766"/>
      <c r="CG57" s="5766"/>
      <c r="CH57" s="5766"/>
      <c r="CI57" s="5766"/>
      <c r="CJ57" s="5766"/>
      <c r="CK57" s="5766"/>
      <c r="CL57" s="5766"/>
      <c r="CM57" s="5766"/>
      <c r="CN57" s="5766"/>
      <c r="CO57" s="5766"/>
      <c r="CP57" s="5766"/>
      <c r="CQ57" s="5766"/>
      <c r="CR57" s="5766"/>
      <c r="CS57" s="5766"/>
      <c r="CT57" s="5766"/>
      <c r="CU57" s="5766"/>
      <c r="CV57" s="5766"/>
      <c r="CW57" s="5766"/>
      <c r="CX57" s="5766"/>
      <c r="CY57" s="5766"/>
      <c r="CZ57" s="5766"/>
      <c r="DA57" s="5766"/>
      <c r="DB57" s="5766"/>
      <c r="DC57" s="5766"/>
      <c r="DD57" s="5766"/>
      <c r="DE57" s="5766"/>
      <c r="DF57" s="5766"/>
      <c r="DG57" s="5766"/>
    </row>
    <row r="58" spans="2:111" x14ac:dyDescent="0.2">
      <c r="B58" s="5777" t="s">
        <v>2588</v>
      </c>
      <c r="C58" s="5778">
        <v>4807</v>
      </c>
      <c r="D58" s="104">
        <v>3814</v>
      </c>
      <c r="E58" s="5779"/>
      <c r="F58" s="5729"/>
      <c r="G58" s="5760"/>
      <c r="J58" s="5775"/>
      <c r="K58" s="5780"/>
      <c r="L58" s="5776"/>
      <c r="M58" s="5776"/>
      <c r="N58" s="5776"/>
      <c r="O58" s="5775"/>
      <c r="P58" s="5776"/>
      <c r="Q58" s="5776"/>
      <c r="R58" s="5776"/>
      <c r="S58" s="5776"/>
      <c r="T58" s="5766"/>
      <c r="U58" s="5766"/>
      <c r="V58" s="5766"/>
      <c r="W58" s="5766"/>
      <c r="X58" s="5766"/>
      <c r="Y58" s="5766"/>
      <c r="Z58" s="5766"/>
      <c r="AA58" s="5766"/>
      <c r="AB58" s="5766"/>
      <c r="AC58" s="5766"/>
      <c r="AD58" s="5766"/>
      <c r="AE58" s="5766"/>
      <c r="AF58" s="5766"/>
      <c r="AG58" s="5766"/>
      <c r="AH58" s="5766"/>
      <c r="AI58" s="5766"/>
      <c r="AJ58" s="5766"/>
      <c r="AK58" s="5766"/>
      <c r="AL58" s="5766"/>
      <c r="AM58" s="5766"/>
      <c r="AN58" s="5766"/>
      <c r="AO58" s="5766"/>
      <c r="AP58" s="5766"/>
      <c r="AQ58" s="5766"/>
      <c r="AR58" s="5766"/>
      <c r="AS58" s="5766"/>
      <c r="AT58" s="5766"/>
      <c r="AU58" s="5766"/>
      <c r="AV58" s="5766"/>
      <c r="AW58" s="5766"/>
      <c r="AX58" s="5766"/>
      <c r="AY58" s="5766"/>
      <c r="AZ58" s="5766"/>
      <c r="BA58" s="5766"/>
      <c r="BB58" s="5766"/>
      <c r="BC58" s="5766"/>
      <c r="BD58" s="5766"/>
      <c r="BE58" s="5766"/>
      <c r="BF58" s="5766"/>
      <c r="BG58" s="5766"/>
      <c r="BH58" s="5766"/>
      <c r="BI58" s="5766"/>
      <c r="BJ58" s="5766"/>
      <c r="BK58" s="5766"/>
      <c r="BL58" s="5766"/>
      <c r="BM58" s="5766"/>
      <c r="BN58" s="5766"/>
      <c r="BO58" s="5766"/>
      <c r="BP58" s="5766"/>
      <c r="BQ58" s="5766"/>
      <c r="BR58" s="5766"/>
      <c r="BS58" s="5766"/>
      <c r="BT58" s="5766"/>
      <c r="BU58" s="5766"/>
      <c r="BV58" s="5766"/>
      <c r="BW58" s="5766"/>
      <c r="BX58" s="5766"/>
      <c r="BY58" s="5766"/>
      <c r="BZ58" s="5766"/>
      <c r="CA58" s="5766"/>
      <c r="CB58" s="5766"/>
      <c r="CC58" s="5766"/>
      <c r="CD58" s="5766"/>
      <c r="CE58" s="5766"/>
      <c r="CF58" s="5766"/>
      <c r="CG58" s="5766"/>
      <c r="CH58" s="5766"/>
      <c r="CI58" s="5766"/>
      <c r="CJ58" s="5766"/>
      <c r="CK58" s="5766"/>
      <c r="CL58" s="5766"/>
      <c r="CM58" s="5766"/>
      <c r="CN58" s="5766"/>
      <c r="CO58" s="5766"/>
      <c r="CP58" s="5766"/>
      <c r="CQ58" s="5766"/>
      <c r="CR58" s="5766"/>
      <c r="CS58" s="5766"/>
      <c r="CT58" s="5766"/>
      <c r="CU58" s="5766"/>
      <c r="CV58" s="5766"/>
      <c r="CW58" s="5766"/>
      <c r="CX58" s="5766"/>
      <c r="CY58" s="5766"/>
      <c r="CZ58" s="5766"/>
      <c r="DA58" s="5766"/>
      <c r="DB58" s="5766"/>
      <c r="DC58" s="5766"/>
      <c r="DD58" s="5766"/>
      <c r="DE58" s="5766"/>
      <c r="DF58" s="5766"/>
      <c r="DG58" s="5766"/>
    </row>
    <row r="59" spans="2:111" x14ac:dyDescent="0.2">
      <c r="B59" s="5777" t="s">
        <v>2589</v>
      </c>
      <c r="C59" s="5778">
        <v>4601</v>
      </c>
      <c r="D59" s="104">
        <v>4663</v>
      </c>
      <c r="E59" s="5779"/>
      <c r="F59" s="5729"/>
      <c r="G59" s="5760"/>
      <c r="J59" s="5775"/>
      <c r="K59" s="5776"/>
      <c r="L59" s="5780"/>
      <c r="M59" s="5776"/>
      <c r="N59" s="5776"/>
      <c r="O59" s="5775"/>
      <c r="P59" s="5776"/>
      <c r="Q59" s="5776"/>
      <c r="R59" s="5776"/>
      <c r="S59" s="5776"/>
      <c r="T59" s="5766"/>
      <c r="U59" s="5766"/>
      <c r="V59" s="5766"/>
      <c r="W59" s="5766"/>
      <c r="X59" s="5766"/>
      <c r="Y59" s="5766"/>
      <c r="Z59" s="5766"/>
      <c r="AA59" s="5766"/>
      <c r="AB59" s="5766"/>
      <c r="AC59" s="5766"/>
      <c r="AD59" s="5766"/>
      <c r="AE59" s="5766"/>
      <c r="AF59" s="5766"/>
      <c r="AG59" s="5766"/>
      <c r="AH59" s="5766"/>
      <c r="AI59" s="5766"/>
      <c r="AJ59" s="5766"/>
      <c r="AK59" s="5766"/>
      <c r="AL59" s="5766"/>
      <c r="AM59" s="5766"/>
      <c r="AN59" s="5766"/>
      <c r="AO59" s="5766"/>
      <c r="AP59" s="5766"/>
      <c r="AQ59" s="5766"/>
      <c r="AR59" s="5766"/>
      <c r="AS59" s="5766"/>
      <c r="AT59" s="5766"/>
      <c r="AU59" s="5766"/>
      <c r="AV59" s="5766"/>
      <c r="AW59" s="5766"/>
      <c r="AX59" s="5766"/>
      <c r="AY59" s="5766"/>
      <c r="AZ59" s="5766"/>
      <c r="BA59" s="5766"/>
      <c r="BB59" s="5766"/>
      <c r="BC59" s="5766"/>
      <c r="BD59" s="5766"/>
      <c r="BE59" s="5766"/>
      <c r="BF59" s="5766"/>
      <c r="BG59" s="5766"/>
      <c r="BH59" s="5766"/>
      <c r="BI59" s="5766"/>
      <c r="BJ59" s="5766"/>
      <c r="BK59" s="5766"/>
      <c r="BL59" s="5766"/>
      <c r="BM59" s="5766"/>
      <c r="BN59" s="5766"/>
      <c r="BO59" s="5766"/>
      <c r="BP59" s="5766"/>
      <c r="BQ59" s="5766"/>
      <c r="BR59" s="5766"/>
      <c r="BS59" s="5766"/>
      <c r="BT59" s="5766"/>
      <c r="BU59" s="5766"/>
      <c r="BV59" s="5766"/>
      <c r="BW59" s="5766"/>
      <c r="BX59" s="5766"/>
      <c r="BY59" s="5766"/>
      <c r="BZ59" s="5766"/>
      <c r="CA59" s="5766"/>
      <c r="CB59" s="5766"/>
      <c r="CC59" s="5766"/>
      <c r="CD59" s="5766"/>
      <c r="CE59" s="5766"/>
      <c r="CF59" s="5766"/>
      <c r="CG59" s="5766"/>
      <c r="CH59" s="5766"/>
      <c r="CI59" s="5766"/>
      <c r="CJ59" s="5766"/>
      <c r="CK59" s="5766"/>
      <c r="CL59" s="5766"/>
      <c r="CM59" s="5766"/>
      <c r="CN59" s="5766"/>
      <c r="CO59" s="5766"/>
      <c r="CP59" s="5766"/>
      <c r="CQ59" s="5766"/>
      <c r="CR59" s="5766"/>
      <c r="CS59" s="5766"/>
      <c r="CT59" s="5766"/>
      <c r="CU59" s="5766"/>
      <c r="CV59" s="5766"/>
      <c r="CW59" s="5766"/>
      <c r="CX59" s="5766"/>
      <c r="CY59" s="5766"/>
      <c r="CZ59" s="5766"/>
      <c r="DA59" s="5766"/>
      <c r="DB59" s="5766"/>
      <c r="DC59" s="5766"/>
      <c r="DD59" s="5766"/>
      <c r="DE59" s="5766"/>
      <c r="DF59" s="5766"/>
      <c r="DG59" s="5766"/>
    </row>
    <row r="60" spans="2:111" x14ac:dyDescent="0.2">
      <c r="B60" s="5777" t="s">
        <v>2590</v>
      </c>
      <c r="C60" s="5778">
        <v>4366</v>
      </c>
      <c r="D60" s="104">
        <v>4689</v>
      </c>
      <c r="E60" s="5779"/>
      <c r="F60" s="5729"/>
      <c r="G60" s="5760"/>
      <c r="J60" s="5775"/>
      <c r="K60" s="5780"/>
      <c r="L60" s="5776"/>
      <c r="M60" s="5776"/>
      <c r="N60" s="5776"/>
      <c r="O60" s="5776"/>
      <c r="P60" s="5776"/>
      <c r="Q60" s="5776"/>
      <c r="R60" s="5776"/>
      <c r="S60" s="5776"/>
      <c r="T60" s="5766"/>
      <c r="U60" s="5766"/>
      <c r="V60" s="5766"/>
      <c r="W60" s="5766"/>
      <c r="X60" s="5766"/>
      <c r="Y60" s="5766"/>
      <c r="Z60" s="5766"/>
      <c r="AA60" s="5766"/>
      <c r="AB60" s="5766"/>
      <c r="AC60" s="5766"/>
      <c r="AD60" s="5766"/>
      <c r="AE60" s="5766"/>
      <c r="AF60" s="5766"/>
      <c r="AG60" s="5766"/>
      <c r="AH60" s="5766"/>
      <c r="AI60" s="5766"/>
      <c r="AJ60" s="5766"/>
      <c r="AK60" s="5766"/>
      <c r="AL60" s="5766"/>
      <c r="AM60" s="5766"/>
      <c r="AN60" s="5766"/>
      <c r="AO60" s="5766"/>
      <c r="AP60" s="5766"/>
      <c r="AQ60" s="5766"/>
      <c r="AR60" s="5766"/>
      <c r="AS60" s="5766"/>
      <c r="AT60" s="5766"/>
      <c r="AU60" s="5766"/>
      <c r="AV60" s="5766"/>
      <c r="AW60" s="5766"/>
      <c r="AX60" s="5766"/>
      <c r="AY60" s="5766"/>
      <c r="AZ60" s="5766"/>
      <c r="BA60" s="5766"/>
      <c r="BB60" s="5766"/>
      <c r="BC60" s="5766"/>
      <c r="BD60" s="5766"/>
      <c r="BE60" s="5766"/>
      <c r="BF60" s="5766"/>
      <c r="BG60" s="5766"/>
      <c r="BH60" s="5766"/>
      <c r="BI60" s="5766"/>
      <c r="BJ60" s="5766"/>
      <c r="BK60" s="5766"/>
      <c r="BL60" s="5766"/>
      <c r="BM60" s="5766"/>
      <c r="BN60" s="5766"/>
      <c r="BO60" s="5766"/>
      <c r="BP60" s="5766"/>
      <c r="BQ60" s="5766"/>
      <c r="BR60" s="5766"/>
      <c r="BS60" s="5766"/>
      <c r="BT60" s="5766"/>
      <c r="BU60" s="5766"/>
      <c r="BV60" s="5766"/>
      <c r="BW60" s="5766"/>
      <c r="BX60" s="5766"/>
      <c r="BY60" s="5766"/>
      <c r="BZ60" s="5766"/>
      <c r="CA60" s="5766"/>
      <c r="CB60" s="5766"/>
      <c r="CC60" s="5766"/>
      <c r="CD60" s="5766"/>
      <c r="CE60" s="5766"/>
      <c r="CF60" s="5766"/>
      <c r="CG60" s="5766"/>
      <c r="CH60" s="5766"/>
      <c r="CI60" s="5766"/>
      <c r="CJ60" s="5766"/>
      <c r="CK60" s="5766"/>
      <c r="CL60" s="5766"/>
      <c r="CM60" s="5766"/>
      <c r="CN60" s="5766"/>
      <c r="CO60" s="5766"/>
      <c r="CP60" s="5766"/>
      <c r="CQ60" s="5766"/>
      <c r="CR60" s="5766"/>
      <c r="CS60" s="5766"/>
      <c r="CT60" s="5766"/>
      <c r="CU60" s="5766"/>
      <c r="CV60" s="5766"/>
      <c r="CW60" s="5766"/>
      <c r="CX60" s="5766"/>
      <c r="CY60" s="5766"/>
      <c r="CZ60" s="5766"/>
      <c r="DA60" s="5766"/>
      <c r="DB60" s="5766"/>
      <c r="DC60" s="5766"/>
      <c r="DD60" s="5766"/>
      <c r="DE60" s="5766"/>
      <c r="DF60" s="5766"/>
      <c r="DG60" s="5766"/>
    </row>
    <row r="61" spans="2:111" ht="15" customHeight="1" x14ac:dyDescent="0.25">
      <c r="B61" s="5777" t="s">
        <v>2591</v>
      </c>
      <c r="C61" s="5778">
        <v>4522</v>
      </c>
      <c r="D61" s="104">
        <v>4168</v>
      </c>
      <c r="E61" s="5779"/>
      <c r="F61" s="5729"/>
      <c r="G61" s="5760"/>
      <c r="J61" s="5782"/>
      <c r="K61" s="5776"/>
      <c r="L61" s="5783"/>
      <c r="M61" s="5783"/>
      <c r="N61" s="5784"/>
      <c r="O61" s="5775"/>
      <c r="P61" s="5776"/>
      <c r="Q61" s="5776"/>
      <c r="R61" s="5776"/>
      <c r="S61" s="5776"/>
      <c r="T61" s="5766"/>
      <c r="U61" s="5766"/>
      <c r="V61" s="5766"/>
      <c r="W61" s="5766"/>
      <c r="X61" s="5766"/>
      <c r="Y61" s="5766"/>
      <c r="Z61" s="5766"/>
      <c r="AA61" s="5766"/>
      <c r="AB61" s="5766"/>
      <c r="AC61" s="5766"/>
      <c r="AD61" s="5766"/>
      <c r="AE61" s="5766"/>
      <c r="AF61" s="5766"/>
      <c r="AG61" s="5766"/>
      <c r="AH61" s="5766"/>
      <c r="AI61" s="5766"/>
      <c r="AJ61" s="5766"/>
      <c r="AK61" s="5766"/>
      <c r="AL61" s="5766"/>
      <c r="AM61" s="5766"/>
      <c r="AN61" s="5766"/>
      <c r="AO61" s="5766"/>
      <c r="AP61" s="5766"/>
      <c r="AQ61" s="5766"/>
      <c r="AR61" s="5766"/>
      <c r="AS61" s="5766"/>
      <c r="AT61" s="5766"/>
      <c r="AU61" s="5766"/>
      <c r="AV61" s="5766"/>
      <c r="AW61" s="5766"/>
      <c r="AX61" s="5766"/>
      <c r="AY61" s="5766"/>
      <c r="AZ61" s="5766"/>
      <c r="BA61" s="5766"/>
      <c r="BB61" s="5766"/>
      <c r="BC61" s="5766"/>
      <c r="BD61" s="5766"/>
      <c r="BE61" s="5766"/>
      <c r="BF61" s="5766"/>
      <c r="BG61" s="5766"/>
      <c r="BH61" s="5766"/>
      <c r="BI61" s="5766"/>
      <c r="BJ61" s="5766"/>
      <c r="BK61" s="5766"/>
      <c r="BL61" s="5766"/>
      <c r="BM61" s="5766"/>
      <c r="BN61" s="5766"/>
      <c r="BO61" s="5766"/>
      <c r="BP61" s="5766"/>
      <c r="BQ61" s="5766"/>
      <c r="BR61" s="5766"/>
      <c r="BS61" s="5766"/>
      <c r="BT61" s="5766"/>
      <c r="BU61" s="5766"/>
      <c r="BV61" s="5766"/>
      <c r="BW61" s="5766"/>
      <c r="BX61" s="5766"/>
      <c r="BY61" s="5766"/>
      <c r="BZ61" s="5766"/>
      <c r="CA61" s="5766"/>
      <c r="CB61" s="5766"/>
      <c r="CC61" s="5766"/>
      <c r="CD61" s="5766"/>
      <c r="CE61" s="5766"/>
      <c r="CF61" s="5766"/>
      <c r="CG61" s="5766"/>
      <c r="CH61" s="5766"/>
      <c r="CI61" s="5766"/>
      <c r="CJ61" s="5766"/>
      <c r="CK61" s="5766"/>
      <c r="CL61" s="5766"/>
      <c r="CM61" s="5766"/>
      <c r="CN61" s="5766"/>
      <c r="CO61" s="5766"/>
      <c r="CP61" s="5766"/>
      <c r="CQ61" s="5766"/>
      <c r="CR61" s="5766"/>
      <c r="CS61" s="5766"/>
      <c r="CT61" s="5766"/>
      <c r="CU61" s="5766"/>
      <c r="CV61" s="5766"/>
      <c r="CW61" s="5766"/>
      <c r="CX61" s="5766"/>
      <c r="CY61" s="5766"/>
      <c r="CZ61" s="5766"/>
      <c r="DA61" s="5766"/>
      <c r="DB61" s="5766"/>
      <c r="DC61" s="5766"/>
      <c r="DD61" s="5766"/>
      <c r="DE61" s="5766"/>
      <c r="DF61" s="5766"/>
      <c r="DG61" s="5766"/>
    </row>
    <row r="62" spans="2:111" ht="12.75" customHeight="1" thickBot="1" x14ac:dyDescent="0.25">
      <c r="B62" s="5785" t="s">
        <v>2592</v>
      </c>
      <c r="C62" s="5786">
        <v>5071</v>
      </c>
      <c r="D62" s="5787">
        <v>4773</v>
      </c>
      <c r="E62" s="5788"/>
      <c r="F62" s="5729"/>
      <c r="G62" s="5760"/>
      <c r="J62" s="5766"/>
      <c r="K62" s="5780"/>
      <c r="L62" s="5766"/>
      <c r="M62" s="5766"/>
      <c r="N62" s="5766"/>
      <c r="O62" s="5766"/>
      <c r="P62" s="5766"/>
      <c r="Q62" s="5766"/>
      <c r="R62" s="5766"/>
      <c r="S62" s="5766"/>
      <c r="T62" s="5766"/>
      <c r="U62" s="5766"/>
      <c r="V62" s="5766"/>
      <c r="W62" s="5766"/>
      <c r="X62" s="5766"/>
      <c r="Y62" s="5766"/>
      <c r="Z62" s="5766"/>
      <c r="AA62" s="5766"/>
      <c r="AB62" s="5766"/>
      <c r="AC62" s="5766"/>
      <c r="AD62" s="5766"/>
      <c r="AE62" s="5766"/>
      <c r="AF62" s="5766"/>
      <c r="AG62" s="5766"/>
      <c r="AH62" s="5766"/>
      <c r="AI62" s="5766"/>
      <c r="AJ62" s="5766"/>
      <c r="AK62" s="5766"/>
      <c r="AL62" s="5766"/>
      <c r="AM62" s="5766"/>
      <c r="AN62" s="5766"/>
      <c r="AO62" s="5766"/>
      <c r="AP62" s="5766"/>
      <c r="AQ62" s="5766"/>
      <c r="AR62" s="5766"/>
      <c r="AS62" s="5766"/>
      <c r="AT62" s="5766"/>
      <c r="AU62" s="5766"/>
      <c r="AV62" s="5766"/>
      <c r="AW62" s="5766"/>
      <c r="AX62" s="5766"/>
      <c r="AY62" s="5766"/>
      <c r="AZ62" s="5766"/>
      <c r="BA62" s="5766"/>
      <c r="BB62" s="5766"/>
      <c r="BC62" s="5766"/>
      <c r="BD62" s="5766"/>
      <c r="BE62" s="5766"/>
      <c r="BF62" s="5766"/>
      <c r="BG62" s="5766"/>
      <c r="BH62" s="5766"/>
      <c r="BI62" s="5766"/>
      <c r="BJ62" s="5766"/>
      <c r="BK62" s="5766"/>
      <c r="BL62" s="5766"/>
      <c r="BM62" s="5766"/>
      <c r="BN62" s="5766"/>
      <c r="BO62" s="5766"/>
      <c r="BP62" s="5766"/>
      <c r="BQ62" s="5766"/>
      <c r="BR62" s="5766"/>
      <c r="BS62" s="5766"/>
      <c r="BT62" s="5766"/>
      <c r="BU62" s="5766"/>
      <c r="BV62" s="5766"/>
      <c r="BW62" s="5766"/>
      <c r="BX62" s="5766"/>
      <c r="BY62" s="5766"/>
      <c r="BZ62" s="5766"/>
      <c r="CA62" s="5766"/>
      <c r="CB62" s="5766"/>
      <c r="CC62" s="5766"/>
      <c r="CD62" s="5766"/>
      <c r="CE62" s="5766"/>
      <c r="CF62" s="5766"/>
      <c r="CG62" s="5766"/>
      <c r="CH62" s="5766"/>
      <c r="CI62" s="5766"/>
      <c r="CJ62" s="5766"/>
      <c r="CK62" s="5766"/>
      <c r="CL62" s="5766"/>
      <c r="CM62" s="5766"/>
      <c r="CN62" s="5766"/>
      <c r="CO62" s="5766"/>
      <c r="CP62" s="5766"/>
      <c r="CQ62" s="5766"/>
      <c r="CR62" s="5766"/>
      <c r="CS62" s="5766"/>
      <c r="CT62" s="5766"/>
      <c r="CU62" s="5766"/>
      <c r="CV62" s="5766"/>
      <c r="CW62" s="5766"/>
      <c r="CX62" s="5766"/>
      <c r="CY62" s="5766"/>
      <c r="CZ62" s="5766"/>
      <c r="DA62" s="5766"/>
      <c r="DB62" s="5766"/>
      <c r="DC62" s="5766"/>
      <c r="DD62" s="5766"/>
      <c r="DE62" s="5766"/>
      <c r="DF62" s="5766"/>
      <c r="DG62" s="5766"/>
    </row>
    <row r="63" spans="2:111" ht="15.75" thickBot="1" x14ac:dyDescent="0.3">
      <c r="B63" s="5789" t="s">
        <v>1</v>
      </c>
      <c r="C63" s="5790"/>
      <c r="D63" s="5791"/>
      <c r="E63" s="5792">
        <v>54250</v>
      </c>
      <c r="F63" s="5729"/>
      <c r="J63" s="5766"/>
      <c r="K63" s="5776"/>
      <c r="L63" s="5766"/>
      <c r="M63" s="5780"/>
      <c r="N63" s="5766"/>
      <c r="O63" s="5766"/>
      <c r="P63" s="5766"/>
      <c r="Q63" s="5766"/>
      <c r="R63" s="5766"/>
      <c r="S63" s="5766"/>
      <c r="T63" s="5766"/>
      <c r="U63" s="5766"/>
      <c r="V63" s="5766"/>
      <c r="W63" s="5766"/>
      <c r="X63" s="5766"/>
      <c r="Y63" s="5766"/>
      <c r="Z63" s="5766"/>
      <c r="AA63" s="5766"/>
      <c r="AB63" s="5766"/>
      <c r="AC63" s="5766"/>
      <c r="AD63" s="5766"/>
      <c r="AE63" s="5766"/>
      <c r="AF63" s="5766"/>
      <c r="AG63" s="5766"/>
      <c r="AH63" s="5766"/>
      <c r="AI63" s="5766"/>
      <c r="AJ63" s="5766"/>
      <c r="AK63" s="5766"/>
      <c r="AL63" s="5766"/>
      <c r="AM63" s="5766"/>
      <c r="AN63" s="5766"/>
      <c r="AO63" s="5766"/>
      <c r="AP63" s="5766"/>
      <c r="AQ63" s="5766"/>
      <c r="AR63" s="5766"/>
      <c r="AS63" s="5766"/>
      <c r="AT63" s="5766"/>
      <c r="AU63" s="5766"/>
      <c r="AV63" s="5766"/>
      <c r="AW63" s="5766"/>
      <c r="AX63" s="5766"/>
      <c r="AY63" s="5766"/>
      <c r="AZ63" s="5766"/>
      <c r="BA63" s="5766"/>
      <c r="BB63" s="5766"/>
      <c r="BC63" s="5766"/>
      <c r="BD63" s="5766"/>
      <c r="BE63" s="5766"/>
      <c r="BF63" s="5766"/>
      <c r="BG63" s="5766"/>
      <c r="BH63" s="5766"/>
      <c r="BI63" s="5766"/>
      <c r="BJ63" s="5766"/>
      <c r="BK63" s="5766"/>
      <c r="BL63" s="5766"/>
      <c r="BM63" s="5766"/>
      <c r="BN63" s="5766"/>
      <c r="BO63" s="5766"/>
      <c r="BP63" s="5766"/>
      <c r="BQ63" s="5766"/>
      <c r="BR63" s="5766"/>
      <c r="BS63" s="5766"/>
      <c r="BT63" s="5766"/>
      <c r="BU63" s="5766"/>
      <c r="BV63" s="5766"/>
      <c r="BW63" s="5766"/>
      <c r="BX63" s="5766"/>
      <c r="BY63" s="5766"/>
      <c r="BZ63" s="5766"/>
      <c r="CA63" s="5766"/>
      <c r="CB63" s="5766"/>
      <c r="CC63" s="5766"/>
      <c r="CD63" s="5766"/>
      <c r="CE63" s="5766"/>
      <c r="CF63" s="5766"/>
      <c r="CG63" s="5766"/>
      <c r="CH63" s="5766"/>
      <c r="CI63" s="5766"/>
      <c r="CJ63" s="5766"/>
      <c r="CK63" s="5766"/>
      <c r="CL63" s="5766"/>
      <c r="CM63" s="5766"/>
      <c r="CN63" s="5766"/>
      <c r="CO63" s="5766"/>
      <c r="CP63" s="5766"/>
      <c r="CQ63" s="5766"/>
      <c r="CR63" s="5766"/>
      <c r="CS63" s="5766"/>
      <c r="CT63" s="5766"/>
      <c r="CU63" s="5766"/>
      <c r="CV63" s="5766"/>
      <c r="CW63" s="5766"/>
      <c r="CX63" s="5766"/>
      <c r="CY63" s="5766"/>
      <c r="CZ63" s="5766"/>
      <c r="DA63" s="5766"/>
      <c r="DB63" s="5766"/>
      <c r="DC63" s="5766"/>
      <c r="DD63" s="5766"/>
      <c r="DE63" s="5766"/>
      <c r="DF63" s="5766"/>
      <c r="DG63" s="5766"/>
    </row>
    <row r="64" spans="2:111" ht="15.75" thickBot="1" x14ac:dyDescent="0.3">
      <c r="B64" s="5793" t="s">
        <v>2360</v>
      </c>
      <c r="C64" s="5794"/>
      <c r="D64" s="5795"/>
      <c r="E64" s="5796">
        <v>55131</v>
      </c>
      <c r="F64" s="5729"/>
      <c r="G64" s="5797"/>
      <c r="J64" s="5798"/>
      <c r="K64" s="5766"/>
      <c r="L64" s="5766"/>
      <c r="M64" s="5766"/>
      <c r="N64" s="5766"/>
      <c r="O64" s="5766"/>
      <c r="P64" s="5766"/>
      <c r="Q64" s="5766"/>
      <c r="R64" s="5766"/>
      <c r="S64" s="5766"/>
      <c r="T64" s="5766"/>
      <c r="U64" s="5766"/>
      <c r="V64" s="5766"/>
      <c r="W64" s="5766"/>
      <c r="X64" s="5766"/>
      <c r="Y64" s="5766"/>
      <c r="Z64" s="5766"/>
      <c r="AA64" s="5766"/>
      <c r="AB64" s="5766"/>
      <c r="AC64" s="5766"/>
      <c r="AD64" s="5766"/>
      <c r="AE64" s="5766"/>
      <c r="AF64" s="5766"/>
      <c r="AG64" s="5766"/>
      <c r="AH64" s="5766"/>
      <c r="AI64" s="5766"/>
      <c r="AJ64" s="5766"/>
      <c r="AK64" s="5766"/>
      <c r="AL64" s="5766"/>
      <c r="AM64" s="5766"/>
      <c r="AN64" s="5766"/>
      <c r="AO64" s="5766"/>
      <c r="AP64" s="5766"/>
      <c r="AQ64" s="5766"/>
      <c r="AR64" s="5766"/>
      <c r="AS64" s="5766"/>
      <c r="AT64" s="5766"/>
      <c r="AU64" s="5766"/>
      <c r="AV64" s="5766"/>
      <c r="AW64" s="5766"/>
      <c r="AX64" s="5766"/>
      <c r="AY64" s="5766"/>
      <c r="AZ64" s="5766"/>
      <c r="BA64" s="5766"/>
      <c r="BB64" s="5766"/>
      <c r="BC64" s="5766"/>
      <c r="BD64" s="5766"/>
      <c r="BE64" s="5766"/>
      <c r="BF64" s="5766"/>
      <c r="BG64" s="5766"/>
      <c r="BH64" s="5766"/>
      <c r="BI64" s="5766"/>
      <c r="BJ64" s="5766"/>
      <c r="BK64" s="5766"/>
      <c r="BL64" s="5766"/>
      <c r="BM64" s="5766"/>
      <c r="BN64" s="5766"/>
      <c r="BO64" s="5766"/>
      <c r="BP64" s="5766"/>
      <c r="BQ64" s="5766"/>
      <c r="BR64" s="5766"/>
      <c r="BS64" s="5766"/>
      <c r="BT64" s="5766"/>
      <c r="BU64" s="5766"/>
      <c r="BV64" s="5766"/>
      <c r="BW64" s="5766"/>
      <c r="BX64" s="5766"/>
      <c r="BY64" s="5766"/>
      <c r="BZ64" s="5766"/>
      <c r="CA64" s="5766"/>
      <c r="CB64" s="5766"/>
      <c r="CC64" s="5766"/>
      <c r="CD64" s="5766"/>
      <c r="CE64" s="5766"/>
      <c r="CF64" s="5766"/>
      <c r="CG64" s="5766"/>
      <c r="CH64" s="5766"/>
      <c r="CI64" s="5766"/>
      <c r="CJ64" s="5766"/>
      <c r="CK64" s="5766"/>
      <c r="CL64" s="5766"/>
      <c r="CM64" s="5766"/>
      <c r="CN64" s="5766"/>
      <c r="CO64" s="5766"/>
      <c r="CP64" s="5766"/>
      <c r="CQ64" s="5766"/>
      <c r="CR64" s="5766"/>
      <c r="CS64" s="5766"/>
      <c r="CT64" s="5766"/>
      <c r="CU64" s="5766"/>
      <c r="CV64" s="5766"/>
      <c r="CW64" s="5766"/>
      <c r="CX64" s="5766"/>
      <c r="CY64" s="5766"/>
      <c r="CZ64" s="5766"/>
      <c r="DA64" s="5766"/>
      <c r="DB64" s="5766"/>
      <c r="DC64" s="5766"/>
      <c r="DD64" s="5766"/>
      <c r="DE64" s="5766"/>
      <c r="DF64" s="5766"/>
      <c r="DG64" s="5766"/>
    </row>
    <row r="65" spans="1:111" x14ac:dyDescent="0.2">
      <c r="D65" s="5799"/>
      <c r="F65" s="5729"/>
      <c r="O65" s="5766"/>
      <c r="P65" s="5766"/>
      <c r="Q65" s="5766"/>
      <c r="R65" s="5766"/>
      <c r="S65" s="5766"/>
      <c r="T65" s="5766"/>
      <c r="U65" s="5766"/>
      <c r="V65" s="5766"/>
      <c r="W65" s="5766"/>
      <c r="X65" s="5766"/>
      <c r="Y65" s="5766"/>
      <c r="Z65" s="5766"/>
      <c r="AA65" s="5766"/>
      <c r="AB65" s="5766"/>
      <c r="AC65" s="5766"/>
      <c r="AD65" s="5766"/>
      <c r="AE65" s="5766"/>
      <c r="AF65" s="5766"/>
      <c r="AG65" s="5766"/>
      <c r="AH65" s="5766"/>
      <c r="AI65" s="5766"/>
      <c r="AJ65" s="5766"/>
      <c r="AK65" s="5766"/>
      <c r="AL65" s="5766"/>
      <c r="AM65" s="5766"/>
      <c r="AN65" s="5766"/>
      <c r="AO65" s="5766"/>
      <c r="AP65" s="5766"/>
      <c r="AQ65" s="5766"/>
      <c r="AR65" s="5766"/>
      <c r="AS65" s="5766"/>
      <c r="AT65" s="5766"/>
      <c r="AU65" s="5766"/>
      <c r="AV65" s="5766"/>
      <c r="AW65" s="5766"/>
      <c r="AX65" s="5766"/>
      <c r="AY65" s="5766"/>
      <c r="AZ65" s="5766"/>
      <c r="BA65" s="5766"/>
      <c r="BB65" s="5766"/>
      <c r="BC65" s="5766"/>
      <c r="BD65" s="5766"/>
      <c r="BE65" s="5766"/>
      <c r="BF65" s="5766"/>
      <c r="BG65" s="5766"/>
      <c r="BH65" s="5766"/>
      <c r="BI65" s="5766"/>
      <c r="BJ65" s="5766"/>
      <c r="BK65" s="5766"/>
      <c r="BL65" s="5766"/>
      <c r="BM65" s="5766"/>
      <c r="BN65" s="5766"/>
      <c r="BO65" s="5766"/>
      <c r="BP65" s="5766"/>
      <c r="BQ65" s="5766"/>
      <c r="BR65" s="5766"/>
      <c r="BS65" s="5766"/>
      <c r="BT65" s="5766"/>
      <c r="BU65" s="5766"/>
      <c r="BV65" s="5766"/>
      <c r="BW65" s="5766"/>
      <c r="BX65" s="5766"/>
      <c r="BY65" s="5766"/>
      <c r="BZ65" s="5766"/>
      <c r="CA65" s="5766"/>
      <c r="CB65" s="5766"/>
      <c r="CC65" s="5766"/>
      <c r="CD65" s="5766"/>
      <c r="CE65" s="5766"/>
      <c r="CF65" s="5766"/>
      <c r="CG65" s="5766"/>
      <c r="CH65" s="5766"/>
      <c r="CI65" s="5766"/>
      <c r="CJ65" s="5766"/>
      <c r="CK65" s="5766"/>
      <c r="CL65" s="5766"/>
      <c r="CM65" s="5766"/>
      <c r="CN65" s="5766"/>
      <c r="CO65" s="5766"/>
      <c r="CP65" s="5766"/>
      <c r="CQ65" s="5766"/>
      <c r="CR65" s="5766"/>
      <c r="CS65" s="5766"/>
      <c r="CT65" s="5766"/>
      <c r="CU65" s="5766"/>
      <c r="CV65" s="5766"/>
      <c r="CW65" s="5766"/>
      <c r="CX65" s="5766"/>
      <c r="CY65" s="5766"/>
      <c r="CZ65" s="5766"/>
      <c r="DA65" s="5766"/>
      <c r="DB65" s="5766"/>
      <c r="DC65" s="5766"/>
      <c r="DD65" s="5766"/>
      <c r="DE65" s="5766"/>
      <c r="DF65" s="5766"/>
      <c r="DG65" s="5766"/>
    </row>
    <row r="66" spans="1:111" x14ac:dyDescent="0.2">
      <c r="D66" s="5799"/>
      <c r="F66" s="5729"/>
      <c r="O66" s="5766"/>
      <c r="P66" s="5766"/>
      <c r="Q66" s="5766"/>
      <c r="R66" s="5766"/>
      <c r="S66" s="5766"/>
      <c r="T66" s="5766"/>
      <c r="U66" s="5766"/>
      <c r="V66" s="5766"/>
      <c r="W66" s="5766"/>
      <c r="X66" s="5766"/>
      <c r="Y66" s="5766"/>
      <c r="Z66" s="5766"/>
      <c r="AA66" s="5766"/>
      <c r="AB66" s="5766"/>
      <c r="AC66" s="5766"/>
      <c r="AD66" s="5766"/>
      <c r="AE66" s="5766"/>
      <c r="AF66" s="5766"/>
      <c r="AG66" s="5766"/>
      <c r="AH66" s="5766"/>
      <c r="AI66" s="5766"/>
      <c r="AJ66" s="5766"/>
      <c r="AK66" s="5766"/>
      <c r="AL66" s="5766"/>
      <c r="AM66" s="5766"/>
      <c r="AN66" s="5766"/>
      <c r="AO66" s="5766"/>
      <c r="AP66" s="5766"/>
      <c r="AQ66" s="5766"/>
      <c r="AR66" s="5766"/>
      <c r="AS66" s="5766"/>
      <c r="AT66" s="5766"/>
      <c r="AU66" s="5766"/>
      <c r="AV66" s="5766"/>
      <c r="AW66" s="5766"/>
      <c r="AX66" s="5766"/>
      <c r="AY66" s="5766"/>
      <c r="AZ66" s="5766"/>
      <c r="BA66" s="5766"/>
      <c r="BB66" s="5766"/>
      <c r="BC66" s="5766"/>
      <c r="BD66" s="5766"/>
      <c r="BE66" s="5766"/>
      <c r="BF66" s="5766"/>
      <c r="BG66" s="5766"/>
      <c r="BH66" s="5766"/>
      <c r="BI66" s="5766"/>
      <c r="BJ66" s="5766"/>
      <c r="BK66" s="5766"/>
      <c r="BL66" s="5766"/>
      <c r="BM66" s="5766"/>
      <c r="BN66" s="5766"/>
      <c r="BO66" s="5766"/>
      <c r="BP66" s="5766"/>
      <c r="BQ66" s="5766"/>
      <c r="BR66" s="5766"/>
      <c r="BS66" s="5766"/>
      <c r="BT66" s="5766"/>
      <c r="BU66" s="5766"/>
      <c r="BV66" s="5766"/>
      <c r="BW66" s="5766"/>
      <c r="BX66" s="5766"/>
      <c r="BY66" s="5766"/>
      <c r="BZ66" s="5766"/>
      <c r="CA66" s="5766"/>
      <c r="CB66" s="5766"/>
      <c r="CC66" s="5766"/>
      <c r="CD66" s="5766"/>
      <c r="CE66" s="5766"/>
      <c r="CF66" s="5766"/>
      <c r="CG66" s="5766"/>
      <c r="CH66" s="5766"/>
      <c r="CI66" s="5766"/>
      <c r="CJ66" s="5766"/>
      <c r="CK66" s="5766"/>
      <c r="CL66" s="5766"/>
      <c r="CM66" s="5766"/>
      <c r="CN66" s="5766"/>
      <c r="CO66" s="5766"/>
      <c r="CP66" s="5766"/>
      <c r="CQ66" s="5766"/>
      <c r="CR66" s="5766"/>
      <c r="CS66" s="5766"/>
      <c r="CT66" s="5766"/>
      <c r="CU66" s="5766"/>
      <c r="CV66" s="5766"/>
      <c r="CW66" s="5766"/>
      <c r="CX66" s="5766"/>
      <c r="CY66" s="5766"/>
      <c r="CZ66" s="5766"/>
      <c r="DA66" s="5766"/>
      <c r="DB66" s="5766"/>
      <c r="DC66" s="5766"/>
      <c r="DD66" s="5766"/>
      <c r="DE66" s="5766"/>
      <c r="DF66" s="5766"/>
      <c r="DG66" s="5766"/>
    </row>
    <row r="67" spans="1:111" x14ac:dyDescent="0.2">
      <c r="D67" s="5799"/>
      <c r="F67" s="5729"/>
      <c r="O67" s="5766"/>
      <c r="P67" s="5766"/>
      <c r="Q67" s="5766"/>
      <c r="R67" s="5766"/>
      <c r="S67" s="5766"/>
      <c r="T67" s="5766"/>
      <c r="U67" s="5766"/>
      <c r="V67" s="5766"/>
      <c r="W67" s="5766"/>
      <c r="X67" s="5766"/>
      <c r="Y67" s="5766"/>
      <c r="Z67" s="5766"/>
      <c r="AA67" s="5766"/>
      <c r="AB67" s="5766"/>
      <c r="AC67" s="5766"/>
      <c r="AD67" s="5766"/>
      <c r="AE67" s="5766"/>
      <c r="AF67" s="5766"/>
      <c r="AG67" s="5766"/>
      <c r="AH67" s="5766"/>
      <c r="AI67" s="5766"/>
      <c r="AJ67" s="5766"/>
      <c r="AK67" s="5766"/>
      <c r="AL67" s="5766"/>
      <c r="AM67" s="5766"/>
      <c r="AN67" s="5766"/>
      <c r="AO67" s="5766"/>
      <c r="AP67" s="5766"/>
      <c r="AQ67" s="5766"/>
      <c r="AR67" s="5766"/>
      <c r="AS67" s="5766"/>
      <c r="AT67" s="5766"/>
      <c r="AU67" s="5766"/>
      <c r="AV67" s="5766"/>
      <c r="AW67" s="5766"/>
      <c r="AX67" s="5766"/>
      <c r="AY67" s="5766"/>
      <c r="AZ67" s="5766"/>
      <c r="BA67" s="5766"/>
      <c r="BB67" s="5766"/>
      <c r="BC67" s="5766"/>
      <c r="BD67" s="5766"/>
      <c r="BE67" s="5766"/>
      <c r="BF67" s="5766"/>
      <c r="BG67" s="5766"/>
      <c r="BH67" s="5766"/>
      <c r="BI67" s="5766"/>
      <c r="BJ67" s="5766"/>
      <c r="BK67" s="5766"/>
      <c r="BL67" s="5766"/>
      <c r="BM67" s="5766"/>
      <c r="BN67" s="5766"/>
      <c r="BO67" s="5766"/>
      <c r="BP67" s="5766"/>
      <c r="BQ67" s="5766"/>
      <c r="BR67" s="5766"/>
      <c r="BS67" s="5766"/>
      <c r="BT67" s="5766"/>
      <c r="BU67" s="5766"/>
      <c r="BV67" s="5766"/>
      <c r="BW67" s="5766"/>
      <c r="BX67" s="5766"/>
      <c r="BY67" s="5766"/>
      <c r="BZ67" s="5766"/>
      <c r="CA67" s="5766"/>
      <c r="CB67" s="5766"/>
      <c r="CC67" s="5766"/>
      <c r="CD67" s="5766"/>
      <c r="CE67" s="5766"/>
      <c r="CF67" s="5766"/>
      <c r="CG67" s="5766"/>
      <c r="CH67" s="5766"/>
      <c r="CI67" s="5766"/>
      <c r="CJ67" s="5766"/>
      <c r="CK67" s="5766"/>
      <c r="CL67" s="5766"/>
      <c r="CM67" s="5766"/>
      <c r="CN67" s="5766"/>
      <c r="CO67" s="5766"/>
      <c r="CP67" s="5766"/>
      <c r="CQ67" s="5766"/>
      <c r="CR67" s="5766"/>
      <c r="CS67" s="5766"/>
      <c r="CT67" s="5766"/>
      <c r="CU67" s="5766"/>
      <c r="CV67" s="5766"/>
      <c r="CW67" s="5766"/>
      <c r="CX67" s="5766"/>
      <c r="CY67" s="5766"/>
      <c r="CZ67" s="5766"/>
      <c r="DA67" s="5766"/>
      <c r="DB67" s="5766"/>
      <c r="DC67" s="5766"/>
      <c r="DD67" s="5766"/>
      <c r="DE67" s="5766"/>
      <c r="DF67" s="5766"/>
      <c r="DG67" s="5766"/>
    </row>
    <row r="68" spans="1:111" x14ac:dyDescent="0.2">
      <c r="D68" s="5799"/>
      <c r="F68" s="5729"/>
      <c r="O68" s="5766"/>
      <c r="P68" s="5766"/>
      <c r="Q68" s="5766"/>
      <c r="R68" s="5766"/>
      <c r="S68" s="5766"/>
      <c r="T68" s="5766"/>
      <c r="U68" s="5766"/>
      <c r="V68" s="5766"/>
      <c r="W68" s="5766"/>
      <c r="X68" s="5766"/>
      <c r="Y68" s="5766"/>
      <c r="Z68" s="5766"/>
      <c r="AA68" s="5766"/>
      <c r="AB68" s="5766"/>
      <c r="AC68" s="5766"/>
      <c r="AD68" s="5766"/>
      <c r="AE68" s="5766"/>
      <c r="AF68" s="5766"/>
      <c r="AG68" s="5766"/>
      <c r="AH68" s="5766"/>
      <c r="AI68" s="5766"/>
      <c r="AJ68" s="5766"/>
      <c r="AK68" s="5766"/>
      <c r="AL68" s="5766"/>
      <c r="AM68" s="5766"/>
      <c r="AN68" s="5766"/>
      <c r="AO68" s="5766"/>
      <c r="AP68" s="5766"/>
      <c r="AQ68" s="5766"/>
      <c r="AR68" s="5766"/>
      <c r="AS68" s="5766"/>
      <c r="AT68" s="5766"/>
      <c r="AU68" s="5766"/>
      <c r="AV68" s="5766"/>
      <c r="AW68" s="5766"/>
      <c r="AX68" s="5766"/>
      <c r="AY68" s="5766"/>
      <c r="AZ68" s="5766"/>
      <c r="BA68" s="5766"/>
      <c r="BB68" s="5766"/>
      <c r="BC68" s="5766"/>
      <c r="BD68" s="5766"/>
      <c r="BE68" s="5766"/>
      <c r="BF68" s="5766"/>
      <c r="BG68" s="5766"/>
      <c r="BH68" s="5766"/>
      <c r="BI68" s="5766"/>
      <c r="BJ68" s="5766"/>
      <c r="BK68" s="5766"/>
      <c r="BL68" s="5766"/>
      <c r="BM68" s="5766"/>
      <c r="BN68" s="5766"/>
      <c r="BO68" s="5766"/>
      <c r="BP68" s="5766"/>
      <c r="BQ68" s="5766"/>
      <c r="BR68" s="5766"/>
      <c r="BS68" s="5766"/>
      <c r="BT68" s="5766"/>
      <c r="BU68" s="5766"/>
      <c r="BV68" s="5766"/>
      <c r="BW68" s="5766"/>
      <c r="BX68" s="5766"/>
      <c r="BY68" s="5766"/>
      <c r="BZ68" s="5766"/>
      <c r="CA68" s="5766"/>
      <c r="CB68" s="5766"/>
      <c r="CC68" s="5766"/>
      <c r="CD68" s="5766"/>
      <c r="CE68" s="5766"/>
      <c r="CF68" s="5766"/>
      <c r="CG68" s="5766"/>
      <c r="CH68" s="5766"/>
      <c r="CI68" s="5766"/>
      <c r="CJ68" s="5766"/>
      <c r="CK68" s="5766"/>
      <c r="CL68" s="5766"/>
      <c r="CM68" s="5766"/>
      <c r="CN68" s="5766"/>
      <c r="CO68" s="5766"/>
      <c r="CP68" s="5766"/>
      <c r="CQ68" s="5766"/>
      <c r="CR68" s="5766"/>
      <c r="CS68" s="5766"/>
      <c r="CT68" s="5766"/>
      <c r="CU68" s="5766"/>
      <c r="CV68" s="5766"/>
      <c r="CW68" s="5766"/>
      <c r="CX68" s="5766"/>
      <c r="CY68" s="5766"/>
      <c r="CZ68" s="5766"/>
      <c r="DA68" s="5766"/>
      <c r="DB68" s="5766"/>
      <c r="DC68" s="5766"/>
      <c r="DD68" s="5766"/>
      <c r="DE68" s="5766"/>
      <c r="DF68" s="5766"/>
      <c r="DG68" s="5766"/>
    </row>
    <row r="69" spans="1:111" x14ac:dyDescent="0.2">
      <c r="D69" s="5799"/>
      <c r="F69" s="5729"/>
      <c r="O69" s="5766"/>
      <c r="P69" s="5766"/>
      <c r="Q69" s="5766"/>
      <c r="R69" s="5766"/>
      <c r="S69" s="5766"/>
      <c r="T69" s="5766"/>
      <c r="U69" s="5766"/>
      <c r="V69" s="5766"/>
      <c r="W69" s="5766"/>
      <c r="X69" s="5766"/>
      <c r="Y69" s="5766"/>
      <c r="Z69" s="5766"/>
      <c r="AA69" s="5766"/>
      <c r="AB69" s="5766"/>
      <c r="AC69" s="5766"/>
      <c r="AD69" s="5766"/>
      <c r="AE69" s="5766"/>
      <c r="AF69" s="5766"/>
      <c r="AG69" s="5766"/>
      <c r="AH69" s="5766"/>
      <c r="AI69" s="5766"/>
      <c r="AJ69" s="5766"/>
      <c r="AK69" s="5766"/>
      <c r="AL69" s="5766"/>
      <c r="AM69" s="5766"/>
      <c r="AN69" s="5766"/>
      <c r="AO69" s="5766"/>
      <c r="AP69" s="5766"/>
      <c r="AQ69" s="5766"/>
      <c r="AR69" s="5766"/>
      <c r="AS69" s="5766"/>
      <c r="AT69" s="5766"/>
      <c r="AU69" s="5766"/>
      <c r="AV69" s="5766"/>
      <c r="AW69" s="5766"/>
      <c r="AX69" s="5766"/>
      <c r="AY69" s="5766"/>
      <c r="AZ69" s="5766"/>
      <c r="BA69" s="5766"/>
      <c r="BB69" s="5766"/>
      <c r="BC69" s="5766"/>
      <c r="BD69" s="5766"/>
      <c r="BE69" s="5766"/>
      <c r="BF69" s="5766"/>
      <c r="BG69" s="5766"/>
      <c r="BH69" s="5766"/>
      <c r="BI69" s="5766"/>
      <c r="BJ69" s="5766"/>
      <c r="BK69" s="5766"/>
      <c r="BL69" s="5766"/>
      <c r="BM69" s="5766"/>
      <c r="BN69" s="5766"/>
      <c r="BO69" s="5766"/>
      <c r="BP69" s="5766"/>
      <c r="BQ69" s="5766"/>
      <c r="BR69" s="5766"/>
      <c r="BS69" s="5766"/>
      <c r="BT69" s="5766"/>
      <c r="BU69" s="5766"/>
      <c r="BV69" s="5766"/>
      <c r="BW69" s="5766"/>
      <c r="BX69" s="5766"/>
      <c r="BY69" s="5766"/>
      <c r="BZ69" s="5766"/>
      <c r="CA69" s="5766"/>
      <c r="CB69" s="5766"/>
      <c r="CC69" s="5766"/>
      <c r="CD69" s="5766"/>
      <c r="CE69" s="5766"/>
      <c r="CF69" s="5766"/>
      <c r="CG69" s="5766"/>
      <c r="CH69" s="5766"/>
      <c r="CI69" s="5766"/>
      <c r="CJ69" s="5766"/>
      <c r="CK69" s="5766"/>
      <c r="CL69" s="5766"/>
      <c r="CM69" s="5766"/>
      <c r="CN69" s="5766"/>
      <c r="CO69" s="5766"/>
      <c r="CP69" s="5766"/>
      <c r="CQ69" s="5766"/>
      <c r="CR69" s="5766"/>
      <c r="CS69" s="5766"/>
      <c r="CT69" s="5766"/>
      <c r="CU69" s="5766"/>
      <c r="CV69" s="5766"/>
      <c r="CW69" s="5766"/>
      <c r="CX69" s="5766"/>
      <c r="CY69" s="5766"/>
      <c r="CZ69" s="5766"/>
      <c r="DA69" s="5766"/>
      <c r="DB69" s="5766"/>
      <c r="DC69" s="5766"/>
      <c r="DD69" s="5766"/>
      <c r="DE69" s="5766"/>
      <c r="DF69" s="5766"/>
      <c r="DG69" s="5766"/>
    </row>
    <row r="70" spans="1:111" x14ac:dyDescent="0.2">
      <c r="D70" s="5799"/>
      <c r="F70" s="5729"/>
      <c r="O70" s="5766"/>
      <c r="P70" s="5766"/>
      <c r="Q70" s="5766"/>
      <c r="R70" s="5766"/>
      <c r="S70" s="5766"/>
      <c r="T70" s="5766"/>
      <c r="U70" s="5766"/>
      <c r="V70" s="5766"/>
      <c r="W70" s="5766"/>
      <c r="X70" s="5766"/>
      <c r="Y70" s="5766"/>
      <c r="Z70" s="5766"/>
      <c r="AA70" s="5766"/>
      <c r="AB70" s="5766"/>
      <c r="AC70" s="5766"/>
      <c r="AD70" s="5766"/>
      <c r="AE70" s="5766"/>
      <c r="AF70" s="5766"/>
      <c r="AG70" s="5766"/>
      <c r="AH70" s="5766"/>
      <c r="AI70" s="5766"/>
      <c r="AJ70" s="5766"/>
      <c r="AK70" s="5766"/>
      <c r="AL70" s="5766"/>
      <c r="AM70" s="5766"/>
      <c r="AN70" s="5766"/>
      <c r="AO70" s="5766"/>
      <c r="AP70" s="5766"/>
      <c r="AQ70" s="5766"/>
      <c r="AR70" s="5766"/>
      <c r="AS70" s="5766"/>
      <c r="AT70" s="5766"/>
      <c r="AU70" s="5766"/>
      <c r="AV70" s="5766"/>
      <c r="AW70" s="5766"/>
      <c r="AX70" s="5766"/>
      <c r="AY70" s="5766"/>
      <c r="AZ70" s="5766"/>
      <c r="BA70" s="5766"/>
      <c r="BB70" s="5766"/>
      <c r="BC70" s="5766"/>
      <c r="BD70" s="5766"/>
      <c r="BE70" s="5766"/>
      <c r="BF70" s="5766"/>
      <c r="BG70" s="5766"/>
      <c r="BH70" s="5766"/>
      <c r="BI70" s="5766"/>
      <c r="BJ70" s="5766"/>
      <c r="BK70" s="5766"/>
      <c r="BL70" s="5766"/>
      <c r="BM70" s="5766"/>
      <c r="BN70" s="5766"/>
      <c r="BO70" s="5766"/>
      <c r="BP70" s="5766"/>
      <c r="BQ70" s="5766"/>
      <c r="BR70" s="5766"/>
      <c r="BS70" s="5766"/>
      <c r="BT70" s="5766"/>
      <c r="BU70" s="5766"/>
      <c r="BV70" s="5766"/>
      <c r="BW70" s="5766"/>
      <c r="BX70" s="5766"/>
      <c r="BY70" s="5766"/>
      <c r="BZ70" s="5766"/>
      <c r="CA70" s="5766"/>
      <c r="CB70" s="5766"/>
      <c r="CC70" s="5766"/>
      <c r="CD70" s="5766"/>
      <c r="CE70" s="5766"/>
      <c r="CF70" s="5766"/>
      <c r="CG70" s="5766"/>
      <c r="CH70" s="5766"/>
      <c r="CI70" s="5766"/>
      <c r="CJ70" s="5766"/>
      <c r="CK70" s="5766"/>
      <c r="CL70" s="5766"/>
      <c r="CM70" s="5766"/>
      <c r="CN70" s="5766"/>
      <c r="CO70" s="5766"/>
      <c r="CP70" s="5766"/>
      <c r="CQ70" s="5766"/>
      <c r="CR70" s="5766"/>
      <c r="CS70" s="5766"/>
      <c r="CT70" s="5766"/>
      <c r="CU70" s="5766"/>
      <c r="CV70" s="5766"/>
      <c r="CW70" s="5766"/>
      <c r="CX70" s="5766"/>
      <c r="CY70" s="5766"/>
      <c r="CZ70" s="5766"/>
      <c r="DA70" s="5766"/>
      <c r="DB70" s="5766"/>
      <c r="DC70" s="5766"/>
      <c r="DD70" s="5766"/>
      <c r="DE70" s="5766"/>
      <c r="DF70" s="5766"/>
      <c r="DG70" s="5766"/>
    </row>
    <row r="71" spans="1:111" ht="13.5" thickBot="1" x14ac:dyDescent="0.25">
      <c r="A71" s="5800"/>
    </row>
    <row r="72" spans="1:111" ht="27.75" customHeight="1" thickBot="1" x14ac:dyDescent="0.25">
      <c r="B72" s="8769" t="s">
        <v>58</v>
      </c>
      <c r="C72" s="8772" t="s">
        <v>2593</v>
      </c>
      <c r="D72" s="8772"/>
      <c r="E72" s="8773"/>
      <c r="F72" s="5729"/>
    </row>
    <row r="73" spans="1:111" ht="13.5" thickBot="1" x14ac:dyDescent="0.25">
      <c r="B73" s="8770"/>
      <c r="C73" s="8774" t="s">
        <v>59</v>
      </c>
      <c r="D73" s="8775"/>
      <c r="E73" s="8776" t="s">
        <v>60</v>
      </c>
      <c r="F73" s="5729"/>
      <c r="G73" s="5801"/>
    </row>
    <row r="74" spans="1:111" ht="13.5" thickBot="1" x14ac:dyDescent="0.25">
      <c r="A74" s="5802"/>
      <c r="B74" s="8771"/>
      <c r="C74" s="5767" t="s">
        <v>1</v>
      </c>
      <c r="D74" s="5768" t="s">
        <v>2360</v>
      </c>
      <c r="E74" s="5769"/>
      <c r="F74" s="5729"/>
      <c r="G74" s="5803"/>
    </row>
    <row r="75" spans="1:111" x14ac:dyDescent="0.2">
      <c r="A75" s="5802"/>
      <c r="B75" s="5771" t="s">
        <v>2581</v>
      </c>
      <c r="C75" s="5772">
        <v>636</v>
      </c>
      <c r="D75" s="5773">
        <v>555</v>
      </c>
      <c r="E75" s="5774"/>
      <c r="F75" s="5729"/>
      <c r="G75" s="5804"/>
      <c r="H75" s="5804"/>
      <c r="I75" s="5752"/>
      <c r="O75" s="5805"/>
      <c r="P75" s="5760"/>
      <c r="R75" s="5760"/>
    </row>
    <row r="76" spans="1:111" x14ac:dyDescent="0.2">
      <c r="A76" s="5802"/>
      <c r="B76" s="5777" t="s">
        <v>2582</v>
      </c>
      <c r="C76" s="5778">
        <v>521</v>
      </c>
      <c r="D76" s="104">
        <v>533</v>
      </c>
      <c r="E76" s="5779"/>
      <c r="F76" s="5729"/>
      <c r="G76" s="5804"/>
      <c r="H76" s="5804"/>
      <c r="I76" s="5752"/>
      <c r="O76" s="5805"/>
      <c r="P76" s="5760"/>
      <c r="R76" s="5760"/>
    </row>
    <row r="77" spans="1:111" x14ac:dyDescent="0.2">
      <c r="A77" s="5802"/>
      <c r="B77" s="5777" t="s">
        <v>2583</v>
      </c>
      <c r="C77" s="5778">
        <v>402</v>
      </c>
      <c r="D77" s="104">
        <v>670</v>
      </c>
      <c r="E77" s="5779"/>
      <c r="F77" s="5729"/>
      <c r="G77" s="5804"/>
      <c r="H77" s="5804"/>
      <c r="I77" s="5752"/>
      <c r="O77" s="5805"/>
      <c r="P77" s="5760"/>
      <c r="R77" s="5760"/>
    </row>
    <row r="78" spans="1:111" x14ac:dyDescent="0.2">
      <c r="A78" s="5802"/>
      <c r="B78" s="5777" t="s">
        <v>2584</v>
      </c>
      <c r="C78" s="5778">
        <v>349</v>
      </c>
      <c r="D78" s="104">
        <v>694</v>
      </c>
      <c r="E78" s="5779"/>
      <c r="F78" s="5729"/>
      <c r="G78" s="5804"/>
      <c r="H78" s="5804"/>
      <c r="I78" s="5752"/>
      <c r="O78" s="5805"/>
      <c r="P78" s="5760"/>
      <c r="R78" s="5760"/>
    </row>
    <row r="79" spans="1:111" x14ac:dyDescent="0.2">
      <c r="A79" s="5802"/>
      <c r="B79" s="5777" t="s">
        <v>2585</v>
      </c>
      <c r="C79" s="5778">
        <v>585</v>
      </c>
      <c r="D79" s="104">
        <v>931</v>
      </c>
      <c r="E79" s="5779"/>
      <c r="F79" s="5729"/>
      <c r="G79" s="5804"/>
      <c r="H79" s="5804"/>
      <c r="I79" s="5752"/>
      <c r="O79" s="5805"/>
      <c r="P79" s="5760"/>
      <c r="R79" s="5760"/>
    </row>
    <row r="80" spans="1:111" x14ac:dyDescent="0.2">
      <c r="B80" s="5777" t="s">
        <v>2586</v>
      </c>
      <c r="C80" s="5778">
        <v>773</v>
      </c>
      <c r="D80" s="104">
        <v>1047</v>
      </c>
      <c r="E80" s="5781"/>
      <c r="F80" s="5729"/>
      <c r="G80" s="5804"/>
      <c r="H80" s="5804"/>
      <c r="I80" s="5752"/>
      <c r="O80" s="5805"/>
      <c r="P80" s="5760"/>
      <c r="R80" s="5760"/>
    </row>
    <row r="81" spans="2:18" x14ac:dyDescent="0.2">
      <c r="B81" s="5777" t="s">
        <v>2587</v>
      </c>
      <c r="C81" s="5778">
        <v>938</v>
      </c>
      <c r="D81" s="104">
        <v>1150</v>
      </c>
      <c r="E81" s="5779"/>
      <c r="F81" s="5729"/>
      <c r="G81" s="5804"/>
      <c r="H81" s="5804"/>
      <c r="I81" s="5752"/>
      <c r="O81" s="5805"/>
      <c r="P81" s="5760"/>
      <c r="R81" s="5760"/>
    </row>
    <row r="82" spans="2:18" x14ac:dyDescent="0.2">
      <c r="B82" s="5777" t="s">
        <v>2588</v>
      </c>
      <c r="C82" s="5778">
        <v>917</v>
      </c>
      <c r="D82" s="104">
        <v>1162</v>
      </c>
      <c r="E82" s="5779"/>
      <c r="F82" s="5729"/>
      <c r="G82" s="5804"/>
      <c r="H82" s="5804"/>
      <c r="I82" s="5752"/>
      <c r="O82" s="5805"/>
      <c r="P82" s="5760"/>
      <c r="R82" s="5760"/>
    </row>
    <row r="83" spans="2:18" x14ac:dyDescent="0.2">
      <c r="B83" s="5777" t="s">
        <v>2589</v>
      </c>
      <c r="C83" s="5778">
        <v>771</v>
      </c>
      <c r="D83" s="104">
        <v>938</v>
      </c>
      <c r="E83" s="5779"/>
      <c r="F83" s="5729"/>
      <c r="G83" s="5804"/>
      <c r="H83" s="5804"/>
      <c r="I83" s="5752"/>
      <c r="O83" s="5805"/>
      <c r="P83" s="5760"/>
      <c r="R83" s="5760"/>
    </row>
    <row r="84" spans="2:18" x14ac:dyDescent="0.2">
      <c r="B84" s="5777" t="s">
        <v>2590</v>
      </c>
      <c r="C84" s="5778">
        <v>636</v>
      </c>
      <c r="D84" s="104">
        <v>900</v>
      </c>
      <c r="E84" s="5779"/>
      <c r="F84" s="5729"/>
      <c r="G84" s="5804"/>
      <c r="H84" s="5804"/>
      <c r="I84" s="5752"/>
      <c r="O84" s="5805"/>
      <c r="P84" s="5760"/>
      <c r="R84" s="5760"/>
    </row>
    <row r="85" spans="2:18" x14ac:dyDescent="0.2">
      <c r="B85" s="5777" t="s">
        <v>2591</v>
      </c>
      <c r="C85" s="5778">
        <v>485</v>
      </c>
      <c r="D85" s="104">
        <v>655</v>
      </c>
      <c r="E85" s="5779"/>
      <c r="F85" s="5729"/>
      <c r="G85" s="5804"/>
      <c r="H85" s="5804"/>
      <c r="I85" s="5752"/>
      <c r="O85" s="5805"/>
      <c r="P85" s="5760"/>
      <c r="R85" s="5760"/>
    </row>
    <row r="86" spans="2:18" ht="13.5" thickBot="1" x14ac:dyDescent="0.25">
      <c r="B86" s="5785" t="s">
        <v>2592</v>
      </c>
      <c r="C86" s="5786">
        <v>443</v>
      </c>
      <c r="D86" s="5787">
        <v>770</v>
      </c>
      <c r="E86" s="5788"/>
      <c r="F86" s="5729"/>
      <c r="G86" s="5804"/>
      <c r="H86" s="5804"/>
      <c r="I86" s="5752"/>
      <c r="O86" s="5805"/>
      <c r="P86" s="5760"/>
    </row>
    <row r="87" spans="2:18" ht="15.75" thickBot="1" x14ac:dyDescent="0.3">
      <c r="B87" s="5789" t="s">
        <v>1</v>
      </c>
      <c r="C87" s="5790"/>
      <c r="D87" s="5791"/>
      <c r="E87" s="5806">
        <v>9146</v>
      </c>
      <c r="F87" s="5729"/>
      <c r="G87" s="5760"/>
    </row>
    <row r="88" spans="2:18" ht="15.75" thickBot="1" x14ac:dyDescent="0.3">
      <c r="B88" s="5793" t="s">
        <v>2360</v>
      </c>
      <c r="C88" s="5794"/>
      <c r="D88" s="5795"/>
      <c r="E88" s="5807">
        <v>10005</v>
      </c>
      <c r="F88" s="5757"/>
    </row>
    <row r="89" spans="2:18" ht="15" x14ac:dyDescent="0.25">
      <c r="B89" s="5808"/>
      <c r="C89" s="5729"/>
      <c r="D89" s="5729"/>
      <c r="E89" s="5729"/>
      <c r="F89" s="5757"/>
    </row>
    <row r="90" spans="2:18" ht="15" x14ac:dyDescent="0.25">
      <c r="B90" s="5808"/>
      <c r="C90" s="5729"/>
      <c r="D90" s="5729"/>
      <c r="E90" s="5729"/>
      <c r="F90" s="5757"/>
    </row>
    <row r="91" spans="2:18" ht="15" x14ac:dyDescent="0.25">
      <c r="B91" s="5808"/>
      <c r="C91" s="5729"/>
      <c r="D91" s="5729"/>
      <c r="E91" s="5729"/>
      <c r="F91" s="5757"/>
    </row>
    <row r="92" spans="2:18" ht="15" x14ac:dyDescent="0.25">
      <c r="B92" s="5808"/>
      <c r="C92" s="5729"/>
      <c r="D92" s="5729"/>
      <c r="E92" s="5729"/>
      <c r="F92" s="5757"/>
    </row>
    <row r="93" spans="2:18" ht="15" x14ac:dyDescent="0.25">
      <c r="B93" s="5808"/>
      <c r="C93" s="5729"/>
      <c r="D93" s="5729"/>
      <c r="E93" s="5729"/>
      <c r="F93" s="5757"/>
    </row>
    <row r="94" spans="2:18" ht="13.5" thickBot="1" x14ac:dyDescent="0.25">
      <c r="C94" s="5729"/>
      <c r="D94" s="5729"/>
      <c r="E94" s="5729"/>
    </row>
    <row r="95" spans="2:18" ht="28.5" customHeight="1" thickBot="1" x14ac:dyDescent="0.25">
      <c r="B95" s="8769" t="s">
        <v>58</v>
      </c>
      <c r="C95" s="8772" t="s">
        <v>2594</v>
      </c>
      <c r="D95" s="8772"/>
      <c r="E95" s="8773"/>
      <c r="F95" s="5729"/>
    </row>
    <row r="96" spans="2:18" ht="13.5" thickBot="1" x14ac:dyDescent="0.25">
      <c r="B96" s="8770"/>
      <c r="C96" s="8774" t="s">
        <v>59</v>
      </c>
      <c r="D96" s="8775"/>
      <c r="E96" s="8776" t="s">
        <v>60</v>
      </c>
      <c r="F96" s="5729"/>
    </row>
    <row r="97" spans="2:6" ht="13.5" thickBot="1" x14ac:dyDescent="0.25">
      <c r="B97" s="8771"/>
      <c r="C97" s="5767" t="s">
        <v>1</v>
      </c>
      <c r="D97" s="5768" t="s">
        <v>2360</v>
      </c>
      <c r="E97" s="5769"/>
      <c r="F97" s="5729"/>
    </row>
    <row r="98" spans="2:6" x14ac:dyDescent="0.2">
      <c r="B98" s="5771" t="s">
        <v>2581</v>
      </c>
      <c r="C98" s="5772">
        <v>23</v>
      </c>
      <c r="D98" s="5773">
        <v>18</v>
      </c>
      <c r="E98" s="5774"/>
      <c r="F98" s="5729"/>
    </row>
    <row r="99" spans="2:6" x14ac:dyDescent="0.2">
      <c r="B99" s="5777" t="s">
        <v>2582</v>
      </c>
      <c r="C99" s="5778">
        <v>18</v>
      </c>
      <c r="D99" s="104">
        <v>23</v>
      </c>
      <c r="E99" s="5779"/>
      <c r="F99" s="5729"/>
    </row>
    <row r="100" spans="2:6" x14ac:dyDescent="0.2">
      <c r="B100" s="5777" t="s">
        <v>2583</v>
      </c>
      <c r="C100" s="5778">
        <v>12</v>
      </c>
      <c r="D100" s="104">
        <v>10</v>
      </c>
      <c r="E100" s="5779"/>
      <c r="F100" s="5729"/>
    </row>
    <row r="101" spans="2:6" x14ac:dyDescent="0.2">
      <c r="B101" s="5777" t="s">
        <v>2584</v>
      </c>
      <c r="C101" s="5778">
        <v>16</v>
      </c>
      <c r="D101" s="104">
        <v>13</v>
      </c>
      <c r="E101" s="5779"/>
      <c r="F101" s="5729"/>
    </row>
    <row r="102" spans="2:6" x14ac:dyDescent="0.2">
      <c r="B102" s="5777" t="s">
        <v>2585</v>
      </c>
      <c r="C102" s="5778">
        <v>19</v>
      </c>
      <c r="D102" s="104">
        <v>16</v>
      </c>
      <c r="E102" s="5779"/>
      <c r="F102" s="5729"/>
    </row>
    <row r="103" spans="2:6" x14ac:dyDescent="0.2">
      <c r="B103" s="5777" t="s">
        <v>2586</v>
      </c>
      <c r="C103" s="5778">
        <v>27</v>
      </c>
      <c r="D103" s="104">
        <v>28</v>
      </c>
      <c r="E103" s="5781"/>
      <c r="F103" s="5729"/>
    </row>
    <row r="104" spans="2:6" x14ac:dyDescent="0.2">
      <c r="B104" s="5777" t="s">
        <v>2587</v>
      </c>
      <c r="C104" s="5778">
        <v>37</v>
      </c>
      <c r="D104" s="104">
        <v>27</v>
      </c>
      <c r="E104" s="5779"/>
      <c r="F104" s="5729"/>
    </row>
    <row r="105" spans="2:6" x14ac:dyDescent="0.2">
      <c r="B105" s="5777" t="s">
        <v>2588</v>
      </c>
      <c r="C105" s="5778">
        <v>22</v>
      </c>
      <c r="D105" s="104">
        <v>46</v>
      </c>
      <c r="E105" s="5779"/>
      <c r="F105" s="5729"/>
    </row>
    <row r="106" spans="2:6" x14ac:dyDescent="0.2">
      <c r="B106" s="5777" t="s">
        <v>2589</v>
      </c>
      <c r="C106" s="5778">
        <v>19</v>
      </c>
      <c r="D106" s="104">
        <v>26</v>
      </c>
      <c r="E106" s="5779"/>
      <c r="F106" s="5729"/>
    </row>
    <row r="107" spans="2:6" x14ac:dyDescent="0.2">
      <c r="B107" s="5777" t="s">
        <v>2590</v>
      </c>
      <c r="C107" s="5778">
        <v>13</v>
      </c>
      <c r="D107" s="104">
        <v>30</v>
      </c>
      <c r="E107" s="5779"/>
      <c r="F107" s="5729"/>
    </row>
    <row r="108" spans="2:6" x14ac:dyDescent="0.2">
      <c r="B108" s="5777" t="s">
        <v>2591</v>
      </c>
      <c r="C108" s="5778">
        <v>19</v>
      </c>
      <c r="D108" s="104">
        <v>17</v>
      </c>
      <c r="E108" s="5779"/>
      <c r="F108" s="5729"/>
    </row>
    <row r="109" spans="2:6" ht="13.5" thickBot="1" x14ac:dyDescent="0.25">
      <c r="B109" s="5785" t="s">
        <v>2592</v>
      </c>
      <c r="C109" s="5786">
        <v>12</v>
      </c>
      <c r="D109" s="5787">
        <v>21</v>
      </c>
      <c r="E109" s="5788"/>
      <c r="F109" s="5729"/>
    </row>
    <row r="110" spans="2:6" ht="15.75" thickBot="1" x14ac:dyDescent="0.3">
      <c r="B110" s="5789" t="s">
        <v>1</v>
      </c>
      <c r="C110" s="5790"/>
      <c r="D110" s="5791"/>
      <c r="E110" s="5806">
        <v>292</v>
      </c>
      <c r="F110" s="5729"/>
    </row>
    <row r="111" spans="2:6" ht="15.75" thickBot="1" x14ac:dyDescent="0.3">
      <c r="B111" s="5793" t="s">
        <v>2360</v>
      </c>
      <c r="C111" s="5794"/>
      <c r="D111" s="5795"/>
      <c r="E111" s="5807">
        <v>275</v>
      </c>
      <c r="F111" s="5799"/>
    </row>
    <row r="112" spans="2:6" x14ac:dyDescent="0.2">
      <c r="B112" s="8"/>
      <c r="D112" s="5799"/>
    </row>
    <row r="113" spans="2:7" x14ac:dyDescent="0.2">
      <c r="B113" s="8"/>
      <c r="D113" s="5799"/>
    </row>
    <row r="114" spans="2:7" x14ac:dyDescent="0.2">
      <c r="B114" s="8"/>
      <c r="D114" s="5799"/>
    </row>
    <row r="115" spans="2:7" x14ac:dyDescent="0.2">
      <c r="B115" s="8"/>
      <c r="D115" s="5799"/>
    </row>
    <row r="116" spans="2:7" x14ac:dyDescent="0.2">
      <c r="B116" s="8"/>
      <c r="D116" s="5799"/>
    </row>
    <row r="117" spans="2:7" x14ac:dyDescent="0.2">
      <c r="B117" s="8"/>
      <c r="D117" s="5799"/>
    </row>
    <row r="118" spans="2:7" x14ac:dyDescent="0.2">
      <c r="B118" s="8"/>
      <c r="D118" s="5799"/>
    </row>
    <row r="119" spans="2:7" ht="13.5" thickBot="1" x14ac:dyDescent="0.25">
      <c r="B119" s="8"/>
      <c r="D119" s="5799"/>
      <c r="F119" s="5729"/>
      <c r="G119" s="5729"/>
    </row>
    <row r="120" spans="2:7" ht="24" customHeight="1" thickBot="1" x14ac:dyDescent="0.25">
      <c r="B120" s="8769" t="s">
        <v>58</v>
      </c>
      <c r="C120" s="8772" t="s">
        <v>2595</v>
      </c>
      <c r="D120" s="8772"/>
      <c r="E120" s="8773"/>
      <c r="F120" s="5729"/>
      <c r="G120" s="5729"/>
    </row>
    <row r="121" spans="2:7" ht="13.5" thickBot="1" x14ac:dyDescent="0.25">
      <c r="B121" s="8770"/>
      <c r="C121" s="8774" t="s">
        <v>59</v>
      </c>
      <c r="D121" s="8775"/>
      <c r="E121" s="8776" t="s">
        <v>60</v>
      </c>
      <c r="F121" s="5729"/>
      <c r="G121" s="5729"/>
    </row>
    <row r="122" spans="2:7" ht="13.5" thickBot="1" x14ac:dyDescent="0.25">
      <c r="B122" s="8771"/>
      <c r="C122" s="5767" t="s">
        <v>1</v>
      </c>
      <c r="D122" s="5768" t="s">
        <v>2360</v>
      </c>
      <c r="E122" s="5769"/>
      <c r="F122" s="5729"/>
      <c r="G122" s="5729"/>
    </row>
    <row r="123" spans="2:7" x14ac:dyDescent="0.2">
      <c r="B123" s="5771" t="s">
        <v>2581</v>
      </c>
      <c r="C123" s="5772">
        <v>887</v>
      </c>
      <c r="D123" s="5773">
        <v>744</v>
      </c>
      <c r="E123" s="5774"/>
      <c r="F123" s="5729"/>
      <c r="G123" s="5729"/>
    </row>
    <row r="124" spans="2:7" x14ac:dyDescent="0.2">
      <c r="B124" s="5777" t="s">
        <v>2582</v>
      </c>
      <c r="C124" s="5778">
        <v>692</v>
      </c>
      <c r="D124" s="104">
        <v>689</v>
      </c>
      <c r="E124" s="5779"/>
      <c r="F124" s="5729"/>
      <c r="G124" s="5729"/>
    </row>
    <row r="125" spans="2:7" x14ac:dyDescent="0.2">
      <c r="B125" s="5777" t="s">
        <v>2583</v>
      </c>
      <c r="C125" s="5778">
        <v>519</v>
      </c>
      <c r="D125" s="104">
        <v>869</v>
      </c>
      <c r="E125" s="5779"/>
      <c r="F125" s="5729"/>
      <c r="G125" s="5729"/>
    </row>
    <row r="126" spans="2:7" x14ac:dyDescent="0.2">
      <c r="B126" s="5777" t="s">
        <v>2584</v>
      </c>
      <c r="C126" s="5778">
        <v>449</v>
      </c>
      <c r="D126" s="104">
        <v>914</v>
      </c>
      <c r="E126" s="5779"/>
      <c r="F126" s="5729"/>
      <c r="G126" s="5729"/>
    </row>
    <row r="127" spans="2:7" x14ac:dyDescent="0.2">
      <c r="B127" s="5777" t="s">
        <v>2585</v>
      </c>
      <c r="C127" s="5778">
        <v>780</v>
      </c>
      <c r="D127" s="104">
        <v>1180</v>
      </c>
      <c r="E127" s="5779"/>
      <c r="F127" s="5729"/>
      <c r="G127" s="5729"/>
    </row>
    <row r="128" spans="2:7" x14ac:dyDescent="0.2">
      <c r="B128" s="5777" t="s">
        <v>2586</v>
      </c>
      <c r="C128" s="5778">
        <v>1057</v>
      </c>
      <c r="D128" s="104">
        <v>1356</v>
      </c>
      <c r="E128" s="5781"/>
      <c r="F128" s="5729"/>
      <c r="G128" s="5729"/>
    </row>
    <row r="129" spans="1:24" x14ac:dyDescent="0.2">
      <c r="B129" s="5777" t="s">
        <v>2587</v>
      </c>
      <c r="C129" s="5778">
        <v>1254</v>
      </c>
      <c r="D129" s="104">
        <v>1535</v>
      </c>
      <c r="E129" s="5779"/>
      <c r="F129" s="5729"/>
      <c r="G129" s="5729"/>
    </row>
    <row r="130" spans="1:24" x14ac:dyDescent="0.2">
      <c r="B130" s="5777" t="s">
        <v>2588</v>
      </c>
      <c r="C130" s="5778">
        <v>1263</v>
      </c>
      <c r="D130" s="104">
        <v>1626</v>
      </c>
      <c r="E130" s="5779"/>
      <c r="F130" s="5729"/>
      <c r="G130" s="5729"/>
    </row>
    <row r="131" spans="1:24" x14ac:dyDescent="0.2">
      <c r="B131" s="5777" t="s">
        <v>2589</v>
      </c>
      <c r="C131" s="5778">
        <v>1014</v>
      </c>
      <c r="D131" s="104">
        <v>1256</v>
      </c>
      <c r="E131" s="5779"/>
      <c r="F131" s="5729"/>
      <c r="G131" s="5729"/>
    </row>
    <row r="132" spans="1:24" x14ac:dyDescent="0.2">
      <c r="B132" s="5777" t="s">
        <v>2590</v>
      </c>
      <c r="C132" s="5778">
        <v>837</v>
      </c>
      <c r="D132" s="104">
        <v>1227</v>
      </c>
      <c r="E132" s="5779"/>
      <c r="F132" s="5729"/>
      <c r="G132" s="5729"/>
      <c r="X132" s="5627">
        <v>126</v>
      </c>
    </row>
    <row r="133" spans="1:24" x14ac:dyDescent="0.2">
      <c r="B133" s="5777" t="s">
        <v>2591</v>
      </c>
      <c r="C133" s="5778">
        <v>625</v>
      </c>
      <c r="D133" s="104">
        <v>885</v>
      </c>
      <c r="E133" s="5779"/>
      <c r="F133" s="5729"/>
      <c r="G133" s="5729"/>
      <c r="X133" s="5627">
        <v>544</v>
      </c>
    </row>
    <row r="134" spans="1:24" ht="13.5" thickBot="1" x14ac:dyDescent="0.25">
      <c r="B134" s="5785" t="s">
        <v>2592</v>
      </c>
      <c r="C134" s="5786">
        <v>594</v>
      </c>
      <c r="D134" s="5787">
        <v>1048</v>
      </c>
      <c r="E134" s="5788"/>
      <c r="F134" s="5729"/>
      <c r="G134" s="5729"/>
    </row>
    <row r="135" spans="1:24" ht="15.75" thickBot="1" x14ac:dyDescent="0.3">
      <c r="B135" s="5789" t="s">
        <v>1</v>
      </c>
      <c r="C135" s="5790"/>
      <c r="D135" s="5791"/>
      <c r="E135" s="5806">
        <v>11918</v>
      </c>
      <c r="F135" s="5729"/>
      <c r="G135" s="5729"/>
    </row>
    <row r="136" spans="1:24" ht="15.75" thickBot="1" x14ac:dyDescent="0.3">
      <c r="B136" s="5793" t="s">
        <v>2360</v>
      </c>
      <c r="C136" s="5794"/>
      <c r="D136" s="5795"/>
      <c r="E136" s="5807">
        <v>13329</v>
      </c>
      <c r="F136" s="5729"/>
      <c r="G136" s="5729"/>
    </row>
    <row r="137" spans="1:24" x14ac:dyDescent="0.2">
      <c r="B137" s="8"/>
      <c r="D137" s="5799"/>
    </row>
    <row r="138" spans="1:24" x14ac:dyDescent="0.2">
      <c r="B138" s="8"/>
      <c r="D138" s="5799"/>
    </row>
    <row r="139" spans="1:24" x14ac:dyDescent="0.2">
      <c r="A139" s="5729"/>
      <c r="B139" s="5729"/>
      <c r="C139" s="5729"/>
      <c r="D139" s="5729"/>
      <c r="E139" s="5729"/>
      <c r="F139" s="5729"/>
    </row>
    <row r="140" spans="1:24" x14ac:dyDescent="0.2">
      <c r="A140" s="5729"/>
      <c r="B140" s="5729"/>
      <c r="C140" s="5729"/>
      <c r="D140" s="5729"/>
      <c r="E140" s="5729"/>
      <c r="F140" s="5729"/>
      <c r="H140" s="5797"/>
      <c r="I140" s="5797"/>
    </row>
    <row r="141" spans="1:24" x14ac:dyDescent="0.2">
      <c r="A141" s="5729"/>
      <c r="B141" s="5729"/>
      <c r="C141" s="5729"/>
      <c r="D141" s="5729"/>
      <c r="E141" s="5729"/>
      <c r="F141" s="5729"/>
    </row>
    <row r="142" spans="1:24" x14ac:dyDescent="0.2">
      <c r="A142" s="5729"/>
      <c r="B142" s="5729"/>
      <c r="C142" s="5729"/>
      <c r="D142" s="5729"/>
      <c r="E142" s="5729"/>
      <c r="F142" s="5729"/>
    </row>
    <row r="143" spans="1:24" ht="13.5" thickBot="1" x14ac:dyDescent="0.25">
      <c r="B143" s="5799"/>
    </row>
    <row r="144" spans="1:24" ht="24.75" customHeight="1" thickBot="1" x14ac:dyDescent="0.25">
      <c r="A144" s="5800"/>
      <c r="B144" s="8769" t="s">
        <v>58</v>
      </c>
      <c r="C144" s="8772" t="s">
        <v>2596</v>
      </c>
      <c r="D144" s="8772"/>
      <c r="E144" s="8773"/>
      <c r="F144" s="5729"/>
      <c r="G144" s="5729"/>
    </row>
    <row r="145" spans="1:15" ht="13.5" thickBot="1" x14ac:dyDescent="0.25">
      <c r="A145" s="5803"/>
      <c r="B145" s="8770"/>
      <c r="C145" s="8774" t="s">
        <v>59</v>
      </c>
      <c r="D145" s="8775"/>
      <c r="E145" s="8776" t="s">
        <v>2597</v>
      </c>
      <c r="F145" s="5729"/>
      <c r="G145" s="5729"/>
    </row>
    <row r="146" spans="1:15" ht="13.5" thickBot="1" x14ac:dyDescent="0.25">
      <c r="A146" s="5748"/>
      <c r="B146" s="8771"/>
      <c r="C146" s="5767" t="s">
        <v>1</v>
      </c>
      <c r="D146" s="5768" t="s">
        <v>2360</v>
      </c>
      <c r="E146" s="5769"/>
      <c r="F146" s="5729"/>
      <c r="G146" s="5729"/>
    </row>
    <row r="147" spans="1:15" x14ac:dyDescent="0.2">
      <c r="A147" s="8"/>
      <c r="B147" s="5771" t="s">
        <v>2581</v>
      </c>
      <c r="C147" s="5772">
        <v>1206</v>
      </c>
      <c r="D147" s="5773">
        <v>956</v>
      </c>
      <c r="E147" s="5774"/>
      <c r="F147" s="5729"/>
      <c r="G147" s="5729"/>
    </row>
    <row r="148" spans="1:15" x14ac:dyDescent="0.2">
      <c r="A148" s="8"/>
      <c r="B148" s="5777" t="s">
        <v>2582</v>
      </c>
      <c r="C148" s="5778">
        <v>1501</v>
      </c>
      <c r="D148" s="104">
        <v>1098</v>
      </c>
      <c r="E148" s="5779"/>
      <c r="F148" s="5729"/>
      <c r="G148" s="5729"/>
    </row>
    <row r="149" spans="1:15" x14ac:dyDescent="0.2">
      <c r="A149" s="8"/>
      <c r="B149" s="5777" t="s">
        <v>2583</v>
      </c>
      <c r="C149" s="5778">
        <v>1371</v>
      </c>
      <c r="D149" s="104">
        <v>1670</v>
      </c>
      <c r="E149" s="5779"/>
      <c r="F149" s="5729"/>
      <c r="G149" s="5729"/>
    </row>
    <row r="150" spans="1:15" x14ac:dyDescent="0.2">
      <c r="A150" s="5809"/>
      <c r="B150" s="5777" t="s">
        <v>2584</v>
      </c>
      <c r="C150" s="5778">
        <v>1401</v>
      </c>
      <c r="D150" s="104">
        <v>1286</v>
      </c>
      <c r="E150" s="5779"/>
      <c r="F150" s="5729"/>
      <c r="G150" s="5729"/>
    </row>
    <row r="151" spans="1:15" x14ac:dyDescent="0.2">
      <c r="B151" s="5777" t="s">
        <v>2585</v>
      </c>
      <c r="C151" s="5778">
        <v>1547</v>
      </c>
      <c r="D151" s="104">
        <v>1265</v>
      </c>
      <c r="E151" s="5779"/>
      <c r="F151" s="5729"/>
      <c r="G151" s="5729"/>
    </row>
    <row r="152" spans="1:15" x14ac:dyDescent="0.2">
      <c r="A152" s="5809"/>
      <c r="B152" s="5777" t="s">
        <v>2586</v>
      </c>
      <c r="C152" s="5778">
        <v>1648</v>
      </c>
      <c r="D152" s="104">
        <v>1314</v>
      </c>
      <c r="E152" s="5781"/>
      <c r="F152" s="5729"/>
      <c r="G152" s="5729"/>
    </row>
    <row r="153" spans="1:15" x14ac:dyDescent="0.2">
      <c r="A153" s="5809"/>
      <c r="B153" s="5777" t="s">
        <v>2587</v>
      </c>
      <c r="C153" s="5778">
        <v>1731</v>
      </c>
      <c r="D153" s="104">
        <v>1376</v>
      </c>
      <c r="E153" s="5779"/>
      <c r="F153" s="5729"/>
      <c r="G153" s="5729"/>
    </row>
    <row r="154" spans="1:15" x14ac:dyDescent="0.2">
      <c r="A154" s="5809"/>
      <c r="B154" s="5777" t="s">
        <v>2588</v>
      </c>
      <c r="C154" s="5778">
        <v>1875</v>
      </c>
      <c r="D154" s="104">
        <v>1612</v>
      </c>
      <c r="E154" s="5779"/>
      <c r="F154" s="5729"/>
      <c r="G154" s="5729"/>
    </row>
    <row r="155" spans="1:15" x14ac:dyDescent="0.2">
      <c r="A155" s="5809"/>
      <c r="B155" s="5777" t="s">
        <v>2589</v>
      </c>
      <c r="C155" s="5778">
        <v>1496</v>
      </c>
      <c r="D155" s="104">
        <v>1424</v>
      </c>
      <c r="E155" s="5779"/>
      <c r="F155" s="5729"/>
      <c r="G155" s="5729"/>
    </row>
    <row r="156" spans="1:15" x14ac:dyDescent="0.2">
      <c r="A156" s="5810"/>
      <c r="B156" s="5777" t="s">
        <v>2590</v>
      </c>
      <c r="C156" s="5778">
        <v>1341</v>
      </c>
      <c r="D156" s="104">
        <v>1234</v>
      </c>
      <c r="E156" s="5779"/>
      <c r="F156" s="5729"/>
      <c r="G156" s="5729"/>
    </row>
    <row r="157" spans="1:15" x14ac:dyDescent="0.2">
      <c r="A157" s="5811"/>
      <c r="B157" s="5777" t="s">
        <v>2591</v>
      </c>
      <c r="C157" s="5778">
        <v>1033</v>
      </c>
      <c r="D157" s="104">
        <v>994</v>
      </c>
      <c r="E157" s="5779"/>
      <c r="F157" s="5729"/>
      <c r="G157" s="5729"/>
      <c r="N157" s="5760"/>
    </row>
    <row r="158" spans="1:15" ht="13.5" thickBot="1" x14ac:dyDescent="0.25">
      <c r="A158" s="5809"/>
      <c r="B158" s="5785" t="s">
        <v>2592</v>
      </c>
      <c r="C158" s="5786">
        <v>1238</v>
      </c>
      <c r="D158" s="5787">
        <v>1041</v>
      </c>
      <c r="E158" s="5788"/>
      <c r="F158" s="5729"/>
      <c r="G158" s="5729"/>
    </row>
    <row r="159" spans="1:15" ht="15.75" thickBot="1" x14ac:dyDescent="0.3">
      <c r="B159" s="5789" t="s">
        <v>1</v>
      </c>
      <c r="C159" s="5790"/>
      <c r="D159" s="5791"/>
      <c r="E159" s="5806">
        <v>17399</v>
      </c>
      <c r="F159" s="5729"/>
      <c r="G159" s="5729"/>
    </row>
    <row r="160" spans="1:15" ht="15.75" thickBot="1" x14ac:dyDescent="0.3">
      <c r="B160" s="5793" t="s">
        <v>2360</v>
      </c>
      <c r="C160" s="5794"/>
      <c r="D160" s="5795"/>
      <c r="E160" s="5807">
        <v>15266</v>
      </c>
      <c r="F160" s="5729"/>
      <c r="G160" s="5729"/>
      <c r="O160" s="5760"/>
    </row>
    <row r="161" spans="1:17" x14ac:dyDescent="0.2">
      <c r="C161" s="5797"/>
      <c r="D161" s="5752"/>
      <c r="E161" s="5757"/>
    </row>
    <row r="167" spans="1:17" ht="13.5" thickBot="1" x14ac:dyDescent="0.25">
      <c r="B167" s="5799"/>
    </row>
    <row r="168" spans="1:17" ht="23.25" customHeight="1" thickBot="1" x14ac:dyDescent="0.25">
      <c r="A168" s="5729"/>
      <c r="B168" s="8769" t="s">
        <v>58</v>
      </c>
      <c r="C168" s="8772" t="s">
        <v>2598</v>
      </c>
      <c r="D168" s="8772"/>
      <c r="E168" s="8773"/>
      <c r="F168" s="5729"/>
    </row>
    <row r="169" spans="1:17" ht="13.5" thickBot="1" x14ac:dyDescent="0.25">
      <c r="A169" s="5729"/>
      <c r="B169" s="8770"/>
      <c r="C169" s="8774" t="s">
        <v>59</v>
      </c>
      <c r="D169" s="8775"/>
      <c r="E169" s="8776" t="s">
        <v>2597</v>
      </c>
      <c r="F169" s="5729"/>
      <c r="Q169" s="5760"/>
    </row>
    <row r="170" spans="1:17" ht="13.5" thickBot="1" x14ac:dyDescent="0.25">
      <c r="A170" s="5729"/>
      <c r="B170" s="8771"/>
      <c r="C170" s="5767" t="s">
        <v>1</v>
      </c>
      <c r="D170" s="5768" t="s">
        <v>2360</v>
      </c>
      <c r="E170" s="5769"/>
      <c r="F170" s="5729"/>
    </row>
    <row r="171" spans="1:17" x14ac:dyDescent="0.2">
      <c r="A171" s="5729"/>
      <c r="B171" s="5771" t="s">
        <v>2581</v>
      </c>
      <c r="C171" s="5772">
        <v>4316</v>
      </c>
      <c r="D171" s="5773">
        <v>3211</v>
      </c>
      <c r="E171" s="5774"/>
      <c r="F171" s="5729"/>
    </row>
    <row r="172" spans="1:17" x14ac:dyDescent="0.2">
      <c r="A172" s="5729"/>
      <c r="B172" s="5777" t="s">
        <v>2582</v>
      </c>
      <c r="C172" s="5778">
        <v>5205</v>
      </c>
      <c r="D172" s="104">
        <v>3739</v>
      </c>
      <c r="E172" s="5779"/>
      <c r="F172" s="5729"/>
    </row>
    <row r="173" spans="1:17" x14ac:dyDescent="0.2">
      <c r="A173" s="5729"/>
      <c r="B173" s="5777" t="s">
        <v>2583</v>
      </c>
      <c r="C173" s="5778">
        <v>5832</v>
      </c>
      <c r="D173" s="104">
        <v>4690</v>
      </c>
      <c r="E173" s="5779"/>
      <c r="F173" s="5729"/>
    </row>
    <row r="174" spans="1:17" x14ac:dyDescent="0.2">
      <c r="A174" s="5729"/>
      <c r="B174" s="5777" t="s">
        <v>2584</v>
      </c>
      <c r="C174" s="5778">
        <v>4701</v>
      </c>
      <c r="D174" s="104">
        <v>3702</v>
      </c>
      <c r="E174" s="5779"/>
      <c r="F174" s="5729"/>
      <c r="Q174" s="5760"/>
    </row>
    <row r="175" spans="1:17" x14ac:dyDescent="0.2">
      <c r="A175" s="5729"/>
      <c r="B175" s="5777" t="s">
        <v>2585</v>
      </c>
      <c r="C175" s="5778">
        <v>4595</v>
      </c>
      <c r="D175" s="104">
        <v>3648</v>
      </c>
      <c r="E175" s="5779"/>
      <c r="F175" s="5729"/>
    </row>
    <row r="176" spans="1:17" x14ac:dyDescent="0.2">
      <c r="A176" s="5729"/>
      <c r="B176" s="5777" t="s">
        <v>2586</v>
      </c>
      <c r="C176" s="5778">
        <v>4268</v>
      </c>
      <c r="D176" s="104">
        <v>4171</v>
      </c>
      <c r="E176" s="5781"/>
      <c r="F176" s="5729"/>
      <c r="Q176" s="5760"/>
    </row>
    <row r="177" spans="1:17" x14ac:dyDescent="0.2">
      <c r="A177" s="5729"/>
      <c r="B177" s="5777" t="s">
        <v>2587</v>
      </c>
      <c r="C177" s="5778">
        <v>5457</v>
      </c>
      <c r="D177" s="104">
        <v>5111</v>
      </c>
      <c r="E177" s="5779"/>
      <c r="F177" s="5729"/>
      <c r="P177" s="5760"/>
    </row>
    <row r="178" spans="1:17" x14ac:dyDescent="0.2">
      <c r="A178" s="5729"/>
      <c r="B178" s="5777" t="s">
        <v>2588</v>
      </c>
      <c r="C178" s="5778">
        <v>5209</v>
      </c>
      <c r="D178" s="104">
        <v>5281</v>
      </c>
      <c r="E178" s="5779"/>
      <c r="F178" s="5729"/>
    </row>
    <row r="179" spans="1:17" x14ac:dyDescent="0.2">
      <c r="A179" s="5729"/>
      <c r="B179" s="5777" t="s">
        <v>2589</v>
      </c>
      <c r="C179" s="5778">
        <v>4378</v>
      </c>
      <c r="D179" s="104">
        <v>4547</v>
      </c>
      <c r="E179" s="5779"/>
      <c r="F179" s="5729"/>
      <c r="Q179" s="5760"/>
    </row>
    <row r="180" spans="1:17" x14ac:dyDescent="0.2">
      <c r="A180" s="5729"/>
      <c r="B180" s="5777" t="s">
        <v>2590</v>
      </c>
      <c r="C180" s="5778">
        <v>4204</v>
      </c>
      <c r="D180" s="104">
        <v>4283</v>
      </c>
      <c r="E180" s="5779"/>
      <c r="F180" s="5729"/>
    </row>
    <row r="181" spans="1:17" x14ac:dyDescent="0.2">
      <c r="A181" s="5729"/>
      <c r="B181" s="5777" t="s">
        <v>2591</v>
      </c>
      <c r="C181" s="5778">
        <v>4207</v>
      </c>
      <c r="D181" s="104">
        <v>3773</v>
      </c>
      <c r="E181" s="5779"/>
      <c r="F181" s="5729"/>
    </row>
    <row r="182" spans="1:17" ht="13.5" thickBot="1" x14ac:dyDescent="0.25">
      <c r="A182" s="5729"/>
      <c r="B182" s="5785" t="s">
        <v>2592</v>
      </c>
      <c r="C182" s="5786">
        <v>3943</v>
      </c>
      <c r="D182" s="5787">
        <v>3472</v>
      </c>
      <c r="E182" s="5788"/>
      <c r="F182" s="5729"/>
    </row>
    <row r="183" spans="1:17" ht="15.75" thickBot="1" x14ac:dyDescent="0.3">
      <c r="A183" s="5729"/>
      <c r="B183" s="5789" t="s">
        <v>1</v>
      </c>
      <c r="C183" s="5790"/>
      <c r="D183" s="5791"/>
      <c r="E183" s="5806">
        <v>56318</v>
      </c>
      <c r="F183" s="5729"/>
    </row>
    <row r="184" spans="1:17" ht="15.75" thickBot="1" x14ac:dyDescent="0.3">
      <c r="A184" s="5729"/>
      <c r="B184" s="5793" t="s">
        <v>2360</v>
      </c>
      <c r="C184" s="5794"/>
      <c r="D184" s="5795"/>
      <c r="E184" s="5807">
        <v>49624</v>
      </c>
      <c r="F184" s="5729"/>
    </row>
    <row r="185" spans="1:17" x14ac:dyDescent="0.2">
      <c r="B185" s="5729"/>
      <c r="C185" s="5729"/>
      <c r="D185" s="5797"/>
      <c r="E185" s="5757"/>
      <c r="F185" s="5729"/>
    </row>
    <row r="186" spans="1:17" x14ac:dyDescent="0.2">
      <c r="B186" s="5729"/>
      <c r="C186" s="5729"/>
    </row>
    <row r="187" spans="1:17" x14ac:dyDescent="0.2">
      <c r="B187" s="5729"/>
      <c r="C187" s="5729"/>
    </row>
    <row r="188" spans="1:17" x14ac:dyDescent="0.2">
      <c r="B188" s="5729"/>
      <c r="C188" s="5729"/>
    </row>
    <row r="189" spans="1:17" ht="13.5" thickBot="1" x14ac:dyDescent="0.25"/>
    <row r="190" spans="1:17" ht="13.5" thickBot="1" x14ac:dyDescent="0.25">
      <c r="B190" s="8769" t="s">
        <v>58</v>
      </c>
      <c r="C190" s="8772" t="s">
        <v>11</v>
      </c>
      <c r="D190" s="8772"/>
      <c r="E190" s="8773"/>
      <c r="F190" s="5729"/>
      <c r="H190" s="5760"/>
    </row>
    <row r="191" spans="1:17" ht="13.5" thickBot="1" x14ac:dyDescent="0.25">
      <c r="B191" s="8770"/>
      <c r="C191" s="8774" t="s">
        <v>59</v>
      </c>
      <c r="D191" s="8775"/>
      <c r="E191" s="8776" t="s">
        <v>2597</v>
      </c>
      <c r="F191" s="5729"/>
    </row>
    <row r="192" spans="1:17" ht="13.5" thickBot="1" x14ac:dyDescent="0.25">
      <c r="B192" s="8771"/>
      <c r="C192" s="5767" t="s">
        <v>1</v>
      </c>
      <c r="D192" s="5768" t="s">
        <v>2360</v>
      </c>
      <c r="E192" s="5769"/>
      <c r="F192" s="5729"/>
    </row>
    <row r="193" spans="2:10" x14ac:dyDescent="0.2">
      <c r="B193" s="5771" t="s">
        <v>2581</v>
      </c>
      <c r="C193" s="5772">
        <v>506</v>
      </c>
      <c r="D193" s="5773">
        <v>250</v>
      </c>
      <c r="E193" s="5774"/>
      <c r="F193" s="5729"/>
    </row>
    <row r="194" spans="2:10" x14ac:dyDescent="0.2">
      <c r="B194" s="5777" t="s">
        <v>2582</v>
      </c>
      <c r="C194" s="5778">
        <v>676</v>
      </c>
      <c r="D194" s="104">
        <v>465</v>
      </c>
      <c r="E194" s="5779"/>
      <c r="F194" s="5729"/>
    </row>
    <row r="195" spans="2:10" x14ac:dyDescent="0.2">
      <c r="B195" s="5777" t="s">
        <v>2583</v>
      </c>
      <c r="C195" s="5778">
        <v>760</v>
      </c>
      <c r="D195" s="104">
        <v>1040</v>
      </c>
      <c r="E195" s="5779"/>
      <c r="F195" s="5729"/>
    </row>
    <row r="196" spans="2:10" x14ac:dyDescent="0.2">
      <c r="B196" s="5777" t="s">
        <v>2584</v>
      </c>
      <c r="C196" s="5778">
        <v>970</v>
      </c>
      <c r="D196" s="104">
        <v>478</v>
      </c>
      <c r="E196" s="5779"/>
      <c r="F196" s="5729"/>
    </row>
    <row r="197" spans="2:10" x14ac:dyDescent="0.2">
      <c r="B197" s="5777" t="s">
        <v>2585</v>
      </c>
      <c r="C197" s="5778">
        <v>368</v>
      </c>
      <c r="D197" s="104">
        <v>267</v>
      </c>
      <c r="E197" s="5779"/>
      <c r="F197" s="5729"/>
    </row>
    <row r="198" spans="2:10" x14ac:dyDescent="0.2">
      <c r="B198" s="5777" t="s">
        <v>2586</v>
      </c>
      <c r="C198" s="5778">
        <v>360</v>
      </c>
      <c r="D198" s="104">
        <v>542</v>
      </c>
      <c r="E198" s="5781"/>
      <c r="F198" s="5729"/>
    </row>
    <row r="199" spans="2:10" x14ac:dyDescent="0.2">
      <c r="B199" s="5777" t="s">
        <v>2587</v>
      </c>
      <c r="C199" s="5778">
        <v>516</v>
      </c>
      <c r="D199" s="104">
        <v>737</v>
      </c>
      <c r="E199" s="5779"/>
      <c r="F199" s="5729"/>
    </row>
    <row r="200" spans="2:10" x14ac:dyDescent="0.2">
      <c r="B200" s="5777" t="s">
        <v>2588</v>
      </c>
      <c r="C200" s="5778">
        <v>458</v>
      </c>
      <c r="D200" s="104">
        <v>713</v>
      </c>
      <c r="E200" s="5779"/>
      <c r="F200" s="5729"/>
    </row>
    <row r="201" spans="2:10" x14ac:dyDescent="0.2">
      <c r="B201" s="5777" t="s">
        <v>2589</v>
      </c>
      <c r="C201" s="5778">
        <v>343</v>
      </c>
      <c r="D201" s="104">
        <v>567</v>
      </c>
      <c r="E201" s="5779"/>
      <c r="F201" s="5729"/>
    </row>
    <row r="202" spans="2:10" x14ac:dyDescent="0.2">
      <c r="B202" s="5777" t="s">
        <v>2590</v>
      </c>
      <c r="C202" s="5778">
        <v>241</v>
      </c>
      <c r="D202" s="104">
        <v>321</v>
      </c>
      <c r="E202" s="5779"/>
      <c r="F202" s="5729"/>
    </row>
    <row r="203" spans="2:10" x14ac:dyDescent="0.2">
      <c r="B203" s="5777" t="s">
        <v>2591</v>
      </c>
      <c r="C203" s="5778">
        <v>258</v>
      </c>
      <c r="D203" s="104">
        <v>226</v>
      </c>
      <c r="E203" s="5779"/>
      <c r="F203" s="5729"/>
      <c r="J203" s="5760"/>
    </row>
    <row r="204" spans="2:10" ht="13.5" thickBot="1" x14ac:dyDescent="0.25">
      <c r="B204" s="5785" t="s">
        <v>2592</v>
      </c>
      <c r="C204" s="5786">
        <v>274</v>
      </c>
      <c r="D204" s="5787">
        <v>334</v>
      </c>
      <c r="E204" s="5788"/>
      <c r="F204" s="5729"/>
    </row>
    <row r="205" spans="2:10" ht="15.75" thickBot="1" x14ac:dyDescent="0.3">
      <c r="B205" s="5789" t="s">
        <v>1</v>
      </c>
      <c r="C205" s="5790"/>
      <c r="D205" s="5791"/>
      <c r="E205" s="5806">
        <v>5735</v>
      </c>
      <c r="F205" s="5729"/>
    </row>
    <row r="206" spans="2:10" ht="15.75" thickBot="1" x14ac:dyDescent="0.3">
      <c r="B206" s="5793" t="s">
        <v>2360</v>
      </c>
      <c r="C206" s="5794"/>
      <c r="D206" s="5795"/>
      <c r="E206" s="5807">
        <v>5947</v>
      </c>
      <c r="F206" s="5729"/>
    </row>
    <row r="207" spans="2:10" x14ac:dyDescent="0.2">
      <c r="B207" s="5729"/>
      <c r="C207" s="5729"/>
      <c r="D207" s="5729"/>
      <c r="E207" s="5729"/>
      <c r="F207" s="5729"/>
      <c r="G207" s="5729"/>
      <c r="H207" s="5729"/>
      <c r="I207" s="5729"/>
    </row>
    <row r="208" spans="2:10" x14ac:dyDescent="0.2">
      <c r="B208" s="5729"/>
      <c r="C208" s="5729"/>
      <c r="D208" s="5729"/>
      <c r="E208" s="5729"/>
      <c r="F208" s="5729"/>
      <c r="G208" s="5729"/>
      <c r="H208" s="5729"/>
      <c r="I208" s="5729"/>
    </row>
    <row r="213" spans="1:6" ht="35.25" customHeight="1" thickBot="1" x14ac:dyDescent="0.25"/>
    <row r="214" spans="1:6" ht="13.5" thickBot="1" x14ac:dyDescent="0.25">
      <c r="B214" s="8769" t="s">
        <v>58</v>
      </c>
      <c r="C214" s="8772" t="s">
        <v>61</v>
      </c>
      <c r="D214" s="8772"/>
      <c r="E214" s="8773"/>
      <c r="F214" s="5729"/>
    </row>
    <row r="215" spans="1:6" ht="13.5" thickBot="1" x14ac:dyDescent="0.25">
      <c r="B215" s="8770"/>
      <c r="C215" s="8774" t="s">
        <v>59</v>
      </c>
      <c r="D215" s="8775"/>
      <c r="E215" s="8776" t="s">
        <v>60</v>
      </c>
      <c r="F215" s="5729"/>
    </row>
    <row r="216" spans="1:6" ht="13.5" thickBot="1" x14ac:dyDescent="0.25">
      <c r="A216" s="5729"/>
      <c r="B216" s="8771"/>
      <c r="C216" s="5767" t="s">
        <v>1</v>
      </c>
      <c r="D216" s="5768" t="s">
        <v>2360</v>
      </c>
      <c r="E216" s="5769"/>
      <c r="F216" s="5729"/>
    </row>
    <row r="217" spans="1:6" x14ac:dyDescent="0.2">
      <c r="A217" s="5729"/>
      <c r="B217" s="5771" t="s">
        <v>2581</v>
      </c>
      <c r="C217" s="5772">
        <v>3129</v>
      </c>
      <c r="D217" s="5773">
        <v>2902</v>
      </c>
      <c r="E217" s="5774"/>
      <c r="F217" s="5729"/>
    </row>
    <row r="218" spans="1:6" x14ac:dyDescent="0.2">
      <c r="A218" s="5729"/>
      <c r="B218" s="5777" t="s">
        <v>2582</v>
      </c>
      <c r="C218" s="5778">
        <v>3400</v>
      </c>
      <c r="D218" s="104">
        <v>3075</v>
      </c>
      <c r="E218" s="5779"/>
      <c r="F218" s="5729"/>
    </row>
    <row r="219" spans="1:6" x14ac:dyDescent="0.2">
      <c r="A219" s="5729"/>
      <c r="B219" s="5777" t="s">
        <v>2583</v>
      </c>
      <c r="C219" s="5778">
        <v>3723</v>
      </c>
      <c r="D219" s="104">
        <v>3342</v>
      </c>
      <c r="E219" s="5779"/>
      <c r="F219" s="5729"/>
    </row>
    <row r="220" spans="1:6" x14ac:dyDescent="0.2">
      <c r="A220" s="5729"/>
      <c r="B220" s="5777" t="s">
        <v>2584</v>
      </c>
      <c r="C220" s="5778">
        <v>3183</v>
      </c>
      <c r="D220" s="104">
        <v>3367</v>
      </c>
      <c r="E220" s="5779"/>
      <c r="F220" s="5729"/>
    </row>
    <row r="221" spans="1:6" x14ac:dyDescent="0.2">
      <c r="A221" s="5729"/>
      <c r="B221" s="5777" t="s">
        <v>2585</v>
      </c>
      <c r="C221" s="5778">
        <v>3304</v>
      </c>
      <c r="D221" s="104">
        <v>3432</v>
      </c>
      <c r="E221" s="5779"/>
      <c r="F221" s="5729"/>
    </row>
    <row r="222" spans="1:6" x14ac:dyDescent="0.2">
      <c r="A222" s="5729"/>
      <c r="B222" s="5777" t="s">
        <v>2586</v>
      </c>
      <c r="C222" s="5778">
        <v>3459</v>
      </c>
      <c r="D222" s="104">
        <v>3579</v>
      </c>
      <c r="E222" s="5781"/>
      <c r="F222" s="5729"/>
    </row>
    <row r="223" spans="1:6" x14ac:dyDescent="0.2">
      <c r="A223" s="5729"/>
      <c r="B223" s="5777" t="s">
        <v>2587</v>
      </c>
      <c r="C223" s="5778">
        <v>3873</v>
      </c>
      <c r="D223" s="104">
        <v>4136</v>
      </c>
      <c r="E223" s="5779"/>
      <c r="F223" s="5729"/>
    </row>
    <row r="224" spans="1:6" x14ac:dyDescent="0.2">
      <c r="A224" s="5729"/>
      <c r="B224" s="5777" t="s">
        <v>2588</v>
      </c>
      <c r="C224" s="5778">
        <v>3862</v>
      </c>
      <c r="D224" s="104">
        <v>2939</v>
      </c>
      <c r="E224" s="5779"/>
      <c r="F224" s="5729"/>
    </row>
    <row r="225" spans="1:6" x14ac:dyDescent="0.2">
      <c r="A225" s="5729"/>
      <c r="B225" s="5777" t="s">
        <v>2589</v>
      </c>
      <c r="C225" s="5778">
        <v>3457</v>
      </c>
      <c r="D225" s="104">
        <v>3622</v>
      </c>
      <c r="E225" s="5779"/>
      <c r="F225" s="5729"/>
    </row>
    <row r="226" spans="1:6" x14ac:dyDescent="0.2">
      <c r="A226" s="5729"/>
      <c r="B226" s="5777" t="s">
        <v>2590</v>
      </c>
      <c r="C226" s="5778">
        <v>3281</v>
      </c>
      <c r="D226" s="104">
        <v>3584</v>
      </c>
      <c r="E226" s="5779"/>
      <c r="F226" s="5729"/>
    </row>
    <row r="227" spans="1:6" x14ac:dyDescent="0.2">
      <c r="A227" s="5729"/>
      <c r="B227" s="5777" t="s">
        <v>2591</v>
      </c>
      <c r="C227" s="5778">
        <v>3072</v>
      </c>
      <c r="D227" s="104">
        <v>3345</v>
      </c>
      <c r="E227" s="5779"/>
      <c r="F227" s="5729"/>
    </row>
    <row r="228" spans="1:6" ht="13.5" thickBot="1" x14ac:dyDescent="0.25">
      <c r="A228" s="5729"/>
      <c r="B228" s="5785" t="s">
        <v>2592</v>
      </c>
      <c r="C228" s="5786">
        <v>3803</v>
      </c>
      <c r="D228" s="5787">
        <v>3457</v>
      </c>
      <c r="E228" s="5788"/>
      <c r="F228" s="5729"/>
    </row>
    <row r="229" spans="1:6" ht="15.75" thickBot="1" x14ac:dyDescent="0.3">
      <c r="A229" s="5729"/>
      <c r="B229" s="5789" t="s">
        <v>1</v>
      </c>
      <c r="C229" s="5790"/>
      <c r="D229" s="5791"/>
      <c r="E229" s="5806">
        <v>41872</v>
      </c>
      <c r="F229" s="5729"/>
    </row>
    <row r="230" spans="1:6" ht="15.75" thickBot="1" x14ac:dyDescent="0.3">
      <c r="A230" s="5729"/>
      <c r="B230" s="5793" t="s">
        <v>2360</v>
      </c>
      <c r="C230" s="5794"/>
      <c r="D230" s="5795"/>
      <c r="E230" s="5807">
        <v>42295</v>
      </c>
      <c r="F230" s="5729"/>
    </row>
    <row r="231" spans="1:6" ht="15" x14ac:dyDescent="0.25">
      <c r="A231" s="5729"/>
      <c r="B231" s="5808"/>
      <c r="C231" s="5812"/>
      <c r="D231" s="5812"/>
      <c r="E231" s="5813"/>
      <c r="F231" s="5729"/>
    </row>
    <row r="232" spans="1:6" ht="15" x14ac:dyDescent="0.25">
      <c r="A232" s="5729"/>
      <c r="B232" s="5808"/>
      <c r="C232" s="5812"/>
      <c r="D232" s="5812"/>
      <c r="E232" s="5813"/>
      <c r="F232" s="5729"/>
    </row>
    <row r="233" spans="1:6" ht="15" x14ac:dyDescent="0.25">
      <c r="A233" s="5729"/>
      <c r="B233" s="5808"/>
      <c r="C233" s="5812"/>
      <c r="D233" s="5812"/>
      <c r="E233" s="5813"/>
      <c r="F233" s="5729"/>
    </row>
    <row r="234" spans="1:6" ht="15" x14ac:dyDescent="0.25">
      <c r="A234" s="5729"/>
      <c r="B234" s="5808"/>
      <c r="C234" s="5729"/>
      <c r="D234" s="5729"/>
      <c r="E234" s="5813"/>
      <c r="F234" s="5729"/>
    </row>
    <row r="235" spans="1:6" ht="15" x14ac:dyDescent="0.25">
      <c r="A235" s="5729"/>
      <c r="B235" s="5808"/>
      <c r="C235" s="5729"/>
      <c r="D235" s="5729"/>
      <c r="E235" s="5813"/>
      <c r="F235" s="5729"/>
    </row>
    <row r="236" spans="1:6" ht="15" x14ac:dyDescent="0.25">
      <c r="A236" s="5729"/>
      <c r="B236" s="5808"/>
      <c r="C236" s="5729"/>
      <c r="D236" s="5729"/>
      <c r="E236" s="5813"/>
      <c r="F236" s="5729"/>
    </row>
    <row r="237" spans="1:6" ht="15" x14ac:dyDescent="0.25">
      <c r="A237" s="5729"/>
      <c r="B237" s="5808"/>
      <c r="C237" s="5729"/>
      <c r="D237" s="5729"/>
      <c r="E237" s="5813"/>
      <c r="F237" s="5729"/>
    </row>
    <row r="238" spans="1:6" ht="13.5" thickBot="1" x14ac:dyDescent="0.25">
      <c r="A238" s="5729"/>
      <c r="C238" s="5799"/>
      <c r="D238" s="5803"/>
    </row>
    <row r="239" spans="1:6" ht="26.25" customHeight="1" thickBot="1" x14ac:dyDescent="0.25">
      <c r="B239" s="8769" t="s">
        <v>58</v>
      </c>
      <c r="C239" s="8772" t="s">
        <v>62</v>
      </c>
      <c r="D239" s="8772"/>
      <c r="E239" s="8773"/>
      <c r="F239" s="5729"/>
    </row>
    <row r="240" spans="1:6" ht="13.5" thickBot="1" x14ac:dyDescent="0.25">
      <c r="B240" s="8770"/>
      <c r="C240" s="8774" t="s">
        <v>59</v>
      </c>
      <c r="D240" s="8775"/>
      <c r="E240" s="8776" t="s">
        <v>60</v>
      </c>
      <c r="F240" s="5729"/>
    </row>
    <row r="241" spans="2:6" ht="13.5" thickBot="1" x14ac:dyDescent="0.25">
      <c r="B241" s="8771"/>
      <c r="C241" s="5767" t="s">
        <v>1</v>
      </c>
      <c r="D241" s="5768" t="s">
        <v>2360</v>
      </c>
      <c r="E241" s="5769"/>
      <c r="F241" s="5729"/>
    </row>
    <row r="242" spans="2:6" x14ac:dyDescent="0.2">
      <c r="B242" s="5771" t="s">
        <v>2581</v>
      </c>
      <c r="C242" s="5772">
        <v>3</v>
      </c>
      <c r="D242" s="5773">
        <v>3</v>
      </c>
      <c r="E242" s="5774"/>
      <c r="F242" s="5729"/>
    </row>
    <row r="243" spans="2:6" x14ac:dyDescent="0.2">
      <c r="B243" s="5777" t="s">
        <v>2582</v>
      </c>
      <c r="C243" s="5778">
        <v>2</v>
      </c>
      <c r="D243" s="104">
        <v>1</v>
      </c>
      <c r="E243" s="5779"/>
      <c r="F243" s="5729"/>
    </row>
    <row r="244" spans="2:6" x14ac:dyDescent="0.2">
      <c r="B244" s="5777" t="s">
        <v>2583</v>
      </c>
      <c r="C244" s="5778">
        <v>1</v>
      </c>
      <c r="D244" s="104">
        <v>3</v>
      </c>
      <c r="E244" s="5779"/>
      <c r="F244" s="5729"/>
    </row>
    <row r="245" spans="2:6" x14ac:dyDescent="0.2">
      <c r="B245" s="5777" t="s">
        <v>2584</v>
      </c>
      <c r="C245" s="5778">
        <v>0</v>
      </c>
      <c r="D245" s="104">
        <v>1</v>
      </c>
      <c r="E245" s="5779"/>
      <c r="F245" s="5729"/>
    </row>
    <row r="246" spans="2:6" x14ac:dyDescent="0.2">
      <c r="B246" s="5777" t="s">
        <v>2585</v>
      </c>
      <c r="C246" s="5778">
        <v>6</v>
      </c>
      <c r="D246" s="104">
        <v>3</v>
      </c>
      <c r="E246" s="5779"/>
      <c r="F246" s="5729"/>
    </row>
    <row r="247" spans="2:6" x14ac:dyDescent="0.2">
      <c r="B247" s="5777" t="s">
        <v>2586</v>
      </c>
      <c r="C247" s="5778">
        <v>1</v>
      </c>
      <c r="D247" s="104">
        <v>3</v>
      </c>
      <c r="E247" s="5781"/>
      <c r="F247" s="5729"/>
    </row>
    <row r="248" spans="2:6" x14ac:dyDescent="0.2">
      <c r="B248" s="5777" t="s">
        <v>2587</v>
      </c>
      <c r="C248" s="5778">
        <v>3</v>
      </c>
      <c r="D248" s="104">
        <v>0</v>
      </c>
      <c r="E248" s="5779"/>
      <c r="F248" s="5729"/>
    </row>
    <row r="249" spans="2:6" x14ac:dyDescent="0.2">
      <c r="B249" s="5777" t="s">
        <v>2588</v>
      </c>
      <c r="C249" s="5778">
        <v>3</v>
      </c>
      <c r="D249" s="104">
        <v>3</v>
      </c>
      <c r="E249" s="5779"/>
      <c r="F249" s="5729"/>
    </row>
    <row r="250" spans="2:6" x14ac:dyDescent="0.2">
      <c r="B250" s="5777" t="s">
        <v>2589</v>
      </c>
      <c r="C250" s="5778">
        <v>8</v>
      </c>
      <c r="D250" s="104">
        <v>4</v>
      </c>
      <c r="E250" s="5779"/>
      <c r="F250" s="5729"/>
    </row>
    <row r="251" spans="2:6" x14ac:dyDescent="0.2">
      <c r="B251" s="5777" t="s">
        <v>2590</v>
      </c>
      <c r="C251" s="5778">
        <v>3</v>
      </c>
      <c r="D251" s="104">
        <v>2</v>
      </c>
      <c r="E251" s="5779"/>
      <c r="F251" s="5729"/>
    </row>
    <row r="252" spans="2:6" x14ac:dyDescent="0.2">
      <c r="B252" s="5777" t="s">
        <v>2591</v>
      </c>
      <c r="C252" s="5778">
        <v>1</v>
      </c>
      <c r="D252" s="104">
        <v>1</v>
      </c>
      <c r="E252" s="5779"/>
      <c r="F252" s="5729"/>
    </row>
    <row r="253" spans="2:6" ht="13.5" thickBot="1" x14ac:dyDescent="0.25">
      <c r="B253" s="5785" t="s">
        <v>2592</v>
      </c>
      <c r="C253" s="5786">
        <v>1</v>
      </c>
      <c r="D253" s="5787">
        <v>3</v>
      </c>
      <c r="E253" s="5788"/>
      <c r="F253" s="5729"/>
    </row>
    <row r="254" spans="2:6" ht="15.75" thickBot="1" x14ac:dyDescent="0.3">
      <c r="B254" s="5789" t="s">
        <v>1</v>
      </c>
      <c r="C254" s="5790"/>
      <c r="D254" s="5791"/>
      <c r="E254" s="5806">
        <v>33</v>
      </c>
      <c r="F254" s="5729"/>
    </row>
    <row r="255" spans="2:6" ht="15.75" thickBot="1" x14ac:dyDescent="0.3">
      <c r="B255" s="5793" t="s">
        <v>2360</v>
      </c>
      <c r="C255" s="5794"/>
      <c r="D255" s="5795"/>
      <c r="E255" s="5807">
        <v>26</v>
      </c>
      <c r="F255" s="5729"/>
    </row>
    <row r="256" spans="2:6" ht="15" x14ac:dyDescent="0.25">
      <c r="B256" s="5808"/>
      <c r="C256" s="5729"/>
      <c r="D256" s="5729"/>
      <c r="E256" s="5813"/>
      <c r="F256" s="5729"/>
    </row>
    <row r="257" spans="2:18" ht="15" x14ac:dyDescent="0.25">
      <c r="B257" s="5808"/>
      <c r="C257" s="5729"/>
      <c r="D257" s="5729"/>
      <c r="E257" s="5813"/>
      <c r="F257" s="5729"/>
    </row>
    <row r="258" spans="2:18" ht="15" x14ac:dyDescent="0.25">
      <c r="B258" s="5808"/>
      <c r="C258" s="5729"/>
      <c r="D258" s="5729"/>
      <c r="E258" s="5813"/>
      <c r="F258" s="5729"/>
    </row>
    <row r="259" spans="2:18" ht="15" x14ac:dyDescent="0.25">
      <c r="B259" s="5808"/>
      <c r="C259" s="5729"/>
      <c r="D259" s="5729"/>
      <c r="E259" s="5813"/>
      <c r="F259" s="5729"/>
    </row>
    <row r="260" spans="2:18" ht="15" x14ac:dyDescent="0.25">
      <c r="B260" s="5808"/>
      <c r="C260" s="5729"/>
      <c r="D260" s="5729"/>
      <c r="E260" s="5813"/>
      <c r="F260" s="5729"/>
    </row>
    <row r="261" spans="2:18" ht="13.5" thickBot="1" x14ac:dyDescent="0.25">
      <c r="B261" s="8"/>
      <c r="D261" s="5803"/>
      <c r="E261" s="5814"/>
      <c r="F261" s="5729"/>
      <c r="O261" s="8"/>
      <c r="R261" s="5815"/>
    </row>
    <row r="262" spans="2:18" ht="13.5" thickBot="1" x14ac:dyDescent="0.25">
      <c r="B262" s="8769" t="s">
        <v>58</v>
      </c>
      <c r="C262" s="8772" t="s">
        <v>63</v>
      </c>
      <c r="D262" s="8772"/>
      <c r="E262" s="8773"/>
      <c r="F262" s="5729"/>
      <c r="O262" s="8"/>
      <c r="R262" s="5815"/>
    </row>
    <row r="263" spans="2:18" ht="13.5" thickBot="1" x14ac:dyDescent="0.25">
      <c r="B263" s="8770"/>
      <c r="C263" s="8774" t="s">
        <v>59</v>
      </c>
      <c r="D263" s="8775"/>
      <c r="E263" s="8776" t="s">
        <v>60</v>
      </c>
      <c r="F263" s="5729"/>
      <c r="O263" s="8"/>
      <c r="R263" s="5815"/>
    </row>
    <row r="264" spans="2:18" ht="13.5" thickBot="1" x14ac:dyDescent="0.25">
      <c r="B264" s="8771"/>
      <c r="C264" s="5767" t="s">
        <v>1</v>
      </c>
      <c r="D264" s="5768" t="s">
        <v>2360</v>
      </c>
      <c r="E264" s="5769"/>
      <c r="F264" s="5729"/>
      <c r="O264" s="8"/>
      <c r="R264" s="5815"/>
    </row>
    <row r="265" spans="2:18" x14ac:dyDescent="0.2">
      <c r="B265" s="5771" t="s">
        <v>2581</v>
      </c>
      <c r="C265" s="5772">
        <v>15</v>
      </c>
      <c r="D265" s="5773">
        <v>11</v>
      </c>
      <c r="E265" s="5774"/>
      <c r="F265" s="5729"/>
      <c r="O265" s="8"/>
      <c r="R265" s="5815"/>
    </row>
    <row r="266" spans="2:18" x14ac:dyDescent="0.2">
      <c r="B266" s="5777" t="s">
        <v>2582</v>
      </c>
      <c r="C266" s="5778">
        <v>4</v>
      </c>
      <c r="D266" s="104">
        <v>1</v>
      </c>
      <c r="E266" s="5779"/>
      <c r="F266" s="5729"/>
      <c r="O266" s="8"/>
      <c r="R266" s="5815"/>
    </row>
    <row r="267" spans="2:18" x14ac:dyDescent="0.2">
      <c r="B267" s="5777" t="s">
        <v>2583</v>
      </c>
      <c r="C267" s="5778">
        <v>12</v>
      </c>
      <c r="D267" s="104">
        <v>1</v>
      </c>
      <c r="E267" s="5779"/>
      <c r="F267" s="5729"/>
      <c r="O267" s="8"/>
      <c r="R267" s="5815"/>
    </row>
    <row r="268" spans="2:18" x14ac:dyDescent="0.2">
      <c r="B268" s="5777" t="s">
        <v>2584</v>
      </c>
      <c r="C268" s="5778">
        <v>40</v>
      </c>
      <c r="D268" s="104">
        <v>0</v>
      </c>
      <c r="E268" s="5779"/>
      <c r="F268" s="5729"/>
      <c r="O268" s="8"/>
      <c r="R268" s="5815"/>
    </row>
    <row r="269" spans="2:18" x14ac:dyDescent="0.2">
      <c r="B269" s="5777" t="s">
        <v>2585</v>
      </c>
      <c r="C269" s="5778">
        <v>1</v>
      </c>
      <c r="D269" s="104">
        <v>57</v>
      </c>
      <c r="E269" s="5779"/>
      <c r="F269" s="5729"/>
      <c r="O269" s="8"/>
      <c r="R269" s="5815"/>
    </row>
    <row r="270" spans="2:18" x14ac:dyDescent="0.2">
      <c r="B270" s="5777" t="s">
        <v>2586</v>
      </c>
      <c r="C270" s="5778">
        <v>5</v>
      </c>
      <c r="D270" s="104">
        <v>26</v>
      </c>
      <c r="E270" s="5781"/>
      <c r="F270" s="5729"/>
      <c r="O270" s="8"/>
      <c r="R270" s="5815"/>
    </row>
    <row r="271" spans="2:18" x14ac:dyDescent="0.2">
      <c r="B271" s="5777" t="s">
        <v>2587</v>
      </c>
      <c r="C271" s="5778">
        <v>8</v>
      </c>
      <c r="D271" s="104">
        <v>1</v>
      </c>
      <c r="E271" s="5779"/>
      <c r="F271" s="5729"/>
      <c r="O271" s="8"/>
      <c r="R271" s="5815"/>
    </row>
    <row r="272" spans="2:18" x14ac:dyDescent="0.2">
      <c r="B272" s="5777" t="s">
        <v>2588</v>
      </c>
      <c r="C272" s="5778">
        <v>12</v>
      </c>
      <c r="D272" s="104">
        <v>11</v>
      </c>
      <c r="E272" s="5779"/>
      <c r="F272" s="5729"/>
      <c r="O272" s="8"/>
      <c r="R272" s="5815"/>
    </row>
    <row r="273" spans="1:18" x14ac:dyDescent="0.2">
      <c r="B273" s="5777" t="s">
        <v>2589</v>
      </c>
      <c r="C273" s="5778">
        <v>1</v>
      </c>
      <c r="D273" s="104">
        <v>7</v>
      </c>
      <c r="E273" s="5779"/>
      <c r="F273" s="5729"/>
      <c r="O273" s="8"/>
      <c r="R273" s="5815"/>
    </row>
    <row r="274" spans="1:18" x14ac:dyDescent="0.2">
      <c r="B274" s="5777" t="s">
        <v>2590</v>
      </c>
      <c r="C274" s="5778">
        <v>0</v>
      </c>
      <c r="D274" s="104">
        <v>5</v>
      </c>
      <c r="E274" s="5779"/>
      <c r="F274" s="5729"/>
      <c r="O274" s="8"/>
      <c r="R274" s="5815"/>
    </row>
    <row r="275" spans="1:18" x14ac:dyDescent="0.2">
      <c r="B275" s="5777" t="s">
        <v>2591</v>
      </c>
      <c r="C275" s="5778">
        <v>1</v>
      </c>
      <c r="D275" s="104">
        <v>0</v>
      </c>
      <c r="E275" s="5779"/>
      <c r="F275" s="5729"/>
      <c r="O275" s="8"/>
      <c r="R275" s="5815"/>
    </row>
    <row r="276" spans="1:18" ht="13.5" thickBot="1" x14ac:dyDescent="0.25">
      <c r="B276" s="5785" t="s">
        <v>2592</v>
      </c>
      <c r="C276" s="5786">
        <v>0</v>
      </c>
      <c r="D276" s="5787">
        <v>3</v>
      </c>
      <c r="E276" s="5788"/>
      <c r="F276" s="5729"/>
      <c r="O276" s="8"/>
      <c r="R276" s="5815"/>
    </row>
    <row r="277" spans="1:18" ht="15.75" thickBot="1" x14ac:dyDescent="0.3">
      <c r="B277" s="5789" t="s">
        <v>1</v>
      </c>
      <c r="C277" s="5790"/>
      <c r="D277" s="5791"/>
      <c r="E277" s="5806">
        <v>100</v>
      </c>
      <c r="F277" s="5729"/>
      <c r="O277" s="8"/>
      <c r="R277" s="5815"/>
    </row>
    <row r="278" spans="1:18" ht="15.75" thickBot="1" x14ac:dyDescent="0.3">
      <c r="B278" s="5793" t="s">
        <v>2360</v>
      </c>
      <c r="C278" s="5794"/>
      <c r="D278" s="5795"/>
      <c r="E278" s="5807">
        <v>112</v>
      </c>
      <c r="O278" s="8"/>
      <c r="R278" s="5815"/>
    </row>
    <row r="279" spans="1:18" x14ac:dyDescent="0.2">
      <c r="B279" s="8"/>
      <c r="D279" s="5803"/>
      <c r="E279" s="5814"/>
      <c r="O279" s="8"/>
      <c r="R279" s="5815"/>
    </row>
    <row r="280" spans="1:18" x14ac:dyDescent="0.2">
      <c r="B280" s="8"/>
      <c r="E280" s="5814"/>
      <c r="O280" s="8"/>
      <c r="R280" s="5815"/>
    </row>
    <row r="281" spans="1:18" x14ac:dyDescent="0.2">
      <c r="B281" s="8"/>
      <c r="E281" s="5814"/>
      <c r="O281" s="8"/>
      <c r="R281" s="5815"/>
    </row>
    <row r="282" spans="1:18" x14ac:dyDescent="0.2">
      <c r="B282" s="8"/>
      <c r="E282" s="5814"/>
      <c r="O282" s="8"/>
      <c r="R282" s="5815"/>
    </row>
    <row r="283" spans="1:18" x14ac:dyDescent="0.2">
      <c r="B283" s="8"/>
      <c r="E283" s="5814"/>
      <c r="O283" s="8"/>
      <c r="R283" s="5815"/>
    </row>
    <row r="284" spans="1:18" ht="13.5" thickBot="1" x14ac:dyDescent="0.25">
      <c r="C284" s="5799"/>
      <c r="F284" s="5729"/>
      <c r="Q284" s="5799"/>
    </row>
    <row r="285" spans="1:18" ht="13.5" thickBot="1" x14ac:dyDescent="0.25">
      <c r="B285" s="8769" t="s">
        <v>58</v>
      </c>
      <c r="C285" s="8772" t="s">
        <v>64</v>
      </c>
      <c r="D285" s="8772"/>
      <c r="E285" s="8773"/>
      <c r="F285" s="5729"/>
    </row>
    <row r="286" spans="1:18" ht="13.5" thickBot="1" x14ac:dyDescent="0.25">
      <c r="B286" s="8770"/>
      <c r="C286" s="8774" t="s">
        <v>59</v>
      </c>
      <c r="D286" s="8775"/>
      <c r="E286" s="8776" t="s">
        <v>60</v>
      </c>
      <c r="F286" s="5729"/>
    </row>
    <row r="287" spans="1:18" ht="13.5" thickBot="1" x14ac:dyDescent="0.25">
      <c r="B287" s="8771"/>
      <c r="C287" s="5767" t="s">
        <v>1</v>
      </c>
      <c r="D287" s="5768" t="s">
        <v>2360</v>
      </c>
      <c r="E287" s="5769"/>
      <c r="F287" s="5729"/>
    </row>
    <row r="288" spans="1:18" x14ac:dyDescent="0.2">
      <c r="A288" s="5816"/>
      <c r="B288" s="5771" t="s">
        <v>2581</v>
      </c>
      <c r="C288" s="5772">
        <v>143</v>
      </c>
      <c r="D288" s="5773">
        <v>130</v>
      </c>
      <c r="E288" s="5774"/>
      <c r="F288" s="5729"/>
    </row>
    <row r="289" spans="1:6" x14ac:dyDescent="0.2">
      <c r="A289" s="5814"/>
      <c r="B289" s="5777" t="s">
        <v>2582</v>
      </c>
      <c r="C289" s="5778">
        <v>161</v>
      </c>
      <c r="D289" s="104">
        <v>143</v>
      </c>
      <c r="E289" s="5779"/>
      <c r="F289" s="5729"/>
    </row>
    <row r="290" spans="1:6" x14ac:dyDescent="0.2">
      <c r="A290" s="5814"/>
      <c r="B290" s="5777" t="s">
        <v>2583</v>
      </c>
      <c r="C290" s="5778">
        <v>182</v>
      </c>
      <c r="D290" s="104">
        <v>196</v>
      </c>
      <c r="E290" s="5779"/>
      <c r="F290" s="5729"/>
    </row>
    <row r="291" spans="1:6" x14ac:dyDescent="0.2">
      <c r="A291" s="5814"/>
      <c r="B291" s="5777" t="s">
        <v>2584</v>
      </c>
      <c r="C291" s="5778">
        <v>248</v>
      </c>
      <c r="D291" s="104">
        <v>145</v>
      </c>
      <c r="E291" s="5779"/>
      <c r="F291" s="5729"/>
    </row>
    <row r="292" spans="1:6" x14ac:dyDescent="0.2">
      <c r="A292" s="5814"/>
      <c r="B292" s="5777" t="s">
        <v>2585</v>
      </c>
      <c r="C292" s="5778">
        <v>234</v>
      </c>
      <c r="D292" s="104">
        <v>170</v>
      </c>
      <c r="E292" s="5779"/>
      <c r="F292" s="5729"/>
    </row>
    <row r="293" spans="1:6" x14ac:dyDescent="0.2">
      <c r="A293" s="5817"/>
      <c r="B293" s="5777" t="s">
        <v>2586</v>
      </c>
      <c r="C293" s="5778">
        <v>183</v>
      </c>
      <c r="D293" s="104">
        <v>161</v>
      </c>
      <c r="E293" s="5781"/>
      <c r="F293" s="5729"/>
    </row>
    <row r="294" spans="1:6" x14ac:dyDescent="0.2">
      <c r="A294" s="5814"/>
      <c r="B294" s="5777" t="s">
        <v>2587</v>
      </c>
      <c r="C294" s="5778">
        <v>247</v>
      </c>
      <c r="D294" s="104">
        <v>222</v>
      </c>
      <c r="E294" s="5779"/>
      <c r="F294" s="5729"/>
    </row>
    <row r="295" spans="1:6" x14ac:dyDescent="0.2">
      <c r="A295" s="5814"/>
      <c r="B295" s="5777" t="s">
        <v>2588</v>
      </c>
      <c r="C295" s="5778">
        <v>210</v>
      </c>
      <c r="D295" s="104">
        <v>129</v>
      </c>
      <c r="E295" s="5779"/>
      <c r="F295" s="5729"/>
    </row>
    <row r="296" spans="1:6" x14ac:dyDescent="0.2">
      <c r="A296" s="5814"/>
      <c r="B296" s="5777" t="s">
        <v>2589</v>
      </c>
      <c r="C296" s="5778">
        <v>193</v>
      </c>
      <c r="D296" s="104">
        <v>182</v>
      </c>
      <c r="E296" s="5779"/>
      <c r="F296" s="5729"/>
    </row>
    <row r="297" spans="1:6" x14ac:dyDescent="0.2">
      <c r="A297" s="5814"/>
      <c r="B297" s="5777" t="s">
        <v>2590</v>
      </c>
      <c r="C297" s="5778">
        <v>186</v>
      </c>
      <c r="D297" s="104">
        <v>200</v>
      </c>
      <c r="E297" s="5779"/>
      <c r="F297" s="5729"/>
    </row>
    <row r="298" spans="1:6" x14ac:dyDescent="0.2">
      <c r="A298" s="5814"/>
      <c r="B298" s="5777" t="s">
        <v>2591</v>
      </c>
      <c r="C298" s="5778">
        <v>181</v>
      </c>
      <c r="D298" s="104">
        <v>165</v>
      </c>
      <c r="E298" s="5779"/>
      <c r="F298" s="5729"/>
    </row>
    <row r="299" spans="1:6" ht="13.5" thickBot="1" x14ac:dyDescent="0.25">
      <c r="A299" s="5817"/>
      <c r="B299" s="5785" t="s">
        <v>2592</v>
      </c>
      <c r="C299" s="5786">
        <v>203</v>
      </c>
      <c r="D299" s="5787">
        <v>228</v>
      </c>
      <c r="E299" s="5788"/>
      <c r="F299" s="5729"/>
    </row>
    <row r="300" spans="1:6" ht="15.75" thickBot="1" x14ac:dyDescent="0.3">
      <c r="A300" s="5766"/>
      <c r="B300" s="5789" t="s">
        <v>1</v>
      </c>
      <c r="C300" s="5790"/>
      <c r="D300" s="5791"/>
      <c r="E300" s="5806">
        <v>2425</v>
      </c>
      <c r="F300" s="5729"/>
    </row>
    <row r="301" spans="1:6" ht="15.75" thickBot="1" x14ac:dyDescent="0.3">
      <c r="A301" s="71"/>
      <c r="B301" s="5793" t="s">
        <v>2360</v>
      </c>
      <c r="C301" s="5794"/>
      <c r="D301" s="5795"/>
      <c r="E301" s="5807">
        <v>2102</v>
      </c>
      <c r="F301" s="5729"/>
    </row>
    <row r="302" spans="1:6" x14ac:dyDescent="0.2">
      <c r="A302" s="71"/>
      <c r="C302" s="5799"/>
      <c r="D302" s="5803"/>
    </row>
    <row r="303" spans="1:6" x14ac:dyDescent="0.2">
      <c r="A303" s="71"/>
      <c r="C303" s="5799"/>
      <c r="D303" s="5803"/>
    </row>
    <row r="304" spans="1:6" x14ac:dyDescent="0.2">
      <c r="A304" s="71"/>
      <c r="C304" s="5799"/>
      <c r="D304" s="5803"/>
    </row>
    <row r="305" spans="1:6" x14ac:dyDescent="0.2">
      <c r="A305" s="71"/>
      <c r="C305" s="5799"/>
      <c r="D305" s="5803"/>
    </row>
    <row r="306" spans="1:6" x14ac:dyDescent="0.2">
      <c r="A306" s="71"/>
      <c r="C306" s="5799"/>
      <c r="D306" s="5803"/>
    </row>
    <row r="307" spans="1:6" ht="13.5" thickBot="1" x14ac:dyDescent="0.25">
      <c r="A307" s="71"/>
      <c r="F307" s="5729"/>
    </row>
    <row r="308" spans="1:6" ht="13.5" thickBot="1" x14ac:dyDescent="0.25">
      <c r="A308" s="71"/>
      <c r="B308" s="8769" t="s">
        <v>58</v>
      </c>
      <c r="C308" s="8772" t="s">
        <v>65</v>
      </c>
      <c r="D308" s="8772"/>
      <c r="E308" s="8773"/>
      <c r="F308" s="5729"/>
    </row>
    <row r="309" spans="1:6" ht="13.5" thickBot="1" x14ac:dyDescent="0.25">
      <c r="A309" s="71"/>
      <c r="B309" s="8770"/>
      <c r="C309" s="8774" t="s">
        <v>59</v>
      </c>
      <c r="D309" s="8775"/>
      <c r="E309" s="8776" t="s">
        <v>60</v>
      </c>
      <c r="F309" s="5729"/>
    </row>
    <row r="310" spans="1:6" ht="13.5" thickBot="1" x14ac:dyDescent="0.25">
      <c r="A310" s="71"/>
      <c r="B310" s="8771"/>
      <c r="C310" s="5767" t="s">
        <v>1</v>
      </c>
      <c r="D310" s="5768" t="s">
        <v>2360</v>
      </c>
      <c r="E310" s="5769"/>
      <c r="F310" s="5729"/>
    </row>
    <row r="311" spans="1:6" x14ac:dyDescent="0.2">
      <c r="A311" s="71"/>
      <c r="B311" s="5771" t="s">
        <v>2581</v>
      </c>
      <c r="C311" s="5772">
        <v>504</v>
      </c>
      <c r="D311" s="5773">
        <v>434</v>
      </c>
      <c r="E311" s="5774"/>
      <c r="F311" s="5729"/>
    </row>
    <row r="312" spans="1:6" x14ac:dyDescent="0.2">
      <c r="A312" s="71"/>
      <c r="B312" s="5777" t="s">
        <v>2582</v>
      </c>
      <c r="C312" s="5778">
        <v>361</v>
      </c>
      <c r="D312" s="104">
        <v>356</v>
      </c>
      <c r="E312" s="5779"/>
      <c r="F312" s="5729"/>
    </row>
    <row r="313" spans="1:6" x14ac:dyDescent="0.2">
      <c r="A313" s="71"/>
      <c r="B313" s="5777" t="s">
        <v>2583</v>
      </c>
      <c r="C313" s="5778">
        <v>426</v>
      </c>
      <c r="D313" s="104">
        <v>732</v>
      </c>
      <c r="E313" s="5779"/>
      <c r="F313" s="5729"/>
    </row>
    <row r="314" spans="1:6" x14ac:dyDescent="0.2">
      <c r="A314" s="71"/>
      <c r="B314" s="5777" t="s">
        <v>2584</v>
      </c>
      <c r="C314" s="5778">
        <v>758</v>
      </c>
      <c r="D314" s="104">
        <v>298</v>
      </c>
      <c r="E314" s="5779"/>
      <c r="F314" s="5729"/>
    </row>
    <row r="315" spans="1:6" x14ac:dyDescent="0.2">
      <c r="A315" s="71"/>
      <c r="B315" s="5777" t="s">
        <v>2585</v>
      </c>
      <c r="C315" s="5778">
        <v>256</v>
      </c>
      <c r="D315" s="104">
        <v>713</v>
      </c>
      <c r="E315" s="5779"/>
      <c r="F315" s="5729"/>
    </row>
    <row r="316" spans="1:6" x14ac:dyDescent="0.2">
      <c r="A316" s="71"/>
      <c r="B316" s="5777" t="s">
        <v>2586</v>
      </c>
      <c r="C316" s="5778">
        <v>452</v>
      </c>
      <c r="D316" s="104">
        <v>591</v>
      </c>
      <c r="E316" s="5781"/>
      <c r="F316" s="5729"/>
    </row>
    <row r="317" spans="1:6" x14ac:dyDescent="0.2">
      <c r="A317" s="71"/>
      <c r="B317" s="5777" t="s">
        <v>2587</v>
      </c>
      <c r="C317" s="5778">
        <v>531</v>
      </c>
      <c r="D317" s="104">
        <v>281</v>
      </c>
      <c r="E317" s="5779"/>
      <c r="F317" s="5729"/>
    </row>
    <row r="318" spans="1:6" x14ac:dyDescent="0.2">
      <c r="A318" s="71"/>
      <c r="B318" s="5777" t="s">
        <v>2588</v>
      </c>
      <c r="C318" s="5778">
        <v>135</v>
      </c>
      <c r="D318" s="104">
        <v>436</v>
      </c>
      <c r="E318" s="5779"/>
      <c r="F318" s="5729"/>
    </row>
    <row r="319" spans="1:6" x14ac:dyDescent="0.2">
      <c r="A319" s="71"/>
      <c r="B319" s="5777" t="s">
        <v>2589</v>
      </c>
      <c r="C319" s="5778">
        <v>295</v>
      </c>
      <c r="D319" s="104">
        <v>395</v>
      </c>
      <c r="E319" s="5779"/>
      <c r="F319" s="5729"/>
    </row>
    <row r="320" spans="1:6" x14ac:dyDescent="0.2">
      <c r="A320" s="71"/>
      <c r="B320" s="5777" t="s">
        <v>2590</v>
      </c>
      <c r="C320" s="5778">
        <v>251</v>
      </c>
      <c r="D320" s="104">
        <v>466</v>
      </c>
      <c r="E320" s="5779"/>
      <c r="F320" s="5729"/>
    </row>
    <row r="321" spans="1:18" x14ac:dyDescent="0.2">
      <c r="A321" s="71"/>
      <c r="B321" s="5777" t="s">
        <v>2591</v>
      </c>
      <c r="C321" s="5778">
        <v>319</v>
      </c>
      <c r="D321" s="104">
        <v>173</v>
      </c>
      <c r="E321" s="5779"/>
      <c r="F321" s="5729"/>
    </row>
    <row r="322" spans="1:18" ht="13.5" thickBot="1" x14ac:dyDescent="0.25">
      <c r="A322" s="71"/>
      <c r="B322" s="5785" t="s">
        <v>2592</v>
      </c>
      <c r="C322" s="5786">
        <v>299</v>
      </c>
      <c r="D322" s="5787">
        <v>366</v>
      </c>
      <c r="E322" s="5788"/>
      <c r="F322" s="5729"/>
    </row>
    <row r="323" spans="1:18" ht="15.75" thickBot="1" x14ac:dyDescent="0.3">
      <c r="A323" s="71"/>
      <c r="B323" s="5789" t="s">
        <v>1</v>
      </c>
      <c r="C323" s="5790"/>
      <c r="D323" s="5791"/>
      <c r="E323" s="5806">
        <v>4627</v>
      </c>
      <c r="F323" s="5729"/>
    </row>
    <row r="324" spans="1:18" ht="15.75" thickBot="1" x14ac:dyDescent="0.3">
      <c r="A324" s="71"/>
      <c r="B324" s="5793" t="s">
        <v>2360</v>
      </c>
      <c r="C324" s="5794"/>
      <c r="D324" s="5795"/>
      <c r="E324" s="5807">
        <v>4956</v>
      </c>
      <c r="F324" s="5729"/>
    </row>
    <row r="325" spans="1:18" ht="15" x14ac:dyDescent="0.25">
      <c r="A325" s="71"/>
      <c r="B325" s="5808"/>
      <c r="C325" s="5729"/>
      <c r="D325" s="5729"/>
      <c r="E325" s="5813"/>
      <c r="F325" s="5729"/>
    </row>
    <row r="326" spans="1:18" ht="15" x14ac:dyDescent="0.25">
      <c r="A326" s="71"/>
      <c r="B326" s="5808"/>
      <c r="C326" s="5729"/>
      <c r="D326" s="5729"/>
      <c r="E326" s="5813"/>
      <c r="F326" s="5729"/>
    </row>
    <row r="327" spans="1:18" ht="15" x14ac:dyDescent="0.25">
      <c r="A327" s="71"/>
      <c r="B327" s="5808"/>
      <c r="C327" s="5729"/>
      <c r="D327" s="5729"/>
      <c r="E327" s="5813"/>
      <c r="F327" s="5729"/>
    </row>
    <row r="328" spans="1:18" ht="15" x14ac:dyDescent="0.25">
      <c r="A328" s="71"/>
      <c r="B328" s="5808"/>
      <c r="C328" s="5729"/>
      <c r="D328" s="5729"/>
      <c r="E328" s="5813"/>
      <c r="F328" s="5729"/>
    </row>
    <row r="329" spans="1:18" ht="13.5" thickBot="1" x14ac:dyDescent="0.25">
      <c r="A329" s="71"/>
      <c r="C329" s="5799"/>
      <c r="D329" s="5803"/>
      <c r="F329" s="5729"/>
    </row>
    <row r="330" spans="1:18" ht="13.5" thickBot="1" x14ac:dyDescent="0.25">
      <c r="A330" s="71"/>
      <c r="B330" s="8769" t="s">
        <v>58</v>
      </c>
      <c r="C330" s="8772" t="s">
        <v>2599</v>
      </c>
      <c r="D330" s="8772"/>
      <c r="E330" s="8773"/>
      <c r="F330" s="5729"/>
    </row>
    <row r="331" spans="1:18" ht="13.5" thickBot="1" x14ac:dyDescent="0.25">
      <c r="A331" s="71"/>
      <c r="B331" s="8770"/>
      <c r="C331" s="8774" t="s">
        <v>59</v>
      </c>
      <c r="D331" s="8775"/>
      <c r="E331" s="8776" t="s">
        <v>60</v>
      </c>
      <c r="F331" s="5729"/>
    </row>
    <row r="332" spans="1:18" ht="13.5" thickBot="1" x14ac:dyDescent="0.25">
      <c r="A332" s="71"/>
      <c r="B332" s="8771"/>
      <c r="C332" s="5767" t="s">
        <v>1</v>
      </c>
      <c r="D332" s="5768" t="s">
        <v>2360</v>
      </c>
      <c r="E332" s="5769"/>
      <c r="F332" s="5729"/>
      <c r="Q332" s="5760"/>
      <c r="R332" s="5760"/>
    </row>
    <row r="333" spans="1:18" x14ac:dyDescent="0.2">
      <c r="A333" s="71"/>
      <c r="B333" s="5771" t="s">
        <v>2581</v>
      </c>
      <c r="C333" s="5772">
        <v>110</v>
      </c>
      <c r="D333" s="5773">
        <v>115</v>
      </c>
      <c r="E333" s="5774"/>
      <c r="F333" s="5729"/>
      <c r="Q333" s="5760"/>
      <c r="R333" s="5760"/>
    </row>
    <row r="334" spans="1:18" x14ac:dyDescent="0.2">
      <c r="A334" s="71"/>
      <c r="B334" s="5777" t="s">
        <v>2582</v>
      </c>
      <c r="C334" s="5778">
        <v>206</v>
      </c>
      <c r="D334" s="104">
        <v>355</v>
      </c>
      <c r="E334" s="5779"/>
      <c r="F334" s="5729"/>
      <c r="Q334" s="5760"/>
      <c r="R334" s="5760"/>
    </row>
    <row r="335" spans="1:18" x14ac:dyDescent="0.2">
      <c r="A335" s="71"/>
      <c r="B335" s="5777" t="s">
        <v>2583</v>
      </c>
      <c r="C335" s="5778">
        <v>234</v>
      </c>
      <c r="D335" s="104">
        <v>178</v>
      </c>
      <c r="E335" s="5779"/>
      <c r="F335" s="5729"/>
      <c r="Q335" s="5760"/>
      <c r="R335" s="5760"/>
    </row>
    <row r="336" spans="1:18" x14ac:dyDescent="0.2">
      <c r="A336" s="71"/>
      <c r="B336" s="5777" t="s">
        <v>2584</v>
      </c>
      <c r="C336" s="5778">
        <v>210</v>
      </c>
      <c r="D336" s="104">
        <v>161</v>
      </c>
      <c r="E336" s="5779"/>
      <c r="F336" s="5729"/>
      <c r="Q336" s="5760"/>
      <c r="R336" s="5760"/>
    </row>
    <row r="337" spans="1:18" x14ac:dyDescent="0.2">
      <c r="A337" s="71"/>
      <c r="B337" s="5777" t="s">
        <v>2585</v>
      </c>
      <c r="C337" s="5778">
        <v>179</v>
      </c>
      <c r="D337" s="104">
        <v>200</v>
      </c>
      <c r="E337" s="5779"/>
      <c r="F337" s="5729"/>
      <c r="Q337" s="5760"/>
      <c r="R337" s="5760"/>
    </row>
    <row r="338" spans="1:18" x14ac:dyDescent="0.2">
      <c r="A338" s="71"/>
      <c r="B338" s="5777" t="s">
        <v>2586</v>
      </c>
      <c r="C338" s="5778">
        <v>242</v>
      </c>
      <c r="D338" s="104">
        <v>144</v>
      </c>
      <c r="E338" s="5781"/>
      <c r="F338" s="5729"/>
      <c r="Q338" s="5760"/>
      <c r="R338" s="5760"/>
    </row>
    <row r="339" spans="1:18" x14ac:dyDescent="0.2">
      <c r="A339" s="71"/>
      <c r="B339" s="5777" t="s">
        <v>2587</v>
      </c>
      <c r="C339" s="5778">
        <v>174</v>
      </c>
      <c r="D339" s="104">
        <v>180</v>
      </c>
      <c r="E339" s="5779"/>
      <c r="F339" s="5729"/>
    </row>
    <row r="340" spans="1:18" x14ac:dyDescent="0.2">
      <c r="A340" s="71"/>
      <c r="B340" s="5777" t="s">
        <v>2588</v>
      </c>
      <c r="C340" s="5778">
        <v>156</v>
      </c>
      <c r="D340" s="104">
        <v>116</v>
      </c>
      <c r="E340" s="5779"/>
      <c r="F340" s="5729"/>
    </row>
    <row r="341" spans="1:18" x14ac:dyDescent="0.2">
      <c r="A341" s="71"/>
      <c r="B341" s="5777" t="s">
        <v>2589</v>
      </c>
      <c r="C341" s="5778">
        <v>186</v>
      </c>
      <c r="D341" s="104">
        <v>162</v>
      </c>
      <c r="E341" s="5779"/>
      <c r="F341" s="5729"/>
    </row>
    <row r="342" spans="1:18" x14ac:dyDescent="0.2">
      <c r="A342" s="71"/>
      <c r="B342" s="5777" t="s">
        <v>2590</v>
      </c>
      <c r="C342" s="5778">
        <v>183</v>
      </c>
      <c r="D342" s="104">
        <v>164</v>
      </c>
      <c r="E342" s="5779"/>
      <c r="F342" s="5729"/>
    </row>
    <row r="343" spans="1:18" x14ac:dyDescent="0.2">
      <c r="A343" s="71"/>
      <c r="B343" s="5777" t="s">
        <v>2591</v>
      </c>
      <c r="C343" s="5778">
        <v>158</v>
      </c>
      <c r="D343" s="104">
        <v>228</v>
      </c>
      <c r="E343" s="5779"/>
      <c r="F343" s="5729"/>
    </row>
    <row r="344" spans="1:18" ht="13.5" thickBot="1" x14ac:dyDescent="0.25">
      <c r="A344" s="71"/>
      <c r="B344" s="5785" t="s">
        <v>2592</v>
      </c>
      <c r="C344" s="5786">
        <v>245</v>
      </c>
      <c r="D344" s="5787">
        <v>238</v>
      </c>
      <c r="E344" s="5788"/>
      <c r="F344" s="5729"/>
    </row>
    <row r="345" spans="1:18" ht="15.75" thickBot="1" x14ac:dyDescent="0.3">
      <c r="A345" s="71"/>
      <c r="B345" s="5789" t="s">
        <v>1</v>
      </c>
      <c r="C345" s="5790"/>
      <c r="D345" s="5791"/>
      <c r="E345" s="5806">
        <v>2334</v>
      </c>
      <c r="F345" s="5729"/>
    </row>
    <row r="346" spans="1:18" ht="15.75" thickBot="1" x14ac:dyDescent="0.3">
      <c r="A346" s="71"/>
      <c r="B346" s="5793" t="s">
        <v>2360</v>
      </c>
      <c r="C346" s="5794"/>
      <c r="D346" s="5795"/>
      <c r="E346" s="5807">
        <v>2402</v>
      </c>
      <c r="F346" s="5729"/>
    </row>
    <row r="347" spans="1:18" x14ac:dyDescent="0.2">
      <c r="A347" s="71"/>
      <c r="C347" s="5799"/>
      <c r="D347" s="5803"/>
    </row>
    <row r="348" spans="1:18" x14ac:dyDescent="0.2">
      <c r="A348" s="71"/>
    </row>
    <row r="353" spans="2:8" ht="13.5" thickBot="1" x14ac:dyDescent="0.25"/>
    <row r="354" spans="2:8" ht="27.75" customHeight="1" thickBot="1" x14ac:dyDescent="0.25">
      <c r="B354" s="8769" t="s">
        <v>58</v>
      </c>
      <c r="C354" s="8772" t="s">
        <v>66</v>
      </c>
      <c r="D354" s="8772"/>
      <c r="E354" s="8773"/>
      <c r="F354" s="5729"/>
    </row>
    <row r="355" spans="2:8" ht="13.5" thickBot="1" x14ac:dyDescent="0.25">
      <c r="B355" s="8770"/>
      <c r="C355" s="8774" t="s">
        <v>59</v>
      </c>
      <c r="D355" s="8775"/>
      <c r="E355" s="8776" t="s">
        <v>60</v>
      </c>
      <c r="F355" s="5729"/>
    </row>
    <row r="356" spans="2:8" ht="13.5" thickBot="1" x14ac:dyDescent="0.25">
      <c r="B356" s="8771"/>
      <c r="C356" s="5767" t="s">
        <v>1</v>
      </c>
      <c r="D356" s="5768" t="s">
        <v>2360</v>
      </c>
      <c r="E356" s="5769" t="s">
        <v>2566</v>
      </c>
      <c r="F356" s="5729"/>
    </row>
    <row r="357" spans="2:8" x14ac:dyDescent="0.2">
      <c r="B357" s="5771" t="s">
        <v>2581</v>
      </c>
      <c r="C357" s="5772">
        <v>668</v>
      </c>
      <c r="D357" s="5773">
        <v>654</v>
      </c>
      <c r="E357" s="5774"/>
      <c r="F357" s="5729"/>
    </row>
    <row r="358" spans="2:8" x14ac:dyDescent="0.2">
      <c r="B358" s="5777" t="s">
        <v>2582</v>
      </c>
      <c r="C358" s="5778">
        <v>826</v>
      </c>
      <c r="D358" s="104">
        <v>743</v>
      </c>
      <c r="E358" s="5779"/>
      <c r="F358" s="5729"/>
    </row>
    <row r="359" spans="2:8" x14ac:dyDescent="0.2">
      <c r="B359" s="5777" t="s">
        <v>2583</v>
      </c>
      <c r="C359" s="5778">
        <v>780</v>
      </c>
      <c r="D359" s="104">
        <v>823</v>
      </c>
      <c r="E359" s="5779"/>
      <c r="F359" s="5729"/>
    </row>
    <row r="360" spans="2:8" x14ac:dyDescent="0.2">
      <c r="B360" s="5777" t="s">
        <v>2584</v>
      </c>
      <c r="C360" s="5778">
        <v>674</v>
      </c>
      <c r="D360" s="104">
        <v>805</v>
      </c>
      <c r="E360" s="5779"/>
      <c r="F360" s="5729"/>
    </row>
    <row r="361" spans="2:8" x14ac:dyDescent="0.2">
      <c r="B361" s="5777" t="s">
        <v>2585</v>
      </c>
      <c r="C361" s="5778">
        <v>736</v>
      </c>
      <c r="D361" s="104">
        <v>785</v>
      </c>
      <c r="E361" s="5779"/>
      <c r="F361" s="5729"/>
    </row>
    <row r="362" spans="2:8" x14ac:dyDescent="0.2">
      <c r="B362" s="5777" t="s">
        <v>2586</v>
      </c>
      <c r="C362" s="5778">
        <v>831</v>
      </c>
      <c r="D362" s="104">
        <v>800</v>
      </c>
      <c r="E362" s="5781"/>
      <c r="F362" s="5729"/>
      <c r="H362" s="5818"/>
    </row>
    <row r="363" spans="2:8" x14ac:dyDescent="0.2">
      <c r="B363" s="5777" t="s">
        <v>2587</v>
      </c>
      <c r="C363" s="5778">
        <v>844</v>
      </c>
      <c r="D363" s="104">
        <v>894</v>
      </c>
      <c r="E363" s="5779"/>
      <c r="F363" s="5729"/>
    </row>
    <row r="364" spans="2:8" x14ac:dyDescent="0.2">
      <c r="B364" s="5777" t="s">
        <v>2588</v>
      </c>
      <c r="C364" s="5778">
        <v>688</v>
      </c>
      <c r="D364" s="104">
        <v>667</v>
      </c>
      <c r="E364" s="5779"/>
      <c r="F364" s="5729"/>
    </row>
    <row r="365" spans="2:8" x14ac:dyDescent="0.2">
      <c r="B365" s="5777" t="s">
        <v>2589</v>
      </c>
      <c r="C365" s="5778">
        <v>716</v>
      </c>
      <c r="D365" s="104">
        <v>837</v>
      </c>
      <c r="E365" s="5779"/>
      <c r="F365" s="5729"/>
    </row>
    <row r="366" spans="2:8" x14ac:dyDescent="0.2">
      <c r="B366" s="5777" t="s">
        <v>2590</v>
      </c>
      <c r="C366" s="5778">
        <v>685</v>
      </c>
      <c r="D366" s="104">
        <v>857</v>
      </c>
      <c r="E366" s="5779"/>
      <c r="F366" s="5729"/>
    </row>
    <row r="367" spans="2:8" x14ac:dyDescent="0.2">
      <c r="B367" s="5777" t="s">
        <v>2591</v>
      </c>
      <c r="C367" s="5778">
        <v>576</v>
      </c>
      <c r="D367" s="104">
        <v>713</v>
      </c>
      <c r="E367" s="5779"/>
      <c r="F367" s="5729"/>
    </row>
    <row r="368" spans="2:8" ht="13.5" thickBot="1" x14ac:dyDescent="0.25">
      <c r="B368" s="5785" t="s">
        <v>2592</v>
      </c>
      <c r="C368" s="5786">
        <v>834</v>
      </c>
      <c r="D368" s="5787">
        <v>877</v>
      </c>
      <c r="E368" s="5788"/>
      <c r="F368" s="5729"/>
    </row>
    <row r="369" spans="2:6" ht="15.75" thickBot="1" x14ac:dyDescent="0.3">
      <c r="B369" s="5789" t="s">
        <v>1</v>
      </c>
      <c r="C369" s="5790"/>
      <c r="D369" s="5791"/>
      <c r="E369" s="5806">
        <v>9045</v>
      </c>
      <c r="F369" s="5729"/>
    </row>
    <row r="370" spans="2:6" ht="15.75" thickBot="1" x14ac:dyDescent="0.3">
      <c r="B370" s="5793" t="s">
        <v>2360</v>
      </c>
      <c r="C370" s="5794"/>
      <c r="D370" s="5795"/>
      <c r="E370" s="5807">
        <v>9776</v>
      </c>
      <c r="F370" s="5729"/>
    </row>
    <row r="371" spans="2:6" x14ac:dyDescent="0.2">
      <c r="D371" s="5803"/>
    </row>
    <row r="376" spans="2:6" ht="13.5" thickBot="1" x14ac:dyDescent="0.25">
      <c r="F376" s="5729"/>
    </row>
    <row r="377" spans="2:6" ht="13.5" thickBot="1" x14ac:dyDescent="0.25">
      <c r="B377" s="8769" t="s">
        <v>58</v>
      </c>
      <c r="C377" s="8772" t="s">
        <v>22</v>
      </c>
      <c r="D377" s="8772"/>
      <c r="E377" s="8773"/>
      <c r="F377" s="5729"/>
    </row>
    <row r="378" spans="2:6" ht="13.5" thickBot="1" x14ac:dyDescent="0.25">
      <c r="B378" s="8770"/>
      <c r="C378" s="8774" t="s">
        <v>59</v>
      </c>
      <c r="D378" s="8775"/>
      <c r="E378" s="8776" t="s">
        <v>60</v>
      </c>
      <c r="F378" s="5729"/>
    </row>
    <row r="379" spans="2:6" ht="13.5" thickBot="1" x14ac:dyDescent="0.25">
      <c r="B379" s="8771"/>
      <c r="C379" s="5767" t="s">
        <v>1</v>
      </c>
      <c r="D379" s="5768" t="s">
        <v>2360</v>
      </c>
      <c r="E379" s="5769" t="s">
        <v>2566</v>
      </c>
      <c r="F379" s="5729"/>
    </row>
    <row r="380" spans="2:6" x14ac:dyDescent="0.2">
      <c r="B380" s="5771" t="s">
        <v>2581</v>
      </c>
      <c r="C380" s="5772">
        <v>57</v>
      </c>
      <c r="D380" s="5773">
        <v>48</v>
      </c>
      <c r="E380" s="5774"/>
      <c r="F380" s="5729"/>
    </row>
    <row r="381" spans="2:6" x14ac:dyDescent="0.2">
      <c r="B381" s="5777" t="s">
        <v>2582</v>
      </c>
      <c r="C381" s="5778">
        <v>41</v>
      </c>
      <c r="D381" s="104">
        <v>45</v>
      </c>
      <c r="E381" s="5779"/>
      <c r="F381" s="5729"/>
    </row>
    <row r="382" spans="2:6" x14ac:dyDescent="0.2">
      <c r="B382" s="5777" t="s">
        <v>2583</v>
      </c>
      <c r="C382" s="5778">
        <v>45</v>
      </c>
      <c r="D382" s="104">
        <v>40</v>
      </c>
      <c r="E382" s="5779"/>
      <c r="F382" s="5729"/>
    </row>
    <row r="383" spans="2:6" x14ac:dyDescent="0.2">
      <c r="B383" s="5777" t="s">
        <v>2584</v>
      </c>
      <c r="C383" s="5778">
        <v>31</v>
      </c>
      <c r="D383" s="104">
        <v>51</v>
      </c>
      <c r="E383" s="5779"/>
      <c r="F383" s="5729"/>
    </row>
    <row r="384" spans="2:6" x14ac:dyDescent="0.2">
      <c r="B384" s="5777" t="s">
        <v>2585</v>
      </c>
      <c r="C384" s="5778">
        <v>30</v>
      </c>
      <c r="D384" s="104">
        <v>53</v>
      </c>
      <c r="E384" s="5779"/>
      <c r="F384" s="5729"/>
    </row>
    <row r="385" spans="2:6" x14ac:dyDescent="0.2">
      <c r="B385" s="5777" t="s">
        <v>2586</v>
      </c>
      <c r="C385" s="5778">
        <v>35</v>
      </c>
      <c r="D385" s="104">
        <v>39</v>
      </c>
      <c r="E385" s="5781"/>
      <c r="F385" s="5729"/>
    </row>
    <row r="386" spans="2:6" x14ac:dyDescent="0.2">
      <c r="B386" s="5777" t="s">
        <v>2587</v>
      </c>
      <c r="C386" s="5778">
        <v>40</v>
      </c>
      <c r="D386" s="104">
        <v>45</v>
      </c>
      <c r="E386" s="5779"/>
      <c r="F386" s="5729"/>
    </row>
    <row r="387" spans="2:6" x14ac:dyDescent="0.2">
      <c r="B387" s="5777" t="s">
        <v>2588</v>
      </c>
      <c r="C387" s="5778">
        <v>34</v>
      </c>
      <c r="D387" s="104">
        <v>48</v>
      </c>
      <c r="E387" s="5779"/>
      <c r="F387" s="5729"/>
    </row>
    <row r="388" spans="2:6" x14ac:dyDescent="0.2">
      <c r="B388" s="5777" t="s">
        <v>2589</v>
      </c>
      <c r="C388" s="5778">
        <v>38</v>
      </c>
      <c r="D388" s="104">
        <v>46</v>
      </c>
      <c r="E388" s="5779"/>
      <c r="F388" s="5729"/>
    </row>
    <row r="389" spans="2:6" x14ac:dyDescent="0.2">
      <c r="B389" s="5777" t="s">
        <v>2590</v>
      </c>
      <c r="C389" s="5778">
        <v>27</v>
      </c>
      <c r="D389" s="104">
        <v>51</v>
      </c>
      <c r="E389" s="5779"/>
      <c r="F389" s="5729"/>
    </row>
    <row r="390" spans="2:6" x14ac:dyDescent="0.2">
      <c r="B390" s="5777" t="s">
        <v>2591</v>
      </c>
      <c r="C390" s="5778">
        <v>39</v>
      </c>
      <c r="D390" s="104">
        <v>65</v>
      </c>
      <c r="E390" s="5779"/>
      <c r="F390" s="5729"/>
    </row>
    <row r="391" spans="2:6" ht="13.5" thickBot="1" x14ac:dyDescent="0.25">
      <c r="B391" s="5785" t="s">
        <v>2592</v>
      </c>
      <c r="C391" s="5786">
        <v>54</v>
      </c>
      <c r="D391" s="5787">
        <v>38</v>
      </c>
      <c r="E391" s="5788"/>
      <c r="F391" s="5729"/>
    </row>
    <row r="392" spans="2:6" ht="15.75" thickBot="1" x14ac:dyDescent="0.3">
      <c r="B392" s="5789" t="s">
        <v>1</v>
      </c>
      <c r="C392" s="5790"/>
      <c r="D392" s="5791"/>
      <c r="E392" s="5806">
        <v>468</v>
      </c>
      <c r="F392" s="5729"/>
    </row>
    <row r="393" spans="2:6" ht="15.75" thickBot="1" x14ac:dyDescent="0.3">
      <c r="B393" s="5793" t="s">
        <v>2360</v>
      </c>
      <c r="C393" s="5794"/>
      <c r="D393" s="5795"/>
      <c r="E393" s="5807">
        <v>580</v>
      </c>
    </row>
    <row r="394" spans="2:6" x14ac:dyDescent="0.2">
      <c r="D394" s="5803"/>
    </row>
    <row r="395" spans="2:6" x14ac:dyDescent="0.2">
      <c r="F395" s="5729"/>
    </row>
    <row r="396" spans="2:6" x14ac:dyDescent="0.2">
      <c r="F396" s="5729"/>
    </row>
    <row r="397" spans="2:6" x14ac:dyDescent="0.2">
      <c r="F397" s="5729"/>
    </row>
    <row r="398" spans="2:6" x14ac:dyDescent="0.2">
      <c r="F398" s="5729"/>
    </row>
    <row r="399" spans="2:6" x14ac:dyDescent="0.2">
      <c r="F399" s="5729"/>
    </row>
    <row r="400" spans="2:6" ht="13.5" thickBot="1" x14ac:dyDescent="0.25">
      <c r="B400" s="5819"/>
      <c r="F400" s="5729"/>
    </row>
    <row r="401" spans="2:6" ht="13.5" thickBot="1" x14ac:dyDescent="0.25">
      <c r="B401" s="8769" t="s">
        <v>58</v>
      </c>
      <c r="C401" s="8772" t="s">
        <v>346</v>
      </c>
      <c r="D401" s="8772"/>
      <c r="E401" s="8773"/>
      <c r="F401" s="5729"/>
    </row>
    <row r="402" spans="2:6" ht="13.5" thickBot="1" x14ac:dyDescent="0.25">
      <c r="B402" s="8770"/>
      <c r="C402" s="8774" t="s">
        <v>59</v>
      </c>
      <c r="D402" s="8775"/>
      <c r="E402" s="8776" t="s">
        <v>60</v>
      </c>
      <c r="F402" s="5729"/>
    </row>
    <row r="403" spans="2:6" ht="13.5" thickBot="1" x14ac:dyDescent="0.25">
      <c r="B403" s="8771"/>
      <c r="C403" s="5767" t="s">
        <v>1</v>
      </c>
      <c r="D403" s="5768" t="s">
        <v>2360</v>
      </c>
      <c r="E403" s="5769"/>
      <c r="F403" s="5729"/>
    </row>
    <row r="404" spans="2:6" x14ac:dyDescent="0.2">
      <c r="B404" s="5771" t="s">
        <v>2581</v>
      </c>
      <c r="C404" s="5772">
        <v>655</v>
      </c>
      <c r="D404" s="5773">
        <v>631</v>
      </c>
      <c r="E404" s="5774"/>
      <c r="F404" s="5729"/>
    </row>
    <row r="405" spans="2:6" x14ac:dyDescent="0.2">
      <c r="B405" s="5777" t="s">
        <v>2582</v>
      </c>
      <c r="C405" s="5778">
        <v>576</v>
      </c>
      <c r="D405" s="104">
        <v>590</v>
      </c>
      <c r="E405" s="5779"/>
      <c r="F405" s="5729"/>
    </row>
    <row r="406" spans="2:6" x14ac:dyDescent="0.2">
      <c r="B406" s="5777" t="s">
        <v>2583</v>
      </c>
      <c r="C406" s="5778">
        <v>723</v>
      </c>
      <c r="D406" s="104">
        <v>547</v>
      </c>
      <c r="E406" s="5779"/>
      <c r="F406" s="5729"/>
    </row>
    <row r="407" spans="2:6" x14ac:dyDescent="0.2">
      <c r="B407" s="5777" t="s">
        <v>2584</v>
      </c>
      <c r="C407" s="5778">
        <v>638</v>
      </c>
      <c r="D407" s="104">
        <v>625</v>
      </c>
      <c r="E407" s="5779"/>
      <c r="F407" s="5729"/>
    </row>
    <row r="408" spans="2:6" x14ac:dyDescent="0.2">
      <c r="B408" s="5777" t="s">
        <v>2585</v>
      </c>
      <c r="C408" s="5778">
        <v>562</v>
      </c>
      <c r="D408" s="104">
        <v>543</v>
      </c>
      <c r="E408" s="5779"/>
      <c r="F408" s="5729"/>
    </row>
    <row r="409" spans="2:6" x14ac:dyDescent="0.2">
      <c r="B409" s="5777" t="s">
        <v>2586</v>
      </c>
      <c r="C409" s="5778">
        <v>533</v>
      </c>
      <c r="D409" s="104">
        <v>559</v>
      </c>
      <c r="E409" s="5781"/>
      <c r="F409" s="5729"/>
    </row>
    <row r="410" spans="2:6" x14ac:dyDescent="0.2">
      <c r="B410" s="5777" t="s">
        <v>2587</v>
      </c>
      <c r="C410" s="5778">
        <v>547</v>
      </c>
      <c r="D410" s="104">
        <v>643</v>
      </c>
      <c r="E410" s="5779"/>
      <c r="F410" s="5729"/>
    </row>
    <row r="411" spans="2:6" x14ac:dyDescent="0.2">
      <c r="B411" s="5777" t="s">
        <v>2588</v>
      </c>
      <c r="C411" s="5778">
        <v>680</v>
      </c>
      <c r="D411" s="104">
        <v>646</v>
      </c>
      <c r="E411" s="5779"/>
      <c r="F411" s="5729"/>
    </row>
    <row r="412" spans="2:6" x14ac:dyDescent="0.2">
      <c r="B412" s="5777" t="s">
        <v>2589</v>
      </c>
      <c r="C412" s="5778">
        <v>584</v>
      </c>
      <c r="D412" s="104">
        <v>536</v>
      </c>
      <c r="E412" s="5779"/>
      <c r="F412" s="5729"/>
    </row>
    <row r="413" spans="2:6" x14ac:dyDescent="0.2">
      <c r="B413" s="5777" t="s">
        <v>2590</v>
      </c>
      <c r="C413" s="5778">
        <v>587</v>
      </c>
      <c r="D413" s="104">
        <v>572</v>
      </c>
      <c r="E413" s="5779">
        <v>0</v>
      </c>
      <c r="F413" s="5729"/>
    </row>
    <row r="414" spans="2:6" x14ac:dyDescent="0.2">
      <c r="B414" s="5777" t="s">
        <v>2591</v>
      </c>
      <c r="C414" s="5778">
        <v>701</v>
      </c>
      <c r="D414" s="104">
        <v>545</v>
      </c>
      <c r="E414" s="5779">
        <v>0</v>
      </c>
      <c r="F414" s="5729"/>
    </row>
    <row r="415" spans="2:6" ht="13.5" thickBot="1" x14ac:dyDescent="0.25">
      <c r="B415" s="5785" t="s">
        <v>2592</v>
      </c>
      <c r="C415" s="5786">
        <v>714</v>
      </c>
      <c r="D415" s="5787">
        <v>554</v>
      </c>
      <c r="E415" s="5788">
        <v>0</v>
      </c>
      <c r="F415" s="5729"/>
    </row>
    <row r="416" spans="2:6" ht="15.75" thickBot="1" x14ac:dyDescent="0.3">
      <c r="B416" s="5789" t="s">
        <v>1</v>
      </c>
      <c r="C416" s="5790"/>
      <c r="D416" s="5791"/>
      <c r="E416" s="5806">
        <v>7594</v>
      </c>
      <c r="F416" s="5729"/>
    </row>
    <row r="417" spans="2:6" ht="15.75" thickBot="1" x14ac:dyDescent="0.3">
      <c r="B417" s="5793" t="s">
        <v>2360</v>
      </c>
      <c r="C417" s="5794"/>
      <c r="D417" s="5795"/>
      <c r="E417" s="5807">
        <v>7156</v>
      </c>
      <c r="F417" s="5729"/>
    </row>
    <row r="418" spans="2:6" ht="15" x14ac:dyDescent="0.25">
      <c r="B418" s="5808"/>
      <c r="C418" s="5729"/>
      <c r="D418" s="5729"/>
      <c r="E418" s="5813"/>
      <c r="F418" s="5729"/>
    </row>
    <row r="419" spans="2:6" ht="15" x14ac:dyDescent="0.25">
      <c r="B419" s="5808"/>
      <c r="C419" s="5729"/>
      <c r="D419" s="5729"/>
      <c r="E419" s="5813"/>
      <c r="F419" s="5729"/>
    </row>
    <row r="420" spans="2:6" ht="15" x14ac:dyDescent="0.25">
      <c r="B420" s="5808"/>
      <c r="C420" s="5729"/>
      <c r="D420" s="5729"/>
      <c r="E420" s="5813"/>
      <c r="F420" s="5729"/>
    </row>
    <row r="421" spans="2:6" ht="15" x14ac:dyDescent="0.25">
      <c r="B421" s="5808"/>
      <c r="C421" s="5729"/>
      <c r="D421" s="5729"/>
      <c r="E421" s="5813"/>
      <c r="F421" s="5729"/>
    </row>
    <row r="422" spans="2:6" ht="15" x14ac:dyDescent="0.25">
      <c r="B422" s="5808"/>
      <c r="C422" s="5729"/>
      <c r="D422" s="5729"/>
      <c r="E422" s="5813"/>
      <c r="F422" s="5729"/>
    </row>
    <row r="423" spans="2:6" x14ac:dyDescent="0.2">
      <c r="C423" s="5729"/>
      <c r="D423" s="5729"/>
    </row>
    <row r="424" spans="2:6" ht="13.5" thickBot="1" x14ac:dyDescent="0.25"/>
    <row r="425" spans="2:6" ht="13.5" thickBot="1" x14ac:dyDescent="0.25">
      <c r="B425" s="8769" t="s">
        <v>58</v>
      </c>
      <c r="C425" s="8772" t="s">
        <v>347</v>
      </c>
      <c r="D425" s="8772"/>
      <c r="E425" s="8773"/>
      <c r="F425" s="5729"/>
    </row>
    <row r="426" spans="2:6" ht="13.5" thickBot="1" x14ac:dyDescent="0.25">
      <c r="B426" s="8770"/>
      <c r="C426" s="8774" t="s">
        <v>59</v>
      </c>
      <c r="D426" s="8775"/>
      <c r="E426" s="8776" t="s">
        <v>60</v>
      </c>
      <c r="F426" s="5729"/>
    </row>
    <row r="427" spans="2:6" ht="13.5" thickBot="1" x14ac:dyDescent="0.25">
      <c r="B427" s="8771"/>
      <c r="C427" s="5767" t="s">
        <v>1</v>
      </c>
      <c r="D427" s="5768" t="s">
        <v>2360</v>
      </c>
      <c r="E427" s="5769"/>
      <c r="F427" s="5729"/>
    </row>
    <row r="428" spans="2:6" x14ac:dyDescent="0.2">
      <c r="B428" s="5771" t="s">
        <v>2581</v>
      </c>
      <c r="C428" s="5772">
        <v>37</v>
      </c>
      <c r="D428" s="5773">
        <v>28</v>
      </c>
      <c r="E428" s="5774"/>
      <c r="F428" s="5729"/>
    </row>
    <row r="429" spans="2:6" x14ac:dyDescent="0.2">
      <c r="B429" s="5777" t="s">
        <v>2582</v>
      </c>
      <c r="C429" s="5778">
        <v>49</v>
      </c>
      <c r="D429" s="104">
        <v>23</v>
      </c>
      <c r="E429" s="5779"/>
      <c r="F429" s="5729"/>
    </row>
    <row r="430" spans="2:6" x14ac:dyDescent="0.2">
      <c r="B430" s="5777" t="s">
        <v>2583</v>
      </c>
      <c r="C430" s="5778">
        <v>51</v>
      </c>
      <c r="D430" s="104">
        <v>22</v>
      </c>
      <c r="E430" s="5779"/>
      <c r="F430" s="5729"/>
    </row>
    <row r="431" spans="2:6" x14ac:dyDescent="0.2">
      <c r="B431" s="5777" t="s">
        <v>2584</v>
      </c>
      <c r="C431" s="5778">
        <v>34</v>
      </c>
      <c r="D431" s="104">
        <v>23</v>
      </c>
      <c r="E431" s="5779"/>
      <c r="F431" s="5729"/>
    </row>
    <row r="432" spans="2:6" x14ac:dyDescent="0.2">
      <c r="B432" s="5777" t="s">
        <v>2585</v>
      </c>
      <c r="C432" s="5778">
        <v>40</v>
      </c>
      <c r="D432" s="104">
        <v>34</v>
      </c>
      <c r="E432" s="5779"/>
      <c r="F432" s="5729"/>
    </row>
    <row r="433" spans="2:6" x14ac:dyDescent="0.2">
      <c r="B433" s="5777" t="s">
        <v>2586</v>
      </c>
      <c r="C433" s="5778">
        <v>50</v>
      </c>
      <c r="D433" s="104">
        <v>43</v>
      </c>
      <c r="E433" s="5781"/>
      <c r="F433" s="5729"/>
    </row>
    <row r="434" spans="2:6" x14ac:dyDescent="0.2">
      <c r="B434" s="5777" t="s">
        <v>2587</v>
      </c>
      <c r="C434" s="5778">
        <v>62</v>
      </c>
      <c r="D434" s="104">
        <v>74</v>
      </c>
      <c r="E434" s="5779"/>
      <c r="F434" s="5729"/>
    </row>
    <row r="435" spans="2:6" x14ac:dyDescent="0.2">
      <c r="B435" s="5777" t="s">
        <v>2588</v>
      </c>
      <c r="C435" s="5778">
        <v>60</v>
      </c>
      <c r="D435" s="104">
        <v>28</v>
      </c>
      <c r="E435" s="5779"/>
      <c r="F435" s="5729"/>
    </row>
    <row r="436" spans="2:6" x14ac:dyDescent="0.2">
      <c r="B436" s="5777" t="s">
        <v>2589</v>
      </c>
      <c r="C436" s="5778">
        <v>30</v>
      </c>
      <c r="D436" s="104">
        <v>49</v>
      </c>
      <c r="E436" s="5779"/>
      <c r="F436" s="5729"/>
    </row>
    <row r="437" spans="2:6" x14ac:dyDescent="0.2">
      <c r="B437" s="5777" t="s">
        <v>2590</v>
      </c>
      <c r="C437" s="5778">
        <v>24</v>
      </c>
      <c r="D437" s="104">
        <v>36</v>
      </c>
      <c r="E437" s="5779"/>
      <c r="F437" s="5729"/>
    </row>
    <row r="438" spans="2:6" x14ac:dyDescent="0.2">
      <c r="B438" s="5777" t="s">
        <v>2591</v>
      </c>
      <c r="C438" s="5778">
        <v>25</v>
      </c>
      <c r="D438" s="104">
        <v>28</v>
      </c>
      <c r="E438" s="5779"/>
      <c r="F438" s="5729"/>
    </row>
    <row r="439" spans="2:6" ht="13.5" thickBot="1" x14ac:dyDescent="0.25">
      <c r="B439" s="5785" t="s">
        <v>2592</v>
      </c>
      <c r="C439" s="5786">
        <v>23</v>
      </c>
      <c r="D439" s="5787">
        <v>20</v>
      </c>
      <c r="E439" s="5788"/>
      <c r="F439" s="5729"/>
    </row>
    <row r="440" spans="2:6" ht="15.75" thickBot="1" x14ac:dyDescent="0.3">
      <c r="B440" s="5789" t="s">
        <v>1</v>
      </c>
      <c r="C440" s="5790"/>
      <c r="D440" s="5791"/>
      <c r="E440" s="5806">
        <v>483</v>
      </c>
      <c r="F440" s="5729"/>
    </row>
    <row r="441" spans="2:6" ht="15.75" thickBot="1" x14ac:dyDescent="0.3">
      <c r="B441" s="5793" t="s">
        <v>2360</v>
      </c>
      <c r="C441" s="5794"/>
      <c r="D441" s="5795"/>
      <c r="E441" s="5807">
        <v>443</v>
      </c>
    </row>
    <row r="442" spans="2:6" x14ac:dyDescent="0.2">
      <c r="D442" s="5803"/>
    </row>
    <row r="443" spans="2:6" ht="13.5" thickBot="1" x14ac:dyDescent="0.25">
      <c r="F443" s="5729"/>
    </row>
    <row r="444" spans="2:6" ht="27.75" customHeight="1" thickBot="1" x14ac:dyDescent="0.25">
      <c r="B444" s="8769" t="s">
        <v>58</v>
      </c>
      <c r="C444" s="8772" t="s">
        <v>2600</v>
      </c>
      <c r="D444" s="8772"/>
      <c r="E444" s="8773"/>
      <c r="F444" s="5729"/>
    </row>
    <row r="445" spans="2:6" ht="13.5" thickBot="1" x14ac:dyDescent="0.25">
      <c r="B445" s="8770"/>
      <c r="C445" s="8774" t="s">
        <v>59</v>
      </c>
      <c r="D445" s="8775"/>
      <c r="E445" s="8776" t="s">
        <v>60</v>
      </c>
      <c r="F445" s="5729"/>
    </row>
    <row r="446" spans="2:6" ht="13.5" thickBot="1" x14ac:dyDescent="0.25">
      <c r="B446" s="8771"/>
      <c r="C446" s="5767" t="s">
        <v>1</v>
      </c>
      <c r="D446" s="5768" t="s">
        <v>2360</v>
      </c>
      <c r="E446" s="5769"/>
      <c r="F446" s="5729"/>
    </row>
    <row r="447" spans="2:6" x14ac:dyDescent="0.2">
      <c r="B447" s="5771" t="s">
        <v>2581</v>
      </c>
      <c r="C447" s="5772">
        <v>36</v>
      </c>
      <c r="D447" s="5773">
        <v>54</v>
      </c>
      <c r="E447" s="5774"/>
      <c r="F447" s="5729"/>
    </row>
    <row r="448" spans="2:6" x14ac:dyDescent="0.2">
      <c r="B448" s="5777" t="s">
        <v>2582</v>
      </c>
      <c r="C448" s="5778">
        <v>43</v>
      </c>
      <c r="D448" s="104">
        <v>38</v>
      </c>
      <c r="E448" s="5779"/>
      <c r="F448" s="5729"/>
    </row>
    <row r="449" spans="2:7" x14ac:dyDescent="0.2">
      <c r="B449" s="5777" t="s">
        <v>2583</v>
      </c>
      <c r="C449" s="5778">
        <v>57</v>
      </c>
      <c r="D449" s="104">
        <v>56</v>
      </c>
      <c r="E449" s="5779"/>
      <c r="F449" s="5729"/>
    </row>
    <row r="450" spans="2:7" x14ac:dyDescent="0.2">
      <c r="B450" s="5777" t="s">
        <v>2584</v>
      </c>
      <c r="C450" s="5778">
        <v>59</v>
      </c>
      <c r="D450" s="104">
        <v>81</v>
      </c>
      <c r="E450" s="5779"/>
      <c r="F450" s="5729"/>
    </row>
    <row r="451" spans="2:7" x14ac:dyDescent="0.2">
      <c r="B451" s="5777" t="s">
        <v>2585</v>
      </c>
      <c r="C451" s="5778">
        <v>72</v>
      </c>
      <c r="D451" s="104">
        <v>81</v>
      </c>
      <c r="E451" s="5779"/>
      <c r="F451" s="5729"/>
    </row>
    <row r="452" spans="2:7" x14ac:dyDescent="0.2">
      <c r="B452" s="5777" t="s">
        <v>2586</v>
      </c>
      <c r="C452" s="5778">
        <v>51</v>
      </c>
      <c r="D452" s="104">
        <v>77</v>
      </c>
      <c r="E452" s="5781"/>
      <c r="F452" s="5729"/>
    </row>
    <row r="453" spans="2:7" x14ac:dyDescent="0.2">
      <c r="B453" s="5777" t="s">
        <v>2587</v>
      </c>
      <c r="C453" s="5778">
        <v>66</v>
      </c>
      <c r="D453" s="104">
        <v>85</v>
      </c>
      <c r="E453" s="5779"/>
      <c r="F453" s="5729"/>
    </row>
    <row r="454" spans="2:7" x14ac:dyDescent="0.2">
      <c r="B454" s="5777" t="s">
        <v>2588</v>
      </c>
      <c r="C454" s="5778">
        <v>73</v>
      </c>
      <c r="D454" s="104">
        <v>56</v>
      </c>
      <c r="E454" s="5779"/>
      <c r="F454" s="5729"/>
    </row>
    <row r="455" spans="2:7" x14ac:dyDescent="0.2">
      <c r="B455" s="5777" t="s">
        <v>2589</v>
      </c>
      <c r="C455" s="5778">
        <v>61</v>
      </c>
      <c r="D455" s="104">
        <v>74</v>
      </c>
      <c r="E455" s="5779"/>
      <c r="F455" s="5729"/>
    </row>
    <row r="456" spans="2:7" x14ac:dyDescent="0.2">
      <c r="B456" s="5777" t="s">
        <v>2590</v>
      </c>
      <c r="C456" s="5778">
        <v>56</v>
      </c>
      <c r="D456" s="104">
        <v>76</v>
      </c>
      <c r="E456" s="5779"/>
      <c r="F456" s="5729"/>
    </row>
    <row r="457" spans="2:7" x14ac:dyDescent="0.2">
      <c r="B457" s="5777" t="s">
        <v>2591</v>
      </c>
      <c r="C457" s="5778">
        <v>58</v>
      </c>
      <c r="D457" s="104">
        <v>60</v>
      </c>
      <c r="E457" s="5779"/>
      <c r="F457" s="5729"/>
    </row>
    <row r="458" spans="2:7" ht="13.5" thickBot="1" x14ac:dyDescent="0.25">
      <c r="B458" s="5785" t="s">
        <v>2592</v>
      </c>
      <c r="C458" s="5786">
        <v>56</v>
      </c>
      <c r="D458" s="5787">
        <v>43</v>
      </c>
      <c r="E458" s="5788"/>
      <c r="F458" s="5729"/>
    </row>
    <row r="459" spans="2:7" ht="15.75" thickBot="1" x14ac:dyDescent="0.3">
      <c r="B459" s="5789" t="s">
        <v>1</v>
      </c>
      <c r="C459" s="5790"/>
      <c r="D459" s="5791"/>
      <c r="E459" s="5806">
        <v>685</v>
      </c>
      <c r="F459" s="5729"/>
    </row>
    <row r="460" spans="2:7" ht="15.75" thickBot="1" x14ac:dyDescent="0.3">
      <c r="B460" s="5793" t="s">
        <v>2360</v>
      </c>
      <c r="C460" s="5794"/>
      <c r="D460" s="5795"/>
      <c r="E460" s="5807">
        <v>783</v>
      </c>
      <c r="F460" s="5729"/>
      <c r="G460" s="5820"/>
    </row>
    <row r="461" spans="2:7" x14ac:dyDescent="0.2">
      <c r="D461" s="5803"/>
      <c r="F461" s="5729"/>
    </row>
    <row r="462" spans="2:7" x14ac:dyDescent="0.2">
      <c r="D462" s="5803"/>
      <c r="F462" s="5729"/>
    </row>
    <row r="463" spans="2:7" x14ac:dyDescent="0.2">
      <c r="D463" s="5803"/>
      <c r="F463" s="5729"/>
    </row>
    <row r="464" spans="2:7" x14ac:dyDescent="0.2">
      <c r="D464" s="5803"/>
      <c r="F464" s="5729"/>
    </row>
    <row r="465" spans="2:6" x14ac:dyDescent="0.2">
      <c r="D465" s="5803"/>
      <c r="F465" s="5729"/>
    </row>
    <row r="466" spans="2:6" ht="13.5" thickBot="1" x14ac:dyDescent="0.25">
      <c r="F466" s="5729"/>
    </row>
    <row r="467" spans="2:6" ht="13.5" thickBot="1" x14ac:dyDescent="0.25">
      <c r="B467" s="8769" t="s">
        <v>58</v>
      </c>
      <c r="C467" s="8772" t="s">
        <v>21</v>
      </c>
      <c r="D467" s="8772"/>
      <c r="E467" s="8773"/>
      <c r="F467" s="5729"/>
    </row>
    <row r="468" spans="2:6" ht="13.5" thickBot="1" x14ac:dyDescent="0.25">
      <c r="B468" s="8770"/>
      <c r="C468" s="8774" t="s">
        <v>59</v>
      </c>
      <c r="D468" s="8775"/>
      <c r="E468" s="8776" t="s">
        <v>60</v>
      </c>
      <c r="F468" s="5729"/>
    </row>
    <row r="469" spans="2:6" ht="13.5" thickBot="1" x14ac:dyDescent="0.25">
      <c r="B469" s="8771"/>
      <c r="C469" s="5767" t="s">
        <v>1</v>
      </c>
      <c r="D469" s="5768" t="s">
        <v>2360</v>
      </c>
      <c r="E469" s="5769"/>
      <c r="F469" s="5729"/>
    </row>
    <row r="470" spans="2:6" x14ac:dyDescent="0.2">
      <c r="B470" s="5771" t="s">
        <v>2581</v>
      </c>
      <c r="C470" s="5772">
        <v>544</v>
      </c>
      <c r="D470" s="5773">
        <v>654</v>
      </c>
      <c r="E470" s="5774"/>
      <c r="F470" s="5729"/>
    </row>
    <row r="471" spans="2:6" x14ac:dyDescent="0.2">
      <c r="B471" s="5777" t="s">
        <v>2582</v>
      </c>
      <c r="C471" s="5778">
        <v>648</v>
      </c>
      <c r="D471" s="104">
        <v>683</v>
      </c>
      <c r="E471" s="5779"/>
      <c r="F471" s="5729"/>
    </row>
    <row r="472" spans="2:6" x14ac:dyDescent="0.2">
      <c r="B472" s="5777" t="s">
        <v>2583</v>
      </c>
      <c r="C472" s="5778">
        <v>752</v>
      </c>
      <c r="D472" s="104">
        <v>756</v>
      </c>
      <c r="E472" s="5779"/>
      <c r="F472" s="5729"/>
    </row>
    <row r="473" spans="2:6" x14ac:dyDescent="0.2">
      <c r="B473" s="5777" t="s">
        <v>2584</v>
      </c>
      <c r="C473" s="5778">
        <v>704</v>
      </c>
      <c r="D473" s="104">
        <v>784</v>
      </c>
      <c r="E473" s="5779"/>
      <c r="F473" s="5729"/>
    </row>
    <row r="474" spans="2:6" x14ac:dyDescent="0.2">
      <c r="B474" s="5777" t="s">
        <v>2585</v>
      </c>
      <c r="C474" s="5778">
        <v>760</v>
      </c>
      <c r="D474" s="104">
        <v>894</v>
      </c>
      <c r="E474" s="5779"/>
      <c r="F474" s="5729"/>
    </row>
    <row r="475" spans="2:6" x14ac:dyDescent="0.2">
      <c r="B475" s="5777" t="s">
        <v>2586</v>
      </c>
      <c r="C475" s="5778">
        <v>857</v>
      </c>
      <c r="D475" s="104">
        <v>954</v>
      </c>
      <c r="E475" s="5781"/>
      <c r="F475" s="5729"/>
    </row>
    <row r="476" spans="2:6" x14ac:dyDescent="0.2">
      <c r="B476" s="5777" t="s">
        <v>2587</v>
      </c>
      <c r="C476" s="5778">
        <v>1011</v>
      </c>
      <c r="D476" s="104">
        <v>1192</v>
      </c>
      <c r="E476" s="5779"/>
      <c r="F476" s="5729"/>
    </row>
    <row r="477" spans="2:6" x14ac:dyDescent="0.2">
      <c r="B477" s="5777" t="s">
        <v>2588</v>
      </c>
      <c r="C477" s="5778">
        <v>1220</v>
      </c>
      <c r="D477" s="104">
        <v>652</v>
      </c>
      <c r="E477" s="5779"/>
      <c r="F477" s="5729"/>
    </row>
    <row r="478" spans="2:6" x14ac:dyDescent="0.2">
      <c r="B478" s="5777" t="s">
        <v>2589</v>
      </c>
      <c r="C478" s="5778">
        <v>905</v>
      </c>
      <c r="D478" s="104">
        <v>988</v>
      </c>
      <c r="E478" s="5779"/>
      <c r="F478" s="5729"/>
    </row>
    <row r="479" spans="2:6" x14ac:dyDescent="0.2">
      <c r="B479" s="5777" t="s">
        <v>2590</v>
      </c>
      <c r="C479" s="5778">
        <v>743</v>
      </c>
      <c r="D479" s="104">
        <v>833</v>
      </c>
      <c r="E479" s="5779"/>
      <c r="F479" s="5729"/>
    </row>
    <row r="480" spans="2:6" x14ac:dyDescent="0.2">
      <c r="B480" s="5777" t="s">
        <v>2591</v>
      </c>
      <c r="C480" s="5778">
        <v>664</v>
      </c>
      <c r="D480" s="104">
        <v>801</v>
      </c>
      <c r="E480" s="5779"/>
      <c r="F480" s="5729"/>
    </row>
    <row r="481" spans="1:7" ht="13.5" thickBot="1" x14ac:dyDescent="0.25">
      <c r="B481" s="5785" t="s">
        <v>2592</v>
      </c>
      <c r="C481" s="5786">
        <v>868</v>
      </c>
      <c r="D481" s="5787">
        <v>791</v>
      </c>
      <c r="E481" s="5788"/>
      <c r="F481" s="5729"/>
    </row>
    <row r="482" spans="1:7" ht="15.75" thickBot="1" x14ac:dyDescent="0.3">
      <c r="B482" s="5789" t="s">
        <v>1</v>
      </c>
      <c r="C482" s="5790"/>
      <c r="D482" s="5791"/>
      <c r="E482" s="5806">
        <v>9695</v>
      </c>
      <c r="F482" s="5729"/>
    </row>
    <row r="483" spans="1:7" ht="15.75" thickBot="1" x14ac:dyDescent="0.3">
      <c r="B483" s="5793" t="s">
        <v>2360</v>
      </c>
      <c r="C483" s="5794"/>
      <c r="D483" s="5795"/>
      <c r="E483" s="5807">
        <v>10538</v>
      </c>
      <c r="F483" s="5729"/>
    </row>
    <row r="484" spans="1:7" ht="15" x14ac:dyDescent="0.25">
      <c r="B484" s="5808"/>
      <c r="C484" s="5729"/>
      <c r="D484" s="5729"/>
      <c r="E484" s="5729"/>
      <c r="F484" s="5729"/>
    </row>
    <row r="485" spans="1:7" ht="15" x14ac:dyDescent="0.25">
      <c r="B485" s="5808"/>
      <c r="C485" s="5729"/>
      <c r="D485" s="5729"/>
      <c r="E485" s="5729"/>
      <c r="F485" s="5729"/>
    </row>
    <row r="486" spans="1:7" ht="15" x14ac:dyDescent="0.25">
      <c r="B486" s="5808"/>
      <c r="C486" s="5729"/>
      <c r="D486" s="5729"/>
      <c r="E486" s="5729"/>
      <c r="F486" s="5729"/>
    </row>
    <row r="487" spans="1:7" ht="15" x14ac:dyDescent="0.25">
      <c r="B487" s="5808"/>
      <c r="C487" s="5729"/>
      <c r="D487" s="5729"/>
      <c r="E487" s="5729"/>
      <c r="F487" s="5729"/>
    </row>
    <row r="488" spans="1:7" ht="15" x14ac:dyDescent="0.25">
      <c r="B488" s="5808"/>
      <c r="C488" s="5729"/>
      <c r="D488" s="5729"/>
      <c r="E488" s="5729"/>
      <c r="F488" s="5729"/>
    </row>
    <row r="489" spans="1:7" x14ac:dyDescent="0.2">
      <c r="C489" s="5729"/>
      <c r="D489" s="5729"/>
      <c r="E489" s="5729"/>
    </row>
    <row r="490" spans="1:7" ht="13.5" thickBot="1" x14ac:dyDescent="0.25">
      <c r="F490" s="5729"/>
    </row>
    <row r="491" spans="1:7" ht="13.5" thickBot="1" x14ac:dyDescent="0.25">
      <c r="B491" s="8769" t="s">
        <v>58</v>
      </c>
      <c r="C491" s="8772" t="s">
        <v>67</v>
      </c>
      <c r="D491" s="8772"/>
      <c r="E491" s="8773"/>
      <c r="F491" s="5729"/>
    </row>
    <row r="492" spans="1:7" ht="13.5" thickBot="1" x14ac:dyDescent="0.25">
      <c r="B492" s="8770"/>
      <c r="C492" s="8774" t="s">
        <v>59</v>
      </c>
      <c r="D492" s="8775"/>
      <c r="E492" s="8776" t="s">
        <v>60</v>
      </c>
      <c r="F492" s="5729"/>
      <c r="G492" s="5729"/>
    </row>
    <row r="493" spans="1:7" ht="13.5" thickBot="1" x14ac:dyDescent="0.25">
      <c r="B493" s="8771"/>
      <c r="C493" s="5767" t="s">
        <v>1</v>
      </c>
      <c r="D493" s="5768" t="s">
        <v>2360</v>
      </c>
      <c r="E493" s="5769"/>
      <c r="F493" s="5729"/>
      <c r="G493" s="5729"/>
    </row>
    <row r="494" spans="1:7" x14ac:dyDescent="0.2">
      <c r="B494" s="5771" t="s">
        <v>2581</v>
      </c>
      <c r="C494" s="5772">
        <v>91</v>
      </c>
      <c r="D494" s="5773">
        <v>126</v>
      </c>
      <c r="E494" s="5774"/>
      <c r="F494" s="5729"/>
      <c r="G494" s="5729"/>
    </row>
    <row r="495" spans="1:7" x14ac:dyDescent="0.2">
      <c r="B495" s="5777" t="s">
        <v>2582</v>
      </c>
      <c r="C495" s="5778">
        <v>201</v>
      </c>
      <c r="D495" s="104">
        <v>148</v>
      </c>
      <c r="E495" s="5779"/>
      <c r="F495" s="5729"/>
      <c r="G495" s="5729"/>
    </row>
    <row r="496" spans="1:7" x14ac:dyDescent="0.2">
      <c r="A496" s="5821"/>
      <c r="B496" s="5777" t="s">
        <v>2583</v>
      </c>
      <c r="C496" s="5778">
        <v>178</v>
      </c>
      <c r="D496" s="104">
        <v>167</v>
      </c>
      <c r="E496" s="5779"/>
      <c r="F496" s="5729"/>
      <c r="G496" s="5729"/>
    </row>
    <row r="497" spans="2:7" x14ac:dyDescent="0.2">
      <c r="B497" s="5777" t="s">
        <v>2584</v>
      </c>
      <c r="C497" s="5778">
        <v>135</v>
      </c>
      <c r="D497" s="104">
        <v>161</v>
      </c>
      <c r="E497" s="5779"/>
      <c r="F497" s="5729"/>
      <c r="G497" s="5729"/>
    </row>
    <row r="498" spans="2:7" x14ac:dyDescent="0.2">
      <c r="B498" s="5777" t="s">
        <v>2585</v>
      </c>
      <c r="C498" s="5778">
        <v>124</v>
      </c>
      <c r="D498" s="104">
        <v>116</v>
      </c>
      <c r="E498" s="5779"/>
      <c r="F498" s="5729"/>
      <c r="G498" s="5729"/>
    </row>
    <row r="499" spans="2:7" x14ac:dyDescent="0.2">
      <c r="B499" s="5777" t="s">
        <v>2586</v>
      </c>
      <c r="C499" s="5778">
        <v>150</v>
      </c>
      <c r="D499" s="104">
        <v>102</v>
      </c>
      <c r="E499" s="5781"/>
      <c r="F499" s="5729"/>
      <c r="G499" s="5729"/>
    </row>
    <row r="500" spans="2:7" x14ac:dyDescent="0.2">
      <c r="B500" s="5777" t="s">
        <v>2587</v>
      </c>
      <c r="C500" s="5778">
        <v>102</v>
      </c>
      <c r="D500" s="104">
        <v>167</v>
      </c>
      <c r="E500" s="5779"/>
      <c r="F500" s="5729"/>
      <c r="G500" s="5729"/>
    </row>
    <row r="501" spans="2:7" x14ac:dyDescent="0.2">
      <c r="B501" s="5777" t="s">
        <v>2588</v>
      </c>
      <c r="C501" s="5778">
        <v>111</v>
      </c>
      <c r="D501" s="104">
        <v>127</v>
      </c>
      <c r="E501" s="5779"/>
      <c r="F501" s="5729"/>
      <c r="G501" s="5729"/>
    </row>
    <row r="502" spans="2:7" x14ac:dyDescent="0.2">
      <c r="B502" s="5777" t="s">
        <v>2589</v>
      </c>
      <c r="C502" s="5778">
        <v>103</v>
      </c>
      <c r="D502" s="104">
        <v>170</v>
      </c>
      <c r="E502" s="5779"/>
      <c r="F502" s="5729"/>
      <c r="G502" s="5729"/>
    </row>
    <row r="503" spans="2:7" x14ac:dyDescent="0.2">
      <c r="B503" s="5777" t="s">
        <v>2590</v>
      </c>
      <c r="C503" s="5778">
        <v>109</v>
      </c>
      <c r="D503" s="104">
        <v>138</v>
      </c>
      <c r="E503" s="5779"/>
      <c r="F503" s="5729"/>
      <c r="G503" s="5729"/>
    </row>
    <row r="504" spans="2:7" x14ac:dyDescent="0.2">
      <c r="B504" s="5777" t="s">
        <v>2591</v>
      </c>
      <c r="C504" s="5778">
        <v>141</v>
      </c>
      <c r="D504" s="104">
        <v>141</v>
      </c>
      <c r="E504" s="5779"/>
      <c r="F504" s="5729"/>
      <c r="G504" s="5729"/>
    </row>
    <row r="505" spans="2:7" ht="13.5" thickBot="1" x14ac:dyDescent="0.25">
      <c r="B505" s="5785" t="s">
        <v>2592</v>
      </c>
      <c r="C505" s="5786">
        <v>199</v>
      </c>
      <c r="D505" s="5787">
        <v>268</v>
      </c>
      <c r="E505" s="5788"/>
      <c r="F505" s="5729"/>
      <c r="G505" s="5729"/>
    </row>
    <row r="506" spans="2:7" ht="15.75" thickBot="1" x14ac:dyDescent="0.3">
      <c r="B506" s="5789" t="s">
        <v>1</v>
      </c>
      <c r="C506" s="5790"/>
      <c r="D506" s="5791"/>
      <c r="E506" s="5806">
        <v>1563</v>
      </c>
      <c r="F506" s="5729"/>
      <c r="G506" s="5729"/>
    </row>
    <row r="507" spans="2:7" ht="15.75" thickBot="1" x14ac:dyDescent="0.3">
      <c r="B507" s="5793" t="s">
        <v>2360</v>
      </c>
      <c r="C507" s="5794"/>
      <c r="D507" s="5795"/>
      <c r="E507" s="5807">
        <v>1864</v>
      </c>
      <c r="F507" s="5729"/>
      <c r="G507" s="5729"/>
    </row>
    <row r="508" spans="2:7" x14ac:dyDescent="0.2">
      <c r="D508" s="5803"/>
    </row>
    <row r="510" spans="2:7" ht="13.5" thickBot="1" x14ac:dyDescent="0.25">
      <c r="F510" s="5729"/>
    </row>
    <row r="511" spans="2:7" ht="13.5" thickBot="1" x14ac:dyDescent="0.25">
      <c r="B511" s="8769" t="s">
        <v>58</v>
      </c>
      <c r="C511" s="8772" t="s">
        <v>68</v>
      </c>
      <c r="D511" s="8772"/>
      <c r="E511" s="8773"/>
      <c r="F511" s="5729"/>
    </row>
    <row r="512" spans="2:7" ht="13.5" thickBot="1" x14ac:dyDescent="0.25">
      <c r="B512" s="8770"/>
      <c r="C512" s="8774" t="s">
        <v>59</v>
      </c>
      <c r="D512" s="8775"/>
      <c r="E512" s="8776" t="s">
        <v>60</v>
      </c>
      <c r="F512" s="5729"/>
    </row>
    <row r="513" spans="2:10" ht="13.5" thickBot="1" x14ac:dyDescent="0.25">
      <c r="B513" s="8771"/>
      <c r="C513" s="5767" t="s">
        <v>1</v>
      </c>
      <c r="D513" s="5768" t="s">
        <v>2360</v>
      </c>
      <c r="E513" s="5769"/>
      <c r="F513" s="5729"/>
    </row>
    <row r="514" spans="2:10" x14ac:dyDescent="0.2">
      <c r="B514" s="5771" t="s">
        <v>2581</v>
      </c>
      <c r="C514" s="5772">
        <v>5</v>
      </c>
      <c r="D514" s="5773">
        <v>3</v>
      </c>
      <c r="E514" s="5774"/>
      <c r="F514" s="5729"/>
    </row>
    <row r="515" spans="2:10" x14ac:dyDescent="0.2">
      <c r="B515" s="5777" t="s">
        <v>2582</v>
      </c>
      <c r="C515" s="5778">
        <v>2</v>
      </c>
      <c r="D515" s="104">
        <v>3</v>
      </c>
      <c r="E515" s="5779"/>
      <c r="F515" s="5729"/>
    </row>
    <row r="516" spans="2:10" x14ac:dyDescent="0.2">
      <c r="B516" s="5777" t="s">
        <v>2583</v>
      </c>
      <c r="C516" s="5778">
        <v>0</v>
      </c>
      <c r="D516" s="104">
        <v>5</v>
      </c>
      <c r="E516" s="5779"/>
      <c r="F516" s="5729"/>
    </row>
    <row r="517" spans="2:10" x14ac:dyDescent="0.2">
      <c r="B517" s="5777" t="s">
        <v>2584</v>
      </c>
      <c r="C517" s="5778">
        <v>4</v>
      </c>
      <c r="D517" s="104">
        <v>2</v>
      </c>
      <c r="E517" s="5779"/>
      <c r="F517" s="5729"/>
    </row>
    <row r="518" spans="2:10" x14ac:dyDescent="0.2">
      <c r="B518" s="5777" t="s">
        <v>2585</v>
      </c>
      <c r="C518" s="5778">
        <v>2</v>
      </c>
      <c r="D518" s="104">
        <v>3</v>
      </c>
      <c r="E518" s="5779"/>
      <c r="F518" s="5729"/>
    </row>
    <row r="519" spans="2:10" x14ac:dyDescent="0.2">
      <c r="B519" s="5777" t="s">
        <v>2586</v>
      </c>
      <c r="C519" s="5778">
        <v>1</v>
      </c>
      <c r="D519" s="104">
        <v>1</v>
      </c>
      <c r="E519" s="5781"/>
      <c r="F519" s="5729"/>
    </row>
    <row r="520" spans="2:10" x14ac:dyDescent="0.2">
      <c r="B520" s="5777" t="s">
        <v>2587</v>
      </c>
      <c r="C520" s="5778">
        <v>1</v>
      </c>
      <c r="D520" s="104">
        <v>2</v>
      </c>
      <c r="E520" s="5779"/>
      <c r="F520" s="5729"/>
    </row>
    <row r="521" spans="2:10" x14ac:dyDescent="0.2">
      <c r="B521" s="5777" t="s">
        <v>2588</v>
      </c>
      <c r="C521" s="5778">
        <v>4</v>
      </c>
      <c r="D521" s="104">
        <v>3</v>
      </c>
      <c r="E521" s="5779"/>
      <c r="F521" s="5729"/>
    </row>
    <row r="522" spans="2:10" x14ac:dyDescent="0.2">
      <c r="B522" s="5777" t="s">
        <v>2589</v>
      </c>
      <c r="C522" s="5778">
        <v>6</v>
      </c>
      <c r="D522" s="104">
        <v>3</v>
      </c>
      <c r="E522" s="5779"/>
      <c r="F522" s="5729"/>
    </row>
    <row r="523" spans="2:10" x14ac:dyDescent="0.2">
      <c r="B523" s="5777" t="s">
        <v>2590</v>
      </c>
      <c r="C523" s="5778">
        <v>1</v>
      </c>
      <c r="D523" s="104">
        <v>1</v>
      </c>
      <c r="E523" s="5779"/>
      <c r="F523" s="5729"/>
    </row>
    <row r="524" spans="2:10" x14ac:dyDescent="0.2">
      <c r="B524" s="5777" t="s">
        <v>2591</v>
      </c>
      <c r="C524" s="5778">
        <v>2</v>
      </c>
      <c r="D524" s="104">
        <v>1</v>
      </c>
      <c r="E524" s="5779"/>
      <c r="F524" s="5729"/>
    </row>
    <row r="525" spans="2:10" ht="13.5" thickBot="1" x14ac:dyDescent="0.25">
      <c r="B525" s="5785" t="s">
        <v>2592</v>
      </c>
      <c r="C525" s="5786">
        <v>2</v>
      </c>
      <c r="D525" s="5787">
        <v>0</v>
      </c>
      <c r="E525" s="5788"/>
      <c r="F525" s="5729"/>
    </row>
    <row r="526" spans="2:10" ht="15.75" thickBot="1" x14ac:dyDescent="0.3">
      <c r="B526" s="5789" t="s">
        <v>1</v>
      </c>
      <c r="C526" s="5790"/>
      <c r="D526" s="5791"/>
      <c r="E526" s="5806">
        <v>30</v>
      </c>
      <c r="F526" s="5729"/>
    </row>
    <row r="527" spans="2:10" ht="15.75" thickBot="1" x14ac:dyDescent="0.3">
      <c r="B527" s="5793" t="s">
        <v>2360</v>
      </c>
      <c r="C527" s="5794"/>
      <c r="D527" s="5795"/>
      <c r="E527" s="5807">
        <v>27</v>
      </c>
      <c r="F527" s="5729"/>
      <c r="J527" s="5748"/>
    </row>
    <row r="528" spans="2:10" x14ac:dyDescent="0.2">
      <c r="D528" s="5822"/>
      <c r="F528" s="5729"/>
    </row>
    <row r="529" spans="1:6" x14ac:dyDescent="0.2">
      <c r="D529" s="5822"/>
      <c r="F529" s="5729"/>
    </row>
    <row r="530" spans="1:6" x14ac:dyDescent="0.2">
      <c r="D530" s="5822"/>
      <c r="F530" s="5729"/>
    </row>
    <row r="531" spans="1:6" x14ac:dyDescent="0.2">
      <c r="D531" s="5822"/>
      <c r="F531" s="5729"/>
    </row>
    <row r="532" spans="1:6" x14ac:dyDescent="0.2">
      <c r="D532" s="5822"/>
      <c r="F532" s="5729"/>
    </row>
    <row r="533" spans="1:6" x14ac:dyDescent="0.2">
      <c r="D533" s="5822"/>
      <c r="F533" s="5729"/>
    </row>
    <row r="534" spans="1:6" x14ac:dyDescent="0.2">
      <c r="D534" s="5822"/>
      <c r="F534" s="5729"/>
    </row>
    <row r="535" spans="1:6" ht="13.5" thickBot="1" x14ac:dyDescent="0.25"/>
    <row r="536" spans="1:6" ht="13.5" thickBot="1" x14ac:dyDescent="0.25">
      <c r="A536" s="5760"/>
      <c r="B536" s="8769" t="s">
        <v>58</v>
      </c>
      <c r="C536" s="8772" t="s">
        <v>2601</v>
      </c>
      <c r="D536" s="8772"/>
      <c r="E536" s="8773"/>
      <c r="F536" s="5729"/>
    </row>
    <row r="537" spans="1:6" ht="13.5" thickBot="1" x14ac:dyDescent="0.25">
      <c r="B537" s="8770"/>
      <c r="C537" s="8774" t="s">
        <v>59</v>
      </c>
      <c r="D537" s="8775"/>
      <c r="E537" s="8776" t="s">
        <v>60</v>
      </c>
      <c r="F537" s="5729"/>
    </row>
    <row r="538" spans="1:6" ht="13.5" thickBot="1" x14ac:dyDescent="0.25">
      <c r="B538" s="8771"/>
      <c r="C538" s="5767" t="s">
        <v>1</v>
      </c>
      <c r="D538" s="5768" t="s">
        <v>2360</v>
      </c>
      <c r="E538" s="5769"/>
      <c r="F538" s="5729"/>
    </row>
    <row r="539" spans="1:6" x14ac:dyDescent="0.2">
      <c r="A539" s="5748"/>
      <c r="B539" s="5771" t="s">
        <v>2581</v>
      </c>
      <c r="C539" s="5772">
        <v>8</v>
      </c>
      <c r="D539" s="5773">
        <v>8</v>
      </c>
      <c r="E539" s="5774"/>
      <c r="F539" s="5729"/>
    </row>
    <row r="540" spans="1:6" x14ac:dyDescent="0.2">
      <c r="B540" s="5777" t="s">
        <v>2582</v>
      </c>
      <c r="C540" s="5778">
        <v>5</v>
      </c>
      <c r="D540" s="104">
        <v>10</v>
      </c>
      <c r="E540" s="5779"/>
      <c r="F540" s="5729"/>
    </row>
    <row r="541" spans="1:6" x14ac:dyDescent="0.2">
      <c r="B541" s="5777" t="s">
        <v>2583</v>
      </c>
      <c r="C541" s="5778">
        <v>8</v>
      </c>
      <c r="D541" s="104">
        <v>7</v>
      </c>
      <c r="E541" s="5779"/>
      <c r="F541" s="5729"/>
    </row>
    <row r="542" spans="1:6" x14ac:dyDescent="0.2">
      <c r="B542" s="5777" t="s">
        <v>2584</v>
      </c>
      <c r="C542" s="5778">
        <v>6</v>
      </c>
      <c r="D542" s="104">
        <v>8</v>
      </c>
      <c r="E542" s="5779"/>
      <c r="F542" s="5729"/>
    </row>
    <row r="543" spans="1:6" x14ac:dyDescent="0.2">
      <c r="B543" s="5777" t="s">
        <v>2585</v>
      </c>
      <c r="C543" s="5778">
        <v>6</v>
      </c>
      <c r="D543" s="104">
        <v>8</v>
      </c>
      <c r="E543" s="5779"/>
      <c r="F543" s="5729"/>
    </row>
    <row r="544" spans="1:6" x14ac:dyDescent="0.2">
      <c r="B544" s="5777" t="s">
        <v>2586</v>
      </c>
      <c r="C544" s="5778">
        <v>6</v>
      </c>
      <c r="D544" s="104">
        <v>16</v>
      </c>
      <c r="E544" s="5781"/>
      <c r="F544" s="5729"/>
    </row>
    <row r="545" spans="2:8" x14ac:dyDescent="0.2">
      <c r="B545" s="5777" t="s">
        <v>2587</v>
      </c>
      <c r="C545" s="5778">
        <v>11</v>
      </c>
      <c r="D545" s="104">
        <v>10</v>
      </c>
      <c r="E545" s="5779"/>
      <c r="F545" s="5729"/>
    </row>
    <row r="546" spans="2:8" x14ac:dyDescent="0.2">
      <c r="B546" s="5777" t="s">
        <v>2588</v>
      </c>
      <c r="C546" s="5778">
        <v>9</v>
      </c>
      <c r="D546" s="104">
        <v>8</v>
      </c>
      <c r="E546" s="5779"/>
      <c r="F546" s="5729"/>
    </row>
    <row r="547" spans="2:8" x14ac:dyDescent="0.2">
      <c r="B547" s="5777" t="s">
        <v>2589</v>
      </c>
      <c r="C547" s="5778">
        <v>7</v>
      </c>
      <c r="D547" s="104">
        <v>8</v>
      </c>
      <c r="E547" s="5779"/>
      <c r="F547" s="5729"/>
    </row>
    <row r="548" spans="2:8" x14ac:dyDescent="0.2">
      <c r="B548" s="5777" t="s">
        <v>2590</v>
      </c>
      <c r="C548" s="5778">
        <v>9</v>
      </c>
      <c r="D548" s="104">
        <v>10</v>
      </c>
      <c r="E548" s="5779"/>
      <c r="F548" s="5729"/>
    </row>
    <row r="549" spans="2:8" x14ac:dyDescent="0.2">
      <c r="B549" s="5777" t="s">
        <v>2591</v>
      </c>
      <c r="C549" s="5778">
        <v>12</v>
      </c>
      <c r="D549" s="104">
        <v>3</v>
      </c>
      <c r="E549" s="5779"/>
      <c r="F549" s="5729"/>
    </row>
    <row r="550" spans="2:8" ht="13.5" thickBot="1" x14ac:dyDescent="0.25">
      <c r="B550" s="5785" t="s">
        <v>2592</v>
      </c>
      <c r="C550" s="5786">
        <v>16</v>
      </c>
      <c r="D550" s="5787">
        <v>7</v>
      </c>
      <c r="E550" s="5788"/>
      <c r="F550" s="5729"/>
    </row>
    <row r="551" spans="2:8" ht="15.75" thickBot="1" x14ac:dyDescent="0.3">
      <c r="B551" s="5789" t="s">
        <v>1</v>
      </c>
      <c r="C551" s="5790"/>
      <c r="D551" s="5791"/>
      <c r="E551" s="5806">
        <v>103</v>
      </c>
      <c r="F551" s="5729"/>
    </row>
    <row r="552" spans="2:8" ht="15.75" thickBot="1" x14ac:dyDescent="0.3">
      <c r="B552" s="5793" t="s">
        <v>2360</v>
      </c>
      <c r="C552" s="5794"/>
      <c r="D552" s="5795"/>
      <c r="E552" s="5807">
        <v>108</v>
      </c>
      <c r="F552" s="5797"/>
    </row>
    <row r="553" spans="2:8" x14ac:dyDescent="0.2">
      <c r="D553" s="5803"/>
      <c r="F553" s="5823"/>
      <c r="H553" s="5748"/>
    </row>
    <row r="554" spans="2:8" ht="13.5" thickBot="1" x14ac:dyDescent="0.25"/>
    <row r="555" spans="2:8" ht="13.5" thickBot="1" x14ac:dyDescent="0.25">
      <c r="B555" s="8769" t="s">
        <v>58</v>
      </c>
      <c r="C555" s="8772" t="s">
        <v>69</v>
      </c>
      <c r="D555" s="8772"/>
      <c r="E555" s="8773"/>
      <c r="F555" s="5729"/>
    </row>
    <row r="556" spans="2:8" ht="13.5" thickBot="1" x14ac:dyDescent="0.25">
      <c r="B556" s="8770"/>
      <c r="C556" s="8774" t="s">
        <v>59</v>
      </c>
      <c r="D556" s="8775"/>
      <c r="E556" s="8776" t="s">
        <v>60</v>
      </c>
      <c r="F556" s="5729"/>
    </row>
    <row r="557" spans="2:8" ht="13.5" thickBot="1" x14ac:dyDescent="0.25">
      <c r="B557" s="8771"/>
      <c r="C557" s="5767" t="s">
        <v>1</v>
      </c>
      <c r="D557" s="5768" t="s">
        <v>2360</v>
      </c>
      <c r="E557" s="5769"/>
      <c r="F557" s="5729"/>
    </row>
    <row r="558" spans="2:8" x14ac:dyDescent="0.2">
      <c r="B558" s="5771" t="s">
        <v>2581</v>
      </c>
      <c r="C558" s="5772">
        <v>10</v>
      </c>
      <c r="D558" s="5773">
        <v>23</v>
      </c>
      <c r="E558" s="5774"/>
      <c r="F558" s="5729"/>
    </row>
    <row r="559" spans="2:8" x14ac:dyDescent="0.2">
      <c r="B559" s="5777" t="s">
        <v>2582</v>
      </c>
      <c r="C559" s="5778">
        <v>12</v>
      </c>
      <c r="D559" s="104">
        <v>9</v>
      </c>
      <c r="E559" s="5779"/>
      <c r="F559" s="5729"/>
    </row>
    <row r="560" spans="2:8" x14ac:dyDescent="0.2">
      <c r="B560" s="5777" t="s">
        <v>2583</v>
      </c>
      <c r="C560" s="5778">
        <v>33</v>
      </c>
      <c r="D560" s="104">
        <v>21</v>
      </c>
      <c r="E560" s="5779"/>
      <c r="F560" s="5729"/>
    </row>
    <row r="561" spans="2:6" x14ac:dyDescent="0.2">
      <c r="B561" s="5777" t="s">
        <v>2584</v>
      </c>
      <c r="C561" s="5778">
        <v>17</v>
      </c>
      <c r="D561" s="104">
        <v>23</v>
      </c>
      <c r="E561" s="5779"/>
      <c r="F561" s="5729"/>
    </row>
    <row r="562" spans="2:6" x14ac:dyDescent="0.2">
      <c r="B562" s="5777" t="s">
        <v>2585</v>
      </c>
      <c r="C562" s="5778">
        <v>7</v>
      </c>
      <c r="D562" s="104">
        <v>35</v>
      </c>
      <c r="E562" s="5779"/>
      <c r="F562" s="5729"/>
    </row>
    <row r="563" spans="2:6" x14ac:dyDescent="0.2">
      <c r="B563" s="5777" t="s">
        <v>2586</v>
      </c>
      <c r="C563" s="5778">
        <v>9</v>
      </c>
      <c r="D563" s="104">
        <v>12</v>
      </c>
      <c r="E563" s="5781"/>
      <c r="F563" s="5729"/>
    </row>
    <row r="564" spans="2:6" x14ac:dyDescent="0.2">
      <c r="B564" s="5777" t="s">
        <v>2587</v>
      </c>
      <c r="C564" s="5778">
        <v>27</v>
      </c>
      <c r="D564" s="104">
        <v>12</v>
      </c>
      <c r="E564" s="5779"/>
      <c r="F564" s="5729"/>
    </row>
    <row r="565" spans="2:6" x14ac:dyDescent="0.2">
      <c r="B565" s="5777" t="s">
        <v>2588</v>
      </c>
      <c r="C565" s="5778">
        <v>20</v>
      </c>
      <c r="D565" s="104">
        <v>23</v>
      </c>
      <c r="E565" s="5779"/>
      <c r="F565" s="5729"/>
    </row>
    <row r="566" spans="2:6" x14ac:dyDescent="0.2">
      <c r="B566" s="5777" t="s">
        <v>2589</v>
      </c>
      <c r="C566" s="5778">
        <v>12</v>
      </c>
      <c r="D566" s="104">
        <v>9</v>
      </c>
      <c r="E566" s="5779"/>
      <c r="F566" s="5729"/>
    </row>
    <row r="567" spans="2:6" x14ac:dyDescent="0.2">
      <c r="B567" s="5777" t="s">
        <v>2590</v>
      </c>
      <c r="C567" s="5778">
        <v>13</v>
      </c>
      <c r="D567" s="104">
        <v>20</v>
      </c>
      <c r="E567" s="5779"/>
      <c r="F567" s="5729"/>
    </row>
    <row r="568" spans="2:6" x14ac:dyDescent="0.2">
      <c r="B568" s="5777" t="s">
        <v>2591</v>
      </c>
      <c r="C568" s="5778">
        <v>16</v>
      </c>
      <c r="D568" s="104">
        <v>6</v>
      </c>
      <c r="E568" s="5779"/>
      <c r="F568" s="5729"/>
    </row>
    <row r="569" spans="2:6" ht="13.5" thickBot="1" x14ac:dyDescent="0.25">
      <c r="B569" s="5785" t="s">
        <v>2592</v>
      </c>
      <c r="C569" s="5786">
        <v>10</v>
      </c>
      <c r="D569" s="5787">
        <v>20</v>
      </c>
      <c r="E569" s="5788"/>
      <c r="F569" s="5729"/>
    </row>
    <row r="570" spans="2:6" ht="15.75" thickBot="1" x14ac:dyDescent="0.3">
      <c r="B570" s="5789" t="s">
        <v>1</v>
      </c>
      <c r="C570" s="5790"/>
      <c r="D570" s="5791"/>
      <c r="E570" s="5806">
        <v>194</v>
      </c>
      <c r="F570" s="5729"/>
    </row>
    <row r="571" spans="2:6" ht="15.75" thickBot="1" x14ac:dyDescent="0.3">
      <c r="B571" s="5793" t="s">
        <v>2360</v>
      </c>
      <c r="C571" s="5794"/>
      <c r="D571" s="5795"/>
      <c r="E571" s="5807">
        <v>216</v>
      </c>
    </row>
    <row r="572" spans="2:6" x14ac:dyDescent="0.2">
      <c r="D572" s="5803"/>
    </row>
    <row r="573" spans="2:6" x14ac:dyDescent="0.2">
      <c r="D573" s="5803"/>
    </row>
    <row r="574" spans="2:6" x14ac:dyDescent="0.2">
      <c r="D574" s="5803"/>
    </row>
    <row r="575" spans="2:6" x14ac:dyDescent="0.2">
      <c r="D575" s="5803"/>
    </row>
    <row r="576" spans="2:6" ht="13.5" thickBot="1" x14ac:dyDescent="0.25">
      <c r="F576" s="5729"/>
    </row>
    <row r="577" spans="2:6" ht="13.5" thickBot="1" x14ac:dyDescent="0.25">
      <c r="B577" s="8769" t="s">
        <v>58</v>
      </c>
      <c r="C577" s="8772" t="s">
        <v>2602</v>
      </c>
      <c r="D577" s="8772"/>
      <c r="E577" s="8773"/>
      <c r="F577" s="5729"/>
    </row>
    <row r="578" spans="2:6" ht="13.5" thickBot="1" x14ac:dyDescent="0.25">
      <c r="B578" s="8770"/>
      <c r="C578" s="8774" t="s">
        <v>59</v>
      </c>
      <c r="D578" s="8775"/>
      <c r="E578" s="8776" t="s">
        <v>60</v>
      </c>
      <c r="F578" s="5729"/>
    </row>
    <row r="579" spans="2:6" ht="13.5" thickBot="1" x14ac:dyDescent="0.25">
      <c r="B579" s="8771"/>
      <c r="C579" s="5767" t="s">
        <v>1</v>
      </c>
      <c r="D579" s="5768" t="s">
        <v>2360</v>
      </c>
      <c r="E579" s="5769" t="s">
        <v>2566</v>
      </c>
      <c r="F579" s="5729"/>
    </row>
    <row r="580" spans="2:6" x14ac:dyDescent="0.2">
      <c r="B580" s="5771" t="s">
        <v>2581</v>
      </c>
      <c r="C580" s="5772">
        <v>0</v>
      </c>
      <c r="D580" s="5773">
        <v>1</v>
      </c>
      <c r="E580" s="5774"/>
      <c r="F580" s="5729"/>
    </row>
    <row r="581" spans="2:6" x14ac:dyDescent="0.2">
      <c r="B581" s="5777" t="s">
        <v>2582</v>
      </c>
      <c r="C581" s="5778">
        <v>2</v>
      </c>
      <c r="D581" s="104">
        <v>0</v>
      </c>
      <c r="E581" s="5779"/>
      <c r="F581" s="5729"/>
    </row>
    <row r="582" spans="2:6" x14ac:dyDescent="0.2">
      <c r="B582" s="5777" t="s">
        <v>2583</v>
      </c>
      <c r="C582" s="5778">
        <v>2</v>
      </c>
      <c r="D582" s="104">
        <v>4</v>
      </c>
      <c r="E582" s="5779"/>
      <c r="F582" s="5729"/>
    </row>
    <row r="583" spans="2:6" x14ac:dyDescent="0.2">
      <c r="B583" s="5777" t="s">
        <v>2584</v>
      </c>
      <c r="C583" s="5778">
        <v>2</v>
      </c>
      <c r="D583" s="104">
        <v>0</v>
      </c>
      <c r="E583" s="5779"/>
      <c r="F583" s="5729"/>
    </row>
    <row r="584" spans="2:6" x14ac:dyDescent="0.2">
      <c r="B584" s="5777" t="s">
        <v>2585</v>
      </c>
      <c r="C584" s="5778">
        <v>0</v>
      </c>
      <c r="D584" s="104">
        <v>1</v>
      </c>
      <c r="E584" s="5779"/>
      <c r="F584" s="5729"/>
    </row>
    <row r="585" spans="2:6" x14ac:dyDescent="0.2">
      <c r="B585" s="5777" t="s">
        <v>2586</v>
      </c>
      <c r="C585" s="5778">
        <v>3</v>
      </c>
      <c r="D585" s="104">
        <v>0</v>
      </c>
      <c r="E585" s="5781"/>
      <c r="F585" s="5729"/>
    </row>
    <row r="586" spans="2:6" x14ac:dyDescent="0.2">
      <c r="B586" s="5777" t="s">
        <v>2587</v>
      </c>
      <c r="C586" s="5778">
        <v>1</v>
      </c>
      <c r="D586" s="104">
        <v>1</v>
      </c>
      <c r="E586" s="5779"/>
      <c r="F586" s="5729"/>
    </row>
    <row r="587" spans="2:6" x14ac:dyDescent="0.2">
      <c r="B587" s="5777" t="s">
        <v>2588</v>
      </c>
      <c r="C587" s="5778">
        <v>6</v>
      </c>
      <c r="D587" s="104">
        <v>1</v>
      </c>
      <c r="E587" s="5779"/>
      <c r="F587" s="5729"/>
    </row>
    <row r="588" spans="2:6" x14ac:dyDescent="0.2">
      <c r="B588" s="5777" t="s">
        <v>2589</v>
      </c>
      <c r="C588" s="5778">
        <v>0</v>
      </c>
      <c r="D588" s="104">
        <v>2</v>
      </c>
      <c r="E588" s="5779"/>
      <c r="F588" s="5729"/>
    </row>
    <row r="589" spans="2:6" x14ac:dyDescent="0.2">
      <c r="B589" s="5777" t="s">
        <v>2590</v>
      </c>
      <c r="C589" s="5778">
        <v>3</v>
      </c>
      <c r="D589" s="104">
        <v>0</v>
      </c>
      <c r="E589" s="5779"/>
      <c r="F589" s="5729"/>
    </row>
    <row r="590" spans="2:6" x14ac:dyDescent="0.2">
      <c r="B590" s="5777" t="s">
        <v>2591</v>
      </c>
      <c r="C590" s="5778">
        <v>0</v>
      </c>
      <c r="D590" s="104">
        <v>1</v>
      </c>
      <c r="E590" s="5779"/>
      <c r="F590" s="5729"/>
    </row>
    <row r="591" spans="2:6" ht="13.5" thickBot="1" x14ac:dyDescent="0.25">
      <c r="B591" s="5785" t="s">
        <v>2592</v>
      </c>
      <c r="C591" s="5786">
        <v>0</v>
      </c>
      <c r="D591" s="5787">
        <v>1</v>
      </c>
      <c r="E591" s="5788"/>
      <c r="F591" s="5729"/>
    </row>
    <row r="592" spans="2:6" ht="15.75" thickBot="1" x14ac:dyDescent="0.3">
      <c r="B592" s="5789" t="s">
        <v>1</v>
      </c>
      <c r="C592" s="5790"/>
      <c r="D592" s="5791"/>
      <c r="E592" s="5806">
        <v>19</v>
      </c>
      <c r="F592" s="5729"/>
    </row>
    <row r="593" spans="2:8" ht="15.75" thickBot="1" x14ac:dyDescent="0.3">
      <c r="B593" s="5793" t="s">
        <v>2360</v>
      </c>
      <c r="C593" s="5794"/>
      <c r="D593" s="5795"/>
      <c r="E593" s="5807">
        <v>14</v>
      </c>
      <c r="F593" s="5729"/>
    </row>
    <row r="594" spans="2:8" x14ac:dyDescent="0.2">
      <c r="D594" s="5803"/>
      <c r="E594" s="5625"/>
      <c r="F594" s="5729"/>
    </row>
    <row r="595" spans="2:8" x14ac:dyDescent="0.2">
      <c r="D595" s="5803"/>
      <c r="E595" s="5625"/>
      <c r="F595" s="5729"/>
    </row>
    <row r="596" spans="2:8" x14ac:dyDescent="0.2">
      <c r="D596" s="5803"/>
      <c r="E596" s="5625"/>
      <c r="F596" s="5729"/>
    </row>
    <row r="597" spans="2:8" ht="15.75" thickBot="1" x14ac:dyDescent="0.3">
      <c r="F597"/>
    </row>
    <row r="598" spans="2:8" ht="24.75" customHeight="1" thickBot="1" x14ac:dyDescent="0.3">
      <c r="B598" s="8769" t="s">
        <v>58</v>
      </c>
      <c r="C598" s="8772" t="s">
        <v>2603</v>
      </c>
      <c r="D598" s="8772"/>
      <c r="E598" s="8773"/>
      <c r="F598"/>
      <c r="H598" s="5760"/>
    </row>
    <row r="599" spans="2:8" ht="15.75" thickBot="1" x14ac:dyDescent="0.3">
      <c r="B599" s="8770"/>
      <c r="C599" s="8774" t="s">
        <v>59</v>
      </c>
      <c r="D599" s="8775"/>
      <c r="E599" s="8776" t="s">
        <v>2597</v>
      </c>
      <c r="F599"/>
    </row>
    <row r="600" spans="2:8" ht="15.75" thickBot="1" x14ac:dyDescent="0.3">
      <c r="B600" s="8771"/>
      <c r="C600" s="5767" t="s">
        <v>1</v>
      </c>
      <c r="D600" s="5768" t="s">
        <v>2360</v>
      </c>
      <c r="E600" s="5769"/>
      <c r="F600"/>
    </row>
    <row r="601" spans="2:8" ht="15" x14ac:dyDescent="0.25">
      <c r="B601" s="5771" t="s">
        <v>2581</v>
      </c>
      <c r="C601" s="5772">
        <v>40</v>
      </c>
      <c r="D601" s="5773">
        <v>51</v>
      </c>
      <c r="E601" s="5774"/>
      <c r="F601"/>
    </row>
    <row r="602" spans="2:8" ht="15" x14ac:dyDescent="0.25">
      <c r="B602" s="5777" t="s">
        <v>2582</v>
      </c>
      <c r="C602" s="5778">
        <v>40</v>
      </c>
      <c r="D602" s="104">
        <v>33</v>
      </c>
      <c r="E602" s="5779"/>
      <c r="F602"/>
    </row>
    <row r="603" spans="2:8" ht="15" x14ac:dyDescent="0.25">
      <c r="B603" s="5777" t="s">
        <v>2583</v>
      </c>
      <c r="C603" s="5778">
        <v>41</v>
      </c>
      <c r="D603" s="104">
        <v>35</v>
      </c>
      <c r="E603" s="5779"/>
      <c r="F603"/>
    </row>
    <row r="604" spans="2:8" ht="15" x14ac:dyDescent="0.25">
      <c r="B604" s="5777" t="s">
        <v>2584</v>
      </c>
      <c r="C604" s="5778">
        <v>42</v>
      </c>
      <c r="D604" s="104">
        <v>47</v>
      </c>
      <c r="E604" s="5779"/>
      <c r="F604"/>
    </row>
    <row r="605" spans="2:8" ht="15" x14ac:dyDescent="0.25">
      <c r="B605" s="5777" t="s">
        <v>2585</v>
      </c>
      <c r="C605" s="5778">
        <v>51</v>
      </c>
      <c r="D605" s="104">
        <v>54</v>
      </c>
      <c r="E605" s="5779"/>
      <c r="F605"/>
    </row>
    <row r="606" spans="2:8" ht="15" x14ac:dyDescent="0.25">
      <c r="B606" s="5777" t="s">
        <v>2586</v>
      </c>
      <c r="C606" s="5778">
        <v>56</v>
      </c>
      <c r="D606" s="104">
        <v>47</v>
      </c>
      <c r="E606" s="5781"/>
      <c r="F606"/>
    </row>
    <row r="607" spans="2:8" ht="15" x14ac:dyDescent="0.25">
      <c r="B607" s="5777" t="s">
        <v>2587</v>
      </c>
      <c r="C607" s="5778">
        <v>58</v>
      </c>
      <c r="D607" s="104">
        <v>39</v>
      </c>
      <c r="E607" s="5779"/>
      <c r="F607"/>
    </row>
    <row r="608" spans="2:8" ht="15" x14ac:dyDescent="0.25">
      <c r="B608" s="5777" t="s">
        <v>2588</v>
      </c>
      <c r="C608" s="5778">
        <v>53</v>
      </c>
      <c r="D608" s="104">
        <v>45</v>
      </c>
      <c r="E608" s="5779"/>
      <c r="F608"/>
    </row>
    <row r="609" spans="1:24" ht="15" x14ac:dyDescent="0.25">
      <c r="B609" s="5777" t="s">
        <v>2589</v>
      </c>
      <c r="C609" s="5778">
        <v>34</v>
      </c>
      <c r="D609" s="104">
        <v>45</v>
      </c>
      <c r="E609" s="5779"/>
      <c r="F609"/>
    </row>
    <row r="610" spans="1:24" ht="15" x14ac:dyDescent="0.25">
      <c r="B610" s="5777" t="s">
        <v>2590</v>
      </c>
      <c r="C610" s="5778">
        <v>50</v>
      </c>
      <c r="D610" s="104">
        <v>57</v>
      </c>
      <c r="E610" s="5779"/>
      <c r="F610"/>
    </row>
    <row r="611" spans="1:24" ht="15" x14ac:dyDescent="0.25">
      <c r="A611" s="5797"/>
      <c r="B611" s="5777" t="s">
        <v>2591</v>
      </c>
      <c r="C611" s="5778">
        <v>47</v>
      </c>
      <c r="D611" s="104">
        <v>29</v>
      </c>
      <c r="E611" s="5779"/>
      <c r="F611"/>
      <c r="J611" s="5760"/>
    </row>
    <row r="612" spans="1:24" ht="15.75" thickBot="1" x14ac:dyDescent="0.3">
      <c r="B612" s="5785" t="s">
        <v>2592</v>
      </c>
      <c r="C612" s="5786">
        <v>39</v>
      </c>
      <c r="D612" s="5787">
        <v>32</v>
      </c>
      <c r="E612" s="5788"/>
      <c r="F612"/>
    </row>
    <row r="613" spans="1:24" ht="15.75" thickBot="1" x14ac:dyDescent="0.3">
      <c r="B613" s="5789" t="s">
        <v>1</v>
      </c>
      <c r="C613" s="5790"/>
      <c r="D613" s="5791"/>
      <c r="E613" s="5806">
        <v>572</v>
      </c>
      <c r="F613"/>
    </row>
    <row r="614" spans="1:24" ht="15.75" thickBot="1" x14ac:dyDescent="0.3">
      <c r="B614" s="5793" t="s">
        <v>2360</v>
      </c>
      <c r="C614" s="5794"/>
      <c r="D614" s="5795"/>
      <c r="E614" s="5807">
        <v>529</v>
      </c>
      <c r="F614"/>
    </row>
    <row r="615" spans="1:24" ht="15" x14ac:dyDescent="0.25">
      <c r="A615" s="5797"/>
      <c r="D615" s="5757"/>
      <c r="F615"/>
    </row>
    <row r="616" spans="1:24" ht="15" x14ac:dyDescent="0.25">
      <c r="A616" s="5797"/>
      <c r="C616" s="5625"/>
      <c r="D616" s="5748"/>
      <c r="E616" s="5824"/>
      <c r="F616"/>
    </row>
    <row r="617" spans="1:24" x14ac:dyDescent="0.2">
      <c r="C617" s="5825"/>
      <c r="D617" s="5748"/>
      <c r="E617" s="5824"/>
      <c r="F617" s="5748"/>
      <c r="G617" s="5748"/>
    </row>
    <row r="618" spans="1:24" x14ac:dyDescent="0.2">
      <c r="D618" s="5748"/>
      <c r="E618" s="5797"/>
      <c r="F618" s="5824"/>
      <c r="G618" s="5826"/>
      <c r="X618" s="5797"/>
    </row>
    <row r="619" spans="1:24" x14ac:dyDescent="0.2">
      <c r="D619" s="5748"/>
      <c r="X619" s="5797"/>
    </row>
    <row r="620" spans="1:24" x14ac:dyDescent="0.2">
      <c r="D620" s="5748"/>
      <c r="H620" s="5760"/>
      <c r="X620" s="5797"/>
    </row>
    <row r="621" spans="1:24" x14ac:dyDescent="0.2">
      <c r="D621" s="5748"/>
      <c r="E621" s="5760"/>
      <c r="X621" s="5797"/>
    </row>
    <row r="622" spans="1:24" x14ac:dyDescent="0.2">
      <c r="D622" s="5748"/>
      <c r="X622" s="5797"/>
    </row>
    <row r="623" spans="1:24" x14ac:dyDescent="0.2">
      <c r="D623" s="5748"/>
      <c r="E623" s="5758"/>
      <c r="X623" s="5797"/>
    </row>
    <row r="624" spans="1:24" x14ac:dyDescent="0.2">
      <c r="X624" s="5797"/>
    </row>
    <row r="625" spans="24:24" x14ac:dyDescent="0.2">
      <c r="X625" s="5797"/>
    </row>
    <row r="626" spans="24:24" s="5729" customFormat="1" x14ac:dyDescent="0.2"/>
    <row r="627" spans="24:24" s="5729" customFormat="1" x14ac:dyDescent="0.2"/>
    <row r="628" spans="24:24" s="5729" customFormat="1" x14ac:dyDescent="0.2"/>
    <row r="629" spans="24:24" s="5729" customFormat="1" ht="18.75" customHeight="1" x14ac:dyDescent="0.2"/>
    <row r="630" spans="24:24" s="5729" customFormat="1" x14ac:dyDescent="0.2"/>
    <row r="631" spans="24:24" s="5729" customFormat="1" x14ac:dyDescent="0.2"/>
    <row r="632" spans="24:24" s="5729" customFormat="1" x14ac:dyDescent="0.2"/>
    <row r="633" spans="24:24" s="5729" customFormat="1" x14ac:dyDescent="0.2"/>
    <row r="634" spans="24:24" s="5729" customFormat="1" x14ac:dyDescent="0.2"/>
    <row r="635" spans="24:24" s="5729" customFormat="1" x14ac:dyDescent="0.2"/>
    <row r="636" spans="24:24" s="5729" customFormat="1" x14ac:dyDescent="0.2"/>
    <row r="637" spans="24:24" s="5729" customFormat="1" x14ac:dyDescent="0.2"/>
    <row r="638" spans="24:24" s="5729" customFormat="1" x14ac:dyDescent="0.2"/>
    <row r="639" spans="24:24" s="5729" customFormat="1" x14ac:dyDescent="0.2"/>
    <row r="640" spans="24:24" s="5729" customFormat="1" x14ac:dyDescent="0.2"/>
    <row r="641" s="5729" customFormat="1" x14ac:dyDescent="0.2"/>
    <row r="642" s="5729" customFormat="1" x14ac:dyDescent="0.2"/>
    <row r="643" s="5729" customFormat="1" x14ac:dyDescent="0.2"/>
    <row r="644" s="5729" customFormat="1" x14ac:dyDescent="0.2"/>
    <row r="645" s="5729" customFormat="1" x14ac:dyDescent="0.2"/>
    <row r="646" s="5729" customFormat="1" x14ac:dyDescent="0.2"/>
    <row r="647" s="5729" customFormat="1" x14ac:dyDescent="0.2"/>
    <row r="648" s="5729" customFormat="1" x14ac:dyDescent="0.2"/>
    <row r="649" s="5729" customFormat="1" x14ac:dyDescent="0.2"/>
    <row r="650" s="5729" customFormat="1" x14ac:dyDescent="0.2"/>
    <row r="651" s="5729" customFormat="1" x14ac:dyDescent="0.2"/>
    <row r="652" s="5729" customFormat="1" x14ac:dyDescent="0.2"/>
    <row r="653" s="5729" customFormat="1" x14ac:dyDescent="0.2"/>
    <row r="654" s="5729" customFormat="1" x14ac:dyDescent="0.2"/>
    <row r="655" s="5729" customFormat="1" x14ac:dyDescent="0.2"/>
    <row r="656" s="5729" customFormat="1" x14ac:dyDescent="0.2"/>
    <row r="657" s="5729" customFormat="1" x14ac:dyDescent="0.2"/>
    <row r="658" s="5729" customFormat="1" x14ac:dyDescent="0.2"/>
    <row r="659" s="5729" customFormat="1" x14ac:dyDescent="0.2"/>
    <row r="660" s="5729" customFormat="1" x14ac:dyDescent="0.2"/>
    <row r="661" s="5729" customFormat="1" x14ac:dyDescent="0.2"/>
    <row r="662" s="5729" customFormat="1" x14ac:dyDescent="0.2"/>
    <row r="663" s="5729" customFormat="1" x14ac:dyDescent="0.2"/>
    <row r="664" s="5729" customFormat="1" x14ac:dyDescent="0.2"/>
    <row r="665" s="5729" customFormat="1" x14ac:dyDescent="0.2"/>
    <row r="666" s="5729" customFormat="1" x14ac:dyDescent="0.2"/>
    <row r="667" s="5729" customFormat="1" x14ac:dyDescent="0.2"/>
    <row r="668" s="5729" customFormat="1" x14ac:dyDescent="0.2"/>
    <row r="669" s="5729" customFormat="1" x14ac:dyDescent="0.2"/>
    <row r="670" s="5729" customFormat="1" x14ac:dyDescent="0.2"/>
    <row r="671" s="5729" customFormat="1" x14ac:dyDescent="0.2"/>
    <row r="672" s="5729" customFormat="1" x14ac:dyDescent="0.2"/>
    <row r="673" s="5729" customFormat="1" x14ac:dyDescent="0.2"/>
    <row r="674" s="5729" customFormat="1" x14ac:dyDescent="0.2"/>
    <row r="675" s="5729" customFormat="1" x14ac:dyDescent="0.2"/>
    <row r="676" s="5729" customFormat="1" x14ac:dyDescent="0.2"/>
    <row r="677" s="5729" customFormat="1" x14ac:dyDescent="0.2"/>
    <row r="678" s="5729" customFormat="1" x14ac:dyDescent="0.2"/>
    <row r="679" s="5729" customFormat="1" x14ac:dyDescent="0.2"/>
    <row r="680" s="5729" customFormat="1" hidden="1" x14ac:dyDescent="0.2"/>
    <row r="681" s="5729" customFormat="1" hidden="1" x14ac:dyDescent="0.2"/>
    <row r="682" s="5729" customFormat="1" hidden="1" x14ac:dyDescent="0.2"/>
    <row r="683" s="5729" customFormat="1" hidden="1" x14ac:dyDescent="0.2"/>
    <row r="684" s="5729" customFormat="1" hidden="1" x14ac:dyDescent="0.2"/>
    <row r="685" s="5729" customFormat="1" hidden="1" x14ac:dyDescent="0.2"/>
    <row r="686" s="5729" customFormat="1" hidden="1" x14ac:dyDescent="0.2"/>
    <row r="687" s="5729" customFormat="1" hidden="1" x14ac:dyDescent="0.2"/>
    <row r="688" s="5729" customFormat="1" hidden="1" x14ac:dyDescent="0.2"/>
    <row r="689" s="5729" customFormat="1" hidden="1" x14ac:dyDescent="0.2"/>
    <row r="690" s="5729" customFormat="1" hidden="1" x14ac:dyDescent="0.2"/>
    <row r="691" s="5729" customFormat="1" hidden="1" x14ac:dyDescent="0.2"/>
    <row r="692" s="5729" customFormat="1" hidden="1" x14ac:dyDescent="0.2"/>
    <row r="693" s="5729" customFormat="1" hidden="1" x14ac:dyDescent="0.2"/>
    <row r="694" s="5729" customFormat="1" hidden="1" x14ac:dyDescent="0.2"/>
    <row r="695" s="5729" customFormat="1" hidden="1" x14ac:dyDescent="0.2"/>
    <row r="696" s="5729" customFormat="1" hidden="1" x14ac:dyDescent="0.2"/>
    <row r="697" s="5729" customFormat="1" hidden="1" x14ac:dyDescent="0.2"/>
    <row r="698" s="5729" customFormat="1" hidden="1" x14ac:dyDescent="0.2"/>
    <row r="699" s="5729" customFormat="1" hidden="1" x14ac:dyDescent="0.2"/>
    <row r="700" s="5729" customFormat="1" hidden="1" x14ac:dyDescent="0.2"/>
    <row r="701" s="5729" customFormat="1" hidden="1" x14ac:dyDescent="0.2"/>
    <row r="702" s="5729" customFormat="1" hidden="1" x14ac:dyDescent="0.2"/>
    <row r="703" s="5729" customFormat="1" hidden="1" x14ac:dyDescent="0.2"/>
    <row r="704" s="5729" customFormat="1" hidden="1" x14ac:dyDescent="0.2"/>
    <row r="705" s="5729" customFormat="1" hidden="1" x14ac:dyDescent="0.2"/>
    <row r="706" s="5729" customFormat="1" hidden="1" x14ac:dyDescent="0.2"/>
    <row r="707" s="5729" customFormat="1" hidden="1" x14ac:dyDescent="0.2"/>
    <row r="708" s="5729" customFormat="1" hidden="1" x14ac:dyDescent="0.2"/>
    <row r="709" s="5729" customFormat="1" hidden="1" x14ac:dyDescent="0.2"/>
    <row r="710" s="5729" customFormat="1" hidden="1" x14ac:dyDescent="0.2"/>
    <row r="711" s="5729" customFormat="1" hidden="1" x14ac:dyDescent="0.2"/>
    <row r="712" s="5729" customFormat="1" hidden="1" x14ac:dyDescent="0.2"/>
    <row r="713" s="5729" customFormat="1" hidden="1" x14ac:dyDescent="0.2"/>
    <row r="714" s="5729" customFormat="1" hidden="1" x14ac:dyDescent="0.2"/>
    <row r="715" s="5729" customFormat="1" hidden="1" x14ac:dyDescent="0.2"/>
    <row r="716" s="5729" customFormat="1" hidden="1" x14ac:dyDescent="0.2"/>
    <row r="717" s="5729" customFormat="1" hidden="1" x14ac:dyDescent="0.2"/>
    <row r="718" s="5729" customFormat="1" hidden="1" x14ac:dyDescent="0.2"/>
    <row r="719" s="5729" customFormat="1" hidden="1" x14ac:dyDescent="0.2"/>
    <row r="720" s="5729" customFormat="1" hidden="1" x14ac:dyDescent="0.2"/>
    <row r="721" s="5729" customFormat="1" hidden="1" x14ac:dyDescent="0.2"/>
    <row r="722" s="5729" customFormat="1" hidden="1" x14ac:dyDescent="0.2"/>
    <row r="723" s="5729" customFormat="1" hidden="1" x14ac:dyDescent="0.2"/>
    <row r="724" s="5729" customFormat="1" x14ac:dyDescent="0.2"/>
    <row r="725" s="5729" customFormat="1" x14ac:dyDescent="0.2"/>
    <row r="726" s="5729" customFormat="1" x14ac:dyDescent="0.2"/>
    <row r="727" s="5729" customFormat="1" x14ac:dyDescent="0.2"/>
    <row r="728" s="5729" customFormat="1" x14ac:dyDescent="0.2"/>
    <row r="729" s="5729" customFormat="1" x14ac:dyDescent="0.2"/>
    <row r="730" s="5729" customFormat="1" x14ac:dyDescent="0.2"/>
    <row r="731" s="5729" customFormat="1" x14ac:dyDescent="0.2"/>
    <row r="732" s="5729" customFormat="1" x14ac:dyDescent="0.2"/>
    <row r="733" s="5729" customFormat="1" x14ac:dyDescent="0.2"/>
    <row r="734" s="5729" customFormat="1" x14ac:dyDescent="0.2"/>
    <row r="735" s="5729" customFormat="1" x14ac:dyDescent="0.2"/>
    <row r="736" s="5729" customFormat="1" x14ac:dyDescent="0.2"/>
    <row r="737" s="5729" customFormat="1" x14ac:dyDescent="0.2"/>
    <row r="738" s="5729" customFormat="1" x14ac:dyDescent="0.2"/>
    <row r="739" s="5729" customFormat="1" x14ac:dyDescent="0.2"/>
    <row r="740" s="5729" customFormat="1" x14ac:dyDescent="0.2"/>
    <row r="741" s="5729" customFormat="1" x14ac:dyDescent="0.2"/>
    <row r="742" s="5729" customFormat="1" x14ac:dyDescent="0.2"/>
    <row r="743" s="5729" customFormat="1" x14ac:dyDescent="0.2"/>
    <row r="744" s="5729" customFormat="1" x14ac:dyDescent="0.2"/>
    <row r="745" s="5729" customFormat="1" x14ac:dyDescent="0.2"/>
    <row r="746" s="5729" customFormat="1" x14ac:dyDescent="0.2"/>
    <row r="747" s="5729" customFormat="1" x14ac:dyDescent="0.2"/>
    <row r="748" s="5729" customFormat="1" x14ac:dyDescent="0.2"/>
    <row r="749" s="5729" customFormat="1" x14ac:dyDescent="0.2"/>
    <row r="750" s="5729" customFormat="1" x14ac:dyDescent="0.2"/>
    <row r="751" s="5729" customFormat="1" x14ac:dyDescent="0.2"/>
    <row r="752" s="5729" customFormat="1" x14ac:dyDescent="0.2"/>
    <row r="753" s="5729" customFormat="1" x14ac:dyDescent="0.2"/>
    <row r="754" s="5729" customFormat="1" x14ac:dyDescent="0.2"/>
    <row r="755" s="5729" customFormat="1" x14ac:dyDescent="0.2"/>
    <row r="756" s="5729" customFormat="1" x14ac:dyDescent="0.2"/>
    <row r="757" s="5729" customFormat="1" x14ac:dyDescent="0.2"/>
    <row r="758" s="5729" customFormat="1" x14ac:dyDescent="0.2"/>
    <row r="759" s="5729" customFormat="1" x14ac:dyDescent="0.2"/>
    <row r="760" s="5729" customFormat="1" x14ac:dyDescent="0.2"/>
    <row r="761" s="5729" customFormat="1" x14ac:dyDescent="0.2"/>
    <row r="762" s="5729" customFormat="1" x14ac:dyDescent="0.2"/>
    <row r="763" s="5729" customFormat="1" x14ac:dyDescent="0.2"/>
    <row r="764" s="5729" customFormat="1" x14ac:dyDescent="0.2"/>
    <row r="765" s="5729" customFormat="1" x14ac:dyDescent="0.2"/>
    <row r="766" s="5729" customFormat="1" x14ac:dyDescent="0.2"/>
    <row r="767" s="5729" customFormat="1" x14ac:dyDescent="0.2"/>
    <row r="768" s="5729" customFormat="1" x14ac:dyDescent="0.2"/>
    <row r="769" s="5729" customFormat="1" x14ac:dyDescent="0.2"/>
    <row r="770" s="5729" customFormat="1" x14ac:dyDescent="0.2"/>
    <row r="771" s="5729" customFormat="1" x14ac:dyDescent="0.2"/>
    <row r="772" s="5729" customFormat="1" x14ac:dyDescent="0.2"/>
    <row r="773" s="5729" customFormat="1" x14ac:dyDescent="0.2"/>
    <row r="774" s="5729" customFormat="1" x14ac:dyDescent="0.2"/>
    <row r="775" s="5729" customFormat="1" x14ac:dyDescent="0.2"/>
    <row r="776" s="5729" customFormat="1" x14ac:dyDescent="0.2"/>
    <row r="777" s="5729" customFormat="1" x14ac:dyDescent="0.2"/>
    <row r="778" s="5729" customFormat="1" x14ac:dyDescent="0.2"/>
    <row r="779" s="5729" customFormat="1" x14ac:dyDescent="0.2"/>
    <row r="780" s="5729" customFormat="1" x14ac:dyDescent="0.2"/>
    <row r="781" s="5729" customFormat="1" x14ac:dyDescent="0.2"/>
    <row r="782" s="5729" customFormat="1" x14ac:dyDescent="0.2"/>
    <row r="783" s="5729" customFormat="1" x14ac:dyDescent="0.2"/>
    <row r="784" s="5729" customFormat="1" x14ac:dyDescent="0.2"/>
    <row r="785" s="5729" customFormat="1" x14ac:dyDescent="0.2"/>
    <row r="786" s="5729" customFormat="1" x14ac:dyDescent="0.2"/>
    <row r="787" s="5729" customFormat="1" x14ac:dyDescent="0.2"/>
    <row r="788" s="5729" customFormat="1" x14ac:dyDescent="0.2"/>
    <row r="789" s="5729" customFormat="1" x14ac:dyDescent="0.2"/>
    <row r="790" s="5729" customFormat="1" x14ac:dyDescent="0.2"/>
    <row r="791" s="5729" customFormat="1" x14ac:dyDescent="0.2"/>
    <row r="792" s="5729" customFormat="1" x14ac:dyDescent="0.2"/>
    <row r="793" s="5729" customFormat="1" x14ac:dyDescent="0.2"/>
    <row r="794" s="5729" customFormat="1" x14ac:dyDescent="0.2"/>
    <row r="795" s="5729" customFormat="1" x14ac:dyDescent="0.2"/>
    <row r="796" s="5729" customFormat="1" x14ac:dyDescent="0.2"/>
    <row r="797" s="5729" customFormat="1" x14ac:dyDescent="0.2"/>
    <row r="798" s="5729" customFormat="1" x14ac:dyDescent="0.2"/>
    <row r="799" s="5729" customFormat="1" x14ac:dyDescent="0.2"/>
    <row r="800" s="5729" customFormat="1" x14ac:dyDescent="0.2"/>
    <row r="801" s="5729" customFormat="1" x14ac:dyDescent="0.2"/>
    <row r="802" s="5729" customFormat="1" x14ac:dyDescent="0.2"/>
    <row r="803" s="5729" customFormat="1" x14ac:dyDescent="0.2"/>
    <row r="804" s="5729" customFormat="1" x14ac:dyDescent="0.2"/>
    <row r="805" s="5729" customFormat="1" x14ac:dyDescent="0.2"/>
    <row r="806" s="5729" customFormat="1" x14ac:dyDescent="0.2"/>
    <row r="807" s="5729" customFormat="1" x14ac:dyDescent="0.2"/>
    <row r="808" s="5729" customFormat="1" x14ac:dyDescent="0.2"/>
    <row r="809" s="5729" customFormat="1" x14ac:dyDescent="0.2"/>
    <row r="810" s="5729" customFormat="1" x14ac:dyDescent="0.2"/>
    <row r="811" s="5729" customFormat="1" x14ac:dyDescent="0.2"/>
    <row r="812" s="5729" customFormat="1" x14ac:dyDescent="0.2"/>
    <row r="813" s="5729" customFormat="1" x14ac:dyDescent="0.2"/>
    <row r="814" s="5729" customFormat="1" x14ac:dyDescent="0.2"/>
    <row r="815" s="5729" customFormat="1" x14ac:dyDescent="0.2"/>
    <row r="816" s="5729" customFormat="1" x14ac:dyDescent="0.2"/>
    <row r="817" s="5729" customFormat="1" x14ac:dyDescent="0.2"/>
    <row r="818" s="5729" customFormat="1" x14ac:dyDescent="0.2"/>
    <row r="819" s="5729" customFormat="1" x14ac:dyDescent="0.2"/>
    <row r="820" s="5729" customFormat="1" x14ac:dyDescent="0.2"/>
    <row r="821" s="5729" customFormat="1" x14ac:dyDescent="0.2"/>
    <row r="822" s="5729" customFormat="1" x14ac:dyDescent="0.2"/>
    <row r="823" s="5729" customFormat="1" x14ac:dyDescent="0.2"/>
    <row r="824" s="5729" customFormat="1" x14ac:dyDescent="0.2"/>
    <row r="825" s="5729" customFormat="1" x14ac:dyDescent="0.2"/>
    <row r="826" s="5729" customFormat="1" x14ac:dyDescent="0.2"/>
    <row r="827" s="5729" customFormat="1" x14ac:dyDescent="0.2"/>
    <row r="828" s="5729" customFormat="1" x14ac:dyDescent="0.2"/>
    <row r="829" s="5729" customFormat="1" x14ac:dyDescent="0.2"/>
    <row r="830" s="5729" customFormat="1" x14ac:dyDescent="0.2"/>
    <row r="831" s="5729" customFormat="1" x14ac:dyDescent="0.2"/>
    <row r="832" s="5729" customFormat="1" x14ac:dyDescent="0.2"/>
    <row r="833" s="5729" customFormat="1" x14ac:dyDescent="0.2"/>
    <row r="834" s="5729" customFormat="1" x14ac:dyDescent="0.2"/>
    <row r="835" s="5729" customFormat="1" x14ac:dyDescent="0.2"/>
    <row r="836" s="5729" customFormat="1" x14ac:dyDescent="0.2"/>
    <row r="837" s="5729" customFormat="1" x14ac:dyDescent="0.2"/>
    <row r="838" s="5729" customFormat="1" x14ac:dyDescent="0.2"/>
    <row r="839" s="5729" customFormat="1" x14ac:dyDescent="0.2"/>
    <row r="840" s="5729" customFormat="1" x14ac:dyDescent="0.2"/>
    <row r="841" s="5729" customFormat="1" x14ac:dyDescent="0.2"/>
    <row r="842" s="5729" customFormat="1" x14ac:dyDescent="0.2"/>
    <row r="843" s="5729" customFormat="1" x14ac:dyDescent="0.2"/>
    <row r="844" s="5729" customFormat="1" x14ac:dyDescent="0.2"/>
    <row r="845" s="5729" customFormat="1" x14ac:dyDescent="0.2"/>
    <row r="846" s="5729" customFormat="1" x14ac:dyDescent="0.2"/>
    <row r="847" s="5729" customFormat="1" x14ac:dyDescent="0.2"/>
    <row r="848" s="5729" customFormat="1" x14ac:dyDescent="0.2"/>
    <row r="849" s="5729" customFormat="1" x14ac:dyDescent="0.2"/>
    <row r="850" s="5729" customFormat="1" x14ac:dyDescent="0.2"/>
    <row r="851" s="5729" customFormat="1" x14ac:dyDescent="0.2"/>
    <row r="852" s="5729" customFormat="1" x14ac:dyDescent="0.2"/>
    <row r="853" s="5729" customFormat="1" x14ac:dyDescent="0.2"/>
    <row r="854" s="5729" customFormat="1" x14ac:dyDescent="0.2"/>
    <row r="855" s="5729" customFormat="1" x14ac:dyDescent="0.2"/>
    <row r="856" s="5729" customFormat="1" x14ac:dyDescent="0.2"/>
    <row r="857" s="5729" customFormat="1" x14ac:dyDescent="0.2"/>
    <row r="858" s="5729" customFormat="1" x14ac:dyDescent="0.2"/>
    <row r="859" s="5729" customFormat="1" x14ac:dyDescent="0.2"/>
    <row r="860" s="5729" customFormat="1" x14ac:dyDescent="0.2"/>
    <row r="861" s="5729" customFormat="1" x14ac:dyDescent="0.2"/>
    <row r="862" s="5729" customFormat="1" x14ac:dyDescent="0.2"/>
    <row r="863" s="5729" customFormat="1" x14ac:dyDescent="0.2"/>
    <row r="864" s="5729" customFormat="1" x14ac:dyDescent="0.2"/>
    <row r="865" s="5729" customFormat="1" x14ac:dyDescent="0.2"/>
    <row r="866" s="5729" customFormat="1" x14ac:dyDescent="0.2"/>
    <row r="867" s="5729" customFormat="1" x14ac:dyDescent="0.2"/>
    <row r="868" s="5729" customFormat="1" x14ac:dyDescent="0.2"/>
    <row r="869" s="5729" customFormat="1" x14ac:dyDescent="0.2"/>
    <row r="870" s="5729" customFormat="1" x14ac:dyDescent="0.2"/>
    <row r="871" s="5729" customFormat="1" x14ac:dyDescent="0.2"/>
    <row r="872" s="5729" customFormat="1" x14ac:dyDescent="0.2"/>
    <row r="873" s="5729" customFormat="1" x14ac:dyDescent="0.2"/>
    <row r="874" s="5729" customFormat="1" x14ac:dyDescent="0.2"/>
    <row r="875" s="5729" customFormat="1" x14ac:dyDescent="0.2"/>
    <row r="876" s="5729" customFormat="1" x14ac:dyDescent="0.2"/>
    <row r="877" s="5729" customFormat="1" x14ac:dyDescent="0.2"/>
    <row r="878" s="5729" customFormat="1" x14ac:dyDescent="0.2"/>
    <row r="879" s="5729" customFormat="1" x14ac:dyDescent="0.2"/>
    <row r="880" s="5729" customFormat="1" x14ac:dyDescent="0.2"/>
    <row r="881" s="5729" customFormat="1" x14ac:dyDescent="0.2"/>
    <row r="882" s="5729" customFormat="1" x14ac:dyDescent="0.2"/>
    <row r="883" s="5729" customFormat="1" x14ac:dyDescent="0.2"/>
    <row r="884" s="5729" customFormat="1" x14ac:dyDescent="0.2"/>
    <row r="885" s="5729" customFormat="1" x14ac:dyDescent="0.2"/>
    <row r="886" s="5729" customFormat="1" x14ac:dyDescent="0.2"/>
    <row r="887" s="5729" customFormat="1" x14ac:dyDescent="0.2"/>
    <row r="888" s="5729" customFormat="1" x14ac:dyDescent="0.2"/>
    <row r="889" s="5729" customFormat="1" x14ac:dyDescent="0.2"/>
    <row r="890" s="5729" customFormat="1" x14ac:dyDescent="0.2"/>
    <row r="891" s="5729" customFormat="1" x14ac:dyDescent="0.2"/>
    <row r="892" s="5729" customFormat="1" x14ac:dyDescent="0.2"/>
    <row r="893" s="5729" customFormat="1" x14ac:dyDescent="0.2"/>
    <row r="894" s="5729" customFormat="1" x14ac:dyDescent="0.2"/>
    <row r="895" s="5729" customFormat="1" x14ac:dyDescent="0.2"/>
    <row r="896" s="5729" customFormat="1" x14ac:dyDescent="0.2"/>
    <row r="897" s="5729" customFormat="1" x14ac:dyDescent="0.2"/>
    <row r="898" s="5729" customFormat="1" x14ac:dyDescent="0.2"/>
    <row r="899" s="5729" customFormat="1" x14ac:dyDescent="0.2"/>
    <row r="900" s="5729" customFormat="1" x14ac:dyDescent="0.2"/>
    <row r="901" s="5729" customFormat="1" x14ac:dyDescent="0.2"/>
    <row r="902" s="5729" customFormat="1" x14ac:dyDescent="0.2"/>
    <row r="903" s="5729" customFormat="1" x14ac:dyDescent="0.2"/>
    <row r="904" s="5729" customFormat="1" x14ac:dyDescent="0.2"/>
    <row r="905" s="5729" customFormat="1" x14ac:dyDescent="0.2"/>
    <row r="906" s="5729" customFormat="1" x14ac:dyDescent="0.2"/>
    <row r="907" s="5729" customFormat="1" x14ac:dyDescent="0.2"/>
    <row r="908" s="5729" customFormat="1" x14ac:dyDescent="0.2"/>
    <row r="909" s="5729" customFormat="1" x14ac:dyDescent="0.2"/>
    <row r="910" s="5729" customFormat="1" x14ac:dyDescent="0.2"/>
    <row r="911" s="5729" customFormat="1" x14ac:dyDescent="0.2"/>
    <row r="912" s="5729" customFormat="1" x14ac:dyDescent="0.2"/>
    <row r="913" s="5729" customFormat="1" x14ac:dyDescent="0.2"/>
    <row r="914" s="5729" customFormat="1" x14ac:dyDescent="0.2"/>
    <row r="915" s="5729" customFormat="1" x14ac:dyDescent="0.2"/>
    <row r="916" s="5729" customFormat="1" x14ac:dyDescent="0.2"/>
    <row r="917" s="5729" customFormat="1" x14ac:dyDescent="0.2"/>
    <row r="918" s="5729" customFormat="1" x14ac:dyDescent="0.2"/>
    <row r="919" s="5729" customFormat="1" x14ac:dyDescent="0.2"/>
    <row r="920" s="5729" customFormat="1" x14ac:dyDescent="0.2"/>
    <row r="921" s="5729" customFormat="1" x14ac:dyDescent="0.2"/>
    <row r="922" s="5729" customFormat="1" x14ac:dyDescent="0.2"/>
    <row r="923" s="5729" customFormat="1" x14ac:dyDescent="0.2"/>
    <row r="924" s="5729" customFormat="1" x14ac:dyDescent="0.2"/>
    <row r="925" s="5729" customFormat="1" x14ac:dyDescent="0.2"/>
    <row r="926" s="5729" customFormat="1" x14ac:dyDescent="0.2"/>
    <row r="927" s="5729" customFormat="1" x14ac:dyDescent="0.2"/>
    <row r="928" s="5729" customFormat="1" x14ac:dyDescent="0.2"/>
    <row r="929" s="5729" customFormat="1" x14ac:dyDescent="0.2"/>
    <row r="930" s="5729" customFormat="1" x14ac:dyDescent="0.2"/>
    <row r="931" s="5729" customFormat="1" x14ac:dyDescent="0.2"/>
    <row r="932" s="5729" customFormat="1" x14ac:dyDescent="0.2"/>
    <row r="933" s="5729" customFormat="1" x14ac:dyDescent="0.2"/>
    <row r="934" s="5729" customFormat="1" x14ac:dyDescent="0.2"/>
    <row r="935" s="5729" customFormat="1" x14ac:dyDescent="0.2"/>
    <row r="936" s="5729" customFormat="1" x14ac:dyDescent="0.2"/>
    <row r="937" s="5729" customFormat="1" x14ac:dyDescent="0.2"/>
    <row r="938" s="5729" customFormat="1" x14ac:dyDescent="0.2"/>
    <row r="939" s="5729" customFormat="1" x14ac:dyDescent="0.2"/>
    <row r="940" s="5729" customFormat="1" x14ac:dyDescent="0.2"/>
    <row r="941" s="5729" customFormat="1" x14ac:dyDescent="0.2"/>
    <row r="942" s="5729" customFormat="1" x14ac:dyDescent="0.2"/>
    <row r="943" s="5729" customFormat="1" x14ac:dyDescent="0.2"/>
    <row r="944" s="5729" customFormat="1" x14ac:dyDescent="0.2"/>
    <row r="945" s="5729" customFormat="1" x14ac:dyDescent="0.2"/>
    <row r="946" s="5729" customFormat="1" x14ac:dyDescent="0.2"/>
    <row r="947" s="5729" customFormat="1" x14ac:dyDescent="0.2"/>
    <row r="948" s="5729" customFormat="1" x14ac:dyDescent="0.2"/>
    <row r="949" s="5729" customFormat="1" x14ac:dyDescent="0.2"/>
    <row r="950" s="5729" customFormat="1" x14ac:dyDescent="0.2"/>
    <row r="951" s="5729" customFormat="1" x14ac:dyDescent="0.2"/>
    <row r="952" s="5729" customFormat="1" x14ac:dyDescent="0.2"/>
    <row r="953" s="5729" customFormat="1" x14ac:dyDescent="0.2"/>
    <row r="954" s="5729" customFormat="1" x14ac:dyDescent="0.2"/>
    <row r="955" s="5729" customFormat="1" x14ac:dyDescent="0.2"/>
    <row r="956" s="5729" customFormat="1" x14ac:dyDescent="0.2"/>
    <row r="957" s="5729" customFormat="1" x14ac:dyDescent="0.2"/>
    <row r="958" s="5729" customFormat="1" x14ac:dyDescent="0.2"/>
    <row r="959" s="5729" customFormat="1" x14ac:dyDescent="0.2"/>
    <row r="960" s="5729" customFormat="1" x14ac:dyDescent="0.2"/>
    <row r="961" s="5729" customFormat="1" x14ac:dyDescent="0.2"/>
    <row r="962" s="5729" customFormat="1" x14ac:dyDescent="0.2"/>
    <row r="963" s="5729" customFormat="1" x14ac:dyDescent="0.2"/>
    <row r="964" s="5729" customFormat="1" x14ac:dyDescent="0.2"/>
    <row r="965" s="5729" customFormat="1" x14ac:dyDescent="0.2"/>
    <row r="966" s="5729" customFormat="1" x14ac:dyDescent="0.2"/>
    <row r="967" s="5729" customFormat="1" x14ac:dyDescent="0.2"/>
    <row r="968" s="5729" customFormat="1" x14ac:dyDescent="0.2"/>
    <row r="969" s="5729" customFormat="1" x14ac:dyDescent="0.2"/>
    <row r="970" s="5729" customFormat="1" x14ac:dyDescent="0.2"/>
    <row r="971" s="5729" customFormat="1" x14ac:dyDescent="0.2"/>
    <row r="972" s="5729" customFormat="1" x14ac:dyDescent="0.2"/>
    <row r="973" s="5729" customFormat="1" x14ac:dyDescent="0.2"/>
    <row r="974" s="5729" customFormat="1" x14ac:dyDescent="0.2"/>
    <row r="975" s="5729" customFormat="1" x14ac:dyDescent="0.2"/>
    <row r="976" s="5729" customFormat="1" x14ac:dyDescent="0.2"/>
    <row r="977" s="5729" customFormat="1" x14ac:dyDescent="0.2"/>
    <row r="978" s="5729" customFormat="1" x14ac:dyDescent="0.2"/>
    <row r="979" s="5729" customFormat="1" x14ac:dyDescent="0.2"/>
    <row r="980" s="5729" customFormat="1" x14ac:dyDescent="0.2"/>
    <row r="981" s="5729" customFormat="1" x14ac:dyDescent="0.2"/>
    <row r="982" s="5729" customFormat="1" x14ac:dyDescent="0.2"/>
    <row r="983" s="5729" customFormat="1" x14ac:dyDescent="0.2"/>
    <row r="984" s="5729" customFormat="1" x14ac:dyDescent="0.2"/>
    <row r="985" s="5729" customFormat="1" x14ac:dyDescent="0.2"/>
    <row r="986" s="5729" customFormat="1" x14ac:dyDescent="0.2"/>
    <row r="987" s="5729" customFormat="1" x14ac:dyDescent="0.2"/>
    <row r="988" s="5729" customFormat="1" x14ac:dyDescent="0.2"/>
    <row r="989" s="5729" customFormat="1" x14ac:dyDescent="0.2"/>
    <row r="990" s="5729" customFormat="1" x14ac:dyDescent="0.2"/>
    <row r="991" s="5729" customFormat="1" x14ac:dyDescent="0.2"/>
    <row r="992" s="5729" customFormat="1" x14ac:dyDescent="0.2"/>
    <row r="993" s="5729" customFormat="1" x14ac:dyDescent="0.2"/>
    <row r="994" s="5729" customFormat="1" x14ac:dyDescent="0.2"/>
    <row r="995" s="5729" customFormat="1" x14ac:dyDescent="0.2"/>
    <row r="996" s="5729" customFormat="1" x14ac:dyDescent="0.2"/>
    <row r="997" s="5729" customFormat="1" x14ac:dyDescent="0.2"/>
    <row r="998" s="5729" customFormat="1" x14ac:dyDescent="0.2"/>
    <row r="999" s="5729" customFormat="1" x14ac:dyDescent="0.2"/>
    <row r="1000" s="5729" customFormat="1" x14ac:dyDescent="0.2"/>
    <row r="1001" s="5729" customFormat="1" x14ac:dyDescent="0.2"/>
    <row r="1002" s="5729" customFormat="1" x14ac:dyDescent="0.2"/>
    <row r="1003" s="5729" customFormat="1" x14ac:dyDescent="0.2"/>
    <row r="1004" s="5729" customFormat="1" x14ac:dyDescent="0.2"/>
    <row r="1005" s="5729" customFormat="1" x14ac:dyDescent="0.2"/>
    <row r="1006" s="5729" customFormat="1" x14ac:dyDescent="0.2"/>
    <row r="1007" s="5729" customFormat="1" x14ac:dyDescent="0.2"/>
    <row r="1008" s="5729" customFormat="1" x14ac:dyDescent="0.2"/>
    <row r="1009" s="5729" customFormat="1" x14ac:dyDescent="0.2"/>
    <row r="1010" s="5729" customFormat="1" x14ac:dyDescent="0.2"/>
    <row r="1011" s="5729" customFormat="1" x14ac:dyDescent="0.2"/>
    <row r="1012" s="5729" customFormat="1" x14ac:dyDescent="0.2"/>
    <row r="1013" s="5729" customFormat="1" x14ac:dyDescent="0.2"/>
    <row r="1014" s="5729" customFormat="1" x14ac:dyDescent="0.2"/>
    <row r="1015" s="5729" customFormat="1" x14ac:dyDescent="0.2"/>
    <row r="1016" s="5729" customFormat="1" x14ac:dyDescent="0.2"/>
    <row r="1017" s="5729" customFormat="1" x14ac:dyDescent="0.2"/>
    <row r="1018" s="5729" customFormat="1" x14ac:dyDescent="0.2"/>
    <row r="1019" s="5729" customFormat="1" x14ac:dyDescent="0.2"/>
  </sheetData>
  <mergeCells count="75">
    <mergeCell ref="B48:B50"/>
    <mergeCell ref="C48:E48"/>
    <mergeCell ref="C49:E49"/>
    <mergeCell ref="B72:B74"/>
    <mergeCell ref="C72:E72"/>
    <mergeCell ref="C73:E73"/>
    <mergeCell ref="B95:B97"/>
    <mergeCell ref="C95:E95"/>
    <mergeCell ref="C96:E96"/>
    <mergeCell ref="B120:B122"/>
    <mergeCell ref="C120:E120"/>
    <mergeCell ref="C121:E121"/>
    <mergeCell ref="B144:B146"/>
    <mergeCell ref="C144:E144"/>
    <mergeCell ref="C145:E145"/>
    <mergeCell ref="B168:B170"/>
    <mergeCell ref="C168:E168"/>
    <mergeCell ref="C169:E169"/>
    <mergeCell ref="B190:B192"/>
    <mergeCell ref="C190:E190"/>
    <mergeCell ref="C191:E191"/>
    <mergeCell ref="B214:B216"/>
    <mergeCell ref="C214:E214"/>
    <mergeCell ref="C215:E215"/>
    <mergeCell ref="B239:B241"/>
    <mergeCell ref="C239:E239"/>
    <mergeCell ref="C240:E240"/>
    <mergeCell ref="B262:B264"/>
    <mergeCell ref="C262:E262"/>
    <mergeCell ref="C263:E263"/>
    <mergeCell ref="B285:B287"/>
    <mergeCell ref="C285:E285"/>
    <mergeCell ref="C286:E286"/>
    <mergeCell ref="B308:B310"/>
    <mergeCell ref="C308:E308"/>
    <mergeCell ref="C309:E309"/>
    <mergeCell ref="B330:B332"/>
    <mergeCell ref="C330:E330"/>
    <mergeCell ref="C331:E331"/>
    <mergeCell ref="B354:B356"/>
    <mergeCell ref="C354:E354"/>
    <mergeCell ref="C355:E355"/>
    <mergeCell ref="B377:B379"/>
    <mergeCell ref="C377:E377"/>
    <mergeCell ref="C378:E378"/>
    <mergeCell ref="B401:B403"/>
    <mergeCell ref="C401:E401"/>
    <mergeCell ref="C402:E402"/>
    <mergeCell ref="B425:B427"/>
    <mergeCell ref="C425:E425"/>
    <mergeCell ref="C426:E426"/>
    <mergeCell ref="B444:B446"/>
    <mergeCell ref="C444:E444"/>
    <mergeCell ref="C445:E445"/>
    <mergeCell ref="B467:B469"/>
    <mergeCell ref="C467:E467"/>
    <mergeCell ref="C468:E468"/>
    <mergeCell ref="B491:B493"/>
    <mergeCell ref="C491:E491"/>
    <mergeCell ref="C492:E492"/>
    <mergeCell ref="B511:B513"/>
    <mergeCell ref="C511:E511"/>
    <mergeCell ref="C512:E512"/>
    <mergeCell ref="B536:B538"/>
    <mergeCell ref="C536:E536"/>
    <mergeCell ref="C537:E537"/>
    <mergeCell ref="B598:B600"/>
    <mergeCell ref="C598:E598"/>
    <mergeCell ref="C599:E599"/>
    <mergeCell ref="B555:B557"/>
    <mergeCell ref="C555:E555"/>
    <mergeCell ref="C556:E556"/>
    <mergeCell ref="B577:B579"/>
    <mergeCell ref="C577:E577"/>
    <mergeCell ref="C578:E578"/>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3"/>
  <sheetViews>
    <sheetView topLeftCell="A217" workbookViewId="0">
      <selection activeCell="L204" sqref="L204"/>
    </sheetView>
  </sheetViews>
  <sheetFormatPr defaultColWidth="9.140625" defaultRowHeight="12.75" x14ac:dyDescent="0.2"/>
  <cols>
    <col min="1" max="2" width="9.140625" style="1284"/>
    <col min="3" max="3" width="18" style="1284" customWidth="1"/>
    <col min="4" max="9" width="9.140625" style="1284"/>
    <col min="10" max="10" width="14" style="1284" bestFit="1" customWidth="1"/>
    <col min="11" max="11" width="9.140625" style="1284"/>
    <col min="12" max="12" width="9.5703125" style="1284" bestFit="1" customWidth="1"/>
    <col min="13" max="22" width="9.140625" style="1284"/>
    <col min="23" max="25" width="8.42578125" style="1284" customWidth="1"/>
    <col min="26" max="26" width="9" style="1284" customWidth="1"/>
    <col min="27" max="27" width="8.42578125" style="1284" customWidth="1"/>
    <col min="28" max="28" width="2" style="1284" customWidth="1"/>
    <col min="29" max="33" width="8.42578125" style="1284" customWidth="1"/>
    <col min="34" max="16384" width="9.140625" style="1284"/>
  </cols>
  <sheetData>
    <row r="1" spans="1:13" ht="13.5" thickBot="1" x14ac:dyDescent="0.25"/>
    <row r="2" spans="1:13" ht="13.5" thickBot="1" x14ac:dyDescent="0.25">
      <c r="C2" s="8777" t="s">
        <v>2606</v>
      </c>
      <c r="D2" s="8778"/>
      <c r="E2" s="8778"/>
      <c r="F2" s="8778"/>
      <c r="G2" s="8778"/>
      <c r="H2" s="8778"/>
      <c r="I2" s="8778"/>
      <c r="J2" s="8778"/>
      <c r="K2" s="8778"/>
      <c r="L2" s="8778"/>
      <c r="M2" s="8779"/>
    </row>
    <row r="3" spans="1:13" ht="15.75" thickBot="1" x14ac:dyDescent="0.3">
      <c r="A3"/>
      <c r="B3"/>
      <c r="C3" s="5838"/>
      <c r="D3" s="5839" t="s">
        <v>1948</v>
      </c>
      <c r="E3" s="5840" t="s">
        <v>1949</v>
      </c>
      <c r="F3" s="5840" t="s">
        <v>2573</v>
      </c>
      <c r="G3" s="5840" t="s">
        <v>1950</v>
      </c>
      <c r="H3" s="5840" t="s">
        <v>1951</v>
      </c>
      <c r="I3" s="5840" t="s">
        <v>1952</v>
      </c>
      <c r="J3" s="5840" t="s">
        <v>294</v>
      </c>
      <c r="K3" s="5840" t="s">
        <v>2633</v>
      </c>
      <c r="L3" s="5840" t="s">
        <v>1</v>
      </c>
      <c r="M3" s="5841" t="s">
        <v>2360</v>
      </c>
    </row>
    <row r="4" spans="1:13" ht="15" x14ac:dyDescent="0.25">
      <c r="A4"/>
      <c r="B4"/>
      <c r="C4" s="5842" t="s">
        <v>1381</v>
      </c>
      <c r="D4" s="5833">
        <v>62708</v>
      </c>
      <c r="E4" s="5832">
        <v>56851</v>
      </c>
      <c r="F4" s="5832">
        <v>59233</v>
      </c>
      <c r="G4" s="5832">
        <v>55824</v>
      </c>
      <c r="H4" s="5832">
        <v>54246</v>
      </c>
      <c r="I4" s="5832">
        <v>51287</v>
      </c>
      <c r="J4" s="5832">
        <v>55994</v>
      </c>
      <c r="K4" s="5832">
        <v>53082</v>
      </c>
      <c r="L4" s="5832">
        <v>54250</v>
      </c>
      <c r="M4" s="5858">
        <v>55131</v>
      </c>
    </row>
    <row r="5" spans="1:13" ht="15" x14ac:dyDescent="0.25">
      <c r="A5"/>
      <c r="B5"/>
      <c r="C5" s="5843" t="s">
        <v>1382</v>
      </c>
      <c r="D5" s="5834">
        <v>37694</v>
      </c>
      <c r="E5" s="5827">
        <v>34735</v>
      </c>
      <c r="F5" s="5827">
        <v>36177</v>
      </c>
      <c r="G5" s="5827">
        <v>35428</v>
      </c>
      <c r="H5" s="5827">
        <v>33720</v>
      </c>
      <c r="I5" s="5827">
        <v>32761</v>
      </c>
      <c r="J5" s="5827">
        <v>37501</v>
      </c>
      <c r="K5" s="5827">
        <v>37772</v>
      </c>
      <c r="L5" s="5827">
        <v>39634</v>
      </c>
      <c r="M5" s="5859">
        <v>39660</v>
      </c>
    </row>
    <row r="6" spans="1:13" ht="15.75" thickBot="1" x14ac:dyDescent="0.3">
      <c r="A6"/>
      <c r="B6"/>
      <c r="C6" s="5844" t="s">
        <v>2574</v>
      </c>
      <c r="D6" s="5835">
        <v>60.11035274606111</v>
      </c>
      <c r="E6" s="5829">
        <v>61.1</v>
      </c>
      <c r="F6" s="5830">
        <v>61.075751692468728</v>
      </c>
      <c r="G6" s="5829">
        <v>63.46374319289194</v>
      </c>
      <c r="H6" s="5829">
        <v>62.16126534675368</v>
      </c>
      <c r="I6" s="5829">
        <v>63.9</v>
      </c>
      <c r="J6" s="5830">
        <v>66.973247133621456</v>
      </c>
      <c r="K6" s="5829">
        <v>71.2</v>
      </c>
      <c r="L6" s="5829">
        <v>73.099999999999994</v>
      </c>
      <c r="M6" s="5831">
        <v>71.900000000000006</v>
      </c>
    </row>
    <row r="7" spans="1:13" x14ac:dyDescent="0.2">
      <c r="A7" s="5730"/>
      <c r="B7" s="5730"/>
      <c r="C7" s="5730"/>
      <c r="D7" s="5730"/>
      <c r="E7" s="5730"/>
      <c r="F7" s="5730"/>
      <c r="H7" s="5730"/>
      <c r="I7" s="5730"/>
      <c r="J7" s="5730"/>
    </row>
    <row r="30" spans="1:13" ht="13.5" thickBot="1" x14ac:dyDescent="0.25"/>
    <row r="31" spans="1:13" ht="13.5" thickBot="1" x14ac:dyDescent="0.25">
      <c r="C31" s="8777" t="s">
        <v>68</v>
      </c>
      <c r="D31" s="8778"/>
      <c r="E31" s="8778"/>
      <c r="F31" s="8778"/>
      <c r="G31" s="8778"/>
      <c r="H31" s="8778"/>
      <c r="I31" s="8778"/>
      <c r="J31" s="8778"/>
      <c r="K31" s="8778"/>
      <c r="L31" s="8778"/>
      <c r="M31" s="8779"/>
    </row>
    <row r="32" spans="1:13" ht="15.75" thickBot="1" x14ac:dyDescent="0.3">
      <c r="A32"/>
      <c r="B32"/>
      <c r="C32" s="5845"/>
      <c r="D32" s="5836" t="s">
        <v>1948</v>
      </c>
      <c r="E32" s="5836" t="s">
        <v>1949</v>
      </c>
      <c r="F32" s="5836" t="s">
        <v>2573</v>
      </c>
      <c r="G32" s="5836" t="s">
        <v>1950</v>
      </c>
      <c r="H32" s="5836" t="s">
        <v>1951</v>
      </c>
      <c r="I32" s="5836" t="s">
        <v>1952</v>
      </c>
      <c r="J32" s="5836" t="s">
        <v>294</v>
      </c>
      <c r="K32" s="5836" t="s">
        <v>2633</v>
      </c>
      <c r="L32" s="5836" t="s">
        <v>1</v>
      </c>
      <c r="M32" s="5837" t="s">
        <v>2360</v>
      </c>
    </row>
    <row r="33" spans="1:13" ht="15" x14ac:dyDescent="0.25">
      <c r="A33"/>
      <c r="B33"/>
      <c r="C33" s="5846" t="s">
        <v>1381</v>
      </c>
      <c r="D33" s="5847">
        <v>41</v>
      </c>
      <c r="E33" s="5848">
        <v>35</v>
      </c>
      <c r="F33" s="5847">
        <v>33</v>
      </c>
      <c r="G33" s="5847">
        <v>43</v>
      </c>
      <c r="H33" s="5847">
        <v>43</v>
      </c>
      <c r="I33" s="5847">
        <v>22</v>
      </c>
      <c r="J33" s="5847">
        <v>30</v>
      </c>
      <c r="K33" s="5849">
        <v>36</v>
      </c>
      <c r="L33" s="5849">
        <v>30</v>
      </c>
      <c r="M33" s="5850">
        <v>27</v>
      </c>
    </row>
    <row r="34" spans="1:13" ht="15" x14ac:dyDescent="0.25">
      <c r="A34"/>
      <c r="B34"/>
      <c r="C34" s="5843" t="s">
        <v>2574</v>
      </c>
      <c r="D34" s="5731">
        <v>97.560975609756099</v>
      </c>
      <c r="E34" s="5828">
        <v>102.2</v>
      </c>
      <c r="F34" s="5828">
        <v>100</v>
      </c>
      <c r="G34" s="5828">
        <v>100</v>
      </c>
      <c r="H34" s="5828">
        <v>100</v>
      </c>
      <c r="I34" s="5828">
        <v>100</v>
      </c>
      <c r="J34" s="5828">
        <v>96.666666666666671</v>
      </c>
      <c r="K34" s="5828">
        <v>102.8</v>
      </c>
      <c r="L34" s="5828">
        <v>100</v>
      </c>
      <c r="M34" s="5851">
        <v>111.1</v>
      </c>
    </row>
    <row r="35" spans="1:13" ht="15.75" thickBot="1" x14ac:dyDescent="0.3">
      <c r="A35"/>
      <c r="B35"/>
      <c r="C35" s="5844" t="s">
        <v>2575</v>
      </c>
      <c r="D35" s="5852">
        <v>87.804878048780495</v>
      </c>
      <c r="E35" s="5829">
        <v>100</v>
      </c>
      <c r="F35" s="5829">
        <v>97</v>
      </c>
      <c r="G35" s="5829">
        <v>100</v>
      </c>
      <c r="H35" s="5829">
        <v>100</v>
      </c>
      <c r="I35" s="5829">
        <v>100</v>
      </c>
      <c r="J35" s="5829">
        <v>96.666666666666671</v>
      </c>
      <c r="K35" s="5829">
        <v>94.4</v>
      </c>
      <c r="L35" s="5829">
        <v>100</v>
      </c>
      <c r="M35" s="5853">
        <v>100</v>
      </c>
    </row>
    <row r="36" spans="1:13" ht="15" x14ac:dyDescent="0.25">
      <c r="A36"/>
      <c r="B36"/>
      <c r="C36"/>
    </row>
    <row r="37" spans="1:13" ht="15" x14ac:dyDescent="0.25">
      <c r="A37"/>
      <c r="B37"/>
      <c r="C37"/>
    </row>
    <row r="38" spans="1:13" ht="15" x14ac:dyDescent="0.25">
      <c r="A38"/>
      <c r="B38"/>
      <c r="C38"/>
    </row>
    <row r="39" spans="1:13" ht="15" x14ac:dyDescent="0.25">
      <c r="A39"/>
      <c r="B39"/>
      <c r="C39"/>
    </row>
    <row r="59" spans="1:13" ht="13.5" thickBot="1" x14ac:dyDescent="0.25"/>
    <row r="60" spans="1:13" ht="13.5" thickBot="1" x14ac:dyDescent="0.25">
      <c r="C60" s="8777" t="s">
        <v>20</v>
      </c>
      <c r="D60" s="8778"/>
      <c r="E60" s="8778"/>
      <c r="F60" s="8778"/>
      <c r="G60" s="8778"/>
      <c r="H60" s="8778"/>
      <c r="I60" s="8778"/>
      <c r="J60" s="8778"/>
      <c r="K60" s="8778"/>
      <c r="L60" s="8778"/>
      <c r="M60" s="8779"/>
    </row>
    <row r="61" spans="1:13" ht="15.75" thickBot="1" x14ac:dyDescent="0.3">
      <c r="A61"/>
      <c r="B61"/>
      <c r="C61" s="5838"/>
      <c r="D61" s="5839" t="s">
        <v>1948</v>
      </c>
      <c r="E61" s="5840" t="s">
        <v>1949</v>
      </c>
      <c r="F61" s="5840" t="s">
        <v>2573</v>
      </c>
      <c r="G61" s="5840" t="s">
        <v>1950</v>
      </c>
      <c r="H61" s="5840" t="s">
        <v>1951</v>
      </c>
      <c r="I61" s="5840" t="s">
        <v>1952</v>
      </c>
      <c r="J61" s="5840" t="s">
        <v>294</v>
      </c>
      <c r="K61" s="5840" t="s">
        <v>2633</v>
      </c>
      <c r="L61" s="5840" t="s">
        <v>1</v>
      </c>
      <c r="M61" s="5841" t="s">
        <v>2360</v>
      </c>
    </row>
    <row r="62" spans="1:13" ht="15" x14ac:dyDescent="0.25">
      <c r="A62"/>
      <c r="B62"/>
      <c r="C62" s="5842" t="s">
        <v>1381</v>
      </c>
      <c r="D62" s="5833">
        <v>20134</v>
      </c>
      <c r="E62" s="5832">
        <v>16645</v>
      </c>
      <c r="F62" s="5832">
        <v>16067</v>
      </c>
      <c r="G62" s="5832">
        <v>13327</v>
      </c>
      <c r="H62" s="5832">
        <v>12821</v>
      </c>
      <c r="I62" s="5832">
        <v>11615</v>
      </c>
      <c r="J62" s="5832">
        <v>11579</v>
      </c>
      <c r="K62" s="5832">
        <v>9521</v>
      </c>
      <c r="L62" s="5832">
        <v>8224</v>
      </c>
      <c r="M62" s="5858">
        <v>7705</v>
      </c>
    </row>
    <row r="63" spans="1:13" ht="15" x14ac:dyDescent="0.25">
      <c r="A63"/>
      <c r="B63"/>
      <c r="C63" s="5843" t="s">
        <v>1382</v>
      </c>
      <c r="D63" s="5834">
        <v>6412</v>
      </c>
      <c r="E63" s="5827">
        <v>4596</v>
      </c>
      <c r="F63" s="5827">
        <v>4388</v>
      </c>
      <c r="G63" s="5827">
        <v>3512</v>
      </c>
      <c r="H63" s="5827">
        <v>3011</v>
      </c>
      <c r="I63" s="5827">
        <v>2626</v>
      </c>
      <c r="J63" s="5827">
        <v>2781</v>
      </c>
      <c r="K63" s="5827">
        <v>2694</v>
      </c>
      <c r="L63" s="5827">
        <v>2433</v>
      </c>
      <c r="M63" s="5859">
        <v>2093</v>
      </c>
    </row>
    <row r="64" spans="1:13" ht="15.75" thickBot="1" x14ac:dyDescent="0.3">
      <c r="A64"/>
      <c r="B64"/>
      <c r="C64" s="5844" t="s">
        <v>2574</v>
      </c>
      <c r="D64" s="5835">
        <v>31.846627595112743</v>
      </c>
      <c r="E64" s="5829">
        <v>27.6</v>
      </c>
      <c r="F64" s="5830">
        <v>27.310636708781978</v>
      </c>
      <c r="G64" s="5829">
        <v>26.352517445786749</v>
      </c>
      <c r="H64" s="5829">
        <v>23.5</v>
      </c>
      <c r="I64" s="5829">
        <v>22.6</v>
      </c>
      <c r="J64" s="5830">
        <v>24.017618101735902</v>
      </c>
      <c r="K64" s="5829">
        <v>28.3</v>
      </c>
      <c r="L64" s="5829">
        <v>29.6</v>
      </c>
      <c r="M64" s="5831">
        <v>27.2</v>
      </c>
    </row>
    <row r="65" spans="1:14" ht="15" x14ac:dyDescent="0.25">
      <c r="A65"/>
      <c r="B65"/>
      <c r="C65" s="5730"/>
      <c r="D65"/>
      <c r="E65"/>
      <c r="F65"/>
      <c r="G65"/>
      <c r="H65"/>
      <c r="I65"/>
      <c r="J65"/>
      <c r="K65"/>
      <c r="L65"/>
      <c r="M65"/>
      <c r="N65"/>
    </row>
    <row r="66" spans="1:14" ht="15" x14ac:dyDescent="0.25">
      <c r="A66"/>
      <c r="B66"/>
      <c r="C66" s="5730"/>
      <c r="D66"/>
      <c r="E66"/>
      <c r="F66"/>
      <c r="G66"/>
      <c r="H66"/>
      <c r="I66"/>
      <c r="J66"/>
      <c r="K66"/>
      <c r="L66"/>
      <c r="M66"/>
      <c r="N66"/>
    </row>
    <row r="67" spans="1:14" ht="15" x14ac:dyDescent="0.25">
      <c r="A67"/>
      <c r="B67"/>
      <c r="C67" s="5730"/>
      <c r="D67"/>
      <c r="E67"/>
      <c r="F67"/>
      <c r="G67"/>
      <c r="H67"/>
      <c r="I67"/>
      <c r="J67"/>
      <c r="K67"/>
      <c r="L67"/>
      <c r="M67"/>
      <c r="N67"/>
    </row>
    <row r="68" spans="1:14" ht="15" x14ac:dyDescent="0.25">
      <c r="A68"/>
      <c r="B68"/>
      <c r="C68" s="5730"/>
      <c r="D68"/>
      <c r="E68"/>
      <c r="F68"/>
      <c r="G68"/>
      <c r="H68"/>
      <c r="I68"/>
      <c r="J68"/>
      <c r="K68"/>
      <c r="L68"/>
      <c r="M68"/>
      <c r="N68"/>
    </row>
    <row r="69" spans="1:14" ht="15" x14ac:dyDescent="0.25">
      <c r="A69"/>
      <c r="B69"/>
      <c r="C69" s="5730"/>
      <c r="D69"/>
      <c r="E69"/>
      <c r="F69"/>
      <c r="G69"/>
      <c r="H69"/>
      <c r="I69"/>
      <c r="J69"/>
      <c r="K69"/>
      <c r="L69"/>
      <c r="M69"/>
      <c r="N69"/>
    </row>
    <row r="70" spans="1:14" ht="15" x14ac:dyDescent="0.25">
      <c r="D70"/>
      <c r="E70"/>
      <c r="F70"/>
      <c r="G70"/>
      <c r="H70"/>
      <c r="I70"/>
      <c r="J70"/>
      <c r="K70"/>
      <c r="L70"/>
      <c r="M70"/>
      <c r="N70"/>
    </row>
    <row r="77" spans="1:14" x14ac:dyDescent="0.2">
      <c r="E77" s="5626"/>
    </row>
    <row r="78" spans="1:14" x14ac:dyDescent="0.2">
      <c r="E78" s="5626"/>
    </row>
    <row r="79" spans="1:14" x14ac:dyDescent="0.2">
      <c r="E79" s="5730"/>
    </row>
    <row r="87" spans="1:13" ht="13.5" thickBot="1" x14ac:dyDescent="0.25"/>
    <row r="88" spans="1:13" ht="13.5" thickBot="1" x14ac:dyDescent="0.25">
      <c r="C88" s="8777" t="s">
        <v>22</v>
      </c>
      <c r="D88" s="8778"/>
      <c r="E88" s="8778"/>
      <c r="F88" s="8778"/>
      <c r="G88" s="8778"/>
      <c r="H88" s="8778"/>
      <c r="I88" s="8778"/>
      <c r="J88" s="8778"/>
      <c r="K88" s="8778"/>
      <c r="L88" s="8778"/>
      <c r="M88" s="8779"/>
    </row>
    <row r="89" spans="1:13" ht="15.75" thickBot="1" x14ac:dyDescent="0.3">
      <c r="A89"/>
      <c r="B89"/>
      <c r="C89" s="5838"/>
      <c r="D89" s="5839" t="s">
        <v>1948</v>
      </c>
      <c r="E89" s="5840" t="s">
        <v>1949</v>
      </c>
      <c r="F89" s="5840" t="s">
        <v>2573</v>
      </c>
      <c r="G89" s="5840" t="s">
        <v>1950</v>
      </c>
      <c r="H89" s="5840" t="s">
        <v>1951</v>
      </c>
      <c r="I89" s="5840" t="s">
        <v>1952</v>
      </c>
      <c r="J89" s="5840" t="s">
        <v>294</v>
      </c>
      <c r="K89" s="5840" t="s">
        <v>2633</v>
      </c>
      <c r="L89" s="5840" t="s">
        <v>1</v>
      </c>
      <c r="M89" s="5841" t="s">
        <v>2360</v>
      </c>
    </row>
    <row r="90" spans="1:13" ht="15" x14ac:dyDescent="0.25">
      <c r="A90"/>
      <c r="B90"/>
      <c r="C90" s="5842" t="s">
        <v>1381</v>
      </c>
      <c r="D90" s="5833">
        <v>1389</v>
      </c>
      <c r="E90" s="5832">
        <v>1122</v>
      </c>
      <c r="F90" s="5832">
        <v>1158</v>
      </c>
      <c r="G90" s="5832">
        <v>918</v>
      </c>
      <c r="H90" s="5832">
        <v>690</v>
      </c>
      <c r="I90" s="5832">
        <v>647</v>
      </c>
      <c r="J90" s="5832">
        <v>670</v>
      </c>
      <c r="K90" s="5832">
        <v>521</v>
      </c>
      <c r="L90" s="5832">
        <v>468</v>
      </c>
      <c r="M90" s="5858">
        <v>580</v>
      </c>
    </row>
    <row r="91" spans="1:13" ht="15" x14ac:dyDescent="0.25">
      <c r="A91"/>
      <c r="B91"/>
      <c r="C91" s="5843" t="s">
        <v>1382</v>
      </c>
      <c r="D91" s="5834">
        <v>598</v>
      </c>
      <c r="E91" s="5827">
        <v>498</v>
      </c>
      <c r="F91" s="5827">
        <v>494</v>
      </c>
      <c r="G91" s="5827">
        <v>420</v>
      </c>
      <c r="H91" s="5827">
        <v>303</v>
      </c>
      <c r="I91" s="5827">
        <v>349</v>
      </c>
      <c r="J91" s="5827">
        <v>306</v>
      </c>
      <c r="K91" s="5827">
        <v>339</v>
      </c>
      <c r="L91" s="5827">
        <v>247</v>
      </c>
      <c r="M91" s="5859">
        <v>297</v>
      </c>
    </row>
    <row r="92" spans="1:13" ht="15.75" thickBot="1" x14ac:dyDescent="0.3">
      <c r="A92"/>
      <c r="B92"/>
      <c r="C92" s="5844" t="s">
        <v>2574</v>
      </c>
      <c r="D92" s="5835">
        <v>43.052555795536357</v>
      </c>
      <c r="E92" s="5829">
        <v>44.4</v>
      </c>
      <c r="F92" s="5830">
        <v>42.4</v>
      </c>
      <c r="G92" s="5829">
        <v>45.751633986928105</v>
      </c>
      <c r="H92" s="5829">
        <v>43.9</v>
      </c>
      <c r="I92" s="5829">
        <v>53.9</v>
      </c>
      <c r="J92" s="5829">
        <v>45.671641791044777</v>
      </c>
      <c r="K92" s="5829">
        <v>65.099999999999994</v>
      </c>
      <c r="L92" s="5829">
        <v>52.8</v>
      </c>
      <c r="M92" s="5831">
        <v>51.2</v>
      </c>
    </row>
    <row r="93" spans="1:13" ht="15" x14ac:dyDescent="0.25">
      <c r="A93"/>
      <c r="B93"/>
      <c r="C93" s="5863"/>
      <c r="D93" s="5864"/>
      <c r="E93" s="5864"/>
      <c r="F93" s="5766"/>
      <c r="G93" s="5864"/>
      <c r="H93" s="5864"/>
      <c r="I93" s="5864"/>
      <c r="J93" s="5766"/>
      <c r="K93" s="5864"/>
      <c r="L93" s="5864"/>
      <c r="M93" s="5766"/>
    </row>
    <row r="94" spans="1:13" ht="15" x14ac:dyDescent="0.25">
      <c r="A94"/>
      <c r="B94"/>
      <c r="C94" s="5863"/>
      <c r="D94" s="5864"/>
      <c r="E94" s="5864"/>
      <c r="F94" s="5766"/>
      <c r="G94" s="5864"/>
      <c r="H94" s="5864"/>
      <c r="I94" s="5864"/>
      <c r="J94" s="5766"/>
      <c r="K94" s="5864"/>
      <c r="L94" s="5864"/>
      <c r="M94" s="5766"/>
    </row>
    <row r="95" spans="1:13" ht="15" x14ac:dyDescent="0.25">
      <c r="A95"/>
      <c r="B95"/>
      <c r="C95" s="5863"/>
      <c r="D95" s="5864"/>
      <c r="E95" s="5864"/>
      <c r="F95" s="5766"/>
      <c r="G95" s="5864"/>
      <c r="H95" s="5864"/>
      <c r="I95" s="5864"/>
      <c r="J95" s="5766"/>
      <c r="K95" s="5864"/>
      <c r="L95" s="5864"/>
      <c r="M95" s="5766"/>
    </row>
    <row r="96" spans="1:13" ht="15" x14ac:dyDescent="0.25">
      <c r="A96"/>
      <c r="B96"/>
      <c r="C96" s="5863"/>
      <c r="D96" s="5864"/>
      <c r="E96" s="5864"/>
      <c r="F96" s="5766"/>
      <c r="G96" s="5864"/>
      <c r="H96" s="5864"/>
      <c r="I96" s="5864"/>
      <c r="J96" s="5766"/>
      <c r="K96" s="5864"/>
      <c r="L96" s="5864"/>
      <c r="M96" s="5766"/>
    </row>
    <row r="97" spans="1:6" ht="15" x14ac:dyDescent="0.25">
      <c r="A97"/>
      <c r="B97"/>
      <c r="C97" s="5730"/>
    </row>
    <row r="106" spans="1:6" x14ac:dyDescent="0.2">
      <c r="E106" s="5626"/>
      <c r="F106" s="5626"/>
    </row>
    <row r="107" spans="1:6" x14ac:dyDescent="0.2">
      <c r="E107" s="5626"/>
      <c r="F107" s="5626"/>
    </row>
    <row r="108" spans="1:6" x14ac:dyDescent="0.2">
      <c r="E108" s="5730"/>
      <c r="F108" s="5730"/>
    </row>
    <row r="114" spans="1:13" ht="13.5" thickBot="1" x14ac:dyDescent="0.25"/>
    <row r="115" spans="1:13" ht="13.5" thickBot="1" x14ac:dyDescent="0.25">
      <c r="C115" s="8777" t="s">
        <v>21</v>
      </c>
      <c r="D115" s="8778"/>
      <c r="E115" s="8778"/>
      <c r="F115" s="8778"/>
      <c r="G115" s="8778"/>
      <c r="H115" s="8778"/>
      <c r="I115" s="8778"/>
      <c r="J115" s="8778"/>
      <c r="K115" s="8778"/>
      <c r="L115" s="8778"/>
      <c r="M115" s="8779"/>
    </row>
    <row r="116" spans="1:13" ht="15.75" thickBot="1" x14ac:dyDescent="0.3">
      <c r="A116"/>
      <c r="B116"/>
      <c r="C116" s="5838"/>
      <c r="D116" s="5839" t="s">
        <v>1948</v>
      </c>
      <c r="E116" s="5840" t="s">
        <v>1949</v>
      </c>
      <c r="F116" s="5840" t="s">
        <v>2573</v>
      </c>
      <c r="G116" s="5840" t="s">
        <v>1950</v>
      </c>
      <c r="H116" s="5840" t="s">
        <v>1951</v>
      </c>
      <c r="I116" s="5840" t="s">
        <v>1952</v>
      </c>
      <c r="J116" s="5840" t="s">
        <v>294</v>
      </c>
      <c r="K116" s="5840" t="s">
        <v>2633</v>
      </c>
      <c r="L116" s="5840" t="s">
        <v>1</v>
      </c>
      <c r="M116" s="5841" t="s">
        <v>2360</v>
      </c>
    </row>
    <row r="117" spans="1:13" ht="15" x14ac:dyDescent="0.25">
      <c r="A117"/>
      <c r="B117"/>
      <c r="C117" s="5842" t="s">
        <v>1381</v>
      </c>
      <c r="D117" s="5833">
        <v>13266</v>
      </c>
      <c r="E117" s="5832">
        <v>11333</v>
      </c>
      <c r="F117" s="5832">
        <v>13155</v>
      </c>
      <c r="G117" s="5832">
        <v>12739</v>
      </c>
      <c r="H117" s="5832">
        <v>12413</v>
      </c>
      <c r="I117" s="5832">
        <v>11481</v>
      </c>
      <c r="J117" s="5832">
        <v>11115</v>
      </c>
      <c r="K117" s="5832">
        <v>9833</v>
      </c>
      <c r="L117" s="5832">
        <v>9695</v>
      </c>
      <c r="M117" s="5858">
        <v>10538</v>
      </c>
    </row>
    <row r="118" spans="1:13" ht="15" x14ac:dyDescent="0.25">
      <c r="A118"/>
      <c r="B118"/>
      <c r="C118" s="5843" t="s">
        <v>1382</v>
      </c>
      <c r="D118" s="5834">
        <v>4028</v>
      </c>
      <c r="E118" s="5827">
        <v>3212</v>
      </c>
      <c r="F118" s="5827">
        <v>3746</v>
      </c>
      <c r="G118" s="5827">
        <v>3968</v>
      </c>
      <c r="H118" s="5827">
        <v>3513</v>
      </c>
      <c r="I118" s="5827">
        <v>3643</v>
      </c>
      <c r="J118" s="5827">
        <v>3395</v>
      </c>
      <c r="K118" s="5827">
        <v>3390</v>
      </c>
      <c r="L118" s="5827">
        <v>3202</v>
      </c>
      <c r="M118" s="5859">
        <v>3712</v>
      </c>
    </row>
    <row r="119" spans="1:13" ht="15.75" thickBot="1" x14ac:dyDescent="0.3">
      <c r="A119"/>
      <c r="B119"/>
      <c r="C119" s="5844" t="s">
        <v>2574</v>
      </c>
      <c r="D119" s="5835">
        <v>30.363334840946781</v>
      </c>
      <c r="E119" s="5829">
        <v>28.3</v>
      </c>
      <c r="F119" s="5830">
        <v>28.5</v>
      </c>
      <c r="G119" s="5829">
        <v>31.148441792919378</v>
      </c>
      <c r="H119" s="5829">
        <v>28.3</v>
      </c>
      <c r="I119" s="5829">
        <v>31.7</v>
      </c>
      <c r="J119" s="5829">
        <v>30.544309491677911</v>
      </c>
      <c r="K119" s="5829">
        <v>34.5</v>
      </c>
      <c r="L119" s="5829">
        <v>33</v>
      </c>
      <c r="M119" s="5831">
        <v>35.200000000000003</v>
      </c>
    </row>
    <row r="120" spans="1:13" ht="15" x14ac:dyDescent="0.25">
      <c r="A120"/>
      <c r="B120"/>
      <c r="C120" s="5863"/>
      <c r="D120" s="5864"/>
      <c r="E120" s="5864"/>
      <c r="F120" s="5766"/>
      <c r="G120" s="5864"/>
      <c r="H120" s="5864"/>
      <c r="I120" s="5864"/>
      <c r="J120" s="5766"/>
      <c r="K120" s="5864"/>
      <c r="L120" s="5864"/>
      <c r="M120" s="5766"/>
    </row>
    <row r="121" spans="1:13" ht="15" x14ac:dyDescent="0.25">
      <c r="A121"/>
      <c r="B121"/>
      <c r="C121" s="5863"/>
      <c r="D121" s="5864"/>
      <c r="E121" s="5864"/>
      <c r="F121" s="5766"/>
      <c r="G121" s="5864"/>
      <c r="H121" s="5864"/>
      <c r="I121" s="5864"/>
      <c r="J121" s="5766"/>
      <c r="K121" s="5864"/>
      <c r="L121" s="5864"/>
      <c r="M121" s="5766"/>
    </row>
    <row r="122" spans="1:13" ht="15" x14ac:dyDescent="0.25">
      <c r="A122"/>
      <c r="B122"/>
      <c r="C122" s="5863"/>
      <c r="D122" s="5864"/>
      <c r="E122" s="5864"/>
      <c r="F122" s="5766"/>
      <c r="G122" s="5864"/>
      <c r="H122" s="5864"/>
      <c r="I122" s="5864"/>
      <c r="J122" s="5766"/>
      <c r="K122" s="5864"/>
      <c r="L122" s="5864"/>
      <c r="M122" s="5766"/>
    </row>
    <row r="123" spans="1:13" ht="15" x14ac:dyDescent="0.25">
      <c r="A123"/>
      <c r="B123"/>
      <c r="C123" s="5863"/>
      <c r="D123" s="5864"/>
      <c r="E123" s="5864"/>
      <c r="F123" s="5766"/>
      <c r="G123" s="5864"/>
      <c r="H123" s="5864"/>
      <c r="I123" s="5864"/>
      <c r="J123" s="5766"/>
      <c r="K123" s="5864"/>
      <c r="L123" s="5864"/>
      <c r="M123" s="5766"/>
    </row>
    <row r="124" spans="1:13" ht="15" x14ac:dyDescent="0.25">
      <c r="A124"/>
      <c r="B124"/>
      <c r="C124" s="5863"/>
      <c r="D124" s="5864"/>
      <c r="E124" s="5864"/>
      <c r="F124" s="5766"/>
      <c r="G124" s="5864"/>
      <c r="H124" s="5864"/>
      <c r="I124" s="5864"/>
      <c r="J124" s="5766"/>
      <c r="K124" s="5864"/>
      <c r="L124" s="5864"/>
      <c r="M124" s="5766"/>
    </row>
    <row r="125" spans="1:13" ht="15" x14ac:dyDescent="0.25">
      <c r="A125"/>
      <c r="B125"/>
      <c r="C125" s="5863"/>
      <c r="D125" s="5864"/>
      <c r="E125" s="5864"/>
      <c r="F125" s="5766"/>
      <c r="G125" s="5864"/>
      <c r="H125" s="5864"/>
      <c r="I125" s="5864"/>
      <c r="J125" s="5766"/>
      <c r="K125" s="5864"/>
      <c r="L125" s="5864"/>
      <c r="M125" s="5766"/>
    </row>
    <row r="126" spans="1:13" ht="15" x14ac:dyDescent="0.25">
      <c r="A126"/>
      <c r="B126"/>
      <c r="C126" s="5863"/>
      <c r="D126" s="5864"/>
      <c r="E126" s="5864"/>
      <c r="F126" s="5766"/>
      <c r="G126" s="5864"/>
      <c r="H126" s="5864"/>
      <c r="I126" s="5864"/>
      <c r="J126" s="5766"/>
      <c r="K126" s="5864"/>
      <c r="L126" s="5864"/>
      <c r="M126" s="5766"/>
    </row>
    <row r="135" spans="1:12" x14ac:dyDescent="0.2">
      <c r="E135" s="5732"/>
      <c r="F135" s="5732"/>
    </row>
    <row r="142" spans="1:12" ht="13.5" thickBot="1" x14ac:dyDescent="0.25"/>
    <row r="143" spans="1:12" ht="13.5" thickBot="1" x14ac:dyDescent="0.25">
      <c r="C143" s="8783" t="s">
        <v>2605</v>
      </c>
      <c r="D143" s="8784"/>
      <c r="E143" s="8784"/>
      <c r="F143" s="8784"/>
      <c r="G143" s="8784"/>
      <c r="H143" s="8784"/>
      <c r="I143" s="8784"/>
      <c r="J143" s="8784"/>
      <c r="K143" s="8784"/>
      <c r="L143" s="8785"/>
    </row>
    <row r="144" spans="1:12" ht="15.75" thickBot="1" x14ac:dyDescent="0.3">
      <c r="A144"/>
      <c r="B144"/>
      <c r="C144" s="5857" t="s">
        <v>1948</v>
      </c>
      <c r="D144" s="5840" t="s">
        <v>1949</v>
      </c>
      <c r="E144" s="5840" t="s">
        <v>2573</v>
      </c>
      <c r="F144" s="5840" t="s">
        <v>1950</v>
      </c>
      <c r="G144" s="5840" t="s">
        <v>1951</v>
      </c>
      <c r="H144" s="5840" t="s">
        <v>1952</v>
      </c>
      <c r="I144" s="5840" t="s">
        <v>294</v>
      </c>
      <c r="J144" s="5840" t="s">
        <v>2633</v>
      </c>
      <c r="K144" s="5840" t="s">
        <v>1</v>
      </c>
      <c r="L144" s="5841" t="s">
        <v>2360</v>
      </c>
    </row>
    <row r="145" spans="1:12" ht="15.75" thickBot="1" x14ac:dyDescent="0.3">
      <c r="A145"/>
      <c r="B145"/>
      <c r="C145" s="5860">
        <v>2713</v>
      </c>
      <c r="D145" s="5861">
        <v>2729</v>
      </c>
      <c r="E145" s="5861">
        <v>2878</v>
      </c>
      <c r="F145" s="5861">
        <v>2838</v>
      </c>
      <c r="G145" s="5861">
        <v>2589</v>
      </c>
      <c r="H145" s="5861">
        <v>2274</v>
      </c>
      <c r="I145" s="5861">
        <v>2871</v>
      </c>
      <c r="J145" s="5861">
        <v>2645</v>
      </c>
      <c r="K145" s="5861">
        <v>2334</v>
      </c>
      <c r="L145" s="5862">
        <v>2402</v>
      </c>
    </row>
    <row r="146" spans="1:12" ht="15" x14ac:dyDescent="0.25">
      <c r="A146"/>
      <c r="B146"/>
      <c r="C146" s="5729"/>
      <c r="D146" s="5729"/>
      <c r="E146" s="5729"/>
    </row>
    <row r="147" spans="1:12" x14ac:dyDescent="0.2">
      <c r="A147" s="5729"/>
      <c r="B147" s="5729"/>
      <c r="C147" s="5729"/>
      <c r="D147" s="5729"/>
      <c r="E147" s="5729"/>
    </row>
    <row r="148" spans="1:12" x14ac:dyDescent="0.2">
      <c r="A148" s="5729"/>
      <c r="B148" s="5729"/>
      <c r="C148" s="5729"/>
      <c r="D148" s="5729"/>
      <c r="E148" s="5729"/>
    </row>
    <row r="149" spans="1:12" x14ac:dyDescent="0.2">
      <c r="A149" s="5729"/>
      <c r="B149" s="5729"/>
      <c r="C149" s="5729"/>
      <c r="D149" s="5729"/>
      <c r="E149" s="5729"/>
    </row>
    <row r="150" spans="1:12" x14ac:dyDescent="0.2">
      <c r="A150" s="5729"/>
      <c r="B150" s="5729"/>
      <c r="C150" s="5729"/>
      <c r="D150" s="5729"/>
      <c r="E150" s="5729"/>
    </row>
    <row r="151" spans="1:12" x14ac:dyDescent="0.2">
      <c r="A151" s="5729"/>
      <c r="B151" s="5729"/>
      <c r="C151" s="5729"/>
      <c r="D151" s="5729"/>
      <c r="E151" s="5729"/>
    </row>
    <row r="152" spans="1:12" x14ac:dyDescent="0.2">
      <c r="A152" s="5729"/>
      <c r="B152" s="5729"/>
      <c r="C152" s="5729"/>
      <c r="D152" s="5729"/>
      <c r="E152" s="5729"/>
      <c r="F152" s="5732"/>
    </row>
    <row r="167" spans="1:12" ht="13.5" thickBot="1" x14ac:dyDescent="0.25"/>
    <row r="168" spans="1:12" ht="15.75" customHeight="1" thickBot="1" x14ac:dyDescent="0.3">
      <c r="B168"/>
      <c r="C168" s="8777" t="s">
        <v>2604</v>
      </c>
      <c r="D168" s="8778"/>
      <c r="E168" s="8778"/>
      <c r="F168" s="8778"/>
      <c r="G168" s="8778"/>
      <c r="H168" s="8778"/>
      <c r="I168" s="8778"/>
      <c r="J168" s="8778"/>
      <c r="K168" s="8778"/>
      <c r="L168" s="8779"/>
    </row>
    <row r="169" spans="1:12" ht="15.75" thickBot="1" x14ac:dyDescent="0.3">
      <c r="A169"/>
      <c r="B169"/>
      <c r="C169" s="5857" t="s">
        <v>1948</v>
      </c>
      <c r="D169" s="5840" t="s">
        <v>1949</v>
      </c>
      <c r="E169" s="5840" t="s">
        <v>2573</v>
      </c>
      <c r="F169" s="5840" t="s">
        <v>1950</v>
      </c>
      <c r="G169" s="5840" t="s">
        <v>1951</v>
      </c>
      <c r="H169" s="5840" t="s">
        <v>1952</v>
      </c>
      <c r="I169" s="5840" t="s">
        <v>294</v>
      </c>
      <c r="J169" s="5840" t="s">
        <v>1</v>
      </c>
      <c r="K169" s="6016" t="s">
        <v>1</v>
      </c>
      <c r="L169" s="5841" t="s">
        <v>2360</v>
      </c>
    </row>
    <row r="170" spans="1:12" ht="15.75" thickBot="1" x14ac:dyDescent="0.3">
      <c r="A170"/>
      <c r="B170"/>
      <c r="C170" s="5860">
        <v>10857</v>
      </c>
      <c r="D170" s="5861">
        <v>5315</v>
      </c>
      <c r="E170" s="5861">
        <v>3733</v>
      </c>
      <c r="F170" s="5861">
        <v>6623</v>
      </c>
      <c r="G170" s="5861">
        <v>6052</v>
      </c>
      <c r="H170" s="5861">
        <v>8802</v>
      </c>
      <c r="I170" s="5861">
        <v>4661</v>
      </c>
      <c r="J170" s="5861">
        <v>7070</v>
      </c>
      <c r="K170" s="5861">
        <v>5727</v>
      </c>
      <c r="L170" s="5862">
        <v>8054</v>
      </c>
    </row>
    <row r="171" spans="1:12" ht="15" x14ac:dyDescent="0.25">
      <c r="A171"/>
      <c r="B171"/>
      <c r="C171"/>
      <c r="D171"/>
      <c r="E171"/>
      <c r="F171"/>
      <c r="G171"/>
      <c r="H171"/>
      <c r="I171"/>
      <c r="J171"/>
      <c r="K171"/>
      <c r="L171"/>
    </row>
    <row r="172" spans="1:12" ht="15" x14ac:dyDescent="0.25">
      <c r="A172"/>
    </row>
    <row r="193" spans="1:12" ht="15.75" thickBot="1" x14ac:dyDescent="0.3">
      <c r="A193"/>
    </row>
    <row r="194" spans="1:12" ht="15.75" customHeight="1" thickBot="1" x14ac:dyDescent="0.3">
      <c r="A194"/>
      <c r="B194"/>
      <c r="C194" s="8780" t="s">
        <v>2594</v>
      </c>
      <c r="D194" s="8781"/>
      <c r="E194" s="8781"/>
      <c r="F194" s="8781"/>
      <c r="G194" s="8781"/>
      <c r="H194" s="8781"/>
      <c r="I194" s="8781"/>
      <c r="J194" s="8781"/>
      <c r="K194" s="8781"/>
      <c r="L194" s="8782"/>
    </row>
    <row r="195" spans="1:12" ht="15.75" thickBot="1" x14ac:dyDescent="0.3">
      <c r="A195"/>
      <c r="B195"/>
      <c r="C195" s="5857" t="s">
        <v>1948</v>
      </c>
      <c r="D195" s="5840" t="s">
        <v>1949</v>
      </c>
      <c r="E195" s="5840" t="s">
        <v>2573</v>
      </c>
      <c r="F195" s="5840" t="s">
        <v>1950</v>
      </c>
      <c r="G195" s="5840" t="s">
        <v>1951</v>
      </c>
      <c r="H195" s="5840" t="s">
        <v>1952</v>
      </c>
      <c r="I195" s="5840" t="s">
        <v>294</v>
      </c>
      <c r="J195" s="5840" t="s">
        <v>2633</v>
      </c>
      <c r="K195" s="5840" t="s">
        <v>1</v>
      </c>
      <c r="L195" s="5841" t="s">
        <v>2360</v>
      </c>
    </row>
    <row r="196" spans="1:12" ht="15.75" thickBot="1" x14ac:dyDescent="0.3">
      <c r="A196"/>
      <c r="B196"/>
      <c r="C196" s="5865">
        <v>367</v>
      </c>
      <c r="D196" s="5866">
        <v>307</v>
      </c>
      <c r="E196" s="5866">
        <v>348</v>
      </c>
      <c r="F196" s="5866">
        <v>307</v>
      </c>
      <c r="G196" s="5866">
        <v>331</v>
      </c>
      <c r="H196" s="5866">
        <v>317</v>
      </c>
      <c r="I196" s="5866">
        <v>297</v>
      </c>
      <c r="J196" s="5866">
        <v>237</v>
      </c>
      <c r="K196" s="5866">
        <v>292</v>
      </c>
      <c r="L196" s="5867">
        <v>275</v>
      </c>
    </row>
    <row r="219" spans="1:13" ht="13.5" thickBot="1" x14ac:dyDescent="0.25"/>
    <row r="220" spans="1:13" ht="15.75" customHeight="1" thickBot="1" x14ac:dyDescent="0.3">
      <c r="B220"/>
      <c r="C220"/>
      <c r="D220" s="8777" t="s">
        <v>2603</v>
      </c>
      <c r="E220" s="8778"/>
      <c r="F220" s="8778"/>
      <c r="G220" s="8778"/>
      <c r="H220" s="8778"/>
      <c r="I220" s="8778"/>
      <c r="J220" s="8778"/>
      <c r="K220" s="8778"/>
      <c r="L220" s="8778"/>
      <c r="M220" s="8779"/>
    </row>
    <row r="221" spans="1:13" ht="15.75" thickBot="1" x14ac:dyDescent="0.3">
      <c r="A221"/>
      <c r="B221"/>
      <c r="C221"/>
      <c r="D221" s="5857" t="s">
        <v>1948</v>
      </c>
      <c r="E221" s="5840" t="s">
        <v>1949</v>
      </c>
      <c r="F221" s="5840" t="s">
        <v>2573</v>
      </c>
      <c r="G221" s="5840" t="s">
        <v>1950</v>
      </c>
      <c r="H221" s="5840" t="s">
        <v>1951</v>
      </c>
      <c r="I221" s="5840" t="s">
        <v>1952</v>
      </c>
      <c r="J221" s="5840" t="s">
        <v>294</v>
      </c>
      <c r="K221" s="5840" t="s">
        <v>2633</v>
      </c>
      <c r="L221" s="6016" t="s">
        <v>1</v>
      </c>
      <c r="M221" s="5841" t="s">
        <v>2360</v>
      </c>
    </row>
    <row r="222" spans="1:13" ht="15.75" thickBot="1" x14ac:dyDescent="0.3">
      <c r="A222"/>
      <c r="B222"/>
      <c r="C222"/>
      <c r="D222" s="5854">
        <v>646</v>
      </c>
      <c r="E222" s="5855">
        <v>683</v>
      </c>
      <c r="F222" s="5855">
        <v>717</v>
      </c>
      <c r="G222" s="5855">
        <v>663</v>
      </c>
      <c r="H222" s="5855">
        <v>625</v>
      </c>
      <c r="I222" s="5855">
        <v>657</v>
      </c>
      <c r="J222" s="5856">
        <v>566</v>
      </c>
      <c r="K222" s="5856">
        <v>566</v>
      </c>
      <c r="L222" s="6017">
        <v>572</v>
      </c>
      <c r="M222" s="6018">
        <v>529</v>
      </c>
    </row>
    <row r="223" spans="1:13" ht="15" x14ac:dyDescent="0.25">
      <c r="A223"/>
      <c r="B223"/>
    </row>
  </sheetData>
  <mergeCells count="9">
    <mergeCell ref="D220:M220"/>
    <mergeCell ref="C60:M60"/>
    <mergeCell ref="C31:M31"/>
    <mergeCell ref="C2:M2"/>
    <mergeCell ref="C168:L168"/>
    <mergeCell ref="C194:L194"/>
    <mergeCell ref="C143:L143"/>
    <mergeCell ref="C115:M115"/>
    <mergeCell ref="C88:M88"/>
  </mergeCell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56"/>
  <sheetViews>
    <sheetView workbookViewId="0">
      <selection activeCell="AF37" sqref="AF37"/>
    </sheetView>
  </sheetViews>
  <sheetFormatPr defaultRowHeight="15" x14ac:dyDescent="0.25"/>
  <cols>
    <col min="2" max="2" width="17.140625" customWidth="1"/>
    <col min="3" max="11" width="8.28515625" customWidth="1"/>
    <col min="13" max="13" width="18.85546875" customWidth="1"/>
    <col min="14" max="22" width="7.28515625" customWidth="1"/>
    <col min="24" max="24" width="21" customWidth="1"/>
  </cols>
  <sheetData>
    <row r="1" spans="2:30" x14ac:dyDescent="0.25">
      <c r="B1" s="431" t="s">
        <v>208</v>
      </c>
    </row>
    <row r="2" spans="2:30" x14ac:dyDescent="0.25">
      <c r="B2" s="431" t="s">
        <v>210</v>
      </c>
      <c r="M2" s="431" t="s">
        <v>211</v>
      </c>
      <c r="X2" s="431" t="s">
        <v>212</v>
      </c>
    </row>
    <row r="3" spans="2:30" ht="15.75" thickBot="1" x14ac:dyDescent="0.3">
      <c r="B3" s="431"/>
      <c r="M3" s="431"/>
      <c r="X3" s="431"/>
    </row>
    <row r="4" spans="2:30" ht="15" customHeight="1" x14ac:dyDescent="0.25">
      <c r="B4" s="7201" t="s">
        <v>172</v>
      </c>
      <c r="C4" s="7176" t="s">
        <v>114</v>
      </c>
      <c r="D4" s="7177"/>
      <c r="E4" s="7178"/>
      <c r="F4" s="7176" t="s">
        <v>115</v>
      </c>
      <c r="G4" s="7179"/>
      <c r="H4" s="7176" t="s">
        <v>116</v>
      </c>
      <c r="I4" s="7180"/>
      <c r="J4" s="7180"/>
      <c r="K4" s="7179"/>
      <c r="M4" s="7215" t="s">
        <v>194</v>
      </c>
      <c r="N4" s="7189" t="s">
        <v>118</v>
      </c>
      <c r="O4" s="7190"/>
      <c r="P4" s="7191"/>
      <c r="Q4" s="7189" t="s">
        <v>115</v>
      </c>
      <c r="R4" s="7192"/>
      <c r="S4" s="7193"/>
      <c r="T4" s="7202" t="s">
        <v>116</v>
      </c>
      <c r="U4" s="7212"/>
      <c r="V4" s="7213"/>
      <c r="X4" s="7201" t="s">
        <v>197</v>
      </c>
      <c r="Y4" s="484" t="s">
        <v>169</v>
      </c>
      <c r="Z4" s="485"/>
      <c r="AA4" s="486"/>
      <c r="AB4" s="7197" t="s">
        <v>170</v>
      </c>
      <c r="AC4" s="7198"/>
      <c r="AD4" s="7199"/>
    </row>
    <row r="5" spans="2:30" ht="23.25" thickBot="1" x14ac:dyDescent="0.3">
      <c r="B5" s="7159"/>
      <c r="C5" s="168" t="s">
        <v>119</v>
      </c>
      <c r="D5" s="169" t="s">
        <v>120</v>
      </c>
      <c r="E5" s="170" t="s">
        <v>121</v>
      </c>
      <c r="F5" s="171" t="s">
        <v>119</v>
      </c>
      <c r="G5" s="172" t="s">
        <v>122</v>
      </c>
      <c r="H5" s="171" t="s">
        <v>119</v>
      </c>
      <c r="I5" s="173" t="s">
        <v>122</v>
      </c>
      <c r="J5" s="174" t="s">
        <v>123</v>
      </c>
      <c r="K5" s="175" t="s">
        <v>122</v>
      </c>
      <c r="M5" s="7216"/>
      <c r="N5" s="171" t="s">
        <v>1</v>
      </c>
      <c r="O5" s="185" t="s">
        <v>2360</v>
      </c>
      <c r="P5" s="537" t="s">
        <v>207</v>
      </c>
      <c r="Q5" s="171" t="s">
        <v>1</v>
      </c>
      <c r="R5" s="185" t="s">
        <v>2360</v>
      </c>
      <c r="S5" s="537" t="s">
        <v>207</v>
      </c>
      <c r="T5" s="171" t="s">
        <v>1</v>
      </c>
      <c r="U5" s="185" t="s">
        <v>2360</v>
      </c>
      <c r="V5" s="537" t="s">
        <v>207</v>
      </c>
      <c r="X5" s="7159"/>
      <c r="Y5" s="487" t="s">
        <v>1</v>
      </c>
      <c r="Z5" s="488" t="s">
        <v>2360</v>
      </c>
      <c r="AA5" s="490" t="s">
        <v>144</v>
      </c>
      <c r="AB5" s="487" t="s">
        <v>1</v>
      </c>
      <c r="AC5" s="488" t="s">
        <v>2360</v>
      </c>
      <c r="AD5" s="490" t="s">
        <v>144</v>
      </c>
    </row>
    <row r="6" spans="2:30" ht="15.75" thickBot="1" x14ac:dyDescent="0.3">
      <c r="B6" s="518" t="s">
        <v>173</v>
      </c>
      <c r="C6" s="599">
        <v>11490</v>
      </c>
      <c r="D6" s="520">
        <v>204</v>
      </c>
      <c r="E6" s="600">
        <v>8617</v>
      </c>
      <c r="F6" s="519">
        <v>6524</v>
      </c>
      <c r="G6" s="521">
        <f t="shared" ref="G6:G26" si="0">IF(F6*C6=0,"",F6/C6*100)</f>
        <v>56.779808529155787</v>
      </c>
      <c r="H6" s="522">
        <v>3651</v>
      </c>
      <c r="I6" s="523">
        <f t="shared" ref="I6:I26" si="1">IF(H6*E6=0,"",H6/E6*100)</f>
        <v>42.369734246257394</v>
      </c>
      <c r="J6" s="524">
        <v>553</v>
      </c>
      <c r="K6" s="525">
        <f t="shared" ref="K6:K13" si="2">IF(H6*E6=0,"",(H6-J6)/E6*100)</f>
        <v>35.952187536265527</v>
      </c>
      <c r="M6" s="518" t="s">
        <v>173</v>
      </c>
      <c r="N6" s="601">
        <v>11915</v>
      </c>
      <c r="O6" s="345">
        <v>11490</v>
      </c>
      <c r="P6" s="346">
        <v>-3.5669324381032368</v>
      </c>
      <c r="Q6" s="602">
        <v>6604</v>
      </c>
      <c r="R6" s="345">
        <v>6524</v>
      </c>
      <c r="S6" s="347">
        <v>-1.2113870381586906</v>
      </c>
      <c r="T6" s="603">
        <v>3553</v>
      </c>
      <c r="U6" s="345">
        <v>3651</v>
      </c>
      <c r="V6" s="346">
        <v>2.758232479594696</v>
      </c>
      <c r="X6" s="518" t="s">
        <v>173</v>
      </c>
      <c r="Y6" s="544">
        <v>55.425933697020554</v>
      </c>
      <c r="Z6" s="545">
        <v>56.779808529155787</v>
      </c>
      <c r="AA6" s="347">
        <f t="shared" ref="AA6:AA26" si="3">Z6-Y6</f>
        <v>1.353874832135233</v>
      </c>
      <c r="AB6" s="544">
        <v>40.083483754512635</v>
      </c>
      <c r="AC6" s="545">
        <v>42.369734246257394</v>
      </c>
      <c r="AD6" s="346">
        <f t="shared" ref="AD6:AD26" si="4">AC6-AB6</f>
        <v>2.2862504917447595</v>
      </c>
    </row>
    <row r="7" spans="2:30" x14ac:dyDescent="0.25">
      <c r="B7" s="353" t="s">
        <v>174</v>
      </c>
      <c r="C7" s="383">
        <v>4178</v>
      </c>
      <c r="D7" s="382">
        <v>52</v>
      </c>
      <c r="E7" s="604">
        <v>2528</v>
      </c>
      <c r="F7" s="381">
        <v>2919</v>
      </c>
      <c r="G7" s="380">
        <f t="shared" si="0"/>
        <v>69.865964576352326</v>
      </c>
      <c r="H7" s="526">
        <v>1269</v>
      </c>
      <c r="I7" s="333">
        <f t="shared" si="1"/>
        <v>50.197784810126578</v>
      </c>
      <c r="J7" s="349">
        <v>67</v>
      </c>
      <c r="K7" s="245">
        <f t="shared" si="2"/>
        <v>47.547468354430379</v>
      </c>
      <c r="M7" s="353" t="s">
        <v>174</v>
      </c>
      <c r="N7" s="350">
        <v>4061</v>
      </c>
      <c r="O7" s="439">
        <v>4178</v>
      </c>
      <c r="P7" s="355">
        <v>2.881063777394715</v>
      </c>
      <c r="Q7" s="605">
        <v>2987</v>
      </c>
      <c r="R7" s="439">
        <v>2919</v>
      </c>
      <c r="S7" s="539">
        <v>-2.2765316370940667</v>
      </c>
      <c r="T7" s="606">
        <v>1377</v>
      </c>
      <c r="U7" s="439">
        <v>1269</v>
      </c>
      <c r="V7" s="355">
        <v>-7.8431372549019613</v>
      </c>
      <c r="X7" s="353" t="s">
        <v>174</v>
      </c>
      <c r="Y7" s="491">
        <v>73.553311992120157</v>
      </c>
      <c r="Z7" s="492">
        <v>69.865964576352326</v>
      </c>
      <c r="AA7" s="539">
        <f t="shared" si="3"/>
        <v>-3.6873474157678316</v>
      </c>
      <c r="AB7" s="491">
        <v>56.181150550795586</v>
      </c>
      <c r="AC7" s="492">
        <v>50.197784810126578</v>
      </c>
      <c r="AD7" s="619">
        <f t="shared" si="4"/>
        <v>-5.9833657406690079</v>
      </c>
    </row>
    <row r="8" spans="2:30" x14ac:dyDescent="0.25">
      <c r="B8" s="359" t="s">
        <v>175</v>
      </c>
      <c r="C8" s="607">
        <v>3633</v>
      </c>
      <c r="D8" s="387">
        <v>38</v>
      </c>
      <c r="E8" s="608">
        <v>2725</v>
      </c>
      <c r="F8" s="386">
        <v>2069</v>
      </c>
      <c r="G8" s="339">
        <f t="shared" si="0"/>
        <v>56.950178915496828</v>
      </c>
      <c r="H8" s="527">
        <v>1161</v>
      </c>
      <c r="I8" s="332">
        <f t="shared" si="1"/>
        <v>42.605504587155963</v>
      </c>
      <c r="J8" s="357">
        <v>89</v>
      </c>
      <c r="K8" s="260">
        <f t="shared" si="2"/>
        <v>39.339449541284402</v>
      </c>
      <c r="M8" s="359" t="s">
        <v>175</v>
      </c>
      <c r="N8" s="358">
        <v>3507</v>
      </c>
      <c r="O8" s="268">
        <v>3633</v>
      </c>
      <c r="P8" s="263">
        <v>3.5928143712574894</v>
      </c>
      <c r="Q8" s="609">
        <v>2154</v>
      </c>
      <c r="R8" s="268">
        <v>2069</v>
      </c>
      <c r="S8" s="335">
        <v>-3.9461467038068747</v>
      </c>
      <c r="T8" s="270">
        <v>1277</v>
      </c>
      <c r="U8" s="268">
        <v>1161</v>
      </c>
      <c r="V8" s="263">
        <v>-9.0837901331245092</v>
      </c>
      <c r="X8" s="359" t="s">
        <v>175</v>
      </c>
      <c r="Y8" s="495">
        <v>61.420017108639868</v>
      </c>
      <c r="Z8" s="496">
        <v>56.950178915496828</v>
      </c>
      <c r="AA8" s="620">
        <f t="shared" si="3"/>
        <v>-4.4698381931430404</v>
      </c>
      <c r="AB8" s="495">
        <v>48.555133079847906</v>
      </c>
      <c r="AC8" s="496">
        <v>42.605504587155963</v>
      </c>
      <c r="AD8" s="263">
        <f t="shared" si="4"/>
        <v>-5.9496284926919429</v>
      </c>
    </row>
    <row r="9" spans="2:30" x14ac:dyDescent="0.25">
      <c r="B9" s="359" t="s">
        <v>176</v>
      </c>
      <c r="C9" s="607">
        <v>2349</v>
      </c>
      <c r="D9" s="387">
        <v>26</v>
      </c>
      <c r="E9" s="608">
        <v>1505</v>
      </c>
      <c r="F9" s="386">
        <v>1690</v>
      </c>
      <c r="G9" s="339">
        <f t="shared" si="0"/>
        <v>71.945508727117925</v>
      </c>
      <c r="H9" s="527">
        <v>846</v>
      </c>
      <c r="I9" s="332">
        <f t="shared" si="1"/>
        <v>56.212624584717609</v>
      </c>
      <c r="J9" s="357">
        <v>54</v>
      </c>
      <c r="K9" s="260">
        <f t="shared" si="2"/>
        <v>52.624584717607966</v>
      </c>
      <c r="M9" s="359" t="s">
        <v>176</v>
      </c>
      <c r="N9" s="358">
        <v>2236</v>
      </c>
      <c r="O9" s="268">
        <v>2349</v>
      </c>
      <c r="P9" s="263">
        <v>5.0536672629695829</v>
      </c>
      <c r="Q9" s="609">
        <v>1759</v>
      </c>
      <c r="R9" s="268">
        <v>1690</v>
      </c>
      <c r="S9" s="335">
        <v>-3.922683342808412</v>
      </c>
      <c r="T9" s="270">
        <v>917</v>
      </c>
      <c r="U9" s="268">
        <v>846</v>
      </c>
      <c r="V9" s="263">
        <v>-7.742639040348962</v>
      </c>
      <c r="X9" s="359" t="s">
        <v>176</v>
      </c>
      <c r="Y9" s="495">
        <v>78.667262969588549</v>
      </c>
      <c r="Z9" s="496">
        <v>71.945508727117925</v>
      </c>
      <c r="AA9" s="335">
        <f t="shared" si="3"/>
        <v>-6.7217542424706238</v>
      </c>
      <c r="AB9" s="495">
        <v>65.781922525107603</v>
      </c>
      <c r="AC9" s="496">
        <v>56.212624584717609</v>
      </c>
      <c r="AD9" s="263">
        <f t="shared" si="4"/>
        <v>-9.569297940389994</v>
      </c>
    </row>
    <row r="10" spans="2:30" ht="15.75" thickBot="1" x14ac:dyDescent="0.3">
      <c r="B10" s="373" t="s">
        <v>177</v>
      </c>
      <c r="C10" s="610">
        <v>2925</v>
      </c>
      <c r="D10" s="529">
        <v>36</v>
      </c>
      <c r="E10" s="611">
        <v>2251</v>
      </c>
      <c r="F10" s="528">
        <v>1592</v>
      </c>
      <c r="G10" s="361">
        <f t="shared" si="0"/>
        <v>54.427350427350433</v>
      </c>
      <c r="H10" s="530">
        <v>918</v>
      </c>
      <c r="I10" s="375">
        <f t="shared" si="1"/>
        <v>40.78187472234562</v>
      </c>
      <c r="J10" s="531">
        <v>59</v>
      </c>
      <c r="K10" s="374">
        <f t="shared" si="2"/>
        <v>38.160817414482452</v>
      </c>
      <c r="M10" s="373" t="s">
        <v>177</v>
      </c>
      <c r="N10" s="360">
        <v>3187</v>
      </c>
      <c r="O10" s="441">
        <v>2925</v>
      </c>
      <c r="P10" s="367">
        <v>-8.2208973956699083</v>
      </c>
      <c r="Q10" s="612">
        <v>1934</v>
      </c>
      <c r="R10" s="441">
        <v>1592</v>
      </c>
      <c r="S10" s="541">
        <v>-17.683557394002065</v>
      </c>
      <c r="T10" s="613">
        <v>1369</v>
      </c>
      <c r="U10" s="441">
        <v>918</v>
      </c>
      <c r="V10" s="367">
        <v>-32.943754565376182</v>
      </c>
      <c r="X10" s="373" t="s">
        <v>177</v>
      </c>
      <c r="Y10" s="546">
        <v>60.684028867273298</v>
      </c>
      <c r="Z10" s="547">
        <v>54.427350427350433</v>
      </c>
      <c r="AA10" s="335">
        <f t="shared" si="3"/>
        <v>-6.2566784399228652</v>
      </c>
      <c r="AB10" s="621">
        <v>52.212051868802448</v>
      </c>
      <c r="AC10" s="622">
        <v>40.78187472234562</v>
      </c>
      <c r="AD10" s="341">
        <f t="shared" si="4"/>
        <v>-11.430177146456828</v>
      </c>
    </row>
    <row r="11" spans="2:30" x14ac:dyDescent="0.25">
      <c r="B11" s="353" t="s">
        <v>178</v>
      </c>
      <c r="C11" s="383">
        <v>1026</v>
      </c>
      <c r="D11" s="382">
        <v>63</v>
      </c>
      <c r="E11" s="604">
        <v>438</v>
      </c>
      <c r="F11" s="381">
        <v>803</v>
      </c>
      <c r="G11" s="351">
        <f t="shared" si="0"/>
        <v>78.265107212475641</v>
      </c>
      <c r="H11" s="526">
        <v>215</v>
      </c>
      <c r="I11" s="352">
        <f t="shared" si="1"/>
        <v>49.086757990867582</v>
      </c>
      <c r="J11" s="349">
        <v>24</v>
      </c>
      <c r="K11" s="245">
        <f t="shared" si="2"/>
        <v>43.607305936073061</v>
      </c>
      <c r="M11" s="353" t="s">
        <v>178</v>
      </c>
      <c r="N11" s="350">
        <v>978</v>
      </c>
      <c r="O11" s="439">
        <v>1026</v>
      </c>
      <c r="P11" s="355">
        <v>4.9079754601226995</v>
      </c>
      <c r="Q11" s="605">
        <v>818</v>
      </c>
      <c r="R11" s="439">
        <v>803</v>
      </c>
      <c r="S11" s="539">
        <v>-1.8337408312958416</v>
      </c>
      <c r="T11" s="606">
        <v>194</v>
      </c>
      <c r="U11" s="439">
        <v>215</v>
      </c>
      <c r="V11" s="355">
        <v>10.824742268041248</v>
      </c>
      <c r="X11" s="353" t="s">
        <v>178</v>
      </c>
      <c r="Y11" s="491">
        <v>83.640081799591002</v>
      </c>
      <c r="Z11" s="492">
        <v>78.265107212475641</v>
      </c>
      <c r="AA11" s="539">
        <f t="shared" si="3"/>
        <v>-5.3749745871153607</v>
      </c>
      <c r="AB11" s="491">
        <v>54.802259887005647</v>
      </c>
      <c r="AC11" s="492">
        <v>49.086757990867582</v>
      </c>
      <c r="AD11" s="355">
        <f t="shared" si="4"/>
        <v>-5.7155018961380648</v>
      </c>
    </row>
    <row r="12" spans="2:30" x14ac:dyDescent="0.25">
      <c r="B12" s="359" t="s">
        <v>179</v>
      </c>
      <c r="C12" s="607">
        <v>1179</v>
      </c>
      <c r="D12" s="387">
        <v>37</v>
      </c>
      <c r="E12" s="608">
        <v>452</v>
      </c>
      <c r="F12" s="386">
        <v>1002</v>
      </c>
      <c r="G12" s="339">
        <f t="shared" si="0"/>
        <v>84.987277353689578</v>
      </c>
      <c r="H12" s="527">
        <v>275</v>
      </c>
      <c r="I12" s="332">
        <f t="shared" si="1"/>
        <v>60.840707964601769</v>
      </c>
      <c r="J12" s="357">
        <v>26</v>
      </c>
      <c r="K12" s="260">
        <f t="shared" si="2"/>
        <v>55.088495575221245</v>
      </c>
      <c r="M12" s="359" t="s">
        <v>179</v>
      </c>
      <c r="N12" s="358">
        <v>1139</v>
      </c>
      <c r="O12" s="268">
        <v>1179</v>
      </c>
      <c r="P12" s="263">
        <v>3.5118525021948983</v>
      </c>
      <c r="Q12" s="609">
        <v>902</v>
      </c>
      <c r="R12" s="268">
        <v>1002</v>
      </c>
      <c r="S12" s="335">
        <v>11.08647450110864</v>
      </c>
      <c r="T12" s="270">
        <v>467</v>
      </c>
      <c r="U12" s="268">
        <v>275</v>
      </c>
      <c r="V12" s="263">
        <v>-41.113490364025694</v>
      </c>
      <c r="X12" s="359" t="s">
        <v>179</v>
      </c>
      <c r="Y12" s="495">
        <v>79.192273924495169</v>
      </c>
      <c r="Z12" s="496">
        <v>84.987277353689578</v>
      </c>
      <c r="AA12" s="335">
        <f t="shared" si="3"/>
        <v>5.7950034291944093</v>
      </c>
      <c r="AB12" s="495">
        <v>66.335227272727266</v>
      </c>
      <c r="AC12" s="496">
        <v>60.840707964601769</v>
      </c>
      <c r="AD12" s="263">
        <f t="shared" si="4"/>
        <v>-5.494519308125497</v>
      </c>
    </row>
    <row r="13" spans="2:30" x14ac:dyDescent="0.25">
      <c r="B13" s="359" t="s">
        <v>180</v>
      </c>
      <c r="C13" s="607">
        <v>1563</v>
      </c>
      <c r="D13" s="387">
        <v>33</v>
      </c>
      <c r="E13" s="608">
        <v>679</v>
      </c>
      <c r="F13" s="386">
        <v>1166</v>
      </c>
      <c r="G13" s="339">
        <f t="shared" si="0"/>
        <v>74.600127959053097</v>
      </c>
      <c r="H13" s="527">
        <v>282</v>
      </c>
      <c r="I13" s="332">
        <f t="shared" si="1"/>
        <v>41.531664212076585</v>
      </c>
      <c r="J13" s="357">
        <v>19</v>
      </c>
      <c r="K13" s="260">
        <f t="shared" si="2"/>
        <v>38.733431516936676</v>
      </c>
      <c r="M13" s="359" t="s">
        <v>180</v>
      </c>
      <c r="N13" s="358">
        <v>1644</v>
      </c>
      <c r="O13" s="268">
        <v>1563</v>
      </c>
      <c r="P13" s="263">
        <v>-4.9270072992700733</v>
      </c>
      <c r="Q13" s="609">
        <v>1227</v>
      </c>
      <c r="R13" s="268">
        <v>1166</v>
      </c>
      <c r="S13" s="335">
        <v>-4.9714751426242856</v>
      </c>
      <c r="T13" s="270">
        <v>331</v>
      </c>
      <c r="U13" s="268">
        <v>282</v>
      </c>
      <c r="V13" s="263">
        <v>-14.803625377643499</v>
      </c>
      <c r="X13" s="359" t="s">
        <v>180</v>
      </c>
      <c r="Y13" s="495">
        <v>74.635036496350367</v>
      </c>
      <c r="Z13" s="496">
        <v>74.600127959053097</v>
      </c>
      <c r="AA13" s="335">
        <f t="shared" si="3"/>
        <v>-3.4908537297269504E-2</v>
      </c>
      <c r="AB13" s="495">
        <v>44.251336898395721</v>
      </c>
      <c r="AC13" s="496">
        <v>41.531664212076585</v>
      </c>
      <c r="AD13" s="623">
        <f t="shared" si="4"/>
        <v>-2.7196726863191358</v>
      </c>
    </row>
    <row r="14" spans="2:30" x14ac:dyDescent="0.25">
      <c r="B14" s="359" t="s">
        <v>181</v>
      </c>
      <c r="C14" s="607">
        <v>1159</v>
      </c>
      <c r="D14" s="387">
        <v>13</v>
      </c>
      <c r="E14" s="608">
        <v>670</v>
      </c>
      <c r="F14" s="386">
        <v>803</v>
      </c>
      <c r="G14" s="339">
        <f t="shared" si="0"/>
        <v>69.283865401207933</v>
      </c>
      <c r="H14" s="527">
        <v>314</v>
      </c>
      <c r="I14" s="332">
        <f t="shared" si="1"/>
        <v>46.865671641791046</v>
      </c>
      <c r="J14" s="357">
        <v>27</v>
      </c>
      <c r="K14" s="260">
        <f>IF(H14*E14=0,"",(H14-J14)/E14*100)</f>
        <v>42.835820895522389</v>
      </c>
      <c r="M14" s="359" t="s">
        <v>181</v>
      </c>
      <c r="N14" s="358">
        <v>1233</v>
      </c>
      <c r="O14" s="268">
        <v>1159</v>
      </c>
      <c r="P14" s="263">
        <v>-6.0016220600162171</v>
      </c>
      <c r="Q14" s="609">
        <v>807</v>
      </c>
      <c r="R14" s="268">
        <v>803</v>
      </c>
      <c r="S14" s="335">
        <v>-0.49566294919455345</v>
      </c>
      <c r="T14" s="270">
        <v>368</v>
      </c>
      <c r="U14" s="268">
        <v>314</v>
      </c>
      <c r="V14" s="263">
        <v>-14.673913043478265</v>
      </c>
      <c r="X14" s="359" t="s">
        <v>181</v>
      </c>
      <c r="Y14" s="495">
        <v>65.450121654501217</v>
      </c>
      <c r="Z14" s="496">
        <v>69.283865401207933</v>
      </c>
      <c r="AA14" s="335">
        <f t="shared" si="3"/>
        <v>3.8337437467067161</v>
      </c>
      <c r="AB14" s="495">
        <v>46.347607052896727</v>
      </c>
      <c r="AC14" s="496">
        <v>46.865671641791046</v>
      </c>
      <c r="AD14" s="263">
        <f t="shared" si="4"/>
        <v>0.51806458889431894</v>
      </c>
    </row>
    <row r="15" spans="2:30" x14ac:dyDescent="0.25">
      <c r="B15" s="359" t="s">
        <v>182</v>
      </c>
      <c r="C15" s="607">
        <v>1275</v>
      </c>
      <c r="D15" s="387">
        <v>90</v>
      </c>
      <c r="E15" s="608">
        <v>644</v>
      </c>
      <c r="F15" s="386">
        <v>910</v>
      </c>
      <c r="G15" s="339">
        <f t="shared" si="0"/>
        <v>71.372549019607845</v>
      </c>
      <c r="H15" s="527">
        <v>279</v>
      </c>
      <c r="I15" s="332">
        <f t="shared" si="1"/>
        <v>43.322981366459629</v>
      </c>
      <c r="J15" s="357">
        <v>15</v>
      </c>
      <c r="K15" s="260">
        <f>IF(H15*E15=0,"",(H15-J15)/E15*100)</f>
        <v>40.993788819875775</v>
      </c>
      <c r="M15" s="359" t="s">
        <v>182</v>
      </c>
      <c r="N15" s="358">
        <v>1373</v>
      </c>
      <c r="O15" s="268">
        <v>1275</v>
      </c>
      <c r="P15" s="263">
        <v>-7.1376547705753808</v>
      </c>
      <c r="Q15" s="609">
        <v>998</v>
      </c>
      <c r="R15" s="268">
        <v>910</v>
      </c>
      <c r="S15" s="335">
        <v>-8.817635270541075</v>
      </c>
      <c r="T15" s="270">
        <v>370</v>
      </c>
      <c r="U15" s="268">
        <v>279</v>
      </c>
      <c r="V15" s="263">
        <v>-24.594594594594597</v>
      </c>
      <c r="X15" s="359" t="s">
        <v>182</v>
      </c>
      <c r="Y15" s="495">
        <v>72.687545520757467</v>
      </c>
      <c r="Z15" s="496">
        <v>71.372549019607845</v>
      </c>
      <c r="AA15" s="335">
        <f t="shared" si="3"/>
        <v>-1.3149965011496221</v>
      </c>
      <c r="AB15" s="495">
        <v>49.664429530201346</v>
      </c>
      <c r="AC15" s="496">
        <v>43.322981366459629</v>
      </c>
      <c r="AD15" s="263">
        <f t="shared" si="4"/>
        <v>-6.3414481637417168</v>
      </c>
    </row>
    <row r="16" spans="2:30" ht="15.75" thickBot="1" x14ac:dyDescent="0.3">
      <c r="B16" s="373" t="s">
        <v>183</v>
      </c>
      <c r="C16" s="610">
        <v>2345</v>
      </c>
      <c r="D16" s="529">
        <v>43</v>
      </c>
      <c r="E16" s="611">
        <v>1586</v>
      </c>
      <c r="F16" s="528">
        <v>1339</v>
      </c>
      <c r="G16" s="361">
        <f t="shared" si="0"/>
        <v>57.100213219616201</v>
      </c>
      <c r="H16" s="530">
        <v>580</v>
      </c>
      <c r="I16" s="375">
        <f t="shared" si="1"/>
        <v>36.569987389659516</v>
      </c>
      <c r="J16" s="531">
        <v>66</v>
      </c>
      <c r="K16" s="374">
        <f t="shared" ref="K16:K25" si="5">IF(H16*E16=0,"",(H16-J16)/E16*100)</f>
        <v>32.408575031525849</v>
      </c>
      <c r="M16" s="373" t="s">
        <v>183</v>
      </c>
      <c r="N16" s="360">
        <v>2162</v>
      </c>
      <c r="O16" s="441">
        <v>2345</v>
      </c>
      <c r="P16" s="367">
        <v>8.4643848288621655</v>
      </c>
      <c r="Q16" s="612">
        <v>1273</v>
      </c>
      <c r="R16" s="441">
        <v>1339</v>
      </c>
      <c r="S16" s="541">
        <v>5.184603299293002</v>
      </c>
      <c r="T16" s="613">
        <v>525</v>
      </c>
      <c r="U16" s="441">
        <v>580</v>
      </c>
      <c r="V16" s="367">
        <v>10.476190476190482</v>
      </c>
      <c r="X16" s="373" t="s">
        <v>183</v>
      </c>
      <c r="Y16" s="546">
        <v>58.880666049953746</v>
      </c>
      <c r="Z16" s="547">
        <v>57.100213219616201</v>
      </c>
      <c r="AA16" s="541">
        <f t="shared" si="3"/>
        <v>-1.7804528303375449</v>
      </c>
      <c r="AB16" s="546">
        <v>37.128712871287128</v>
      </c>
      <c r="AC16" s="547">
        <v>36.569987389659516</v>
      </c>
      <c r="AD16" s="624">
        <f t="shared" si="4"/>
        <v>-0.55872548162761149</v>
      </c>
    </row>
    <row r="17" spans="2:30" x14ac:dyDescent="0.25">
      <c r="B17" s="353" t="s">
        <v>184</v>
      </c>
      <c r="C17" s="614">
        <v>1031</v>
      </c>
      <c r="D17" s="385">
        <v>18</v>
      </c>
      <c r="E17" s="615">
        <v>455</v>
      </c>
      <c r="F17" s="384">
        <v>754</v>
      </c>
      <c r="G17" s="351">
        <f t="shared" si="0"/>
        <v>73.132880698351116</v>
      </c>
      <c r="H17" s="526">
        <v>178</v>
      </c>
      <c r="I17" s="352">
        <f t="shared" si="1"/>
        <v>39.120879120879124</v>
      </c>
      <c r="J17" s="349">
        <v>7</v>
      </c>
      <c r="K17" s="245">
        <f t="shared" si="5"/>
        <v>37.582417582417584</v>
      </c>
      <c r="M17" s="372" t="s">
        <v>184</v>
      </c>
      <c r="N17" s="616">
        <v>948</v>
      </c>
      <c r="O17" s="439">
        <v>1031</v>
      </c>
      <c r="P17" s="256">
        <v>8.7552742616033896</v>
      </c>
      <c r="Q17" s="605">
        <v>700</v>
      </c>
      <c r="R17" s="439">
        <v>754</v>
      </c>
      <c r="S17" s="337">
        <v>7.7142857142857224</v>
      </c>
      <c r="T17" s="257">
        <v>203</v>
      </c>
      <c r="U17" s="439">
        <v>178</v>
      </c>
      <c r="V17" s="256">
        <v>-12.315270935960584</v>
      </c>
      <c r="X17" s="372" t="s">
        <v>184</v>
      </c>
      <c r="Y17" s="548">
        <v>73.839662447257382</v>
      </c>
      <c r="Z17" s="549">
        <v>73.132880698351116</v>
      </c>
      <c r="AA17" s="337">
        <f t="shared" si="3"/>
        <v>-0.70678174890626622</v>
      </c>
      <c r="AB17" s="491">
        <v>45.011086474501113</v>
      </c>
      <c r="AC17" s="492">
        <v>39.120879120879124</v>
      </c>
      <c r="AD17" s="263">
        <f t="shared" si="4"/>
        <v>-5.8902073536219888</v>
      </c>
    </row>
    <row r="18" spans="2:30" x14ac:dyDescent="0.25">
      <c r="B18" s="372" t="s">
        <v>185</v>
      </c>
      <c r="C18" s="607">
        <v>1327</v>
      </c>
      <c r="D18" s="387">
        <v>62</v>
      </c>
      <c r="E18" s="608">
        <v>840</v>
      </c>
      <c r="F18" s="386">
        <v>907</v>
      </c>
      <c r="G18" s="380">
        <f t="shared" si="0"/>
        <v>68.349660889223813</v>
      </c>
      <c r="H18" s="527">
        <v>420</v>
      </c>
      <c r="I18" s="333">
        <f t="shared" si="1"/>
        <v>50</v>
      </c>
      <c r="J18" s="357">
        <v>27</v>
      </c>
      <c r="K18" s="260">
        <f t="shared" si="5"/>
        <v>46.785714285714285</v>
      </c>
      <c r="M18" s="359" t="s">
        <v>185</v>
      </c>
      <c r="N18" s="358">
        <v>1311</v>
      </c>
      <c r="O18" s="268">
        <v>1327</v>
      </c>
      <c r="P18" s="263">
        <v>1.2204424103737495</v>
      </c>
      <c r="Q18" s="609">
        <v>923</v>
      </c>
      <c r="R18" s="268">
        <v>907</v>
      </c>
      <c r="S18" s="335">
        <v>-1.7334777898158222</v>
      </c>
      <c r="T18" s="270">
        <v>425</v>
      </c>
      <c r="U18" s="268">
        <v>420</v>
      </c>
      <c r="V18" s="263">
        <v>-1.1764705882352899</v>
      </c>
      <c r="X18" s="359" t="s">
        <v>185</v>
      </c>
      <c r="Y18" s="495">
        <v>70.404271548436299</v>
      </c>
      <c r="Z18" s="496">
        <v>68.349660889223813</v>
      </c>
      <c r="AA18" s="335">
        <f t="shared" si="3"/>
        <v>-2.0546106592124858</v>
      </c>
      <c r="AB18" s="495">
        <v>52.275522755227556</v>
      </c>
      <c r="AC18" s="496">
        <v>50</v>
      </c>
      <c r="AD18" s="263">
        <f t="shared" si="4"/>
        <v>-2.2755227552275556</v>
      </c>
    </row>
    <row r="19" spans="2:30" x14ac:dyDescent="0.25">
      <c r="B19" s="359" t="s">
        <v>186</v>
      </c>
      <c r="C19" s="607">
        <v>1158</v>
      </c>
      <c r="D19" s="387">
        <v>8</v>
      </c>
      <c r="E19" s="608">
        <v>716</v>
      </c>
      <c r="F19" s="386">
        <v>958</v>
      </c>
      <c r="G19" s="339">
        <f t="shared" si="0"/>
        <v>82.72884283246978</v>
      </c>
      <c r="H19" s="527">
        <v>516</v>
      </c>
      <c r="I19" s="332">
        <f t="shared" si="1"/>
        <v>72.067039106145245</v>
      </c>
      <c r="J19" s="357">
        <v>12</v>
      </c>
      <c r="K19" s="260">
        <f t="shared" si="5"/>
        <v>70.391061452513966</v>
      </c>
      <c r="M19" s="359" t="s">
        <v>186</v>
      </c>
      <c r="N19" s="358">
        <v>936</v>
      </c>
      <c r="O19" s="268">
        <v>1158</v>
      </c>
      <c r="P19" s="263">
        <v>23.71794871794873</v>
      </c>
      <c r="Q19" s="609">
        <v>783</v>
      </c>
      <c r="R19" s="268">
        <v>958</v>
      </c>
      <c r="S19" s="335">
        <v>22.349936143039599</v>
      </c>
      <c r="T19" s="270">
        <v>434</v>
      </c>
      <c r="U19" s="268">
        <v>516</v>
      </c>
      <c r="V19" s="263">
        <v>18.894009216589865</v>
      </c>
      <c r="X19" s="359" t="s">
        <v>186</v>
      </c>
      <c r="Y19" s="495">
        <v>83.65384615384616</v>
      </c>
      <c r="Z19" s="496">
        <v>82.72884283246978</v>
      </c>
      <c r="AA19" s="335">
        <f t="shared" si="3"/>
        <v>-0.92500332137637997</v>
      </c>
      <c r="AB19" s="495">
        <v>73.935264054514477</v>
      </c>
      <c r="AC19" s="496">
        <v>72.067039106145245</v>
      </c>
      <c r="AD19" s="263">
        <f t="shared" si="4"/>
        <v>-1.8682249483692317</v>
      </c>
    </row>
    <row r="20" spans="2:30" x14ac:dyDescent="0.25">
      <c r="B20" s="435" t="s">
        <v>187</v>
      </c>
      <c r="C20" s="607">
        <v>871</v>
      </c>
      <c r="D20" s="387">
        <v>24</v>
      </c>
      <c r="E20" s="608">
        <v>326</v>
      </c>
      <c r="F20" s="386">
        <v>672</v>
      </c>
      <c r="G20" s="339">
        <f t="shared" si="0"/>
        <v>77.152698048220429</v>
      </c>
      <c r="H20" s="527">
        <v>127</v>
      </c>
      <c r="I20" s="332">
        <f t="shared" si="1"/>
        <v>38.95705521472393</v>
      </c>
      <c r="J20" s="357">
        <v>11</v>
      </c>
      <c r="K20" s="260">
        <f t="shared" si="5"/>
        <v>35.582822085889568</v>
      </c>
      <c r="M20" s="359" t="s">
        <v>187</v>
      </c>
      <c r="N20" s="358">
        <v>803</v>
      </c>
      <c r="O20" s="268">
        <v>871</v>
      </c>
      <c r="P20" s="263">
        <v>8.468244084682425</v>
      </c>
      <c r="Q20" s="609">
        <v>642</v>
      </c>
      <c r="R20" s="268">
        <v>672</v>
      </c>
      <c r="S20" s="335">
        <v>4.6728971962616725</v>
      </c>
      <c r="T20" s="270">
        <v>143</v>
      </c>
      <c r="U20" s="268">
        <v>127</v>
      </c>
      <c r="V20" s="263">
        <v>-11.188811188811187</v>
      </c>
      <c r="X20" s="359" t="s">
        <v>187</v>
      </c>
      <c r="Y20" s="495">
        <v>79.950186799501864</v>
      </c>
      <c r="Z20" s="496">
        <v>77.152698048220429</v>
      </c>
      <c r="AA20" s="335">
        <f t="shared" si="3"/>
        <v>-2.7974887512814348</v>
      </c>
      <c r="AB20" s="495">
        <v>47.039473684210527</v>
      </c>
      <c r="AC20" s="496">
        <v>38.95705521472393</v>
      </c>
      <c r="AD20" s="263">
        <f t="shared" si="4"/>
        <v>-8.0824184694865977</v>
      </c>
    </row>
    <row r="21" spans="2:30" x14ac:dyDescent="0.25">
      <c r="B21" s="359" t="s">
        <v>188</v>
      </c>
      <c r="C21" s="607">
        <v>823</v>
      </c>
      <c r="D21" s="387">
        <v>6</v>
      </c>
      <c r="E21" s="608">
        <v>705</v>
      </c>
      <c r="F21" s="386">
        <v>522</v>
      </c>
      <c r="G21" s="339">
        <f t="shared" si="0"/>
        <v>63.42648845686513</v>
      </c>
      <c r="H21" s="527">
        <v>404</v>
      </c>
      <c r="I21" s="332">
        <f t="shared" si="1"/>
        <v>57.304964539007095</v>
      </c>
      <c r="J21" s="357">
        <v>9</v>
      </c>
      <c r="K21" s="260">
        <f t="shared" si="5"/>
        <v>56.028368794326241</v>
      </c>
      <c r="M21" s="359" t="s">
        <v>188</v>
      </c>
      <c r="N21" s="358">
        <v>667</v>
      </c>
      <c r="O21" s="268">
        <v>823</v>
      </c>
      <c r="P21" s="263">
        <v>23.388305847076452</v>
      </c>
      <c r="Q21" s="609">
        <v>435</v>
      </c>
      <c r="R21" s="268">
        <v>522</v>
      </c>
      <c r="S21" s="335">
        <v>20</v>
      </c>
      <c r="T21" s="270">
        <v>343</v>
      </c>
      <c r="U21" s="268">
        <v>404</v>
      </c>
      <c r="V21" s="263">
        <v>17.78425655976676</v>
      </c>
      <c r="X21" s="359" t="s">
        <v>188</v>
      </c>
      <c r="Y21" s="495">
        <v>65.217391304347828</v>
      </c>
      <c r="Z21" s="496">
        <v>63.42648845686513</v>
      </c>
      <c r="AA21" s="335">
        <f t="shared" si="3"/>
        <v>-1.7909028474826982</v>
      </c>
      <c r="AB21" s="495">
        <v>59.652173913043484</v>
      </c>
      <c r="AC21" s="496">
        <v>57.304964539007095</v>
      </c>
      <c r="AD21" s="263">
        <f t="shared" si="4"/>
        <v>-2.3472093740363889</v>
      </c>
    </row>
    <row r="22" spans="2:30" x14ac:dyDescent="0.25">
      <c r="B22" s="359" t="s">
        <v>189</v>
      </c>
      <c r="C22" s="607">
        <v>1062</v>
      </c>
      <c r="D22" s="387">
        <v>16</v>
      </c>
      <c r="E22" s="608">
        <v>644</v>
      </c>
      <c r="F22" s="386">
        <v>663</v>
      </c>
      <c r="G22" s="339">
        <f t="shared" si="0"/>
        <v>62.429378531073439</v>
      </c>
      <c r="H22" s="527">
        <v>245</v>
      </c>
      <c r="I22" s="332">
        <f t="shared" si="1"/>
        <v>38.04347826086957</v>
      </c>
      <c r="J22" s="357">
        <v>20</v>
      </c>
      <c r="K22" s="260">
        <f t="shared" si="5"/>
        <v>34.937888198757769</v>
      </c>
      <c r="M22" s="359" t="s">
        <v>189</v>
      </c>
      <c r="N22" s="358">
        <v>957</v>
      </c>
      <c r="O22" s="268">
        <v>1062</v>
      </c>
      <c r="P22" s="263">
        <v>10.971786833855802</v>
      </c>
      <c r="Q22" s="609">
        <v>603</v>
      </c>
      <c r="R22" s="268">
        <v>663</v>
      </c>
      <c r="S22" s="335">
        <v>9.9502487562189117</v>
      </c>
      <c r="T22" s="270">
        <v>182</v>
      </c>
      <c r="U22" s="268">
        <v>245</v>
      </c>
      <c r="V22" s="263">
        <v>34.615384615384613</v>
      </c>
      <c r="X22" s="359" t="s">
        <v>189</v>
      </c>
      <c r="Y22" s="495">
        <v>63.009404388714728</v>
      </c>
      <c r="Z22" s="496">
        <v>62.429378531073439</v>
      </c>
      <c r="AA22" s="620">
        <f t="shared" si="3"/>
        <v>-0.58002585764128867</v>
      </c>
      <c r="AB22" s="495">
        <v>33.955223880597011</v>
      </c>
      <c r="AC22" s="496">
        <v>38.04347826086957</v>
      </c>
      <c r="AD22" s="623">
        <f t="shared" si="4"/>
        <v>4.0882543802725593</v>
      </c>
    </row>
    <row r="23" spans="2:30" x14ac:dyDescent="0.25">
      <c r="B23" s="359" t="s">
        <v>190</v>
      </c>
      <c r="C23" s="607">
        <v>591</v>
      </c>
      <c r="D23" s="387">
        <v>9</v>
      </c>
      <c r="E23" s="608">
        <v>257</v>
      </c>
      <c r="F23" s="386">
        <v>509</v>
      </c>
      <c r="G23" s="339">
        <f t="shared" si="0"/>
        <v>86.125211505922167</v>
      </c>
      <c r="H23" s="527">
        <v>175</v>
      </c>
      <c r="I23" s="332">
        <f t="shared" si="1"/>
        <v>68.093385214007782</v>
      </c>
      <c r="J23" s="357">
        <v>12</v>
      </c>
      <c r="K23" s="260">
        <f t="shared" si="5"/>
        <v>63.424124513618672</v>
      </c>
      <c r="M23" s="359" t="s">
        <v>190</v>
      </c>
      <c r="N23" s="358">
        <v>604</v>
      </c>
      <c r="O23" s="268">
        <v>591</v>
      </c>
      <c r="P23" s="263">
        <v>-2.1523178807947119</v>
      </c>
      <c r="Q23" s="609">
        <v>538</v>
      </c>
      <c r="R23" s="268">
        <v>509</v>
      </c>
      <c r="S23" s="335">
        <v>-5.3903345724907012</v>
      </c>
      <c r="T23" s="270">
        <v>170</v>
      </c>
      <c r="U23" s="268">
        <v>175</v>
      </c>
      <c r="V23" s="263">
        <v>2.941176470588232</v>
      </c>
      <c r="X23" s="359" t="s">
        <v>190</v>
      </c>
      <c r="Y23" s="495">
        <v>89.072847682119203</v>
      </c>
      <c r="Z23" s="496">
        <v>86.125211505922167</v>
      </c>
      <c r="AA23" s="620">
        <f t="shared" si="3"/>
        <v>-2.9476361761970367</v>
      </c>
      <c r="AB23" s="495">
        <v>72.033898305084747</v>
      </c>
      <c r="AC23" s="496">
        <v>68.093385214007782</v>
      </c>
      <c r="AD23" s="263">
        <f t="shared" si="4"/>
        <v>-3.9405130910769657</v>
      </c>
    </row>
    <row r="24" spans="2:30" x14ac:dyDescent="0.25">
      <c r="B24" s="359" t="s">
        <v>191</v>
      </c>
      <c r="C24" s="607">
        <v>1553</v>
      </c>
      <c r="D24" s="387">
        <v>9</v>
      </c>
      <c r="E24" s="608">
        <v>1052</v>
      </c>
      <c r="F24" s="386">
        <v>1181</v>
      </c>
      <c r="G24" s="339">
        <f t="shared" si="0"/>
        <v>76.0463618802318</v>
      </c>
      <c r="H24" s="527">
        <v>680</v>
      </c>
      <c r="I24" s="332">
        <f t="shared" si="1"/>
        <v>64.638783269961976</v>
      </c>
      <c r="J24" s="357">
        <v>12</v>
      </c>
      <c r="K24" s="260">
        <f t="shared" si="5"/>
        <v>63.49809885931559</v>
      </c>
      <c r="M24" s="359" t="s">
        <v>191</v>
      </c>
      <c r="N24" s="358">
        <v>1383</v>
      </c>
      <c r="O24" s="268">
        <v>1553</v>
      </c>
      <c r="P24" s="263">
        <v>12.292118582791048</v>
      </c>
      <c r="Q24" s="609">
        <v>1030</v>
      </c>
      <c r="R24" s="268">
        <v>1181</v>
      </c>
      <c r="S24" s="335">
        <v>14.660194174757279</v>
      </c>
      <c r="T24" s="270">
        <v>495</v>
      </c>
      <c r="U24" s="268">
        <v>680</v>
      </c>
      <c r="V24" s="263">
        <v>37.373737373737356</v>
      </c>
      <c r="X24" s="359" t="s">
        <v>191</v>
      </c>
      <c r="Y24" s="495">
        <v>74.47577729573392</v>
      </c>
      <c r="Z24" s="496">
        <v>76.0463618802318</v>
      </c>
      <c r="AA24" s="335">
        <f t="shared" si="3"/>
        <v>1.5705845844978796</v>
      </c>
      <c r="AB24" s="495">
        <v>58.372641509433961</v>
      </c>
      <c r="AC24" s="496">
        <v>64.638783269961976</v>
      </c>
      <c r="AD24" s="263">
        <f t="shared" si="4"/>
        <v>6.266141760528015</v>
      </c>
    </row>
    <row r="25" spans="2:30" ht="15.75" thickBot="1" x14ac:dyDescent="0.3">
      <c r="B25" s="359" t="s">
        <v>192</v>
      </c>
      <c r="C25" s="610">
        <v>757</v>
      </c>
      <c r="D25" s="529">
        <v>18</v>
      </c>
      <c r="E25" s="611">
        <v>324</v>
      </c>
      <c r="F25" s="528">
        <v>609</v>
      </c>
      <c r="G25" s="339">
        <f t="shared" si="0"/>
        <v>80.449141347424046</v>
      </c>
      <c r="H25" s="530">
        <v>176</v>
      </c>
      <c r="I25" s="340">
        <f t="shared" si="1"/>
        <v>54.320987654320987</v>
      </c>
      <c r="J25" s="531">
        <v>6</v>
      </c>
      <c r="K25" s="370">
        <f t="shared" si="5"/>
        <v>52.469135802469133</v>
      </c>
      <c r="M25" s="359" t="s">
        <v>192</v>
      </c>
      <c r="N25" s="437">
        <v>828</v>
      </c>
      <c r="O25" s="441">
        <v>757</v>
      </c>
      <c r="P25" s="293">
        <v>-8.5748792270531453</v>
      </c>
      <c r="Q25" s="612">
        <v>708</v>
      </c>
      <c r="R25" s="441">
        <v>609</v>
      </c>
      <c r="S25" s="542">
        <v>-13.983050847457619</v>
      </c>
      <c r="T25" s="617">
        <v>165</v>
      </c>
      <c r="U25" s="441">
        <v>176</v>
      </c>
      <c r="V25" s="293">
        <v>6.6666666666666714</v>
      </c>
      <c r="X25" s="373" t="s">
        <v>192</v>
      </c>
      <c r="Y25" s="514">
        <v>85.507246376811594</v>
      </c>
      <c r="Z25" s="625">
        <v>80.449141347424046</v>
      </c>
      <c r="AA25" s="335">
        <f t="shared" si="3"/>
        <v>-5.0581050293875478</v>
      </c>
      <c r="AB25" s="514">
        <v>57.894736842105267</v>
      </c>
      <c r="AC25" s="625">
        <v>54.320987654320987</v>
      </c>
      <c r="AD25" s="331">
        <f t="shared" si="4"/>
        <v>-3.57374918778428</v>
      </c>
    </row>
    <row r="26" spans="2:30" ht="15.75" thickBot="1" x14ac:dyDescent="0.3">
      <c r="B26" s="283" t="s">
        <v>14</v>
      </c>
      <c r="C26" s="532">
        <f>SUM(C6:C25)</f>
        <v>42295</v>
      </c>
      <c r="D26" s="532">
        <f>SUM(D6:D25)</f>
        <v>805</v>
      </c>
      <c r="E26" s="532">
        <f>SUM(E6:E25)</f>
        <v>27414</v>
      </c>
      <c r="F26" s="533">
        <f>SUM(F6:F25)</f>
        <v>27592</v>
      </c>
      <c r="G26" s="534">
        <f t="shared" si="0"/>
        <v>65.237025653150496</v>
      </c>
      <c r="H26" s="532">
        <f>SUM(H6:H25)</f>
        <v>12711</v>
      </c>
      <c r="I26" s="535">
        <f t="shared" si="1"/>
        <v>46.366819873057565</v>
      </c>
      <c r="J26" s="532">
        <f>SUM(J6:J25)</f>
        <v>1115</v>
      </c>
      <c r="K26" s="536">
        <f>(H26-J26)/E26*100</f>
        <v>42.299554971912166</v>
      </c>
      <c r="M26" s="368" t="s">
        <v>14</v>
      </c>
      <c r="N26" s="618">
        <v>41872</v>
      </c>
      <c r="O26" s="345">
        <v>42295</v>
      </c>
      <c r="P26" s="543">
        <v>1.010221627818126</v>
      </c>
      <c r="Q26" s="618">
        <v>27825</v>
      </c>
      <c r="R26" s="345">
        <v>27592</v>
      </c>
      <c r="S26" s="543">
        <v>-0.83737646001796406</v>
      </c>
      <c r="T26" s="618">
        <v>13308</v>
      </c>
      <c r="U26" s="345">
        <v>12711</v>
      </c>
      <c r="V26" s="305">
        <v>-4.4860234445446423</v>
      </c>
      <c r="X26" s="283" t="s">
        <v>14</v>
      </c>
      <c r="Y26" s="550">
        <v>66.452521971723343</v>
      </c>
      <c r="Z26" s="545">
        <v>65.237025653150496</v>
      </c>
      <c r="AA26" s="363">
        <f t="shared" si="3"/>
        <v>-1.2154963185728462</v>
      </c>
      <c r="AB26" s="550">
        <v>48.649241454944253</v>
      </c>
      <c r="AC26" s="545">
        <v>46.366819873057565</v>
      </c>
      <c r="AD26" s="626">
        <f t="shared" si="4"/>
        <v>-2.2824215818866875</v>
      </c>
    </row>
    <row r="28" spans="2:30" x14ac:dyDescent="0.25">
      <c r="X28" s="431" t="s">
        <v>213</v>
      </c>
    </row>
    <row r="29" spans="2:30" ht="15.75" thickBot="1" x14ac:dyDescent="0.3">
      <c r="X29" s="431"/>
    </row>
    <row r="30" spans="2:30" ht="15.75" customHeight="1" thickTop="1" x14ac:dyDescent="0.25">
      <c r="X30" s="7204" t="s">
        <v>199</v>
      </c>
      <c r="Y30" s="627"/>
      <c r="Z30" s="444" t="s">
        <v>114</v>
      </c>
      <c r="AA30" s="628"/>
      <c r="AB30" s="7206" t="s">
        <v>166</v>
      </c>
      <c r="AC30" s="7208" t="s">
        <v>167</v>
      </c>
    </row>
    <row r="31" spans="2:30" ht="15.75" thickBot="1" x14ac:dyDescent="0.3">
      <c r="X31" s="7205"/>
      <c r="Y31" s="168" t="s">
        <v>119</v>
      </c>
      <c r="Z31" s="169" t="s">
        <v>120</v>
      </c>
      <c r="AA31" s="170" t="s">
        <v>121</v>
      </c>
      <c r="AB31" s="7238"/>
      <c r="AC31" s="7239"/>
    </row>
    <row r="32" spans="2:30" ht="15.75" thickBot="1" x14ac:dyDescent="0.3">
      <c r="X32" s="554" t="s">
        <v>200</v>
      </c>
      <c r="Y32" s="401">
        <v>27.16633171769713</v>
      </c>
      <c r="Z32" s="466">
        <v>25.341614906832298</v>
      </c>
      <c r="AA32" s="289">
        <v>31.432844531990956</v>
      </c>
      <c r="AB32" s="468">
        <v>23.644534647723976</v>
      </c>
      <c r="AC32" s="629">
        <v>28.723153174415859</v>
      </c>
    </row>
    <row r="33" spans="24:29" x14ac:dyDescent="0.25">
      <c r="X33" s="556" t="s">
        <v>174</v>
      </c>
      <c r="Y33" s="557">
        <v>9.8782361981321678</v>
      </c>
      <c r="Z33" s="558">
        <v>6.4596273291925463</v>
      </c>
      <c r="AA33" s="365">
        <v>9.2215656234040999</v>
      </c>
      <c r="AB33" s="560">
        <v>10.579153377790664</v>
      </c>
      <c r="AC33" s="630">
        <v>9.9834788765636056</v>
      </c>
    </row>
    <row r="34" spans="24:29" x14ac:dyDescent="0.25">
      <c r="X34" s="561" t="s">
        <v>175</v>
      </c>
      <c r="Y34" s="562">
        <v>8.5896678094337382</v>
      </c>
      <c r="Z34" s="563">
        <v>4.7204968944099379</v>
      </c>
      <c r="AA34" s="260">
        <v>9.9401765521266512</v>
      </c>
      <c r="AB34" s="565">
        <v>7.4985503044360691</v>
      </c>
      <c r="AC34" s="631">
        <v>9.1338210998347886</v>
      </c>
    </row>
    <row r="35" spans="24:29" x14ac:dyDescent="0.25">
      <c r="X35" s="561" t="s">
        <v>176</v>
      </c>
      <c r="Y35" s="562">
        <v>5.5538479725735908</v>
      </c>
      <c r="Z35" s="563">
        <v>3.2298136645962732</v>
      </c>
      <c r="AA35" s="260">
        <v>5.4898956737433426</v>
      </c>
      <c r="AB35" s="565">
        <v>6.1249637576109013</v>
      </c>
      <c r="AC35" s="631">
        <v>6.655652584375737</v>
      </c>
    </row>
    <row r="36" spans="24:29" ht="15.75" thickBot="1" x14ac:dyDescent="0.3">
      <c r="X36" s="566" t="s">
        <v>177</v>
      </c>
      <c r="Y36" s="567">
        <v>6.9157110769594521</v>
      </c>
      <c r="Z36" s="568">
        <v>4.4720496894409942</v>
      </c>
      <c r="AA36" s="374">
        <v>8.2111329977383818</v>
      </c>
      <c r="AB36" s="570">
        <v>5.7697883444476661</v>
      </c>
      <c r="AC36" s="632">
        <v>7.2220911021949501</v>
      </c>
    </row>
    <row r="37" spans="24:29" ht="15.75" thickBot="1" x14ac:dyDescent="0.3">
      <c r="X37" s="571" t="s">
        <v>201</v>
      </c>
      <c r="Y37" s="572">
        <v>30.937463057098945</v>
      </c>
      <c r="Z37" s="579">
        <v>18.881987577639752</v>
      </c>
      <c r="AA37" s="371">
        <v>32.86277084701247</v>
      </c>
      <c r="AB37" s="574">
        <v>29.972455784285302</v>
      </c>
      <c r="AC37" s="633">
        <v>32.995043662969081</v>
      </c>
    </row>
    <row r="38" spans="24:29" x14ac:dyDescent="0.25">
      <c r="X38" s="556" t="s">
        <v>178</v>
      </c>
      <c r="Y38" s="559">
        <v>2.4258186546873151</v>
      </c>
      <c r="Z38" s="558">
        <v>7.8260869565217401</v>
      </c>
      <c r="AA38" s="634">
        <v>1.5977237907638431</v>
      </c>
      <c r="AB38" s="557">
        <v>2.9102638445926354</v>
      </c>
      <c r="AC38" s="630">
        <v>1.6914483518212571</v>
      </c>
    </row>
    <row r="39" spans="24:29" x14ac:dyDescent="0.25">
      <c r="X39" s="575" t="s">
        <v>179</v>
      </c>
      <c r="Y39" s="576">
        <v>2.7875635417898099</v>
      </c>
      <c r="Z39" s="635">
        <v>4.5962732919254661</v>
      </c>
      <c r="AA39" s="245">
        <v>1.6487925877288978</v>
      </c>
      <c r="AB39" s="578">
        <v>3.6314873876485936</v>
      </c>
      <c r="AC39" s="636">
        <v>2.1634804500039335</v>
      </c>
    </row>
    <row r="40" spans="24:29" x14ac:dyDescent="0.25">
      <c r="X40" s="561" t="s">
        <v>180</v>
      </c>
      <c r="Y40" s="562">
        <v>3.6954722780470504</v>
      </c>
      <c r="Z40" s="563">
        <v>4.0993788819875778</v>
      </c>
      <c r="AA40" s="260">
        <v>2.4768366528051358</v>
      </c>
      <c r="AB40" s="565">
        <v>4.2258625688605393</v>
      </c>
      <c r="AC40" s="631">
        <v>2.2185508614585792</v>
      </c>
    </row>
    <row r="41" spans="24:29" x14ac:dyDescent="0.25">
      <c r="X41" s="561" t="s">
        <v>181</v>
      </c>
      <c r="Y41" s="562">
        <v>2.7402766284430782</v>
      </c>
      <c r="Z41" s="563">
        <v>1.6149068322981366</v>
      </c>
      <c r="AA41" s="260">
        <v>2.4440067118990294</v>
      </c>
      <c r="AB41" s="565">
        <v>2.9102638445926354</v>
      </c>
      <c r="AC41" s="631">
        <v>2.4703013138226733</v>
      </c>
    </row>
    <row r="42" spans="24:29" x14ac:dyDescent="0.25">
      <c r="X42" s="561" t="s">
        <v>182</v>
      </c>
      <c r="Y42" s="562">
        <v>3.0145407258541197</v>
      </c>
      <c r="Z42" s="563">
        <v>11.180124223602485</v>
      </c>
      <c r="AA42" s="260">
        <v>2.3491646603925003</v>
      </c>
      <c r="AB42" s="565">
        <v>3.2980574079443317</v>
      </c>
      <c r="AC42" s="631">
        <v>2.1949492565494455</v>
      </c>
    </row>
    <row r="43" spans="24:29" ht="15.75" thickBot="1" x14ac:dyDescent="0.3">
      <c r="X43" s="566" t="s">
        <v>183</v>
      </c>
      <c r="Y43" s="567">
        <v>5.5443905899042436</v>
      </c>
      <c r="Z43" s="568">
        <v>5.341614906832298</v>
      </c>
      <c r="AA43" s="374">
        <v>5.7853651418982999</v>
      </c>
      <c r="AB43" s="570">
        <v>4.8528559002609457</v>
      </c>
      <c r="AC43" s="632">
        <v>4.5629769490992054</v>
      </c>
    </row>
    <row r="44" spans="24:29" ht="15.75" thickBot="1" x14ac:dyDescent="0.3">
      <c r="X44" s="571" t="s">
        <v>202</v>
      </c>
      <c r="Y44" s="572">
        <v>20.208062418725618</v>
      </c>
      <c r="Z44" s="579">
        <v>34.658385093167702</v>
      </c>
      <c r="AA44" s="371">
        <v>16.301889545487708</v>
      </c>
      <c r="AB44" s="574">
        <v>21.828790953899681</v>
      </c>
      <c r="AC44" s="633">
        <v>15.301707182755095</v>
      </c>
    </row>
    <row r="45" spans="24:29" x14ac:dyDescent="0.25">
      <c r="X45" s="556" t="s">
        <v>184</v>
      </c>
      <c r="Y45" s="557">
        <v>2.4376403830239983</v>
      </c>
      <c r="Z45" s="558">
        <v>2.2360248447204971</v>
      </c>
      <c r="AA45" s="365">
        <v>1.6597359013642665</v>
      </c>
      <c r="AB45" s="560">
        <v>2.7326761380110178</v>
      </c>
      <c r="AC45" s="630">
        <v>1.4003618912752733</v>
      </c>
    </row>
    <row r="46" spans="24:29" x14ac:dyDescent="0.25">
      <c r="X46" s="575" t="s">
        <v>185</v>
      </c>
      <c r="Y46" s="576">
        <v>3.1374867005556211</v>
      </c>
      <c r="Z46" s="635">
        <v>7.7018633540372665</v>
      </c>
      <c r="AA46" s="245">
        <v>3.0641278179032612</v>
      </c>
      <c r="AB46" s="578">
        <v>3.2871846912148452</v>
      </c>
      <c r="AC46" s="636">
        <v>3.3042246872787349</v>
      </c>
    </row>
    <row r="47" spans="24:29" x14ac:dyDescent="0.25">
      <c r="X47" s="561" t="s">
        <v>186</v>
      </c>
      <c r="Y47" s="562">
        <v>2.7379122827757416</v>
      </c>
      <c r="Z47" s="563">
        <v>0.99378881987577639</v>
      </c>
      <c r="AA47" s="260">
        <v>2.6118041876413511</v>
      </c>
      <c r="AB47" s="565">
        <v>3.4720208756161206</v>
      </c>
      <c r="AC47" s="631">
        <v>4.0594760443710172</v>
      </c>
    </row>
    <row r="48" spans="24:29" x14ac:dyDescent="0.25">
      <c r="X48" s="561" t="s">
        <v>187</v>
      </c>
      <c r="Y48" s="562">
        <v>2.059345076250148</v>
      </c>
      <c r="Z48" s="563">
        <v>2.981366459627329</v>
      </c>
      <c r="AA48" s="260">
        <v>1.1891734150434086</v>
      </c>
      <c r="AB48" s="565">
        <v>2.4354885474050447</v>
      </c>
      <c r="AC48" s="631">
        <v>0.99913460781999841</v>
      </c>
    </row>
    <row r="49" spans="24:29" x14ac:dyDescent="0.25">
      <c r="X49" s="561" t="s">
        <v>188</v>
      </c>
      <c r="Y49" s="562">
        <v>1.9458564842179928</v>
      </c>
      <c r="Z49" s="563">
        <v>0.74534161490683226</v>
      </c>
      <c r="AA49" s="260">
        <v>2.5716787043116658</v>
      </c>
      <c r="AB49" s="565">
        <v>1.8918527109307046</v>
      </c>
      <c r="AC49" s="631">
        <v>3.1783494610966878</v>
      </c>
    </row>
    <row r="50" spans="24:29" x14ac:dyDescent="0.25">
      <c r="X50" s="561" t="s">
        <v>189</v>
      </c>
      <c r="Y50" s="562">
        <v>2.5109350987114318</v>
      </c>
      <c r="Z50" s="563">
        <v>1.9875776397515528</v>
      </c>
      <c r="AA50" s="260">
        <v>2.3491646603925003</v>
      </c>
      <c r="AB50" s="565">
        <v>2.4028703972165846</v>
      </c>
      <c r="AC50" s="631">
        <v>1.9274644009125954</v>
      </c>
    </row>
    <row r="51" spans="24:29" x14ac:dyDescent="0.25">
      <c r="X51" s="561" t="s">
        <v>190</v>
      </c>
      <c r="Y51" s="562">
        <v>1.3973282893959096</v>
      </c>
      <c r="Z51" s="563">
        <v>1.1180124223602486</v>
      </c>
      <c r="AA51" s="260">
        <v>0.9374772014299263</v>
      </c>
      <c r="AB51" s="565">
        <v>1.8447376051029283</v>
      </c>
      <c r="AC51" s="631">
        <v>1.3767602863661397</v>
      </c>
    </row>
    <row r="52" spans="24:29" x14ac:dyDescent="0.25">
      <c r="X52" s="561" t="s">
        <v>191</v>
      </c>
      <c r="Y52" s="562">
        <v>3.6718288213736852</v>
      </c>
      <c r="Z52" s="563">
        <v>1.1180124223602486</v>
      </c>
      <c r="AA52" s="260">
        <v>3.8374553148026553</v>
      </c>
      <c r="AB52" s="565">
        <v>4.2802261525079732</v>
      </c>
      <c r="AC52" s="631">
        <v>5.3496971127369992</v>
      </c>
    </row>
    <row r="53" spans="24:29" ht="15.75" thickBot="1" x14ac:dyDescent="0.3">
      <c r="X53" s="580" t="s">
        <v>192</v>
      </c>
      <c r="Y53" s="581">
        <v>1.7898096701737796</v>
      </c>
      <c r="Z53" s="637">
        <v>2.2360248447204971</v>
      </c>
      <c r="AA53" s="370">
        <v>1.1818778726198294</v>
      </c>
      <c r="AB53" s="583">
        <v>2.2071614960858219</v>
      </c>
      <c r="AC53" s="638">
        <v>1.3846274880025176</v>
      </c>
    </row>
    <row r="54" spans="24:29" ht="15.75" thickBot="1" x14ac:dyDescent="0.3">
      <c r="X54" s="554" t="s">
        <v>203</v>
      </c>
      <c r="Y54" s="584">
        <v>21.688142806478307</v>
      </c>
      <c r="Z54" s="585">
        <v>21.118012422360248</v>
      </c>
      <c r="AA54" s="536">
        <v>19.402495075508863</v>
      </c>
      <c r="AB54" s="587">
        <v>24.554218614091042</v>
      </c>
      <c r="AC54" s="639">
        <v>22.980095979859964</v>
      </c>
    </row>
    <row r="55" spans="24:29" ht="15.75" thickBot="1" x14ac:dyDescent="0.3">
      <c r="X55" s="588" t="s">
        <v>140</v>
      </c>
      <c r="Y55" s="640">
        <v>100</v>
      </c>
      <c r="Z55" s="641">
        <v>100</v>
      </c>
      <c r="AA55" s="642">
        <v>100</v>
      </c>
      <c r="AB55" s="643">
        <v>100</v>
      </c>
      <c r="AC55" s="644">
        <v>100</v>
      </c>
    </row>
    <row r="56" spans="24:29" ht="15.75" thickTop="1" x14ac:dyDescent="0.25"/>
  </sheetData>
  <mergeCells count="13">
    <mergeCell ref="N4:P4"/>
    <mergeCell ref="B4:B5"/>
    <mergeCell ref="C4:E4"/>
    <mergeCell ref="F4:G4"/>
    <mergeCell ref="H4:K4"/>
    <mergeCell ref="M4:M5"/>
    <mergeCell ref="Q4:S4"/>
    <mergeCell ref="T4:V4"/>
    <mergeCell ref="X4:X5"/>
    <mergeCell ref="AB4:AD4"/>
    <mergeCell ref="X30:X31"/>
    <mergeCell ref="AB30:AB31"/>
    <mergeCell ref="AC30:AC3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88</vt:i4>
      </vt:variant>
      <vt:variant>
        <vt:lpstr>Imenovani rasponi</vt:lpstr>
      </vt:variant>
      <vt:variant>
        <vt:i4>17</vt:i4>
      </vt:variant>
    </vt:vector>
  </HeadingPairs>
  <TitlesOfParts>
    <vt:vector size="105" baseType="lpstr">
      <vt:lpstr>UVOD</vt:lpstr>
      <vt:lpstr>KRATKI PREGLED KRIMINALITETA</vt:lpstr>
      <vt:lpstr>1_opci_pregled javne sigurnosti</vt:lpstr>
      <vt:lpstr>1_Kretanje pojava i dogadjaja_</vt:lpstr>
      <vt:lpstr>2_Kriminalitet_2_1</vt:lpstr>
      <vt:lpstr>2_Kriminalitet_2_2_</vt:lpstr>
      <vt:lpstr>2_Kriminalitet_2_2</vt:lpstr>
      <vt:lpstr>2_Kriminalitet_2_3</vt:lpstr>
      <vt:lpstr>2_Kriminalitet_2_4_opci_krim</vt:lpstr>
      <vt:lpstr>2_4_1 KD protiv zivota i tijela</vt:lpstr>
      <vt:lpstr>2_4_2_ KD protiv spolne slobode</vt:lpstr>
      <vt:lpstr>2_4_3_KD protiv imovine</vt:lpstr>
      <vt:lpstr>2_4_3_KD_protiv_imovine_PU</vt:lpstr>
      <vt:lpstr>2_4_3_KD_protiv_imovine_mjeseci</vt:lpstr>
      <vt:lpstr>2_4_4_KD_protiv_okolisa</vt:lpstr>
      <vt:lpstr>2_4_5_KD_protiv_opce_sigurnosti</vt:lpstr>
      <vt:lpstr>2_5_KD_protiv_terorizma_</vt:lpstr>
      <vt:lpstr>2_5_zlocin_iz mrznje</vt:lpstr>
      <vt:lpstr>2_5_ratni zlocini</vt:lpstr>
      <vt:lpstr>2_6_organizirani kriminalitet</vt:lpstr>
      <vt:lpstr>2_6_organizir_krim_zloc_udruze</vt:lpstr>
      <vt:lpstr>2_7_gospodarski_kriminalitet</vt:lpstr>
      <vt:lpstr>2_8_Kiberneticki_kriminalitet</vt:lpstr>
      <vt:lpstr>2_9_Krim_zlouporabe_droga</vt:lpstr>
      <vt:lpstr>2_10_maloljetnicki_krim_</vt:lpstr>
      <vt:lpstr>2_10_KD_na stetu djece</vt:lpstr>
      <vt:lpstr>2_10_KD_na_stetu_djece_PU</vt:lpstr>
      <vt:lpstr>2_10_medjuvrsnjacko_nasilje</vt:lpstr>
      <vt:lpstr>2_10_kd_na_stetu_djece_zrtve</vt:lpstr>
      <vt:lpstr>2_10_KD_bliske_osobe</vt:lpstr>
      <vt:lpstr>2_11_kd_djece_</vt:lpstr>
      <vt:lpstr>2_12_najučestalija_prij_razr_kd</vt:lpstr>
      <vt:lpstr>2_13_Krim_zakonska_klasif_</vt:lpstr>
      <vt:lpstr>2_14_Pocinitelji kd</vt:lpstr>
      <vt:lpstr>2_14_Pocinitelji_popis kd_</vt:lpstr>
      <vt:lpstr>2_14_pocinitelji_strani_drz</vt:lpstr>
      <vt:lpstr>2_15_Ostecene osobe kd</vt:lpstr>
      <vt:lpstr>2_15_Ostecene_osobe_zakon_klas</vt:lpstr>
      <vt:lpstr>2_15_Osteceni_strani_drzav</vt:lpstr>
      <vt:lpstr>2_16_1_KD_pnuskok</vt:lpstr>
      <vt:lpstr>2_16_1_pnuskok_clanci_kd</vt:lpstr>
      <vt:lpstr>2_16_2_pocinitelji_pnuskok</vt:lpstr>
      <vt:lpstr>2_16_2_pnuskok_clanci_pocinit</vt:lpstr>
      <vt:lpstr>2_17_Pregled_odbacaja_kd</vt:lpstr>
      <vt:lpstr>2_17_Odbacaji_kd_bez_prometa</vt:lpstr>
      <vt:lpstr>2_17_Stopa_odbacaja_razrj_kd</vt:lpstr>
      <vt:lpstr>2_17_Odbacene_kp_prijave_cl</vt:lpstr>
      <vt:lpstr>2_18_Privatne_tuzbe</vt:lpstr>
      <vt:lpstr>3_javni red_prekrsaji_3_1</vt:lpstr>
      <vt:lpstr>3_1_javni red_prekrsaji</vt:lpstr>
      <vt:lpstr>3_2_javni red_prekrsaji</vt:lpstr>
      <vt:lpstr>3_3_javni red_pocinitelji</vt:lpstr>
      <vt:lpstr>3_3_javni red_prekrsaji</vt:lpstr>
      <vt:lpstr>3_4_javni red_prekrsaji</vt:lpstr>
      <vt:lpstr>3_5_javni red_ zast_mjere</vt:lpstr>
      <vt:lpstr>3_6_javna_okupljanja</vt:lpstr>
      <vt:lpstr>3_7_provjera identiteta osoba</vt:lpstr>
      <vt:lpstr>4_1_Prometne nesrece i poslj</vt:lpstr>
      <vt:lpstr>4_2_Poredbeni prikaz prometnih</vt:lpstr>
      <vt:lpstr>4_3_Vrste prometnih nesreca</vt:lpstr>
      <vt:lpstr>4_4_Okolnosti_PN</vt:lpstr>
      <vt:lpstr>4_5_PN i poslj znacajke ceste</vt:lpstr>
      <vt:lpstr>4_6_PN i poslj vrste vozila</vt:lpstr>
      <vt:lpstr>4_7_Sudionici prometnih nesreca</vt:lpstr>
      <vt:lpstr>4_8_PN uzrokovali vozaci</vt:lpstr>
      <vt:lpstr>4_9_Kaznena djela u prometu</vt:lpstr>
      <vt:lpstr>4_10_Prekrsaji u prometu</vt:lpstr>
      <vt:lpstr>4_11_Kretanje PN i posljedica</vt:lpstr>
      <vt:lpstr>4_12_Mobilna jedinica prometne</vt:lpstr>
      <vt:lpstr>4_13_1_Nepropisna brzina</vt:lpstr>
      <vt:lpstr>4_13_2_Pretjecanje i obilazenje</vt:lpstr>
      <vt:lpstr>4_13_3_Prednost prolaska</vt:lpstr>
      <vt:lpstr>4_13_4_Voznja pod utj alkohola</vt:lpstr>
      <vt:lpstr>4_13_5_Sigurnosni pojas</vt:lpstr>
      <vt:lpstr>4_13_6_Zastitna kaciga</vt:lpstr>
      <vt:lpstr>5_protueksplozijska zaštita</vt:lpstr>
      <vt:lpstr>6_stanje_sigurnosti_granica</vt:lpstr>
      <vt:lpstr>7_poslovi_sa_strancima</vt:lpstr>
      <vt:lpstr>7_1_azil</vt:lpstr>
      <vt:lpstr>8_pozari</vt:lpstr>
      <vt:lpstr>9_sigurnosni_dogadaji</vt:lpstr>
      <vt:lpstr>10_samoubojstva_pokusaji_samoub</vt:lpstr>
      <vt:lpstr>10_samoubojstva_godine</vt:lpstr>
      <vt:lpstr>11_uporaba_sredstava_prisile</vt:lpstr>
      <vt:lpstr>12_zakonitost_rada_policije</vt:lpstr>
      <vt:lpstr>13_napadi_na_pol_sl</vt:lpstr>
      <vt:lpstr>GRAFOVI_mjeseci</vt:lpstr>
      <vt:lpstr>GRAFOVI_GODINA</vt:lpstr>
      <vt:lpstr>UVOD!_ftn1</vt:lpstr>
      <vt:lpstr>UVOD!_ftn2</vt:lpstr>
      <vt:lpstr>UVOD!_ftn3</vt:lpstr>
      <vt:lpstr>UVOD!_Toc21521183</vt:lpstr>
      <vt:lpstr>UVOD!_Toc329870160</vt:lpstr>
      <vt:lpstr>'2_10_kd_na_stetu_djece_zrtve'!Kriteriji</vt:lpstr>
      <vt:lpstr>'2_6_organizir_krim_zloc_udruze'!Kriteriji</vt:lpstr>
      <vt:lpstr>'4_7_Sudionici prometnih nesreca'!Kriteriji</vt:lpstr>
      <vt:lpstr>'12_zakonitost_rada_policije'!Podrucje_ispisa</vt:lpstr>
      <vt:lpstr>'2_16_1_KD_pnuskok'!Podrucje_ispisa</vt:lpstr>
      <vt:lpstr>'4_2_Poredbeni prikaz prometnih'!Podrucje_ispisa</vt:lpstr>
      <vt:lpstr>'4_7_Sudionici prometnih nesreca'!Podrucje_ispisa</vt:lpstr>
      <vt:lpstr>'4_3_Vrste prometnih nesreca'!pogreške_vozača_1</vt:lpstr>
      <vt:lpstr>'4_4_Okolnosti_PN'!pogreške_vozača_1</vt:lpstr>
      <vt:lpstr>'4_3_Vrste prometnih nesreca'!pogreške_vozača_2</vt:lpstr>
      <vt:lpstr>'4_4_Okolnosti_PN'!pogreške_vozača_2</vt:lpstr>
      <vt:lpstr>'2_15_Ostecene_osobe_zakon_klas'!T50_PU_kumulativna</vt:lpstr>
    </vt:vector>
  </TitlesOfParts>
  <Company>MUP RH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Jelenc Ivanka</dc:creator>
  <cp:lastModifiedBy>Jelenc Ivanka</cp:lastModifiedBy>
  <cp:lastPrinted>2022-04-06T12:46:44Z</cp:lastPrinted>
  <dcterms:created xsi:type="dcterms:W3CDTF">2022-03-11T14:38:36Z</dcterms:created>
  <dcterms:modified xsi:type="dcterms:W3CDTF">2023-03-23T14:23:08Z</dcterms:modified>
</cp:coreProperties>
</file>